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cahfreedman/Desktop/"/>
    </mc:Choice>
  </mc:AlternateContent>
  <xr:revisionPtr revIDLastSave="0" documentId="8_{DA1E9862-CD69-BB40-8669-CB7C57673398}" xr6:coauthVersionLast="46" xr6:coauthVersionMax="46" xr10:uidLastSave="{00000000-0000-0000-0000-000000000000}"/>
  <bookViews>
    <workbookView xWindow="480" yWindow="500" windowWidth="25120" windowHeight="14160" tabRatio="500" xr2:uid="{00000000-000D-0000-FFFF-FFFF00000000}"/>
  </bookViews>
  <sheets>
    <sheet name="Sheet1" sheetId="1" r:id="rId1"/>
    <sheet name="Sheet3" sheetId="4" r:id="rId2"/>
    <sheet name="Sheet2" sheetId="7" r:id="rId3"/>
    <sheet name="Sheet4" sheetId="8" r:id="rId4"/>
    <sheet name="Sheet5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5661" i="1" l="1"/>
  <c r="V5660" i="1"/>
  <c r="V5659" i="1"/>
  <c r="Y5658" i="1"/>
  <c r="T5649" i="1"/>
  <c r="T5650" i="1"/>
  <c r="T5651" i="1"/>
  <c r="T5652" i="1"/>
  <c r="T5653" i="1"/>
  <c r="T5654" i="1"/>
  <c r="W5654" i="1"/>
  <c r="S5603" i="1"/>
  <c r="Y5585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68" i="1"/>
  <c r="T5544" i="1"/>
  <c r="W5544" i="1" s="1"/>
  <c r="V5495" i="1"/>
  <c r="V5497" i="1"/>
  <c r="V5499" i="1"/>
  <c r="V5501" i="1"/>
  <c r="V5503" i="1"/>
  <c r="V5505" i="1"/>
  <c r="V5507" i="1"/>
  <c r="V5509" i="1"/>
  <c r="V5511" i="1"/>
  <c r="V5513" i="1"/>
  <c r="V5515" i="1"/>
  <c r="V5517" i="1"/>
  <c r="V5496" i="1"/>
  <c r="V5498" i="1"/>
  <c r="V5500" i="1"/>
  <c r="V5502" i="1"/>
  <c r="V5504" i="1"/>
  <c r="V5506" i="1"/>
  <c r="V5508" i="1"/>
  <c r="V5510" i="1"/>
  <c r="V5512" i="1"/>
  <c r="V5514" i="1"/>
  <c r="V5516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40" i="1"/>
  <c r="V5641" i="1"/>
  <c r="V5642" i="1"/>
  <c r="V5643" i="1"/>
  <c r="V5644" i="1"/>
  <c r="V5645" i="1"/>
  <c r="V5646" i="1"/>
  <c r="V5647" i="1"/>
  <c r="V5649" i="1"/>
  <c r="V5650" i="1"/>
  <c r="V5651" i="1"/>
  <c r="V5652" i="1"/>
  <c r="V5653" i="1"/>
  <c r="V5654" i="1"/>
  <c r="V5655" i="1"/>
  <c r="V5656" i="1"/>
  <c r="V5657" i="1"/>
  <c r="V5658" i="1"/>
  <c r="V5662" i="1"/>
  <c r="V5663" i="1"/>
  <c r="V5664" i="1"/>
  <c r="V5665" i="1"/>
  <c r="V5484" i="1"/>
  <c r="V5485" i="1"/>
  <c r="V5486" i="1"/>
  <c r="V5487" i="1"/>
  <c r="V5488" i="1"/>
  <c r="V5489" i="1"/>
  <c r="V5490" i="1"/>
  <c r="V5491" i="1"/>
  <c r="V5492" i="1"/>
  <c r="V5493" i="1"/>
  <c r="V5494" i="1"/>
  <c r="V5481" i="1"/>
  <c r="V5482" i="1"/>
  <c r="V5483" i="1"/>
  <c r="V5471" i="1"/>
  <c r="V5472" i="1"/>
  <c r="V5473" i="1"/>
  <c r="V5474" i="1"/>
  <c r="V5475" i="1"/>
  <c r="V5476" i="1"/>
  <c r="V5477" i="1"/>
  <c r="V5478" i="1"/>
  <c r="V5479" i="1"/>
  <c r="V5480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7" i="1"/>
  <c r="Y5499" i="1"/>
  <c r="Y5501" i="1"/>
  <c r="Y5503" i="1"/>
  <c r="Y5505" i="1"/>
  <c r="Y5507" i="1"/>
  <c r="Y5509" i="1"/>
  <c r="Y5511" i="1"/>
  <c r="Y5513" i="1"/>
  <c r="Y5515" i="1"/>
  <c r="Y5517" i="1"/>
  <c r="Y5496" i="1"/>
  <c r="Y5498" i="1"/>
  <c r="Y5500" i="1"/>
  <c r="Y5502" i="1"/>
  <c r="Y5504" i="1"/>
  <c r="Y5506" i="1"/>
  <c r="Y5508" i="1"/>
  <c r="Y5510" i="1"/>
  <c r="Y5512" i="1"/>
  <c r="Y5514" i="1"/>
  <c r="Y5516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40" i="1"/>
  <c r="Y5641" i="1"/>
  <c r="Y5642" i="1"/>
  <c r="Y5643" i="1"/>
  <c r="Y5644" i="1"/>
  <c r="Y5645" i="1"/>
  <c r="Y5646" i="1"/>
  <c r="Y5647" i="1"/>
  <c r="Y5649" i="1"/>
  <c r="Y5650" i="1"/>
  <c r="Y5651" i="1"/>
  <c r="Y5652" i="1"/>
  <c r="Y5653" i="1"/>
  <c r="Y5654" i="1"/>
  <c r="Y5655" i="1"/>
  <c r="Y5656" i="1"/>
  <c r="Y5657" i="1"/>
  <c r="Y5662" i="1"/>
  <c r="Y5663" i="1"/>
  <c r="Y5664" i="1"/>
  <c r="Y5665" i="1"/>
  <c r="V5469" i="1"/>
  <c r="V5470" i="1"/>
  <c r="T5469" i="1"/>
  <c r="W5469" i="1" s="1"/>
  <c r="Z5469" i="1" s="1"/>
  <c r="T5470" i="1"/>
  <c r="W5470" i="1" s="1"/>
  <c r="T5471" i="1"/>
  <c r="W5471" i="1" s="1"/>
  <c r="Z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Z5477" i="1" s="1"/>
  <c r="T5478" i="1"/>
  <c r="W5478" i="1" s="1"/>
  <c r="T5479" i="1"/>
  <c r="W5479" i="1" s="1"/>
  <c r="T5480" i="1"/>
  <c r="W5480" i="1" s="1"/>
  <c r="T5481" i="1"/>
  <c r="W5481" i="1" s="1"/>
  <c r="Z5481" i="1" s="1"/>
  <c r="T5482" i="1"/>
  <c r="W5482" i="1" s="1"/>
  <c r="T5483" i="1"/>
  <c r="W5483" i="1" s="1"/>
  <c r="Z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7" i="1"/>
  <c r="W5497" i="1" s="1"/>
  <c r="T5499" i="1"/>
  <c r="W5499" i="1" s="1"/>
  <c r="T5501" i="1"/>
  <c r="W5501" i="1" s="1"/>
  <c r="T5503" i="1"/>
  <c r="W5503" i="1" s="1"/>
  <c r="T5505" i="1"/>
  <c r="W5505" i="1" s="1"/>
  <c r="T5507" i="1"/>
  <c r="W5507" i="1" s="1"/>
  <c r="T5509" i="1"/>
  <c r="W5509" i="1" s="1"/>
  <c r="T5511" i="1"/>
  <c r="W5511" i="1" s="1"/>
  <c r="T5513" i="1"/>
  <c r="W5513" i="1" s="1"/>
  <c r="T5515" i="1"/>
  <c r="W5515" i="1" s="1"/>
  <c r="T5517" i="1"/>
  <c r="W5517" i="1" s="1"/>
  <c r="T5496" i="1"/>
  <c r="W5496" i="1" s="1"/>
  <c r="T5498" i="1"/>
  <c r="W5498" i="1" s="1"/>
  <c r="T5500" i="1"/>
  <c r="W5500" i="1" s="1"/>
  <c r="Z5500" i="1" s="1"/>
  <c r="T5502" i="1"/>
  <c r="W5502" i="1" s="1"/>
  <c r="T5504" i="1"/>
  <c r="W5504" i="1" s="1"/>
  <c r="T5506" i="1"/>
  <c r="W5506" i="1" s="1"/>
  <c r="T5508" i="1"/>
  <c r="W5508" i="1" s="1"/>
  <c r="T5510" i="1"/>
  <c r="W5510" i="1" s="1"/>
  <c r="T5512" i="1"/>
  <c r="W5512" i="1" s="1"/>
  <c r="T5514" i="1"/>
  <c r="W5514" i="1" s="1"/>
  <c r="T5516" i="1"/>
  <c r="W5516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W5649" i="1"/>
  <c r="W5650" i="1"/>
  <c r="W5651" i="1"/>
  <c r="W5652" i="1"/>
  <c r="W5653" i="1"/>
  <c r="T5655" i="1"/>
  <c r="W5655" i="1" s="1"/>
  <c r="T5656" i="1"/>
  <c r="W5656" i="1" s="1"/>
  <c r="T5657" i="1"/>
  <c r="W5657" i="1" s="1"/>
  <c r="T5658" i="1"/>
  <c r="T5659" i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Y5459" i="1"/>
  <c r="Y5460" i="1"/>
  <c r="Y5461" i="1"/>
  <c r="Y5462" i="1"/>
  <c r="Y5463" i="1"/>
  <c r="Y5464" i="1"/>
  <c r="Y5465" i="1"/>
  <c r="Y5466" i="1"/>
  <c r="Y5467" i="1"/>
  <c r="Y5468" i="1"/>
  <c r="V5459" i="1"/>
  <c r="V5460" i="1"/>
  <c r="V5461" i="1"/>
  <c r="V5462" i="1"/>
  <c r="V5463" i="1"/>
  <c r="V5464" i="1"/>
  <c r="V5465" i="1"/>
  <c r="V5466" i="1"/>
  <c r="V5467" i="1"/>
  <c r="V5468" i="1"/>
  <c r="T5459" i="1"/>
  <c r="W5459" i="1" s="1"/>
  <c r="T5460" i="1"/>
  <c r="W5460" i="1" s="1"/>
  <c r="T5461" i="1"/>
  <c r="W5461" i="1" s="1"/>
  <c r="T5462" i="1"/>
  <c r="W5462" i="1" s="1"/>
  <c r="Z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Y5453" i="1"/>
  <c r="Y5454" i="1"/>
  <c r="Y5455" i="1"/>
  <c r="Y5456" i="1"/>
  <c r="Y5457" i="1"/>
  <c r="Y5458" i="1"/>
  <c r="V5453" i="1"/>
  <c r="V5454" i="1"/>
  <c r="V5455" i="1"/>
  <c r="V5456" i="1"/>
  <c r="V5457" i="1"/>
  <c r="V5458" i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Y5448" i="1"/>
  <c r="Y5449" i="1"/>
  <c r="Y5450" i="1"/>
  <c r="Y5451" i="1"/>
  <c r="Y5452" i="1"/>
  <c r="V5448" i="1"/>
  <c r="V5449" i="1"/>
  <c r="V5450" i="1"/>
  <c r="V5451" i="1"/>
  <c r="V5452" i="1"/>
  <c r="T5448" i="1"/>
  <c r="W5448" i="1" s="1"/>
  <c r="T5449" i="1"/>
  <c r="W5449" i="1" s="1"/>
  <c r="T5450" i="1"/>
  <c r="W5450" i="1" s="1"/>
  <c r="T5451" i="1"/>
  <c r="W5451" i="1" s="1"/>
  <c r="Z5451" i="1" s="1"/>
  <c r="T5452" i="1"/>
  <c r="W5452" i="1" s="1"/>
  <c r="Y5442" i="1"/>
  <c r="Y5443" i="1"/>
  <c r="Y5444" i="1"/>
  <c r="Y5445" i="1"/>
  <c r="Y5446" i="1"/>
  <c r="Y5447" i="1"/>
  <c r="V5442" i="1"/>
  <c r="V5443" i="1"/>
  <c r="V5444" i="1"/>
  <c r="V5445" i="1"/>
  <c r="V5446" i="1"/>
  <c r="V5447" i="1"/>
  <c r="T5442" i="1"/>
  <c r="W5442" i="1" s="1"/>
  <c r="Z5442" i="1" s="1"/>
  <c r="T5443" i="1"/>
  <c r="W5443" i="1" s="1"/>
  <c r="T5444" i="1"/>
  <c r="W5444" i="1" s="1"/>
  <c r="Z5444" i="1" s="1"/>
  <c r="T5445" i="1"/>
  <c r="W5445" i="1" s="1"/>
  <c r="T5446" i="1"/>
  <c r="W5446" i="1" s="1"/>
  <c r="T5447" i="1"/>
  <c r="W5447" i="1" s="1"/>
  <c r="Z5447" i="1" s="1"/>
  <c r="Y5437" i="1"/>
  <c r="Y5438" i="1"/>
  <c r="Y5439" i="1"/>
  <c r="Y5440" i="1"/>
  <c r="Y5441" i="1"/>
  <c r="V5437" i="1"/>
  <c r="V5438" i="1"/>
  <c r="V5439" i="1"/>
  <c r="V5440" i="1"/>
  <c r="V5441" i="1"/>
  <c r="T5437" i="1"/>
  <c r="W5437" i="1" s="1"/>
  <c r="Z5437" i="1" s="1"/>
  <c r="T5438" i="1"/>
  <c r="W5438" i="1" s="1"/>
  <c r="Z5438" i="1" s="1"/>
  <c r="T5439" i="1"/>
  <c r="W5439" i="1" s="1"/>
  <c r="T5440" i="1"/>
  <c r="W5440" i="1" s="1"/>
  <c r="T5441" i="1"/>
  <c r="W5441" i="1" s="1"/>
  <c r="Y5430" i="1"/>
  <c r="Y5431" i="1"/>
  <c r="Y5432" i="1"/>
  <c r="Y5433" i="1"/>
  <c r="Y5434" i="1"/>
  <c r="Y5435" i="1"/>
  <c r="Y5436" i="1"/>
  <c r="V5430" i="1"/>
  <c r="V5431" i="1"/>
  <c r="V5432" i="1"/>
  <c r="V5433" i="1"/>
  <c r="V5434" i="1"/>
  <c r="V5435" i="1"/>
  <c r="V5436" i="1"/>
  <c r="T5430" i="1"/>
  <c r="W5430" i="1" s="1"/>
  <c r="T5431" i="1"/>
  <c r="W5431" i="1" s="1"/>
  <c r="Z5431" i="1" s="1"/>
  <c r="T5432" i="1"/>
  <c r="W5432" i="1" s="1"/>
  <c r="T5433" i="1"/>
  <c r="W5433" i="1" s="1"/>
  <c r="T5434" i="1"/>
  <c r="W5434" i="1" s="1"/>
  <c r="Z5434" i="1" s="1"/>
  <c r="T5435" i="1"/>
  <c r="W5435" i="1" s="1"/>
  <c r="T5436" i="1"/>
  <c r="W5436" i="1" s="1"/>
  <c r="Z5436" i="1" s="1"/>
  <c r="Y5420" i="1"/>
  <c r="Y5421" i="1"/>
  <c r="Y5422" i="1"/>
  <c r="Y5423" i="1"/>
  <c r="Y5424" i="1"/>
  <c r="Y5425" i="1"/>
  <c r="Y5426" i="1"/>
  <c r="Y5427" i="1"/>
  <c r="Y5428" i="1"/>
  <c r="Y5429" i="1"/>
  <c r="V5420" i="1"/>
  <c r="V5421" i="1"/>
  <c r="V5422" i="1"/>
  <c r="V5423" i="1"/>
  <c r="V5424" i="1"/>
  <c r="V5425" i="1"/>
  <c r="V5426" i="1"/>
  <c r="V5427" i="1"/>
  <c r="V5428" i="1"/>
  <c r="V5429" i="1"/>
  <c r="T5420" i="1"/>
  <c r="W5420" i="1" s="1"/>
  <c r="Z5420" i="1" s="1"/>
  <c r="T5421" i="1"/>
  <c r="W5421" i="1" s="1"/>
  <c r="T5422" i="1"/>
  <c r="W5422" i="1" s="1"/>
  <c r="Z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V5408" i="1"/>
  <c r="V5409" i="1"/>
  <c r="W5409" i="1"/>
  <c r="V5410" i="1"/>
  <c r="V5411" i="1"/>
  <c r="V5412" i="1"/>
  <c r="V5413" i="1"/>
  <c r="V5414" i="1"/>
  <c r="V5415" i="1"/>
  <c r="V5416" i="1"/>
  <c r="V5417" i="1"/>
  <c r="W5417" i="1"/>
  <c r="V5418" i="1"/>
  <c r="V5419" i="1"/>
  <c r="T5408" i="1"/>
  <c r="W5408" i="1" s="1"/>
  <c r="T5409" i="1"/>
  <c r="T5410" i="1"/>
  <c r="W5410" i="1" s="1"/>
  <c r="Z5410" i="1" s="1"/>
  <c r="T5411" i="1"/>
  <c r="W5411" i="1" s="1"/>
  <c r="Z5411" i="1" s="1"/>
  <c r="T5412" i="1"/>
  <c r="W5412" i="1" s="1"/>
  <c r="T5413" i="1"/>
  <c r="W5413" i="1" s="1"/>
  <c r="T5414" i="1"/>
  <c r="W5414" i="1" s="1"/>
  <c r="Z5414" i="1" s="1"/>
  <c r="T5415" i="1"/>
  <c r="W5415" i="1" s="1"/>
  <c r="T5416" i="1"/>
  <c r="W5416" i="1" s="1"/>
  <c r="T5417" i="1"/>
  <c r="T5418" i="1"/>
  <c r="W5418" i="1" s="1"/>
  <c r="Z5418" i="1" s="1"/>
  <c r="T5419" i="1"/>
  <c r="W5419" i="1" s="1"/>
  <c r="Z5419" i="1" s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V5396" i="1"/>
  <c r="V5397" i="1"/>
  <c r="V5398" i="1"/>
  <c r="V5399" i="1"/>
  <c r="W5399" i="1"/>
  <c r="Z5399" i="1" s="1"/>
  <c r="V5400" i="1"/>
  <c r="V5401" i="1"/>
  <c r="V5402" i="1"/>
  <c r="V5403" i="1"/>
  <c r="V5404" i="1"/>
  <c r="V5405" i="1"/>
  <c r="V5406" i="1"/>
  <c r="V5407" i="1"/>
  <c r="W5407" i="1"/>
  <c r="T5396" i="1"/>
  <c r="W5396" i="1" s="1"/>
  <c r="Z5396" i="1" s="1"/>
  <c r="T5397" i="1"/>
  <c r="W5397" i="1" s="1"/>
  <c r="Z5397" i="1" s="1"/>
  <c r="T5398" i="1"/>
  <c r="W5398" i="1" s="1"/>
  <c r="Z5398" i="1" s="1"/>
  <c r="T5399" i="1"/>
  <c r="T5400" i="1"/>
  <c r="W5400" i="1" s="1"/>
  <c r="Z5400" i="1" s="1"/>
  <c r="T5401" i="1"/>
  <c r="W5401" i="1" s="1"/>
  <c r="Z5401" i="1" s="1"/>
  <c r="T5402" i="1"/>
  <c r="W5402" i="1" s="1"/>
  <c r="T5403" i="1"/>
  <c r="W5403" i="1" s="1"/>
  <c r="T5404" i="1"/>
  <c r="W5404" i="1" s="1"/>
  <c r="Z5404" i="1" s="1"/>
  <c r="T5405" i="1"/>
  <c r="W5405" i="1" s="1"/>
  <c r="T5406" i="1"/>
  <c r="W5406" i="1" s="1"/>
  <c r="T5407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T5383" i="1"/>
  <c r="W5383" i="1" s="1"/>
  <c r="Z5383" i="1" s="1"/>
  <c r="T5384" i="1"/>
  <c r="W5384" i="1" s="1"/>
  <c r="T5385" i="1"/>
  <c r="W5385" i="1" s="1"/>
  <c r="Z5385" i="1" s="1"/>
  <c r="T5386" i="1"/>
  <c r="W5386" i="1" s="1"/>
  <c r="T5387" i="1"/>
  <c r="W5387" i="1" s="1"/>
  <c r="T5388" i="1"/>
  <c r="W5388" i="1" s="1"/>
  <c r="T5389" i="1"/>
  <c r="W5389" i="1" s="1"/>
  <c r="Z5389" i="1" s="1"/>
  <c r="T5390" i="1"/>
  <c r="W5390" i="1" s="1"/>
  <c r="Z5390" i="1" s="1"/>
  <c r="T5391" i="1"/>
  <c r="W5391" i="1" s="1"/>
  <c r="T5392" i="1"/>
  <c r="W5392" i="1" s="1"/>
  <c r="T5393" i="1"/>
  <c r="W5393" i="1" s="1"/>
  <c r="Z5393" i="1" s="1"/>
  <c r="T5394" i="1"/>
  <c r="W5394" i="1" s="1"/>
  <c r="T5395" i="1"/>
  <c r="W5395" i="1" s="1"/>
  <c r="Y5373" i="1"/>
  <c r="Y5374" i="1"/>
  <c r="Y5375" i="1"/>
  <c r="Y5376" i="1"/>
  <c r="Y5377" i="1"/>
  <c r="Y5378" i="1"/>
  <c r="Y5379" i="1"/>
  <c r="Y5380" i="1"/>
  <c r="Y5381" i="1"/>
  <c r="Y5382" i="1"/>
  <c r="V5373" i="1"/>
  <c r="V5374" i="1"/>
  <c r="V5375" i="1"/>
  <c r="W5375" i="1"/>
  <c r="Z5375" i="1" s="1"/>
  <c r="V5376" i="1"/>
  <c r="V5377" i="1"/>
  <c r="V5378" i="1"/>
  <c r="V5379" i="1"/>
  <c r="V5380" i="1"/>
  <c r="V5381" i="1"/>
  <c r="V5382" i="1"/>
  <c r="W5382" i="1"/>
  <c r="T5373" i="1"/>
  <c r="W5373" i="1" s="1"/>
  <c r="Z5373" i="1" s="1"/>
  <c r="T5374" i="1"/>
  <c r="W5374" i="1" s="1"/>
  <c r="T5375" i="1"/>
  <c r="T5376" i="1"/>
  <c r="W5376" i="1" s="1"/>
  <c r="T5377" i="1"/>
  <c r="W5377" i="1" s="1"/>
  <c r="Z5377" i="1" s="1"/>
  <c r="T5378" i="1"/>
  <c r="W5378" i="1" s="1"/>
  <c r="T5379" i="1"/>
  <c r="W5379" i="1" s="1"/>
  <c r="Z5379" i="1" s="1"/>
  <c r="T5380" i="1"/>
  <c r="W5380" i="1" s="1"/>
  <c r="Z5380" i="1" s="1"/>
  <c r="T5381" i="1"/>
  <c r="W5381" i="1" s="1"/>
  <c r="Z5381" i="1" s="1"/>
  <c r="T5382" i="1"/>
  <c r="Y5363" i="1"/>
  <c r="Y5364" i="1"/>
  <c r="Y5365" i="1"/>
  <c r="Y5366" i="1"/>
  <c r="Z5366" i="1" s="1"/>
  <c r="Y5367" i="1"/>
  <c r="Y5368" i="1"/>
  <c r="Y5369" i="1"/>
  <c r="Y5370" i="1"/>
  <c r="Y5371" i="1"/>
  <c r="Y5372" i="1"/>
  <c r="V5363" i="1"/>
  <c r="V5364" i="1"/>
  <c r="V5365" i="1"/>
  <c r="V5366" i="1"/>
  <c r="V5367" i="1"/>
  <c r="V5368" i="1"/>
  <c r="V5369" i="1"/>
  <c r="V5370" i="1"/>
  <c r="V5371" i="1"/>
  <c r="V5372" i="1"/>
  <c r="T5363" i="1"/>
  <c r="W5363" i="1" s="1"/>
  <c r="T5364" i="1"/>
  <c r="W5364" i="1" s="1"/>
  <c r="Z5364" i="1" s="1"/>
  <c r="T5365" i="1"/>
  <c r="W5365" i="1" s="1"/>
  <c r="Z5365" i="1" s="1"/>
  <c r="T5366" i="1"/>
  <c r="W5366" i="1" s="1"/>
  <c r="T5367" i="1"/>
  <c r="W5367" i="1" s="1"/>
  <c r="Z5367" i="1" s="1"/>
  <c r="T5368" i="1"/>
  <c r="W5368" i="1" s="1"/>
  <c r="Z5368" i="1" s="1"/>
  <c r="T5369" i="1"/>
  <c r="W5369" i="1" s="1"/>
  <c r="Z5369" i="1" s="1"/>
  <c r="T5370" i="1"/>
  <c r="W5370" i="1" s="1"/>
  <c r="T5371" i="1"/>
  <c r="W5371" i="1" s="1"/>
  <c r="T5372" i="1"/>
  <c r="W5372" i="1" s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T5350" i="1"/>
  <c r="W5350" i="1" s="1"/>
  <c r="T5351" i="1"/>
  <c r="W5351" i="1" s="1"/>
  <c r="Z5351" i="1" s="1"/>
  <c r="T5352" i="1"/>
  <c r="W5352" i="1" s="1"/>
  <c r="T5353" i="1"/>
  <c r="W5353" i="1" s="1"/>
  <c r="T5354" i="1"/>
  <c r="W5354" i="1" s="1"/>
  <c r="T5355" i="1"/>
  <c r="W5355" i="1" s="1"/>
  <c r="Z5355" i="1" s="1"/>
  <c r="T5356" i="1"/>
  <c r="W5356" i="1" s="1"/>
  <c r="T5357" i="1"/>
  <c r="W5357" i="1" s="1"/>
  <c r="Z5357" i="1" s="1"/>
  <c r="T5358" i="1"/>
  <c r="W5358" i="1" s="1"/>
  <c r="Z5358" i="1" s="1"/>
  <c r="T5359" i="1"/>
  <c r="W5359" i="1" s="1"/>
  <c r="T5360" i="1"/>
  <c r="W5360" i="1" s="1"/>
  <c r="Z5360" i="1" s="1"/>
  <c r="T5361" i="1"/>
  <c r="W5361" i="1" s="1"/>
  <c r="Z5361" i="1" s="1"/>
  <c r="T5362" i="1"/>
  <c r="W5362" i="1" s="1"/>
  <c r="Z5362" i="1" s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T5336" i="1"/>
  <c r="W5336" i="1" s="1"/>
  <c r="Z5336" i="1" s="1"/>
  <c r="T5337" i="1"/>
  <c r="W5337" i="1" s="1"/>
  <c r="Z5337" i="1" s="1"/>
  <c r="T5338" i="1"/>
  <c r="W5338" i="1" s="1"/>
  <c r="T5339" i="1"/>
  <c r="W5339" i="1" s="1"/>
  <c r="Z5339" i="1" s="1"/>
  <c r="T5340" i="1"/>
  <c r="W5340" i="1" s="1"/>
  <c r="Z5340" i="1" s="1"/>
  <c r="T5341" i="1"/>
  <c r="W5341" i="1" s="1"/>
  <c r="T5342" i="1"/>
  <c r="W5342" i="1" s="1"/>
  <c r="Z5342" i="1" s="1"/>
  <c r="T5343" i="1"/>
  <c r="W5343" i="1" s="1"/>
  <c r="Z5343" i="1" s="1"/>
  <c r="T5344" i="1"/>
  <c r="W5344" i="1" s="1"/>
  <c r="Z5344" i="1" s="1"/>
  <c r="T5345" i="1"/>
  <c r="W5345" i="1" s="1"/>
  <c r="Z5345" i="1" s="1"/>
  <c r="T5346" i="1"/>
  <c r="W5346" i="1" s="1"/>
  <c r="T5347" i="1"/>
  <c r="W5347" i="1" s="1"/>
  <c r="Z5347" i="1" s="1"/>
  <c r="T5348" i="1"/>
  <c r="W5348" i="1" s="1"/>
  <c r="T5349" i="1"/>
  <c r="W5349" i="1" s="1"/>
  <c r="Y5328" i="1"/>
  <c r="Y5329" i="1"/>
  <c r="Y5330" i="1"/>
  <c r="Y5331" i="1"/>
  <c r="Y5332" i="1"/>
  <c r="Y5333" i="1"/>
  <c r="Y5334" i="1"/>
  <c r="Y5335" i="1"/>
  <c r="V5328" i="1"/>
  <c r="V5329" i="1"/>
  <c r="V5330" i="1"/>
  <c r="V5331" i="1"/>
  <c r="V5332" i="1"/>
  <c r="V5333" i="1"/>
  <c r="V5334" i="1"/>
  <c r="V5335" i="1"/>
  <c r="T5328" i="1"/>
  <c r="W5328" i="1" s="1"/>
  <c r="Z5328" i="1" s="1"/>
  <c r="T5329" i="1"/>
  <c r="W5329" i="1" s="1"/>
  <c r="Z5329" i="1" s="1"/>
  <c r="T5330" i="1"/>
  <c r="W5330" i="1" s="1"/>
  <c r="Z5330" i="1" s="1"/>
  <c r="T5331" i="1"/>
  <c r="W5331" i="1" s="1"/>
  <c r="Z5331" i="1" s="1"/>
  <c r="T5332" i="1"/>
  <c r="W5332" i="1" s="1"/>
  <c r="T5333" i="1"/>
  <c r="W5333" i="1" s="1"/>
  <c r="Z5333" i="1" s="1"/>
  <c r="T5334" i="1"/>
  <c r="W5334" i="1" s="1"/>
  <c r="T5335" i="1"/>
  <c r="W5335" i="1" s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T5314" i="1"/>
  <c r="W5314" i="1" s="1"/>
  <c r="T5315" i="1"/>
  <c r="W5315" i="1" s="1"/>
  <c r="T5316" i="1"/>
  <c r="W5316" i="1" s="1"/>
  <c r="T5317" i="1"/>
  <c r="W5317" i="1" s="1"/>
  <c r="T5318" i="1"/>
  <c r="W5318" i="1" s="1"/>
  <c r="Z5318" i="1" s="1"/>
  <c r="T5319" i="1"/>
  <c r="W5319" i="1" s="1"/>
  <c r="Z5319" i="1" s="1"/>
  <c r="T5320" i="1"/>
  <c r="W5320" i="1" s="1"/>
  <c r="T5321" i="1"/>
  <c r="W5321" i="1" s="1"/>
  <c r="Z5321" i="1" s="1"/>
  <c r="T5322" i="1"/>
  <c r="W5322" i="1" s="1"/>
  <c r="Z5322" i="1" s="1"/>
  <c r="T5323" i="1"/>
  <c r="W5323" i="1" s="1"/>
  <c r="Z5323" i="1" s="1"/>
  <c r="T5324" i="1"/>
  <c r="W5324" i="1" s="1"/>
  <c r="T5325" i="1"/>
  <c r="W5325" i="1" s="1"/>
  <c r="T5326" i="1"/>
  <c r="W5326" i="1" s="1"/>
  <c r="Z5326" i="1" s="1"/>
  <c r="T5327" i="1"/>
  <c r="W5327" i="1" s="1"/>
  <c r="Z5327" i="1" s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T5298" i="1"/>
  <c r="W5298" i="1" s="1"/>
  <c r="T5299" i="1"/>
  <c r="W5299" i="1" s="1"/>
  <c r="Z5299" i="1" s="1"/>
  <c r="T5300" i="1"/>
  <c r="W5300" i="1" s="1"/>
  <c r="T5301" i="1"/>
  <c r="W5301" i="1" s="1"/>
  <c r="Z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Z5307" i="1" s="1"/>
  <c r="T5308" i="1"/>
  <c r="W5308" i="1" s="1"/>
  <c r="T5309" i="1"/>
  <c r="W5309" i="1" s="1"/>
  <c r="Z5309" i="1" s="1"/>
  <c r="T5310" i="1"/>
  <c r="W5310" i="1" s="1"/>
  <c r="Z5310" i="1" s="1"/>
  <c r="T5311" i="1"/>
  <c r="W5311" i="1" s="1"/>
  <c r="T5312" i="1"/>
  <c r="W5312" i="1" s="1"/>
  <c r="T5313" i="1"/>
  <c r="W5313" i="1" s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Z5291" i="1" s="1"/>
  <c r="Y5292" i="1"/>
  <c r="Y5293" i="1"/>
  <c r="Y5294" i="1"/>
  <c r="Y5295" i="1"/>
  <c r="Y5296" i="1"/>
  <c r="Y5297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T5279" i="1"/>
  <c r="W5279" i="1" s="1"/>
  <c r="Z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Z5284" i="1" s="1"/>
  <c r="T5285" i="1"/>
  <c r="W5285" i="1" s="1"/>
  <c r="T5286" i="1"/>
  <c r="W5286" i="1" s="1"/>
  <c r="T5287" i="1"/>
  <c r="W5287" i="1" s="1"/>
  <c r="Z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Z5296" i="1" s="1"/>
  <c r="T5297" i="1"/>
  <c r="W5297" i="1" s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T5266" i="1"/>
  <c r="W5266" i="1" s="1"/>
  <c r="Z5266" i="1" s="1"/>
  <c r="T5267" i="1"/>
  <c r="W5267" i="1" s="1"/>
  <c r="T5268" i="1"/>
  <c r="W5268" i="1" s="1"/>
  <c r="Z5268" i="1" s="1"/>
  <c r="T5269" i="1"/>
  <c r="W5269" i="1" s="1"/>
  <c r="T5270" i="1"/>
  <c r="W5270" i="1" s="1"/>
  <c r="Z5270" i="1" s="1"/>
  <c r="T5271" i="1"/>
  <c r="W5271" i="1" s="1"/>
  <c r="T5272" i="1"/>
  <c r="W5272" i="1" s="1"/>
  <c r="T5273" i="1"/>
  <c r="W5273" i="1" s="1"/>
  <c r="T5274" i="1"/>
  <c r="W5274" i="1" s="1"/>
  <c r="Z5274" i="1" s="1"/>
  <c r="T5275" i="1"/>
  <c r="W5275" i="1" s="1"/>
  <c r="Z5275" i="1" s="1"/>
  <c r="T5276" i="1"/>
  <c r="W5276" i="1" s="1"/>
  <c r="T5277" i="1"/>
  <c r="W5277" i="1" s="1"/>
  <c r="T5278" i="1"/>
  <c r="W5278" i="1" s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T5242" i="1"/>
  <c r="W5242" i="1" s="1"/>
  <c r="Z5242" i="1" s="1"/>
  <c r="T5243" i="1"/>
  <c r="W5243" i="1" s="1"/>
  <c r="T5244" i="1"/>
  <c r="W5244" i="1" s="1"/>
  <c r="T5245" i="1"/>
  <c r="W5245" i="1" s="1"/>
  <c r="T5246" i="1"/>
  <c r="W5246" i="1" s="1"/>
  <c r="Z5246" i="1" s="1"/>
  <c r="T5247" i="1"/>
  <c r="W5247" i="1" s="1"/>
  <c r="T5248" i="1"/>
  <c r="W5248" i="1" s="1"/>
  <c r="T5249" i="1"/>
  <c r="W5249" i="1" s="1"/>
  <c r="Z5249" i="1" s="1"/>
  <c r="T5250" i="1"/>
  <c r="W5250" i="1" s="1"/>
  <c r="Z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Z5257" i="1" s="1"/>
  <c r="T5258" i="1"/>
  <c r="W5258" i="1" s="1"/>
  <c r="Z5258" i="1" s="1"/>
  <c r="T5259" i="1"/>
  <c r="W5259" i="1" s="1"/>
  <c r="T5260" i="1"/>
  <c r="W5260" i="1" s="1"/>
  <c r="T5261" i="1"/>
  <c r="W5261" i="1" s="1"/>
  <c r="Z5261" i="1" s="1"/>
  <c r="T5262" i="1"/>
  <c r="W5262" i="1" s="1"/>
  <c r="T5263" i="1"/>
  <c r="W5263" i="1" s="1"/>
  <c r="T5264" i="1"/>
  <c r="W5264" i="1" s="1"/>
  <c r="T5265" i="1"/>
  <c r="W5265" i="1" s="1"/>
  <c r="Z5265" i="1" s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V5229" i="1"/>
  <c r="V5228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T5228" i="1"/>
  <c r="W5228" i="1" s="1"/>
  <c r="T5229" i="1"/>
  <c r="W5229" i="1" s="1"/>
  <c r="T5230" i="1"/>
  <c r="W5230" i="1" s="1"/>
  <c r="Z5230" i="1" s="1"/>
  <c r="T5231" i="1"/>
  <c r="W5231" i="1" s="1"/>
  <c r="T5232" i="1"/>
  <c r="W5232" i="1" s="1"/>
  <c r="Z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Z5237" i="1" s="1"/>
  <c r="T5238" i="1"/>
  <c r="W5238" i="1" s="1"/>
  <c r="T5239" i="1"/>
  <c r="W5239" i="1" s="1"/>
  <c r="T5240" i="1"/>
  <c r="W5240" i="1" s="1"/>
  <c r="T5241" i="1"/>
  <c r="W5241" i="1" s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T5210" i="1"/>
  <c r="W5210" i="1" s="1"/>
  <c r="Z5210" i="1" s="1"/>
  <c r="T5211" i="1"/>
  <c r="W5211" i="1" s="1"/>
  <c r="T5212" i="1"/>
  <c r="W5212" i="1" s="1"/>
  <c r="Z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Z5217" i="1" s="1"/>
  <c r="T5218" i="1"/>
  <c r="W5218" i="1" s="1"/>
  <c r="Z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Z5226" i="1" s="1"/>
  <c r="T5227" i="1"/>
  <c r="W5227" i="1" s="1"/>
  <c r="Z5227" i="1" s="1"/>
  <c r="Y5201" i="1"/>
  <c r="Y5202" i="1"/>
  <c r="Y5203" i="1"/>
  <c r="Y5204" i="1"/>
  <c r="Y5205" i="1"/>
  <c r="Y5206" i="1"/>
  <c r="Y5207" i="1"/>
  <c r="Y5208" i="1"/>
  <c r="Y5209" i="1"/>
  <c r="V5201" i="1"/>
  <c r="V5202" i="1"/>
  <c r="V5203" i="1"/>
  <c r="V5204" i="1"/>
  <c r="V5205" i="1"/>
  <c r="V5206" i="1"/>
  <c r="V5207" i="1"/>
  <c r="V5208" i="1"/>
  <c r="V5209" i="1"/>
  <c r="T5201" i="1"/>
  <c r="W5201" i="1" s="1"/>
  <c r="T5202" i="1"/>
  <c r="W5202" i="1" s="1"/>
  <c r="Z5202" i="1" s="1"/>
  <c r="T5203" i="1"/>
  <c r="W5203" i="1" s="1"/>
  <c r="T5204" i="1"/>
  <c r="W5204" i="1" s="1"/>
  <c r="Z5204" i="1" s="1"/>
  <c r="T5205" i="1"/>
  <c r="W5205" i="1" s="1"/>
  <c r="T5206" i="1"/>
  <c r="W5206" i="1" s="1"/>
  <c r="Z5206" i="1" s="1"/>
  <c r="T5207" i="1"/>
  <c r="W5207" i="1" s="1"/>
  <c r="T5208" i="1"/>
  <c r="W5208" i="1" s="1"/>
  <c r="T5209" i="1"/>
  <c r="W5209" i="1" s="1"/>
  <c r="Z5209" i="1" s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V5189" i="1"/>
  <c r="V5190" i="1"/>
  <c r="V5191" i="1"/>
  <c r="V5192" i="1"/>
  <c r="V5193" i="1"/>
  <c r="V5194" i="1"/>
  <c r="W5194" i="1"/>
  <c r="Z5194" i="1" s="1"/>
  <c r="V5195" i="1"/>
  <c r="V5196" i="1"/>
  <c r="V5197" i="1"/>
  <c r="V5198" i="1"/>
  <c r="V5199" i="1"/>
  <c r="W5199" i="1"/>
  <c r="V5200" i="1"/>
  <c r="T5189" i="1"/>
  <c r="W5189" i="1" s="1"/>
  <c r="T5190" i="1"/>
  <c r="W5190" i="1" s="1"/>
  <c r="Z5190" i="1" s="1"/>
  <c r="T5191" i="1"/>
  <c r="W5191" i="1" s="1"/>
  <c r="T5192" i="1"/>
  <c r="W5192" i="1" s="1"/>
  <c r="T5193" i="1"/>
  <c r="W5193" i="1" s="1"/>
  <c r="T5194" i="1"/>
  <c r="T5195" i="1"/>
  <c r="W5195" i="1" s="1"/>
  <c r="T5196" i="1"/>
  <c r="W5196" i="1" s="1"/>
  <c r="T5197" i="1"/>
  <c r="W5197" i="1" s="1"/>
  <c r="T5198" i="1"/>
  <c r="W5198" i="1" s="1"/>
  <c r="Z5198" i="1" s="1"/>
  <c r="T5199" i="1"/>
  <c r="T5200" i="1"/>
  <c r="W5200" i="1" s="1"/>
  <c r="Y5184" i="1"/>
  <c r="Y5185" i="1"/>
  <c r="Y5186" i="1"/>
  <c r="Y5187" i="1"/>
  <c r="Y5188" i="1"/>
  <c r="Y5183" i="1"/>
  <c r="V5184" i="1"/>
  <c r="V5185" i="1"/>
  <c r="V5186" i="1"/>
  <c r="V5187" i="1"/>
  <c r="V5188" i="1"/>
  <c r="T5184" i="1"/>
  <c r="W5184" i="1" s="1"/>
  <c r="Z5184" i="1" s="1"/>
  <c r="T5185" i="1"/>
  <c r="W5185" i="1" s="1"/>
  <c r="T5186" i="1"/>
  <c r="W5186" i="1" s="1"/>
  <c r="T5187" i="1"/>
  <c r="W5187" i="1" s="1"/>
  <c r="T5188" i="1"/>
  <c r="W5188" i="1" s="1"/>
  <c r="Y5176" i="1"/>
  <c r="Y5177" i="1"/>
  <c r="Y5178" i="1"/>
  <c r="Y5179" i="1"/>
  <c r="Y5180" i="1"/>
  <c r="Y5181" i="1"/>
  <c r="Y5182" i="1"/>
  <c r="V5176" i="1"/>
  <c r="V5177" i="1"/>
  <c r="V5178" i="1"/>
  <c r="V5179" i="1"/>
  <c r="V5180" i="1"/>
  <c r="V5181" i="1"/>
  <c r="V5182" i="1"/>
  <c r="V5183" i="1"/>
  <c r="T5176" i="1"/>
  <c r="W5176" i="1" s="1"/>
  <c r="Z5176" i="1" s="1"/>
  <c r="T5177" i="1"/>
  <c r="W5177" i="1" s="1"/>
  <c r="T5178" i="1"/>
  <c r="W5178" i="1" s="1"/>
  <c r="T5179" i="1"/>
  <c r="W5179" i="1" s="1"/>
  <c r="T5180" i="1"/>
  <c r="W5180" i="1" s="1"/>
  <c r="Z5180" i="1" s="1"/>
  <c r="T5181" i="1"/>
  <c r="W5181" i="1" s="1"/>
  <c r="T5182" i="1"/>
  <c r="W5182" i="1" s="1"/>
  <c r="T5183" i="1"/>
  <c r="W5183" i="1" s="1"/>
  <c r="Y5169" i="1"/>
  <c r="Y5170" i="1"/>
  <c r="Y5171" i="1"/>
  <c r="Y5172" i="1"/>
  <c r="Y5173" i="1"/>
  <c r="Y5174" i="1"/>
  <c r="Y5175" i="1"/>
  <c r="V5169" i="1"/>
  <c r="V5170" i="1"/>
  <c r="V5171" i="1"/>
  <c r="V5172" i="1"/>
  <c r="V5173" i="1"/>
  <c r="V5174" i="1"/>
  <c r="V5175" i="1"/>
  <c r="T5169" i="1"/>
  <c r="W5169" i="1" s="1"/>
  <c r="T5170" i="1"/>
  <c r="W5170" i="1" s="1"/>
  <c r="Z5170" i="1" s="1"/>
  <c r="T5171" i="1"/>
  <c r="W5171" i="1" s="1"/>
  <c r="Z5171" i="1" s="1"/>
  <c r="T5172" i="1"/>
  <c r="W5172" i="1" s="1"/>
  <c r="T5173" i="1"/>
  <c r="W5173" i="1" s="1"/>
  <c r="T5174" i="1"/>
  <c r="W5174" i="1" s="1"/>
  <c r="T5175" i="1"/>
  <c r="W5175" i="1" s="1"/>
  <c r="Y5162" i="1"/>
  <c r="Y5163" i="1"/>
  <c r="Y5164" i="1"/>
  <c r="Y5165" i="1"/>
  <c r="Y5166" i="1"/>
  <c r="Y5167" i="1"/>
  <c r="Y5168" i="1"/>
  <c r="V5162" i="1"/>
  <c r="V5163" i="1"/>
  <c r="V5164" i="1"/>
  <c r="V5165" i="1"/>
  <c r="V5166" i="1"/>
  <c r="V5167" i="1"/>
  <c r="V5168" i="1"/>
  <c r="T5162" i="1"/>
  <c r="W5162" i="1" s="1"/>
  <c r="T5163" i="1"/>
  <c r="W5163" i="1" s="1"/>
  <c r="T5164" i="1"/>
  <c r="W5164" i="1" s="1"/>
  <c r="Z5164" i="1" s="1"/>
  <c r="T5165" i="1"/>
  <c r="W5165" i="1" s="1"/>
  <c r="T5166" i="1"/>
  <c r="W5166" i="1" s="1"/>
  <c r="Z5166" i="1" s="1"/>
  <c r="T5167" i="1"/>
  <c r="W5167" i="1" s="1"/>
  <c r="Z5167" i="1" s="1"/>
  <c r="T5168" i="1"/>
  <c r="W5168" i="1" s="1"/>
  <c r="Y5154" i="1"/>
  <c r="Y5155" i="1"/>
  <c r="Y5156" i="1"/>
  <c r="Y5157" i="1"/>
  <c r="Y5158" i="1"/>
  <c r="Y5159" i="1"/>
  <c r="Y5160" i="1"/>
  <c r="Y5161" i="1"/>
  <c r="V5154" i="1"/>
  <c r="V5155" i="1"/>
  <c r="V5156" i="1"/>
  <c r="V5157" i="1"/>
  <c r="V5158" i="1"/>
  <c r="V5159" i="1"/>
  <c r="V5160" i="1"/>
  <c r="V5161" i="1"/>
  <c r="T5154" i="1"/>
  <c r="W5154" i="1" s="1"/>
  <c r="Z5154" i="1" s="1"/>
  <c r="T5155" i="1"/>
  <c r="W5155" i="1" s="1"/>
  <c r="Z5155" i="1" s="1"/>
  <c r="T5156" i="1"/>
  <c r="W5156" i="1" s="1"/>
  <c r="T5157" i="1"/>
  <c r="W5157" i="1" s="1"/>
  <c r="T5158" i="1"/>
  <c r="W5158" i="1" s="1"/>
  <c r="T5159" i="1"/>
  <c r="W5159" i="1" s="1"/>
  <c r="Z5159" i="1" s="1"/>
  <c r="T5160" i="1"/>
  <c r="W5160" i="1" s="1"/>
  <c r="T5161" i="1"/>
  <c r="W5161" i="1" s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T5141" i="1"/>
  <c r="W5141" i="1" s="1"/>
  <c r="T5142" i="1"/>
  <c r="W5142" i="1" s="1"/>
  <c r="Z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Z5150" i="1" s="1"/>
  <c r="T5151" i="1"/>
  <c r="W5151" i="1" s="1"/>
  <c r="T5152" i="1"/>
  <c r="W5152" i="1" s="1"/>
  <c r="T5153" i="1"/>
  <c r="W5153" i="1" s="1"/>
  <c r="Y5136" i="1"/>
  <c r="Y5137" i="1"/>
  <c r="Y5138" i="1"/>
  <c r="Y5139" i="1"/>
  <c r="Y5140" i="1"/>
  <c r="V5136" i="1"/>
  <c r="V5137" i="1"/>
  <c r="V5138" i="1"/>
  <c r="V5139" i="1"/>
  <c r="V5140" i="1"/>
  <c r="T5120" i="1"/>
  <c r="W5120" i="1" s="1"/>
  <c r="T5121" i="1"/>
  <c r="T5122" i="1"/>
  <c r="W5122" i="1" s="1"/>
  <c r="T5123" i="1"/>
  <c r="W5123" i="1" s="1"/>
  <c r="T5124" i="1"/>
  <c r="W5124" i="1" s="1"/>
  <c r="T5125" i="1"/>
  <c r="W5125" i="1" s="1"/>
  <c r="T5126" i="1"/>
  <c r="W5126" i="1" s="1"/>
  <c r="Z5126" i="1" s="1"/>
  <c r="T5127" i="1"/>
  <c r="W5127" i="1" s="1"/>
  <c r="Z5127" i="1" s="1"/>
  <c r="T5128" i="1"/>
  <c r="W5128" i="1" s="1"/>
  <c r="T5129" i="1"/>
  <c r="W5129" i="1" s="1"/>
  <c r="T5130" i="1"/>
  <c r="W5130" i="1" s="1"/>
  <c r="Z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Z5138" i="1" s="1"/>
  <c r="T5139" i="1"/>
  <c r="W5139" i="1" s="1"/>
  <c r="T5140" i="1"/>
  <c r="W5140" i="1" s="1"/>
  <c r="Y5131" i="1"/>
  <c r="Y5132" i="1"/>
  <c r="Y5133" i="1"/>
  <c r="Y5134" i="1"/>
  <c r="Y5135" i="1"/>
  <c r="V5131" i="1"/>
  <c r="V5132" i="1"/>
  <c r="V5133" i="1"/>
  <c r="V5134" i="1"/>
  <c r="V5135" i="1"/>
  <c r="Y5121" i="1"/>
  <c r="W5121" i="1"/>
  <c r="Z5121" i="1" s="1"/>
  <c r="Y5122" i="1"/>
  <c r="Y5123" i="1"/>
  <c r="Y5124" i="1"/>
  <c r="Y5125" i="1"/>
  <c r="Y5126" i="1"/>
  <c r="Y5127" i="1"/>
  <c r="Y5128" i="1"/>
  <c r="Y5129" i="1"/>
  <c r="Z5129" i="1" s="1"/>
  <c r="Y5130" i="1"/>
  <c r="V5121" i="1"/>
  <c r="V5122" i="1"/>
  <c r="V5123" i="1"/>
  <c r="V5124" i="1"/>
  <c r="V5125" i="1"/>
  <c r="V5126" i="1"/>
  <c r="V5127" i="1"/>
  <c r="V5128" i="1"/>
  <c r="V5129" i="1"/>
  <c r="V5130" i="1"/>
  <c r="V5114" i="1"/>
  <c r="V5115" i="1"/>
  <c r="V5116" i="1"/>
  <c r="V5117" i="1"/>
  <c r="V5118" i="1"/>
  <c r="V5119" i="1"/>
  <c r="V5120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V5109" i="1"/>
  <c r="V5110" i="1"/>
  <c r="V5111" i="1"/>
  <c r="V5112" i="1"/>
  <c r="V5113" i="1"/>
  <c r="T5109" i="1"/>
  <c r="W5109" i="1" s="1"/>
  <c r="T5110" i="1"/>
  <c r="W5110" i="1" s="1"/>
  <c r="T5111" i="1"/>
  <c r="W5111" i="1" s="1"/>
  <c r="Z5111" i="1" s="1"/>
  <c r="T5112" i="1"/>
  <c r="W5112" i="1" s="1"/>
  <c r="T5113" i="1"/>
  <c r="W5113" i="1" s="1"/>
  <c r="T5114" i="1"/>
  <c r="W5114" i="1" s="1"/>
  <c r="Z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Z5119" i="1" s="1"/>
  <c r="M5120" i="1"/>
  <c r="Y5101" i="1"/>
  <c r="Y5102" i="1"/>
  <c r="Y5103" i="1"/>
  <c r="Y5104" i="1"/>
  <c r="Y5105" i="1"/>
  <c r="Y5106" i="1"/>
  <c r="Y5107" i="1"/>
  <c r="Y5108" i="1"/>
  <c r="V5101" i="1"/>
  <c r="V5102" i="1"/>
  <c r="V5103" i="1"/>
  <c r="V5104" i="1"/>
  <c r="V5106" i="1"/>
  <c r="V5107" i="1"/>
  <c r="V5108" i="1"/>
  <c r="T5101" i="1"/>
  <c r="W5101" i="1" s="1"/>
  <c r="T5102" i="1"/>
  <c r="W5102" i="1" s="1"/>
  <c r="Z5102" i="1" s="1"/>
  <c r="T5103" i="1"/>
  <c r="W5103" i="1" s="1"/>
  <c r="T5104" i="1"/>
  <c r="W5104" i="1" s="1"/>
  <c r="Z5104" i="1" s="1"/>
  <c r="T5105" i="1"/>
  <c r="W5105" i="1" s="1"/>
  <c r="Z5105" i="1" s="1"/>
  <c r="T5106" i="1"/>
  <c r="W5106" i="1" s="1"/>
  <c r="Z5106" i="1" s="1"/>
  <c r="T5107" i="1"/>
  <c r="W5107" i="1" s="1"/>
  <c r="T5108" i="1"/>
  <c r="W5108" i="1" s="1"/>
  <c r="Y5091" i="1"/>
  <c r="Y5092" i="1"/>
  <c r="Y5093" i="1"/>
  <c r="Y5094" i="1"/>
  <c r="Y5095" i="1"/>
  <c r="Y5096" i="1"/>
  <c r="Y5097" i="1"/>
  <c r="Y5098" i="1"/>
  <c r="Y5099" i="1"/>
  <c r="Y5100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T5091" i="1"/>
  <c r="W5091" i="1" s="1"/>
  <c r="Z5091" i="1" s="1"/>
  <c r="T5092" i="1"/>
  <c r="W5092" i="1" s="1"/>
  <c r="T5093" i="1"/>
  <c r="W5093" i="1" s="1"/>
  <c r="Z5093" i="1" s="1"/>
  <c r="T5094" i="1"/>
  <c r="W5094" i="1" s="1"/>
  <c r="T5095" i="1"/>
  <c r="W5095" i="1" s="1"/>
  <c r="Z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Y5083" i="1"/>
  <c r="Y5084" i="1"/>
  <c r="Y5085" i="1"/>
  <c r="Y5086" i="1"/>
  <c r="Y5087" i="1"/>
  <c r="Y5088" i="1"/>
  <c r="Y5089" i="1"/>
  <c r="Y5090" i="1"/>
  <c r="T5083" i="1"/>
  <c r="W5083" i="1" s="1"/>
  <c r="Z5083" i="1" s="1"/>
  <c r="T5084" i="1"/>
  <c r="W5084" i="1" s="1"/>
  <c r="Z5084" i="1" s="1"/>
  <c r="T5085" i="1"/>
  <c r="W5085" i="1" s="1"/>
  <c r="Z5085" i="1" s="1"/>
  <c r="T5086" i="1"/>
  <c r="W5086" i="1" s="1"/>
  <c r="Z5086" i="1" s="1"/>
  <c r="T5087" i="1"/>
  <c r="W5087" i="1" s="1"/>
  <c r="Z5087" i="1" s="1"/>
  <c r="T5088" i="1"/>
  <c r="W5088" i="1" s="1"/>
  <c r="Z5088" i="1" s="1"/>
  <c r="T5089" i="1"/>
  <c r="W5089" i="1" s="1"/>
  <c r="Z5089" i="1" s="1"/>
  <c r="T5090" i="1"/>
  <c r="W5090" i="1" s="1"/>
  <c r="Z5090" i="1" s="1"/>
  <c r="Y5073" i="1"/>
  <c r="Y5074" i="1"/>
  <c r="Y5075" i="1"/>
  <c r="Y5076" i="1"/>
  <c r="Y5077" i="1"/>
  <c r="Y5078" i="1"/>
  <c r="Y5079" i="1"/>
  <c r="Y5080" i="1"/>
  <c r="Y5081" i="1"/>
  <c r="Y5082" i="1"/>
  <c r="T5073" i="1"/>
  <c r="W5073" i="1" s="1"/>
  <c r="T5074" i="1"/>
  <c r="W5074" i="1" s="1"/>
  <c r="Z5074" i="1" s="1"/>
  <c r="T5075" i="1"/>
  <c r="W5075" i="1" s="1"/>
  <c r="Z5075" i="1" s="1"/>
  <c r="T5076" i="1"/>
  <c r="W5076" i="1" s="1"/>
  <c r="Z5076" i="1" s="1"/>
  <c r="T5077" i="1"/>
  <c r="W5077" i="1" s="1"/>
  <c r="T5078" i="1"/>
  <c r="W5078" i="1" s="1"/>
  <c r="Z5078" i="1" s="1"/>
  <c r="T5079" i="1"/>
  <c r="W5079" i="1" s="1"/>
  <c r="Z5079" i="1" s="1"/>
  <c r="T5080" i="1"/>
  <c r="W5080" i="1" s="1"/>
  <c r="Z5080" i="1" s="1"/>
  <c r="T5081" i="1"/>
  <c r="W5081" i="1" s="1"/>
  <c r="T5082" i="1"/>
  <c r="W5082" i="1" s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T5061" i="1"/>
  <c r="W5061" i="1" s="1"/>
  <c r="T5062" i="1"/>
  <c r="W5062" i="1" s="1"/>
  <c r="T5063" i="1"/>
  <c r="W5063" i="1" s="1"/>
  <c r="T5064" i="1"/>
  <c r="W5064" i="1" s="1"/>
  <c r="Z5064" i="1" s="1"/>
  <c r="T5065" i="1"/>
  <c r="W5065" i="1" s="1"/>
  <c r="Z5065" i="1" s="1"/>
  <c r="T5066" i="1"/>
  <c r="W5066" i="1" s="1"/>
  <c r="Z5066" i="1" s="1"/>
  <c r="T5067" i="1"/>
  <c r="W5067" i="1" s="1"/>
  <c r="Z5067" i="1" s="1"/>
  <c r="T5068" i="1"/>
  <c r="W5068" i="1" s="1"/>
  <c r="T5069" i="1"/>
  <c r="W5069" i="1" s="1"/>
  <c r="T5070" i="1"/>
  <c r="W5070" i="1" s="1"/>
  <c r="T5071" i="1"/>
  <c r="W5071" i="1" s="1"/>
  <c r="Z5071" i="1" s="1"/>
  <c r="T5072" i="1"/>
  <c r="W5072" i="1" s="1"/>
  <c r="Z5072" i="1" s="1"/>
  <c r="Y5052" i="1"/>
  <c r="Y5053" i="1"/>
  <c r="Y5054" i="1"/>
  <c r="Y5055" i="1"/>
  <c r="Y5056" i="1"/>
  <c r="Y5057" i="1"/>
  <c r="Y5058" i="1"/>
  <c r="Y5059" i="1"/>
  <c r="Y5060" i="1"/>
  <c r="W5053" i="1"/>
  <c r="Z5053" i="1" s="1"/>
  <c r="W5054" i="1"/>
  <c r="Z5054" i="1" s="1"/>
  <c r="T5052" i="1"/>
  <c r="W5052" i="1" s="1"/>
  <c r="T5053" i="1"/>
  <c r="T5054" i="1"/>
  <c r="T5055" i="1"/>
  <c r="W5055" i="1" s="1"/>
  <c r="T5056" i="1"/>
  <c r="W5056" i="1" s="1"/>
  <c r="T5057" i="1"/>
  <c r="W5057" i="1" s="1"/>
  <c r="Z5057" i="1" s="1"/>
  <c r="T5058" i="1"/>
  <c r="W5058" i="1" s="1"/>
  <c r="Z5058" i="1" s="1"/>
  <c r="T5059" i="1"/>
  <c r="W5059" i="1" s="1"/>
  <c r="T5060" i="1"/>
  <c r="W5060" i="1" s="1"/>
  <c r="Y5044" i="1"/>
  <c r="Y5045" i="1"/>
  <c r="Y5046" i="1"/>
  <c r="Y5047" i="1"/>
  <c r="Y5048" i="1"/>
  <c r="Y5049" i="1"/>
  <c r="Y5050" i="1"/>
  <c r="Y5051" i="1"/>
  <c r="T5044" i="1"/>
  <c r="W5044" i="1" s="1"/>
  <c r="T5045" i="1"/>
  <c r="W5045" i="1" s="1"/>
  <c r="Z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Y5037" i="1"/>
  <c r="Y5038" i="1"/>
  <c r="Y5039" i="1"/>
  <c r="Y5040" i="1"/>
  <c r="Y5041" i="1"/>
  <c r="Y5042" i="1"/>
  <c r="Y5043" i="1"/>
  <c r="V5036" i="1"/>
  <c r="T5037" i="1"/>
  <c r="W5037" i="1" s="1"/>
  <c r="Z5037" i="1" s="1"/>
  <c r="T5038" i="1"/>
  <c r="W5038" i="1" s="1"/>
  <c r="Z5038" i="1" s="1"/>
  <c r="T5039" i="1"/>
  <c r="W5039" i="1" s="1"/>
  <c r="T5040" i="1"/>
  <c r="W5040" i="1" s="1"/>
  <c r="Z5040" i="1" s="1"/>
  <c r="T5041" i="1"/>
  <c r="W5041" i="1" s="1"/>
  <c r="Z5041" i="1" s="1"/>
  <c r="T5042" i="1"/>
  <c r="W5042" i="1" s="1"/>
  <c r="Z5042" i="1" s="1"/>
  <c r="T5043" i="1"/>
  <c r="W5043" i="1" s="1"/>
  <c r="Z5043" i="1" s="1"/>
  <c r="Y5030" i="1"/>
  <c r="Y5031" i="1"/>
  <c r="Y5032" i="1"/>
  <c r="Y5033" i="1"/>
  <c r="Y5034" i="1"/>
  <c r="Y5035" i="1"/>
  <c r="Y5036" i="1"/>
  <c r="V5030" i="1"/>
  <c r="V5031" i="1"/>
  <c r="V5032" i="1"/>
  <c r="V5033" i="1"/>
  <c r="V5034" i="1"/>
  <c r="V5035" i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Y5021" i="1"/>
  <c r="Y5022" i="1"/>
  <c r="Y5023" i="1"/>
  <c r="Y5024" i="1"/>
  <c r="Y5025" i="1"/>
  <c r="Y5026" i="1"/>
  <c r="Y5027" i="1"/>
  <c r="Y5028" i="1"/>
  <c r="Y5029" i="1"/>
  <c r="V5021" i="1"/>
  <c r="V5022" i="1"/>
  <c r="V5023" i="1"/>
  <c r="V5024" i="1"/>
  <c r="V5025" i="1"/>
  <c r="V5026" i="1"/>
  <c r="V5027" i="1"/>
  <c r="V5028" i="1"/>
  <c r="V5029" i="1"/>
  <c r="T5021" i="1"/>
  <c r="W5021" i="1" s="1"/>
  <c r="T5022" i="1"/>
  <c r="W5022" i="1" s="1"/>
  <c r="Z5022" i="1" s="1"/>
  <c r="T5023" i="1"/>
  <c r="W5023" i="1" s="1"/>
  <c r="T5024" i="1"/>
  <c r="W5024" i="1" s="1"/>
  <c r="T5025" i="1"/>
  <c r="W5025" i="1" s="1"/>
  <c r="T5026" i="1"/>
  <c r="W5026" i="1" s="1"/>
  <c r="Z5026" i="1" s="1"/>
  <c r="T5027" i="1"/>
  <c r="W5027" i="1" s="1"/>
  <c r="Z5027" i="1" s="1"/>
  <c r="T5028" i="1"/>
  <c r="W5028" i="1" s="1"/>
  <c r="T5029" i="1"/>
  <c r="W5029" i="1" s="1"/>
  <c r="Y5011" i="1"/>
  <c r="Y5012" i="1"/>
  <c r="Y5013" i="1"/>
  <c r="Y5014" i="1"/>
  <c r="Y5015" i="1"/>
  <c r="Y5016" i="1"/>
  <c r="Y5017" i="1"/>
  <c r="Y5018" i="1"/>
  <c r="Y5019" i="1"/>
  <c r="Y5020" i="1"/>
  <c r="V5011" i="1"/>
  <c r="V5012" i="1"/>
  <c r="V5013" i="1"/>
  <c r="V5014" i="1"/>
  <c r="V5015" i="1"/>
  <c r="V5016" i="1"/>
  <c r="V5017" i="1"/>
  <c r="V5018" i="1"/>
  <c r="V5019" i="1"/>
  <c r="V5020" i="1"/>
  <c r="T5011" i="1"/>
  <c r="W5011" i="1" s="1"/>
  <c r="Z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Z5019" i="1" s="1"/>
  <c r="T5020" i="1"/>
  <c r="W5020" i="1" s="1"/>
  <c r="Y5003" i="1"/>
  <c r="Y5004" i="1"/>
  <c r="Y5005" i="1"/>
  <c r="Y5006" i="1"/>
  <c r="Y5007" i="1"/>
  <c r="Y5008" i="1"/>
  <c r="Y5009" i="1"/>
  <c r="Y5010" i="1"/>
  <c r="V5003" i="1"/>
  <c r="V5004" i="1"/>
  <c r="V5005" i="1"/>
  <c r="V5006" i="1"/>
  <c r="V5007" i="1"/>
  <c r="V5008" i="1"/>
  <c r="V5009" i="1"/>
  <c r="V5010" i="1"/>
  <c r="T5003" i="1"/>
  <c r="W5003" i="1" s="1"/>
  <c r="T5004" i="1"/>
  <c r="W5004" i="1" s="1"/>
  <c r="Z5004" i="1" s="1"/>
  <c r="T5005" i="1"/>
  <c r="W5005" i="1" s="1"/>
  <c r="T5006" i="1"/>
  <c r="W5006" i="1" s="1"/>
  <c r="Z5006" i="1" s="1"/>
  <c r="T5007" i="1"/>
  <c r="W5007" i="1" s="1"/>
  <c r="Z5007" i="1" s="1"/>
  <c r="T5008" i="1"/>
  <c r="W5008" i="1" s="1"/>
  <c r="T5009" i="1"/>
  <c r="W5009" i="1" s="1"/>
  <c r="T5010" i="1"/>
  <c r="W5010" i="1" s="1"/>
  <c r="Z5010" i="1" s="1"/>
  <c r="Y4995" i="1"/>
  <c r="Y4996" i="1"/>
  <c r="Y4997" i="1"/>
  <c r="Y4998" i="1"/>
  <c r="Y4999" i="1"/>
  <c r="Y5000" i="1"/>
  <c r="Y5001" i="1"/>
  <c r="Y5002" i="1"/>
  <c r="V4995" i="1"/>
  <c r="V4996" i="1"/>
  <c r="V4997" i="1"/>
  <c r="V4998" i="1"/>
  <c r="V4999" i="1"/>
  <c r="V5000" i="1"/>
  <c r="V5001" i="1"/>
  <c r="V5002" i="1"/>
  <c r="T4995" i="1"/>
  <c r="W4995" i="1" s="1"/>
  <c r="Z4995" i="1" s="1"/>
  <c r="T4996" i="1"/>
  <c r="W4996" i="1" s="1"/>
  <c r="T4997" i="1"/>
  <c r="W4997" i="1" s="1"/>
  <c r="T4998" i="1"/>
  <c r="W4998" i="1" s="1"/>
  <c r="Z4998" i="1" s="1"/>
  <c r="T4999" i="1"/>
  <c r="W4999" i="1" s="1"/>
  <c r="Z4999" i="1" s="1"/>
  <c r="T5000" i="1"/>
  <c r="W5000" i="1" s="1"/>
  <c r="Z5000" i="1" s="1"/>
  <c r="T5001" i="1"/>
  <c r="W5001" i="1" s="1"/>
  <c r="Z5001" i="1" s="1"/>
  <c r="T5002" i="1"/>
  <c r="W5002" i="1" s="1"/>
  <c r="Z5002" i="1" s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T4981" i="1"/>
  <c r="W4981" i="1" s="1"/>
  <c r="Z4981" i="1" s="1"/>
  <c r="T4982" i="1"/>
  <c r="W4982" i="1" s="1"/>
  <c r="Z4982" i="1" s="1"/>
  <c r="T4983" i="1"/>
  <c r="W4983" i="1" s="1"/>
  <c r="Z4983" i="1" s="1"/>
  <c r="T4984" i="1"/>
  <c r="W4984" i="1" s="1"/>
  <c r="Z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Z4989" i="1" s="1"/>
  <c r="T4990" i="1"/>
  <c r="W4990" i="1" s="1"/>
  <c r="T4991" i="1"/>
  <c r="W4991" i="1" s="1"/>
  <c r="Z4991" i="1" s="1"/>
  <c r="T4992" i="1"/>
  <c r="W4992" i="1" s="1"/>
  <c r="Z4992" i="1" s="1"/>
  <c r="T4993" i="1"/>
  <c r="W4993" i="1" s="1"/>
  <c r="Z4993" i="1" s="1"/>
  <c r="T4994" i="1"/>
  <c r="W4994" i="1" s="1"/>
  <c r="Y4973" i="1"/>
  <c r="Y4974" i="1"/>
  <c r="Y4975" i="1"/>
  <c r="Y4976" i="1"/>
  <c r="Y4977" i="1"/>
  <c r="Y4978" i="1"/>
  <c r="Y4979" i="1"/>
  <c r="Y4980" i="1"/>
  <c r="Y4969" i="1"/>
  <c r="T4969" i="1"/>
  <c r="W4969" i="1"/>
  <c r="Z4969" i="1" s="1"/>
  <c r="Y4970" i="1"/>
  <c r="T4970" i="1"/>
  <c r="W4970" i="1" s="1"/>
  <c r="Y4971" i="1"/>
  <c r="T4971" i="1"/>
  <c r="W4971" i="1" s="1"/>
  <c r="Y4972" i="1"/>
  <c r="T4972" i="1"/>
  <c r="W4972" i="1" s="1"/>
  <c r="Z4972" i="1" s="1"/>
  <c r="T4973" i="1"/>
  <c r="W4973" i="1" s="1"/>
  <c r="T4974" i="1"/>
  <c r="W4974" i="1" s="1"/>
  <c r="Z4974" i="1" s="1"/>
  <c r="T4975" i="1"/>
  <c r="W4975" i="1" s="1"/>
  <c r="T4976" i="1"/>
  <c r="W4976" i="1" s="1"/>
  <c r="T4977" i="1"/>
  <c r="W4977" i="1" s="1"/>
  <c r="Z4977" i="1" s="1"/>
  <c r="T4978" i="1"/>
  <c r="W4978" i="1" s="1"/>
  <c r="Z4978" i="1" s="1"/>
  <c r="T4979" i="1"/>
  <c r="W4979" i="1" s="1"/>
  <c r="Z4979" i="1" s="1"/>
  <c r="T4980" i="1"/>
  <c r="W4980" i="1" s="1"/>
  <c r="Z4980" i="1" s="1"/>
  <c r="Y4959" i="1"/>
  <c r="Y4960" i="1"/>
  <c r="Y4961" i="1"/>
  <c r="Y4962" i="1"/>
  <c r="Y4963" i="1"/>
  <c r="Y4964" i="1"/>
  <c r="Y4965" i="1"/>
  <c r="Y4966" i="1"/>
  <c r="Y4967" i="1"/>
  <c r="Y4968" i="1"/>
  <c r="T4959" i="1"/>
  <c r="W4959" i="1" s="1"/>
  <c r="Z4959" i="1" s="1"/>
  <c r="T4960" i="1"/>
  <c r="W4960" i="1" s="1"/>
  <c r="Z4960" i="1" s="1"/>
  <c r="T4961" i="1"/>
  <c r="W4961" i="1" s="1"/>
  <c r="Z4961" i="1" s="1"/>
  <c r="T4962" i="1"/>
  <c r="W4962" i="1" s="1"/>
  <c r="T4963" i="1"/>
  <c r="W4963" i="1" s="1"/>
  <c r="T4964" i="1"/>
  <c r="W4964" i="1" s="1"/>
  <c r="T4965" i="1"/>
  <c r="W4965" i="1" s="1"/>
  <c r="Z4965" i="1" s="1"/>
  <c r="T4966" i="1"/>
  <c r="W4966" i="1" s="1"/>
  <c r="Z4966" i="1" s="1"/>
  <c r="T4967" i="1"/>
  <c r="W4967" i="1" s="1"/>
  <c r="Z4967" i="1" s="1"/>
  <c r="T4968" i="1"/>
  <c r="W4968" i="1" s="1"/>
  <c r="Z4968" i="1" s="1"/>
  <c r="Y4947" i="1"/>
  <c r="Y4948" i="1"/>
  <c r="Y4949" i="1"/>
  <c r="Y4950" i="1"/>
  <c r="Y4951" i="1"/>
  <c r="Y4952" i="1"/>
  <c r="Y4953" i="1"/>
  <c r="Y4954" i="1"/>
  <c r="Y4956" i="1"/>
  <c r="Y4957" i="1"/>
  <c r="Y4958" i="1"/>
  <c r="Y4955" i="1"/>
  <c r="V4947" i="1"/>
  <c r="V4948" i="1"/>
  <c r="V4949" i="1"/>
  <c r="V4950" i="1"/>
  <c r="V4951" i="1"/>
  <c r="V4952" i="1"/>
  <c r="V4953" i="1"/>
  <c r="V4954" i="1"/>
  <c r="V4955" i="1"/>
  <c r="V4956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T4947" i="1"/>
  <c r="W4947" i="1" s="1"/>
  <c r="T4948" i="1"/>
  <c r="W4948" i="1" s="1"/>
  <c r="Z4948" i="1" s="1"/>
  <c r="T4949" i="1"/>
  <c r="W4949" i="1" s="1"/>
  <c r="Z4949" i="1" s="1"/>
  <c r="T4950" i="1"/>
  <c r="W4950" i="1" s="1"/>
  <c r="T4951" i="1"/>
  <c r="W4951" i="1" s="1"/>
  <c r="Z4951" i="1" s="1"/>
  <c r="T4952" i="1"/>
  <c r="W4952" i="1" s="1"/>
  <c r="T4953" i="1"/>
  <c r="W4953" i="1" s="1"/>
  <c r="Z4953" i="1" s="1"/>
  <c r="T4954" i="1"/>
  <c r="W4954" i="1" s="1"/>
  <c r="T4955" i="1"/>
  <c r="W4955" i="1" s="1"/>
  <c r="Z4955" i="1" s="1"/>
  <c r="T4956" i="1"/>
  <c r="W4956" i="1" s="1"/>
  <c r="T4957" i="1"/>
  <c r="W4957" i="1" s="1"/>
  <c r="Z4957" i="1" s="1"/>
  <c r="T4958" i="1"/>
  <c r="W4958" i="1" s="1"/>
  <c r="Z4958" i="1" s="1"/>
  <c r="T4934" i="1"/>
  <c r="W4934" i="1" s="1"/>
  <c r="Y4934" i="1"/>
  <c r="T4935" i="1"/>
  <c r="W4935" i="1" s="1"/>
  <c r="Y4935" i="1"/>
  <c r="T4936" i="1"/>
  <c r="W4936" i="1" s="1"/>
  <c r="Y4936" i="1"/>
  <c r="T4937" i="1"/>
  <c r="W4937" i="1" s="1"/>
  <c r="Y4937" i="1"/>
  <c r="T4938" i="1"/>
  <c r="W4938" i="1" s="1"/>
  <c r="Z4938" i="1" s="1"/>
  <c r="Y4938" i="1"/>
  <c r="T4939" i="1"/>
  <c r="W4939" i="1" s="1"/>
  <c r="Y4939" i="1"/>
  <c r="T4940" i="1"/>
  <c r="W4940" i="1" s="1"/>
  <c r="Z4940" i="1" s="1"/>
  <c r="Y4940" i="1"/>
  <c r="T4941" i="1"/>
  <c r="W4941" i="1" s="1"/>
  <c r="Z4941" i="1" s="1"/>
  <c r="Y4941" i="1"/>
  <c r="T4942" i="1"/>
  <c r="W4942" i="1" s="1"/>
  <c r="Z4942" i="1" s="1"/>
  <c r="Y4942" i="1"/>
  <c r="T4943" i="1"/>
  <c r="W4943" i="1" s="1"/>
  <c r="Y4943" i="1"/>
  <c r="T4944" i="1"/>
  <c r="W4944" i="1" s="1"/>
  <c r="Y4944" i="1"/>
  <c r="T4945" i="1"/>
  <c r="W4945" i="1" s="1"/>
  <c r="Y4945" i="1"/>
  <c r="T4946" i="1"/>
  <c r="W4946" i="1" s="1"/>
  <c r="Y4946" i="1"/>
  <c r="Y4933" i="1"/>
  <c r="T4933" i="1"/>
  <c r="W4933" i="1" s="1"/>
  <c r="M5665" i="1"/>
  <c r="M5664" i="1"/>
  <c r="M5663" i="1"/>
  <c r="M5662" i="1"/>
  <c r="M5661" i="1"/>
  <c r="M5660" i="1"/>
  <c r="M5659" i="1"/>
  <c r="M5658" i="1"/>
  <c r="M5657" i="1"/>
  <c r="M5656" i="1"/>
  <c r="M5655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41" i="1"/>
  <c r="M5640" i="1"/>
  <c r="M5639" i="1"/>
  <c r="M5638" i="1"/>
  <c r="M5637" i="1"/>
  <c r="M5636" i="1"/>
  <c r="M5635" i="1"/>
  <c r="M5634" i="1"/>
  <c r="M5633" i="1"/>
  <c r="M5624" i="1"/>
  <c r="M5625" i="1"/>
  <c r="M5626" i="1"/>
  <c r="M5627" i="1"/>
  <c r="M5628" i="1"/>
  <c r="M5629" i="1"/>
  <c r="M5630" i="1"/>
  <c r="M5631" i="1"/>
  <c r="M5632" i="1"/>
  <c r="M5623" i="1"/>
  <c r="M5622" i="1"/>
  <c r="M5621" i="1"/>
  <c r="M5620" i="1"/>
  <c r="M5619" i="1"/>
  <c r="M5618" i="1"/>
  <c r="M5617" i="1"/>
  <c r="M5616" i="1"/>
  <c r="M5615" i="1"/>
  <c r="M5614" i="1"/>
  <c r="M5604" i="1"/>
  <c r="M5605" i="1"/>
  <c r="M5606" i="1"/>
  <c r="M5607" i="1"/>
  <c r="M5608" i="1"/>
  <c r="M5609" i="1"/>
  <c r="M5610" i="1"/>
  <c r="M5611" i="1"/>
  <c r="M5612" i="1"/>
  <c r="M5613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68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45" i="1"/>
  <c r="M5546" i="1"/>
  <c r="M5547" i="1"/>
  <c r="M5548" i="1"/>
  <c r="M5549" i="1"/>
  <c r="M5550" i="1"/>
  <c r="M5551" i="1"/>
  <c r="M5552" i="1"/>
  <c r="M5553" i="1"/>
  <c r="M5554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16" i="1"/>
  <c r="M5514" i="1"/>
  <c r="M5512" i="1"/>
  <c r="M5510" i="1"/>
  <c r="M5508" i="1"/>
  <c r="M5506" i="1"/>
  <c r="M5504" i="1"/>
  <c r="M5502" i="1"/>
  <c r="M5500" i="1"/>
  <c r="M5498" i="1"/>
  <c r="M5496" i="1"/>
  <c r="M5497" i="1"/>
  <c r="M5499" i="1"/>
  <c r="M5501" i="1"/>
  <c r="M5503" i="1"/>
  <c r="M5505" i="1"/>
  <c r="M5507" i="1"/>
  <c r="M5509" i="1"/>
  <c r="M5511" i="1"/>
  <c r="M5513" i="1"/>
  <c r="M5515" i="1"/>
  <c r="M5517" i="1"/>
  <c r="M5495" i="1"/>
  <c r="M5494" i="1"/>
  <c r="M5493" i="1"/>
  <c r="M5492" i="1"/>
  <c r="M5491" i="1"/>
  <c r="M5490" i="1"/>
  <c r="M5489" i="1"/>
  <c r="M5488" i="1"/>
  <c r="M5482" i="1"/>
  <c r="M5483" i="1"/>
  <c r="M5484" i="1"/>
  <c r="M5485" i="1"/>
  <c r="M5486" i="1"/>
  <c r="M5487" i="1"/>
  <c r="M5481" i="1"/>
  <c r="M5452" i="1"/>
  <c r="M5451" i="1"/>
  <c r="M5450" i="1"/>
  <c r="M5449" i="1"/>
  <c r="M5448" i="1"/>
  <c r="M5443" i="1"/>
  <c r="M5444" i="1"/>
  <c r="M5445" i="1"/>
  <c r="M5446" i="1"/>
  <c r="M5447" i="1"/>
  <c r="M5442" i="1"/>
  <c r="M5441" i="1"/>
  <c r="M5440" i="1"/>
  <c r="M5439" i="1"/>
  <c r="M5438" i="1"/>
  <c r="M5437" i="1"/>
  <c r="M5431" i="1"/>
  <c r="M5432" i="1"/>
  <c r="M5433" i="1"/>
  <c r="M5434" i="1"/>
  <c r="M5435" i="1"/>
  <c r="M5436" i="1"/>
  <c r="M5430" i="1"/>
  <c r="M5429" i="1"/>
  <c r="M5428" i="1"/>
  <c r="M5427" i="1"/>
  <c r="M5426" i="1"/>
  <c r="M5425" i="1"/>
  <c r="M5424" i="1"/>
  <c r="M5423" i="1"/>
  <c r="M5422" i="1"/>
  <c r="M5421" i="1"/>
  <c r="M5420" i="1"/>
  <c r="M5409" i="1"/>
  <c r="M5410" i="1"/>
  <c r="M5411" i="1"/>
  <c r="M5412" i="1"/>
  <c r="M5413" i="1"/>
  <c r="M5414" i="1"/>
  <c r="M5415" i="1"/>
  <c r="M5416" i="1"/>
  <c r="M5417" i="1"/>
  <c r="M5418" i="1"/>
  <c r="M541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83" i="1"/>
  <c r="M5382" i="1"/>
  <c r="M5381" i="1"/>
  <c r="M5380" i="1"/>
  <c r="M5379" i="1"/>
  <c r="M5378" i="1"/>
  <c r="M5377" i="1"/>
  <c r="M5376" i="1"/>
  <c r="M5375" i="1"/>
  <c r="M5374" i="1"/>
  <c r="M5373" i="1"/>
  <c r="M5364" i="1"/>
  <c r="M5365" i="1"/>
  <c r="M5366" i="1"/>
  <c r="M5367" i="1"/>
  <c r="M5368" i="1"/>
  <c r="M5369" i="1"/>
  <c r="M5370" i="1"/>
  <c r="M5371" i="1"/>
  <c r="M5372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36" i="1"/>
  <c r="M5335" i="1"/>
  <c r="M5334" i="1"/>
  <c r="M5333" i="1"/>
  <c r="M5332" i="1"/>
  <c r="M5331" i="1"/>
  <c r="M5330" i="1"/>
  <c r="M5329" i="1"/>
  <c r="M5328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10" i="1"/>
  <c r="M5209" i="1"/>
  <c r="M5208" i="1"/>
  <c r="M5207" i="1"/>
  <c r="M5206" i="1"/>
  <c r="M5205" i="1"/>
  <c r="M5204" i="1"/>
  <c r="M5203" i="1"/>
  <c r="M5202" i="1"/>
  <c r="M5201" i="1"/>
  <c r="M5190" i="1"/>
  <c r="M5191" i="1"/>
  <c r="M5192" i="1"/>
  <c r="M5193" i="1"/>
  <c r="M5194" i="1"/>
  <c r="M5195" i="1"/>
  <c r="M5196" i="1"/>
  <c r="M5197" i="1"/>
  <c r="M5198" i="1"/>
  <c r="M5199" i="1"/>
  <c r="M5200" i="1"/>
  <c r="M5189" i="1"/>
  <c r="M5188" i="1"/>
  <c r="M5187" i="1"/>
  <c r="M5186" i="1"/>
  <c r="M5185" i="1"/>
  <c r="M5184" i="1"/>
  <c r="M5177" i="1"/>
  <c r="M5178" i="1"/>
  <c r="M5179" i="1"/>
  <c r="M5180" i="1"/>
  <c r="M5181" i="1"/>
  <c r="M5182" i="1"/>
  <c r="M5183" i="1"/>
  <c r="M5176" i="1"/>
  <c r="M5175" i="1"/>
  <c r="M5174" i="1"/>
  <c r="M5173" i="1"/>
  <c r="M5172" i="1"/>
  <c r="M5171" i="1"/>
  <c r="M5170" i="1"/>
  <c r="M5169" i="1"/>
  <c r="M5163" i="1"/>
  <c r="M5164" i="1"/>
  <c r="M5165" i="1"/>
  <c r="M5166" i="1"/>
  <c r="M5167" i="1"/>
  <c r="M5168" i="1"/>
  <c r="M5162" i="1"/>
  <c r="M5154" i="1"/>
  <c r="M5155" i="1"/>
  <c r="M5156" i="1"/>
  <c r="M5157" i="1"/>
  <c r="M5158" i="1"/>
  <c r="M5159" i="1"/>
  <c r="M5160" i="1"/>
  <c r="M516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41" i="1"/>
  <c r="M5140" i="1"/>
  <c r="M5139" i="1"/>
  <c r="M5138" i="1"/>
  <c r="M5137" i="1"/>
  <c r="M5136" i="1"/>
  <c r="M5132" i="1"/>
  <c r="M5133" i="1"/>
  <c r="M5134" i="1"/>
  <c r="M5135" i="1"/>
  <c r="M5131" i="1"/>
  <c r="M5121" i="1"/>
  <c r="M5122" i="1"/>
  <c r="M5123" i="1"/>
  <c r="M5124" i="1"/>
  <c r="M5125" i="1"/>
  <c r="M5126" i="1"/>
  <c r="M5127" i="1"/>
  <c r="M5128" i="1"/>
  <c r="M5129" i="1"/>
  <c r="M5130" i="1"/>
  <c r="M5110" i="1"/>
  <c r="M5111" i="1"/>
  <c r="M5112" i="1"/>
  <c r="M5113" i="1"/>
  <c r="M5114" i="1"/>
  <c r="M5115" i="1"/>
  <c r="M5116" i="1"/>
  <c r="M5117" i="1"/>
  <c r="M5118" i="1"/>
  <c r="M5119" i="1"/>
  <c r="M5109" i="1"/>
  <c r="M5101" i="1"/>
  <c r="M5102" i="1"/>
  <c r="M5103" i="1"/>
  <c r="M5104" i="1"/>
  <c r="M5105" i="1"/>
  <c r="M5106" i="1"/>
  <c r="M5107" i="1"/>
  <c r="M5108" i="1"/>
  <c r="M5092" i="1"/>
  <c r="M5093" i="1"/>
  <c r="M5094" i="1"/>
  <c r="M5095" i="1"/>
  <c r="M5096" i="1"/>
  <c r="M5097" i="1"/>
  <c r="M5098" i="1"/>
  <c r="M5099" i="1"/>
  <c r="M5100" i="1"/>
  <c r="M5091" i="1"/>
  <c r="M5084" i="1"/>
  <c r="M5085" i="1"/>
  <c r="M5086" i="1"/>
  <c r="M5087" i="1"/>
  <c r="M5088" i="1"/>
  <c r="M5089" i="1"/>
  <c r="M5090" i="1"/>
  <c r="M5083" i="1"/>
  <c r="M5073" i="1"/>
  <c r="M5074" i="1"/>
  <c r="M5075" i="1"/>
  <c r="M5076" i="1"/>
  <c r="M5077" i="1"/>
  <c r="M5078" i="1"/>
  <c r="M5079" i="1"/>
  <c r="M5080" i="1"/>
  <c r="M5081" i="1"/>
  <c r="M5082" i="1"/>
  <c r="M5062" i="1"/>
  <c r="M5063" i="1"/>
  <c r="M5064" i="1"/>
  <c r="M5065" i="1"/>
  <c r="M5066" i="1"/>
  <c r="M5067" i="1"/>
  <c r="M5068" i="1"/>
  <c r="M5069" i="1"/>
  <c r="M5070" i="1"/>
  <c r="M5071" i="1"/>
  <c r="M5072" i="1"/>
  <c r="M5061" i="1"/>
  <c r="M5052" i="1"/>
  <c r="M5053" i="1"/>
  <c r="M5054" i="1"/>
  <c r="M5055" i="1"/>
  <c r="M5056" i="1"/>
  <c r="M5057" i="1"/>
  <c r="M5058" i="1"/>
  <c r="M5059" i="1"/>
  <c r="M5060" i="1"/>
  <c r="M5045" i="1"/>
  <c r="M5046" i="1"/>
  <c r="M5047" i="1"/>
  <c r="M5048" i="1"/>
  <c r="M5049" i="1"/>
  <c r="M5050" i="1"/>
  <c r="M5051" i="1"/>
  <c r="M5044" i="1"/>
  <c r="M5037" i="1"/>
  <c r="M5038" i="1"/>
  <c r="M5039" i="1"/>
  <c r="M5040" i="1"/>
  <c r="M5041" i="1"/>
  <c r="M5042" i="1"/>
  <c r="M5043" i="1"/>
  <c r="M5031" i="1"/>
  <c r="M5032" i="1"/>
  <c r="M5033" i="1"/>
  <c r="M5034" i="1"/>
  <c r="M5035" i="1"/>
  <c r="M5036" i="1"/>
  <c r="M5030" i="1"/>
  <c r="M5022" i="1"/>
  <c r="M5023" i="1"/>
  <c r="M5024" i="1"/>
  <c r="M5025" i="1"/>
  <c r="M5026" i="1"/>
  <c r="M5027" i="1"/>
  <c r="M5028" i="1"/>
  <c r="M5029" i="1"/>
  <c r="M5021" i="1"/>
  <c r="M5012" i="1"/>
  <c r="M5013" i="1"/>
  <c r="M5014" i="1"/>
  <c r="M5015" i="1"/>
  <c r="M5016" i="1"/>
  <c r="M5017" i="1"/>
  <c r="M5018" i="1"/>
  <c r="M5019" i="1"/>
  <c r="M5020" i="1"/>
  <c r="M5011" i="1"/>
  <c r="M5004" i="1"/>
  <c r="M5005" i="1"/>
  <c r="M5006" i="1"/>
  <c r="M5007" i="1"/>
  <c r="M5008" i="1"/>
  <c r="M5009" i="1"/>
  <c r="M5010" i="1"/>
  <c r="M5003" i="1"/>
  <c r="M4995" i="1"/>
  <c r="M4996" i="1"/>
  <c r="M4997" i="1"/>
  <c r="M4998" i="1"/>
  <c r="M4999" i="1"/>
  <c r="M5000" i="1"/>
  <c r="M5001" i="1"/>
  <c r="M5002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81" i="1"/>
  <c r="M4977" i="1"/>
  <c r="M4978" i="1"/>
  <c r="M4979" i="1"/>
  <c r="M4980" i="1"/>
  <c r="M4973" i="1"/>
  <c r="M4974" i="1"/>
  <c r="M4975" i="1"/>
  <c r="M4976" i="1"/>
  <c r="M4970" i="1"/>
  <c r="M4971" i="1"/>
  <c r="M4972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47" i="1"/>
  <c r="Y1388" i="9"/>
  <c r="Y1387" i="9"/>
  <c r="Y1386" i="9"/>
  <c r="Y1385" i="9"/>
  <c r="Y1384" i="9"/>
  <c r="Y1383" i="9"/>
  <c r="Y1382" i="9"/>
  <c r="Y1381" i="9"/>
  <c r="Y1380" i="9"/>
  <c r="Y1379" i="9"/>
  <c r="Y1378" i="9"/>
  <c r="Y1377" i="9"/>
  <c r="Y1376" i="9"/>
  <c r="Y1375" i="9"/>
  <c r="Y1374" i="9"/>
  <c r="Y1373" i="9"/>
  <c r="Y1372" i="9"/>
  <c r="Y1371" i="9"/>
  <c r="Y1370" i="9"/>
  <c r="Y1369" i="9"/>
  <c r="Y1368" i="9"/>
  <c r="Y1367" i="9"/>
  <c r="Y1366" i="9"/>
  <c r="Y1365" i="9"/>
  <c r="Y1364" i="9"/>
  <c r="Y1363" i="9"/>
  <c r="Y1362" i="9"/>
  <c r="Y1361" i="9"/>
  <c r="Y1360" i="9"/>
  <c r="Y1359" i="9"/>
  <c r="Y1358" i="9"/>
  <c r="Y1357" i="9"/>
  <c r="Y1356" i="9"/>
  <c r="Y1355" i="9"/>
  <c r="Y1354" i="9"/>
  <c r="Y1353" i="9"/>
  <c r="Y1352" i="9"/>
  <c r="Y1351" i="9"/>
  <c r="Y1350" i="9"/>
  <c r="Y1349" i="9"/>
  <c r="Y1348" i="9"/>
  <c r="Y1347" i="9"/>
  <c r="Y1346" i="9"/>
  <c r="Y1345" i="9"/>
  <c r="Y1344" i="9"/>
  <c r="Y1343" i="9"/>
  <c r="Y1342" i="9"/>
  <c r="Y1341" i="9"/>
  <c r="Y1340" i="9"/>
  <c r="Y1339" i="9"/>
  <c r="Y1338" i="9"/>
  <c r="Y1337" i="9"/>
  <c r="Y1336" i="9"/>
  <c r="Y1335" i="9"/>
  <c r="Y1334" i="9"/>
  <c r="Y1333" i="9"/>
  <c r="Y1332" i="9"/>
  <c r="Y1331" i="9"/>
  <c r="Y1330" i="9"/>
  <c r="Y1329" i="9"/>
  <c r="Y1328" i="9"/>
  <c r="Y1327" i="9"/>
  <c r="Y1326" i="9"/>
  <c r="Y1325" i="9"/>
  <c r="Y1324" i="9"/>
  <c r="Y1323" i="9"/>
  <c r="Y1322" i="9"/>
  <c r="Y1321" i="9"/>
  <c r="Y1320" i="9"/>
  <c r="Y1319" i="9"/>
  <c r="Y1318" i="9"/>
  <c r="Y1317" i="9"/>
  <c r="Y1316" i="9"/>
  <c r="Y1315" i="9"/>
  <c r="Y1314" i="9"/>
  <c r="Y1313" i="9"/>
  <c r="Y1312" i="9"/>
  <c r="Y1311" i="9"/>
  <c r="Y1310" i="9"/>
  <c r="Y1309" i="9"/>
  <c r="Y1308" i="9"/>
  <c r="Y1307" i="9"/>
  <c r="Y1306" i="9"/>
  <c r="Y1305" i="9"/>
  <c r="Y1304" i="9"/>
  <c r="Y1303" i="9"/>
  <c r="Y1302" i="9"/>
  <c r="Y1301" i="9"/>
  <c r="Y1300" i="9"/>
  <c r="Y1299" i="9"/>
  <c r="Y1298" i="9"/>
  <c r="Y1297" i="9"/>
  <c r="Y1296" i="9"/>
  <c r="Y1295" i="9"/>
  <c r="Y1294" i="9"/>
  <c r="Y1293" i="9"/>
  <c r="Y1292" i="9"/>
  <c r="Y1291" i="9"/>
  <c r="Y1290" i="9"/>
  <c r="Y1289" i="9"/>
  <c r="Y1288" i="9"/>
  <c r="Y1287" i="9"/>
  <c r="Y1286" i="9"/>
  <c r="Y1285" i="9"/>
  <c r="Y1284" i="9"/>
  <c r="Y1283" i="9"/>
  <c r="Y1282" i="9"/>
  <c r="Y1281" i="9"/>
  <c r="Y1280" i="9"/>
  <c r="Y1279" i="9"/>
  <c r="Y1278" i="9"/>
  <c r="Y1277" i="9"/>
  <c r="Y1276" i="9"/>
  <c r="Y1275" i="9"/>
  <c r="Y1274" i="9"/>
  <c r="Y1273" i="9"/>
  <c r="Y1272" i="9"/>
  <c r="Y1271" i="9"/>
  <c r="Y1270" i="9"/>
  <c r="Y1269" i="9"/>
  <c r="Y1268" i="9"/>
  <c r="Y1267" i="9"/>
  <c r="Y1266" i="9"/>
  <c r="Y1265" i="9"/>
  <c r="Y1264" i="9"/>
  <c r="Y1263" i="9"/>
  <c r="Y1262" i="9"/>
  <c r="Y1261" i="9"/>
  <c r="Y1260" i="9"/>
  <c r="Y1259" i="9"/>
  <c r="Y1258" i="9"/>
  <c r="Y1257" i="9"/>
  <c r="Y1256" i="9"/>
  <c r="Y1255" i="9"/>
  <c r="Y1254" i="9"/>
  <c r="Y1253" i="9"/>
  <c r="Y1252" i="9"/>
  <c r="Y1251" i="9"/>
  <c r="Y1250" i="9"/>
  <c r="Y1249" i="9"/>
  <c r="Y1248" i="9"/>
  <c r="Y1247" i="9"/>
  <c r="Y1246" i="9"/>
  <c r="Y1245" i="9"/>
  <c r="Y1244" i="9"/>
  <c r="Y1243" i="9"/>
  <c r="Y1242" i="9"/>
  <c r="Y1241" i="9"/>
  <c r="Y1240" i="9"/>
  <c r="Y1239" i="9"/>
  <c r="Y1238" i="9"/>
  <c r="Y1237" i="9"/>
  <c r="Y1236" i="9"/>
  <c r="Y1235" i="9"/>
  <c r="Y1234" i="9"/>
  <c r="Y1233" i="9"/>
  <c r="Y1232" i="9"/>
  <c r="Y1231" i="9"/>
  <c r="Y1230" i="9"/>
  <c r="Y1229" i="9"/>
  <c r="Y1228" i="9"/>
  <c r="Y1227" i="9"/>
  <c r="Y1226" i="9"/>
  <c r="Y1225" i="9"/>
  <c r="Y1224" i="9"/>
  <c r="Y1223" i="9"/>
  <c r="Y1222" i="9"/>
  <c r="Y1221" i="9"/>
  <c r="Y1220" i="9"/>
  <c r="Y1219" i="9"/>
  <c r="Y1218" i="9"/>
  <c r="Y1217" i="9"/>
  <c r="Y1216" i="9"/>
  <c r="Y1215" i="9"/>
  <c r="Y1214" i="9"/>
  <c r="Y1213" i="9"/>
  <c r="Y1212" i="9"/>
  <c r="Y1211" i="9"/>
  <c r="Y1210" i="9"/>
  <c r="Y1209" i="9"/>
  <c r="Y1208" i="9"/>
  <c r="Y1207" i="9"/>
  <c r="Y1206" i="9"/>
  <c r="Y1205" i="9"/>
  <c r="Y1204" i="9"/>
  <c r="Y1203" i="9"/>
  <c r="Y1202" i="9"/>
  <c r="Y1201" i="9"/>
  <c r="Y1200" i="9"/>
  <c r="Y1199" i="9"/>
  <c r="Y1198" i="9"/>
  <c r="Y1197" i="9"/>
  <c r="Y1196" i="9"/>
  <c r="Y1195" i="9"/>
  <c r="Y1194" i="9"/>
  <c r="Y1193" i="9"/>
  <c r="Y1192" i="9"/>
  <c r="Y1191" i="9"/>
  <c r="Y1190" i="9"/>
  <c r="Y1189" i="9"/>
  <c r="Y1188" i="9"/>
  <c r="Y1187" i="9"/>
  <c r="Y1186" i="9"/>
  <c r="Y1185" i="9"/>
  <c r="Y1184" i="9"/>
  <c r="Y1183" i="9"/>
  <c r="Y1182" i="9"/>
  <c r="Y1181" i="9"/>
  <c r="Y1180" i="9"/>
  <c r="Y1179" i="9"/>
  <c r="Y1178" i="9"/>
  <c r="Y1177" i="9"/>
  <c r="Y1176" i="9"/>
  <c r="Y1175" i="9"/>
  <c r="Y1174" i="9"/>
  <c r="Y1173" i="9"/>
  <c r="Y1172" i="9"/>
  <c r="Y1171" i="9"/>
  <c r="Y1170" i="9"/>
  <c r="Y1169" i="9"/>
  <c r="Y1168" i="9"/>
  <c r="Y1167" i="9"/>
  <c r="Y1166" i="9"/>
  <c r="Y1165" i="9"/>
  <c r="Y1164" i="9"/>
  <c r="Y1163" i="9"/>
  <c r="Y1162" i="9"/>
  <c r="Y1161" i="9"/>
  <c r="Y1160" i="9"/>
  <c r="Y1159" i="9"/>
  <c r="Y1158" i="9"/>
  <c r="Y1157" i="9"/>
  <c r="Y1156" i="9"/>
  <c r="Y1155" i="9"/>
  <c r="Y1154" i="9"/>
  <c r="Y1153" i="9"/>
  <c r="Y1152" i="9"/>
  <c r="Y1151" i="9"/>
  <c r="Y1150" i="9"/>
  <c r="Y1149" i="9"/>
  <c r="Y1148" i="9"/>
  <c r="Y1147" i="9"/>
  <c r="Y1146" i="9"/>
  <c r="Y1145" i="9"/>
  <c r="Y1144" i="9"/>
  <c r="Y1143" i="9"/>
  <c r="Y1142" i="9"/>
  <c r="Y1141" i="9"/>
  <c r="Y1140" i="9"/>
  <c r="Y1139" i="9"/>
  <c r="Y1138" i="9"/>
  <c r="Y1137" i="9"/>
  <c r="Y1136" i="9"/>
  <c r="Y1135" i="9"/>
  <c r="Y1134" i="9"/>
  <c r="Y1133" i="9"/>
  <c r="Y1132" i="9"/>
  <c r="Y1131" i="9"/>
  <c r="Y1130" i="9"/>
  <c r="Y1129" i="9"/>
  <c r="Y1128" i="9"/>
  <c r="Y1127" i="9"/>
  <c r="Y1126" i="9"/>
  <c r="Y1125" i="9"/>
  <c r="Y1124" i="9"/>
  <c r="Y1123" i="9"/>
  <c r="Y1122" i="9"/>
  <c r="Y1121" i="9"/>
  <c r="Y1120" i="9"/>
  <c r="Y1119" i="9"/>
  <c r="Y1118" i="9"/>
  <c r="Y1117" i="9"/>
  <c r="Y1116" i="9"/>
  <c r="Y1115" i="9"/>
  <c r="Y1114" i="9"/>
  <c r="Y1113" i="9"/>
  <c r="Y1112" i="9"/>
  <c r="Y1111" i="9"/>
  <c r="Y1110" i="9"/>
  <c r="Y1109" i="9"/>
  <c r="Y1108" i="9"/>
  <c r="Y1107" i="9"/>
  <c r="Y1106" i="9"/>
  <c r="Y1105" i="9"/>
  <c r="Y1104" i="9"/>
  <c r="Y1103" i="9"/>
  <c r="Y1102" i="9"/>
  <c r="Y1101" i="9"/>
  <c r="Y1100" i="9"/>
  <c r="Y1099" i="9"/>
  <c r="Y1098" i="9"/>
  <c r="Y1097" i="9"/>
  <c r="Y1096" i="9"/>
  <c r="Y1095" i="9"/>
  <c r="Y1094" i="9"/>
  <c r="Y1093" i="9"/>
  <c r="Y1092" i="9"/>
  <c r="Y1091" i="9"/>
  <c r="Y1090" i="9"/>
  <c r="Y1089" i="9"/>
  <c r="Y1088" i="9"/>
  <c r="Y1087" i="9"/>
  <c r="Y1086" i="9"/>
  <c r="Y1085" i="9"/>
  <c r="Y1084" i="9"/>
  <c r="Y1083" i="9"/>
  <c r="Y1082" i="9"/>
  <c r="Y1081" i="9"/>
  <c r="Y1080" i="9"/>
  <c r="Y1079" i="9"/>
  <c r="Y1078" i="9"/>
  <c r="Y1077" i="9"/>
  <c r="Y1076" i="9"/>
  <c r="Y1075" i="9"/>
  <c r="Y1074" i="9"/>
  <c r="Y1073" i="9"/>
  <c r="Y1072" i="9"/>
  <c r="Y1071" i="9"/>
  <c r="Y1070" i="9"/>
  <c r="Y1069" i="9"/>
  <c r="Y1068" i="9"/>
  <c r="Y1067" i="9"/>
  <c r="Y1066" i="9"/>
  <c r="Y1065" i="9"/>
  <c r="Y1064" i="9"/>
  <c r="Y1063" i="9"/>
  <c r="Y1062" i="9"/>
  <c r="Y1061" i="9"/>
  <c r="Y1060" i="9"/>
  <c r="Y1059" i="9"/>
  <c r="Y1058" i="9"/>
  <c r="Y1057" i="9"/>
  <c r="Y1056" i="9"/>
  <c r="Y1055" i="9"/>
  <c r="Y1054" i="9"/>
  <c r="Y1053" i="9"/>
  <c r="Y1052" i="9"/>
  <c r="Y1051" i="9"/>
  <c r="Y1050" i="9"/>
  <c r="Y1049" i="9"/>
  <c r="Y1048" i="9"/>
  <c r="Y1047" i="9"/>
  <c r="Y1046" i="9"/>
  <c r="Y1045" i="9"/>
  <c r="Y1044" i="9"/>
  <c r="Y1043" i="9"/>
  <c r="Y1042" i="9"/>
  <c r="Y1041" i="9"/>
  <c r="Y1040" i="9"/>
  <c r="Y1039" i="9"/>
  <c r="Y1038" i="9"/>
  <c r="Y1037" i="9"/>
  <c r="Y1036" i="9"/>
  <c r="Y1035" i="9"/>
  <c r="Y1034" i="9"/>
  <c r="Y1033" i="9"/>
  <c r="Y1032" i="9"/>
  <c r="Y1031" i="9"/>
  <c r="Y1030" i="9"/>
  <c r="Y1029" i="9"/>
  <c r="Y1028" i="9"/>
  <c r="Y1027" i="9"/>
  <c r="Y1026" i="9"/>
  <c r="Y1025" i="9"/>
  <c r="Y1024" i="9"/>
  <c r="Y1023" i="9"/>
  <c r="Y1022" i="9"/>
  <c r="Y1021" i="9"/>
  <c r="Y1020" i="9"/>
  <c r="Y1019" i="9"/>
  <c r="Y1018" i="9"/>
  <c r="Y1017" i="9"/>
  <c r="Y1016" i="9"/>
  <c r="Y1015" i="9"/>
  <c r="Y1014" i="9"/>
  <c r="Y1013" i="9"/>
  <c r="Y1012" i="9"/>
  <c r="Y1011" i="9"/>
  <c r="Y1010" i="9"/>
  <c r="Y1009" i="9"/>
  <c r="Y1008" i="9"/>
  <c r="Y1007" i="9"/>
  <c r="Y1006" i="9"/>
  <c r="Y1005" i="9"/>
  <c r="Y1004" i="9"/>
  <c r="Y1003" i="9"/>
  <c r="Y1002" i="9"/>
  <c r="Y10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957" i="9"/>
  <c r="Y956" i="9"/>
  <c r="Y955" i="9"/>
  <c r="Y954" i="9"/>
  <c r="Y953" i="9"/>
  <c r="Y952" i="9"/>
  <c r="Y951" i="9"/>
  <c r="Y950" i="9"/>
  <c r="Y949" i="9"/>
  <c r="Y948" i="9"/>
  <c r="Y947" i="9"/>
  <c r="Y946" i="9"/>
  <c r="Y945" i="9"/>
  <c r="Y944" i="9"/>
  <c r="Y943" i="9"/>
  <c r="Y942" i="9"/>
  <c r="Y941" i="9"/>
  <c r="Y940" i="9"/>
  <c r="Y939" i="9"/>
  <c r="Y938" i="9"/>
  <c r="Y937" i="9"/>
  <c r="Y936" i="9"/>
  <c r="Y935" i="9"/>
  <c r="Y934" i="9"/>
  <c r="Y933" i="9"/>
  <c r="Y932" i="9"/>
  <c r="Y931" i="9"/>
  <c r="Y930" i="9"/>
  <c r="Y929" i="9"/>
  <c r="Y928" i="9"/>
  <c r="Y927" i="9"/>
  <c r="Y926" i="9"/>
  <c r="Y925" i="9"/>
  <c r="Y924" i="9"/>
  <c r="Y923" i="9"/>
  <c r="Y922" i="9"/>
  <c r="Y921" i="9"/>
  <c r="Y920" i="9"/>
  <c r="Y919" i="9"/>
  <c r="Y918" i="9"/>
  <c r="Y917" i="9"/>
  <c r="Y916" i="9"/>
  <c r="Y915" i="9"/>
  <c r="Y914" i="9"/>
  <c r="Y913" i="9"/>
  <c r="Y912" i="9"/>
  <c r="Y911" i="9"/>
  <c r="Y910" i="9"/>
  <c r="Y909" i="9"/>
  <c r="Y908" i="9"/>
  <c r="Y907" i="9"/>
  <c r="Y906" i="9"/>
  <c r="Y905" i="9"/>
  <c r="Y904" i="9"/>
  <c r="Y903" i="9"/>
  <c r="Y902" i="9"/>
  <c r="Y901" i="9"/>
  <c r="Y900" i="9"/>
  <c r="Y899" i="9"/>
  <c r="Y898" i="9"/>
  <c r="Y897" i="9"/>
  <c r="Y896" i="9"/>
  <c r="Y895" i="9"/>
  <c r="Y894" i="9"/>
  <c r="Y893" i="9"/>
  <c r="Y892" i="9"/>
  <c r="Y891" i="9"/>
  <c r="Y890" i="9"/>
  <c r="Y889" i="9"/>
  <c r="Y888" i="9"/>
  <c r="Y887" i="9"/>
  <c r="Y886" i="9"/>
  <c r="Y885" i="9"/>
  <c r="Y884" i="9"/>
  <c r="Y883" i="9"/>
  <c r="Y882" i="9"/>
  <c r="Y881" i="9"/>
  <c r="Y880" i="9"/>
  <c r="Y879" i="9"/>
  <c r="Y878" i="9"/>
  <c r="Y877" i="9"/>
  <c r="Y876" i="9"/>
  <c r="Y875" i="9"/>
  <c r="Y874" i="9"/>
  <c r="Y873" i="9"/>
  <c r="Y872" i="9"/>
  <c r="Y871" i="9"/>
  <c r="Y870" i="9"/>
  <c r="Y869" i="9"/>
  <c r="Y868" i="9"/>
  <c r="Y867" i="9"/>
  <c r="Y866" i="9"/>
  <c r="Y865" i="9"/>
  <c r="Y864" i="9"/>
  <c r="Y863" i="9"/>
  <c r="Y862" i="9"/>
  <c r="Y861" i="9"/>
  <c r="Y860" i="9"/>
  <c r="Y859" i="9"/>
  <c r="Y858" i="9"/>
  <c r="Y857" i="9"/>
  <c r="Y856" i="9"/>
  <c r="Y855" i="9"/>
  <c r="Y854" i="9"/>
  <c r="Y853" i="9"/>
  <c r="Y852" i="9"/>
  <c r="Y851" i="9"/>
  <c r="Y850" i="9"/>
  <c r="Y849" i="9"/>
  <c r="Y848" i="9"/>
  <c r="Y847" i="9"/>
  <c r="Y846" i="9"/>
  <c r="Y845" i="9"/>
  <c r="Y844" i="9"/>
  <c r="Y843" i="9"/>
  <c r="Y842" i="9"/>
  <c r="Y841" i="9"/>
  <c r="Y840" i="9"/>
  <c r="Y839" i="9"/>
  <c r="Y838" i="9"/>
  <c r="Y837" i="9"/>
  <c r="Y836" i="9"/>
  <c r="Y835" i="9"/>
  <c r="Y834" i="9"/>
  <c r="Y833" i="9"/>
  <c r="Y832" i="9"/>
  <c r="Y831" i="9"/>
  <c r="Y830" i="9"/>
  <c r="Y829" i="9"/>
  <c r="Y828" i="9"/>
  <c r="Y827" i="9"/>
  <c r="Y826" i="9"/>
  <c r="Y825" i="9"/>
  <c r="Y824" i="9"/>
  <c r="Y823" i="9"/>
  <c r="Y822" i="9"/>
  <c r="Y821" i="9"/>
  <c r="Y820" i="9"/>
  <c r="Y819" i="9"/>
  <c r="Y818" i="9"/>
  <c r="Y817" i="9"/>
  <c r="Y816" i="9"/>
  <c r="Y815" i="9"/>
  <c r="Y814" i="9"/>
  <c r="Y813" i="9"/>
  <c r="Y812" i="9"/>
  <c r="Y811" i="9"/>
  <c r="Y810" i="9"/>
  <c r="Y809" i="9"/>
  <c r="Y808" i="9"/>
  <c r="Y807" i="9"/>
  <c r="Y806" i="9"/>
  <c r="Y805" i="9"/>
  <c r="Y804" i="9"/>
  <c r="Y803" i="9"/>
  <c r="Y802" i="9"/>
  <c r="Y801" i="9"/>
  <c r="Y800" i="9"/>
  <c r="Y799" i="9"/>
  <c r="Y798" i="9"/>
  <c r="Y797" i="9"/>
  <c r="Y796" i="9"/>
  <c r="Y795" i="9"/>
  <c r="Y794" i="9"/>
  <c r="Y793" i="9"/>
  <c r="Y792" i="9"/>
  <c r="Y791" i="9"/>
  <c r="Y790" i="9"/>
  <c r="Y789" i="9"/>
  <c r="Y788" i="9"/>
  <c r="Y787" i="9"/>
  <c r="Y786" i="9"/>
  <c r="Y785" i="9"/>
  <c r="Y784" i="9"/>
  <c r="Y783" i="9"/>
  <c r="Y782" i="9"/>
  <c r="Y781" i="9"/>
  <c r="Y780" i="9"/>
  <c r="Y779" i="9"/>
  <c r="Y778" i="9"/>
  <c r="Y777" i="9"/>
  <c r="Y776" i="9"/>
  <c r="Y775" i="9"/>
  <c r="Y774" i="9"/>
  <c r="Y773" i="9"/>
  <c r="Y772" i="9"/>
  <c r="Y771" i="9"/>
  <c r="Y770" i="9"/>
  <c r="Y769" i="9"/>
  <c r="Y768" i="9"/>
  <c r="Y767" i="9"/>
  <c r="Y766" i="9"/>
  <c r="Y765" i="9"/>
  <c r="Y764" i="9"/>
  <c r="Y763" i="9"/>
  <c r="Y762" i="9"/>
  <c r="Y761" i="9"/>
  <c r="Y760" i="9"/>
  <c r="Y759" i="9"/>
  <c r="Y758" i="9"/>
  <c r="Y757" i="9"/>
  <c r="Y756" i="9"/>
  <c r="Y755" i="9"/>
  <c r="Y754" i="9"/>
  <c r="Y753" i="9"/>
  <c r="Y752" i="9"/>
  <c r="Y751" i="9"/>
  <c r="Y750" i="9"/>
  <c r="Y749" i="9"/>
  <c r="Y748" i="9"/>
  <c r="Y747" i="9"/>
  <c r="Y746" i="9"/>
  <c r="Y745" i="9"/>
  <c r="Y744" i="9"/>
  <c r="Y743" i="9"/>
  <c r="Y742" i="9"/>
  <c r="Y741" i="9"/>
  <c r="Y740" i="9"/>
  <c r="Y739" i="9"/>
  <c r="Y738" i="9"/>
  <c r="Y737" i="9"/>
  <c r="Y736" i="9"/>
  <c r="Y735" i="9"/>
  <c r="Y734" i="9"/>
  <c r="Y733" i="9"/>
  <c r="Y732" i="9"/>
  <c r="Y731" i="9"/>
  <c r="Y730" i="9"/>
  <c r="Y729" i="9"/>
  <c r="Y728" i="9"/>
  <c r="Y727" i="9"/>
  <c r="Y726" i="9"/>
  <c r="Y725" i="9"/>
  <c r="Y724" i="9"/>
  <c r="Y723" i="9"/>
  <c r="Y722" i="9"/>
  <c r="Y721" i="9"/>
  <c r="Y720" i="9"/>
  <c r="Y719" i="9"/>
  <c r="Y718" i="9"/>
  <c r="Y717" i="9"/>
  <c r="Y716" i="9"/>
  <c r="Y715" i="9"/>
  <c r="Y714" i="9"/>
  <c r="Y713" i="9"/>
  <c r="Y712" i="9"/>
  <c r="Y711" i="9"/>
  <c r="Y710" i="9"/>
  <c r="Y709" i="9"/>
  <c r="Y708" i="9"/>
  <c r="Y707" i="9"/>
  <c r="Y706" i="9"/>
  <c r="Y705" i="9"/>
  <c r="Y704" i="9"/>
  <c r="Y703" i="9"/>
  <c r="Y702" i="9"/>
  <c r="Y701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Y669" i="9"/>
  <c r="Y668" i="9"/>
  <c r="Y667" i="9"/>
  <c r="Y666" i="9"/>
  <c r="Y665" i="9"/>
  <c r="Y664" i="9"/>
  <c r="Y663" i="9"/>
  <c r="Y662" i="9"/>
  <c r="Y661" i="9"/>
  <c r="Y660" i="9"/>
  <c r="Y659" i="9"/>
  <c r="Y658" i="9"/>
  <c r="Y657" i="9"/>
  <c r="Y656" i="9"/>
  <c r="Y655" i="9"/>
  <c r="Y654" i="9"/>
  <c r="Y653" i="9"/>
  <c r="Y652" i="9"/>
  <c r="Y651" i="9"/>
  <c r="Y650" i="9"/>
  <c r="Y649" i="9"/>
  <c r="Y648" i="9"/>
  <c r="Y647" i="9"/>
  <c r="S646" i="9"/>
  <c r="V646" i="9" s="1"/>
  <c r="Y646" i="9" s="1"/>
  <c r="U646" i="9"/>
  <c r="X646" i="9" s="1"/>
  <c r="W646" i="9"/>
  <c r="L646" i="9"/>
  <c r="S645" i="9"/>
  <c r="U645" i="9"/>
  <c r="X645" i="9" s="1"/>
  <c r="V645" i="9"/>
  <c r="W645" i="9"/>
  <c r="L645" i="9"/>
  <c r="S644" i="9"/>
  <c r="V644" i="9" s="1"/>
  <c r="U644" i="9"/>
  <c r="W644" i="9"/>
  <c r="X644" i="9" s="1"/>
  <c r="L644" i="9"/>
  <c r="S643" i="9"/>
  <c r="V643" i="9" s="1"/>
  <c r="Y643" i="9" s="1"/>
  <c r="U643" i="9"/>
  <c r="X643" i="9" s="1"/>
  <c r="W643" i="9"/>
  <c r="L643" i="9"/>
  <c r="S642" i="9"/>
  <c r="U642" i="9"/>
  <c r="X642" i="9" s="1"/>
  <c r="V642" i="9"/>
  <c r="Y642" i="9" s="1"/>
  <c r="W642" i="9"/>
  <c r="L642" i="9"/>
  <c r="S641" i="9"/>
  <c r="U641" i="9"/>
  <c r="X641" i="9" s="1"/>
  <c r="V641" i="9"/>
  <c r="Y641" i="9" s="1"/>
  <c r="W641" i="9"/>
  <c r="L641" i="9"/>
  <c r="S640" i="9"/>
  <c r="U640" i="9"/>
  <c r="X640" i="9" s="1"/>
  <c r="V640" i="9"/>
  <c r="Y640" i="9"/>
  <c r="W640" i="9"/>
  <c r="L640" i="9"/>
  <c r="R639" i="9"/>
  <c r="S639" i="9"/>
  <c r="U639" i="9"/>
  <c r="V639" i="9"/>
  <c r="W639" i="9"/>
  <c r="X639" i="9" s="1"/>
  <c r="L639" i="9"/>
  <c r="S638" i="9"/>
  <c r="U638" i="9"/>
  <c r="V638" i="9" s="1"/>
  <c r="Y638" i="9" s="1"/>
  <c r="W638" i="9"/>
  <c r="X638" i="9"/>
  <c r="L638" i="9"/>
  <c r="S637" i="9"/>
  <c r="U637" i="9"/>
  <c r="V637" i="9"/>
  <c r="W637" i="9"/>
  <c r="X637" i="9"/>
  <c r="Y637" i="9"/>
  <c r="L637" i="9"/>
  <c r="S636" i="9"/>
  <c r="U636" i="9"/>
  <c r="V636" i="9"/>
  <c r="W636" i="9"/>
  <c r="X636" i="9" s="1"/>
  <c r="Y636" i="9" s="1"/>
  <c r="L636" i="9"/>
  <c r="S635" i="9"/>
  <c r="V635" i="9" s="1"/>
  <c r="Y635" i="9" s="1"/>
  <c r="U635" i="9"/>
  <c r="W635" i="9"/>
  <c r="X635" i="9"/>
  <c r="L635" i="9"/>
  <c r="S634" i="9"/>
  <c r="V634" i="9" s="1"/>
  <c r="Y634" i="9" s="1"/>
  <c r="U634" i="9"/>
  <c r="X634" i="9" s="1"/>
  <c r="W634" i="9"/>
  <c r="L634" i="9"/>
  <c r="S633" i="9"/>
  <c r="V633" i="9" s="1"/>
  <c r="Y633" i="9" s="1"/>
  <c r="U633" i="9"/>
  <c r="X633" i="9" s="1"/>
  <c r="W633" i="9"/>
  <c r="L633" i="9"/>
  <c r="S632" i="9"/>
  <c r="U632" i="9"/>
  <c r="X632" i="9" s="1"/>
  <c r="V632" i="9"/>
  <c r="Y632" i="9" s="1"/>
  <c r="W632" i="9"/>
  <c r="L632" i="9"/>
  <c r="S631" i="9"/>
  <c r="U631" i="9"/>
  <c r="V631" i="9"/>
  <c r="W631" i="9"/>
  <c r="X631" i="9" s="1"/>
  <c r="L631" i="9"/>
  <c r="S630" i="9"/>
  <c r="V630" i="9" s="1"/>
  <c r="Y630" i="9" s="1"/>
  <c r="U630" i="9"/>
  <c r="W630" i="9"/>
  <c r="X630" i="9"/>
  <c r="L630" i="9"/>
  <c r="S629" i="9"/>
  <c r="U629" i="9"/>
  <c r="V629" i="9"/>
  <c r="W629" i="9"/>
  <c r="X629" i="9"/>
  <c r="Y629" i="9"/>
  <c r="L629" i="9"/>
  <c r="S628" i="9"/>
  <c r="U628" i="9"/>
  <c r="V628" i="9"/>
  <c r="W628" i="9"/>
  <c r="X628" i="9" s="1"/>
  <c r="Y628" i="9" s="1"/>
  <c r="L628" i="9"/>
  <c r="S627" i="9"/>
  <c r="V627" i="9" s="1"/>
  <c r="Y627" i="9" s="1"/>
  <c r="U627" i="9"/>
  <c r="W627" i="9"/>
  <c r="X627" i="9"/>
  <c r="L627" i="9"/>
  <c r="S626" i="9"/>
  <c r="V626" i="9" s="1"/>
  <c r="U626" i="9"/>
  <c r="X626" i="9" s="1"/>
  <c r="W626" i="9"/>
  <c r="L626" i="9"/>
  <c r="S625" i="9"/>
  <c r="V625" i="9" s="1"/>
  <c r="Y625" i="9" s="1"/>
  <c r="U625" i="9"/>
  <c r="X625" i="9" s="1"/>
  <c r="W625" i="9"/>
  <c r="L625" i="9"/>
  <c r="S624" i="9"/>
  <c r="U624" i="9"/>
  <c r="X624" i="9" s="1"/>
  <c r="V624" i="9"/>
  <c r="Y624" i="9" s="1"/>
  <c r="W624" i="9"/>
  <c r="L624" i="9"/>
  <c r="S623" i="9"/>
  <c r="U623" i="9"/>
  <c r="V623" i="9"/>
  <c r="W623" i="9"/>
  <c r="X623" i="9" s="1"/>
  <c r="L623" i="9"/>
  <c r="S622" i="9"/>
  <c r="V622" i="9" s="1"/>
  <c r="Y622" i="9" s="1"/>
  <c r="U622" i="9"/>
  <c r="W622" i="9"/>
  <c r="X622" i="9"/>
  <c r="L622" i="9"/>
  <c r="S621" i="9"/>
  <c r="U621" i="9"/>
  <c r="V621" i="9" s="1"/>
  <c r="Y621" i="9" s="1"/>
  <c r="W621" i="9"/>
  <c r="X621" i="9"/>
  <c r="L621" i="9"/>
  <c r="S620" i="9"/>
  <c r="U620" i="9"/>
  <c r="X620" i="9" s="1"/>
  <c r="Y620" i="9" s="1"/>
  <c r="V620" i="9"/>
  <c r="W620" i="9"/>
  <c r="L620" i="9"/>
  <c r="S619" i="9"/>
  <c r="V619" i="9" s="1"/>
  <c r="U619" i="9"/>
  <c r="W619" i="9"/>
  <c r="X619" i="9" s="1"/>
  <c r="L619" i="9"/>
  <c r="S618" i="9"/>
  <c r="V618" i="9" s="1"/>
  <c r="U618" i="9"/>
  <c r="X618" i="9" s="1"/>
  <c r="W618" i="9"/>
  <c r="L618" i="9"/>
  <c r="S617" i="9"/>
  <c r="V617" i="9" s="1"/>
  <c r="U617" i="9"/>
  <c r="X617" i="9" s="1"/>
  <c r="W617" i="9"/>
  <c r="L617" i="9"/>
  <c r="S616" i="9"/>
  <c r="U616" i="9"/>
  <c r="X616" i="9" s="1"/>
  <c r="V616" i="9"/>
  <c r="Y616" i="9" s="1"/>
  <c r="W616" i="9"/>
  <c r="L616" i="9"/>
  <c r="S615" i="9"/>
  <c r="U615" i="9"/>
  <c r="V615" i="9"/>
  <c r="Y615" i="9" s="1"/>
  <c r="W615" i="9"/>
  <c r="X615" i="9" s="1"/>
  <c r="L615" i="9"/>
  <c r="S614" i="9"/>
  <c r="V614" i="9" s="1"/>
  <c r="Y614" i="9" s="1"/>
  <c r="U614" i="9"/>
  <c r="W614" i="9"/>
  <c r="X614" i="9"/>
  <c r="L614" i="9"/>
  <c r="S613" i="9"/>
  <c r="V613" i="9" s="1"/>
  <c r="Y613" i="9" s="1"/>
  <c r="U613" i="9"/>
  <c r="W613" i="9"/>
  <c r="X613" i="9"/>
  <c r="L613" i="9"/>
  <c r="S612" i="9"/>
  <c r="U612" i="9"/>
  <c r="V612" i="9" s="1"/>
  <c r="W612" i="9"/>
  <c r="L612" i="9"/>
  <c r="S611" i="9"/>
  <c r="V611" i="9" s="1"/>
  <c r="U611" i="9"/>
  <c r="X611" i="9" s="1"/>
  <c r="W611" i="9"/>
  <c r="L611" i="9"/>
  <c r="S610" i="9"/>
  <c r="V610" i="9" s="1"/>
  <c r="U610" i="9"/>
  <c r="X610" i="9" s="1"/>
  <c r="W610" i="9"/>
  <c r="L610" i="9"/>
  <c r="S609" i="9"/>
  <c r="V609" i="9" s="1"/>
  <c r="U609" i="9"/>
  <c r="X609" i="9" s="1"/>
  <c r="W609" i="9"/>
  <c r="L609" i="9"/>
  <c r="S608" i="9"/>
  <c r="U608" i="9"/>
  <c r="X608" i="9" s="1"/>
  <c r="V608" i="9"/>
  <c r="Y608" i="9" s="1"/>
  <c r="W608" i="9"/>
  <c r="L608" i="9"/>
  <c r="S607" i="9"/>
  <c r="U607" i="9"/>
  <c r="V607" i="9"/>
  <c r="W607" i="9"/>
  <c r="X607" i="9" s="1"/>
  <c r="L607" i="9"/>
  <c r="S606" i="9"/>
  <c r="V606" i="9" s="1"/>
  <c r="Y606" i="9" s="1"/>
  <c r="U606" i="9"/>
  <c r="W606" i="9"/>
  <c r="X606" i="9"/>
  <c r="L606" i="9"/>
  <c r="S605" i="9"/>
  <c r="V605" i="9" s="1"/>
  <c r="Y605" i="9" s="1"/>
  <c r="U605" i="9"/>
  <c r="W605" i="9"/>
  <c r="X605" i="9"/>
  <c r="L605" i="9"/>
  <c r="S604" i="9"/>
  <c r="U604" i="9"/>
  <c r="V604" i="9" s="1"/>
  <c r="W604" i="9"/>
  <c r="L604" i="9"/>
  <c r="S603" i="9"/>
  <c r="U603" i="9"/>
  <c r="X603" i="9" s="1"/>
  <c r="V603" i="9"/>
  <c r="Y603" i="9" s="1"/>
  <c r="W603" i="9"/>
  <c r="L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S588" i="9"/>
  <c r="U588" i="9"/>
  <c r="W588" i="9" s="1"/>
  <c r="V588" i="9"/>
  <c r="L588" i="9"/>
  <c r="S587" i="9"/>
  <c r="U587" i="9"/>
  <c r="V587" i="9"/>
  <c r="W587" i="9"/>
  <c r="X587" i="9" s="1"/>
  <c r="L587" i="9"/>
  <c r="S586" i="9"/>
  <c r="V586" i="9" s="1"/>
  <c r="Y586" i="9" s="1"/>
  <c r="U586" i="9"/>
  <c r="W586" i="9"/>
  <c r="X586" i="9" s="1"/>
  <c r="L586" i="9"/>
  <c r="S585" i="9"/>
  <c r="V585" i="9" s="1"/>
  <c r="U585" i="9"/>
  <c r="W585" i="9" s="1"/>
  <c r="X585" i="9" s="1"/>
  <c r="L585" i="9"/>
  <c r="S584" i="9"/>
  <c r="U584" i="9"/>
  <c r="V584" i="9" s="1"/>
  <c r="L584" i="9"/>
  <c r="S583" i="9"/>
  <c r="V583" i="9" s="1"/>
  <c r="Y583" i="9" s="1"/>
  <c r="U583" i="9"/>
  <c r="X583" i="9" s="1"/>
  <c r="W583" i="9"/>
  <c r="L583" i="9"/>
  <c r="S582" i="9"/>
  <c r="V582" i="9" s="1"/>
  <c r="U582" i="9"/>
  <c r="W582" i="9" s="1"/>
  <c r="L582" i="9"/>
  <c r="S581" i="9"/>
  <c r="U581" i="9"/>
  <c r="W581" i="9" s="1"/>
  <c r="V581" i="9"/>
  <c r="L581" i="9"/>
  <c r="S580" i="9"/>
  <c r="U580" i="9"/>
  <c r="X580" i="9" s="1"/>
  <c r="V580" i="9"/>
  <c r="W580" i="9"/>
  <c r="L580" i="9"/>
  <c r="S579" i="9"/>
  <c r="V579" i="9" s="1"/>
  <c r="Y579" i="9" s="1"/>
  <c r="U579" i="9"/>
  <c r="W579" i="9"/>
  <c r="X579" i="9"/>
  <c r="L579" i="9"/>
  <c r="S578" i="9"/>
  <c r="V578" i="9" s="1"/>
  <c r="U578" i="9"/>
  <c r="W578" i="9" s="1"/>
  <c r="X578" i="9" s="1"/>
  <c r="L578" i="9"/>
  <c r="S577" i="9"/>
  <c r="U577" i="9"/>
  <c r="V577" i="9" s="1"/>
  <c r="Y577" i="9" s="1"/>
  <c r="L577" i="9"/>
  <c r="S576" i="9"/>
  <c r="U576" i="9"/>
  <c r="W576" i="9" s="1"/>
  <c r="V576" i="9"/>
  <c r="L576" i="9"/>
  <c r="S575" i="9"/>
  <c r="V575" i="9" s="1"/>
  <c r="U575" i="9"/>
  <c r="X575" i="9" s="1"/>
  <c r="W575" i="9"/>
  <c r="L575" i="9"/>
  <c r="S574" i="9"/>
  <c r="V574" i="9" s="1"/>
  <c r="U574" i="9"/>
  <c r="W574" i="9" s="1"/>
  <c r="L574" i="9"/>
  <c r="S573" i="9"/>
  <c r="U573" i="9"/>
  <c r="W573" i="9" s="1"/>
  <c r="V573" i="9"/>
  <c r="L573" i="9"/>
  <c r="S572" i="9"/>
  <c r="U572" i="9"/>
  <c r="X572" i="9" s="1"/>
  <c r="V572" i="9"/>
  <c r="Y572" i="9" s="1"/>
  <c r="W572" i="9"/>
  <c r="L572" i="9"/>
  <c r="S571" i="9"/>
  <c r="V571" i="9" s="1"/>
  <c r="Y571" i="9" s="1"/>
  <c r="U571" i="9"/>
  <c r="W571" i="9"/>
  <c r="X571" i="9"/>
  <c r="L571" i="9"/>
  <c r="S570" i="9"/>
  <c r="V570" i="9" s="1"/>
  <c r="Y570" i="9" s="1"/>
  <c r="U570" i="9"/>
  <c r="W570" i="9" s="1"/>
  <c r="X570" i="9" s="1"/>
  <c r="L570" i="9"/>
  <c r="S569" i="9"/>
  <c r="V569" i="9" s="1"/>
  <c r="U569" i="9"/>
  <c r="W569" i="9" s="1"/>
  <c r="L569" i="9"/>
  <c r="S568" i="9"/>
  <c r="U568" i="9"/>
  <c r="W568" i="9" s="1"/>
  <c r="V568" i="9"/>
  <c r="L568" i="9"/>
  <c r="S567" i="9"/>
  <c r="V567" i="9" s="1"/>
  <c r="U567" i="9"/>
  <c r="X567" i="9" s="1"/>
  <c r="W567" i="9"/>
  <c r="L567" i="9"/>
  <c r="S566" i="9"/>
  <c r="V566" i="9" s="1"/>
  <c r="U566" i="9"/>
  <c r="W566" i="9" s="1"/>
  <c r="L566" i="9"/>
  <c r="S565" i="9"/>
  <c r="U565" i="9"/>
  <c r="W565" i="9" s="1"/>
  <c r="V565" i="9"/>
  <c r="L565" i="9"/>
  <c r="S564" i="9"/>
  <c r="U564" i="9"/>
  <c r="X564" i="9" s="1"/>
  <c r="V564" i="9"/>
  <c r="Y564" i="9" s="1"/>
  <c r="W564" i="9"/>
  <c r="L564" i="9"/>
  <c r="S563" i="9"/>
  <c r="V563" i="9" s="1"/>
  <c r="Y563" i="9" s="1"/>
  <c r="U563" i="9"/>
  <c r="W563" i="9"/>
  <c r="X563" i="9"/>
  <c r="L563" i="9"/>
  <c r="R562" i="9"/>
  <c r="S562" i="9" s="1"/>
  <c r="L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Y350" i="9"/>
  <c r="Y349" i="9"/>
  <c r="Y348" i="9"/>
  <c r="Y347" i="9"/>
  <c r="Y346" i="9"/>
  <c r="Y345" i="9"/>
  <c r="Y344" i="9"/>
  <c r="Y343" i="9"/>
  <c r="Y342" i="9"/>
  <c r="Y341" i="9"/>
  <c r="Y340" i="9"/>
  <c r="Y339" i="9"/>
  <c r="Y338" i="9"/>
  <c r="Y337" i="9"/>
  <c r="Y336" i="9"/>
  <c r="Y335" i="9"/>
  <c r="Y334" i="9"/>
  <c r="Y333" i="9"/>
  <c r="Y332" i="9"/>
  <c r="Y331" i="9"/>
  <c r="Y330" i="9"/>
  <c r="Y329" i="9"/>
  <c r="Y328" i="9"/>
  <c r="Y327" i="9"/>
  <c r="Y326" i="9"/>
  <c r="Y325" i="9"/>
  <c r="Y324" i="9"/>
  <c r="Y323" i="9"/>
  <c r="Y322" i="9"/>
  <c r="Y321" i="9"/>
  <c r="Y320" i="9"/>
  <c r="Y319" i="9"/>
  <c r="Y318" i="9"/>
  <c r="Y317" i="9"/>
  <c r="Y316" i="9"/>
  <c r="Y315" i="9"/>
  <c r="Y314" i="9"/>
  <c r="Y313" i="9"/>
  <c r="Y312" i="9"/>
  <c r="Y311" i="9"/>
  <c r="Y310" i="9"/>
  <c r="Y309" i="9"/>
  <c r="Y308" i="9"/>
  <c r="Y307" i="9"/>
  <c r="Y306" i="9"/>
  <c r="Y305" i="9"/>
  <c r="Y304" i="9"/>
  <c r="Y303" i="9"/>
  <c r="Y302" i="9"/>
  <c r="Y301" i="9"/>
  <c r="Y300" i="9"/>
  <c r="Y299" i="9"/>
  <c r="Y298" i="9"/>
  <c r="Y297" i="9"/>
  <c r="Y296" i="9"/>
  <c r="Y295" i="9"/>
  <c r="Y294" i="9"/>
  <c r="Y293" i="9"/>
  <c r="Y292" i="9"/>
  <c r="Y291" i="9"/>
  <c r="Y290" i="9"/>
  <c r="Y289" i="9"/>
  <c r="Y288" i="9"/>
  <c r="Y287" i="9"/>
  <c r="Y286" i="9"/>
  <c r="Y285" i="9"/>
  <c r="Y284" i="9"/>
  <c r="Y283" i="9"/>
  <c r="Y282" i="9"/>
  <c r="Y281" i="9"/>
  <c r="Y280" i="9"/>
  <c r="Y279" i="9"/>
  <c r="Y278" i="9"/>
  <c r="Y277" i="9"/>
  <c r="Y276" i="9"/>
  <c r="Y275" i="9"/>
  <c r="Y274" i="9"/>
  <c r="Y273" i="9"/>
  <c r="Y272" i="9"/>
  <c r="Y271" i="9"/>
  <c r="Y270" i="9"/>
  <c r="Y269" i="9"/>
  <c r="Y268" i="9"/>
  <c r="Y267" i="9"/>
  <c r="Y266" i="9"/>
  <c r="Y265" i="9"/>
  <c r="Y264" i="9"/>
  <c r="Y263" i="9"/>
  <c r="Y262" i="9"/>
  <c r="Y261" i="9"/>
  <c r="Y260" i="9"/>
  <c r="Y259" i="9"/>
  <c r="Y258" i="9"/>
  <c r="Y257" i="9"/>
  <c r="Y256" i="9"/>
  <c r="Y255" i="9"/>
  <c r="Y254" i="9"/>
  <c r="Y253" i="9"/>
  <c r="Y252" i="9"/>
  <c r="Y251" i="9"/>
  <c r="Y250" i="9"/>
  <c r="Y249" i="9"/>
  <c r="Y248" i="9"/>
  <c r="Y247" i="9"/>
  <c r="Y246" i="9"/>
  <c r="Y245" i="9"/>
  <c r="Y244" i="9"/>
  <c r="Y243" i="9"/>
  <c r="Y242" i="9"/>
  <c r="Y241" i="9"/>
  <c r="Y240" i="9"/>
  <c r="Y239" i="9"/>
  <c r="Y238" i="9"/>
  <c r="Y237" i="9"/>
  <c r="Y236" i="9"/>
  <c r="Y235" i="9"/>
  <c r="Y234" i="9"/>
  <c r="Y233" i="9"/>
  <c r="Y232" i="9"/>
  <c r="Y231" i="9"/>
  <c r="Y230" i="9"/>
  <c r="Y229" i="9"/>
  <c r="Y228" i="9"/>
  <c r="Y227" i="9"/>
  <c r="Y226" i="9"/>
  <c r="Y225" i="9"/>
  <c r="Y224" i="9"/>
  <c r="Y223" i="9"/>
  <c r="Y222" i="9"/>
  <c r="Y221" i="9"/>
  <c r="Y220" i="9"/>
  <c r="Y219" i="9"/>
  <c r="Y218" i="9"/>
  <c r="Y217" i="9"/>
  <c r="Y216" i="9"/>
  <c r="Y215" i="9"/>
  <c r="Y214" i="9"/>
  <c r="Y213" i="9"/>
  <c r="Y212" i="9"/>
  <c r="Y211" i="9"/>
  <c r="Y210" i="9"/>
  <c r="Y209" i="9"/>
  <c r="Y208" i="9"/>
  <c r="Y207" i="9"/>
  <c r="Y206" i="9"/>
  <c r="Y205" i="9"/>
  <c r="Y204" i="9"/>
  <c r="Y203" i="9"/>
  <c r="Y202" i="9"/>
  <c r="Y201" i="9"/>
  <c r="Y200" i="9"/>
  <c r="Y199" i="9"/>
  <c r="Y198" i="9"/>
  <c r="Y197" i="9"/>
  <c r="Y196" i="9"/>
  <c r="Y195" i="9"/>
  <c r="Y194" i="9"/>
  <c r="Y193" i="9"/>
  <c r="Y192" i="9"/>
  <c r="Y191" i="9"/>
  <c r="Y190" i="9"/>
  <c r="Y189" i="9"/>
  <c r="Y188" i="9"/>
  <c r="Y187" i="9"/>
  <c r="Y186" i="9"/>
  <c r="Y185" i="9"/>
  <c r="Y184" i="9"/>
  <c r="Y183" i="9"/>
  <c r="Y182" i="9"/>
  <c r="Y181" i="9"/>
  <c r="Y180" i="9"/>
  <c r="Y179" i="9"/>
  <c r="Y178" i="9"/>
  <c r="Y177" i="9"/>
  <c r="Y176" i="9"/>
  <c r="Y175" i="9"/>
  <c r="Y174" i="9"/>
  <c r="Y173" i="9"/>
  <c r="Y172" i="9"/>
  <c r="Y171" i="9"/>
  <c r="Y170" i="9"/>
  <c r="Y169" i="9"/>
  <c r="Y168" i="9"/>
  <c r="Y167" i="9"/>
  <c r="Y166" i="9"/>
  <c r="Y165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X60" i="9"/>
  <c r="Y60" i="9" s="1"/>
  <c r="L60" i="9"/>
  <c r="X59" i="9"/>
  <c r="Y59" i="9" s="1"/>
  <c r="L59" i="9"/>
  <c r="X58" i="9"/>
  <c r="Y58" i="9" s="1"/>
  <c r="L58" i="9"/>
  <c r="X57" i="9"/>
  <c r="Y57" i="9" s="1"/>
  <c r="L57" i="9"/>
  <c r="X56" i="9"/>
  <c r="Y56" i="9"/>
  <c r="L56" i="9"/>
  <c r="X55" i="9"/>
  <c r="Y55" i="9"/>
  <c r="L55" i="9"/>
  <c r="X54" i="9"/>
  <c r="Y54" i="9"/>
  <c r="L54" i="9"/>
  <c r="X53" i="9"/>
  <c r="Y53" i="9" s="1"/>
  <c r="L53" i="9"/>
  <c r="X52" i="9"/>
  <c r="Y52" i="9" s="1"/>
  <c r="L52" i="9"/>
  <c r="X51" i="9"/>
  <c r="Y51" i="9" s="1"/>
  <c r="L51" i="9"/>
  <c r="X50" i="9"/>
  <c r="Y50" i="9" s="1"/>
  <c r="L50" i="9"/>
  <c r="X49" i="9"/>
  <c r="Y49" i="9" s="1"/>
  <c r="L49" i="9"/>
  <c r="X48" i="9"/>
  <c r="Y48" i="9"/>
  <c r="L48" i="9"/>
  <c r="X47" i="9"/>
  <c r="Y47" i="9"/>
  <c r="L47" i="9"/>
  <c r="X46" i="9"/>
  <c r="Y46" i="9" s="1"/>
  <c r="L46" i="9"/>
  <c r="X45" i="9"/>
  <c r="Y45" i="9"/>
  <c r="L45" i="9"/>
  <c r="X44" i="9"/>
  <c r="Y44" i="9"/>
  <c r="L44" i="9"/>
  <c r="X43" i="9"/>
  <c r="Y43" i="9" s="1"/>
  <c r="L43" i="9"/>
  <c r="X42" i="9"/>
  <c r="Y42" i="9" s="1"/>
  <c r="L42" i="9"/>
  <c r="X41" i="9"/>
  <c r="Y41" i="9" s="1"/>
  <c r="L41" i="9"/>
  <c r="X40" i="9"/>
  <c r="Y40" i="9"/>
  <c r="L40" i="9"/>
  <c r="X39" i="9"/>
  <c r="Y39" i="9" s="1"/>
  <c r="L39" i="9"/>
  <c r="X38" i="9"/>
  <c r="Y38" i="9"/>
  <c r="L38" i="9"/>
  <c r="X37" i="9"/>
  <c r="Y37" i="9"/>
  <c r="L37" i="9"/>
  <c r="X36" i="9"/>
  <c r="Y36" i="9"/>
  <c r="L36" i="9"/>
  <c r="X35" i="9"/>
  <c r="Y35" i="9" s="1"/>
  <c r="L35" i="9"/>
  <c r="X34" i="9"/>
  <c r="Y34" i="9" s="1"/>
  <c r="L34" i="9"/>
  <c r="X33" i="9"/>
  <c r="Y33" i="9" s="1"/>
  <c r="L33" i="9"/>
  <c r="X32" i="9"/>
  <c r="Y32" i="9"/>
  <c r="L32" i="9"/>
  <c r="X31" i="9"/>
  <c r="Y31" i="9" s="1"/>
  <c r="L31" i="9"/>
  <c r="X30" i="9"/>
  <c r="Y30" i="9" s="1"/>
  <c r="L30" i="9"/>
  <c r="X29" i="9"/>
  <c r="Y29" i="9"/>
  <c r="L29" i="9"/>
  <c r="X28" i="9"/>
  <c r="Y28" i="9" s="1"/>
  <c r="L28" i="9"/>
  <c r="X27" i="9"/>
  <c r="Y27" i="9" s="1"/>
  <c r="L27" i="9"/>
  <c r="X26" i="9"/>
  <c r="Y26" i="9" s="1"/>
  <c r="L26" i="9"/>
  <c r="X25" i="9"/>
  <c r="Y25" i="9" s="1"/>
  <c r="L25" i="9"/>
  <c r="X24" i="9"/>
  <c r="Y24" i="9" s="1"/>
  <c r="L24" i="9"/>
  <c r="X23" i="9"/>
  <c r="Y23" i="9"/>
  <c r="L23" i="9"/>
  <c r="X22" i="9"/>
  <c r="Y22" i="9" s="1"/>
  <c r="L22" i="9"/>
  <c r="X21" i="9"/>
  <c r="Y21" i="9" s="1"/>
  <c r="L21" i="9"/>
  <c r="X20" i="9"/>
  <c r="Y20" i="9"/>
  <c r="L20" i="9"/>
  <c r="X19" i="9"/>
  <c r="Y19" i="9" s="1"/>
  <c r="L19" i="9"/>
  <c r="X18" i="9"/>
  <c r="Y18" i="9" s="1"/>
  <c r="L18" i="9"/>
  <c r="X17" i="9"/>
  <c r="Y17" i="9"/>
  <c r="L17" i="9"/>
  <c r="X16" i="9"/>
  <c r="Y16" i="9" s="1"/>
  <c r="L16" i="9"/>
  <c r="X15" i="9"/>
  <c r="Y15" i="9"/>
  <c r="L15" i="9"/>
  <c r="X14" i="9"/>
  <c r="Y14" i="9" s="1"/>
  <c r="L14" i="9"/>
  <c r="X13" i="9"/>
  <c r="Y13" i="9"/>
  <c r="L13" i="9"/>
  <c r="X12" i="9"/>
  <c r="Y12" i="9"/>
  <c r="L12" i="9"/>
  <c r="X11" i="9"/>
  <c r="Y11" i="9"/>
  <c r="L11" i="9"/>
  <c r="X10" i="9"/>
  <c r="Y10" i="9" s="1"/>
  <c r="L10" i="9"/>
  <c r="X9" i="9"/>
  <c r="Y9" i="9"/>
  <c r="L9" i="9"/>
  <c r="X8" i="9"/>
  <c r="Y8" i="9"/>
  <c r="L8" i="9"/>
  <c r="X7" i="9"/>
  <c r="Y7" i="9" s="1"/>
  <c r="L7" i="9"/>
  <c r="X6" i="9"/>
  <c r="Y6" i="9" s="1"/>
  <c r="L6" i="9"/>
  <c r="X5" i="9"/>
  <c r="Y5" i="9" s="1"/>
  <c r="L5" i="9"/>
  <c r="X4" i="9"/>
  <c r="Y4" i="9"/>
  <c r="L4" i="9"/>
  <c r="X3" i="9"/>
  <c r="Y3" i="9" s="1"/>
  <c r="L3" i="9"/>
  <c r="X2" i="9"/>
  <c r="Y2" i="9" s="1"/>
  <c r="L2" i="9"/>
  <c r="X1" i="9"/>
  <c r="Y1" i="9"/>
  <c r="L1" i="9"/>
  <c r="T3953" i="1"/>
  <c r="W3953" i="1" s="1"/>
  <c r="Z3953" i="1" s="1"/>
  <c r="Y3953" i="1"/>
  <c r="T3954" i="1"/>
  <c r="W3954" i="1" s="1"/>
  <c r="Y3954" i="1"/>
  <c r="T3955" i="1"/>
  <c r="W3955" i="1" s="1"/>
  <c r="Y3955" i="1"/>
  <c r="T3956" i="1"/>
  <c r="W3956" i="1" s="1"/>
  <c r="Y3956" i="1"/>
  <c r="T3957" i="1"/>
  <c r="W3957" i="1" s="1"/>
  <c r="Z3957" i="1" s="1"/>
  <c r="Y3957" i="1"/>
  <c r="T3958" i="1"/>
  <c r="W3958" i="1" s="1"/>
  <c r="Y3958" i="1"/>
  <c r="T3959" i="1"/>
  <c r="W3959" i="1" s="1"/>
  <c r="Y3959" i="1"/>
  <c r="T3960" i="1"/>
  <c r="W3960" i="1" s="1"/>
  <c r="Y3960" i="1"/>
  <c r="V3953" i="1"/>
  <c r="V3954" i="1"/>
  <c r="V3955" i="1"/>
  <c r="V3956" i="1"/>
  <c r="V3957" i="1"/>
  <c r="V3958" i="1"/>
  <c r="V3959" i="1"/>
  <c r="V3960" i="1"/>
  <c r="T3946" i="1"/>
  <c r="W3946" i="1" s="1"/>
  <c r="Z3946" i="1" s="1"/>
  <c r="Y3946" i="1"/>
  <c r="T3947" i="1"/>
  <c r="W3947" i="1" s="1"/>
  <c r="Z3947" i="1" s="1"/>
  <c r="T3948" i="1"/>
  <c r="W3948" i="1" s="1"/>
  <c r="Z3948" i="1" s="1"/>
  <c r="Y3948" i="1"/>
  <c r="T3949" i="1"/>
  <c r="W3949" i="1" s="1"/>
  <c r="Y3949" i="1"/>
  <c r="T3950" i="1"/>
  <c r="W3950" i="1" s="1"/>
  <c r="Y3950" i="1"/>
  <c r="T3951" i="1"/>
  <c r="W3951" i="1" s="1"/>
  <c r="Y3951" i="1"/>
  <c r="T3952" i="1"/>
  <c r="W3952" i="1" s="1"/>
  <c r="Z3952" i="1" s="1"/>
  <c r="Y3952" i="1"/>
  <c r="Y3947" i="1"/>
  <c r="V3946" i="1"/>
  <c r="V3947" i="1"/>
  <c r="V3948" i="1"/>
  <c r="V3949" i="1"/>
  <c r="V3950" i="1"/>
  <c r="V3951" i="1"/>
  <c r="V3952" i="1"/>
  <c r="Y2376" i="1"/>
  <c r="T2376" i="1"/>
  <c r="W2376" i="1" s="1"/>
  <c r="Y2377" i="1"/>
  <c r="T2377" i="1"/>
  <c r="W2377" i="1" s="1"/>
  <c r="Y2378" i="1"/>
  <c r="T2378" i="1"/>
  <c r="W2378" i="1" s="1"/>
  <c r="Y2379" i="1"/>
  <c r="T2379" i="1"/>
  <c r="W2379" i="1" s="1"/>
  <c r="Y2380" i="1"/>
  <c r="T2380" i="1"/>
  <c r="W2380" i="1" s="1"/>
  <c r="Z2380" i="1" s="1"/>
  <c r="Y2381" i="1"/>
  <c r="T2381" i="1"/>
  <c r="W2381" i="1" s="1"/>
  <c r="Y2382" i="1"/>
  <c r="T2382" i="1"/>
  <c r="W2382" i="1" s="1"/>
  <c r="Y2383" i="1"/>
  <c r="T2383" i="1"/>
  <c r="W2383" i="1" s="1"/>
  <c r="Y2384" i="1"/>
  <c r="T2384" i="1"/>
  <c r="W2384" i="1" s="1"/>
  <c r="Z2384" i="1" s="1"/>
  <c r="Y2385" i="1"/>
  <c r="T2385" i="1"/>
  <c r="W2385" i="1" s="1"/>
  <c r="Y2386" i="1"/>
  <c r="T2386" i="1"/>
  <c r="W2386" i="1" s="1"/>
  <c r="Y2387" i="1"/>
  <c r="T2387" i="1"/>
  <c r="W2387" i="1" s="1"/>
  <c r="Y2388" i="1"/>
  <c r="T2388" i="1"/>
  <c r="W2388" i="1" s="1"/>
  <c r="Z2388" i="1" s="1"/>
  <c r="Y2389" i="1"/>
  <c r="T2389" i="1"/>
  <c r="W2389" i="1" s="1"/>
  <c r="Y2390" i="1"/>
  <c r="T2390" i="1"/>
  <c r="W2390" i="1" s="1"/>
  <c r="Y2391" i="1"/>
  <c r="T2391" i="1"/>
  <c r="W2391" i="1" s="1"/>
  <c r="Y2392" i="1"/>
  <c r="T2392" i="1"/>
  <c r="W2392" i="1" s="1"/>
  <c r="Z2392" i="1" s="1"/>
  <c r="Y2393" i="1"/>
  <c r="T2393" i="1"/>
  <c r="W2393" i="1" s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Y2364" i="1"/>
  <c r="T2364" i="1"/>
  <c r="W2364" i="1" s="1"/>
  <c r="Y2365" i="1"/>
  <c r="T2365" i="1"/>
  <c r="W2365" i="1" s="1"/>
  <c r="Z2365" i="1" s="1"/>
  <c r="Y2366" i="1"/>
  <c r="T2366" i="1"/>
  <c r="W2366" i="1" s="1"/>
  <c r="Y2367" i="1"/>
  <c r="T2367" i="1"/>
  <c r="W2367" i="1" s="1"/>
  <c r="Y2368" i="1"/>
  <c r="T2368" i="1"/>
  <c r="W2368" i="1" s="1"/>
  <c r="Y2369" i="1"/>
  <c r="T2369" i="1"/>
  <c r="W2369" i="1" s="1"/>
  <c r="Y2370" i="1"/>
  <c r="T2370" i="1"/>
  <c r="W2370" i="1"/>
  <c r="Y2371" i="1"/>
  <c r="T2371" i="1"/>
  <c r="W2371" i="1" s="1"/>
  <c r="Z2371" i="1" s="1"/>
  <c r="Y2372" i="1"/>
  <c r="T2372" i="1"/>
  <c r="W2372" i="1" s="1"/>
  <c r="Y2373" i="1"/>
  <c r="T2373" i="1"/>
  <c r="W2373" i="1" s="1"/>
  <c r="Y2374" i="1"/>
  <c r="T2374" i="1"/>
  <c r="W2374" i="1" s="1"/>
  <c r="Y2375" i="1"/>
  <c r="T2375" i="1"/>
  <c r="W2375" i="1" s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3953" i="1"/>
  <c r="M3954" i="1"/>
  <c r="M3955" i="1"/>
  <c r="M3956" i="1"/>
  <c r="M3957" i="1"/>
  <c r="M3958" i="1"/>
  <c r="M3959" i="1"/>
  <c r="M3960" i="1"/>
  <c r="M3947" i="1"/>
  <c r="M3948" i="1"/>
  <c r="M3949" i="1"/>
  <c r="M3950" i="1"/>
  <c r="M3951" i="1"/>
  <c r="M3952" i="1"/>
  <c r="M3946" i="1"/>
  <c r="T3255" i="1"/>
  <c r="W3255" i="1" s="1"/>
  <c r="Y3255" i="1"/>
  <c r="T4892" i="1"/>
  <c r="W4892" i="1" s="1"/>
  <c r="V4119" i="1"/>
  <c r="T4108" i="1"/>
  <c r="W4108" i="1" s="1"/>
  <c r="T4109" i="1"/>
  <c r="W4109" i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45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56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629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05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574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56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34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16" i="1"/>
  <c r="M2506" i="1"/>
  <c r="M2507" i="1"/>
  <c r="M2508" i="1"/>
  <c r="M2509" i="1"/>
  <c r="M2510" i="1"/>
  <c r="M2511" i="1"/>
  <c r="M2512" i="1"/>
  <c r="M2513" i="1"/>
  <c r="M2514" i="1"/>
  <c r="M2515" i="1"/>
  <c r="M2505" i="1"/>
  <c r="M250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484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62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44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29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08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394" i="1"/>
  <c r="M2357" i="1"/>
  <c r="M2358" i="1"/>
  <c r="M2359" i="1"/>
  <c r="M2360" i="1"/>
  <c r="M2361" i="1"/>
  <c r="M2362" i="1"/>
  <c r="M2363" i="1"/>
  <c r="M2356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3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12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293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72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58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40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16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19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72" i="1"/>
  <c r="M2163" i="1"/>
  <c r="M2164" i="1"/>
  <c r="M2165" i="1"/>
  <c r="M2166" i="1"/>
  <c r="M2167" i="1"/>
  <c r="M2168" i="1"/>
  <c r="M2169" i="1"/>
  <c r="M2170" i="1"/>
  <c r="M2171" i="1"/>
  <c r="M216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42" i="1"/>
  <c r="M2120" i="1"/>
  <c r="M2121" i="1"/>
  <c r="M2122" i="1"/>
  <c r="M2123" i="1"/>
  <c r="M2124" i="1"/>
  <c r="M2125" i="1"/>
  <c r="M2126" i="1"/>
  <c r="M2119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01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080" i="1"/>
  <c r="M2053" i="1"/>
  <c r="M2054" i="1"/>
  <c r="M2055" i="1"/>
  <c r="M2056" i="1"/>
  <c r="M2057" i="1"/>
  <c r="M2058" i="1"/>
  <c r="M2059" i="1"/>
  <c r="M2060" i="1"/>
  <c r="M2061" i="1"/>
  <c r="M2052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33" i="1"/>
  <c r="M1981" i="1"/>
  <c r="M1982" i="1"/>
  <c r="M1983" i="1"/>
  <c r="M1984" i="1"/>
  <c r="M1985" i="1"/>
  <c r="M1986" i="1"/>
  <c r="M1987" i="1"/>
  <c r="M1988" i="1"/>
  <c r="M1989" i="1"/>
  <c r="M1990" i="1"/>
  <c r="M1991" i="1"/>
  <c r="M1980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9" i="1"/>
  <c r="M1970" i="1"/>
  <c r="M1971" i="1"/>
  <c r="M1972" i="1"/>
  <c r="M1973" i="1"/>
  <c r="M1974" i="1"/>
  <c r="M1975" i="1"/>
  <c r="M1976" i="1"/>
  <c r="M1977" i="1"/>
  <c r="M1978" i="1"/>
  <c r="M1979" i="1"/>
  <c r="M1947" i="1"/>
  <c r="M1942" i="1"/>
  <c r="M1943" i="1"/>
  <c r="M1944" i="1"/>
  <c r="M1945" i="1"/>
  <c r="M1946" i="1"/>
  <c r="M1931" i="1"/>
  <c r="M1932" i="1"/>
  <c r="M1933" i="1"/>
  <c r="M1934" i="1"/>
  <c r="M1935" i="1"/>
  <c r="M1936" i="1"/>
  <c r="M1937" i="1"/>
  <c r="M1938" i="1"/>
  <c r="M1939" i="1"/>
  <c r="M1940" i="1"/>
  <c r="M1930" i="1"/>
  <c r="M1921" i="1"/>
  <c r="M1922" i="1"/>
  <c r="M1923" i="1"/>
  <c r="M1924" i="1"/>
  <c r="M1925" i="1"/>
  <c r="M1926" i="1"/>
  <c r="M1927" i="1"/>
  <c r="M1928" i="1"/>
  <c r="M1929" i="1"/>
  <c r="M1920" i="1"/>
  <c r="M1916" i="1"/>
  <c r="M1917" i="1"/>
  <c r="M1918" i="1"/>
  <c r="M1919" i="1"/>
  <c r="M1915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887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71" i="1"/>
  <c r="M1862" i="1"/>
  <c r="M1863" i="1"/>
  <c r="M1864" i="1"/>
  <c r="M1865" i="1"/>
  <c r="M1866" i="1"/>
  <c r="M1867" i="1"/>
  <c r="M1868" i="1"/>
  <c r="M1869" i="1"/>
  <c r="M1870" i="1"/>
  <c r="M1861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42" i="1"/>
  <c r="M1834" i="1"/>
  <c r="M1835" i="1"/>
  <c r="M1836" i="1"/>
  <c r="M1837" i="1"/>
  <c r="M1838" i="1"/>
  <c r="M1839" i="1"/>
  <c r="M1840" i="1"/>
  <c r="M1841" i="1"/>
  <c r="M1833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19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0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780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62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41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19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06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690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74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55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38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21" i="1"/>
  <c r="M1615" i="1"/>
  <c r="M1616" i="1"/>
  <c r="M1617" i="1"/>
  <c r="M1618" i="1"/>
  <c r="M1619" i="1"/>
  <c r="M1620" i="1"/>
  <c r="M1614" i="1"/>
  <c r="M1606" i="1"/>
  <c r="M1607" i="1"/>
  <c r="M1608" i="1"/>
  <c r="M1609" i="1"/>
  <c r="M1610" i="1"/>
  <c r="M1611" i="1"/>
  <c r="M1612" i="1"/>
  <c r="M1613" i="1"/>
  <c r="M1605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589" i="1"/>
  <c r="M1578" i="1"/>
  <c r="M1579" i="1"/>
  <c r="M1580" i="1"/>
  <c r="M1581" i="1"/>
  <c r="M1582" i="1"/>
  <c r="M1583" i="1"/>
  <c r="M1584" i="1"/>
  <c r="M1585" i="1"/>
  <c r="M1586" i="1"/>
  <c r="M1587" i="1"/>
  <c r="M1588" i="1"/>
  <c r="M1577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63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47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26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01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484" i="1"/>
  <c r="M1476" i="1"/>
  <c r="M1477" i="1"/>
  <c r="M1478" i="1"/>
  <c r="M1479" i="1"/>
  <c r="M1480" i="1"/>
  <c r="M1481" i="1"/>
  <c r="M1482" i="1"/>
  <c r="M1483" i="1"/>
  <c r="M1475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61" i="1"/>
  <c r="M1452" i="1"/>
  <c r="M1453" i="1"/>
  <c r="M1454" i="1"/>
  <c r="M1455" i="1"/>
  <c r="M1456" i="1"/>
  <c r="M1457" i="1"/>
  <c r="M1458" i="1"/>
  <c r="M1459" i="1"/>
  <c r="M1460" i="1"/>
  <c r="M1451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32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18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00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374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56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37" i="1"/>
  <c r="M1312" i="1"/>
  <c r="M1301" i="1"/>
  <c r="M1302" i="1"/>
  <c r="M1303" i="1"/>
  <c r="M1304" i="1"/>
  <c r="M1305" i="1"/>
  <c r="M1306" i="1"/>
  <c r="M1307" i="1"/>
  <c r="M1308" i="1"/>
  <c r="M1309" i="1"/>
  <c r="M1310" i="1"/>
  <c r="M1311" i="1"/>
  <c r="M1300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281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68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52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6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08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989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68" i="1"/>
  <c r="M940" i="1"/>
  <c r="M941" i="1"/>
  <c r="M942" i="1"/>
  <c r="M943" i="1"/>
  <c r="M944" i="1"/>
  <c r="M945" i="1"/>
  <c r="M946" i="1"/>
  <c r="M947" i="1"/>
  <c r="M948" i="1"/>
  <c r="M939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64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41" i="1"/>
  <c r="M837" i="1"/>
  <c r="M838" i="1"/>
  <c r="M839" i="1"/>
  <c r="M840" i="1"/>
  <c r="M836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10" i="1"/>
  <c r="M802" i="1"/>
  <c r="M803" i="1"/>
  <c r="M804" i="1"/>
  <c r="M805" i="1"/>
  <c r="M806" i="1"/>
  <c r="M807" i="1"/>
  <c r="M808" i="1"/>
  <c r="M809" i="1"/>
  <c r="M801" i="1"/>
  <c r="M791" i="1"/>
  <c r="M792" i="1"/>
  <c r="M793" i="1"/>
  <c r="M794" i="1"/>
  <c r="M795" i="1"/>
  <c r="M796" i="1"/>
  <c r="M797" i="1"/>
  <c r="M798" i="1"/>
  <c r="M799" i="1"/>
  <c r="M800" i="1"/>
  <c r="M790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64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42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19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690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64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37" i="1"/>
  <c r="M626" i="1"/>
  <c r="M627" i="1"/>
  <c r="M628" i="1"/>
  <c r="M629" i="1"/>
  <c r="M630" i="1"/>
  <c r="M631" i="1"/>
  <c r="M632" i="1"/>
  <c r="M633" i="1"/>
  <c r="M634" i="1"/>
  <c r="M635" i="1"/>
  <c r="M636" i="1"/>
  <c r="M625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596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74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41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26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498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6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40" i="1"/>
  <c r="M429" i="1"/>
  <c r="M430" i="1"/>
  <c r="M431" i="1"/>
  <c r="M432" i="1"/>
  <c r="M433" i="1"/>
  <c r="M434" i="1"/>
  <c r="M435" i="1"/>
  <c r="M436" i="1"/>
  <c r="M437" i="1"/>
  <c r="M438" i="1"/>
  <c r="M439" i="1"/>
  <c r="M428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04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390" i="1"/>
  <c r="M384" i="1"/>
  <c r="M385" i="1"/>
  <c r="M386" i="1"/>
  <c r="M387" i="1"/>
  <c r="M388" i="1"/>
  <c r="M389" i="1"/>
  <c r="M383" i="1"/>
  <c r="M374" i="1"/>
  <c r="M375" i="1"/>
  <c r="M376" i="1"/>
  <c r="M377" i="1"/>
  <c r="M378" i="1"/>
  <c r="M379" i="1"/>
  <c r="M380" i="1"/>
  <c r="M381" i="1"/>
  <c r="M382" i="1"/>
  <c r="M373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60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43" i="1"/>
  <c r="M333" i="1"/>
  <c r="M334" i="1"/>
  <c r="M335" i="1"/>
  <c r="M336" i="1"/>
  <c r="M337" i="1"/>
  <c r="M338" i="1"/>
  <c r="M339" i="1"/>
  <c r="M340" i="1"/>
  <c r="M341" i="1"/>
  <c r="M342" i="1"/>
  <c r="M332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07" i="1"/>
  <c r="M298" i="1"/>
  <c r="M299" i="1"/>
  <c r="M300" i="1"/>
  <c r="M301" i="1"/>
  <c r="M302" i="1"/>
  <c r="M303" i="1"/>
  <c r="M304" i="1"/>
  <c r="M305" i="1"/>
  <c r="M306" i="1"/>
  <c r="M297" i="1"/>
  <c r="M288" i="1"/>
  <c r="M289" i="1"/>
  <c r="M290" i="1"/>
  <c r="M291" i="1"/>
  <c r="M292" i="1"/>
  <c r="M293" i="1"/>
  <c r="M294" i="1"/>
  <c r="M295" i="1"/>
  <c r="M296" i="1"/>
  <c r="M287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70" i="1"/>
  <c r="M262" i="1"/>
  <c r="M263" i="1"/>
  <c r="M264" i="1"/>
  <c r="M265" i="1"/>
  <c r="M266" i="1"/>
  <c r="M267" i="1"/>
  <c r="M268" i="1"/>
  <c r="M269" i="1"/>
  <c r="M261" i="1"/>
  <c r="M228" i="1"/>
  <c r="M229" i="1"/>
  <c r="M230" i="1"/>
  <c r="M231" i="1"/>
  <c r="M232" i="1"/>
  <c r="M233" i="1"/>
  <c r="M234" i="1"/>
  <c r="M235" i="1"/>
  <c r="M236" i="1"/>
  <c r="M237" i="1"/>
  <c r="M227" i="1"/>
  <c r="M216" i="1"/>
  <c r="M217" i="1"/>
  <c r="M218" i="1"/>
  <c r="M219" i="1"/>
  <c r="M220" i="1"/>
  <c r="M221" i="1"/>
  <c r="M222" i="1"/>
  <c r="M223" i="1"/>
  <c r="M224" i="1"/>
  <c r="M225" i="1"/>
  <c r="M226" i="1"/>
  <c r="M215" i="1"/>
  <c r="M199" i="1"/>
  <c r="M200" i="1"/>
  <c r="M201" i="1"/>
  <c r="M202" i="1"/>
  <c r="M203" i="1"/>
  <c r="M204" i="1"/>
  <c r="M205" i="1"/>
  <c r="M206" i="1"/>
  <c r="M191" i="1"/>
  <c r="M192" i="1"/>
  <c r="M193" i="1"/>
  <c r="M194" i="1"/>
  <c r="M195" i="1"/>
  <c r="M196" i="1"/>
  <c r="M197" i="1"/>
  <c r="M198" i="1"/>
  <c r="M118" i="1"/>
  <c r="M119" i="1"/>
  <c r="M120" i="1"/>
  <c r="M121" i="1"/>
  <c r="M122" i="1"/>
  <c r="M123" i="1"/>
  <c r="M124" i="1"/>
  <c r="M125" i="1"/>
  <c r="M126" i="1"/>
  <c r="M127" i="1"/>
  <c r="M190" i="1"/>
  <c r="V2750" i="1"/>
  <c r="V2751" i="1"/>
  <c r="V2752" i="1"/>
  <c r="V2753" i="1"/>
  <c r="V2754" i="1"/>
  <c r="V2755" i="1"/>
  <c r="V2756" i="1"/>
  <c r="V2757" i="1"/>
  <c r="V2758" i="1"/>
  <c r="V2759" i="1"/>
  <c r="T2750" i="1"/>
  <c r="T2751" i="1"/>
  <c r="T2752" i="1"/>
  <c r="T2753" i="1"/>
  <c r="T2754" i="1"/>
  <c r="T2755" i="1"/>
  <c r="W2755" i="1" s="1"/>
  <c r="T2756" i="1"/>
  <c r="T2757" i="1"/>
  <c r="T2758" i="1"/>
  <c r="T2759" i="1"/>
  <c r="Y2735" i="1"/>
  <c r="Y2736" i="1"/>
  <c r="Y2737" i="1"/>
  <c r="Y2738" i="1"/>
  <c r="Y2739" i="1"/>
  <c r="T2736" i="1"/>
  <c r="W2736" i="1" s="1"/>
  <c r="T2737" i="1"/>
  <c r="W2737" i="1" s="1"/>
  <c r="T2738" i="1"/>
  <c r="W2738" i="1" s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T2739" i="1"/>
  <c r="T2740" i="1"/>
  <c r="T2741" i="1"/>
  <c r="T2742" i="1"/>
  <c r="T2743" i="1"/>
  <c r="T2744" i="1"/>
  <c r="T2745" i="1"/>
  <c r="T2746" i="1"/>
  <c r="T2747" i="1"/>
  <c r="T2748" i="1"/>
  <c r="T2749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T2723" i="1"/>
  <c r="T2724" i="1"/>
  <c r="T2725" i="1"/>
  <c r="T2726" i="1"/>
  <c r="T2727" i="1"/>
  <c r="W2727" i="1" s="1"/>
  <c r="T2728" i="1"/>
  <c r="T2729" i="1"/>
  <c r="T2730" i="1"/>
  <c r="T2731" i="1"/>
  <c r="T2732" i="1"/>
  <c r="T2733" i="1"/>
  <c r="T2734" i="1"/>
  <c r="T2735" i="1"/>
  <c r="W2735" i="1" s="1"/>
  <c r="V2713" i="1"/>
  <c r="V2714" i="1"/>
  <c r="V2715" i="1"/>
  <c r="V2716" i="1"/>
  <c r="V2717" i="1"/>
  <c r="V2718" i="1"/>
  <c r="V2719" i="1"/>
  <c r="V2720" i="1"/>
  <c r="V2721" i="1"/>
  <c r="V2722" i="1"/>
  <c r="T2713" i="1"/>
  <c r="T2714" i="1"/>
  <c r="T2715" i="1"/>
  <c r="T2716" i="1"/>
  <c r="T2717" i="1"/>
  <c r="T2718" i="1"/>
  <c r="W2718" i="1" s="1"/>
  <c r="T2719" i="1"/>
  <c r="T2720" i="1"/>
  <c r="T2721" i="1"/>
  <c r="T2722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T2687" i="1"/>
  <c r="T2688" i="1"/>
  <c r="T2689" i="1"/>
  <c r="T2690" i="1"/>
  <c r="T2691" i="1"/>
  <c r="W2691" i="1" s="1"/>
  <c r="T2692" i="1"/>
  <c r="T2693" i="1"/>
  <c r="T2694" i="1"/>
  <c r="T2695" i="1"/>
  <c r="T2696" i="1"/>
  <c r="T2697" i="1"/>
  <c r="T2698" i="1"/>
  <c r="T2699" i="1"/>
  <c r="W2699" i="1" s="1"/>
  <c r="T2700" i="1"/>
  <c r="V2680" i="1"/>
  <c r="V2681" i="1"/>
  <c r="V2682" i="1"/>
  <c r="V2683" i="1"/>
  <c r="V2684" i="1"/>
  <c r="V2685" i="1"/>
  <c r="V2686" i="1"/>
  <c r="T2680" i="1"/>
  <c r="W2680" i="1" s="1"/>
  <c r="T2681" i="1"/>
  <c r="T2682" i="1"/>
  <c r="T2683" i="1"/>
  <c r="T2684" i="1"/>
  <c r="T2685" i="1"/>
  <c r="T2686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T2652" i="1"/>
  <c r="T2653" i="1"/>
  <c r="T2654" i="1"/>
  <c r="T2655" i="1"/>
  <c r="T2656" i="1"/>
  <c r="T2657" i="1"/>
  <c r="T2658" i="1"/>
  <c r="W2658" i="1" s="1"/>
  <c r="T2659" i="1"/>
  <c r="W2659" i="1" s="1"/>
  <c r="T2660" i="1"/>
  <c r="T2661" i="1"/>
  <c r="T2662" i="1"/>
  <c r="T2663" i="1"/>
  <c r="T2664" i="1"/>
  <c r="T2665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T2638" i="1"/>
  <c r="T2639" i="1"/>
  <c r="T2640" i="1"/>
  <c r="W2640" i="1" s="1"/>
  <c r="T2641" i="1"/>
  <c r="W2641" i="1" s="1"/>
  <c r="T2642" i="1"/>
  <c r="T2643" i="1"/>
  <c r="T2644" i="1"/>
  <c r="T2645" i="1"/>
  <c r="T2646" i="1"/>
  <c r="T2647" i="1"/>
  <c r="T2648" i="1"/>
  <c r="W2648" i="1" s="1"/>
  <c r="T2649" i="1"/>
  <c r="W2649" i="1" s="1"/>
  <c r="T2650" i="1"/>
  <c r="T2651" i="1"/>
  <c r="V2629" i="1"/>
  <c r="V2630" i="1"/>
  <c r="V2631" i="1"/>
  <c r="V2632" i="1"/>
  <c r="V2633" i="1"/>
  <c r="V2634" i="1"/>
  <c r="V2635" i="1"/>
  <c r="V2636" i="1"/>
  <c r="V2637" i="1"/>
  <c r="T2629" i="1"/>
  <c r="T2630" i="1"/>
  <c r="T2631" i="1"/>
  <c r="T2632" i="1"/>
  <c r="W2632" i="1" s="1"/>
  <c r="T2633" i="1"/>
  <c r="W2633" i="1" s="1"/>
  <c r="T2634" i="1"/>
  <c r="T2635" i="1"/>
  <c r="T2636" i="1"/>
  <c r="T2637" i="1"/>
  <c r="V2620" i="1"/>
  <c r="V2621" i="1"/>
  <c r="V2622" i="1"/>
  <c r="V2623" i="1"/>
  <c r="V2624" i="1"/>
  <c r="V2625" i="1"/>
  <c r="V2626" i="1"/>
  <c r="V2627" i="1"/>
  <c r="V2628" i="1"/>
  <c r="T2620" i="1"/>
  <c r="T2621" i="1"/>
  <c r="T2622" i="1"/>
  <c r="W2622" i="1" s="1"/>
  <c r="T2623" i="1"/>
  <c r="T2624" i="1"/>
  <c r="T2625" i="1"/>
  <c r="T2626" i="1"/>
  <c r="T2627" i="1"/>
  <c r="T2628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T2605" i="1"/>
  <c r="T2606" i="1"/>
  <c r="W2606" i="1" s="1"/>
  <c r="T2607" i="1"/>
  <c r="W2607" i="1" s="1"/>
  <c r="T2608" i="1"/>
  <c r="T2609" i="1"/>
  <c r="T2610" i="1"/>
  <c r="T2611" i="1"/>
  <c r="T2612" i="1"/>
  <c r="T2613" i="1"/>
  <c r="T2614" i="1"/>
  <c r="W2614" i="1" s="1"/>
  <c r="T2615" i="1"/>
  <c r="W2615" i="1" s="1"/>
  <c r="T2616" i="1"/>
  <c r="T2617" i="1"/>
  <c r="T2618" i="1"/>
  <c r="T2619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T2585" i="1"/>
  <c r="T2586" i="1"/>
  <c r="T2587" i="1"/>
  <c r="T2588" i="1"/>
  <c r="T2589" i="1"/>
  <c r="T2590" i="1"/>
  <c r="T2591" i="1"/>
  <c r="W2591" i="1" s="1"/>
  <c r="T2592" i="1"/>
  <c r="W2592" i="1" s="1"/>
  <c r="T2593" i="1"/>
  <c r="T2594" i="1"/>
  <c r="T2595" i="1"/>
  <c r="T2596" i="1"/>
  <c r="T2597" i="1"/>
  <c r="T2598" i="1"/>
  <c r="T2599" i="1"/>
  <c r="W2599" i="1" s="1"/>
  <c r="T2600" i="1"/>
  <c r="W2600" i="1" s="1"/>
  <c r="T2601" i="1"/>
  <c r="T2602" i="1"/>
  <c r="T2603" i="1"/>
  <c r="T2604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T2574" i="1"/>
  <c r="T2575" i="1"/>
  <c r="T2576" i="1"/>
  <c r="T2577" i="1"/>
  <c r="T2578" i="1"/>
  <c r="T2579" i="1"/>
  <c r="T2580" i="1"/>
  <c r="T2581" i="1"/>
  <c r="T2582" i="1"/>
  <c r="T2583" i="1"/>
  <c r="T2584" i="1"/>
  <c r="V2564" i="1"/>
  <c r="V2565" i="1"/>
  <c r="V2566" i="1"/>
  <c r="V2567" i="1"/>
  <c r="V2568" i="1"/>
  <c r="V2569" i="1"/>
  <c r="V2570" i="1"/>
  <c r="V2571" i="1"/>
  <c r="V2572" i="1"/>
  <c r="T2564" i="1"/>
  <c r="T2565" i="1"/>
  <c r="T2566" i="1"/>
  <c r="W2566" i="1" s="1"/>
  <c r="T2567" i="1"/>
  <c r="W2567" i="1" s="1"/>
  <c r="T2568" i="1"/>
  <c r="T2569" i="1"/>
  <c r="T2570" i="1"/>
  <c r="T2571" i="1"/>
  <c r="T2572" i="1"/>
  <c r="T2573" i="1"/>
  <c r="V2556" i="1"/>
  <c r="V2557" i="1"/>
  <c r="V2558" i="1"/>
  <c r="V2559" i="1"/>
  <c r="V2560" i="1"/>
  <c r="V2561" i="1"/>
  <c r="V2562" i="1"/>
  <c r="V2563" i="1"/>
  <c r="T2556" i="1"/>
  <c r="T2557" i="1"/>
  <c r="T2558" i="1"/>
  <c r="T2559" i="1"/>
  <c r="T2560" i="1"/>
  <c r="T2561" i="1"/>
  <c r="T2562" i="1"/>
  <c r="T2563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T2543" i="1"/>
  <c r="T2544" i="1"/>
  <c r="T2545" i="1"/>
  <c r="T2546" i="1"/>
  <c r="W2546" i="1" s="1"/>
  <c r="T2547" i="1"/>
  <c r="W2547" i="1" s="1"/>
  <c r="T2548" i="1"/>
  <c r="T2549" i="1"/>
  <c r="T2550" i="1"/>
  <c r="T2551" i="1"/>
  <c r="T2552" i="1"/>
  <c r="T2553" i="1"/>
  <c r="T2554" i="1"/>
  <c r="W2554" i="1" s="1"/>
  <c r="T2555" i="1"/>
  <c r="W2555" i="1" s="1"/>
  <c r="V2534" i="1"/>
  <c r="V2535" i="1"/>
  <c r="V2536" i="1"/>
  <c r="V2537" i="1"/>
  <c r="V2538" i="1"/>
  <c r="V2539" i="1"/>
  <c r="V2540" i="1"/>
  <c r="V2541" i="1"/>
  <c r="V2542" i="1"/>
  <c r="T2534" i="1"/>
  <c r="T2535" i="1"/>
  <c r="T2536" i="1"/>
  <c r="T2537" i="1"/>
  <c r="T2538" i="1"/>
  <c r="T2539" i="1"/>
  <c r="W2539" i="1" s="1"/>
  <c r="T2540" i="1"/>
  <c r="T2541" i="1"/>
  <c r="T2542" i="1"/>
  <c r="V2524" i="1"/>
  <c r="V2525" i="1"/>
  <c r="V2526" i="1"/>
  <c r="V2527" i="1"/>
  <c r="V2528" i="1"/>
  <c r="V2529" i="1"/>
  <c r="V2530" i="1"/>
  <c r="V2531" i="1"/>
  <c r="V2532" i="1"/>
  <c r="V2533" i="1"/>
  <c r="T2524" i="1"/>
  <c r="T2525" i="1"/>
  <c r="T2526" i="1"/>
  <c r="W2526" i="1" s="1"/>
  <c r="T2527" i="1"/>
  <c r="W2527" i="1" s="1"/>
  <c r="T2528" i="1"/>
  <c r="T2529" i="1"/>
  <c r="T2530" i="1"/>
  <c r="T2531" i="1"/>
  <c r="T2532" i="1"/>
  <c r="T2533" i="1"/>
  <c r="V2516" i="1"/>
  <c r="V2517" i="1"/>
  <c r="V2518" i="1"/>
  <c r="V2519" i="1"/>
  <c r="V2520" i="1"/>
  <c r="V2521" i="1"/>
  <c r="V2522" i="1"/>
  <c r="V2523" i="1"/>
  <c r="T2516" i="1"/>
  <c r="T2517" i="1"/>
  <c r="T2518" i="1"/>
  <c r="T2519" i="1"/>
  <c r="T2520" i="1"/>
  <c r="T2521" i="1"/>
  <c r="T2522" i="1"/>
  <c r="T2523" i="1"/>
  <c r="V2505" i="1"/>
  <c r="V2506" i="1"/>
  <c r="V2507" i="1"/>
  <c r="V2508" i="1"/>
  <c r="V2509" i="1"/>
  <c r="V2510" i="1"/>
  <c r="V2511" i="1"/>
  <c r="V2512" i="1"/>
  <c r="V2513" i="1"/>
  <c r="V2514" i="1"/>
  <c r="V2515" i="1"/>
  <c r="T2505" i="1"/>
  <c r="T2506" i="1"/>
  <c r="T2507" i="1"/>
  <c r="T2508" i="1"/>
  <c r="T2509" i="1"/>
  <c r="T2510" i="1"/>
  <c r="W2510" i="1" s="1"/>
  <c r="T2511" i="1"/>
  <c r="W2511" i="1" s="1"/>
  <c r="T2512" i="1"/>
  <c r="T2513" i="1"/>
  <c r="T2514" i="1"/>
  <c r="T2515" i="1"/>
  <c r="Y2496" i="1"/>
  <c r="T2496" i="1"/>
  <c r="W2496" i="1" s="1"/>
  <c r="Z2496" i="1" s="1"/>
  <c r="Y2497" i="1"/>
  <c r="T2497" i="1"/>
  <c r="W2497" i="1" s="1"/>
  <c r="Y2498" i="1"/>
  <c r="T2498" i="1"/>
  <c r="W2498" i="1" s="1"/>
  <c r="Y2499" i="1"/>
  <c r="T2499" i="1"/>
  <c r="W2499" i="1" s="1"/>
  <c r="Z2499" i="1" s="1"/>
  <c r="Y2500" i="1"/>
  <c r="T2500" i="1"/>
  <c r="W2500" i="1" s="1"/>
  <c r="Y2501" i="1"/>
  <c r="T2501" i="1"/>
  <c r="W2501" i="1" s="1"/>
  <c r="Y2502" i="1"/>
  <c r="T2502" i="1"/>
  <c r="W2502" i="1" s="1"/>
  <c r="Z2502" i="1" s="1"/>
  <c r="Y2503" i="1"/>
  <c r="T2503" i="1"/>
  <c r="W2503" i="1" s="1"/>
  <c r="Y2504" i="1"/>
  <c r="T2504" i="1"/>
  <c r="W2504" i="1" s="1"/>
  <c r="Z2504" i="1" s="1"/>
  <c r="V2496" i="1"/>
  <c r="V2497" i="1"/>
  <c r="V2498" i="1"/>
  <c r="V2499" i="1"/>
  <c r="V2500" i="1"/>
  <c r="V2501" i="1"/>
  <c r="V2502" i="1"/>
  <c r="V2503" i="1"/>
  <c r="V2504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T2484" i="1"/>
  <c r="T2485" i="1"/>
  <c r="T2486" i="1"/>
  <c r="W2486" i="1" s="1"/>
  <c r="T2487" i="1"/>
  <c r="W2487" i="1" s="1"/>
  <c r="T2488" i="1"/>
  <c r="T2489" i="1"/>
  <c r="T2490" i="1"/>
  <c r="T2491" i="1"/>
  <c r="T2492" i="1"/>
  <c r="T2493" i="1"/>
  <c r="T2494" i="1"/>
  <c r="W2494" i="1" s="1"/>
  <c r="T2495" i="1"/>
  <c r="W2495" i="1" s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T2471" i="1"/>
  <c r="T2472" i="1"/>
  <c r="W2472" i="1" s="1"/>
  <c r="T2473" i="1"/>
  <c r="W2473" i="1" s="1"/>
  <c r="T2474" i="1"/>
  <c r="T2475" i="1"/>
  <c r="T2476" i="1"/>
  <c r="T2477" i="1"/>
  <c r="T2478" i="1"/>
  <c r="T2479" i="1"/>
  <c r="T2480" i="1"/>
  <c r="W2480" i="1" s="1"/>
  <c r="T2481" i="1"/>
  <c r="W2481" i="1" s="1"/>
  <c r="T2482" i="1"/>
  <c r="T2483" i="1"/>
  <c r="V2462" i="1"/>
  <c r="V2463" i="1"/>
  <c r="V2464" i="1"/>
  <c r="V2465" i="1"/>
  <c r="V2466" i="1"/>
  <c r="V2467" i="1"/>
  <c r="V2468" i="1"/>
  <c r="V2469" i="1"/>
  <c r="V2470" i="1"/>
  <c r="T2462" i="1"/>
  <c r="T2463" i="1"/>
  <c r="T2464" i="1"/>
  <c r="T2465" i="1"/>
  <c r="W2465" i="1" s="1"/>
  <c r="T2466" i="1"/>
  <c r="W2466" i="1" s="1"/>
  <c r="T2467" i="1"/>
  <c r="T2468" i="1"/>
  <c r="T2469" i="1"/>
  <c r="T2470" i="1"/>
  <c r="V2452" i="1"/>
  <c r="V2453" i="1"/>
  <c r="V2454" i="1"/>
  <c r="V2455" i="1"/>
  <c r="V2456" i="1"/>
  <c r="V2457" i="1"/>
  <c r="V2458" i="1"/>
  <c r="V2459" i="1"/>
  <c r="V2460" i="1"/>
  <c r="V2461" i="1"/>
  <c r="T2452" i="1"/>
  <c r="T2453" i="1"/>
  <c r="W2453" i="1" s="1"/>
  <c r="T2454" i="1"/>
  <c r="T2455" i="1"/>
  <c r="T2456" i="1"/>
  <c r="T2457" i="1"/>
  <c r="T2458" i="1"/>
  <c r="T2459" i="1"/>
  <c r="T2460" i="1"/>
  <c r="T2461" i="1"/>
  <c r="W2461" i="1" s="1"/>
  <c r="V2444" i="1"/>
  <c r="V2445" i="1"/>
  <c r="V2446" i="1"/>
  <c r="V2447" i="1"/>
  <c r="V2448" i="1"/>
  <c r="V2449" i="1"/>
  <c r="V2450" i="1"/>
  <c r="V2451" i="1"/>
  <c r="T2444" i="1"/>
  <c r="T2445" i="1"/>
  <c r="T2446" i="1"/>
  <c r="T2447" i="1"/>
  <c r="T2448" i="1"/>
  <c r="T2449" i="1"/>
  <c r="T2450" i="1"/>
  <c r="W2450" i="1" s="1"/>
  <c r="T2451" i="1"/>
  <c r="V2438" i="1"/>
  <c r="V2439" i="1"/>
  <c r="V2440" i="1"/>
  <c r="V2441" i="1"/>
  <c r="V2442" i="1"/>
  <c r="V2443" i="1"/>
  <c r="T2438" i="1"/>
  <c r="W2438" i="1" s="1"/>
  <c r="T2439" i="1"/>
  <c r="W2439" i="1" s="1"/>
  <c r="T2440" i="1"/>
  <c r="T2441" i="1"/>
  <c r="T2442" i="1"/>
  <c r="T2443" i="1"/>
  <c r="Y2424" i="1"/>
  <c r="T2424" i="1"/>
  <c r="W2424" i="1" s="1"/>
  <c r="Y2425" i="1"/>
  <c r="T2425" i="1"/>
  <c r="W2425" i="1" s="1"/>
  <c r="Y2426" i="1"/>
  <c r="T2426" i="1"/>
  <c r="W2426" i="1" s="1"/>
  <c r="Y2427" i="1"/>
  <c r="T2427" i="1"/>
  <c r="W2427" i="1" s="1"/>
  <c r="Z2427" i="1" s="1"/>
  <c r="Y2428" i="1"/>
  <c r="T2428" i="1"/>
  <c r="W2428" i="1" s="1"/>
  <c r="Y2429" i="1"/>
  <c r="T2429" i="1"/>
  <c r="W2429" i="1" s="1"/>
  <c r="Y2430" i="1"/>
  <c r="T2430" i="1"/>
  <c r="W2430" i="1" s="1"/>
  <c r="Y2431" i="1"/>
  <c r="T2431" i="1"/>
  <c r="W2431" i="1" s="1"/>
  <c r="Z2431" i="1" s="1"/>
  <c r="Y2432" i="1"/>
  <c r="T2432" i="1"/>
  <c r="W2432" i="1" s="1"/>
  <c r="Z2432" i="1" s="1"/>
  <c r="Y2433" i="1"/>
  <c r="T2433" i="1"/>
  <c r="W2433" i="1" s="1"/>
  <c r="Z2433" i="1" s="1"/>
  <c r="Y2434" i="1"/>
  <c r="T2434" i="1"/>
  <c r="W2434" i="1" s="1"/>
  <c r="Y2435" i="1"/>
  <c r="T2435" i="1"/>
  <c r="W2435" i="1" s="1"/>
  <c r="Z2435" i="1" s="1"/>
  <c r="Y2436" i="1"/>
  <c r="T2436" i="1"/>
  <c r="W2436" i="1" s="1"/>
  <c r="Y2437" i="1"/>
  <c r="T2437" i="1"/>
  <c r="W2437" i="1" s="1"/>
  <c r="Z2437" i="1" s="1"/>
  <c r="V2419" i="1"/>
  <c r="T2419" i="1"/>
  <c r="W2419" i="1" s="1"/>
  <c r="V2420" i="1"/>
  <c r="T2420" i="1"/>
  <c r="W2420" i="1" s="1"/>
  <c r="V2421" i="1"/>
  <c r="T2421" i="1"/>
  <c r="W2421" i="1"/>
  <c r="V2422" i="1"/>
  <c r="T2422" i="1"/>
  <c r="W2422" i="1" s="1"/>
  <c r="V2423" i="1"/>
  <c r="T2423" i="1"/>
  <c r="W2423" i="1" s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08" i="1"/>
  <c r="V2409" i="1"/>
  <c r="V2410" i="1"/>
  <c r="V2411" i="1"/>
  <c r="V2412" i="1"/>
  <c r="V2413" i="1"/>
  <c r="V2414" i="1"/>
  <c r="V2415" i="1"/>
  <c r="V2416" i="1"/>
  <c r="V2417" i="1"/>
  <c r="V2418" i="1"/>
  <c r="T2408" i="1"/>
  <c r="T2409" i="1"/>
  <c r="T2410" i="1"/>
  <c r="W2410" i="1" s="1"/>
  <c r="T2411" i="1"/>
  <c r="W2411" i="1" s="1"/>
  <c r="T2412" i="1"/>
  <c r="T2413" i="1"/>
  <c r="T2414" i="1"/>
  <c r="T2415" i="1"/>
  <c r="T2416" i="1"/>
  <c r="T2417" i="1"/>
  <c r="T2418" i="1"/>
  <c r="W2418" i="1" s="1"/>
  <c r="V2401" i="1"/>
  <c r="V2402" i="1"/>
  <c r="V2403" i="1"/>
  <c r="V2404" i="1"/>
  <c r="V2405" i="1"/>
  <c r="V2406" i="1"/>
  <c r="V2407" i="1"/>
  <c r="T2401" i="1"/>
  <c r="W2401" i="1" s="1"/>
  <c r="T2402" i="1"/>
  <c r="W2402" i="1" s="1"/>
  <c r="T2403" i="1"/>
  <c r="W2403" i="1" s="1"/>
  <c r="T2404" i="1"/>
  <c r="T2405" i="1"/>
  <c r="T2406" i="1"/>
  <c r="T2407" i="1"/>
  <c r="V2356" i="1"/>
  <c r="V2357" i="1"/>
  <c r="V2358" i="1"/>
  <c r="V2359" i="1"/>
  <c r="V2360" i="1"/>
  <c r="V2361" i="1"/>
  <c r="V2362" i="1"/>
  <c r="V2363" i="1"/>
  <c r="V2394" i="1"/>
  <c r="V2395" i="1"/>
  <c r="V2396" i="1"/>
  <c r="V2397" i="1"/>
  <c r="V2398" i="1"/>
  <c r="V2399" i="1"/>
  <c r="V2400" i="1"/>
  <c r="T2359" i="1"/>
  <c r="T2360" i="1"/>
  <c r="T2361" i="1"/>
  <c r="W2361" i="1" s="1"/>
  <c r="T2362" i="1"/>
  <c r="W2362" i="1" s="1"/>
  <c r="T2363" i="1"/>
  <c r="T2394" i="1"/>
  <c r="T2395" i="1"/>
  <c r="T2396" i="1"/>
  <c r="T2397" i="1"/>
  <c r="T2398" i="1"/>
  <c r="T2399" i="1"/>
  <c r="W2399" i="1" s="1"/>
  <c r="T2400" i="1"/>
  <c r="W2400" i="1" s="1"/>
  <c r="T2358" i="1"/>
  <c r="T2357" i="1"/>
  <c r="T2356" i="1"/>
  <c r="V2345" i="1"/>
  <c r="V2346" i="1"/>
  <c r="V2347" i="1"/>
  <c r="V2348" i="1"/>
  <c r="V2349" i="1"/>
  <c r="V2350" i="1"/>
  <c r="V2351" i="1"/>
  <c r="V2352" i="1"/>
  <c r="V2353" i="1"/>
  <c r="V2354" i="1"/>
  <c r="V2355" i="1"/>
  <c r="T2345" i="1"/>
  <c r="W2345" i="1" s="1"/>
  <c r="T2346" i="1"/>
  <c r="W2346" i="1" s="1"/>
  <c r="T2347" i="1"/>
  <c r="T2348" i="1"/>
  <c r="T2349" i="1"/>
  <c r="T2350" i="1"/>
  <c r="T2351" i="1"/>
  <c r="T2352" i="1"/>
  <c r="W2352" i="1" s="1"/>
  <c r="T2353" i="1"/>
  <c r="W2353" i="1" s="1"/>
  <c r="T2354" i="1"/>
  <c r="W2354" i="1" s="1"/>
  <c r="T2355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T2332" i="1"/>
  <c r="W2332" i="1" s="1"/>
  <c r="T2333" i="1"/>
  <c r="W2333" i="1" s="1"/>
  <c r="T2334" i="1"/>
  <c r="T2335" i="1"/>
  <c r="T2336" i="1"/>
  <c r="T2337" i="1"/>
  <c r="T2338" i="1"/>
  <c r="T2339" i="1"/>
  <c r="T2340" i="1"/>
  <c r="W2340" i="1" s="1"/>
  <c r="T2341" i="1"/>
  <c r="W2341" i="1" s="1"/>
  <c r="T2342" i="1"/>
  <c r="T2343" i="1"/>
  <c r="T2344" i="1"/>
  <c r="V2321" i="1"/>
  <c r="V2322" i="1"/>
  <c r="V2323" i="1"/>
  <c r="V2324" i="1"/>
  <c r="V2325" i="1"/>
  <c r="V2326" i="1"/>
  <c r="V2327" i="1"/>
  <c r="V2328" i="1"/>
  <c r="V2329" i="1"/>
  <c r="V2330" i="1"/>
  <c r="V2331" i="1"/>
  <c r="T2321" i="1"/>
  <c r="W2321" i="1" s="1"/>
  <c r="T2322" i="1"/>
  <c r="W2322" i="1" s="1"/>
  <c r="T2323" i="1"/>
  <c r="T2324" i="1"/>
  <c r="T2325" i="1"/>
  <c r="T2326" i="1"/>
  <c r="T2327" i="1"/>
  <c r="T2328" i="1"/>
  <c r="W2328" i="1" s="1"/>
  <c r="T2329" i="1"/>
  <c r="W2329" i="1" s="1"/>
  <c r="T2330" i="1"/>
  <c r="W2330" i="1" s="1"/>
  <c r="T2331" i="1"/>
  <c r="V2312" i="1"/>
  <c r="V2313" i="1"/>
  <c r="V2314" i="1"/>
  <c r="V2315" i="1"/>
  <c r="V2316" i="1"/>
  <c r="V2317" i="1"/>
  <c r="V2318" i="1"/>
  <c r="V2319" i="1"/>
  <c r="V2320" i="1"/>
  <c r="T2312" i="1"/>
  <c r="T2313" i="1"/>
  <c r="T2314" i="1"/>
  <c r="T2315" i="1"/>
  <c r="T2316" i="1"/>
  <c r="W2316" i="1" s="1"/>
  <c r="T2317" i="1"/>
  <c r="W2317" i="1" s="1"/>
  <c r="T2318" i="1"/>
  <c r="T2319" i="1"/>
  <c r="T2320" i="1"/>
  <c r="V2301" i="1"/>
  <c r="T2301" i="1"/>
  <c r="W2301" i="1" s="1"/>
  <c r="V2302" i="1"/>
  <c r="T2302" i="1"/>
  <c r="W2302" i="1" s="1"/>
  <c r="V2303" i="1"/>
  <c r="T2303" i="1"/>
  <c r="W2303" i="1" s="1"/>
  <c r="V2304" i="1"/>
  <c r="T2304" i="1"/>
  <c r="W2304" i="1" s="1"/>
  <c r="V2305" i="1"/>
  <c r="T2305" i="1"/>
  <c r="W2305" i="1"/>
  <c r="V2306" i="1"/>
  <c r="T2306" i="1"/>
  <c r="W2306" i="1" s="1"/>
  <c r="V2307" i="1"/>
  <c r="T2307" i="1"/>
  <c r="W2307" i="1" s="1"/>
  <c r="V2308" i="1"/>
  <c r="T2308" i="1"/>
  <c r="W2308" i="1" s="1"/>
  <c r="V2309" i="1"/>
  <c r="T2309" i="1"/>
  <c r="W2309" i="1" s="1"/>
  <c r="V2310" i="1"/>
  <c r="T2310" i="1"/>
  <c r="W2310" i="1" s="1"/>
  <c r="V2311" i="1"/>
  <c r="T2311" i="1"/>
  <c r="W2311" i="1" s="1"/>
  <c r="V2293" i="1"/>
  <c r="V2294" i="1"/>
  <c r="V2295" i="1"/>
  <c r="V2296" i="1"/>
  <c r="V2297" i="1"/>
  <c r="V2298" i="1"/>
  <c r="V2299" i="1"/>
  <c r="V2300" i="1"/>
  <c r="T2293" i="1"/>
  <c r="T2294" i="1"/>
  <c r="T2295" i="1"/>
  <c r="T2296" i="1"/>
  <c r="W2296" i="1" s="1"/>
  <c r="T2297" i="1"/>
  <c r="W2297" i="1" s="1"/>
  <c r="T2298" i="1"/>
  <c r="T2299" i="1"/>
  <c r="T2300" i="1"/>
  <c r="V2283" i="1"/>
  <c r="V2284" i="1"/>
  <c r="V2285" i="1"/>
  <c r="V2286" i="1"/>
  <c r="V2287" i="1"/>
  <c r="V2288" i="1"/>
  <c r="V2289" i="1"/>
  <c r="V2290" i="1"/>
  <c r="V2291" i="1"/>
  <c r="V2292" i="1"/>
  <c r="T2283" i="1"/>
  <c r="W2283" i="1" s="1"/>
  <c r="T2284" i="1"/>
  <c r="W2284" i="1" s="1"/>
  <c r="T2285" i="1"/>
  <c r="T2286" i="1"/>
  <c r="T2287" i="1"/>
  <c r="T2288" i="1"/>
  <c r="T2289" i="1"/>
  <c r="W2289" i="1" s="1"/>
  <c r="T2290" i="1"/>
  <c r="T2291" i="1"/>
  <c r="W2291" i="1" s="1"/>
  <c r="T2292" i="1"/>
  <c r="W2292" i="1" s="1"/>
  <c r="V2272" i="1"/>
  <c r="V2273" i="1"/>
  <c r="V2274" i="1"/>
  <c r="V2275" i="1"/>
  <c r="V2276" i="1"/>
  <c r="V2277" i="1"/>
  <c r="V2278" i="1"/>
  <c r="V2279" i="1"/>
  <c r="V2280" i="1"/>
  <c r="V2281" i="1"/>
  <c r="V2282" i="1"/>
  <c r="T2272" i="1"/>
  <c r="T2273" i="1"/>
  <c r="W2273" i="1" s="1"/>
  <c r="T2274" i="1"/>
  <c r="T2275" i="1"/>
  <c r="W2275" i="1" s="1"/>
  <c r="T2276" i="1"/>
  <c r="W2276" i="1" s="1"/>
  <c r="T2277" i="1"/>
  <c r="T2278" i="1"/>
  <c r="T2279" i="1"/>
  <c r="T2280" i="1"/>
  <c r="T2281" i="1"/>
  <c r="W2281" i="1" s="1"/>
  <c r="T2282" i="1"/>
  <c r="V2264" i="1"/>
  <c r="V2265" i="1"/>
  <c r="V2266" i="1"/>
  <c r="V2267" i="1"/>
  <c r="V2268" i="1"/>
  <c r="V2269" i="1"/>
  <c r="V2270" i="1"/>
  <c r="V2271" i="1"/>
  <c r="T2264" i="1"/>
  <c r="W2264" i="1" s="1"/>
  <c r="T2265" i="1"/>
  <c r="W2265" i="1" s="1"/>
  <c r="T2266" i="1"/>
  <c r="W2266" i="1" s="1"/>
  <c r="T2267" i="1"/>
  <c r="T2268" i="1"/>
  <c r="T2269" i="1"/>
  <c r="T2270" i="1"/>
  <c r="T2271" i="1"/>
  <c r="W2271" i="1" s="1"/>
  <c r="V2258" i="1"/>
  <c r="V2259" i="1"/>
  <c r="V2260" i="1"/>
  <c r="V2261" i="1"/>
  <c r="V2262" i="1"/>
  <c r="V2263" i="1"/>
  <c r="T2258" i="1"/>
  <c r="W2258" i="1" s="1"/>
  <c r="T2259" i="1"/>
  <c r="W2259" i="1" s="1"/>
  <c r="T2260" i="1"/>
  <c r="W2260" i="1" s="1"/>
  <c r="T2261" i="1"/>
  <c r="W2261" i="1" s="1"/>
  <c r="T2262" i="1"/>
  <c r="T2263" i="1"/>
  <c r="V2241" i="1"/>
  <c r="V2240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T2240" i="1"/>
  <c r="T2241" i="1"/>
  <c r="T2242" i="1"/>
  <c r="W2242" i="1" s="1"/>
  <c r="T2243" i="1"/>
  <c r="W2243" i="1" s="1"/>
  <c r="T2244" i="1"/>
  <c r="T2245" i="1"/>
  <c r="T2246" i="1"/>
  <c r="T2247" i="1"/>
  <c r="T2248" i="1"/>
  <c r="T2249" i="1"/>
  <c r="T2250" i="1"/>
  <c r="W2250" i="1" s="1"/>
  <c r="T2251" i="1"/>
  <c r="W2251" i="1" s="1"/>
  <c r="T2252" i="1"/>
  <c r="W2252" i="1" s="1"/>
  <c r="T2253" i="1"/>
  <c r="T2254" i="1"/>
  <c r="T2255" i="1"/>
  <c r="T2256" i="1"/>
  <c r="T2257" i="1"/>
  <c r="W2257" i="1" s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T2223" i="1"/>
  <c r="T2224" i="1"/>
  <c r="T2225" i="1"/>
  <c r="T2226" i="1"/>
  <c r="T2227" i="1"/>
  <c r="T2228" i="1"/>
  <c r="W2228" i="1" s="1"/>
  <c r="T2229" i="1"/>
  <c r="T2230" i="1"/>
  <c r="W2230" i="1" s="1"/>
  <c r="T2231" i="1"/>
  <c r="W2231" i="1" s="1"/>
  <c r="T2232" i="1"/>
  <c r="T2233" i="1"/>
  <c r="T2234" i="1"/>
  <c r="T2235" i="1"/>
  <c r="T2236" i="1"/>
  <c r="W2236" i="1" s="1"/>
  <c r="T2237" i="1"/>
  <c r="W2237" i="1" s="1"/>
  <c r="T2238" i="1"/>
  <c r="W2238" i="1" s="1"/>
  <c r="T2239" i="1"/>
  <c r="W2239" i="1" s="1"/>
  <c r="V2216" i="1"/>
  <c r="V2217" i="1"/>
  <c r="V2218" i="1"/>
  <c r="V2219" i="1"/>
  <c r="V2220" i="1"/>
  <c r="V2221" i="1"/>
  <c r="V2222" i="1"/>
  <c r="T2216" i="1"/>
  <c r="W2216" i="1" s="1"/>
  <c r="T2217" i="1"/>
  <c r="W2217" i="1" s="1"/>
  <c r="T2218" i="1"/>
  <c r="T2219" i="1"/>
  <c r="T2220" i="1"/>
  <c r="T2221" i="1"/>
  <c r="T2222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T2201" i="1"/>
  <c r="W2201" i="1" s="1"/>
  <c r="T2202" i="1"/>
  <c r="W2202" i="1" s="1"/>
  <c r="T2203" i="1"/>
  <c r="W2203" i="1" s="1"/>
  <c r="T2204" i="1"/>
  <c r="T2205" i="1"/>
  <c r="T2206" i="1"/>
  <c r="T2207" i="1"/>
  <c r="T2208" i="1"/>
  <c r="W2208" i="1" s="1"/>
  <c r="T2209" i="1"/>
  <c r="T2210" i="1"/>
  <c r="W2210" i="1" s="1"/>
  <c r="T2211" i="1"/>
  <c r="W2211" i="1" s="1"/>
  <c r="T2212" i="1"/>
  <c r="T2213" i="1"/>
  <c r="T2214" i="1"/>
  <c r="T2215" i="1"/>
  <c r="Y2195" i="1"/>
  <c r="Y2196" i="1"/>
  <c r="Y2197" i="1"/>
  <c r="Y2198" i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V2192" i="1"/>
  <c r="V2193" i="1"/>
  <c r="V2194" i="1"/>
  <c r="V2195" i="1"/>
  <c r="V2196" i="1"/>
  <c r="V2197" i="1"/>
  <c r="V2198" i="1"/>
  <c r="V2199" i="1"/>
  <c r="V2200" i="1"/>
  <c r="T2192" i="1"/>
  <c r="W2192" i="1" s="1"/>
  <c r="T2199" i="1"/>
  <c r="W2199" i="1" s="1"/>
  <c r="T2200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T2180" i="1"/>
  <c r="W2180" i="1" s="1"/>
  <c r="T2181" i="1"/>
  <c r="T2182" i="1"/>
  <c r="T2183" i="1"/>
  <c r="T2184" i="1"/>
  <c r="T2185" i="1"/>
  <c r="T2186" i="1"/>
  <c r="W2186" i="1" s="1"/>
  <c r="T2187" i="1"/>
  <c r="T2188" i="1"/>
  <c r="W2188" i="1" s="1"/>
  <c r="T2189" i="1"/>
  <c r="W2189" i="1" s="1"/>
  <c r="T2190" i="1"/>
  <c r="T2191" i="1"/>
  <c r="V2170" i="1"/>
  <c r="V2171" i="1"/>
  <c r="V2172" i="1"/>
  <c r="V2173" i="1"/>
  <c r="V2174" i="1"/>
  <c r="V2175" i="1"/>
  <c r="V2176" i="1"/>
  <c r="V2177" i="1"/>
  <c r="V2178" i="1"/>
  <c r="V2179" i="1"/>
  <c r="Y2170" i="1"/>
  <c r="T2170" i="1"/>
  <c r="W2170" i="1" s="1"/>
  <c r="Y2171" i="1"/>
  <c r="T2171" i="1"/>
  <c r="W2171" i="1" s="1"/>
  <c r="Z2171" i="1" s="1"/>
  <c r="X2172" i="1"/>
  <c r="Y2172" i="1" s="1"/>
  <c r="T2172" i="1"/>
  <c r="W2172" i="1" s="1"/>
  <c r="V2162" i="1"/>
  <c r="T2162" i="1"/>
  <c r="W2162" i="1" s="1"/>
  <c r="V2163" i="1"/>
  <c r="T2163" i="1"/>
  <c r="W2163" i="1" s="1"/>
  <c r="V2164" i="1"/>
  <c r="T2164" i="1"/>
  <c r="W2164" i="1" s="1"/>
  <c r="V2165" i="1"/>
  <c r="T2165" i="1"/>
  <c r="W2165" i="1" s="1"/>
  <c r="V2166" i="1"/>
  <c r="T2166" i="1"/>
  <c r="W2166" i="1" s="1"/>
  <c r="V2167" i="1"/>
  <c r="T2167" i="1"/>
  <c r="W2167" i="1" s="1"/>
  <c r="Z2167" i="1" s="1"/>
  <c r="V2168" i="1"/>
  <c r="T2168" i="1"/>
  <c r="W2168" i="1" s="1"/>
  <c r="V2169" i="1"/>
  <c r="T2169" i="1"/>
  <c r="W2169" i="1" s="1"/>
  <c r="T2173" i="1"/>
  <c r="T2174" i="1"/>
  <c r="T2175" i="1"/>
  <c r="T2176" i="1"/>
  <c r="T2177" i="1"/>
  <c r="W2177" i="1" s="1"/>
  <c r="T2178" i="1"/>
  <c r="W2178" i="1" s="1"/>
  <c r="T2179" i="1"/>
  <c r="W2179" i="1" s="1"/>
  <c r="Y2151" i="1"/>
  <c r="T2151" i="1"/>
  <c r="W2151" i="1"/>
  <c r="Z2151" i="1" s="1"/>
  <c r="Y2152" i="1"/>
  <c r="T2152" i="1"/>
  <c r="W2152" i="1"/>
  <c r="Z2152" i="1" s="1"/>
  <c r="Y2153" i="1"/>
  <c r="T2153" i="1"/>
  <c r="W2153" i="1" s="1"/>
  <c r="Y2154" i="1"/>
  <c r="T2154" i="1"/>
  <c r="W2154" i="1" s="1"/>
  <c r="Z2154" i="1" s="1"/>
  <c r="Y2155" i="1"/>
  <c r="T2155" i="1"/>
  <c r="W2155" i="1"/>
  <c r="Z2155" i="1" s="1"/>
  <c r="Y2156" i="1"/>
  <c r="T2156" i="1"/>
  <c r="W2156" i="1" s="1"/>
  <c r="Y2157" i="1"/>
  <c r="T2157" i="1"/>
  <c r="W2157" i="1" s="1"/>
  <c r="Z2157" i="1" s="1"/>
  <c r="Y2158" i="1"/>
  <c r="T2158" i="1"/>
  <c r="W2158" i="1" s="1"/>
  <c r="Z2158" i="1" s="1"/>
  <c r="Y2159" i="1"/>
  <c r="T2159" i="1"/>
  <c r="W2159" i="1"/>
  <c r="Y2160" i="1"/>
  <c r="T2160" i="1"/>
  <c r="W2160" i="1"/>
  <c r="Y2161" i="1"/>
  <c r="T2161" i="1"/>
  <c r="W2161" i="1" s="1"/>
  <c r="Z2161" i="1" s="1"/>
  <c r="Y2162" i="1"/>
  <c r="Y2163" i="1"/>
  <c r="Y2164" i="1"/>
  <c r="Y2165" i="1"/>
  <c r="Y2166" i="1"/>
  <c r="Y2167" i="1"/>
  <c r="Y2168" i="1"/>
  <c r="Y2169" i="1"/>
  <c r="V2153" i="1"/>
  <c r="V2154" i="1"/>
  <c r="V2155" i="1"/>
  <c r="V2156" i="1"/>
  <c r="V2157" i="1"/>
  <c r="V2158" i="1"/>
  <c r="V2159" i="1"/>
  <c r="V2160" i="1"/>
  <c r="V2161" i="1"/>
  <c r="V2142" i="1"/>
  <c r="V2143" i="1"/>
  <c r="V2144" i="1"/>
  <c r="V2145" i="1"/>
  <c r="V2146" i="1"/>
  <c r="V2147" i="1"/>
  <c r="V2148" i="1"/>
  <c r="V2149" i="1"/>
  <c r="V2150" i="1"/>
  <c r="V2151" i="1"/>
  <c r="V2152" i="1"/>
  <c r="T2142" i="1"/>
  <c r="T2143" i="1"/>
  <c r="T2144" i="1"/>
  <c r="T2145" i="1"/>
  <c r="T2146" i="1"/>
  <c r="W2146" i="1" s="1"/>
  <c r="T2147" i="1"/>
  <c r="W2147" i="1" s="1"/>
  <c r="T2148" i="1"/>
  <c r="W2148" i="1" s="1"/>
  <c r="T2149" i="1"/>
  <c r="W2149" i="1" s="1"/>
  <c r="T2150" i="1"/>
  <c r="V2133" i="1"/>
  <c r="V2134" i="1"/>
  <c r="V2135" i="1"/>
  <c r="V2136" i="1"/>
  <c r="V2137" i="1"/>
  <c r="V2138" i="1"/>
  <c r="V2139" i="1"/>
  <c r="V2140" i="1"/>
  <c r="V2141" i="1"/>
  <c r="T2133" i="1"/>
  <c r="W2133" i="1" s="1"/>
  <c r="T2134" i="1"/>
  <c r="T2135" i="1"/>
  <c r="W2135" i="1" s="1"/>
  <c r="T2136" i="1"/>
  <c r="W2136" i="1" s="1"/>
  <c r="T2137" i="1"/>
  <c r="W2137" i="1" s="1"/>
  <c r="T2138" i="1"/>
  <c r="W2138" i="1" s="1"/>
  <c r="T2139" i="1"/>
  <c r="T2140" i="1"/>
  <c r="T2141" i="1"/>
  <c r="W2141" i="1" s="1"/>
  <c r="V2127" i="1"/>
  <c r="V2128" i="1"/>
  <c r="V2129" i="1"/>
  <c r="V2130" i="1"/>
  <c r="V2131" i="1"/>
  <c r="V2132" i="1"/>
  <c r="T2127" i="1"/>
  <c r="T2128" i="1"/>
  <c r="T2129" i="1"/>
  <c r="T2130" i="1"/>
  <c r="T2131" i="1"/>
  <c r="T2132" i="1"/>
  <c r="W2132" i="1" s="1"/>
  <c r="V2119" i="1"/>
  <c r="V2120" i="1"/>
  <c r="V2121" i="1"/>
  <c r="V2122" i="1"/>
  <c r="V2123" i="1"/>
  <c r="V2124" i="1"/>
  <c r="V2125" i="1"/>
  <c r="V2126" i="1"/>
  <c r="T2119" i="1"/>
  <c r="W2119" i="1" s="1"/>
  <c r="T2120" i="1"/>
  <c r="T2121" i="1"/>
  <c r="T2122" i="1"/>
  <c r="T2123" i="1"/>
  <c r="T2124" i="1"/>
  <c r="W2124" i="1" s="1"/>
  <c r="T2125" i="1"/>
  <c r="W2125" i="1" s="1"/>
  <c r="T2126" i="1"/>
  <c r="W2126" i="1" s="1"/>
  <c r="V2108" i="1"/>
  <c r="V2109" i="1"/>
  <c r="V2110" i="1"/>
  <c r="V2111" i="1"/>
  <c r="V2112" i="1"/>
  <c r="V2113" i="1"/>
  <c r="V2114" i="1"/>
  <c r="V2115" i="1"/>
  <c r="V2116" i="1"/>
  <c r="V2117" i="1"/>
  <c r="V2118" i="1"/>
  <c r="T2108" i="1"/>
  <c r="T2109" i="1"/>
  <c r="T2110" i="1"/>
  <c r="W2110" i="1" s="1"/>
  <c r="T2111" i="1"/>
  <c r="T2112" i="1"/>
  <c r="T2113" i="1"/>
  <c r="W2113" i="1" s="1"/>
  <c r="T2114" i="1"/>
  <c r="T2115" i="1"/>
  <c r="T2116" i="1"/>
  <c r="T2117" i="1"/>
  <c r="T2118" i="1"/>
  <c r="W2118" i="1" s="1"/>
  <c r="V2101" i="1"/>
  <c r="V2102" i="1"/>
  <c r="V2103" i="1"/>
  <c r="V2104" i="1"/>
  <c r="V2105" i="1"/>
  <c r="V2106" i="1"/>
  <c r="V2107" i="1"/>
  <c r="T2101" i="1"/>
  <c r="W2101" i="1" s="1"/>
  <c r="T2102" i="1"/>
  <c r="W2102" i="1" s="1"/>
  <c r="T2103" i="1"/>
  <c r="T2104" i="1"/>
  <c r="W2104" i="1" s="1"/>
  <c r="T2105" i="1"/>
  <c r="T2106" i="1"/>
  <c r="T2107" i="1"/>
  <c r="V1901" i="1"/>
  <c r="V1902" i="1"/>
  <c r="V1903" i="1"/>
  <c r="V1904" i="1"/>
  <c r="V1905" i="1"/>
  <c r="V1906" i="1"/>
  <c r="V1907" i="1"/>
  <c r="V1908" i="1"/>
  <c r="T1902" i="1"/>
  <c r="T1903" i="1"/>
  <c r="W1903" i="1" s="1"/>
  <c r="T1904" i="1"/>
  <c r="W1904" i="1" s="1"/>
  <c r="T1905" i="1"/>
  <c r="W1905" i="1" s="1"/>
  <c r="T1906" i="1"/>
  <c r="W1906" i="1" s="1"/>
  <c r="T1907" i="1"/>
  <c r="T1908" i="1"/>
  <c r="T1901" i="1"/>
  <c r="W1901" i="1" s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T1887" i="1"/>
  <c r="T1888" i="1"/>
  <c r="T1889" i="1"/>
  <c r="T1890" i="1"/>
  <c r="W1890" i="1" s="1"/>
  <c r="T1891" i="1"/>
  <c r="W1891" i="1" s="1"/>
  <c r="T1892" i="1"/>
  <c r="W1892" i="1" s="1"/>
  <c r="T1893" i="1"/>
  <c r="W1893" i="1" s="1"/>
  <c r="T1894" i="1"/>
  <c r="T1895" i="1"/>
  <c r="T1896" i="1"/>
  <c r="T1897" i="1"/>
  <c r="T1898" i="1"/>
  <c r="W1898" i="1" s="1"/>
  <c r="T1899" i="1"/>
  <c r="W1899" i="1" s="1"/>
  <c r="T1900" i="1"/>
  <c r="W1900" i="1" s="1"/>
  <c r="V1881" i="1"/>
  <c r="V1882" i="1"/>
  <c r="V1883" i="1"/>
  <c r="V1884" i="1"/>
  <c r="V1885" i="1"/>
  <c r="V1886" i="1"/>
  <c r="T1881" i="1"/>
  <c r="W1881" i="1" s="1"/>
  <c r="T1882" i="1"/>
  <c r="W1882" i="1" s="1"/>
  <c r="T1883" i="1"/>
  <c r="W1883" i="1" s="1"/>
  <c r="T1884" i="1"/>
  <c r="T1885" i="1"/>
  <c r="T1886" i="1"/>
  <c r="W1886" i="1" s="1"/>
  <c r="V1871" i="1"/>
  <c r="V1872" i="1"/>
  <c r="V1873" i="1"/>
  <c r="V1874" i="1"/>
  <c r="V1875" i="1"/>
  <c r="V1876" i="1"/>
  <c r="V1877" i="1"/>
  <c r="V1878" i="1"/>
  <c r="V1879" i="1"/>
  <c r="V1880" i="1"/>
  <c r="T1871" i="1"/>
  <c r="W1871" i="1" s="1"/>
  <c r="T1872" i="1"/>
  <c r="W1872" i="1" s="1"/>
  <c r="T1873" i="1"/>
  <c r="T1874" i="1"/>
  <c r="T1875" i="1"/>
  <c r="T1876" i="1"/>
  <c r="T1877" i="1"/>
  <c r="T1878" i="1"/>
  <c r="W1878" i="1" s="1"/>
  <c r="T1879" i="1"/>
  <c r="W1879" i="1" s="1"/>
  <c r="T1880" i="1"/>
  <c r="W1880" i="1" s="1"/>
  <c r="Y1861" i="1"/>
  <c r="T1861" i="1"/>
  <c r="W1861" i="1" s="1"/>
  <c r="Y1862" i="1"/>
  <c r="T1862" i="1"/>
  <c r="W1862" i="1" s="1"/>
  <c r="Z1862" i="1" s="1"/>
  <c r="Y1863" i="1"/>
  <c r="T1863" i="1"/>
  <c r="W1863" i="1" s="1"/>
  <c r="Y1864" i="1"/>
  <c r="T1864" i="1"/>
  <c r="W1864" i="1" s="1"/>
  <c r="Y1865" i="1"/>
  <c r="T1865" i="1"/>
  <c r="W1865" i="1" s="1"/>
  <c r="Y1866" i="1"/>
  <c r="T1866" i="1"/>
  <c r="W1866" i="1" s="1"/>
  <c r="Z1866" i="1" s="1"/>
  <c r="V1861" i="1"/>
  <c r="V1862" i="1"/>
  <c r="V1863" i="1"/>
  <c r="V1864" i="1"/>
  <c r="V1865" i="1"/>
  <c r="V1866" i="1"/>
  <c r="V1867" i="1"/>
  <c r="T1867" i="1"/>
  <c r="W1867" i="1" s="1"/>
  <c r="V1868" i="1"/>
  <c r="T1868" i="1"/>
  <c r="W1868" i="1" s="1"/>
  <c r="V1869" i="1"/>
  <c r="T1869" i="1"/>
  <c r="W1869" i="1" s="1"/>
  <c r="V1870" i="1"/>
  <c r="T1870" i="1"/>
  <c r="W1870" i="1" s="1"/>
  <c r="V1851" i="1"/>
  <c r="V1852" i="1"/>
  <c r="V1853" i="1"/>
  <c r="V1854" i="1"/>
  <c r="V1855" i="1"/>
  <c r="V1856" i="1"/>
  <c r="V1857" i="1"/>
  <c r="V1858" i="1"/>
  <c r="V1859" i="1"/>
  <c r="V1860" i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T1857" i="1"/>
  <c r="T1858" i="1"/>
  <c r="T1859" i="1"/>
  <c r="W1859" i="1" s="1"/>
  <c r="T1860" i="1"/>
  <c r="W1860" i="1" s="1"/>
  <c r="V1842" i="1"/>
  <c r="V1843" i="1"/>
  <c r="V1844" i="1"/>
  <c r="V1845" i="1"/>
  <c r="V1846" i="1"/>
  <c r="V1847" i="1"/>
  <c r="V1848" i="1"/>
  <c r="V1849" i="1"/>
  <c r="V1850" i="1"/>
  <c r="T1843" i="1"/>
  <c r="W1843" i="1" s="1"/>
  <c r="T1844" i="1"/>
  <c r="W1844" i="1" s="1"/>
  <c r="T1845" i="1"/>
  <c r="T1846" i="1"/>
  <c r="T1847" i="1"/>
  <c r="T1848" i="1"/>
  <c r="W1848" i="1" s="1"/>
  <c r="T1849" i="1"/>
  <c r="W1849" i="1" s="1"/>
  <c r="T1850" i="1"/>
  <c r="W1850" i="1" s="1"/>
  <c r="T1842" i="1"/>
  <c r="W1842" i="1" s="1"/>
  <c r="V1833" i="1"/>
  <c r="V1834" i="1"/>
  <c r="V1835" i="1"/>
  <c r="V1836" i="1"/>
  <c r="V1837" i="1"/>
  <c r="V1838" i="1"/>
  <c r="V1839" i="1"/>
  <c r="V1840" i="1"/>
  <c r="V1841" i="1"/>
  <c r="T1833" i="1"/>
  <c r="T1834" i="1"/>
  <c r="T1835" i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T1819" i="1"/>
  <c r="W1819" i="1" s="1"/>
  <c r="T1820" i="1"/>
  <c r="T1821" i="1"/>
  <c r="W1821" i="1" s="1"/>
  <c r="T1822" i="1"/>
  <c r="T1823" i="1"/>
  <c r="W1823" i="1" s="1"/>
  <c r="T1824" i="1"/>
  <c r="T1825" i="1"/>
  <c r="W1825" i="1" s="1"/>
  <c r="T1826" i="1"/>
  <c r="W1826" i="1" s="1"/>
  <c r="T1827" i="1"/>
  <c r="W1827" i="1" s="1"/>
  <c r="T1828" i="1"/>
  <c r="T1829" i="1"/>
  <c r="W1829" i="1" s="1"/>
  <c r="T1830" i="1"/>
  <c r="T1831" i="1"/>
  <c r="W1831" i="1" s="1"/>
  <c r="T1832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01" i="1"/>
  <c r="T1800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T2089" i="1"/>
  <c r="T2090" i="1"/>
  <c r="T2091" i="1"/>
  <c r="T2092" i="1"/>
  <c r="T2093" i="1"/>
  <c r="W2093" i="1" s="1"/>
  <c r="T2094" i="1"/>
  <c r="W2094" i="1" s="1"/>
  <c r="T2095" i="1"/>
  <c r="W2095" i="1" s="1"/>
  <c r="T2096" i="1"/>
  <c r="W2096" i="1" s="1"/>
  <c r="T2097" i="1"/>
  <c r="T2098" i="1"/>
  <c r="T2099" i="1"/>
  <c r="T2100" i="1"/>
  <c r="W2100" i="1" s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T1788" i="1"/>
  <c r="T1789" i="1"/>
  <c r="T1790" i="1"/>
  <c r="T1791" i="1"/>
  <c r="W1791" i="1" s="1"/>
  <c r="T1792" i="1"/>
  <c r="T1793" i="1"/>
  <c r="W1793" i="1" s="1"/>
  <c r="T1794" i="1"/>
  <c r="W1794" i="1" s="1"/>
  <c r="T1795" i="1"/>
  <c r="T1796" i="1"/>
  <c r="T1797" i="1"/>
  <c r="T1798" i="1"/>
  <c r="T1799" i="1"/>
  <c r="W1799" i="1" s="1"/>
  <c r="V1780" i="1"/>
  <c r="V1781" i="1"/>
  <c r="V1782" i="1"/>
  <c r="V1783" i="1"/>
  <c r="V1784" i="1"/>
  <c r="V1785" i="1"/>
  <c r="V1786" i="1"/>
  <c r="V1787" i="1"/>
  <c r="T1780" i="1"/>
  <c r="W1780" i="1" s="1"/>
  <c r="T1781" i="1"/>
  <c r="W1781" i="1" s="1"/>
  <c r="T1782" i="1"/>
  <c r="W1782" i="1" s="1"/>
  <c r="T1783" i="1"/>
  <c r="T1784" i="1"/>
  <c r="T1785" i="1"/>
  <c r="T1786" i="1"/>
  <c r="W1786" i="1" s="1"/>
  <c r="T1787" i="1"/>
  <c r="W1787" i="1" s="1"/>
  <c r="V1771" i="1"/>
  <c r="V1772" i="1"/>
  <c r="V1773" i="1"/>
  <c r="V1774" i="1"/>
  <c r="V1775" i="1"/>
  <c r="V1776" i="1"/>
  <c r="V1777" i="1"/>
  <c r="V1778" i="1"/>
  <c r="V1779" i="1"/>
  <c r="T1771" i="1"/>
  <c r="W1771" i="1" s="1"/>
  <c r="T1772" i="1"/>
  <c r="W1772" i="1" s="1"/>
  <c r="T1773" i="1"/>
  <c r="W1773" i="1" s="1"/>
  <c r="T1774" i="1"/>
  <c r="T1775" i="1"/>
  <c r="T1776" i="1"/>
  <c r="T1777" i="1"/>
  <c r="W1777" i="1" s="1"/>
  <c r="T1778" i="1"/>
  <c r="W1778" i="1" s="1"/>
  <c r="T1779" i="1"/>
  <c r="W1779" i="1" s="1"/>
  <c r="V1762" i="1"/>
  <c r="V1763" i="1"/>
  <c r="V1764" i="1"/>
  <c r="V1765" i="1"/>
  <c r="V1766" i="1"/>
  <c r="V1767" i="1"/>
  <c r="V1768" i="1"/>
  <c r="V1769" i="1"/>
  <c r="V1770" i="1"/>
  <c r="T1762" i="1"/>
  <c r="W1762" i="1" s="1"/>
  <c r="T1763" i="1"/>
  <c r="T1764" i="1"/>
  <c r="T1765" i="1"/>
  <c r="T1766" i="1"/>
  <c r="T1767" i="1"/>
  <c r="T1768" i="1"/>
  <c r="W1768" i="1" s="1"/>
  <c r="T1769" i="1"/>
  <c r="T1770" i="1"/>
  <c r="W1770" i="1" s="1"/>
  <c r="V1754" i="1"/>
  <c r="V1755" i="1"/>
  <c r="V1756" i="1"/>
  <c r="V1757" i="1"/>
  <c r="V1758" i="1"/>
  <c r="V1759" i="1"/>
  <c r="V1760" i="1"/>
  <c r="V1761" i="1"/>
  <c r="T1754" i="1"/>
  <c r="T1755" i="1"/>
  <c r="W1755" i="1" s="1"/>
  <c r="T1756" i="1"/>
  <c r="T1757" i="1"/>
  <c r="W1757" i="1" s="1"/>
  <c r="T1758" i="1"/>
  <c r="T1759" i="1"/>
  <c r="W1759" i="1" s="1"/>
  <c r="T1760" i="1"/>
  <c r="T1761" i="1"/>
  <c r="W1761" i="1" s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T1741" i="1"/>
  <c r="W1741" i="1" s="1"/>
  <c r="T1742" i="1"/>
  <c r="T1743" i="1"/>
  <c r="T1744" i="1"/>
  <c r="W1744" i="1" s="1"/>
  <c r="T1745" i="1"/>
  <c r="W1745" i="1" s="1"/>
  <c r="T1746" i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T1753" i="1"/>
  <c r="W1753" i="1" s="1"/>
  <c r="V1731" i="1"/>
  <c r="V1732" i="1"/>
  <c r="V1733" i="1"/>
  <c r="V1734" i="1"/>
  <c r="V1735" i="1"/>
  <c r="V1736" i="1"/>
  <c r="V1737" i="1"/>
  <c r="V1738" i="1"/>
  <c r="V1739" i="1"/>
  <c r="V1740" i="1"/>
  <c r="T1731" i="1"/>
  <c r="W1731" i="1" s="1"/>
  <c r="T1732" i="1"/>
  <c r="W1732" i="1" s="1"/>
  <c r="T1733" i="1"/>
  <c r="W1733" i="1" s="1"/>
  <c r="T1734" i="1"/>
  <c r="W1734" i="1" s="1"/>
  <c r="T1735" i="1"/>
  <c r="T1736" i="1"/>
  <c r="W1736" i="1" s="1"/>
  <c r="T1737" i="1"/>
  <c r="T1738" i="1"/>
  <c r="W1738" i="1" s="1"/>
  <c r="T1739" i="1"/>
  <c r="T1740" i="1"/>
  <c r="W1740" i="1" s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T1719" i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T1726" i="1"/>
  <c r="T1727" i="1"/>
  <c r="T1728" i="1"/>
  <c r="W1728" i="1" s="1"/>
  <c r="T1729" i="1"/>
  <c r="W1729" i="1" s="1"/>
  <c r="T1730" i="1"/>
  <c r="W1730" i="1" s="1"/>
  <c r="V1713" i="1"/>
  <c r="V1714" i="1"/>
  <c r="V1715" i="1"/>
  <c r="V1716" i="1"/>
  <c r="V1717" i="1"/>
  <c r="V1718" i="1"/>
  <c r="T1713" i="1"/>
  <c r="W1713" i="1" s="1"/>
  <c r="T1714" i="1"/>
  <c r="W1714" i="1" s="1"/>
  <c r="T1715" i="1"/>
  <c r="W1715" i="1" s="1"/>
  <c r="T1716" i="1"/>
  <c r="W1716" i="1" s="1"/>
  <c r="T1717" i="1"/>
  <c r="T1718" i="1"/>
  <c r="W1718" i="1" s="1"/>
  <c r="V1706" i="1"/>
  <c r="V1707" i="1"/>
  <c r="V1708" i="1"/>
  <c r="V1709" i="1"/>
  <c r="V1710" i="1"/>
  <c r="V1711" i="1"/>
  <c r="V1712" i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V1699" i="1"/>
  <c r="V1700" i="1"/>
  <c r="V1701" i="1"/>
  <c r="V1702" i="1"/>
  <c r="V1703" i="1"/>
  <c r="V1704" i="1"/>
  <c r="V1705" i="1"/>
  <c r="T1699" i="1"/>
  <c r="W1699" i="1" s="1"/>
  <c r="T1700" i="1"/>
  <c r="W1700" i="1" s="1"/>
  <c r="T1701" i="1"/>
  <c r="T1702" i="1"/>
  <c r="T1703" i="1"/>
  <c r="T1704" i="1"/>
  <c r="W1704" i="1" s="1"/>
  <c r="T1705" i="1"/>
  <c r="W1705" i="1" s="1"/>
  <c r="V1690" i="1"/>
  <c r="V1691" i="1"/>
  <c r="V1692" i="1"/>
  <c r="V1693" i="1"/>
  <c r="V1694" i="1"/>
  <c r="V1695" i="1"/>
  <c r="V1696" i="1"/>
  <c r="V1697" i="1"/>
  <c r="V1698" i="1"/>
  <c r="T1694" i="1"/>
  <c r="W1694" i="1" s="1"/>
  <c r="T1695" i="1"/>
  <c r="T1696" i="1"/>
  <c r="W1696" i="1" s="1"/>
  <c r="T1697" i="1"/>
  <c r="W1697" i="1" s="1"/>
  <c r="T1698" i="1"/>
  <c r="W1698" i="1" s="1"/>
  <c r="T1693" i="1"/>
  <c r="W1693" i="1" s="1"/>
  <c r="T1692" i="1"/>
  <c r="W1692" i="1" s="1"/>
  <c r="T1691" i="1"/>
  <c r="W1691" i="1" s="1"/>
  <c r="T1690" i="1"/>
  <c r="W1690" i="1" s="1"/>
  <c r="V2080" i="1"/>
  <c r="V2081" i="1"/>
  <c r="V2082" i="1"/>
  <c r="V2083" i="1"/>
  <c r="V2084" i="1"/>
  <c r="V2085" i="1"/>
  <c r="V2086" i="1"/>
  <c r="V2087" i="1"/>
  <c r="V2088" i="1"/>
  <c r="T2080" i="1"/>
  <c r="W2080" i="1" s="1"/>
  <c r="T2081" i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T2088" i="1"/>
  <c r="W2088" i="1" s="1"/>
  <c r="V2069" i="1"/>
  <c r="V2070" i="1"/>
  <c r="V2071" i="1"/>
  <c r="V2072" i="1"/>
  <c r="V2073" i="1"/>
  <c r="V2074" i="1"/>
  <c r="V2075" i="1"/>
  <c r="V2076" i="1"/>
  <c r="V2077" i="1"/>
  <c r="V2078" i="1"/>
  <c r="V2079" i="1"/>
  <c r="T2069" i="1"/>
  <c r="W2069" i="1" s="1"/>
  <c r="T2070" i="1"/>
  <c r="W2070" i="1" s="1"/>
  <c r="T2071" i="1"/>
  <c r="W2071" i="1" s="1"/>
  <c r="T2072" i="1"/>
  <c r="T2073" i="1"/>
  <c r="T2074" i="1"/>
  <c r="T2075" i="1"/>
  <c r="T2076" i="1"/>
  <c r="T2077" i="1"/>
  <c r="W2077" i="1" s="1"/>
  <c r="T2078" i="1"/>
  <c r="T2079" i="1"/>
  <c r="W2079" i="1" s="1"/>
  <c r="V2062" i="1"/>
  <c r="V2063" i="1"/>
  <c r="V2064" i="1"/>
  <c r="V2065" i="1"/>
  <c r="V2066" i="1"/>
  <c r="V2067" i="1"/>
  <c r="V2068" i="1"/>
  <c r="T2062" i="1"/>
  <c r="W2062" i="1" s="1"/>
  <c r="T2063" i="1"/>
  <c r="T2064" i="1"/>
  <c r="T2065" i="1"/>
  <c r="T2066" i="1"/>
  <c r="T2067" i="1"/>
  <c r="T2068" i="1"/>
  <c r="W2068" i="1" s="1"/>
  <c r="V2052" i="1"/>
  <c r="V2053" i="1"/>
  <c r="V2054" i="1"/>
  <c r="V2055" i="1"/>
  <c r="V2056" i="1"/>
  <c r="V2057" i="1"/>
  <c r="V2058" i="1"/>
  <c r="V2059" i="1"/>
  <c r="V2060" i="1"/>
  <c r="V2061" i="1"/>
  <c r="T2052" i="1"/>
  <c r="T2053" i="1"/>
  <c r="W2053" i="1" s="1"/>
  <c r="T2054" i="1"/>
  <c r="T2055" i="1"/>
  <c r="W2055" i="1" s="1"/>
  <c r="T2056" i="1"/>
  <c r="T2057" i="1"/>
  <c r="W2057" i="1" s="1"/>
  <c r="T2058" i="1"/>
  <c r="T2059" i="1"/>
  <c r="W2059" i="1" s="1"/>
  <c r="T2060" i="1"/>
  <c r="T2061" i="1"/>
  <c r="W2061" i="1" s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T2040" i="1"/>
  <c r="W2040" i="1" s="1"/>
  <c r="T2041" i="1"/>
  <c r="W2041" i="1" s="1"/>
  <c r="T2042" i="1"/>
  <c r="T2043" i="1"/>
  <c r="T2044" i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T2051" i="1"/>
  <c r="V2033" i="1"/>
  <c r="V2034" i="1"/>
  <c r="V2035" i="1"/>
  <c r="V2036" i="1"/>
  <c r="V2037" i="1"/>
  <c r="V2038" i="1"/>
  <c r="V2039" i="1"/>
  <c r="T2033" i="1"/>
  <c r="W2033" i="1" s="1"/>
  <c r="T2034" i="1"/>
  <c r="T2035" i="1"/>
  <c r="W2035" i="1" s="1"/>
  <c r="T2036" i="1"/>
  <c r="W2036" i="1" s="1"/>
  <c r="T2037" i="1"/>
  <c r="W2037" i="1" s="1"/>
  <c r="T2038" i="1"/>
  <c r="W2038" i="1" s="1"/>
  <c r="T2039" i="1"/>
  <c r="W2039" i="1" s="1"/>
  <c r="V2025" i="1"/>
  <c r="V2026" i="1"/>
  <c r="V2027" i="1"/>
  <c r="V2028" i="1"/>
  <c r="V2029" i="1"/>
  <c r="V2030" i="1"/>
  <c r="V2031" i="1"/>
  <c r="V2032" i="1"/>
  <c r="T2025" i="1"/>
  <c r="T2026" i="1"/>
  <c r="T2027" i="1"/>
  <c r="T2028" i="1"/>
  <c r="W2028" i="1" s="1"/>
  <c r="T2029" i="1"/>
  <c r="W2029" i="1" s="1"/>
  <c r="T2030" i="1"/>
  <c r="W2030" i="1" s="1"/>
  <c r="T2031" i="1"/>
  <c r="W2031" i="1" s="1"/>
  <c r="T2032" i="1"/>
  <c r="V2015" i="1"/>
  <c r="V2016" i="1"/>
  <c r="V2017" i="1"/>
  <c r="V2018" i="1"/>
  <c r="V2019" i="1"/>
  <c r="V2020" i="1"/>
  <c r="V2021" i="1"/>
  <c r="V2022" i="1"/>
  <c r="V2023" i="1"/>
  <c r="V2024" i="1"/>
  <c r="T2015" i="1"/>
  <c r="T2016" i="1"/>
  <c r="W2016" i="1" s="1"/>
  <c r="T2017" i="1"/>
  <c r="T2018" i="1"/>
  <c r="W2018" i="1" s="1"/>
  <c r="T2019" i="1"/>
  <c r="W2019" i="1" s="1"/>
  <c r="T2020" i="1"/>
  <c r="T2021" i="1"/>
  <c r="T2022" i="1"/>
  <c r="W2022" i="1" s="1"/>
  <c r="T2023" i="1"/>
  <c r="T2024" i="1"/>
  <c r="W2024" i="1" s="1"/>
  <c r="V2008" i="1"/>
  <c r="V2009" i="1"/>
  <c r="V2010" i="1"/>
  <c r="V2011" i="1"/>
  <c r="V2012" i="1"/>
  <c r="V2013" i="1"/>
  <c r="V2014" i="1"/>
  <c r="T2008" i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V1998" i="1"/>
  <c r="V1999" i="1"/>
  <c r="V2000" i="1"/>
  <c r="V2001" i="1"/>
  <c r="V2002" i="1"/>
  <c r="V2003" i="1"/>
  <c r="V2004" i="1"/>
  <c r="V2005" i="1"/>
  <c r="V2006" i="1"/>
  <c r="V2007" i="1"/>
  <c r="T1998" i="1"/>
  <c r="W1998" i="1" s="1"/>
  <c r="T1999" i="1"/>
  <c r="W1999" i="1" s="1"/>
  <c r="T2000" i="1"/>
  <c r="W2000" i="1" s="1"/>
  <c r="T2001" i="1"/>
  <c r="W2001" i="1" s="1"/>
  <c r="T2002" i="1"/>
  <c r="T2003" i="1"/>
  <c r="W2003" i="1" s="1"/>
  <c r="T2004" i="1"/>
  <c r="T2005" i="1"/>
  <c r="W2005" i="1" s="1"/>
  <c r="T2006" i="1"/>
  <c r="W2006" i="1" s="1"/>
  <c r="T2007" i="1"/>
  <c r="W2007" i="1" s="1"/>
  <c r="V1992" i="1"/>
  <c r="V1993" i="1"/>
  <c r="V1994" i="1"/>
  <c r="V1995" i="1"/>
  <c r="V1996" i="1"/>
  <c r="V1997" i="1"/>
  <c r="T1992" i="1"/>
  <c r="T1993" i="1"/>
  <c r="T1994" i="1"/>
  <c r="W1994" i="1" s="1"/>
  <c r="T1995" i="1"/>
  <c r="W1995" i="1" s="1"/>
  <c r="T1996" i="1"/>
  <c r="T1997" i="1"/>
  <c r="W1997" i="1" s="1"/>
  <c r="V1985" i="1"/>
  <c r="V1986" i="1"/>
  <c r="V1987" i="1"/>
  <c r="V1988" i="1"/>
  <c r="V1989" i="1"/>
  <c r="V1990" i="1"/>
  <c r="V1991" i="1"/>
  <c r="T1985" i="1"/>
  <c r="W1985" i="1" s="1"/>
  <c r="T1986" i="1"/>
  <c r="T1987" i="1"/>
  <c r="W1987" i="1" s="1"/>
  <c r="T1988" i="1"/>
  <c r="W1988" i="1" s="1"/>
  <c r="T1989" i="1"/>
  <c r="W1989" i="1" s="1"/>
  <c r="T1990" i="1"/>
  <c r="W1990" i="1" s="1"/>
  <c r="T1991" i="1"/>
  <c r="W1991" i="1" s="1"/>
  <c r="V1980" i="1"/>
  <c r="V1981" i="1"/>
  <c r="V1982" i="1"/>
  <c r="V1983" i="1"/>
  <c r="V1984" i="1"/>
  <c r="T1980" i="1"/>
  <c r="W1980" i="1" s="1"/>
  <c r="T1981" i="1"/>
  <c r="W1981" i="1" s="1"/>
  <c r="T1982" i="1"/>
  <c r="W1982" i="1" s="1"/>
  <c r="T1983" i="1"/>
  <c r="T1984" i="1"/>
  <c r="W1984" i="1" s="1"/>
  <c r="V1680" i="1"/>
  <c r="V1681" i="1"/>
  <c r="V1682" i="1"/>
  <c r="V1683" i="1"/>
  <c r="V1684" i="1"/>
  <c r="V1685" i="1"/>
  <c r="V1686" i="1"/>
  <c r="V1687" i="1"/>
  <c r="V1688" i="1"/>
  <c r="V1689" i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T1686" i="1"/>
  <c r="W1686" i="1" s="1"/>
  <c r="T1687" i="1"/>
  <c r="W1687" i="1" s="1"/>
  <c r="T1688" i="1"/>
  <c r="W1688" i="1" s="1"/>
  <c r="T1689" i="1"/>
  <c r="W1689" i="1" s="1"/>
  <c r="V1673" i="1"/>
  <c r="V1674" i="1"/>
  <c r="V1675" i="1"/>
  <c r="V1676" i="1"/>
  <c r="V1677" i="1"/>
  <c r="V1678" i="1"/>
  <c r="V1679" i="1"/>
  <c r="T1674" i="1"/>
  <c r="W1674" i="1" s="1"/>
  <c r="T1675" i="1"/>
  <c r="W1675" i="1" s="1"/>
  <c r="T1676" i="1"/>
  <c r="W1676" i="1" s="1"/>
  <c r="T1677" i="1"/>
  <c r="T1678" i="1"/>
  <c r="W1678" i="1" s="1"/>
  <c r="T1679" i="1"/>
  <c r="W1679" i="1" s="1"/>
  <c r="V1669" i="1"/>
  <c r="T1669" i="1"/>
  <c r="W1669" i="1" s="1"/>
  <c r="V1670" i="1"/>
  <c r="T1670" i="1"/>
  <c r="W1670" i="1" s="1"/>
  <c r="V1671" i="1"/>
  <c r="T1671" i="1"/>
  <c r="W1671" i="1" s="1"/>
  <c r="V1672" i="1"/>
  <c r="T1672" i="1"/>
  <c r="W1672" i="1" s="1"/>
  <c r="T1673" i="1"/>
  <c r="W1673" i="1" s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T1657" i="1"/>
  <c r="T1658" i="1"/>
  <c r="T1659" i="1"/>
  <c r="T1660" i="1"/>
  <c r="T1661" i="1"/>
  <c r="W1661" i="1" s="1"/>
  <c r="T1662" i="1"/>
  <c r="T1663" i="1"/>
  <c r="T1664" i="1"/>
  <c r="T1665" i="1"/>
  <c r="T1666" i="1"/>
  <c r="T1667" i="1"/>
  <c r="T1668" i="1"/>
  <c r="T1656" i="1"/>
  <c r="W1656" i="1" s="1"/>
  <c r="T1655" i="1"/>
  <c r="W1655" i="1" s="1"/>
  <c r="Y1647" i="1"/>
  <c r="T1647" i="1"/>
  <c r="W1647" i="1" s="1"/>
  <c r="Y1648" i="1"/>
  <c r="T1648" i="1"/>
  <c r="W1648" i="1" s="1"/>
  <c r="Z1648" i="1" s="1"/>
  <c r="Y1649" i="1"/>
  <c r="T1649" i="1"/>
  <c r="W1649" i="1" s="1"/>
  <c r="Z1649" i="1" s="1"/>
  <c r="Y1650" i="1"/>
  <c r="T1650" i="1"/>
  <c r="W1650" i="1" s="1"/>
  <c r="Z1650" i="1" s="1"/>
  <c r="Y1651" i="1"/>
  <c r="T1651" i="1"/>
  <c r="W1651" i="1"/>
  <c r="Z1651" i="1" s="1"/>
  <c r="Y1652" i="1"/>
  <c r="T1652" i="1"/>
  <c r="W1652" i="1" s="1"/>
  <c r="Z1652" i="1" s="1"/>
  <c r="Y1653" i="1"/>
  <c r="T1653" i="1"/>
  <c r="W1653" i="1" s="1"/>
  <c r="Z1653" i="1" s="1"/>
  <c r="Y1654" i="1"/>
  <c r="T1654" i="1"/>
  <c r="W1654" i="1" s="1"/>
  <c r="W1657" i="1"/>
  <c r="W1658" i="1"/>
  <c r="W1659" i="1"/>
  <c r="W1660" i="1"/>
  <c r="W1662" i="1"/>
  <c r="W1663" i="1"/>
  <c r="W1664" i="1"/>
  <c r="W1665" i="1"/>
  <c r="W1666" i="1"/>
  <c r="W1667" i="1"/>
  <c r="W1668" i="1"/>
  <c r="W1677" i="1"/>
  <c r="W1685" i="1"/>
  <c r="W1695" i="1"/>
  <c r="W1701" i="1"/>
  <c r="W1702" i="1"/>
  <c r="W1703" i="1"/>
  <c r="W1717" i="1"/>
  <c r="W1719" i="1"/>
  <c r="W1725" i="1"/>
  <c r="W1726" i="1"/>
  <c r="W1727" i="1"/>
  <c r="W1735" i="1"/>
  <c r="W1737" i="1"/>
  <c r="W1739" i="1"/>
  <c r="W1742" i="1"/>
  <c r="W1743" i="1"/>
  <c r="W1746" i="1"/>
  <c r="W1752" i="1"/>
  <c r="W1754" i="1"/>
  <c r="W1756" i="1"/>
  <c r="W1758" i="1"/>
  <c r="W1760" i="1"/>
  <c r="W1763" i="1"/>
  <c r="W1764" i="1"/>
  <c r="W1765" i="1"/>
  <c r="W1766" i="1"/>
  <c r="W1767" i="1"/>
  <c r="W1769" i="1"/>
  <c r="W1774" i="1"/>
  <c r="W1775" i="1"/>
  <c r="W1776" i="1"/>
  <c r="W1783" i="1"/>
  <c r="W1784" i="1"/>
  <c r="W1785" i="1"/>
  <c r="W1788" i="1"/>
  <c r="W1789" i="1"/>
  <c r="W1790" i="1"/>
  <c r="W1792" i="1"/>
  <c r="W1795" i="1"/>
  <c r="W1796" i="1"/>
  <c r="W1797" i="1"/>
  <c r="W1798" i="1"/>
  <c r="W1800" i="1"/>
  <c r="W1801" i="1"/>
  <c r="W1820" i="1"/>
  <c r="W1822" i="1"/>
  <c r="W1824" i="1"/>
  <c r="W1828" i="1"/>
  <c r="W1830" i="1"/>
  <c r="W1832" i="1"/>
  <c r="W1833" i="1"/>
  <c r="W1834" i="1"/>
  <c r="W1835" i="1"/>
  <c r="W1841" i="1"/>
  <c r="W1845" i="1"/>
  <c r="W1846" i="1"/>
  <c r="W1847" i="1"/>
  <c r="W1856" i="1"/>
  <c r="W1857" i="1"/>
  <c r="W1858" i="1"/>
  <c r="W1873" i="1"/>
  <c r="W1874" i="1"/>
  <c r="W1875" i="1"/>
  <c r="W1876" i="1"/>
  <c r="W1877" i="1"/>
  <c r="W1884" i="1"/>
  <c r="W1885" i="1"/>
  <c r="W1887" i="1"/>
  <c r="W1888" i="1"/>
  <c r="W1889" i="1"/>
  <c r="W1894" i="1"/>
  <c r="W1895" i="1"/>
  <c r="W1896" i="1"/>
  <c r="W1897" i="1"/>
  <c r="W1902" i="1"/>
  <c r="W1907" i="1"/>
  <c r="W1908" i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/>
  <c r="T1917" i="1"/>
  <c r="W1917" i="1" s="1"/>
  <c r="T1918" i="1"/>
  <c r="W1918" i="1" s="1"/>
  <c r="T1919" i="1"/>
  <c r="W1919" i="1" s="1"/>
  <c r="U1920" i="1"/>
  <c r="T1920" i="1"/>
  <c r="W1920" i="1" s="1"/>
  <c r="U1921" i="1"/>
  <c r="T1921" i="1"/>
  <c r="W1921" i="1" s="1"/>
  <c r="U1922" i="1"/>
  <c r="T1922" i="1"/>
  <c r="U1923" i="1"/>
  <c r="T1923" i="1"/>
  <c r="T1924" i="1"/>
  <c r="W1924" i="1" s="1"/>
  <c r="U1925" i="1"/>
  <c r="T1925" i="1"/>
  <c r="U1926" i="1"/>
  <c r="T1926" i="1"/>
  <c r="T1927" i="1"/>
  <c r="W1927" i="1" s="1"/>
  <c r="T1928" i="1"/>
  <c r="W1928" i="1" s="1"/>
  <c r="U1929" i="1"/>
  <c r="T1929" i="1"/>
  <c r="T1930" i="1"/>
  <c r="W1930" i="1" s="1"/>
  <c r="T1931" i="1"/>
  <c r="W1931" i="1" s="1"/>
  <c r="T1932" i="1"/>
  <c r="W1932" i="1" s="1"/>
  <c r="T1933" i="1"/>
  <c r="W1933" i="1" s="1"/>
  <c r="S1934" i="1"/>
  <c r="T1934" i="1" s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/>
  <c r="T1969" i="1"/>
  <c r="W1969" i="1" s="1"/>
  <c r="T1970" i="1"/>
  <c r="W1970" i="1" s="1"/>
  <c r="S1971" i="1"/>
  <c r="T1971" i="1" s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S1977" i="1"/>
  <c r="T1977" i="1" s="1"/>
  <c r="W1977" i="1" s="1"/>
  <c r="T1978" i="1"/>
  <c r="W1978" i="1" s="1"/>
  <c r="T1979" i="1"/>
  <c r="W1979" i="1" s="1"/>
  <c r="W1983" i="1"/>
  <c r="W1986" i="1"/>
  <c r="W1992" i="1"/>
  <c r="W1993" i="1"/>
  <c r="W1996" i="1"/>
  <c r="W2002" i="1"/>
  <c r="W2004" i="1"/>
  <c r="W2008" i="1"/>
  <c r="W2015" i="1"/>
  <c r="W2017" i="1"/>
  <c r="W2020" i="1"/>
  <c r="W2021" i="1"/>
  <c r="W2023" i="1"/>
  <c r="W2025" i="1"/>
  <c r="W2026" i="1"/>
  <c r="W2027" i="1"/>
  <c r="W2032" i="1"/>
  <c r="W2034" i="1"/>
  <c r="W2042" i="1"/>
  <c r="W2043" i="1"/>
  <c r="W2044" i="1"/>
  <c r="W2050" i="1"/>
  <c r="W2051" i="1"/>
  <c r="W2052" i="1"/>
  <c r="W2054" i="1"/>
  <c r="W2056" i="1"/>
  <c r="W2058" i="1"/>
  <c r="W2060" i="1"/>
  <c r="W2063" i="1"/>
  <c r="W2064" i="1"/>
  <c r="W2065" i="1"/>
  <c r="W2066" i="1"/>
  <c r="W2067" i="1"/>
  <c r="W2072" i="1"/>
  <c r="W2073" i="1"/>
  <c r="W2074" i="1"/>
  <c r="W2075" i="1"/>
  <c r="W2076" i="1"/>
  <c r="W2078" i="1"/>
  <c r="W2081" i="1"/>
  <c r="W2087" i="1"/>
  <c r="W2089" i="1"/>
  <c r="W2090" i="1"/>
  <c r="W2091" i="1"/>
  <c r="W2092" i="1"/>
  <c r="W2097" i="1"/>
  <c r="W2098" i="1"/>
  <c r="W2099" i="1"/>
  <c r="W2103" i="1"/>
  <c r="W2105" i="1"/>
  <c r="W2106" i="1"/>
  <c r="W2107" i="1"/>
  <c r="W2108" i="1"/>
  <c r="W2109" i="1"/>
  <c r="W2111" i="1"/>
  <c r="W2112" i="1"/>
  <c r="W2114" i="1"/>
  <c r="W2115" i="1"/>
  <c r="W2116" i="1"/>
  <c r="W2117" i="1"/>
  <c r="W2120" i="1"/>
  <c r="W2121" i="1"/>
  <c r="W2122" i="1"/>
  <c r="W2123" i="1"/>
  <c r="W2127" i="1"/>
  <c r="W2128" i="1"/>
  <c r="W2129" i="1"/>
  <c r="W2130" i="1"/>
  <c r="W2131" i="1"/>
  <c r="W2134" i="1"/>
  <c r="W2139" i="1"/>
  <c r="W2140" i="1"/>
  <c r="W2142" i="1"/>
  <c r="W2143" i="1"/>
  <c r="W2144" i="1"/>
  <c r="W2145" i="1"/>
  <c r="W2150" i="1"/>
  <c r="W2173" i="1"/>
  <c r="W2174" i="1"/>
  <c r="W2175" i="1"/>
  <c r="W2176" i="1"/>
  <c r="W2181" i="1"/>
  <c r="W2182" i="1"/>
  <c r="W2183" i="1"/>
  <c r="W2184" i="1"/>
  <c r="W2185" i="1"/>
  <c r="W2187" i="1"/>
  <c r="W2190" i="1"/>
  <c r="W2191" i="1"/>
  <c r="W2200" i="1"/>
  <c r="W2204" i="1"/>
  <c r="W2205" i="1"/>
  <c r="W2206" i="1"/>
  <c r="W2207" i="1"/>
  <c r="W2209" i="1"/>
  <c r="W2212" i="1"/>
  <c r="W2213" i="1"/>
  <c r="W2214" i="1"/>
  <c r="W2215" i="1"/>
  <c r="W2218" i="1"/>
  <c r="W2219" i="1"/>
  <c r="W2220" i="1"/>
  <c r="W2221" i="1"/>
  <c r="W2222" i="1"/>
  <c r="W2223" i="1"/>
  <c r="W2224" i="1"/>
  <c r="W2225" i="1"/>
  <c r="W2226" i="1"/>
  <c r="W2227" i="1"/>
  <c r="W2229" i="1"/>
  <c r="W2232" i="1"/>
  <c r="W2233" i="1"/>
  <c r="W2234" i="1"/>
  <c r="W2235" i="1"/>
  <c r="W2240" i="1"/>
  <c r="W2241" i="1"/>
  <c r="W2244" i="1"/>
  <c r="W2245" i="1"/>
  <c r="W2246" i="1"/>
  <c r="W2247" i="1"/>
  <c r="W2248" i="1"/>
  <c r="W2249" i="1"/>
  <c r="W2253" i="1"/>
  <c r="W2254" i="1"/>
  <c r="W2255" i="1"/>
  <c r="W2256" i="1"/>
  <c r="W2262" i="1"/>
  <c r="W2263" i="1"/>
  <c r="W2267" i="1"/>
  <c r="W2268" i="1"/>
  <c r="W2269" i="1"/>
  <c r="W2270" i="1"/>
  <c r="W2272" i="1"/>
  <c r="W2274" i="1"/>
  <c r="W2277" i="1"/>
  <c r="W2278" i="1"/>
  <c r="W2279" i="1"/>
  <c r="W2280" i="1"/>
  <c r="W2282" i="1"/>
  <c r="W2285" i="1"/>
  <c r="W2286" i="1"/>
  <c r="W2287" i="1"/>
  <c r="W2288" i="1"/>
  <c r="W2290" i="1"/>
  <c r="W2293" i="1"/>
  <c r="W2294" i="1"/>
  <c r="W2295" i="1"/>
  <c r="W2298" i="1"/>
  <c r="W2299" i="1"/>
  <c r="W2300" i="1"/>
  <c r="W2312" i="1"/>
  <c r="W2313" i="1"/>
  <c r="W2314" i="1"/>
  <c r="W2315" i="1"/>
  <c r="W2318" i="1"/>
  <c r="W2319" i="1"/>
  <c r="W2320" i="1"/>
  <c r="W2323" i="1"/>
  <c r="W2324" i="1"/>
  <c r="W2325" i="1"/>
  <c r="W2326" i="1"/>
  <c r="W2327" i="1"/>
  <c r="W2331" i="1"/>
  <c r="W2334" i="1"/>
  <c r="W2335" i="1"/>
  <c r="W2336" i="1"/>
  <c r="W2337" i="1"/>
  <c r="W2338" i="1"/>
  <c r="W2339" i="1"/>
  <c r="W2342" i="1"/>
  <c r="W2343" i="1"/>
  <c r="W2344" i="1"/>
  <c r="W2347" i="1"/>
  <c r="W2348" i="1"/>
  <c r="W2349" i="1"/>
  <c r="W2350" i="1"/>
  <c r="W2351" i="1"/>
  <c r="W2355" i="1"/>
  <c r="W2356" i="1"/>
  <c r="W2357" i="1"/>
  <c r="W2358" i="1"/>
  <c r="W2359" i="1"/>
  <c r="W2360" i="1"/>
  <c r="W2363" i="1"/>
  <c r="W2394" i="1"/>
  <c r="W2395" i="1"/>
  <c r="W2396" i="1"/>
  <c r="W2397" i="1"/>
  <c r="W2398" i="1"/>
  <c r="W2404" i="1"/>
  <c r="W2405" i="1"/>
  <c r="W2406" i="1"/>
  <c r="W2407" i="1"/>
  <c r="W2408" i="1"/>
  <c r="W2409" i="1"/>
  <c r="W2412" i="1"/>
  <c r="W2413" i="1"/>
  <c r="W2414" i="1"/>
  <c r="W2415" i="1"/>
  <c r="W2416" i="1"/>
  <c r="W2417" i="1"/>
  <c r="W2440" i="1"/>
  <c r="W2441" i="1"/>
  <c r="W2442" i="1"/>
  <c r="W2443" i="1"/>
  <c r="W2444" i="1"/>
  <c r="W2445" i="1"/>
  <c r="W2446" i="1"/>
  <c r="W2447" i="1"/>
  <c r="W2448" i="1"/>
  <c r="W2449" i="1"/>
  <c r="W2451" i="1"/>
  <c r="W2452" i="1"/>
  <c r="W2454" i="1"/>
  <c r="W2455" i="1"/>
  <c r="W2456" i="1"/>
  <c r="W2457" i="1"/>
  <c r="W2458" i="1"/>
  <c r="W2459" i="1"/>
  <c r="W2460" i="1"/>
  <c r="W2462" i="1"/>
  <c r="W2463" i="1"/>
  <c r="W2464" i="1"/>
  <c r="W2467" i="1"/>
  <c r="W2468" i="1"/>
  <c r="W2469" i="1"/>
  <c r="W2470" i="1"/>
  <c r="W2471" i="1"/>
  <c r="W2474" i="1"/>
  <c r="W2475" i="1"/>
  <c r="W2476" i="1"/>
  <c r="W2477" i="1"/>
  <c r="W2478" i="1"/>
  <c r="W2479" i="1"/>
  <c r="W2482" i="1"/>
  <c r="W2483" i="1"/>
  <c r="W2484" i="1"/>
  <c r="W2485" i="1"/>
  <c r="W2488" i="1"/>
  <c r="W2489" i="1"/>
  <c r="W2490" i="1"/>
  <c r="W2491" i="1"/>
  <c r="W2492" i="1"/>
  <c r="W2493" i="1"/>
  <c r="W2505" i="1"/>
  <c r="W2506" i="1"/>
  <c r="W2507" i="1"/>
  <c r="W2508" i="1"/>
  <c r="W2509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8" i="1"/>
  <c r="W2529" i="1"/>
  <c r="W2530" i="1"/>
  <c r="W2531" i="1"/>
  <c r="W2532" i="1"/>
  <c r="W2533" i="1"/>
  <c r="W2534" i="1"/>
  <c r="W2535" i="1"/>
  <c r="W2536" i="1"/>
  <c r="W2537" i="1"/>
  <c r="W2538" i="1"/>
  <c r="W2540" i="1"/>
  <c r="W2541" i="1"/>
  <c r="W2542" i="1"/>
  <c r="W2543" i="1"/>
  <c r="W2544" i="1"/>
  <c r="W2545" i="1"/>
  <c r="W2548" i="1"/>
  <c r="W2549" i="1"/>
  <c r="W2550" i="1"/>
  <c r="W2551" i="1"/>
  <c r="W2552" i="1"/>
  <c r="W2553" i="1"/>
  <c r="W2556" i="1"/>
  <c r="W2557" i="1"/>
  <c r="W2558" i="1"/>
  <c r="W2559" i="1"/>
  <c r="W2560" i="1"/>
  <c r="W2561" i="1"/>
  <c r="W2562" i="1"/>
  <c r="W2563" i="1"/>
  <c r="W2564" i="1"/>
  <c r="W2565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3" i="1"/>
  <c r="W2594" i="1"/>
  <c r="W2595" i="1"/>
  <c r="W2596" i="1"/>
  <c r="W2597" i="1"/>
  <c r="W2598" i="1"/>
  <c r="W2601" i="1"/>
  <c r="W2602" i="1"/>
  <c r="W2603" i="1"/>
  <c r="W2604" i="1"/>
  <c r="W2605" i="1"/>
  <c r="W2608" i="1"/>
  <c r="W2609" i="1"/>
  <c r="W2610" i="1"/>
  <c r="W2611" i="1"/>
  <c r="W2612" i="1"/>
  <c r="W2613" i="1"/>
  <c r="W2616" i="1"/>
  <c r="W2617" i="1"/>
  <c r="W2618" i="1"/>
  <c r="W2619" i="1"/>
  <c r="W2620" i="1"/>
  <c r="W2621" i="1"/>
  <c r="W2623" i="1"/>
  <c r="W2624" i="1"/>
  <c r="W2625" i="1"/>
  <c r="W2626" i="1"/>
  <c r="W2627" i="1"/>
  <c r="W2628" i="1"/>
  <c r="W2629" i="1"/>
  <c r="W2630" i="1"/>
  <c r="W2631" i="1"/>
  <c r="W2634" i="1"/>
  <c r="W2635" i="1"/>
  <c r="W2636" i="1"/>
  <c r="W2637" i="1"/>
  <c r="W2638" i="1"/>
  <c r="W2639" i="1"/>
  <c r="W2642" i="1"/>
  <c r="W2643" i="1"/>
  <c r="W2644" i="1"/>
  <c r="W2645" i="1"/>
  <c r="W2646" i="1"/>
  <c r="W2647" i="1"/>
  <c r="W2650" i="1"/>
  <c r="W2651" i="1"/>
  <c r="W2652" i="1"/>
  <c r="W2653" i="1"/>
  <c r="W2654" i="1"/>
  <c r="W2655" i="1"/>
  <c r="W2656" i="1"/>
  <c r="W2657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1" i="1"/>
  <c r="W2682" i="1"/>
  <c r="W2683" i="1"/>
  <c r="W2684" i="1"/>
  <c r="W2685" i="1"/>
  <c r="W2686" i="1"/>
  <c r="W2687" i="1"/>
  <c r="W2688" i="1"/>
  <c r="W2689" i="1"/>
  <c r="W2690" i="1"/>
  <c r="W2692" i="1"/>
  <c r="W2693" i="1"/>
  <c r="W2694" i="1"/>
  <c r="W2695" i="1"/>
  <c r="W2696" i="1"/>
  <c r="W2697" i="1"/>
  <c r="W2698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9" i="1"/>
  <c r="W2720" i="1"/>
  <c r="W2721" i="1"/>
  <c r="W2722" i="1"/>
  <c r="W2723" i="1"/>
  <c r="W2724" i="1"/>
  <c r="W2725" i="1"/>
  <c r="W2726" i="1"/>
  <c r="W2728" i="1"/>
  <c r="W2729" i="1"/>
  <c r="W2730" i="1"/>
  <c r="W2731" i="1"/>
  <c r="W2732" i="1"/>
  <c r="W2733" i="1"/>
  <c r="W2734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6" i="1"/>
  <c r="W2757" i="1"/>
  <c r="W2758" i="1"/>
  <c r="W2759" i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/>
  <c r="T2782" i="1"/>
  <c r="W2782" i="1" s="1"/>
  <c r="T2783" i="1"/>
  <c r="W2783" i="1" s="1"/>
  <c r="T2784" i="1"/>
  <c r="W2784" i="1" s="1"/>
  <c r="T2785" i="1"/>
  <c r="W2785" i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/>
  <c r="T2796" i="1"/>
  <c r="W2796" i="1" s="1"/>
  <c r="T2797" i="1"/>
  <c r="W2797" i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U2859" i="1" s="1"/>
  <c r="W2859" i="1" s="1"/>
  <c r="T2860" i="1"/>
  <c r="U2860" i="1" s="1"/>
  <c r="W2860" i="1" s="1"/>
  <c r="T2861" i="1"/>
  <c r="W2861" i="1" s="1"/>
  <c r="T2862" i="1"/>
  <c r="U2862" i="1" s="1"/>
  <c r="W2862" i="1" s="1"/>
  <c r="T2863" i="1"/>
  <c r="U2863" i="1"/>
  <c r="W2863" i="1" s="1"/>
  <c r="T2864" i="1"/>
  <c r="U2864" i="1" s="1"/>
  <c r="W2864" i="1" s="1"/>
  <c r="T2865" i="1"/>
  <c r="U2865" i="1" s="1"/>
  <c r="W2865" i="1" s="1"/>
  <c r="T2866" i="1"/>
  <c r="U2866" i="1" s="1"/>
  <c r="W2866" i="1" s="1"/>
  <c r="T2867" i="1"/>
  <c r="U2867" i="1" s="1"/>
  <c r="W2867" i="1" s="1"/>
  <c r="T2868" i="1"/>
  <c r="U2868" i="1" s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/>
  <c r="S2933" i="1"/>
  <c r="T2933" i="1" s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U2980" i="1"/>
  <c r="T2980" i="1"/>
  <c r="U2981" i="1"/>
  <c r="T2981" i="1"/>
  <c r="U2982" i="1"/>
  <c r="T2982" i="1"/>
  <c r="U2983" i="1"/>
  <c r="T2983" i="1"/>
  <c r="U2984" i="1"/>
  <c r="T2984" i="1"/>
  <c r="U2985" i="1"/>
  <c r="T2985" i="1"/>
  <c r="T2986" i="1"/>
  <c r="W2986" i="1" s="1"/>
  <c r="U2987" i="1"/>
  <c r="T2987" i="1"/>
  <c r="U2988" i="1"/>
  <c r="W2988" i="1" s="1"/>
  <c r="T2988" i="1"/>
  <c r="T2989" i="1"/>
  <c r="W2989" i="1" s="1"/>
  <c r="T2990" i="1"/>
  <c r="W2990" i="1" s="1"/>
  <c r="U2991" i="1"/>
  <c r="T2991" i="1"/>
  <c r="U2992" i="1"/>
  <c r="T2992" i="1"/>
  <c r="U2993" i="1"/>
  <c r="T2993" i="1"/>
  <c r="U2994" i="1"/>
  <c r="T2994" i="1"/>
  <c r="U2995" i="1"/>
  <c r="T2995" i="1"/>
  <c r="U2996" i="1"/>
  <c r="T2996" i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U3013" i="1" s="1"/>
  <c r="W3013" i="1" s="1"/>
  <c r="T3014" i="1"/>
  <c r="U3014" i="1" s="1"/>
  <c r="W3014" i="1" s="1"/>
  <c r="T3015" i="1"/>
  <c r="U3015" i="1" s="1"/>
  <c r="W3015" i="1" s="1"/>
  <c r="T3016" i="1"/>
  <c r="U3016" i="1" s="1"/>
  <c r="W3016" i="1" s="1"/>
  <c r="T3017" i="1"/>
  <c r="U3017" i="1" s="1"/>
  <c r="W3017" i="1" s="1"/>
  <c r="T3018" i="1"/>
  <c r="U3018" i="1" s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/>
  <c r="T3031" i="1"/>
  <c r="W3031" i="1"/>
  <c r="T3032" i="1"/>
  <c r="W3032" i="1" s="1"/>
  <c r="T3033" i="1"/>
  <c r="W3033" i="1" s="1"/>
  <c r="T3034" i="1"/>
  <c r="W3034" i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/>
  <c r="T3057" i="1"/>
  <c r="W3057" i="1" s="1"/>
  <c r="T3058" i="1"/>
  <c r="W3058" i="1" s="1"/>
  <c r="T3059" i="1"/>
  <c r="W3059" i="1" s="1"/>
  <c r="T3060" i="1"/>
  <c r="W3060" i="1" s="1"/>
  <c r="U3061" i="1"/>
  <c r="T3061" i="1"/>
  <c r="U3062" i="1"/>
  <c r="T3062" i="1"/>
  <c r="U3063" i="1"/>
  <c r="T3063" i="1"/>
  <c r="U3064" i="1"/>
  <c r="T3064" i="1"/>
  <c r="U3065" i="1"/>
  <c r="T3065" i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U3182" i="1" s="1"/>
  <c r="W3182" i="1" s="1"/>
  <c r="T3183" i="1"/>
  <c r="U3183" i="1"/>
  <c r="W3183" i="1" s="1"/>
  <c r="T3184" i="1"/>
  <c r="U3184" i="1" s="1"/>
  <c r="W3184" i="1" s="1"/>
  <c r="T3185" i="1"/>
  <c r="U3185" i="1" s="1"/>
  <c r="W3185" i="1" s="1"/>
  <c r="T3186" i="1"/>
  <c r="U3186" i="1" s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U3211" i="1" s="1"/>
  <c r="W3211" i="1" s="1"/>
  <c r="T3212" i="1"/>
  <c r="U3212" i="1" s="1"/>
  <c r="W3212" i="1" s="1"/>
  <c r="T3213" i="1"/>
  <c r="U3213" i="1" s="1"/>
  <c r="W3213" i="1" s="1"/>
  <c r="T3214" i="1"/>
  <c r="U3214" i="1" s="1"/>
  <c r="W3214" i="1" s="1"/>
  <c r="T3215" i="1"/>
  <c r="U3215" i="1"/>
  <c r="W3215" i="1" s="1"/>
  <c r="T3216" i="1"/>
  <c r="U3216" i="1" s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U3235" i="1" s="1"/>
  <c r="W3235" i="1" s="1"/>
  <c r="T3236" i="1"/>
  <c r="W3236" i="1" s="1"/>
  <c r="T3237" i="1"/>
  <c r="U3237" i="1" s="1"/>
  <c r="W3237" i="1" s="1"/>
  <c r="T3238" i="1"/>
  <c r="U3238" i="1" s="1"/>
  <c r="W3238" i="1" s="1"/>
  <c r="T3239" i="1"/>
  <c r="U3239" i="1" s="1"/>
  <c r="W3239" i="1" s="1"/>
  <c r="T3240" i="1"/>
  <c r="U3240" i="1" s="1"/>
  <c r="W3240" i="1" s="1"/>
  <c r="T3241" i="1"/>
  <c r="U3241" i="1" s="1"/>
  <c r="W3241" i="1" s="1"/>
  <c r="T3242" i="1"/>
  <c r="U3242" i="1"/>
  <c r="W3242" i="1" s="1"/>
  <c r="T3243" i="1"/>
  <c r="W3243" i="1" s="1"/>
  <c r="T3244" i="1"/>
  <c r="U3244" i="1" s="1"/>
  <c r="W3244" i="1" s="1"/>
  <c r="T3245" i="1"/>
  <c r="W3245" i="1" s="1"/>
  <c r="T3246" i="1"/>
  <c r="U3246" i="1" s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2" i="1"/>
  <c r="W3272" i="1" s="1"/>
  <c r="T3273" i="1"/>
  <c r="W3273" i="1" s="1"/>
  <c r="T3274" i="1"/>
  <c r="U3274" i="1" s="1"/>
  <c r="W3274" i="1" s="1"/>
  <c r="T3275" i="1"/>
  <c r="W3275" i="1" s="1"/>
  <c r="T3276" i="1"/>
  <c r="U3276" i="1" s="1"/>
  <c r="W3276" i="1" s="1"/>
  <c r="T3277" i="1"/>
  <c r="U3277" i="1"/>
  <c r="W3277" i="1" s="1"/>
  <c r="T3278" i="1"/>
  <c r="U3278" i="1" s="1"/>
  <c r="W3278" i="1" s="1"/>
  <c r="T3279" i="1"/>
  <c r="U3279" i="1" s="1"/>
  <c r="W3279" i="1" s="1"/>
  <c r="T3280" i="1"/>
  <c r="U3280" i="1" s="1"/>
  <c r="W3280" i="1" s="1"/>
  <c r="T3281" i="1"/>
  <c r="U3281" i="1" s="1"/>
  <c r="W3281" i="1" s="1"/>
  <c r="T3282" i="1"/>
  <c r="U3282" i="1" s="1"/>
  <c r="W3282" i="1" s="1"/>
  <c r="T3283" i="1"/>
  <c r="U3283" i="1"/>
  <c r="W3283" i="1" s="1"/>
  <c r="T3284" i="1"/>
  <c r="U3284" i="1" s="1"/>
  <c r="W3284" i="1" s="1"/>
  <c r="T3285" i="1"/>
  <c r="U3285" i="1" s="1"/>
  <c r="W3285" i="1" s="1"/>
  <c r="T3286" i="1"/>
  <c r="W3286" i="1" s="1"/>
  <c r="T3287" i="1"/>
  <c r="U3287" i="1" s="1"/>
  <c r="W3287" i="1" s="1"/>
  <c r="T3288" i="1"/>
  <c r="W3288" i="1" s="1"/>
  <c r="T3289" i="1"/>
  <c r="U3289" i="1" s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S3388" i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U3451" i="1" s="1"/>
  <c r="W3451" i="1" s="1"/>
  <c r="T3452" i="1"/>
  <c r="U3452" i="1" s="1"/>
  <c r="W3452" i="1" s="1"/>
  <c r="T3453" i="1"/>
  <c r="U3453" i="1" s="1"/>
  <c r="W3453" i="1" s="1"/>
  <c r="T3454" i="1"/>
  <c r="U3454" i="1"/>
  <c r="W3454" i="1" s="1"/>
  <c r="T3455" i="1"/>
  <c r="W3455" i="1" s="1"/>
  <c r="T3456" i="1"/>
  <c r="W3456" i="1" s="1"/>
  <c r="T3457" i="1"/>
  <c r="W3457" i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/>
  <c r="T3477" i="1"/>
  <c r="W3477" i="1" s="1"/>
  <c r="T3478" i="1"/>
  <c r="W3478" i="1" s="1"/>
  <c r="T3479" i="1"/>
  <c r="W3479" i="1" s="1"/>
  <c r="T3480" i="1"/>
  <c r="W3480" i="1"/>
  <c r="T3481" i="1"/>
  <c r="W3481" i="1" s="1"/>
  <c r="T3482" i="1"/>
  <c r="U3482" i="1" s="1"/>
  <c r="W3482" i="1" s="1"/>
  <c r="T3483" i="1"/>
  <c r="U3483" i="1" s="1"/>
  <c r="W3483" i="1" s="1"/>
  <c r="T3484" i="1"/>
  <c r="U3484" i="1" s="1"/>
  <c r="W3484" i="1" s="1"/>
  <c r="T3485" i="1"/>
  <c r="U3485" i="1" s="1"/>
  <c r="W3485" i="1" s="1"/>
  <c r="T3486" i="1"/>
  <c r="W3486" i="1" s="1"/>
  <c r="T3487" i="1"/>
  <c r="W3487" i="1"/>
  <c r="T3488" i="1"/>
  <c r="W3488" i="1"/>
  <c r="T3489" i="1"/>
  <c r="W3489" i="1" s="1"/>
  <c r="T3490" i="1"/>
  <c r="W3490" i="1" s="1"/>
  <c r="T3491" i="1"/>
  <c r="W3491" i="1" s="1"/>
  <c r="T3492" i="1"/>
  <c r="W3492" i="1" s="1"/>
  <c r="T3493" i="1"/>
  <c r="W3493" i="1"/>
  <c r="T3494" i="1"/>
  <c r="W3494" i="1" s="1"/>
  <c r="T3495" i="1"/>
  <c r="W3495" i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U3503" i="1" s="1"/>
  <c r="W3503" i="1" s="1"/>
  <c r="T3504" i="1"/>
  <c r="U3504" i="1" s="1"/>
  <c r="W3504" i="1" s="1"/>
  <c r="T3505" i="1"/>
  <c r="U3505" i="1"/>
  <c r="W3505" i="1" s="1"/>
  <c r="T3506" i="1"/>
  <c r="U3506" i="1" s="1"/>
  <c r="W3506" i="1" s="1"/>
  <c r="T3507" i="1"/>
  <c r="U3507" i="1" s="1"/>
  <c r="W3507" i="1" s="1"/>
  <c r="T3508" i="1"/>
  <c r="U3508" i="1" s="1"/>
  <c r="W3508" i="1" s="1"/>
  <c r="T3509" i="1"/>
  <c r="U3509" i="1" s="1"/>
  <c r="W3509" i="1" s="1"/>
  <c r="T3510" i="1"/>
  <c r="W3510" i="1" s="1"/>
  <c r="T3511" i="1"/>
  <c r="U3511" i="1" s="1"/>
  <c r="W3511" i="1" s="1"/>
  <c r="T3512" i="1"/>
  <c r="U3512" i="1" s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U3528" i="1" s="1"/>
  <c r="W3528" i="1" s="1"/>
  <c r="T3529" i="1"/>
  <c r="U3529" i="1" s="1"/>
  <c r="W3529" i="1" s="1"/>
  <c r="T3530" i="1"/>
  <c r="U3530" i="1" s="1"/>
  <c r="W3530" i="1" s="1"/>
  <c r="T3531" i="1"/>
  <c r="U3531" i="1" s="1"/>
  <c r="W3531" i="1" s="1"/>
  <c r="T3532" i="1"/>
  <c r="U3532" i="1" s="1"/>
  <c r="W3532" i="1" s="1"/>
  <c r="T3533" i="1"/>
  <c r="U3533" i="1" s="1"/>
  <c r="W3533" i="1" s="1"/>
  <c r="T3534" i="1"/>
  <c r="W3534" i="1"/>
  <c r="T3535" i="1"/>
  <c r="U3535" i="1" s="1"/>
  <c r="W3535" i="1" s="1"/>
  <c r="T3536" i="1"/>
  <c r="U3536" i="1" s="1"/>
  <c r="W3536" i="1" s="1"/>
  <c r="T3537" i="1"/>
  <c r="U3537" i="1" s="1"/>
  <c r="W3537" i="1" s="1"/>
  <c r="T3538" i="1"/>
  <c r="U3538" i="1" s="1"/>
  <c r="W3538" i="1" s="1"/>
  <c r="T3539" i="1"/>
  <c r="U3539" i="1" s="1"/>
  <c r="W3539" i="1" s="1"/>
  <c r="T3540" i="1"/>
  <c r="U3540" i="1" s="1"/>
  <c r="W3540" i="1" s="1"/>
  <c r="T3541" i="1"/>
  <c r="U3541" i="1" s="1"/>
  <c r="W3541" i="1" s="1"/>
  <c r="T3542" i="1"/>
  <c r="W3542" i="1"/>
  <c r="T3543" i="1"/>
  <c r="U3543" i="1" s="1"/>
  <c r="W3543" i="1" s="1"/>
  <c r="T3544" i="1"/>
  <c r="U3544" i="1" s="1"/>
  <c r="W3544" i="1" s="1"/>
  <c r="T3545" i="1"/>
  <c r="U3545" i="1" s="1"/>
  <c r="W3545" i="1" s="1"/>
  <c r="T3546" i="1"/>
  <c r="U3546" i="1" s="1"/>
  <c r="W3546" i="1" s="1"/>
  <c r="T3547" i="1"/>
  <c r="U3547" i="1" s="1"/>
  <c r="W3547" i="1" s="1"/>
  <c r="T3548" i="1"/>
  <c r="U3548" i="1" s="1"/>
  <c r="W3548" i="1" s="1"/>
  <c r="T3549" i="1"/>
  <c r="U3549" i="1" s="1"/>
  <c r="W3549" i="1" s="1"/>
  <c r="T3550" i="1"/>
  <c r="U3550" i="1" s="1"/>
  <c r="W3550" i="1" s="1"/>
  <c r="T3551" i="1"/>
  <c r="U3551" i="1" s="1"/>
  <c r="W3551" i="1" s="1"/>
  <c r="T3552" i="1"/>
  <c r="U3552" i="1"/>
  <c r="W3552" i="1" s="1"/>
  <c r="T3553" i="1"/>
  <c r="U3553" i="1" s="1"/>
  <c r="W3553" i="1" s="1"/>
  <c r="T3554" i="1"/>
  <c r="U3554" i="1" s="1"/>
  <c r="W3554" i="1" s="1"/>
  <c r="T3555" i="1"/>
  <c r="W3555" i="1" s="1"/>
  <c r="T3556" i="1"/>
  <c r="U3556" i="1"/>
  <c r="W3556" i="1" s="1"/>
  <c r="T3557" i="1"/>
  <c r="U3557" i="1" s="1"/>
  <c r="W3557" i="1" s="1"/>
  <c r="T3558" i="1"/>
  <c r="U3558" i="1" s="1"/>
  <c r="W3558" i="1" s="1"/>
  <c r="T3559" i="1"/>
  <c r="U3559" i="1" s="1"/>
  <c r="W3559" i="1" s="1"/>
  <c r="T3560" i="1"/>
  <c r="U3560" i="1" s="1"/>
  <c r="W3560" i="1" s="1"/>
  <c r="T3561" i="1"/>
  <c r="U3561" i="1"/>
  <c r="W3561" i="1" s="1"/>
  <c r="T3562" i="1"/>
  <c r="U3562" i="1"/>
  <c r="W3562" i="1" s="1"/>
  <c r="T3563" i="1"/>
  <c r="W3563" i="1" s="1"/>
  <c r="T3564" i="1"/>
  <c r="W3564" i="1" s="1"/>
  <c r="T3565" i="1"/>
  <c r="W3565" i="1" s="1"/>
  <c r="T3566" i="1"/>
  <c r="U3566" i="1" s="1"/>
  <c r="W3566" i="1" s="1"/>
  <c r="T3567" i="1"/>
  <c r="U3567" i="1" s="1"/>
  <c r="W3567" i="1" s="1"/>
  <c r="T3568" i="1"/>
  <c r="U3568" i="1" s="1"/>
  <c r="W3568" i="1" s="1"/>
  <c r="T3569" i="1"/>
  <c r="U3569" i="1" s="1"/>
  <c r="W3569" i="1" s="1"/>
  <c r="T3570" i="1"/>
  <c r="U3570" i="1" s="1"/>
  <c r="W3570" i="1" s="1"/>
  <c r="T3571" i="1"/>
  <c r="U3571" i="1" s="1"/>
  <c r="W3571" i="1" s="1"/>
  <c r="T3572" i="1"/>
  <c r="U3572" i="1" s="1"/>
  <c r="W3572" i="1" s="1"/>
  <c r="T3573" i="1"/>
  <c r="U3573" i="1" s="1"/>
  <c r="W3573" i="1" s="1"/>
  <c r="T3574" i="1"/>
  <c r="U3574" i="1" s="1"/>
  <c r="W3574" i="1" s="1"/>
  <c r="T3575" i="1"/>
  <c r="U3575" i="1" s="1"/>
  <c r="W3575" i="1" s="1"/>
  <c r="T3576" i="1"/>
  <c r="U3576" i="1" s="1"/>
  <c r="W3576" i="1" s="1"/>
  <c r="T3577" i="1"/>
  <c r="U3577" i="1" s="1"/>
  <c r="W3577" i="1" s="1"/>
  <c r="T3578" i="1"/>
  <c r="U3578" i="1" s="1"/>
  <c r="W3578" i="1" s="1"/>
  <c r="T3579" i="1"/>
  <c r="U3579" i="1" s="1"/>
  <c r="W3579" i="1" s="1"/>
  <c r="T3580" i="1"/>
  <c r="W3580" i="1" s="1"/>
  <c r="T3581" i="1"/>
  <c r="U3581" i="1" s="1"/>
  <c r="W3581" i="1" s="1"/>
  <c r="T3582" i="1"/>
  <c r="U3582" i="1" s="1"/>
  <c r="W3582" i="1" s="1"/>
  <c r="T3583" i="1"/>
  <c r="U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U3596" i="1" s="1"/>
  <c r="W3596" i="1" s="1"/>
  <c r="T3597" i="1"/>
  <c r="W3597" i="1" s="1"/>
  <c r="T3598" i="1"/>
  <c r="U3598" i="1" s="1"/>
  <c r="W3598" i="1" s="1"/>
  <c r="T3599" i="1"/>
  <c r="U3599" i="1" s="1"/>
  <c r="W3599" i="1"/>
  <c r="T3600" i="1"/>
  <c r="U3600" i="1" s="1"/>
  <c r="W3600" i="1" s="1"/>
  <c r="T3601" i="1"/>
  <c r="U3601" i="1" s="1"/>
  <c r="W3601" i="1" s="1"/>
  <c r="T3602" i="1"/>
  <c r="U3602" i="1" s="1"/>
  <c r="W3602" i="1" s="1"/>
  <c r="T3603" i="1"/>
  <c r="U3603" i="1" s="1"/>
  <c r="W3603" i="1" s="1"/>
  <c r="T3604" i="1"/>
  <c r="U3604" i="1" s="1"/>
  <c r="W3604" i="1" s="1"/>
  <c r="T3605" i="1"/>
  <c r="U3605" i="1" s="1"/>
  <c r="W3605" i="1" s="1"/>
  <c r="T3606" i="1"/>
  <c r="U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U3638" i="1" s="1"/>
  <c r="W3638" i="1" s="1"/>
  <c r="T3639" i="1"/>
  <c r="U3639" i="1" s="1"/>
  <c r="W3639" i="1" s="1"/>
  <c r="T3640" i="1"/>
  <c r="U3640" i="1" s="1"/>
  <c r="W3640" i="1" s="1"/>
  <c r="T3641" i="1"/>
  <c r="U3641" i="1" s="1"/>
  <c r="W3641" i="1" s="1"/>
  <c r="T3642" i="1"/>
  <c r="U3642" i="1" s="1"/>
  <c r="W3642" i="1" s="1"/>
  <c r="T3643" i="1"/>
  <c r="U3643" i="1"/>
  <c r="W3643" i="1" s="1"/>
  <c r="T3644" i="1"/>
  <c r="U3644" i="1"/>
  <c r="W3644" i="1" s="1"/>
  <c r="T3645" i="1"/>
  <c r="U3645" i="1" s="1"/>
  <c r="W3645" i="1" s="1"/>
  <c r="T3646" i="1"/>
  <c r="U3646" i="1" s="1"/>
  <c r="W3646" i="1" s="1"/>
  <c r="T3647" i="1"/>
  <c r="U3647" i="1" s="1"/>
  <c r="W3647" i="1" s="1"/>
  <c r="T3648" i="1"/>
  <c r="U3648" i="1" s="1"/>
  <c r="W3648" i="1" s="1"/>
  <c r="T3649" i="1"/>
  <c r="W3649" i="1" s="1"/>
  <c r="T3650" i="1"/>
  <c r="U3650" i="1" s="1"/>
  <c r="W3650" i="1" s="1"/>
  <c r="T3651" i="1"/>
  <c r="U3651" i="1" s="1"/>
  <c r="W3651" i="1" s="1"/>
  <c r="U3652" i="1"/>
  <c r="T3652" i="1"/>
  <c r="U3653" i="1"/>
  <c r="T3653" i="1"/>
  <c r="U3654" i="1"/>
  <c r="T3654" i="1"/>
  <c r="W3654" i="1" s="1"/>
  <c r="T3655" i="1"/>
  <c r="W3655" i="1" s="1"/>
  <c r="U3656" i="1"/>
  <c r="T3656" i="1"/>
  <c r="T3657" i="1"/>
  <c r="W3657" i="1" s="1"/>
  <c r="U3658" i="1"/>
  <c r="T3658" i="1"/>
  <c r="U3659" i="1"/>
  <c r="T3659" i="1"/>
  <c r="U3660" i="1"/>
  <c r="T3660" i="1"/>
  <c r="U3661" i="1"/>
  <c r="T3661" i="1"/>
  <c r="U3662" i="1"/>
  <c r="T3662" i="1"/>
  <c r="U3663" i="1"/>
  <c r="T3663" i="1"/>
  <c r="U3664" i="1"/>
  <c r="W3664" i="1" s="1"/>
  <c r="T3664" i="1"/>
  <c r="U3665" i="1"/>
  <c r="T3665" i="1"/>
  <c r="W3665" i="1" s="1"/>
  <c r="T3666" i="1"/>
  <c r="W3666" i="1" s="1"/>
  <c r="U3667" i="1"/>
  <c r="T3667" i="1"/>
  <c r="U3668" i="1"/>
  <c r="T3668" i="1"/>
  <c r="U3669" i="1"/>
  <c r="T3669" i="1"/>
  <c r="U3670" i="1"/>
  <c r="T3670" i="1"/>
  <c r="U3671" i="1"/>
  <c r="T3671" i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/>
  <c r="T3682" i="1"/>
  <c r="W3682" i="1" s="1"/>
  <c r="T3683" i="1"/>
  <c r="W3683" i="1" s="1"/>
  <c r="T3684" i="1"/>
  <c r="W3684" i="1" s="1"/>
  <c r="T3685" i="1"/>
  <c r="W3685" i="1" s="1"/>
  <c r="T3686" i="1"/>
  <c r="W3686" i="1"/>
  <c r="T3687" i="1"/>
  <c r="W3687" i="1" s="1"/>
  <c r="T3688" i="1"/>
  <c r="W3688" i="1" s="1"/>
  <c r="T3689" i="1"/>
  <c r="W3689" i="1" s="1"/>
  <c r="T3690" i="1"/>
  <c r="W3690" i="1" s="1"/>
  <c r="T3691" i="1"/>
  <c r="W3691" i="1" s="1"/>
  <c r="U3692" i="1"/>
  <c r="T3692" i="1"/>
  <c r="U3693" i="1"/>
  <c r="T3693" i="1"/>
  <c r="U3694" i="1"/>
  <c r="T3694" i="1"/>
  <c r="T3695" i="1"/>
  <c r="W3695" i="1" s="1"/>
  <c r="U3696" i="1"/>
  <c r="T3696" i="1"/>
  <c r="U3697" i="1"/>
  <c r="T3697" i="1"/>
  <c r="U3698" i="1"/>
  <c r="T3698" i="1"/>
  <c r="U3699" i="1"/>
  <c r="T3699" i="1"/>
  <c r="T3700" i="1"/>
  <c r="U3700" i="1" s="1"/>
  <c r="W3700" i="1" s="1"/>
  <c r="T3701" i="1"/>
  <c r="U3701" i="1" s="1"/>
  <c r="W3701" i="1" s="1"/>
  <c r="T3702" i="1"/>
  <c r="U3702" i="1" s="1"/>
  <c r="W3702" i="1" s="1"/>
  <c r="T3703" i="1"/>
  <c r="U3703" i="1"/>
  <c r="W3703" i="1" s="1"/>
  <c r="T3704" i="1"/>
  <c r="U3704" i="1" s="1"/>
  <c r="W3704" i="1" s="1"/>
  <c r="T3705" i="1"/>
  <c r="U3705" i="1" s="1"/>
  <c r="W3705" i="1" s="1"/>
  <c r="T3706" i="1"/>
  <c r="U3706" i="1" s="1"/>
  <c r="W3706" i="1" s="1"/>
  <c r="T3707" i="1"/>
  <c r="U3707" i="1" s="1"/>
  <c r="W3707" i="1" s="1"/>
  <c r="T3708" i="1"/>
  <c r="W3708" i="1" s="1"/>
  <c r="T3709" i="1"/>
  <c r="W3709" i="1" s="1"/>
  <c r="T3710" i="1"/>
  <c r="W3710" i="1" s="1"/>
  <c r="T3711" i="1"/>
  <c r="W3711" i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U3720" i="1" s="1"/>
  <c r="W3720" i="1"/>
  <c r="T3721" i="1"/>
  <c r="U3721" i="1" s="1"/>
  <c r="W3721" i="1" s="1"/>
  <c r="T3722" i="1"/>
  <c r="W3722" i="1" s="1"/>
  <c r="T3723" i="1"/>
  <c r="U3723" i="1" s="1"/>
  <c r="W3723" i="1" s="1"/>
  <c r="T3724" i="1"/>
  <c r="W3724" i="1"/>
  <c r="T3725" i="1"/>
  <c r="U3725" i="1" s="1"/>
  <c r="W3725" i="1" s="1"/>
  <c r="T3726" i="1"/>
  <c r="U3726" i="1" s="1"/>
  <c r="W3726" i="1" s="1"/>
  <c r="T3727" i="1"/>
  <c r="U3727" i="1" s="1"/>
  <c r="W3727" i="1" s="1"/>
  <c r="T3728" i="1"/>
  <c r="U3728" i="1" s="1"/>
  <c r="W3728" i="1" s="1"/>
  <c r="T3729" i="1"/>
  <c r="U3729" i="1"/>
  <c r="W3729" i="1" s="1"/>
  <c r="T3730" i="1"/>
  <c r="U3730" i="1" s="1"/>
  <c r="W3730" i="1" s="1"/>
  <c r="T3731" i="1"/>
  <c r="U3731" i="1" s="1"/>
  <c r="W3731" i="1" s="1"/>
  <c r="T3732" i="1"/>
  <c r="U3732" i="1" s="1"/>
  <c r="W3732" i="1" s="1"/>
  <c r="U3733" i="1"/>
  <c r="W3733" i="1" s="1"/>
  <c r="T3733" i="1"/>
  <c r="T3734" i="1"/>
  <c r="U3734" i="1" s="1"/>
  <c r="W3734" i="1" s="1"/>
  <c r="T3735" i="1"/>
  <c r="U3735" i="1" s="1"/>
  <c r="W3735" i="1" s="1"/>
  <c r="T3736" i="1"/>
  <c r="U3736" i="1" s="1"/>
  <c r="W3736" i="1" s="1"/>
  <c r="T3737" i="1"/>
  <c r="U3737" i="1" s="1"/>
  <c r="W3737" i="1" s="1"/>
  <c r="T3738" i="1"/>
  <c r="U3738" i="1" s="1"/>
  <c r="W3738" i="1" s="1"/>
  <c r="T3739" i="1"/>
  <c r="U3739" i="1" s="1"/>
  <c r="W3739" i="1" s="1"/>
  <c r="T3740" i="1"/>
  <c r="U3740" i="1" s="1"/>
  <c r="W3740" i="1" s="1"/>
  <c r="T3741" i="1"/>
  <c r="U3741" i="1" s="1"/>
  <c r="W3741" i="1" s="1"/>
  <c r="T3742" i="1"/>
  <c r="U3742" i="1" s="1"/>
  <c r="W3742" i="1" s="1"/>
  <c r="T3743" i="1"/>
  <c r="U3743" i="1" s="1"/>
  <c r="W3743" i="1" s="1"/>
  <c r="T3744" i="1"/>
  <c r="U3744" i="1" s="1"/>
  <c r="W3744" i="1" s="1"/>
  <c r="T3745" i="1"/>
  <c r="U3745" i="1" s="1"/>
  <c r="W3745" i="1" s="1"/>
  <c r="T3746" i="1"/>
  <c r="U3746" i="1"/>
  <c r="W3746" i="1" s="1"/>
  <c r="T3747" i="1"/>
  <c r="U3747" i="1" s="1"/>
  <c r="W3747" i="1" s="1"/>
  <c r="T3748" i="1"/>
  <c r="U3748" i="1" s="1"/>
  <c r="W3748" i="1" s="1"/>
  <c r="T3749" i="1"/>
  <c r="U3749" i="1" s="1"/>
  <c r="W3749" i="1" s="1"/>
  <c r="T3750" i="1"/>
  <c r="U3750" i="1"/>
  <c r="W3750" i="1" s="1"/>
  <c r="T3751" i="1"/>
  <c r="U3751" i="1" s="1"/>
  <c r="W3751" i="1" s="1"/>
  <c r="T3752" i="1"/>
  <c r="U3752" i="1" s="1"/>
  <c r="W3752" i="1" s="1"/>
  <c r="T3753" i="1"/>
  <c r="U3753" i="1" s="1"/>
  <c r="W3753" i="1" s="1"/>
  <c r="T3754" i="1"/>
  <c r="U3754" i="1" s="1"/>
  <c r="W3754" i="1" s="1"/>
  <c r="T3755" i="1"/>
  <c r="U3755" i="1" s="1"/>
  <c r="W3755" i="1" s="1"/>
  <c r="T3756" i="1"/>
  <c r="U3756" i="1" s="1"/>
  <c r="W3756" i="1" s="1"/>
  <c r="T3757" i="1"/>
  <c r="U3757" i="1" s="1"/>
  <c r="W3757" i="1" s="1"/>
  <c r="T3758" i="1"/>
  <c r="U3758" i="1" s="1"/>
  <c r="W3758" i="1" s="1"/>
  <c r="T3759" i="1"/>
  <c r="U3759" i="1" s="1"/>
  <c r="W3759" i="1" s="1"/>
  <c r="T3760" i="1"/>
  <c r="U3760" i="1" s="1"/>
  <c r="W3760" i="1" s="1"/>
  <c r="T3761" i="1"/>
  <c r="U3761" i="1" s="1"/>
  <c r="W3761" i="1"/>
  <c r="T3762" i="1"/>
  <c r="U3762" i="1" s="1"/>
  <c r="W3762" i="1" s="1"/>
  <c r="T3763" i="1"/>
  <c r="U3763" i="1" s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U3777" i="1" s="1"/>
  <c r="W3777" i="1" s="1"/>
  <c r="T3778" i="1"/>
  <c r="W3778" i="1" s="1"/>
  <c r="T3779" i="1"/>
  <c r="U3779" i="1" s="1"/>
  <c r="W3779" i="1" s="1"/>
  <c r="T3780" i="1"/>
  <c r="W3780" i="1" s="1"/>
  <c r="T3781" i="1"/>
  <c r="U3781" i="1" s="1"/>
  <c r="W3781" i="1" s="1"/>
  <c r="T3782" i="1"/>
  <c r="U3782" i="1"/>
  <c r="W3782" i="1" s="1"/>
  <c r="T3783" i="1"/>
  <c r="U3783" i="1" s="1"/>
  <c r="W3783" i="1" s="1"/>
  <c r="T3784" i="1"/>
  <c r="U3784" i="1" s="1"/>
  <c r="W3784" i="1" s="1"/>
  <c r="T3785" i="1"/>
  <c r="W3785" i="1" s="1"/>
  <c r="T3786" i="1"/>
  <c r="W3786" i="1"/>
  <c r="T3787" i="1"/>
  <c r="W3787" i="1" s="1"/>
  <c r="T3788" i="1"/>
  <c r="W3788" i="1" s="1"/>
  <c r="T3789" i="1"/>
  <c r="W3789" i="1"/>
  <c r="T3790" i="1"/>
  <c r="W3790" i="1" s="1"/>
  <c r="S3791" i="1"/>
  <c r="T3791" i="1" s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/>
  <c r="T3798" i="1"/>
  <c r="W3798" i="1" s="1"/>
  <c r="T3799" i="1"/>
  <c r="W3799" i="1" s="1"/>
  <c r="T3800" i="1"/>
  <c r="W3800" i="1" s="1"/>
  <c r="T3801" i="1"/>
  <c r="W3801" i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S3865" i="1"/>
  <c r="T3865" i="1"/>
  <c r="W3865" i="1" s="1"/>
  <c r="T3866" i="1"/>
  <c r="W3866" i="1"/>
  <c r="T3867" i="1"/>
  <c r="W3867" i="1"/>
  <c r="T3868" i="1"/>
  <c r="W3868" i="1" s="1"/>
  <c r="T3869" i="1"/>
  <c r="W3869" i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/>
  <c r="T3883" i="1"/>
  <c r="W3883" i="1" s="1"/>
  <c r="T3884" i="1"/>
  <c r="W3884" i="1" s="1"/>
  <c r="T3885" i="1"/>
  <c r="W3885" i="1" s="1"/>
  <c r="T3886" i="1"/>
  <c r="W3886" i="1" s="1"/>
  <c r="T3887" i="1"/>
  <c r="W3887" i="1"/>
  <c r="T3888" i="1"/>
  <c r="W3888" i="1" s="1"/>
  <c r="T3889" i="1"/>
  <c r="W3889" i="1" s="1"/>
  <c r="T3890" i="1"/>
  <c r="W3890" i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/>
  <c r="T3904" i="1"/>
  <c r="W3904" i="1" s="1"/>
  <c r="T3905" i="1"/>
  <c r="W3905" i="1" s="1"/>
  <c r="T3906" i="1"/>
  <c r="W3906" i="1"/>
  <c r="T3907" i="1"/>
  <c r="W3907" i="1" s="1"/>
  <c r="T3908" i="1"/>
  <c r="W3908" i="1" s="1"/>
  <c r="T3909" i="1"/>
  <c r="W3909" i="1" s="1"/>
  <c r="T3910" i="1"/>
  <c r="W3910" i="1" s="1"/>
  <c r="T3911" i="1"/>
  <c r="W3911" i="1"/>
  <c r="T3912" i="1"/>
  <c r="W3912" i="1" s="1"/>
  <c r="T3913" i="1"/>
  <c r="W3913" i="1"/>
  <c r="T3914" i="1"/>
  <c r="W3914" i="1"/>
  <c r="T3915" i="1"/>
  <c r="W3915" i="1" s="1"/>
  <c r="T3916" i="1"/>
  <c r="W3916" i="1" s="1"/>
  <c r="T3917" i="1"/>
  <c r="W3917" i="1"/>
  <c r="T3918" i="1"/>
  <c r="W3918" i="1"/>
  <c r="T3919" i="1"/>
  <c r="W3919" i="1"/>
  <c r="T3920" i="1"/>
  <c r="W3920" i="1" s="1"/>
  <c r="T3921" i="1"/>
  <c r="W3921" i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/>
  <c r="T3930" i="1"/>
  <c r="W3930" i="1" s="1"/>
  <c r="T3931" i="1"/>
  <c r="W3931" i="1"/>
  <c r="T3932" i="1"/>
  <c r="W3932" i="1" s="1"/>
  <c r="T3933" i="1"/>
  <c r="W3933" i="1" s="1"/>
  <c r="S3934" i="1"/>
  <c r="T3934" i="1"/>
  <c r="W3934" i="1" s="1"/>
  <c r="S3935" i="1"/>
  <c r="T3935" i="1" s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/>
  <c r="T3989" i="1"/>
  <c r="W3989" i="1" s="1"/>
  <c r="T3990" i="1"/>
  <c r="W3990" i="1" s="1"/>
  <c r="T3991" i="1"/>
  <c r="W3991" i="1" s="1"/>
  <c r="T3992" i="1"/>
  <c r="W3992" i="1"/>
  <c r="T3993" i="1"/>
  <c r="W3993" i="1" s="1"/>
  <c r="T3994" i="1"/>
  <c r="W3994" i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/>
  <c r="T4009" i="1"/>
  <c r="W4009" i="1" s="1"/>
  <c r="T4010" i="1"/>
  <c r="W4010" i="1" s="1"/>
  <c r="T4011" i="1"/>
  <c r="W4011" i="1" s="1"/>
  <c r="T4012" i="1"/>
  <c r="W4012" i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/>
  <c r="T4021" i="1"/>
  <c r="W4021" i="1" s="1"/>
  <c r="T4022" i="1"/>
  <c r="W4022" i="1" s="1"/>
  <c r="T4023" i="1"/>
  <c r="U4023" i="1" s="1"/>
  <c r="W4023" i="1" s="1"/>
  <c r="T4024" i="1"/>
  <c r="U4024" i="1" s="1"/>
  <c r="W4024" i="1" s="1"/>
  <c r="T4025" i="1"/>
  <c r="U4025" i="1" s="1"/>
  <c r="W4025" i="1" s="1"/>
  <c r="T4026" i="1"/>
  <c r="U4026" i="1" s="1"/>
  <c r="W4026" i="1" s="1"/>
  <c r="T4027" i="1"/>
  <c r="U4027" i="1" s="1"/>
  <c r="W4027" i="1" s="1"/>
  <c r="T4028" i="1"/>
  <c r="W4028" i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U4056" i="1" s="1"/>
  <c r="W4056" i="1" s="1"/>
  <c r="T4057" i="1"/>
  <c r="U4057" i="1"/>
  <c r="W4057" i="1" s="1"/>
  <c r="T4058" i="1"/>
  <c r="U4058" i="1" s="1"/>
  <c r="W4058" i="1" s="1"/>
  <c r="T4059" i="1"/>
  <c r="U4059" i="1" s="1"/>
  <c r="W4059" i="1" s="1"/>
  <c r="T4060" i="1"/>
  <c r="W4060" i="1" s="1"/>
  <c r="T4061" i="1"/>
  <c r="U4061" i="1" s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/>
  <c r="T4089" i="1"/>
  <c r="W4089" i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/>
  <c r="T4105" i="1"/>
  <c r="W4105" i="1"/>
  <c r="T4106" i="1"/>
  <c r="W4106" i="1"/>
  <c r="T4107" i="1"/>
  <c r="W4107" i="1" s="1"/>
  <c r="T4122" i="1"/>
  <c r="W4122" i="1" s="1"/>
  <c r="T4123" i="1"/>
  <c r="W4123" i="1" s="1"/>
  <c r="T4124" i="1"/>
  <c r="W4124" i="1" s="1"/>
  <c r="T4125" i="1"/>
  <c r="W4125" i="1" s="1"/>
  <c r="T4126" i="1"/>
  <c r="W4126" i="1"/>
  <c r="T4127" i="1"/>
  <c r="W4127" i="1" s="1"/>
  <c r="T4128" i="1"/>
  <c r="W4128" i="1" s="1"/>
  <c r="T4129" i="1"/>
  <c r="W4129" i="1" s="1"/>
  <c r="T4130" i="1"/>
  <c r="W4130" i="1"/>
  <c r="T4131" i="1"/>
  <c r="W4131" i="1"/>
  <c r="T4132" i="1"/>
  <c r="W4132" i="1" s="1"/>
  <c r="T4133" i="1"/>
  <c r="W4133" i="1" s="1"/>
  <c r="T4134" i="1"/>
  <c r="W4134" i="1"/>
  <c r="T4135" i="1"/>
  <c r="W4135" i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/>
  <c r="T4143" i="1"/>
  <c r="W4143" i="1" s="1"/>
  <c r="S4144" i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S4157" i="1"/>
  <c r="T4157" i="1" s="1"/>
  <c r="W4157" i="1" s="1"/>
  <c r="T4158" i="1"/>
  <c r="W4158" i="1" s="1"/>
  <c r="T4159" i="1"/>
  <c r="U4159" i="1" s="1"/>
  <c r="W4159" i="1" s="1"/>
  <c r="T4160" i="1"/>
  <c r="U4160" i="1" s="1"/>
  <c r="W4160" i="1" s="1"/>
  <c r="T4161" i="1"/>
  <c r="U4161" i="1" s="1"/>
  <c r="W4161" i="1" s="1"/>
  <c r="T4162" i="1"/>
  <c r="W4162" i="1" s="1"/>
  <c r="T4163" i="1"/>
  <c r="W4163" i="1" s="1"/>
  <c r="S4164" i="1"/>
  <c r="T4164" i="1" s="1"/>
  <c r="W4164" i="1" s="1"/>
  <c r="T4165" i="1"/>
  <c r="W4165" i="1"/>
  <c r="T4166" i="1"/>
  <c r="W4166" i="1"/>
  <c r="T4167" i="1"/>
  <c r="W4167" i="1"/>
  <c r="T4168" i="1"/>
  <c r="W4168" i="1" s="1"/>
  <c r="T4169" i="1"/>
  <c r="W4169" i="1" s="1"/>
  <c r="T4170" i="1"/>
  <c r="W4170" i="1" s="1"/>
  <c r="T4171" i="1"/>
  <c r="W4171" i="1"/>
  <c r="T4172" i="1"/>
  <c r="W4172" i="1" s="1"/>
  <c r="T4173" i="1"/>
  <c r="W4173" i="1"/>
  <c r="T4174" i="1"/>
  <c r="W4174" i="1"/>
  <c r="T4175" i="1"/>
  <c r="W4175" i="1"/>
  <c r="T4176" i="1"/>
  <c r="W4176" i="1" s="1"/>
  <c r="T4177" i="1"/>
  <c r="W4177" i="1" s="1"/>
  <c r="T4178" i="1"/>
  <c r="W4178" i="1" s="1"/>
  <c r="T4179" i="1"/>
  <c r="W4179" i="1"/>
  <c r="T4180" i="1"/>
  <c r="W4180" i="1" s="1"/>
  <c r="T4181" i="1"/>
  <c r="W4181" i="1"/>
  <c r="T4182" i="1"/>
  <c r="W4182" i="1" s="1"/>
  <c r="T4183" i="1"/>
  <c r="W4183" i="1"/>
  <c r="T4184" i="1"/>
  <c r="W4184" i="1" s="1"/>
  <c r="T4185" i="1"/>
  <c r="W4185" i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/>
  <c r="T4192" i="1"/>
  <c r="W4192" i="1" s="1"/>
  <c r="T4193" i="1"/>
  <c r="W4193" i="1" s="1"/>
  <c r="T4194" i="1"/>
  <c r="W4194" i="1" s="1"/>
  <c r="T4195" i="1"/>
  <c r="W4195" i="1"/>
  <c r="T4196" i="1"/>
  <c r="W4196" i="1" s="1"/>
  <c r="T4197" i="1"/>
  <c r="W4197" i="1"/>
  <c r="T4198" i="1"/>
  <c r="W4198" i="1" s="1"/>
  <c r="T4199" i="1"/>
  <c r="W4199" i="1"/>
  <c r="T4200" i="1"/>
  <c r="W4200" i="1" s="1"/>
  <c r="T4201" i="1"/>
  <c r="W4201" i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/>
  <c r="T4214" i="1"/>
  <c r="W4214" i="1" s="1"/>
  <c r="T4215" i="1"/>
  <c r="W4215" i="1"/>
  <c r="T4216" i="1"/>
  <c r="W4216" i="1" s="1"/>
  <c r="T4217" i="1"/>
  <c r="W4217" i="1"/>
  <c r="T4218" i="1"/>
  <c r="W4218" i="1" s="1"/>
  <c r="T4219" i="1"/>
  <c r="W4219" i="1" s="1"/>
  <c r="T4220" i="1"/>
  <c r="W4220" i="1" s="1"/>
  <c r="S4221" i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S4227" i="1"/>
  <c r="T4227" i="1" s="1"/>
  <c r="W4227" i="1" s="1"/>
  <c r="T4228" i="1"/>
  <c r="W4228" i="1" s="1"/>
  <c r="T4229" i="1"/>
  <c r="W4229" i="1" s="1"/>
  <c r="T4230" i="1"/>
  <c r="W4230" i="1"/>
  <c r="T4231" i="1"/>
  <c r="W4231" i="1" s="1"/>
  <c r="T4232" i="1"/>
  <c r="W4232" i="1" s="1"/>
  <c r="T4233" i="1"/>
  <c r="W4233" i="1" s="1"/>
  <c r="T4234" i="1"/>
  <c r="W4234" i="1"/>
  <c r="S4235" i="1"/>
  <c r="T4235" i="1"/>
  <c r="W4235" i="1" s="1"/>
  <c r="T4236" i="1"/>
  <c r="U4236" i="1" s="1"/>
  <c r="W4236" i="1" s="1"/>
  <c r="T4237" i="1"/>
  <c r="U4237" i="1" s="1"/>
  <c r="W4237" i="1" s="1"/>
  <c r="T4238" i="1"/>
  <c r="U4238" i="1" s="1"/>
  <c r="W4238" i="1" s="1"/>
  <c r="T4239" i="1"/>
  <c r="U4239" i="1" s="1"/>
  <c r="W4239" i="1" s="1"/>
  <c r="T4240" i="1"/>
  <c r="U4240" i="1" s="1"/>
  <c r="W4240" i="1"/>
  <c r="T4241" i="1"/>
  <c r="U4241" i="1" s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S4263" i="1"/>
  <c r="T4263" i="1" s="1"/>
  <c r="W4263" i="1" s="1"/>
  <c r="T4264" i="1"/>
  <c r="W4264" i="1" s="1"/>
  <c r="S4265" i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U4271" i="1" s="1"/>
  <c r="W4271" i="1" s="1"/>
  <c r="T4272" i="1"/>
  <c r="U4272" i="1" s="1"/>
  <c r="W4272" i="1" s="1"/>
  <c r="T4273" i="1"/>
  <c r="U4273" i="1" s="1"/>
  <c r="W4273" i="1" s="1"/>
  <c r="T4274" i="1"/>
  <c r="U4274" i="1" s="1"/>
  <c r="W4274" i="1" s="1"/>
  <c r="T4275" i="1"/>
  <c r="U4275" i="1" s="1"/>
  <c r="W4275" i="1" s="1"/>
  <c r="T4276" i="1"/>
  <c r="W4276" i="1" s="1"/>
  <c r="T4277" i="1"/>
  <c r="W4277" i="1" s="1"/>
  <c r="T4278" i="1"/>
  <c r="W4278" i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S4285" i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/>
  <c r="T4372" i="1"/>
  <c r="W4372" i="1" s="1"/>
  <c r="T4373" i="1"/>
  <c r="W4373" i="1" s="1"/>
  <c r="T4374" i="1"/>
  <c r="W4374" i="1" s="1"/>
  <c r="T4375" i="1"/>
  <c r="W4375" i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/>
  <c r="T4395" i="1"/>
  <c r="W4395" i="1"/>
  <c r="T4396" i="1"/>
  <c r="W4396" i="1" s="1"/>
  <c r="T4397" i="1"/>
  <c r="W4397" i="1" s="1"/>
  <c r="T4398" i="1"/>
  <c r="W4398" i="1"/>
  <c r="T4399" i="1"/>
  <c r="W4399" i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/>
  <c r="T4439" i="1"/>
  <c r="W4439" i="1" s="1"/>
  <c r="T4440" i="1"/>
  <c r="W4440" i="1" s="1"/>
  <c r="T4441" i="1"/>
  <c r="W4441" i="1" s="1"/>
  <c r="T4442" i="1"/>
  <c r="W4442" i="1"/>
  <c r="T4443" i="1"/>
  <c r="W4443" i="1" s="1"/>
  <c r="T4444" i="1"/>
  <c r="W4444" i="1" s="1"/>
  <c r="T4445" i="1"/>
  <c r="W4445" i="1" s="1"/>
  <c r="T4446" i="1"/>
  <c r="W4446" i="1" s="1"/>
  <c r="T4447" i="1"/>
  <c r="W4447" i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/>
  <c r="T4459" i="1"/>
  <c r="W4459" i="1" s="1"/>
  <c r="T4460" i="1"/>
  <c r="W4460" i="1" s="1"/>
  <c r="T4461" i="1"/>
  <c r="W4461" i="1" s="1"/>
  <c r="T4462" i="1"/>
  <c r="W4462" i="1" s="1"/>
  <c r="T4463" i="1"/>
  <c r="W4463" i="1"/>
  <c r="T4464" i="1"/>
  <c r="W4464" i="1" s="1"/>
  <c r="T4465" i="1"/>
  <c r="W4465" i="1" s="1"/>
  <c r="T4466" i="1"/>
  <c r="W4466" i="1" s="1"/>
  <c r="T4467" i="1"/>
  <c r="W4467" i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/>
  <c r="T4475" i="1"/>
  <c r="W4475" i="1" s="1"/>
  <c r="T4476" i="1"/>
  <c r="W4476" i="1" s="1"/>
  <c r="T4477" i="1"/>
  <c r="W4477" i="1" s="1"/>
  <c r="T4478" i="1"/>
  <c r="W4478" i="1" s="1"/>
  <c r="T4479" i="1"/>
  <c r="W4479" i="1"/>
  <c r="T4480" i="1"/>
  <c r="W4480" i="1" s="1"/>
  <c r="T4481" i="1"/>
  <c r="W4481" i="1" s="1"/>
  <c r="T4482" i="1"/>
  <c r="W4482" i="1"/>
  <c r="T4483" i="1"/>
  <c r="W4483" i="1" s="1"/>
  <c r="T4484" i="1"/>
  <c r="W4484" i="1" s="1"/>
  <c r="T4485" i="1"/>
  <c r="W4485" i="1" s="1"/>
  <c r="T4486" i="1"/>
  <c r="U4486" i="1" s="1"/>
  <c r="W4486" i="1" s="1"/>
  <c r="T4487" i="1"/>
  <c r="U4487" i="1" s="1"/>
  <c r="W4487" i="1" s="1"/>
  <c r="T4488" i="1"/>
  <c r="U4488" i="1" s="1"/>
  <c r="W4488" i="1" s="1"/>
  <c r="T4489" i="1"/>
  <c r="W4489" i="1"/>
  <c r="S4490" i="1"/>
  <c r="T4490" i="1" s="1"/>
  <c r="U4490" i="1" s="1"/>
  <c r="W4490" i="1" s="1"/>
  <c r="T4491" i="1"/>
  <c r="U4491" i="1" s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U4584" i="1" s="1"/>
  <c r="W4584" i="1" s="1"/>
  <c r="T4585" i="1"/>
  <c r="U4585" i="1" s="1"/>
  <c r="W4585" i="1" s="1"/>
  <c r="T4586" i="1"/>
  <c r="U4586" i="1" s="1"/>
  <c r="W4586" i="1" s="1"/>
  <c r="T4587" i="1"/>
  <c r="U4587" i="1" s="1"/>
  <c r="W4587" i="1" s="1"/>
  <c r="T4588" i="1"/>
  <c r="U4588" i="1" s="1"/>
  <c r="W4588" i="1" s="1"/>
  <c r="T4589" i="1"/>
  <c r="U4589" i="1" s="1"/>
  <c r="W4589" i="1" s="1"/>
  <c r="T4590" i="1"/>
  <c r="U4590" i="1" s="1"/>
  <c r="W4590" i="1" s="1"/>
  <c r="T4591" i="1"/>
  <c r="W4591" i="1"/>
  <c r="T4592" i="1"/>
  <c r="W4592" i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/>
  <c r="T4655" i="1"/>
  <c r="W4655" i="1" s="1"/>
  <c r="T4656" i="1"/>
  <c r="W4656" i="1" s="1"/>
  <c r="T4657" i="1"/>
  <c r="W4657" i="1" s="1"/>
  <c r="T4658" i="1"/>
  <c r="W4658" i="1" s="1"/>
  <c r="T4659" i="1"/>
  <c r="W4659" i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/>
  <c r="T4667" i="1"/>
  <c r="W4667" i="1" s="1"/>
  <c r="T4668" i="1"/>
  <c r="W4668" i="1" s="1"/>
  <c r="T4669" i="1"/>
  <c r="W4669" i="1" s="1"/>
  <c r="T4670" i="1"/>
  <c r="W4670" i="1" s="1"/>
  <c r="T4671" i="1"/>
  <c r="W4671" i="1"/>
  <c r="T4672" i="1"/>
  <c r="W4672" i="1" s="1"/>
  <c r="T4673" i="1"/>
  <c r="W4673" i="1" s="1"/>
  <c r="T4674" i="1"/>
  <c r="W4674" i="1"/>
  <c r="T4675" i="1"/>
  <c r="W4675" i="1" s="1"/>
  <c r="T4676" i="1"/>
  <c r="W4676" i="1" s="1"/>
  <c r="T4677" i="1"/>
  <c r="W4677" i="1" s="1"/>
  <c r="T4678" i="1"/>
  <c r="W4678" i="1" s="1"/>
  <c r="T4679" i="1"/>
  <c r="W4679" i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/>
  <c r="T4719" i="1"/>
  <c r="W4719" i="1" s="1"/>
  <c r="T4720" i="1"/>
  <c r="W4720" i="1" s="1"/>
  <c r="T4721" i="1"/>
  <c r="W4721" i="1" s="1"/>
  <c r="T4722" i="1"/>
  <c r="W4722" i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/>
  <c r="T4735" i="1"/>
  <c r="W4735" i="1" s="1"/>
  <c r="T4736" i="1"/>
  <c r="W4736" i="1" s="1"/>
  <c r="T4737" i="1"/>
  <c r="W4737" i="1" s="1"/>
  <c r="T4738" i="1"/>
  <c r="W4738" i="1"/>
  <c r="T4739" i="1"/>
  <c r="W4739" i="1" s="1"/>
  <c r="T4740" i="1"/>
  <c r="W4740" i="1" s="1"/>
  <c r="T4741" i="1"/>
  <c r="W4741" i="1" s="1"/>
  <c r="T4742" i="1"/>
  <c r="W4742" i="1" s="1"/>
  <c r="S4743" i="1"/>
  <c r="T4743" i="1"/>
  <c r="W4743" i="1" s="1"/>
  <c r="S4744" i="1"/>
  <c r="T4744" i="1" s="1"/>
  <c r="W4744" i="1" s="1"/>
  <c r="T4745" i="1"/>
  <c r="W4745" i="1" s="1"/>
  <c r="T4746" i="1"/>
  <c r="W4746" i="1" s="1"/>
  <c r="S4747" i="1"/>
  <c r="T4747" i="1" s="1"/>
  <c r="W4747" i="1" s="1"/>
  <c r="S4748" i="1"/>
  <c r="T4748" i="1" s="1"/>
  <c r="W4748" i="1" s="1"/>
  <c r="T4749" i="1"/>
  <c r="W4749" i="1" s="1"/>
  <c r="T4750" i="1"/>
  <c r="W4750" i="1" s="1"/>
  <c r="T4751" i="1"/>
  <c r="W4751" i="1" s="1"/>
  <c r="T4752" i="1"/>
  <c r="W4752" i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/>
  <c r="T4798" i="1"/>
  <c r="W4798" i="1" s="1"/>
  <c r="T4799" i="1"/>
  <c r="W4799" i="1" s="1"/>
  <c r="T4800" i="1"/>
  <c r="W4800" i="1" s="1"/>
  <c r="T4801" i="1"/>
  <c r="W4801" i="1" s="1"/>
  <c r="T4802" i="1"/>
  <c r="W4802" i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/>
  <c r="T4809" i="1"/>
  <c r="W4809" i="1" s="1"/>
  <c r="T4810" i="1"/>
  <c r="W4810" i="1" s="1"/>
  <c r="T4811" i="1"/>
  <c r="W4811" i="1" s="1"/>
  <c r="T4812" i="1"/>
  <c r="W4812" i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/>
  <c r="T4825" i="1"/>
  <c r="W4825" i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/>
  <c r="T4833" i="1"/>
  <c r="W4833" i="1" s="1"/>
  <c r="T4834" i="1"/>
  <c r="W4834" i="1" s="1"/>
  <c r="T4835" i="1"/>
  <c r="W4835" i="1" s="1"/>
  <c r="T4836" i="1"/>
  <c r="W4836" i="1" s="1"/>
  <c r="T4837" i="1"/>
  <c r="W4837" i="1"/>
  <c r="T4838" i="1"/>
  <c r="W4838" i="1" s="1"/>
  <c r="T4839" i="1"/>
  <c r="W4839" i="1" s="1"/>
  <c r="T4840" i="1"/>
  <c r="W4840" i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S4856" i="1"/>
  <c r="T4856" i="1" s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/>
  <c r="T4888" i="1"/>
  <c r="W4888" i="1" s="1"/>
  <c r="T4889" i="1"/>
  <c r="W4889" i="1" s="1"/>
  <c r="T4890" i="1"/>
  <c r="W4890" i="1" s="1"/>
  <c r="T4891" i="1"/>
  <c r="W4891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V1647" i="1"/>
  <c r="V1648" i="1"/>
  <c r="V1649" i="1"/>
  <c r="V1650" i="1"/>
  <c r="V1651" i="1"/>
  <c r="V1652" i="1"/>
  <c r="V1653" i="1"/>
  <c r="V1654" i="1"/>
  <c r="V1638" i="1"/>
  <c r="V1639" i="1"/>
  <c r="V1640" i="1"/>
  <c r="V1641" i="1"/>
  <c r="V1642" i="1"/>
  <c r="V1643" i="1"/>
  <c r="V1644" i="1"/>
  <c r="V1645" i="1"/>
  <c r="V1646" i="1"/>
  <c r="T1638" i="1"/>
  <c r="T1639" i="1"/>
  <c r="T1640" i="1"/>
  <c r="T1641" i="1"/>
  <c r="T1642" i="1"/>
  <c r="W1642" i="1" s="1"/>
  <c r="T1643" i="1"/>
  <c r="T1644" i="1"/>
  <c r="T1645" i="1"/>
  <c r="T1646" i="1"/>
  <c r="V1629" i="1"/>
  <c r="V1630" i="1"/>
  <c r="V1631" i="1"/>
  <c r="V1632" i="1"/>
  <c r="V1633" i="1"/>
  <c r="V1634" i="1"/>
  <c r="V1635" i="1"/>
  <c r="V1636" i="1"/>
  <c r="V1637" i="1"/>
  <c r="T1629" i="1"/>
  <c r="T1630" i="1"/>
  <c r="T1631" i="1"/>
  <c r="W1631" i="1" s="1"/>
  <c r="T1632" i="1"/>
  <c r="T1633" i="1"/>
  <c r="T1634" i="1"/>
  <c r="T1635" i="1"/>
  <c r="T1636" i="1"/>
  <c r="T1637" i="1"/>
  <c r="V1621" i="1"/>
  <c r="V1622" i="1"/>
  <c r="V1623" i="1"/>
  <c r="V1624" i="1"/>
  <c r="V1625" i="1"/>
  <c r="V1626" i="1"/>
  <c r="V1627" i="1"/>
  <c r="V1628" i="1"/>
  <c r="T1621" i="1"/>
  <c r="T1622" i="1"/>
  <c r="T1623" i="1"/>
  <c r="T1624" i="1"/>
  <c r="T1625" i="1"/>
  <c r="T1626" i="1"/>
  <c r="T1627" i="1"/>
  <c r="T1628" i="1"/>
  <c r="V1614" i="1"/>
  <c r="V1615" i="1"/>
  <c r="V1616" i="1"/>
  <c r="V1617" i="1"/>
  <c r="V1618" i="1"/>
  <c r="V1619" i="1"/>
  <c r="V1620" i="1"/>
  <c r="T1616" i="1"/>
  <c r="T1617" i="1"/>
  <c r="T1618" i="1"/>
  <c r="T1619" i="1"/>
  <c r="T1620" i="1"/>
  <c r="T1615" i="1"/>
  <c r="T1614" i="1"/>
  <c r="V1605" i="1"/>
  <c r="V1606" i="1"/>
  <c r="V1607" i="1"/>
  <c r="V1608" i="1"/>
  <c r="V1609" i="1"/>
  <c r="V1610" i="1"/>
  <c r="V1611" i="1"/>
  <c r="V1612" i="1"/>
  <c r="V1613" i="1"/>
  <c r="T1609" i="1"/>
  <c r="T1610" i="1"/>
  <c r="T1611" i="1"/>
  <c r="T1612" i="1"/>
  <c r="T1613" i="1"/>
  <c r="T1608" i="1"/>
  <c r="T1607" i="1"/>
  <c r="T1606" i="1"/>
  <c r="T1605" i="1"/>
  <c r="V1597" i="1"/>
  <c r="V1598" i="1"/>
  <c r="V1599" i="1"/>
  <c r="V1600" i="1"/>
  <c r="V1601" i="1"/>
  <c r="V1602" i="1"/>
  <c r="V1603" i="1"/>
  <c r="V1604" i="1"/>
  <c r="T1597" i="1"/>
  <c r="T1598" i="1"/>
  <c r="W1598" i="1" s="1"/>
  <c r="T1599" i="1"/>
  <c r="T1600" i="1"/>
  <c r="T1601" i="1"/>
  <c r="T1602" i="1"/>
  <c r="T1603" i="1"/>
  <c r="T1604" i="1"/>
  <c r="V1589" i="1"/>
  <c r="V1590" i="1"/>
  <c r="V1591" i="1"/>
  <c r="V1592" i="1"/>
  <c r="V1593" i="1"/>
  <c r="V1594" i="1"/>
  <c r="V1595" i="1"/>
  <c r="V1596" i="1"/>
  <c r="T1589" i="1"/>
  <c r="T1590" i="1"/>
  <c r="W1590" i="1" s="1"/>
  <c r="T1591" i="1"/>
  <c r="T1592" i="1"/>
  <c r="T1593" i="1"/>
  <c r="T1594" i="1"/>
  <c r="T1595" i="1"/>
  <c r="T1596" i="1"/>
  <c r="V1584" i="1"/>
  <c r="V1585" i="1"/>
  <c r="V1586" i="1"/>
  <c r="V1587" i="1"/>
  <c r="V1588" i="1"/>
  <c r="T1584" i="1"/>
  <c r="T1585" i="1"/>
  <c r="T1586" i="1"/>
  <c r="T1587" i="1"/>
  <c r="T1588" i="1"/>
  <c r="V1577" i="1"/>
  <c r="V1578" i="1"/>
  <c r="V1579" i="1"/>
  <c r="V1580" i="1"/>
  <c r="V1581" i="1"/>
  <c r="V1582" i="1"/>
  <c r="V1583" i="1"/>
  <c r="T1577" i="1"/>
  <c r="T1578" i="1"/>
  <c r="T1579" i="1"/>
  <c r="T1580" i="1"/>
  <c r="T1581" i="1"/>
  <c r="T1582" i="1"/>
  <c r="T1583" i="1"/>
  <c r="V1570" i="1"/>
  <c r="V1571" i="1"/>
  <c r="V1572" i="1"/>
  <c r="V1573" i="1"/>
  <c r="V1574" i="1"/>
  <c r="V1575" i="1"/>
  <c r="V1576" i="1"/>
  <c r="T1570" i="1"/>
  <c r="T1571" i="1"/>
  <c r="T1572" i="1"/>
  <c r="W1572" i="1" s="1"/>
  <c r="Z1572" i="1" s="1"/>
  <c r="T1573" i="1"/>
  <c r="T1574" i="1"/>
  <c r="T1575" i="1"/>
  <c r="T1576" i="1"/>
  <c r="V1563" i="1"/>
  <c r="V1564" i="1"/>
  <c r="V1565" i="1"/>
  <c r="V1566" i="1"/>
  <c r="V1567" i="1"/>
  <c r="V1568" i="1"/>
  <c r="V1569" i="1"/>
  <c r="T1563" i="1"/>
  <c r="T1564" i="1"/>
  <c r="T1565" i="1"/>
  <c r="T1566" i="1"/>
  <c r="T1567" i="1"/>
  <c r="T1568" i="1"/>
  <c r="T1569" i="1"/>
  <c r="V1556" i="1"/>
  <c r="V1557" i="1"/>
  <c r="V1558" i="1"/>
  <c r="V1559" i="1"/>
  <c r="V1560" i="1"/>
  <c r="V1561" i="1"/>
  <c r="V1562" i="1"/>
  <c r="T1562" i="1"/>
  <c r="T1561" i="1"/>
  <c r="T1560" i="1"/>
  <c r="T1559" i="1"/>
  <c r="T1558" i="1"/>
  <c r="T1557" i="1"/>
  <c r="T1556" i="1"/>
  <c r="W1556" i="1" s="1"/>
  <c r="Z1556" i="1" s="1"/>
  <c r="V1547" i="1"/>
  <c r="V1548" i="1"/>
  <c r="V1549" i="1"/>
  <c r="V1550" i="1"/>
  <c r="V1551" i="1"/>
  <c r="V1552" i="1"/>
  <c r="V1553" i="1"/>
  <c r="V1554" i="1"/>
  <c r="V1555" i="1"/>
  <c r="T1547" i="1"/>
  <c r="T1548" i="1"/>
  <c r="T1549" i="1"/>
  <c r="T1550" i="1"/>
  <c r="T1551" i="1"/>
  <c r="T1552" i="1"/>
  <c r="T1553" i="1"/>
  <c r="W1553" i="1" s="1"/>
  <c r="T1554" i="1"/>
  <c r="T1555" i="1"/>
  <c r="V1537" i="1"/>
  <c r="T1537" i="1"/>
  <c r="W1537" i="1" s="1"/>
  <c r="V1538" i="1"/>
  <c r="T1538" i="1"/>
  <c r="W1538" i="1" s="1"/>
  <c r="V1539" i="1"/>
  <c r="T1539" i="1"/>
  <c r="W1539" i="1" s="1"/>
  <c r="Z1539" i="1" s="1"/>
  <c r="V1540" i="1"/>
  <c r="T1540" i="1"/>
  <c r="W1540" i="1" s="1"/>
  <c r="V1541" i="1"/>
  <c r="T1541" i="1"/>
  <c r="W1541" i="1" s="1"/>
  <c r="Z1541" i="1" s="1"/>
  <c r="V1542" i="1"/>
  <c r="T1542" i="1"/>
  <c r="W1542" i="1" s="1"/>
  <c r="V1543" i="1"/>
  <c r="T1543" i="1"/>
  <c r="W1543" i="1" s="1"/>
  <c r="Z1543" i="1" s="1"/>
  <c r="V1544" i="1"/>
  <c r="T1544" i="1"/>
  <c r="W1544" i="1" s="1"/>
  <c r="V1545" i="1"/>
  <c r="T1545" i="1"/>
  <c r="W1545" i="1" s="1"/>
  <c r="V1546" i="1"/>
  <c r="T1546" i="1"/>
  <c r="W1546" i="1" s="1"/>
  <c r="V1526" i="1"/>
  <c r="V1527" i="1"/>
  <c r="V1528" i="1"/>
  <c r="V1529" i="1"/>
  <c r="V1530" i="1"/>
  <c r="V1531" i="1"/>
  <c r="V1532" i="1"/>
  <c r="V1533" i="1"/>
  <c r="V1534" i="1"/>
  <c r="V1535" i="1"/>
  <c r="V1536" i="1"/>
  <c r="T1536" i="1"/>
  <c r="W1536" i="1" s="1"/>
  <c r="T1535" i="1"/>
  <c r="W1535" i="1" s="1"/>
  <c r="T1534" i="1"/>
  <c r="W1534" i="1" s="1"/>
  <c r="T1533" i="1"/>
  <c r="W1533" i="1" s="1"/>
  <c r="T1532" i="1"/>
  <c r="W1532" i="1" s="1"/>
  <c r="T1531" i="1"/>
  <c r="W1531" i="1" s="1"/>
  <c r="T1530" i="1"/>
  <c r="W1530" i="1" s="1"/>
  <c r="Z1530" i="1" s="1"/>
  <c r="T1529" i="1"/>
  <c r="W1529" i="1" s="1"/>
  <c r="T1528" i="1"/>
  <c r="W1528" i="1" s="1"/>
  <c r="T1527" i="1"/>
  <c r="T1526" i="1"/>
  <c r="V1525" i="1"/>
  <c r="T1525" i="1"/>
  <c r="W1525" i="1" s="1"/>
  <c r="V1515" i="1"/>
  <c r="T1515" i="1"/>
  <c r="W1515" i="1" s="1"/>
  <c r="V1516" i="1"/>
  <c r="T1516" i="1"/>
  <c r="W1516" i="1" s="1"/>
  <c r="V1517" i="1"/>
  <c r="T1517" i="1"/>
  <c r="W1517" i="1" s="1"/>
  <c r="V1518" i="1"/>
  <c r="T1518" i="1"/>
  <c r="W1518" i="1" s="1"/>
  <c r="V1519" i="1"/>
  <c r="T1519" i="1"/>
  <c r="W1519" i="1" s="1"/>
  <c r="V1520" i="1"/>
  <c r="T1520" i="1"/>
  <c r="W1520" i="1" s="1"/>
  <c r="V1521" i="1"/>
  <c r="T1521" i="1"/>
  <c r="W1521" i="1" s="1"/>
  <c r="V1522" i="1"/>
  <c r="T1522" i="1"/>
  <c r="W1522" i="1" s="1"/>
  <c r="V1523" i="1"/>
  <c r="T1523" i="1"/>
  <c r="W1523" i="1" s="1"/>
  <c r="V1524" i="1"/>
  <c r="T1524" i="1"/>
  <c r="W1524" i="1" s="1"/>
  <c r="Z1524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492" i="1"/>
  <c r="T1492" i="1"/>
  <c r="W1492" i="1" s="1"/>
  <c r="V1493" i="1"/>
  <c r="T1493" i="1"/>
  <c r="W1493" i="1" s="1"/>
  <c r="V1494" i="1"/>
  <c r="T1494" i="1"/>
  <c r="W1494" i="1" s="1"/>
  <c r="V1495" i="1"/>
  <c r="T1495" i="1"/>
  <c r="W1495" i="1" s="1"/>
  <c r="V1496" i="1"/>
  <c r="T1496" i="1"/>
  <c r="W1496" i="1" s="1"/>
  <c r="V1497" i="1"/>
  <c r="T1497" i="1"/>
  <c r="W1497" i="1" s="1"/>
  <c r="V1498" i="1"/>
  <c r="T1498" i="1"/>
  <c r="W1498" i="1" s="1"/>
  <c r="V1499" i="1"/>
  <c r="T1499" i="1"/>
  <c r="W1499" i="1" s="1"/>
  <c r="V1500" i="1"/>
  <c r="T1500" i="1"/>
  <c r="W1500" i="1" s="1"/>
  <c r="V1484" i="1"/>
  <c r="V1485" i="1"/>
  <c r="V1486" i="1"/>
  <c r="V1487" i="1"/>
  <c r="V1488" i="1"/>
  <c r="V1489" i="1"/>
  <c r="V1490" i="1"/>
  <c r="V1491" i="1"/>
  <c r="T1491" i="1"/>
  <c r="W1491" i="1" s="1"/>
  <c r="T1490" i="1"/>
  <c r="W1490" i="1" s="1"/>
  <c r="Z1490" i="1" s="1"/>
  <c r="T1489" i="1"/>
  <c r="T1488" i="1"/>
  <c r="T1487" i="1"/>
  <c r="T1486" i="1"/>
  <c r="T1485" i="1"/>
  <c r="T1484" i="1"/>
  <c r="T13" i="1"/>
  <c r="W13" i="1" s="1"/>
  <c r="T2" i="1"/>
  <c r="W2" i="1" s="1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V1474" i="1"/>
  <c r="V1475" i="1"/>
  <c r="V1476" i="1"/>
  <c r="V1477" i="1"/>
  <c r="V1478" i="1"/>
  <c r="V1479" i="1"/>
  <c r="V1480" i="1"/>
  <c r="V1481" i="1"/>
  <c r="V1482" i="1"/>
  <c r="V1483" i="1"/>
  <c r="V1466" i="1"/>
  <c r="T1466" i="1"/>
  <c r="W1466" i="1" s="1"/>
  <c r="V1467" i="1"/>
  <c r="T1467" i="1"/>
  <c r="W1467" i="1" s="1"/>
  <c r="V1468" i="1"/>
  <c r="T1468" i="1"/>
  <c r="W1468" i="1" s="1"/>
  <c r="V1469" i="1"/>
  <c r="T1469" i="1"/>
  <c r="W1469" i="1" s="1"/>
  <c r="V1470" i="1"/>
  <c r="T1470" i="1"/>
  <c r="W1470" i="1" s="1"/>
  <c r="V1471" i="1"/>
  <c r="T1471" i="1"/>
  <c r="W1471" i="1" s="1"/>
  <c r="V1472" i="1"/>
  <c r="T1472" i="1"/>
  <c r="W1472" i="1" s="1"/>
  <c r="V1473" i="1"/>
  <c r="T1473" i="1"/>
  <c r="W1473" i="1" s="1"/>
  <c r="T1474" i="1"/>
  <c r="T1475" i="1"/>
  <c r="T1476" i="1"/>
  <c r="T1477" i="1"/>
  <c r="T1478" i="1"/>
  <c r="T1479" i="1"/>
  <c r="T1480" i="1"/>
  <c r="T1481" i="1"/>
  <c r="T1482" i="1"/>
  <c r="T1483" i="1"/>
  <c r="V1461" i="1"/>
  <c r="T1461" i="1"/>
  <c r="W1461" i="1" s="1"/>
  <c r="V1462" i="1"/>
  <c r="T1462" i="1"/>
  <c r="W1462" i="1" s="1"/>
  <c r="V1463" i="1"/>
  <c r="T1463" i="1"/>
  <c r="W1463" i="1" s="1"/>
  <c r="V1464" i="1"/>
  <c r="T1464" i="1"/>
  <c r="W1464" i="1" s="1"/>
  <c r="V1465" i="1"/>
  <c r="T1465" i="1"/>
  <c r="W1465" i="1" s="1"/>
  <c r="T1457" i="1"/>
  <c r="W1457" i="1"/>
  <c r="T1458" i="1"/>
  <c r="W1458" i="1" s="1"/>
  <c r="T1459" i="1"/>
  <c r="W1459" i="1" s="1"/>
  <c r="T1460" i="1"/>
  <c r="W1460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Y1442" i="1"/>
  <c r="T1442" i="1"/>
  <c r="W1442" i="1"/>
  <c r="Z1442" i="1" s="1"/>
  <c r="V1432" i="1"/>
  <c r="T1432" i="1"/>
  <c r="W1432" i="1" s="1"/>
  <c r="V1433" i="1"/>
  <c r="T1433" i="1"/>
  <c r="W1433" i="1" s="1"/>
  <c r="V1434" i="1"/>
  <c r="T1434" i="1"/>
  <c r="W1434" i="1" s="1"/>
  <c r="V1435" i="1"/>
  <c r="T1435" i="1"/>
  <c r="W1435" i="1" s="1"/>
  <c r="V1436" i="1"/>
  <c r="T1436" i="1"/>
  <c r="W1436" i="1" s="1"/>
  <c r="V1437" i="1"/>
  <c r="T1437" i="1"/>
  <c r="W1437" i="1" s="1"/>
  <c r="V1438" i="1"/>
  <c r="T1438" i="1"/>
  <c r="W1438" i="1" s="1"/>
  <c r="V1439" i="1"/>
  <c r="T1439" i="1"/>
  <c r="W1439" i="1" s="1"/>
  <c r="V1440" i="1"/>
  <c r="T1440" i="1"/>
  <c r="W1440" i="1" s="1"/>
  <c r="V1441" i="1"/>
  <c r="T1441" i="1"/>
  <c r="W1441" i="1" s="1"/>
  <c r="V1442" i="1"/>
  <c r="V1418" i="1"/>
  <c r="T1418" i="1"/>
  <c r="W1418" i="1" s="1"/>
  <c r="V1419" i="1"/>
  <c r="T1419" i="1"/>
  <c r="W1419" i="1" s="1"/>
  <c r="Z1419" i="1" s="1"/>
  <c r="V1420" i="1"/>
  <c r="T1420" i="1"/>
  <c r="W1420" i="1" s="1"/>
  <c r="Z1420" i="1" s="1"/>
  <c r="V1421" i="1"/>
  <c r="T1421" i="1"/>
  <c r="W1421" i="1"/>
  <c r="V1422" i="1"/>
  <c r="T1422" i="1"/>
  <c r="W1422" i="1" s="1"/>
  <c r="V1423" i="1"/>
  <c r="T1423" i="1"/>
  <c r="W1423" i="1" s="1"/>
  <c r="V1424" i="1"/>
  <c r="T1424" i="1"/>
  <c r="W1424" i="1" s="1"/>
  <c r="V1425" i="1"/>
  <c r="T1425" i="1"/>
  <c r="W1425" i="1" s="1"/>
  <c r="V1426" i="1"/>
  <c r="T1426" i="1"/>
  <c r="W1426" i="1" s="1"/>
  <c r="V1427" i="1"/>
  <c r="T1427" i="1"/>
  <c r="W1427" i="1" s="1"/>
  <c r="V1428" i="1"/>
  <c r="T1428" i="1"/>
  <c r="W1428" i="1" s="1"/>
  <c r="V1429" i="1"/>
  <c r="T1429" i="1"/>
  <c r="W1429" i="1" s="1"/>
  <c r="V1430" i="1"/>
  <c r="T1430" i="1"/>
  <c r="W1430" i="1" s="1"/>
  <c r="V1431" i="1"/>
  <c r="T1431" i="1"/>
  <c r="W1431" i="1" s="1"/>
  <c r="Y1409" i="1"/>
  <c r="T1409" i="1"/>
  <c r="W1409" i="1" s="1"/>
  <c r="Y1410" i="1"/>
  <c r="T1410" i="1"/>
  <c r="W1410" i="1" s="1"/>
  <c r="Z1410" i="1" s="1"/>
  <c r="Y1411" i="1"/>
  <c r="T1411" i="1"/>
  <c r="W1411" i="1" s="1"/>
  <c r="V1409" i="1"/>
  <c r="V1410" i="1"/>
  <c r="V1411" i="1"/>
  <c r="V1412" i="1"/>
  <c r="T1412" i="1"/>
  <c r="W1412" i="1" s="1"/>
  <c r="V1413" i="1"/>
  <c r="T1413" i="1"/>
  <c r="W1413" i="1" s="1"/>
  <c r="Z1413" i="1" s="1"/>
  <c r="V1414" i="1"/>
  <c r="T1414" i="1"/>
  <c r="W1414" i="1" s="1"/>
  <c r="V1415" i="1"/>
  <c r="T1415" i="1"/>
  <c r="W1415" i="1" s="1"/>
  <c r="V1416" i="1"/>
  <c r="T1416" i="1"/>
  <c r="W1416" i="1" s="1"/>
  <c r="V1417" i="1"/>
  <c r="T1417" i="1"/>
  <c r="W1417" i="1" s="1"/>
  <c r="Z1417" i="1" s="1"/>
  <c r="Y1400" i="1"/>
  <c r="T1400" i="1"/>
  <c r="W1400" i="1" s="1"/>
  <c r="Y1401" i="1"/>
  <c r="T1401" i="1"/>
  <c r="W1401" i="1" s="1"/>
  <c r="Y1402" i="1"/>
  <c r="T1402" i="1"/>
  <c r="W1402" i="1" s="1"/>
  <c r="Y1403" i="1"/>
  <c r="T1403" i="1"/>
  <c r="W1403" i="1" s="1"/>
  <c r="Z1403" i="1" s="1"/>
  <c r="Y1404" i="1"/>
  <c r="T1404" i="1"/>
  <c r="W1404" i="1" s="1"/>
  <c r="Z1404" i="1" s="1"/>
  <c r="Y1405" i="1"/>
  <c r="T1405" i="1"/>
  <c r="W1405" i="1" s="1"/>
  <c r="Z1405" i="1" s="1"/>
  <c r="Y1406" i="1"/>
  <c r="T1406" i="1"/>
  <c r="W1406" i="1"/>
  <c r="Z1406" i="1" s="1"/>
  <c r="Y1407" i="1"/>
  <c r="T1407" i="1"/>
  <c r="W1407" i="1" s="1"/>
  <c r="Y1408" i="1"/>
  <c r="T1408" i="1"/>
  <c r="W1408" i="1"/>
  <c r="V1400" i="1"/>
  <c r="V1401" i="1"/>
  <c r="V1402" i="1"/>
  <c r="V1403" i="1"/>
  <c r="V1404" i="1"/>
  <c r="V1405" i="1"/>
  <c r="V1406" i="1"/>
  <c r="V1407" i="1"/>
  <c r="V1408" i="1"/>
  <c r="V1396" i="1"/>
  <c r="T1396" i="1"/>
  <c r="W1396" i="1" s="1"/>
  <c r="Z1396" i="1" s="1"/>
  <c r="V1397" i="1"/>
  <c r="T1397" i="1"/>
  <c r="W1397" i="1" s="1"/>
  <c r="V1398" i="1"/>
  <c r="T1398" i="1"/>
  <c r="W1398" i="1" s="1"/>
  <c r="V1399" i="1"/>
  <c r="T1399" i="1"/>
  <c r="W1399" i="1" s="1"/>
  <c r="V1385" i="1"/>
  <c r="T1385" i="1"/>
  <c r="W1385" i="1" s="1"/>
  <c r="V1386" i="1"/>
  <c r="T1386" i="1"/>
  <c r="W1386" i="1" s="1"/>
  <c r="V1387" i="1"/>
  <c r="T1387" i="1"/>
  <c r="W1387" i="1" s="1"/>
  <c r="V1388" i="1"/>
  <c r="T1388" i="1"/>
  <c r="W1388" i="1"/>
  <c r="V1389" i="1"/>
  <c r="T1389" i="1"/>
  <c r="W1389" i="1" s="1"/>
  <c r="V1390" i="1"/>
  <c r="T1390" i="1"/>
  <c r="W1390" i="1" s="1"/>
  <c r="V1391" i="1"/>
  <c r="T1391" i="1"/>
  <c r="W1391" i="1"/>
  <c r="Z1391" i="1" s="1"/>
  <c r="V1392" i="1"/>
  <c r="T1392" i="1"/>
  <c r="W1392" i="1"/>
  <c r="V1393" i="1"/>
  <c r="T1393" i="1"/>
  <c r="W1393" i="1" s="1"/>
  <c r="V1394" i="1"/>
  <c r="T1394" i="1"/>
  <c r="W1394" i="1" s="1"/>
  <c r="V1395" i="1"/>
  <c r="T1395" i="1"/>
  <c r="W1395" i="1" s="1"/>
  <c r="Y1374" i="1"/>
  <c r="T1374" i="1"/>
  <c r="W1374" i="1" s="1"/>
  <c r="Z1374" i="1" s="1"/>
  <c r="Y1375" i="1"/>
  <c r="T1375" i="1"/>
  <c r="W1375" i="1" s="1"/>
  <c r="Y1376" i="1"/>
  <c r="T1376" i="1"/>
  <c r="W1376" i="1" s="1"/>
  <c r="V1374" i="1"/>
  <c r="V1375" i="1"/>
  <c r="V1376" i="1"/>
  <c r="V1377" i="1"/>
  <c r="T1377" i="1"/>
  <c r="W1377" i="1" s="1"/>
  <c r="V1378" i="1"/>
  <c r="T1378" i="1"/>
  <c r="W1378" i="1" s="1"/>
  <c r="V1379" i="1"/>
  <c r="T1379" i="1"/>
  <c r="W1379" i="1" s="1"/>
  <c r="V1380" i="1"/>
  <c r="T1380" i="1"/>
  <c r="W1380" i="1" s="1"/>
  <c r="V1381" i="1"/>
  <c r="T1381" i="1"/>
  <c r="W1381" i="1" s="1"/>
  <c r="V1382" i="1"/>
  <c r="T1382" i="1"/>
  <c r="W1382" i="1" s="1"/>
  <c r="Z1382" i="1" s="1"/>
  <c r="V1383" i="1"/>
  <c r="T1383" i="1"/>
  <c r="W1383" i="1" s="1"/>
  <c r="V1384" i="1"/>
  <c r="T1384" i="1"/>
  <c r="W1384" i="1"/>
  <c r="Y1368" i="1"/>
  <c r="T1368" i="1"/>
  <c r="W1368" i="1" s="1"/>
  <c r="Y1369" i="1"/>
  <c r="T1369" i="1"/>
  <c r="W1369" i="1" s="1"/>
  <c r="Y1370" i="1"/>
  <c r="T1370" i="1"/>
  <c r="W1370" i="1" s="1"/>
  <c r="Z1370" i="1" s="1"/>
  <c r="Y1371" i="1"/>
  <c r="T1371" i="1"/>
  <c r="W1371" i="1" s="1"/>
  <c r="Z1371" i="1" s="1"/>
  <c r="Y1372" i="1"/>
  <c r="T1372" i="1"/>
  <c r="W1372" i="1" s="1"/>
  <c r="Y1373" i="1"/>
  <c r="T1373" i="1"/>
  <c r="W1373" i="1" s="1"/>
  <c r="V1369" i="1"/>
  <c r="V1370" i="1"/>
  <c r="V1371" i="1"/>
  <c r="V1372" i="1"/>
  <c r="V1373" i="1"/>
  <c r="V1368" i="1"/>
  <c r="V1356" i="1"/>
  <c r="T1356" i="1"/>
  <c r="W1356" i="1" s="1"/>
  <c r="V1357" i="1"/>
  <c r="T1357" i="1"/>
  <c r="W1357" i="1" s="1"/>
  <c r="V1358" i="1"/>
  <c r="T1358" i="1"/>
  <c r="W1358" i="1" s="1"/>
  <c r="V1359" i="1"/>
  <c r="T1359" i="1"/>
  <c r="W1359" i="1" s="1"/>
  <c r="V1360" i="1"/>
  <c r="T1360" i="1"/>
  <c r="W1360" i="1" s="1"/>
  <c r="V1361" i="1"/>
  <c r="T1361" i="1"/>
  <c r="W1361" i="1" s="1"/>
  <c r="V1362" i="1"/>
  <c r="T1362" i="1"/>
  <c r="W1362" i="1" s="1"/>
  <c r="V1363" i="1"/>
  <c r="T1363" i="1"/>
  <c r="W1363" i="1" s="1"/>
  <c r="V1364" i="1"/>
  <c r="T1364" i="1"/>
  <c r="W1364" i="1" s="1"/>
  <c r="V1365" i="1"/>
  <c r="T1365" i="1"/>
  <c r="W1365" i="1" s="1"/>
  <c r="V1366" i="1"/>
  <c r="T1366" i="1"/>
  <c r="W1366" i="1" s="1"/>
  <c r="V1367" i="1"/>
  <c r="T1367" i="1"/>
  <c r="W1367" i="1" s="1"/>
  <c r="Z1367" i="1" s="1"/>
  <c r="V1346" i="1"/>
  <c r="T1346" i="1"/>
  <c r="W1346" i="1" s="1"/>
  <c r="Z1346" i="1" s="1"/>
  <c r="V1347" i="1"/>
  <c r="T1347" i="1"/>
  <c r="W1347" i="1" s="1"/>
  <c r="V1348" i="1"/>
  <c r="T1348" i="1"/>
  <c r="W1348" i="1" s="1"/>
  <c r="V1349" i="1"/>
  <c r="T1349" i="1"/>
  <c r="W1349" i="1" s="1"/>
  <c r="V1350" i="1"/>
  <c r="T1350" i="1"/>
  <c r="W1350" i="1" s="1"/>
  <c r="V1351" i="1"/>
  <c r="T1351" i="1"/>
  <c r="W1351" i="1" s="1"/>
  <c r="V1352" i="1"/>
  <c r="T1352" i="1"/>
  <c r="W1352" i="1" s="1"/>
  <c r="V1353" i="1"/>
  <c r="T1353" i="1"/>
  <c r="W1353" i="1" s="1"/>
  <c r="V1354" i="1"/>
  <c r="T1354" i="1"/>
  <c r="W1354" i="1" s="1"/>
  <c r="V1355" i="1"/>
  <c r="T1355" i="1"/>
  <c r="W1355" i="1" s="1"/>
  <c r="Y1337" i="1"/>
  <c r="T1337" i="1"/>
  <c r="W1337" i="1" s="1"/>
  <c r="Y1338" i="1"/>
  <c r="T1338" i="1"/>
  <c r="W1338" i="1" s="1"/>
  <c r="Y1339" i="1"/>
  <c r="T1339" i="1"/>
  <c r="W1339" i="1" s="1"/>
  <c r="Z1339" i="1" s="1"/>
  <c r="Y1340" i="1"/>
  <c r="T1340" i="1"/>
  <c r="W1340" i="1" s="1"/>
  <c r="Y1341" i="1"/>
  <c r="T1341" i="1"/>
  <c r="W1341" i="1" s="1"/>
  <c r="Y1342" i="1"/>
  <c r="T1342" i="1"/>
  <c r="W1342" i="1" s="1"/>
  <c r="Y1343" i="1"/>
  <c r="T1343" i="1"/>
  <c r="W1343" i="1" s="1"/>
  <c r="Z1343" i="1" s="1"/>
  <c r="Y1344" i="1"/>
  <c r="T1344" i="1"/>
  <c r="W1344" i="1" s="1"/>
  <c r="Y1345" i="1"/>
  <c r="T1345" i="1"/>
  <c r="W1345" i="1" s="1"/>
  <c r="V1337" i="1"/>
  <c r="V1338" i="1"/>
  <c r="V1339" i="1"/>
  <c r="V1340" i="1"/>
  <c r="V1341" i="1"/>
  <c r="V1342" i="1"/>
  <c r="V1343" i="1"/>
  <c r="V1344" i="1"/>
  <c r="V1345" i="1"/>
  <c r="T1332" i="1"/>
  <c r="W1332" i="1" s="1"/>
  <c r="T1333" i="1"/>
  <c r="W1333" i="1" s="1"/>
  <c r="T1334" i="1"/>
  <c r="W1334" i="1" s="1"/>
  <c r="T1335" i="1"/>
  <c r="W1335" i="1" s="1"/>
  <c r="T1336" i="1"/>
  <c r="W1336" i="1" s="1"/>
  <c r="V1329" i="1"/>
  <c r="V1330" i="1"/>
  <c r="V1331" i="1"/>
  <c r="V1332" i="1"/>
  <c r="V1333" i="1"/>
  <c r="V1334" i="1"/>
  <c r="V1335" i="1"/>
  <c r="V1336" i="1"/>
  <c r="T1329" i="1"/>
  <c r="T1330" i="1"/>
  <c r="W1330" i="1" s="1"/>
  <c r="T1331" i="1"/>
  <c r="V1321" i="1"/>
  <c r="T1321" i="1"/>
  <c r="W1321" i="1" s="1"/>
  <c r="V1322" i="1"/>
  <c r="T1322" i="1"/>
  <c r="W1322" i="1" s="1"/>
  <c r="V1323" i="1"/>
  <c r="T1323" i="1"/>
  <c r="W1323" i="1" s="1"/>
  <c r="V1324" i="1"/>
  <c r="T1324" i="1"/>
  <c r="W1324" i="1" s="1"/>
  <c r="V1325" i="1"/>
  <c r="T1325" i="1"/>
  <c r="W1325" i="1" s="1"/>
  <c r="V1326" i="1"/>
  <c r="T1326" i="1"/>
  <c r="W1326" i="1" s="1"/>
  <c r="V1327" i="1"/>
  <c r="T1327" i="1"/>
  <c r="W1327" i="1" s="1"/>
  <c r="V1328" i="1"/>
  <c r="T1328" i="1"/>
  <c r="W1328" i="1" s="1"/>
  <c r="V1313" i="1"/>
  <c r="T1313" i="1"/>
  <c r="W1313" i="1" s="1"/>
  <c r="V1314" i="1"/>
  <c r="T1314" i="1"/>
  <c r="W1314" i="1" s="1"/>
  <c r="V1315" i="1"/>
  <c r="T1315" i="1"/>
  <c r="W1315" i="1" s="1"/>
  <c r="Z1315" i="1" s="1"/>
  <c r="V1316" i="1"/>
  <c r="T1316" i="1"/>
  <c r="W1316" i="1" s="1"/>
  <c r="V1317" i="1"/>
  <c r="T1317" i="1"/>
  <c r="W1317" i="1" s="1"/>
  <c r="V1318" i="1"/>
  <c r="T1318" i="1"/>
  <c r="W1318" i="1" s="1"/>
  <c r="V1319" i="1"/>
  <c r="T1319" i="1"/>
  <c r="W1319" i="1" s="1"/>
  <c r="V1320" i="1"/>
  <c r="T1320" i="1"/>
  <c r="W1320" i="1"/>
  <c r="Z1320" i="1" s="1"/>
  <c r="V1300" i="1"/>
  <c r="T1300" i="1"/>
  <c r="W1300" i="1" s="1"/>
  <c r="V1301" i="1"/>
  <c r="T1301" i="1"/>
  <c r="W1301" i="1" s="1"/>
  <c r="V1302" i="1"/>
  <c r="T1302" i="1"/>
  <c r="W1302" i="1" s="1"/>
  <c r="Z1302" i="1" s="1"/>
  <c r="V1303" i="1"/>
  <c r="T1303" i="1"/>
  <c r="W1303" i="1" s="1"/>
  <c r="Z1303" i="1" s="1"/>
  <c r="V1304" i="1"/>
  <c r="T1304" i="1"/>
  <c r="W1304" i="1" s="1"/>
  <c r="V1305" i="1"/>
  <c r="T1305" i="1"/>
  <c r="W1305" i="1" s="1"/>
  <c r="V1306" i="1"/>
  <c r="T1306" i="1"/>
  <c r="W1306" i="1" s="1"/>
  <c r="V1307" i="1"/>
  <c r="T1307" i="1"/>
  <c r="W1307" i="1" s="1"/>
  <c r="V1308" i="1"/>
  <c r="T1308" i="1"/>
  <c r="W1308" i="1" s="1"/>
  <c r="V1309" i="1"/>
  <c r="T1309" i="1"/>
  <c r="W1309" i="1" s="1"/>
  <c r="V1310" i="1"/>
  <c r="T1310" i="1"/>
  <c r="W1310" i="1" s="1"/>
  <c r="V1311" i="1"/>
  <c r="T1311" i="1"/>
  <c r="W1311" i="1" s="1"/>
  <c r="V1312" i="1"/>
  <c r="T1312" i="1"/>
  <c r="W1312" i="1" s="1"/>
  <c r="Z1312" i="1" s="1"/>
  <c r="V1299" i="1"/>
  <c r="V1289" i="1"/>
  <c r="T1289" i="1"/>
  <c r="W1289" i="1" s="1"/>
  <c r="V1290" i="1"/>
  <c r="T1290" i="1"/>
  <c r="W1290" i="1" s="1"/>
  <c r="V1291" i="1"/>
  <c r="T1291" i="1"/>
  <c r="W1291" i="1" s="1"/>
  <c r="Z1291" i="1" s="1"/>
  <c r="V1292" i="1"/>
  <c r="T1292" i="1"/>
  <c r="W1292" i="1" s="1"/>
  <c r="V1293" i="1"/>
  <c r="T1293" i="1"/>
  <c r="W1293" i="1" s="1"/>
  <c r="V1294" i="1"/>
  <c r="T1294" i="1"/>
  <c r="W1294" i="1" s="1"/>
  <c r="V1295" i="1"/>
  <c r="T1295" i="1"/>
  <c r="W1295" i="1" s="1"/>
  <c r="V1296" i="1"/>
  <c r="T1296" i="1"/>
  <c r="W1296" i="1" s="1"/>
  <c r="Z1296" i="1" s="1"/>
  <c r="V1297" i="1"/>
  <c r="T1297" i="1"/>
  <c r="W1297" i="1" s="1"/>
  <c r="V1298" i="1"/>
  <c r="T1298" i="1"/>
  <c r="W1298" i="1" s="1"/>
  <c r="T1299" i="1"/>
  <c r="W1299" i="1" s="1"/>
  <c r="Z1299" i="1" s="1"/>
  <c r="V1281" i="1"/>
  <c r="T1281" i="1"/>
  <c r="W1281" i="1" s="1"/>
  <c r="V1282" i="1"/>
  <c r="T1282" i="1"/>
  <c r="W1282" i="1" s="1"/>
  <c r="V1283" i="1"/>
  <c r="T1283" i="1"/>
  <c r="W1283" i="1" s="1"/>
  <c r="V1284" i="1"/>
  <c r="T1284" i="1"/>
  <c r="W1284" i="1" s="1"/>
  <c r="V1285" i="1"/>
  <c r="T1285" i="1"/>
  <c r="W1285" i="1"/>
  <c r="Z1285" i="1" s="1"/>
  <c r="V1286" i="1"/>
  <c r="T1286" i="1"/>
  <c r="W1286" i="1" s="1"/>
  <c r="V1287" i="1"/>
  <c r="T1287" i="1"/>
  <c r="W1287" i="1" s="1"/>
  <c r="V1288" i="1"/>
  <c r="T1288" i="1"/>
  <c r="W1288" i="1" s="1"/>
  <c r="V1274" i="1"/>
  <c r="T1274" i="1"/>
  <c r="W1274" i="1" s="1"/>
  <c r="Z1274" i="1" s="1"/>
  <c r="V1275" i="1"/>
  <c r="T1275" i="1"/>
  <c r="W1275" i="1" s="1"/>
  <c r="Z1275" i="1" s="1"/>
  <c r="V1276" i="1"/>
  <c r="T1276" i="1"/>
  <c r="W1276" i="1"/>
  <c r="V1277" i="1"/>
  <c r="T1277" i="1"/>
  <c r="W1277" i="1" s="1"/>
  <c r="V1278" i="1"/>
  <c r="T1278" i="1"/>
  <c r="W1278" i="1" s="1"/>
  <c r="Z1278" i="1" s="1"/>
  <c r="V1279" i="1"/>
  <c r="T1279" i="1"/>
  <c r="W1279" i="1" s="1"/>
  <c r="V1280" i="1"/>
  <c r="T1280" i="1"/>
  <c r="W1280" i="1" s="1"/>
  <c r="Y1267" i="1"/>
  <c r="Y1268" i="1"/>
  <c r="Y1269" i="1"/>
  <c r="Y1270" i="1"/>
  <c r="Y1271" i="1"/>
  <c r="Y1272" i="1"/>
  <c r="Y1273" i="1"/>
  <c r="V1268" i="1"/>
  <c r="T1268" i="1"/>
  <c r="W1268" i="1" s="1"/>
  <c r="Z1268" i="1" s="1"/>
  <c r="V1269" i="1"/>
  <c r="T1269" i="1"/>
  <c r="W1269" i="1" s="1"/>
  <c r="Z1269" i="1" s="1"/>
  <c r="V1270" i="1"/>
  <c r="T1270" i="1"/>
  <c r="W1270" i="1" s="1"/>
  <c r="V1271" i="1"/>
  <c r="T1271" i="1"/>
  <c r="W1271" i="1" s="1"/>
  <c r="Z1271" i="1" s="1"/>
  <c r="V1272" i="1"/>
  <c r="T1272" i="1"/>
  <c r="W1272" i="1" s="1"/>
  <c r="V1273" i="1"/>
  <c r="T1273" i="1"/>
  <c r="W1273" i="1" s="1"/>
  <c r="Y1253" i="1"/>
  <c r="T1253" i="1"/>
  <c r="W1253" i="1" s="1"/>
  <c r="Y1254" i="1"/>
  <c r="T1254" i="1"/>
  <c r="W1254" i="1" s="1"/>
  <c r="Z1254" i="1" s="1"/>
  <c r="Y1255" i="1"/>
  <c r="T1255" i="1"/>
  <c r="W1255" i="1" s="1"/>
  <c r="Z1255" i="1" s="1"/>
  <c r="Y1256" i="1"/>
  <c r="T1256" i="1"/>
  <c r="W1256" i="1" s="1"/>
  <c r="Y1257" i="1"/>
  <c r="T1257" i="1"/>
  <c r="W1257" i="1" s="1"/>
  <c r="Y1258" i="1"/>
  <c r="T1258" i="1"/>
  <c r="W1258" i="1" s="1"/>
  <c r="Y1259" i="1"/>
  <c r="T1259" i="1"/>
  <c r="W1259" i="1" s="1"/>
  <c r="Y1260" i="1"/>
  <c r="T1260" i="1"/>
  <c r="W1260" i="1" s="1"/>
  <c r="Y1261" i="1"/>
  <c r="T1261" i="1"/>
  <c r="W1261" i="1" s="1"/>
  <c r="Y1262" i="1"/>
  <c r="T1262" i="1"/>
  <c r="W1262" i="1" s="1"/>
  <c r="Y1263" i="1"/>
  <c r="T1263" i="1"/>
  <c r="W1263" i="1" s="1"/>
  <c r="Z1263" i="1" s="1"/>
  <c r="Y1264" i="1"/>
  <c r="T1264" i="1"/>
  <c r="W1264" i="1" s="1"/>
  <c r="Y1265" i="1"/>
  <c r="T1265" i="1"/>
  <c r="W1265" i="1"/>
  <c r="Z1265" i="1" s="1"/>
  <c r="Y1266" i="1"/>
  <c r="T1266" i="1"/>
  <c r="W1266" i="1" s="1"/>
  <c r="Z1266" i="1" s="1"/>
  <c r="T1267" i="1"/>
  <c r="W1267" i="1" s="1"/>
  <c r="Z1267" i="1" s="1"/>
  <c r="V1259" i="1"/>
  <c r="V1260" i="1"/>
  <c r="V1261" i="1"/>
  <c r="V1262" i="1"/>
  <c r="V1263" i="1"/>
  <c r="V1264" i="1"/>
  <c r="V1265" i="1"/>
  <c r="V1266" i="1"/>
  <c r="V1267" i="1"/>
  <c r="T1252" i="1"/>
  <c r="W1252" i="1" s="1"/>
  <c r="V1252" i="1"/>
  <c r="V1253" i="1"/>
  <c r="V1254" i="1"/>
  <c r="V1255" i="1"/>
  <c r="V1256" i="1"/>
  <c r="V1257" i="1"/>
  <c r="V1258" i="1"/>
  <c r="Y1274" i="1"/>
  <c r="Y1275" i="1"/>
  <c r="Y1276" i="1"/>
  <c r="Y1277" i="1"/>
  <c r="Y1278" i="1"/>
  <c r="Y1279" i="1"/>
  <c r="Y1280" i="1"/>
  <c r="Y1281" i="1"/>
  <c r="V1240" i="1"/>
  <c r="T1240" i="1"/>
  <c r="W1240" i="1" s="1"/>
  <c r="V1241" i="1"/>
  <c r="T1241" i="1"/>
  <c r="W1241" i="1" s="1"/>
  <c r="V1242" i="1"/>
  <c r="T1242" i="1"/>
  <c r="W1242" i="1" s="1"/>
  <c r="V1243" i="1"/>
  <c r="T1243" i="1"/>
  <c r="W1243" i="1" s="1"/>
  <c r="V1244" i="1"/>
  <c r="T1244" i="1"/>
  <c r="W1244" i="1" s="1"/>
  <c r="V1245" i="1"/>
  <c r="T1245" i="1"/>
  <c r="W1245" i="1" s="1"/>
  <c r="V1246" i="1"/>
  <c r="T1246" i="1"/>
  <c r="W1246" i="1" s="1"/>
  <c r="V1247" i="1"/>
  <c r="T1247" i="1"/>
  <c r="W1247" i="1" s="1"/>
  <c r="V1248" i="1"/>
  <c r="T1248" i="1"/>
  <c r="W1248" i="1" s="1"/>
  <c r="V1249" i="1"/>
  <c r="T1249" i="1"/>
  <c r="W1249" i="1" s="1"/>
  <c r="V1250" i="1"/>
  <c r="T1250" i="1"/>
  <c r="W1250" i="1" s="1"/>
  <c r="Z1250" i="1" s="1"/>
  <c r="V1251" i="1"/>
  <c r="T1251" i="1"/>
  <c r="W1251" i="1" s="1"/>
  <c r="V1232" i="1"/>
  <c r="T1232" i="1"/>
  <c r="W1232" i="1" s="1"/>
  <c r="V1233" i="1"/>
  <c r="T1233" i="1"/>
  <c r="W1233" i="1" s="1"/>
  <c r="V1234" i="1"/>
  <c r="T1234" i="1"/>
  <c r="W1234" i="1" s="1"/>
  <c r="Z1234" i="1" s="1"/>
  <c r="V1235" i="1"/>
  <c r="T1235" i="1"/>
  <c r="W1235" i="1" s="1"/>
  <c r="Z1235" i="1" s="1"/>
  <c r="V1236" i="1"/>
  <c r="T1236" i="1"/>
  <c r="W1236" i="1" s="1"/>
  <c r="V1237" i="1"/>
  <c r="T1237" i="1"/>
  <c r="W1237" i="1" s="1"/>
  <c r="V1238" i="1"/>
  <c r="T1238" i="1"/>
  <c r="W1238" i="1" s="1"/>
  <c r="V1239" i="1"/>
  <c r="T1239" i="1"/>
  <c r="W1239" i="1" s="1"/>
  <c r="Z1239" i="1" s="1"/>
  <c r="V1221" i="1"/>
  <c r="V1222" i="1"/>
  <c r="V1223" i="1"/>
  <c r="V1224" i="1"/>
  <c r="V1225" i="1"/>
  <c r="V1226" i="1"/>
  <c r="V1227" i="1"/>
  <c r="V1228" i="1"/>
  <c r="V1229" i="1"/>
  <c r="V1230" i="1"/>
  <c r="V1231" i="1"/>
  <c r="T1229" i="1"/>
  <c r="T1221" i="1"/>
  <c r="T1222" i="1"/>
  <c r="T1223" i="1"/>
  <c r="T1224" i="1"/>
  <c r="W1224" i="1" s="1"/>
  <c r="T1225" i="1"/>
  <c r="W1225" i="1" s="1"/>
  <c r="T1226" i="1"/>
  <c r="W1226" i="1" s="1"/>
  <c r="T1227" i="1"/>
  <c r="W1227" i="1" s="1"/>
  <c r="Z1227" i="1" s="1"/>
  <c r="T1228" i="1"/>
  <c r="W1228" i="1" s="1"/>
  <c r="T1230" i="1"/>
  <c r="T1231" i="1"/>
  <c r="W1231" i="1" s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T1209" i="1"/>
  <c r="W1209" i="1" s="1"/>
  <c r="T1210" i="1"/>
  <c r="W1210" i="1" s="1"/>
  <c r="T1211" i="1"/>
  <c r="T1212" i="1"/>
  <c r="W1212" i="1" s="1"/>
  <c r="T1213" i="1"/>
  <c r="T1214" i="1"/>
  <c r="W1214" i="1" s="1"/>
  <c r="T1215" i="1"/>
  <c r="W1215" i="1" s="1"/>
  <c r="T1216" i="1"/>
  <c r="T1217" i="1"/>
  <c r="W1217" i="1" s="1"/>
  <c r="T1218" i="1"/>
  <c r="W1218" i="1" s="1"/>
  <c r="T1219" i="1"/>
  <c r="T1220" i="1"/>
  <c r="V1202" i="1"/>
  <c r="V1203" i="1"/>
  <c r="V1204" i="1"/>
  <c r="V1205" i="1"/>
  <c r="V1206" i="1"/>
  <c r="V1207" i="1"/>
  <c r="V1208" i="1"/>
  <c r="T1202" i="1"/>
  <c r="W1202" i="1" s="1"/>
  <c r="T1203" i="1"/>
  <c r="T1204" i="1"/>
  <c r="T1205" i="1"/>
  <c r="W1205" i="1" s="1"/>
  <c r="T1206" i="1"/>
  <c r="W1206" i="1" s="1"/>
  <c r="T1207" i="1"/>
  <c r="W1207" i="1" s="1"/>
  <c r="Z1207" i="1" s="1"/>
  <c r="T1208" i="1"/>
  <c r="V1194" i="1"/>
  <c r="V1195" i="1"/>
  <c r="V1196" i="1"/>
  <c r="V1197" i="1"/>
  <c r="V1198" i="1"/>
  <c r="V1199" i="1"/>
  <c r="V1200" i="1"/>
  <c r="V1201" i="1"/>
  <c r="T1195" i="1"/>
  <c r="T1196" i="1"/>
  <c r="W1196" i="1" s="1"/>
  <c r="T1197" i="1"/>
  <c r="T1198" i="1"/>
  <c r="W1198" i="1" s="1"/>
  <c r="T1199" i="1"/>
  <c r="W1199" i="1" s="1"/>
  <c r="T1200" i="1"/>
  <c r="T1201" i="1"/>
  <c r="W1201" i="1" s="1"/>
  <c r="Z1201" i="1" s="1"/>
  <c r="T1194" i="1"/>
  <c r="W1194" i="1" s="1"/>
  <c r="V1187" i="1"/>
  <c r="V1188" i="1"/>
  <c r="V1189" i="1"/>
  <c r="V1190" i="1"/>
  <c r="V1191" i="1"/>
  <c r="V1192" i="1"/>
  <c r="V1193" i="1"/>
  <c r="T1187" i="1"/>
  <c r="W1187" i="1" s="1"/>
  <c r="T1188" i="1"/>
  <c r="T1189" i="1"/>
  <c r="T1190" i="1"/>
  <c r="T1191" i="1"/>
  <c r="W1191" i="1" s="1"/>
  <c r="Z1191" i="1" s="1"/>
  <c r="T1192" i="1"/>
  <c r="W1192" i="1" s="1"/>
  <c r="T1193" i="1"/>
  <c r="W1193" i="1" s="1"/>
  <c r="T1179" i="1"/>
  <c r="W1179" i="1" s="1"/>
  <c r="Z1179" i="1" s="1"/>
  <c r="T1180" i="1"/>
  <c r="W1180" i="1" s="1"/>
  <c r="T1181" i="1"/>
  <c r="W1181" i="1" s="1"/>
  <c r="V1183" i="1"/>
  <c r="V1184" i="1"/>
  <c r="V1185" i="1"/>
  <c r="V1186" i="1"/>
  <c r="V1176" i="1"/>
  <c r="T1176" i="1"/>
  <c r="W1176" i="1" s="1"/>
  <c r="Z1176" i="1" s="1"/>
  <c r="V1177" i="1"/>
  <c r="T1177" i="1"/>
  <c r="W1177" i="1" s="1"/>
  <c r="V1178" i="1"/>
  <c r="T1178" i="1"/>
  <c r="W1178" i="1" s="1"/>
  <c r="Z1178" i="1" s="1"/>
  <c r="V1180" i="1"/>
  <c r="V1181" i="1"/>
  <c r="V1182" i="1"/>
  <c r="T1182" i="1"/>
  <c r="W1182" i="1" s="1"/>
  <c r="Z1182" i="1" s="1"/>
  <c r="T1183" i="1"/>
  <c r="W1183" i="1" s="1"/>
  <c r="Z1183" i="1" s="1"/>
  <c r="T1184" i="1"/>
  <c r="W1184" i="1" s="1"/>
  <c r="Z1184" i="1" s="1"/>
  <c r="T1185" i="1"/>
  <c r="W1185" i="1" s="1"/>
  <c r="T1186" i="1"/>
  <c r="W1186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V1168" i="1"/>
  <c r="V1169" i="1"/>
  <c r="V1170" i="1"/>
  <c r="V1171" i="1"/>
  <c r="V1172" i="1"/>
  <c r="V1173" i="1"/>
  <c r="V1174" i="1"/>
  <c r="V1175" i="1"/>
  <c r="T1165" i="1"/>
  <c r="W1165" i="1" s="1"/>
  <c r="T1166" i="1"/>
  <c r="W1166" i="1" s="1"/>
  <c r="T1167" i="1"/>
  <c r="W1167" i="1"/>
  <c r="V1159" i="1"/>
  <c r="V1160" i="1"/>
  <c r="V1161" i="1"/>
  <c r="V1162" i="1"/>
  <c r="V1163" i="1"/>
  <c r="V1164" i="1"/>
  <c r="V1165" i="1"/>
  <c r="V1166" i="1"/>
  <c r="V1167" i="1"/>
  <c r="T1159" i="1"/>
  <c r="T1160" i="1"/>
  <c r="W1160" i="1" s="1"/>
  <c r="Z1160" i="1" s="1"/>
  <c r="T1161" i="1"/>
  <c r="T1162" i="1"/>
  <c r="W1162" i="1" s="1"/>
  <c r="Z1162" i="1" s="1"/>
  <c r="T1163" i="1"/>
  <c r="T1164" i="1"/>
  <c r="V1151" i="1"/>
  <c r="V1152" i="1"/>
  <c r="V1153" i="1"/>
  <c r="V1154" i="1"/>
  <c r="V1155" i="1"/>
  <c r="V1156" i="1"/>
  <c r="V1157" i="1"/>
  <c r="V1158" i="1"/>
  <c r="T1151" i="1"/>
  <c r="W1151" i="1" s="1"/>
  <c r="Z1151" i="1" s="1"/>
  <c r="T1152" i="1"/>
  <c r="W1152" i="1" s="1"/>
  <c r="T1153" i="1"/>
  <c r="T1154" i="1"/>
  <c r="W1154" i="1" s="1"/>
  <c r="Z1154" i="1" s="1"/>
  <c r="T1155" i="1"/>
  <c r="T1156" i="1"/>
  <c r="W1156" i="1" s="1"/>
  <c r="Z1156" i="1" s="1"/>
  <c r="T1157" i="1"/>
  <c r="W1157" i="1" s="1"/>
  <c r="T1158" i="1"/>
  <c r="W1158" i="1" s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T1138" i="1"/>
  <c r="W1138" i="1" s="1"/>
  <c r="Z1138" i="1" s="1"/>
  <c r="T1139" i="1"/>
  <c r="W1139" i="1" s="1"/>
  <c r="T1140" i="1"/>
  <c r="W1140" i="1" s="1"/>
  <c r="Z1140" i="1" s="1"/>
  <c r="T1141" i="1"/>
  <c r="W1141" i="1" s="1"/>
  <c r="T1142" i="1"/>
  <c r="W1142" i="1" s="1"/>
  <c r="T1143" i="1"/>
  <c r="W1143" i="1" s="1"/>
  <c r="T1144" i="1"/>
  <c r="W1144" i="1" s="1"/>
  <c r="T1145" i="1"/>
  <c r="T1146" i="1"/>
  <c r="W1146" i="1" s="1"/>
  <c r="T1147" i="1"/>
  <c r="W1147" i="1" s="1"/>
  <c r="T1148" i="1"/>
  <c r="T1149" i="1"/>
  <c r="W1149" i="1" s="1"/>
  <c r="Z1149" i="1" s="1"/>
  <c r="T1150" i="1"/>
  <c r="W1150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/>
  <c r="V1129" i="1"/>
  <c r="V1130" i="1"/>
  <c r="V1131" i="1"/>
  <c r="V1132" i="1"/>
  <c r="V1133" i="1"/>
  <c r="V1134" i="1"/>
  <c r="V1135" i="1"/>
  <c r="V1136" i="1"/>
  <c r="V1137" i="1"/>
  <c r="T1124" i="1"/>
  <c r="W1124" i="1" s="1"/>
  <c r="T1125" i="1"/>
  <c r="W1125" i="1" s="1"/>
  <c r="T1126" i="1"/>
  <c r="W1126" i="1" s="1"/>
  <c r="T1127" i="1"/>
  <c r="W1127" i="1" s="1"/>
  <c r="T1128" i="1"/>
  <c r="W1128" i="1" s="1"/>
  <c r="V1124" i="1"/>
  <c r="V1125" i="1"/>
  <c r="V1126" i="1"/>
  <c r="V1127" i="1"/>
  <c r="V1128" i="1"/>
  <c r="T1112" i="1"/>
  <c r="W1112" i="1" s="1"/>
  <c r="T1113" i="1"/>
  <c r="W1113" i="1" s="1"/>
  <c r="Z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T1111" i="1"/>
  <c r="T1101" i="1"/>
  <c r="W1101" i="1" s="1"/>
  <c r="Z1101" i="1" s="1"/>
  <c r="T1102" i="1"/>
  <c r="T1103" i="1"/>
  <c r="T1104" i="1"/>
  <c r="T1105" i="1"/>
  <c r="T1106" i="1"/>
  <c r="T1107" i="1"/>
  <c r="T1108" i="1"/>
  <c r="T1109" i="1"/>
  <c r="T1110" i="1"/>
  <c r="T1100" i="1"/>
  <c r="W1100" i="1" s="1"/>
  <c r="Z1100" i="1" s="1"/>
  <c r="T1095" i="1"/>
  <c r="W1095" i="1" s="1"/>
  <c r="T1096" i="1"/>
  <c r="W1096" i="1" s="1"/>
  <c r="T1097" i="1"/>
  <c r="W1097" i="1" s="1"/>
  <c r="T1098" i="1"/>
  <c r="W1098" i="1" s="1"/>
  <c r="V1095" i="1"/>
  <c r="V1096" i="1"/>
  <c r="V1097" i="1"/>
  <c r="V1098" i="1"/>
  <c r="V1100" i="1"/>
  <c r="V1101" i="1"/>
  <c r="X1945" i="1"/>
  <c r="X1946" i="1"/>
  <c r="Y1946" i="1" s="1"/>
  <c r="Z1946" i="1" s="1"/>
  <c r="X1947" i="1"/>
  <c r="X1948" i="1"/>
  <c r="X1949" i="1"/>
  <c r="X1950" i="1"/>
  <c r="X1951" i="1"/>
  <c r="X1952" i="1"/>
  <c r="X1944" i="1"/>
  <c r="X1922" i="1"/>
  <c r="Y1922" i="1" s="1"/>
  <c r="X1923" i="1"/>
  <c r="X1924" i="1"/>
  <c r="X1925" i="1"/>
  <c r="X1926" i="1"/>
  <c r="X1927" i="1"/>
  <c r="Y1927" i="1" s="1"/>
  <c r="Z1927" i="1" s="1"/>
  <c r="X1928" i="1"/>
  <c r="X1929" i="1"/>
  <c r="X1930" i="1"/>
  <c r="Y1930" i="1" s="1"/>
  <c r="Z1930" i="1" s="1"/>
  <c r="X1931" i="1"/>
  <c r="X1932" i="1"/>
  <c r="X1933" i="1"/>
  <c r="X1934" i="1"/>
  <c r="X1935" i="1"/>
  <c r="Y1935" i="1" s="1"/>
  <c r="Z1935" i="1" s="1"/>
  <c r="X1936" i="1"/>
  <c r="X1937" i="1"/>
  <c r="X1938" i="1"/>
  <c r="Y1938" i="1" s="1"/>
  <c r="Z1938" i="1" s="1"/>
  <c r="X1939" i="1"/>
  <c r="X1940" i="1"/>
  <c r="X1941" i="1"/>
  <c r="X1942" i="1"/>
  <c r="X1943" i="1"/>
  <c r="Y1943" i="1" s="1"/>
  <c r="Z1943" i="1" s="1"/>
  <c r="Y1126" i="1"/>
  <c r="Y1127" i="1"/>
  <c r="Y1128" i="1"/>
  <c r="Y1129" i="1"/>
  <c r="Y1130" i="1"/>
  <c r="Y1131" i="1"/>
  <c r="Y1132" i="1"/>
  <c r="Z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W1145" i="1"/>
  <c r="Y1146" i="1"/>
  <c r="Y1147" i="1"/>
  <c r="Y1148" i="1"/>
  <c r="Z1148" i="1" s="1"/>
  <c r="W1148" i="1"/>
  <c r="Y1149" i="1"/>
  <c r="Y1150" i="1"/>
  <c r="Y1151" i="1"/>
  <c r="Y1152" i="1"/>
  <c r="Y1153" i="1"/>
  <c r="W1153" i="1"/>
  <c r="Z1153" i="1" s="1"/>
  <c r="Y1154" i="1"/>
  <c r="Y1155" i="1"/>
  <c r="W1155" i="1"/>
  <c r="Y1156" i="1"/>
  <c r="Y1157" i="1"/>
  <c r="Y1158" i="1"/>
  <c r="Y1159" i="1"/>
  <c r="W1159" i="1"/>
  <c r="Y1160" i="1"/>
  <c r="Y1161" i="1"/>
  <c r="W1161" i="1"/>
  <c r="Y1162" i="1"/>
  <c r="Y1163" i="1"/>
  <c r="W1163" i="1"/>
  <c r="Y1164" i="1"/>
  <c r="W1164" i="1"/>
  <c r="Y1165" i="1"/>
  <c r="Y1166" i="1"/>
  <c r="Y1167" i="1"/>
  <c r="Y1168" i="1"/>
  <c r="Y1169" i="1"/>
  <c r="Y1170" i="1"/>
  <c r="Y1171" i="1"/>
  <c r="Y1172" i="1"/>
  <c r="Y1173" i="1"/>
  <c r="Y1174" i="1"/>
  <c r="Y1175" i="1"/>
  <c r="Z1175" i="1" s="1"/>
  <c r="Y1176" i="1"/>
  <c r="Y1177" i="1"/>
  <c r="Z1177" i="1" s="1"/>
  <c r="Y1178" i="1"/>
  <c r="Y1179" i="1"/>
  <c r="Y1180" i="1"/>
  <c r="Y1181" i="1"/>
  <c r="Z1181" i="1" s="1"/>
  <c r="Y1182" i="1"/>
  <c r="Y1183" i="1"/>
  <c r="Y1184" i="1"/>
  <c r="Y1185" i="1"/>
  <c r="Y1186" i="1"/>
  <c r="Y1187" i="1"/>
  <c r="Y1188" i="1"/>
  <c r="W1188" i="1"/>
  <c r="Y1189" i="1"/>
  <c r="W1189" i="1"/>
  <c r="Y1190" i="1"/>
  <c r="W1190" i="1"/>
  <c r="Y1191" i="1"/>
  <c r="Y1192" i="1"/>
  <c r="Y1193" i="1"/>
  <c r="Y1194" i="1"/>
  <c r="Y1195" i="1"/>
  <c r="W1195" i="1"/>
  <c r="Y1196" i="1"/>
  <c r="Y1197" i="1"/>
  <c r="W1197" i="1"/>
  <c r="Z1197" i="1"/>
  <c r="Y1198" i="1"/>
  <c r="Y1199" i="1"/>
  <c r="Y1200" i="1"/>
  <c r="W1200" i="1"/>
  <c r="Y1201" i="1"/>
  <c r="Y1202" i="1"/>
  <c r="Y1203" i="1"/>
  <c r="W1203" i="1"/>
  <c r="Z1203" i="1" s="1"/>
  <c r="Y1204" i="1"/>
  <c r="W1204" i="1"/>
  <c r="Y1205" i="1"/>
  <c r="Y1206" i="1"/>
  <c r="Y1207" i="1"/>
  <c r="Y1208" i="1"/>
  <c r="W1208" i="1"/>
  <c r="Y1209" i="1"/>
  <c r="Y1210" i="1"/>
  <c r="Y1211" i="1"/>
  <c r="W1211" i="1"/>
  <c r="Y1212" i="1"/>
  <c r="Y1213" i="1"/>
  <c r="W1213" i="1"/>
  <c r="Y1214" i="1"/>
  <c r="Y1215" i="1"/>
  <c r="Y1216" i="1"/>
  <c r="W1216" i="1"/>
  <c r="Y1217" i="1"/>
  <c r="Y1218" i="1"/>
  <c r="Y1219" i="1"/>
  <c r="W1219" i="1"/>
  <c r="Y1220" i="1"/>
  <c r="W1220" i="1"/>
  <c r="Y1221" i="1"/>
  <c r="W1221" i="1"/>
  <c r="Z1221" i="1" s="1"/>
  <c r="Y1222" i="1"/>
  <c r="W1222" i="1"/>
  <c r="Y1223" i="1"/>
  <c r="W1223" i="1"/>
  <c r="Z1223" i="1"/>
  <c r="Y1224" i="1"/>
  <c r="Y1225" i="1"/>
  <c r="Y1226" i="1"/>
  <c r="Y1227" i="1"/>
  <c r="Y1228" i="1"/>
  <c r="Y1229" i="1"/>
  <c r="W1229" i="1"/>
  <c r="Z1229" i="1" s="1"/>
  <c r="Y1230" i="1"/>
  <c r="W1230" i="1"/>
  <c r="Z1230" i="1" s="1"/>
  <c r="Y1231" i="1"/>
  <c r="Y1232" i="1"/>
  <c r="Z1232" i="1"/>
  <c r="Y1233" i="1"/>
  <c r="Z1233" i="1" s="1"/>
  <c r="Y1234" i="1"/>
  <c r="Y1235" i="1"/>
  <c r="Y1236" i="1"/>
  <c r="Y1237" i="1"/>
  <c r="Y1238" i="1"/>
  <c r="Z1238" i="1" s="1"/>
  <c r="Y1239" i="1"/>
  <c r="Y1240" i="1"/>
  <c r="Z1240" i="1"/>
  <c r="Y1241" i="1"/>
  <c r="Y1242" i="1"/>
  <c r="Y1243" i="1"/>
  <c r="Z1243" i="1" s="1"/>
  <c r="Y1244" i="1"/>
  <c r="Z1244" i="1"/>
  <c r="Y1245" i="1"/>
  <c r="Z1245" i="1"/>
  <c r="Y1246" i="1"/>
  <c r="Y1247" i="1"/>
  <c r="Z1247" i="1" s="1"/>
  <c r="Y1248" i="1"/>
  <c r="Z1248" i="1" s="1"/>
  <c r="Y1249" i="1"/>
  <c r="Y1250" i="1"/>
  <c r="Y1251" i="1"/>
  <c r="Y1252" i="1"/>
  <c r="Z1252" i="1"/>
  <c r="Y1282" i="1"/>
  <c r="Y1283" i="1"/>
  <c r="Y1284" i="1"/>
  <c r="Y1285" i="1"/>
  <c r="Y1286" i="1"/>
  <c r="Y1287" i="1"/>
  <c r="Z1287" i="1" s="1"/>
  <c r="Y1288" i="1"/>
  <c r="Y1289" i="1"/>
  <c r="Z1289" i="1" s="1"/>
  <c r="Y1290" i="1"/>
  <c r="Y1291" i="1"/>
  <c r="Y1292" i="1"/>
  <c r="Z1292" i="1"/>
  <c r="Y1293" i="1"/>
  <c r="Z1293" i="1" s="1"/>
  <c r="Y1294" i="1"/>
  <c r="Y1295" i="1"/>
  <c r="Z1295" i="1" s="1"/>
  <c r="Y1296" i="1"/>
  <c r="Y1297" i="1"/>
  <c r="Y1298" i="1"/>
  <c r="Z1298" i="1" s="1"/>
  <c r="Y1299" i="1"/>
  <c r="Y1300" i="1"/>
  <c r="Z1300" i="1" s="1"/>
  <c r="Y1301" i="1"/>
  <c r="Y1302" i="1"/>
  <c r="Y1303" i="1"/>
  <c r="Y1304" i="1"/>
  <c r="Z1304" i="1" s="1"/>
  <c r="Y1305" i="1"/>
  <c r="Y1306" i="1"/>
  <c r="Z1306" i="1" s="1"/>
  <c r="Y1307" i="1"/>
  <c r="Y1308" i="1"/>
  <c r="Y1309" i="1"/>
  <c r="Y1310" i="1"/>
  <c r="Z1310" i="1" s="1"/>
  <c r="Y1311" i="1"/>
  <c r="Z1311" i="1" s="1"/>
  <c r="Y1312" i="1"/>
  <c r="Y1313" i="1"/>
  <c r="Z1313" i="1"/>
  <c r="Y1314" i="1"/>
  <c r="Y1315" i="1"/>
  <c r="Y1316" i="1"/>
  <c r="Z1316" i="1" s="1"/>
  <c r="Y1317" i="1"/>
  <c r="Z1317" i="1" s="1"/>
  <c r="Y1318" i="1"/>
  <c r="Z1318" i="1"/>
  <c r="Y1319" i="1"/>
  <c r="Y1320" i="1"/>
  <c r="Y1321" i="1"/>
  <c r="Z1321" i="1" s="1"/>
  <c r="Y1322" i="1"/>
  <c r="Z1322" i="1"/>
  <c r="Y1323" i="1"/>
  <c r="Y1324" i="1"/>
  <c r="Z1324" i="1" s="1"/>
  <c r="Y1325" i="1"/>
  <c r="Z1325" i="1" s="1"/>
  <c r="Y1326" i="1"/>
  <c r="Z1326" i="1" s="1"/>
  <c r="Y1327" i="1"/>
  <c r="Z1327" i="1" s="1"/>
  <c r="Y1328" i="1"/>
  <c r="Y1329" i="1"/>
  <c r="W1329" i="1"/>
  <c r="Z1329" i="1" s="1"/>
  <c r="Y1330" i="1"/>
  <c r="Y1331" i="1"/>
  <c r="W1331" i="1"/>
  <c r="Y1332" i="1"/>
  <c r="Y1333" i="1"/>
  <c r="Z1333" i="1"/>
  <c r="Y1334" i="1"/>
  <c r="Z1334" i="1" s="1"/>
  <c r="Y1335" i="1"/>
  <c r="Y1336" i="1"/>
  <c r="Z1336" i="1" s="1"/>
  <c r="Y1346" i="1"/>
  <c r="Y1347" i="1"/>
  <c r="Y1348" i="1"/>
  <c r="Y1349" i="1"/>
  <c r="Y1350" i="1"/>
  <c r="Z1350" i="1" s="1"/>
  <c r="Y1351" i="1"/>
  <c r="Z1351" i="1" s="1"/>
  <c r="Y1352" i="1"/>
  <c r="Z1352" i="1" s="1"/>
  <c r="Y1353" i="1"/>
  <c r="Y1354" i="1"/>
  <c r="Z1354" i="1" s="1"/>
  <c r="Y1355" i="1"/>
  <c r="Y1356" i="1"/>
  <c r="Y1357" i="1"/>
  <c r="Y1358" i="1"/>
  <c r="Z1358" i="1"/>
  <c r="Y1359" i="1"/>
  <c r="Y1360" i="1"/>
  <c r="Z1360" i="1"/>
  <c r="Y1361" i="1"/>
  <c r="Y1362" i="1"/>
  <c r="Z1362" i="1" s="1"/>
  <c r="Y1363" i="1"/>
  <c r="Y1364" i="1"/>
  <c r="Y1365" i="1"/>
  <c r="Y1366" i="1"/>
  <c r="Y1367" i="1"/>
  <c r="Y1377" i="1"/>
  <c r="Z1377" i="1" s="1"/>
  <c r="Y1378" i="1"/>
  <c r="Z1378" i="1" s="1"/>
  <c r="Y1379" i="1"/>
  <c r="Z1379" i="1" s="1"/>
  <c r="Y1380" i="1"/>
  <c r="Y1381" i="1"/>
  <c r="Z1381" i="1" s="1"/>
  <c r="Y1382" i="1"/>
  <c r="Y1383" i="1"/>
  <c r="Y1384" i="1"/>
  <c r="Z1384" i="1" s="1"/>
  <c r="Y1385" i="1"/>
  <c r="Z1385" i="1" s="1"/>
  <c r="Y1386" i="1"/>
  <c r="Z1386" i="1" s="1"/>
  <c r="Y1387" i="1"/>
  <c r="Z1387" i="1"/>
  <c r="Y1388" i="1"/>
  <c r="Y1389" i="1"/>
  <c r="Z1389" i="1" s="1"/>
  <c r="Y1390" i="1"/>
  <c r="Z1390" i="1" s="1"/>
  <c r="Y1391" i="1"/>
  <c r="Y1392" i="1"/>
  <c r="Z1392" i="1"/>
  <c r="Y1393" i="1"/>
  <c r="Y1394" i="1"/>
  <c r="Z1394" i="1" s="1"/>
  <c r="Y1395" i="1"/>
  <c r="Y1396" i="1"/>
  <c r="Y1397" i="1"/>
  <c r="Y1398" i="1"/>
  <c r="Y1399" i="1"/>
  <c r="Z1399" i="1" s="1"/>
  <c r="Y1412" i="1"/>
  <c r="Y1413" i="1"/>
  <c r="Y1414" i="1"/>
  <c r="Z1414" i="1" s="1"/>
  <c r="Y1415" i="1"/>
  <c r="Z1415" i="1"/>
  <c r="Y1416" i="1"/>
  <c r="Y1417" i="1"/>
  <c r="Y1418" i="1"/>
  <c r="Z1418" i="1" s="1"/>
  <c r="Y1419" i="1"/>
  <c r="Y1420" i="1"/>
  <c r="Y1421" i="1"/>
  <c r="Z1421" i="1"/>
  <c r="Y1422" i="1"/>
  <c r="Y1423" i="1"/>
  <c r="Y1424" i="1"/>
  <c r="Z1424" i="1" s="1"/>
  <c r="Y1425" i="1"/>
  <c r="Y1426" i="1"/>
  <c r="Z1426" i="1" s="1"/>
  <c r="Y1427" i="1"/>
  <c r="Y1428" i="1"/>
  <c r="Z1428" i="1" s="1"/>
  <c r="Y1429" i="1"/>
  <c r="Y1430" i="1"/>
  <c r="Z1430" i="1" s="1"/>
  <c r="Y1431" i="1"/>
  <c r="Z1431" i="1" s="1"/>
  <c r="Y1432" i="1"/>
  <c r="Y1433" i="1"/>
  <c r="Z1433" i="1" s="1"/>
  <c r="Y1434" i="1"/>
  <c r="Z1434" i="1" s="1"/>
  <c r="Y1435" i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3" i="1"/>
  <c r="Y1444" i="1"/>
  <c r="Z1444" i="1" s="1"/>
  <c r="Y1445" i="1"/>
  <c r="Z1445" i="1" s="1"/>
  <c r="Y1446" i="1"/>
  <c r="Z1446" i="1" s="1"/>
  <c r="Y1447" i="1"/>
  <c r="Y1448" i="1"/>
  <c r="Z1448" i="1" s="1"/>
  <c r="Y1449" i="1"/>
  <c r="Y1450" i="1"/>
  <c r="Z1450" i="1"/>
  <c r="Y1451" i="1"/>
  <c r="Z1451" i="1" s="1"/>
  <c r="Y1452" i="1"/>
  <c r="Z1452" i="1" s="1"/>
  <c r="Y1453" i="1"/>
  <c r="Z1453" i="1"/>
  <c r="Y1454" i="1"/>
  <c r="Z1454" i="1" s="1"/>
  <c r="Y1455" i="1"/>
  <c r="Y1456" i="1"/>
  <c r="Y1457" i="1"/>
  <c r="Z1457" i="1" s="1"/>
  <c r="Y1458" i="1"/>
  <c r="Z1458" i="1" s="1"/>
  <c r="Y1459" i="1"/>
  <c r="Z1459" i="1"/>
  <c r="Y1460" i="1"/>
  <c r="Z1460" i="1" s="1"/>
  <c r="Y1461" i="1"/>
  <c r="Z1461" i="1"/>
  <c r="Y1462" i="1"/>
  <c r="Z1462" i="1" s="1"/>
  <c r="Y1463" i="1"/>
  <c r="Z1463" i="1" s="1"/>
  <c r="Y1464" i="1"/>
  <c r="Z1464" i="1"/>
  <c r="Y1465" i="1"/>
  <c r="Z1465" i="1" s="1"/>
  <c r="Y1466" i="1"/>
  <c r="Z1466" i="1" s="1"/>
  <c r="Y1467" i="1"/>
  <c r="Y1468" i="1"/>
  <c r="Z1468" i="1" s="1"/>
  <c r="Y1469" i="1"/>
  <c r="Y1470" i="1"/>
  <c r="Z1470" i="1" s="1"/>
  <c r="Y1471" i="1"/>
  <c r="Z1471" i="1"/>
  <c r="Y1472" i="1"/>
  <c r="Y1473" i="1"/>
  <c r="Y1474" i="1"/>
  <c r="W1474" i="1"/>
  <c r="Z1474" i="1" s="1"/>
  <c r="Y1475" i="1"/>
  <c r="W1475" i="1"/>
  <c r="Y1476" i="1"/>
  <c r="W1476" i="1"/>
  <c r="Z1476" i="1" s="1"/>
  <c r="Y1477" i="1"/>
  <c r="W1477" i="1"/>
  <c r="Y1478" i="1"/>
  <c r="W1478" i="1"/>
  <c r="Y1479" i="1"/>
  <c r="W1479" i="1"/>
  <c r="Z1479" i="1" s="1"/>
  <c r="Y1480" i="1"/>
  <c r="W1480" i="1"/>
  <c r="Y1481" i="1"/>
  <c r="W1481" i="1"/>
  <c r="Y1482" i="1"/>
  <c r="W1482" i="1"/>
  <c r="Z1482" i="1" s="1"/>
  <c r="Y1483" i="1"/>
  <c r="W1483" i="1"/>
  <c r="Y1484" i="1"/>
  <c r="W1484" i="1"/>
  <c r="Z1484" i="1" s="1"/>
  <c r="Y1485" i="1"/>
  <c r="W1485" i="1"/>
  <c r="Z1485" i="1" s="1"/>
  <c r="Y1486" i="1"/>
  <c r="W1486" i="1"/>
  <c r="Z1486" i="1" s="1"/>
  <c r="Y1487" i="1"/>
  <c r="W1487" i="1"/>
  <c r="Y1488" i="1"/>
  <c r="W1488" i="1"/>
  <c r="Y1489" i="1"/>
  <c r="W1489" i="1"/>
  <c r="Z1489" i="1" s="1"/>
  <c r="Y1490" i="1"/>
  <c r="Y1491" i="1"/>
  <c r="Z1491" i="1" s="1"/>
  <c r="Y1492" i="1"/>
  <c r="Z1492" i="1" s="1"/>
  <c r="Y1493" i="1"/>
  <c r="Z1493" i="1" s="1"/>
  <c r="Y1494" i="1"/>
  <c r="Z1494" i="1" s="1"/>
  <c r="Y1495" i="1"/>
  <c r="Y1496" i="1"/>
  <c r="Y1497" i="1"/>
  <c r="Z1497" i="1" s="1"/>
  <c r="Y1498" i="1"/>
  <c r="Z1498" i="1" s="1"/>
  <c r="Y1499" i="1"/>
  <c r="Z1499" i="1" s="1"/>
  <c r="Y1500" i="1"/>
  <c r="Z1500" i="1" s="1"/>
  <c r="Y1501" i="1"/>
  <c r="Y1502" i="1"/>
  <c r="Y1503" i="1"/>
  <c r="Z1503" i="1" s="1"/>
  <c r="Y1504" i="1"/>
  <c r="Z1504" i="1" s="1"/>
  <c r="Y1505" i="1"/>
  <c r="Z1505" i="1"/>
  <c r="Y1506" i="1"/>
  <c r="Z1506" i="1" s="1"/>
  <c r="Y1507" i="1"/>
  <c r="Y1508" i="1"/>
  <c r="Z1508" i="1"/>
  <c r="Y1509" i="1"/>
  <c r="Z1509" i="1"/>
  <c r="Y1510" i="1"/>
  <c r="Z1510" i="1" s="1"/>
  <c r="Y1511" i="1"/>
  <c r="Z1511" i="1" s="1"/>
  <c r="Y1512" i="1"/>
  <c r="Z1512" i="1" s="1"/>
  <c r="Y1513" i="1"/>
  <c r="Y1514" i="1"/>
  <c r="Y1515" i="1"/>
  <c r="Z1515" i="1"/>
  <c r="Y1516" i="1"/>
  <c r="Z1516" i="1"/>
  <c r="Y1517" i="1"/>
  <c r="Y1518" i="1"/>
  <c r="Z1518" i="1" s="1"/>
  <c r="Y1519" i="1"/>
  <c r="Y1520" i="1"/>
  <c r="Z1520" i="1" s="1"/>
  <c r="Y1521" i="1"/>
  <c r="Z1521" i="1" s="1"/>
  <c r="Y1522" i="1"/>
  <c r="Z1522" i="1" s="1"/>
  <c r="Y1523" i="1"/>
  <c r="Z1523" i="1" s="1"/>
  <c r="Y1524" i="1"/>
  <c r="Y1525" i="1"/>
  <c r="Y1526" i="1"/>
  <c r="W1526" i="1"/>
  <c r="Y1527" i="1"/>
  <c r="W1527" i="1"/>
  <c r="Z1527" i="1" s="1"/>
  <c r="Y1528" i="1"/>
  <c r="Z1528" i="1"/>
  <c r="Y1529" i="1"/>
  <c r="Z1529" i="1" s="1"/>
  <c r="Y1530" i="1"/>
  <c r="Y1531" i="1"/>
  <c r="Y1532" i="1"/>
  <c r="Z1532" i="1" s="1"/>
  <c r="Y1533" i="1"/>
  <c r="Z1533" i="1" s="1"/>
  <c r="Y1534" i="1"/>
  <c r="Z1534" i="1"/>
  <c r="Y1535" i="1"/>
  <c r="Z1535" i="1" s="1"/>
  <c r="Y1536" i="1"/>
  <c r="Z1536" i="1"/>
  <c r="Y1537" i="1"/>
  <c r="Z1537" i="1" s="1"/>
  <c r="Y1538" i="1"/>
  <c r="Z1538" i="1"/>
  <c r="Y1539" i="1"/>
  <c r="Y1540" i="1"/>
  <c r="Z1540" i="1"/>
  <c r="Y1541" i="1"/>
  <c r="Y1542" i="1"/>
  <c r="Y1543" i="1"/>
  <c r="Y1544" i="1"/>
  <c r="Z1544" i="1" s="1"/>
  <c r="Y1545" i="1"/>
  <c r="Z1545" i="1"/>
  <c r="Y1546" i="1"/>
  <c r="Z1546" i="1" s="1"/>
  <c r="Y1547" i="1"/>
  <c r="W1547" i="1"/>
  <c r="Y1548" i="1"/>
  <c r="W1548" i="1"/>
  <c r="Y1549" i="1"/>
  <c r="W1549" i="1"/>
  <c r="Z1549" i="1" s="1"/>
  <c r="Y1550" i="1"/>
  <c r="W1550" i="1"/>
  <c r="Z1550" i="1" s="1"/>
  <c r="Y1551" i="1"/>
  <c r="W1551" i="1"/>
  <c r="Y1552" i="1"/>
  <c r="W1552" i="1"/>
  <c r="Y1553" i="1"/>
  <c r="Y1554" i="1"/>
  <c r="W1554" i="1"/>
  <c r="Z1554" i="1" s="1"/>
  <c r="Y1555" i="1"/>
  <c r="W1555" i="1"/>
  <c r="Y1556" i="1"/>
  <c r="Y1557" i="1"/>
  <c r="W1557" i="1"/>
  <c r="Y1558" i="1"/>
  <c r="W1558" i="1"/>
  <c r="Y1559" i="1"/>
  <c r="W1559" i="1"/>
  <c r="Y1560" i="1"/>
  <c r="W1560" i="1"/>
  <c r="Y1561" i="1"/>
  <c r="W1561" i="1"/>
  <c r="Z1561" i="1" s="1"/>
  <c r="Y1562" i="1"/>
  <c r="W1562" i="1"/>
  <c r="Y1563" i="1"/>
  <c r="W1563" i="1"/>
  <c r="Y1564" i="1"/>
  <c r="W1564" i="1"/>
  <c r="Y1565" i="1"/>
  <c r="W1565" i="1"/>
  <c r="Y1566" i="1"/>
  <c r="W1566" i="1"/>
  <c r="Y1567" i="1"/>
  <c r="W1567" i="1"/>
  <c r="Y1568" i="1"/>
  <c r="W1568" i="1"/>
  <c r="Y1569" i="1"/>
  <c r="W1569" i="1"/>
  <c r="Y1570" i="1"/>
  <c r="W1570" i="1"/>
  <c r="Y1571" i="1"/>
  <c r="W1571" i="1"/>
  <c r="Z1571" i="1" s="1"/>
  <c r="Y1572" i="1"/>
  <c r="Y1573" i="1"/>
  <c r="W1573" i="1"/>
  <c r="Y1574" i="1"/>
  <c r="W1574" i="1"/>
  <c r="Y1575" i="1"/>
  <c r="W1575" i="1"/>
  <c r="Y1576" i="1"/>
  <c r="W1576" i="1"/>
  <c r="Y1577" i="1"/>
  <c r="W1577" i="1"/>
  <c r="Z1577" i="1" s="1"/>
  <c r="Y1578" i="1"/>
  <c r="W1578" i="1"/>
  <c r="Z1578" i="1" s="1"/>
  <c r="Y1579" i="1"/>
  <c r="W1579" i="1"/>
  <c r="Z1579" i="1" s="1"/>
  <c r="Y1580" i="1"/>
  <c r="W1580" i="1"/>
  <c r="Z1580" i="1" s="1"/>
  <c r="Y1581" i="1"/>
  <c r="W1581" i="1"/>
  <c r="Y1582" i="1"/>
  <c r="W1582" i="1"/>
  <c r="Z1582" i="1" s="1"/>
  <c r="Y1583" i="1"/>
  <c r="W1583" i="1"/>
  <c r="Z1583" i="1"/>
  <c r="Y1584" i="1"/>
  <c r="W1584" i="1"/>
  <c r="Z1584" i="1" s="1"/>
  <c r="Y1585" i="1"/>
  <c r="W1585" i="1"/>
  <c r="Y1586" i="1"/>
  <c r="W1586" i="1"/>
  <c r="Y1587" i="1"/>
  <c r="W1587" i="1"/>
  <c r="Y1588" i="1"/>
  <c r="W1588" i="1"/>
  <c r="Z1588" i="1" s="1"/>
  <c r="Y1589" i="1"/>
  <c r="W1589" i="1"/>
  <c r="Y1590" i="1"/>
  <c r="Y1591" i="1"/>
  <c r="W1591" i="1"/>
  <c r="Z1591" i="1" s="1"/>
  <c r="Y1592" i="1"/>
  <c r="W1592" i="1"/>
  <c r="Y1593" i="1"/>
  <c r="W1593" i="1"/>
  <c r="Z1593" i="1" s="1"/>
  <c r="Y1594" i="1"/>
  <c r="W1594" i="1"/>
  <c r="Z1594" i="1" s="1"/>
  <c r="Y1595" i="1"/>
  <c r="W1595" i="1"/>
  <c r="Y1596" i="1"/>
  <c r="W1596" i="1"/>
  <c r="Y1597" i="1"/>
  <c r="W1597" i="1"/>
  <c r="Z1597" i="1" s="1"/>
  <c r="Y1598" i="1"/>
  <c r="Y1599" i="1"/>
  <c r="W1599" i="1"/>
  <c r="Z1599" i="1"/>
  <c r="Y1600" i="1"/>
  <c r="W1600" i="1"/>
  <c r="Y1601" i="1"/>
  <c r="W1601" i="1"/>
  <c r="Z1601" i="1" s="1"/>
  <c r="Y1602" i="1"/>
  <c r="W1602" i="1"/>
  <c r="Y1603" i="1"/>
  <c r="W1603" i="1"/>
  <c r="Y1604" i="1"/>
  <c r="W1604" i="1"/>
  <c r="Z1604" i="1" s="1"/>
  <c r="Y1605" i="1"/>
  <c r="W1605" i="1"/>
  <c r="Z1605" i="1" s="1"/>
  <c r="Y1606" i="1"/>
  <c r="W1606" i="1"/>
  <c r="Z1606" i="1" s="1"/>
  <c r="Y1607" i="1"/>
  <c r="W1607" i="1"/>
  <c r="Z1607" i="1" s="1"/>
  <c r="Y1608" i="1"/>
  <c r="W1608" i="1"/>
  <c r="Z1608" i="1" s="1"/>
  <c r="Y1609" i="1"/>
  <c r="W1609" i="1"/>
  <c r="Z1609" i="1" s="1"/>
  <c r="Y1610" i="1"/>
  <c r="W1610" i="1"/>
  <c r="Z1610" i="1" s="1"/>
  <c r="Y1611" i="1"/>
  <c r="W1611" i="1"/>
  <c r="Y1612" i="1"/>
  <c r="W1612" i="1"/>
  <c r="Y1613" i="1"/>
  <c r="W1613" i="1"/>
  <c r="Y1614" i="1"/>
  <c r="W1614" i="1"/>
  <c r="Y1615" i="1"/>
  <c r="W1615" i="1"/>
  <c r="Z1615" i="1" s="1"/>
  <c r="Y1616" i="1"/>
  <c r="W1616" i="1"/>
  <c r="Z1616" i="1" s="1"/>
  <c r="Y1617" i="1"/>
  <c r="W1617" i="1"/>
  <c r="Z1617" i="1" s="1"/>
  <c r="Y1618" i="1"/>
  <c r="W1618" i="1"/>
  <c r="Z1618" i="1" s="1"/>
  <c r="Y1619" i="1"/>
  <c r="W1619" i="1"/>
  <c r="Z1619" i="1" s="1"/>
  <c r="Y1620" i="1"/>
  <c r="W1620" i="1"/>
  <c r="Y1621" i="1"/>
  <c r="W1621" i="1"/>
  <c r="Z1621" i="1" s="1"/>
  <c r="Y1622" i="1"/>
  <c r="W1622" i="1"/>
  <c r="Y1623" i="1"/>
  <c r="W1623" i="1"/>
  <c r="Y1624" i="1"/>
  <c r="W1624" i="1"/>
  <c r="Z1624" i="1" s="1"/>
  <c r="Y1625" i="1"/>
  <c r="W1625" i="1"/>
  <c r="Y1626" i="1"/>
  <c r="W1626" i="1"/>
  <c r="Y1627" i="1"/>
  <c r="W1627" i="1"/>
  <c r="Y1628" i="1"/>
  <c r="W1628" i="1"/>
  <c r="Z1628" i="1" s="1"/>
  <c r="Y1629" i="1"/>
  <c r="W1629" i="1"/>
  <c r="Y1630" i="1"/>
  <c r="Z1630" i="1" s="1"/>
  <c r="W1630" i="1"/>
  <c r="Y1631" i="1"/>
  <c r="Y1632" i="1"/>
  <c r="W1632" i="1"/>
  <c r="Y1633" i="1"/>
  <c r="W1633" i="1"/>
  <c r="Y1634" i="1"/>
  <c r="W1634" i="1"/>
  <c r="Z1634" i="1" s="1"/>
  <c r="Y1635" i="1"/>
  <c r="Z1635" i="1" s="1"/>
  <c r="W1635" i="1"/>
  <c r="Y1636" i="1"/>
  <c r="Z1636" i="1" s="1"/>
  <c r="W1636" i="1"/>
  <c r="Y1637" i="1"/>
  <c r="Z1637" i="1" s="1"/>
  <c r="W1637" i="1"/>
  <c r="Y1638" i="1"/>
  <c r="W1638" i="1"/>
  <c r="Y1639" i="1"/>
  <c r="W1639" i="1"/>
  <c r="Z1639" i="1" s="1"/>
  <c r="Y1640" i="1"/>
  <c r="W1640" i="1"/>
  <c r="Y1641" i="1"/>
  <c r="W1641" i="1"/>
  <c r="Y1642" i="1"/>
  <c r="Y1643" i="1"/>
  <c r="W1643" i="1"/>
  <c r="Y1644" i="1"/>
  <c r="W1644" i="1"/>
  <c r="Z1644" i="1" s="1"/>
  <c r="Y1645" i="1"/>
  <c r="W1645" i="1"/>
  <c r="Y1646" i="1"/>
  <c r="W1646" i="1"/>
  <c r="Z1646" i="1" s="1"/>
  <c r="Y1655" i="1"/>
  <c r="Z1655" i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Y1662" i="1"/>
  <c r="Z1662" i="1"/>
  <c r="Y1663" i="1"/>
  <c r="Z1663" i="1"/>
  <c r="Y1664" i="1"/>
  <c r="Z1664" i="1" s="1"/>
  <c r="Y1665" i="1"/>
  <c r="Z1665" i="1"/>
  <c r="Y1666" i="1"/>
  <c r="Z1666" i="1" s="1"/>
  <c r="Y1667" i="1"/>
  <c r="Z1667" i="1" s="1"/>
  <c r="Y1668" i="1"/>
  <c r="Z1668" i="1" s="1"/>
  <c r="Y1669" i="1"/>
  <c r="Z1669" i="1"/>
  <c r="Y1670" i="1"/>
  <c r="Z1670" i="1" s="1"/>
  <c r="Y1671" i="1"/>
  <c r="Z1671" i="1" s="1"/>
  <c r="Y1672" i="1"/>
  <c r="Z1672" i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/>
  <c r="Y1692" i="1"/>
  <c r="Z1692" i="1" s="1"/>
  <c r="Y1693" i="1"/>
  <c r="Z1693" i="1" s="1"/>
  <c r="Y1694" i="1"/>
  <c r="Z1694" i="1" s="1"/>
  <c r="Y1695" i="1"/>
  <c r="Z1695" i="1"/>
  <c r="Y1696" i="1"/>
  <c r="Z1696" i="1" s="1"/>
  <c r="Y1697" i="1"/>
  <c r="Z1697" i="1" s="1"/>
  <c r="Y1698" i="1"/>
  <c r="Z1698" i="1" s="1"/>
  <c r="Y1699" i="1"/>
  <c r="Z1699" i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/>
  <c r="Y1707" i="1"/>
  <c r="Z1707" i="1" s="1"/>
  <c r="Y1708" i="1"/>
  <c r="Z1708" i="1" s="1"/>
  <c r="Y1709" i="1"/>
  <c r="Z1709" i="1" s="1"/>
  <c r="Y1710" i="1"/>
  <c r="Z1710" i="1" s="1"/>
  <c r="Y1711" i="1"/>
  <c r="Z1711" i="1"/>
  <c r="Y1712" i="1"/>
  <c r="Z1712" i="1"/>
  <c r="Y1713" i="1"/>
  <c r="Z1713" i="1" s="1"/>
  <c r="Y1714" i="1"/>
  <c r="Z1714" i="1" s="1"/>
  <c r="Y1715" i="1"/>
  <c r="Z1715" i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/>
  <c r="Y1724" i="1"/>
  <c r="Z1724" i="1" s="1"/>
  <c r="Y1725" i="1"/>
  <c r="Z1725" i="1"/>
  <c r="Y1726" i="1"/>
  <c r="Z1726" i="1"/>
  <c r="Y1727" i="1"/>
  <c r="Z1727" i="1"/>
  <c r="Y1728" i="1"/>
  <c r="Z1728" i="1" s="1"/>
  <c r="Y1729" i="1"/>
  <c r="Z1729" i="1" s="1"/>
  <c r="Y1730" i="1"/>
  <c r="Z1730" i="1"/>
  <c r="Y1731" i="1"/>
  <c r="Z1731" i="1" s="1"/>
  <c r="Y1732" i="1"/>
  <c r="Z1732" i="1"/>
  <c r="Y1733" i="1"/>
  <c r="Z1733" i="1" s="1"/>
  <c r="Y1734" i="1"/>
  <c r="Z1734" i="1"/>
  <c r="Y1735" i="1"/>
  <c r="Z1735" i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/>
  <c r="Y1745" i="1"/>
  <c r="Z1745" i="1" s="1"/>
  <c r="Y1746" i="1"/>
  <c r="Z1746" i="1"/>
  <c r="Y1747" i="1"/>
  <c r="Z1747" i="1"/>
  <c r="Y1748" i="1"/>
  <c r="Z1748" i="1" s="1"/>
  <c r="Y1749" i="1"/>
  <c r="Z1749" i="1"/>
  <c r="Y1750" i="1"/>
  <c r="Z1750" i="1"/>
  <c r="Y1751" i="1"/>
  <c r="Z1751" i="1"/>
  <c r="Y1752" i="1"/>
  <c r="Z1752" i="1"/>
  <c r="Y1753" i="1"/>
  <c r="Z1753" i="1" s="1"/>
  <c r="Y1754" i="1"/>
  <c r="Z1754" i="1" s="1"/>
  <c r="Y1755" i="1"/>
  <c r="Z1755" i="1"/>
  <c r="Y1756" i="1"/>
  <c r="Z1756" i="1"/>
  <c r="Y1757" i="1"/>
  <c r="Z1757" i="1" s="1"/>
  <c r="Y1758" i="1"/>
  <c r="Z1758" i="1" s="1"/>
  <c r="Y1759" i="1"/>
  <c r="Z1759" i="1"/>
  <c r="Y1760" i="1"/>
  <c r="Z1760" i="1" s="1"/>
  <c r="Y1761" i="1"/>
  <c r="Z1761" i="1" s="1"/>
  <c r="Y1762" i="1"/>
  <c r="Z1762" i="1"/>
  <c r="Y1763" i="1"/>
  <c r="Z1763" i="1" s="1"/>
  <c r="Y1764" i="1"/>
  <c r="Z1764" i="1"/>
  <c r="Y1765" i="1"/>
  <c r="Z1765" i="1" s="1"/>
  <c r="Y1766" i="1"/>
  <c r="Z1766" i="1" s="1"/>
  <c r="Y1767" i="1"/>
  <c r="Z1767" i="1"/>
  <c r="Y1768" i="1"/>
  <c r="Z1768" i="1" s="1"/>
  <c r="Y1769" i="1"/>
  <c r="Z1769" i="1"/>
  <c r="Y1770" i="1"/>
  <c r="Z1770" i="1" s="1"/>
  <c r="Y1771" i="1"/>
  <c r="Z1771" i="1"/>
  <c r="Y1772" i="1"/>
  <c r="Z1772" i="1"/>
  <c r="Y1773" i="1"/>
  <c r="Z1773" i="1"/>
  <c r="Y1774" i="1"/>
  <c r="Z1774" i="1"/>
  <c r="Y1775" i="1"/>
  <c r="Z1775" i="1" s="1"/>
  <c r="Y1776" i="1"/>
  <c r="Z1776" i="1"/>
  <c r="Y1777" i="1"/>
  <c r="Z1777" i="1" s="1"/>
  <c r="Y1778" i="1"/>
  <c r="Z1778" i="1"/>
  <c r="Y1779" i="1"/>
  <c r="Z1779" i="1" s="1"/>
  <c r="Y1780" i="1"/>
  <c r="Z1780" i="1" s="1"/>
  <c r="Y1781" i="1"/>
  <c r="Z1781" i="1"/>
  <c r="Y1782" i="1"/>
  <c r="Z1782" i="1" s="1"/>
  <c r="Y1783" i="1"/>
  <c r="Z1783" i="1" s="1"/>
  <c r="Y1784" i="1"/>
  <c r="Z1784" i="1" s="1"/>
  <c r="Y1785" i="1"/>
  <c r="Z1785" i="1"/>
  <c r="Y1786" i="1"/>
  <c r="Z1786" i="1" s="1"/>
  <c r="Y1787" i="1"/>
  <c r="Z1787" i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/>
  <c r="Y1795" i="1"/>
  <c r="Z1795" i="1" s="1"/>
  <c r="Y1796" i="1"/>
  <c r="Z1796" i="1" s="1"/>
  <c r="Y1797" i="1"/>
  <c r="Z1797" i="1" s="1"/>
  <c r="Y1798" i="1"/>
  <c r="Z1798" i="1"/>
  <c r="Y1799" i="1"/>
  <c r="Z1799" i="1" s="1"/>
  <c r="Y1800" i="1"/>
  <c r="Z1800" i="1" s="1"/>
  <c r="Y1801" i="1"/>
  <c r="Z1801" i="1" s="1"/>
  <c r="Y1802" i="1"/>
  <c r="Z1802" i="1" s="1"/>
  <c r="Y1803" i="1"/>
  <c r="Z1803" i="1"/>
  <c r="Y1804" i="1"/>
  <c r="Z1804" i="1" s="1"/>
  <c r="Y1805" i="1"/>
  <c r="Z1805" i="1"/>
  <c r="Y1806" i="1"/>
  <c r="Z1806" i="1"/>
  <c r="Y1807" i="1"/>
  <c r="Z1807" i="1" s="1"/>
  <c r="Y1808" i="1"/>
  <c r="Z1808" i="1" s="1"/>
  <c r="Y1809" i="1"/>
  <c r="Z1809" i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/>
  <c r="Y1817" i="1"/>
  <c r="Z1817" i="1" s="1"/>
  <c r="Y1818" i="1"/>
  <c r="Z1818" i="1" s="1"/>
  <c r="Y1819" i="1"/>
  <c r="Z1819" i="1" s="1"/>
  <c r="Y1820" i="1"/>
  <c r="Z1820" i="1" s="1"/>
  <c r="Y1821" i="1"/>
  <c r="Z1821" i="1"/>
  <c r="Y1822" i="1"/>
  <c r="Z1822" i="1"/>
  <c r="Y1823" i="1"/>
  <c r="Z1823" i="1" s="1"/>
  <c r="Y1824" i="1"/>
  <c r="Z1824" i="1" s="1"/>
  <c r="Y1825" i="1"/>
  <c r="Z1825" i="1"/>
  <c r="Y1826" i="1"/>
  <c r="Z1826" i="1"/>
  <c r="Y1827" i="1"/>
  <c r="Z1827" i="1" s="1"/>
  <c r="Y1828" i="1"/>
  <c r="Z1828" i="1" s="1"/>
  <c r="Y1829" i="1"/>
  <c r="Z1829" i="1" s="1"/>
  <c r="Y1830" i="1"/>
  <c r="Z1830" i="1" s="1"/>
  <c r="Y1831" i="1"/>
  <c r="Z1831" i="1"/>
  <c r="Y1832" i="1"/>
  <c r="Z1832" i="1" s="1"/>
  <c r="Y1833" i="1"/>
  <c r="Z1833" i="1" s="1"/>
  <c r="Y1834" i="1"/>
  <c r="Z1834" i="1"/>
  <c r="Y1835" i="1"/>
  <c r="Z1835" i="1"/>
  <c r="Y1836" i="1"/>
  <c r="Z1836" i="1" s="1"/>
  <c r="Y1837" i="1"/>
  <c r="Z1837" i="1"/>
  <c r="Y1838" i="1"/>
  <c r="Z1838" i="1"/>
  <c r="Y1839" i="1"/>
  <c r="Z1839" i="1"/>
  <c r="Y1840" i="1"/>
  <c r="Z1840" i="1"/>
  <c r="Y1841" i="1"/>
  <c r="Z1841" i="1" s="1"/>
  <c r="Y1842" i="1"/>
  <c r="Z1842" i="1"/>
  <c r="Y1843" i="1"/>
  <c r="Z1843" i="1" s="1"/>
  <c r="Y1844" i="1"/>
  <c r="Z1844" i="1"/>
  <c r="Y1845" i="1"/>
  <c r="Z1845" i="1" s="1"/>
  <c r="Y1846" i="1"/>
  <c r="Z1846" i="1" s="1"/>
  <c r="Y1847" i="1"/>
  <c r="Z1847" i="1" s="1"/>
  <c r="Y1848" i="1"/>
  <c r="Z1848" i="1"/>
  <c r="Y1849" i="1"/>
  <c r="Z1849" i="1" s="1"/>
  <c r="Y1850" i="1"/>
  <c r="Z1850" i="1" s="1"/>
  <c r="Y1851" i="1"/>
  <c r="Z1851" i="1"/>
  <c r="Y1852" i="1"/>
  <c r="Z1852" i="1" s="1"/>
  <c r="Y1853" i="1"/>
  <c r="Z1853" i="1" s="1"/>
  <c r="Y1854" i="1"/>
  <c r="Z1854" i="1" s="1"/>
  <c r="Y1855" i="1"/>
  <c r="Z1855" i="1"/>
  <c r="Y1856" i="1"/>
  <c r="Z1856" i="1"/>
  <c r="Y1857" i="1"/>
  <c r="Z1857" i="1"/>
  <c r="Y1858" i="1"/>
  <c r="Z1858" i="1"/>
  <c r="Y1859" i="1"/>
  <c r="Z1859" i="1" s="1"/>
  <c r="Y1860" i="1"/>
  <c r="Z1860" i="1" s="1"/>
  <c r="Y1867" i="1"/>
  <c r="Z1867" i="1" s="1"/>
  <c r="Y1868" i="1"/>
  <c r="Z1868" i="1"/>
  <c r="Y1869" i="1"/>
  <c r="Z1869" i="1" s="1"/>
  <c r="Y1870" i="1"/>
  <c r="Z1870" i="1" s="1"/>
  <c r="Y1871" i="1"/>
  <c r="Z1871" i="1" s="1"/>
  <c r="Y1872" i="1"/>
  <c r="Z1872" i="1" s="1"/>
  <c r="Y1873" i="1"/>
  <c r="Z1873" i="1" s="1"/>
  <c r="Y1874" i="1"/>
  <c r="Z1874" i="1" s="1"/>
  <c r="Y1875" i="1"/>
  <c r="Z1875" i="1" s="1"/>
  <c r="Y1876" i="1"/>
  <c r="Z1876" i="1" s="1"/>
  <c r="Y1877" i="1"/>
  <c r="Z1877" i="1" s="1"/>
  <c r="Y1878" i="1"/>
  <c r="Z1878" i="1" s="1"/>
  <c r="Y1879" i="1"/>
  <c r="Z1879" i="1" s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Z1885" i="1" s="1"/>
  <c r="Y1886" i="1"/>
  <c r="Z1886" i="1" s="1"/>
  <c r="Y1887" i="1"/>
  <c r="Z1887" i="1"/>
  <c r="Y1888" i="1"/>
  <c r="Z1888" i="1" s="1"/>
  <c r="Y1889" i="1"/>
  <c r="Z1889" i="1"/>
  <c r="Y1890" i="1"/>
  <c r="Z1890" i="1" s="1"/>
  <c r="Y1891" i="1"/>
  <c r="Z1891" i="1" s="1"/>
  <c r="Y1892" i="1"/>
  <c r="Z1892" i="1"/>
  <c r="Y1893" i="1"/>
  <c r="Z1893" i="1" s="1"/>
  <c r="Y1894" i="1"/>
  <c r="Z1894" i="1" s="1"/>
  <c r="Y1895" i="1"/>
  <c r="Z1895" i="1" s="1"/>
  <c r="Y1896" i="1"/>
  <c r="Z1896" i="1"/>
  <c r="Y1897" i="1"/>
  <c r="Z1897" i="1"/>
  <c r="Y1898" i="1"/>
  <c r="Z1898" i="1" s="1"/>
  <c r="Y1899" i="1"/>
  <c r="Z1899" i="1" s="1"/>
  <c r="Y1900" i="1"/>
  <c r="Z1900" i="1" s="1"/>
  <c r="Y1901" i="1"/>
  <c r="Z1901" i="1" s="1"/>
  <c r="Y1902" i="1"/>
  <c r="Z1902" i="1"/>
  <c r="Y1903" i="1"/>
  <c r="Z1903" i="1" s="1"/>
  <c r="Y1904" i="1"/>
  <c r="Z1904" i="1" s="1"/>
  <c r="Y1905" i="1"/>
  <c r="Z1905" i="1"/>
  <c r="Y1906" i="1"/>
  <c r="Z1906" i="1" s="1"/>
  <c r="Y1907" i="1"/>
  <c r="Z1907" i="1" s="1"/>
  <c r="Y1908" i="1"/>
  <c r="Z1908" i="1"/>
  <c r="X1909" i="1"/>
  <c r="Y1909" i="1" s="1"/>
  <c r="Z1909" i="1" s="1"/>
  <c r="X1910" i="1"/>
  <c r="Y1910" i="1" s="1"/>
  <c r="Z1910" i="1" s="1"/>
  <c r="X1911" i="1"/>
  <c r="Y1911" i="1" s="1"/>
  <c r="Z1911" i="1" s="1"/>
  <c r="X1912" i="1"/>
  <c r="Y1912" i="1" s="1"/>
  <c r="Z1912" i="1" s="1"/>
  <c r="X1913" i="1"/>
  <c r="Y1913" i="1" s="1"/>
  <c r="Z1913" i="1" s="1"/>
  <c r="X1914" i="1"/>
  <c r="Y1914" i="1" s="1"/>
  <c r="Z1914" i="1" s="1"/>
  <c r="X1915" i="1"/>
  <c r="Y1915" i="1" s="1"/>
  <c r="Z1915" i="1"/>
  <c r="X1916" i="1"/>
  <c r="Y1916" i="1" s="1"/>
  <c r="Z1916" i="1" s="1"/>
  <c r="X1917" i="1"/>
  <c r="Y1917" i="1" s="1"/>
  <c r="Z1917" i="1" s="1"/>
  <c r="X1918" i="1"/>
  <c r="Y1918" i="1" s="1"/>
  <c r="Z1918" i="1"/>
  <c r="X1919" i="1"/>
  <c r="Y1919" i="1" s="1"/>
  <c r="Z1919" i="1" s="1"/>
  <c r="X1920" i="1"/>
  <c r="Y1920" i="1" s="1"/>
  <c r="Z1920" i="1" s="1"/>
  <c r="X1921" i="1"/>
  <c r="Y1921" i="1" s="1"/>
  <c r="Z1921" i="1" s="1"/>
  <c r="Y1923" i="1"/>
  <c r="Y1924" i="1"/>
  <c r="Z1924" i="1" s="1"/>
  <c r="Y1925" i="1"/>
  <c r="Y1926" i="1"/>
  <c r="Y1928" i="1"/>
  <c r="Z1928" i="1" s="1"/>
  <c r="Y1929" i="1"/>
  <c r="Y1931" i="1"/>
  <c r="Z1931" i="1"/>
  <c r="Y1932" i="1"/>
  <c r="Z1932" i="1" s="1"/>
  <c r="Y1933" i="1"/>
  <c r="Z1933" i="1" s="1"/>
  <c r="Y1934" i="1"/>
  <c r="Z1934" i="1" s="1"/>
  <c r="Y1936" i="1"/>
  <c r="Z1936" i="1" s="1"/>
  <c r="Y1937" i="1"/>
  <c r="Z1937" i="1" s="1"/>
  <c r="Y1939" i="1"/>
  <c r="Z1939" i="1" s="1"/>
  <c r="Y1940" i="1"/>
  <c r="Z1940" i="1" s="1"/>
  <c r="Y1941" i="1"/>
  <c r="Z1941" i="1" s="1"/>
  <c r="Y1942" i="1"/>
  <c r="Z1942" i="1" s="1"/>
  <c r="Y1944" i="1"/>
  <c r="Z1944" i="1" s="1"/>
  <c r="Y1945" i="1"/>
  <c r="Z1945" i="1" s="1"/>
  <c r="Y1947" i="1"/>
  <c r="Z1947" i="1"/>
  <c r="Y1948" i="1"/>
  <c r="Z1948" i="1"/>
  <c r="Y1949" i="1"/>
  <c r="Z1949" i="1"/>
  <c r="Y1950" i="1"/>
  <c r="Z1950" i="1"/>
  <c r="Y1951" i="1"/>
  <c r="Z1951" i="1" s="1"/>
  <c r="Y1952" i="1"/>
  <c r="Z1952" i="1" s="1"/>
  <c r="X1953" i="1"/>
  <c r="Y1953" i="1" s="1"/>
  <c r="Z1953" i="1" s="1"/>
  <c r="X1954" i="1"/>
  <c r="Y1954" i="1" s="1"/>
  <c r="Z1954" i="1" s="1"/>
  <c r="X1955" i="1"/>
  <c r="Y1955" i="1" s="1"/>
  <c r="Z1955" i="1" s="1"/>
  <c r="X1956" i="1"/>
  <c r="Y1956" i="1" s="1"/>
  <c r="Z1956" i="1" s="1"/>
  <c r="X1957" i="1"/>
  <c r="Y1957" i="1" s="1"/>
  <c r="Z1957" i="1" s="1"/>
  <c r="X1958" i="1"/>
  <c r="Y1958" i="1" s="1"/>
  <c r="Z1958" i="1" s="1"/>
  <c r="X1959" i="1"/>
  <c r="Y1959" i="1" s="1"/>
  <c r="Z1959" i="1" s="1"/>
  <c r="X1960" i="1"/>
  <c r="Y1960" i="1" s="1"/>
  <c r="Z1960" i="1" s="1"/>
  <c r="X1961" i="1"/>
  <c r="Y1961" i="1" s="1"/>
  <c r="Z1961" i="1" s="1"/>
  <c r="X1962" i="1"/>
  <c r="Y1962" i="1" s="1"/>
  <c r="Z1962" i="1" s="1"/>
  <c r="X1963" i="1"/>
  <c r="Y1963" i="1" s="1"/>
  <c r="Z1963" i="1" s="1"/>
  <c r="X1964" i="1"/>
  <c r="Y1964" i="1"/>
  <c r="Z1964" i="1" s="1"/>
  <c r="X1965" i="1"/>
  <c r="Y1965" i="1" s="1"/>
  <c r="Z1965" i="1"/>
  <c r="X1966" i="1"/>
  <c r="Y1966" i="1" s="1"/>
  <c r="Z1966" i="1" s="1"/>
  <c r="X1967" i="1"/>
  <c r="Y1967" i="1" s="1"/>
  <c r="Z1967" i="1" s="1"/>
  <c r="X1968" i="1"/>
  <c r="Y1968" i="1" s="1"/>
  <c r="Z1968" i="1" s="1"/>
  <c r="X1969" i="1"/>
  <c r="Y1969" i="1" s="1"/>
  <c r="Z1969" i="1" s="1"/>
  <c r="X1970" i="1"/>
  <c r="Y1970" i="1" s="1"/>
  <c r="Z1970" i="1" s="1"/>
  <c r="X1971" i="1"/>
  <c r="Y1971" i="1" s="1"/>
  <c r="Z1971" i="1" s="1"/>
  <c r="X1972" i="1"/>
  <c r="Y1972" i="1" s="1"/>
  <c r="Z1972" i="1" s="1"/>
  <c r="X1973" i="1"/>
  <c r="Y1973" i="1" s="1"/>
  <c r="Z1973" i="1" s="1"/>
  <c r="X1974" i="1"/>
  <c r="Y1974" i="1" s="1"/>
  <c r="Z1974" i="1" s="1"/>
  <c r="X1975" i="1"/>
  <c r="Y1975" i="1" s="1"/>
  <c r="Z1975" i="1" s="1"/>
  <c r="X1976" i="1"/>
  <c r="Y1976" i="1" s="1"/>
  <c r="Z1976" i="1" s="1"/>
  <c r="X1977" i="1"/>
  <c r="Y1977" i="1" s="1"/>
  <c r="Z1977" i="1" s="1"/>
  <c r="X1978" i="1"/>
  <c r="Y1978" i="1" s="1"/>
  <c r="Z1978" i="1"/>
  <c r="X1979" i="1"/>
  <c r="Y1979" i="1" s="1"/>
  <c r="Z1979" i="1" s="1"/>
  <c r="Y1980" i="1"/>
  <c r="Z1980" i="1" s="1"/>
  <c r="Y1981" i="1"/>
  <c r="Z1981" i="1"/>
  <c r="Y1982" i="1"/>
  <c r="Z1982" i="1" s="1"/>
  <c r="Y1983" i="1"/>
  <c r="Z1983" i="1" s="1"/>
  <c r="Y1027" i="1"/>
  <c r="T1027" i="1"/>
  <c r="W1027" i="1" s="1"/>
  <c r="Z1027" i="1" s="1"/>
  <c r="Y1028" i="1"/>
  <c r="T1028" i="1"/>
  <c r="W1028" i="1" s="1"/>
  <c r="Y1029" i="1"/>
  <c r="T1029" i="1"/>
  <c r="W1029" i="1" s="1"/>
  <c r="Z1029" i="1" s="1"/>
  <c r="Y1030" i="1"/>
  <c r="T1030" i="1"/>
  <c r="W1030" i="1" s="1"/>
  <c r="Y1031" i="1"/>
  <c r="T1031" i="1"/>
  <c r="W1031" i="1" s="1"/>
  <c r="Y1032" i="1"/>
  <c r="T1032" i="1"/>
  <c r="W1032" i="1" s="1"/>
  <c r="Y1033" i="1"/>
  <c r="T1033" i="1"/>
  <c r="W1033" i="1" s="1"/>
  <c r="Y1034" i="1"/>
  <c r="T1034" i="1"/>
  <c r="W1034" i="1" s="1"/>
  <c r="Y1035" i="1"/>
  <c r="T1035" i="1"/>
  <c r="W1035" i="1" s="1"/>
  <c r="Z1035" i="1" s="1"/>
  <c r="Y1036" i="1"/>
  <c r="T1036" i="1"/>
  <c r="W1036" i="1" s="1"/>
  <c r="Y1037" i="1"/>
  <c r="T1037" i="1"/>
  <c r="W1037" i="1" s="1"/>
  <c r="Z1037" i="1" s="1"/>
  <c r="Y1038" i="1"/>
  <c r="T1038" i="1"/>
  <c r="W1038" i="1" s="1"/>
  <c r="Y1039" i="1"/>
  <c r="T1039" i="1"/>
  <c r="W1039" i="1" s="1"/>
  <c r="Y1040" i="1"/>
  <c r="T1040" i="1"/>
  <c r="W1040" i="1" s="1"/>
  <c r="Y1041" i="1"/>
  <c r="T1041" i="1"/>
  <c r="W1041" i="1" s="1"/>
  <c r="Y1042" i="1"/>
  <c r="T1042" i="1"/>
  <c r="W1042" i="1" s="1"/>
  <c r="Z1042" i="1" s="1"/>
  <c r="Y1043" i="1"/>
  <c r="T1043" i="1"/>
  <c r="W1043" i="1" s="1"/>
  <c r="Y1044" i="1"/>
  <c r="T1044" i="1"/>
  <c r="W1044" i="1" s="1"/>
  <c r="Y1045" i="1"/>
  <c r="T1045" i="1"/>
  <c r="W1045" i="1" s="1"/>
  <c r="Y1046" i="1"/>
  <c r="T1046" i="1"/>
  <c r="W1046" i="1" s="1"/>
  <c r="Y1047" i="1"/>
  <c r="T1047" i="1"/>
  <c r="W1047" i="1" s="1"/>
  <c r="Y1048" i="1"/>
  <c r="T1048" i="1"/>
  <c r="W1048" i="1" s="1"/>
  <c r="Y1049" i="1"/>
  <c r="T1049" i="1"/>
  <c r="W1049" i="1" s="1"/>
  <c r="Z1049" i="1" s="1"/>
  <c r="Y1050" i="1"/>
  <c r="T1050" i="1"/>
  <c r="W1050" i="1"/>
  <c r="Z1050" i="1" s="1"/>
  <c r="Y1051" i="1"/>
  <c r="T1051" i="1"/>
  <c r="W1051" i="1" s="1"/>
  <c r="Z1051" i="1" s="1"/>
  <c r="Y1052" i="1"/>
  <c r="T1052" i="1"/>
  <c r="W1052" i="1" s="1"/>
  <c r="Z1052" i="1" s="1"/>
  <c r="Y1053" i="1"/>
  <c r="T1053" i="1"/>
  <c r="W1053" i="1" s="1"/>
  <c r="Z1053" i="1" s="1"/>
  <c r="Y1054" i="1"/>
  <c r="T1054" i="1"/>
  <c r="W1054" i="1" s="1"/>
  <c r="Z1054" i="1" s="1"/>
  <c r="Y1055" i="1"/>
  <c r="T1055" i="1"/>
  <c r="W1055" i="1" s="1"/>
  <c r="Z1055" i="1" s="1"/>
  <c r="Y1056" i="1"/>
  <c r="T1056" i="1"/>
  <c r="W1056" i="1" s="1"/>
  <c r="Y1057" i="1"/>
  <c r="T1057" i="1"/>
  <c r="W1057" i="1"/>
  <c r="Y1058" i="1"/>
  <c r="T1058" i="1"/>
  <c r="W1058" i="1" s="1"/>
  <c r="Y1059" i="1"/>
  <c r="T1059" i="1"/>
  <c r="W1059" i="1" s="1"/>
  <c r="Z1059" i="1" s="1"/>
  <c r="Y1060" i="1"/>
  <c r="T1060" i="1"/>
  <c r="W1060" i="1" s="1"/>
  <c r="Z1060" i="1" s="1"/>
  <c r="Y1061" i="1"/>
  <c r="T1061" i="1"/>
  <c r="W1061" i="1" s="1"/>
  <c r="Y1062" i="1"/>
  <c r="T1062" i="1"/>
  <c r="W1062" i="1" s="1"/>
  <c r="Z1062" i="1" s="1"/>
  <c r="Y1063" i="1"/>
  <c r="T1063" i="1"/>
  <c r="W1063" i="1" s="1"/>
  <c r="Y1064" i="1"/>
  <c r="T1064" i="1"/>
  <c r="W1064" i="1" s="1"/>
  <c r="Z1064" i="1" s="1"/>
  <c r="Y1065" i="1"/>
  <c r="T1065" i="1"/>
  <c r="W1065" i="1" s="1"/>
  <c r="Y1066" i="1"/>
  <c r="T1066" i="1"/>
  <c r="W1066" i="1" s="1"/>
  <c r="Y1067" i="1"/>
  <c r="T1067" i="1"/>
  <c r="W1067" i="1" s="1"/>
  <c r="Y1068" i="1"/>
  <c r="T1068" i="1"/>
  <c r="W1068" i="1" s="1"/>
  <c r="Y1069" i="1"/>
  <c r="T1069" i="1"/>
  <c r="W1069" i="1" s="1"/>
  <c r="Y1070" i="1"/>
  <c r="T1070" i="1"/>
  <c r="W1070" i="1" s="1"/>
  <c r="Z1070" i="1" s="1"/>
  <c r="Y1071" i="1"/>
  <c r="T1071" i="1"/>
  <c r="W1071" i="1" s="1"/>
  <c r="Z1071" i="1" s="1"/>
  <c r="Y1072" i="1"/>
  <c r="T1072" i="1"/>
  <c r="W1072" i="1" s="1"/>
  <c r="Y1073" i="1"/>
  <c r="T1073" i="1"/>
  <c r="W1073" i="1" s="1"/>
  <c r="Y1074" i="1"/>
  <c r="T1074" i="1"/>
  <c r="W1074" i="1" s="1"/>
  <c r="Y1075" i="1"/>
  <c r="T1075" i="1"/>
  <c r="W1075" i="1" s="1"/>
  <c r="Y1076" i="1"/>
  <c r="T1076" i="1"/>
  <c r="W1076" i="1" s="1"/>
  <c r="Z1076" i="1" s="1"/>
  <c r="Y1077" i="1"/>
  <c r="T1077" i="1"/>
  <c r="W1077" i="1" s="1"/>
  <c r="Z1077" i="1" s="1"/>
  <c r="Y1078" i="1"/>
  <c r="T1078" i="1"/>
  <c r="W1078" i="1" s="1"/>
  <c r="Y1079" i="1"/>
  <c r="T1079" i="1"/>
  <c r="W1079" i="1" s="1"/>
  <c r="Y1080" i="1"/>
  <c r="T1080" i="1"/>
  <c r="W1080" i="1" s="1"/>
  <c r="Y1081" i="1"/>
  <c r="T1081" i="1"/>
  <c r="W1081" i="1" s="1"/>
  <c r="Z1081" i="1" s="1"/>
  <c r="Y1082" i="1"/>
  <c r="T1082" i="1"/>
  <c r="W1082" i="1" s="1"/>
  <c r="Y1083" i="1"/>
  <c r="T1083" i="1"/>
  <c r="W1083" i="1"/>
  <c r="Y1084" i="1"/>
  <c r="T1084" i="1"/>
  <c r="W1084" i="1" s="1"/>
  <c r="Y1085" i="1"/>
  <c r="T1085" i="1"/>
  <c r="W1085" i="1" s="1"/>
  <c r="Y1086" i="1"/>
  <c r="T1086" i="1"/>
  <c r="W1086" i="1" s="1"/>
  <c r="Y1087" i="1"/>
  <c r="T1087" i="1"/>
  <c r="W1087" i="1" s="1"/>
  <c r="Y1088" i="1"/>
  <c r="T1088" i="1"/>
  <c r="W1088" i="1" s="1"/>
  <c r="Y1089" i="1"/>
  <c r="T1089" i="1"/>
  <c r="W1089" i="1" s="1"/>
  <c r="Y1090" i="1"/>
  <c r="T1090" i="1"/>
  <c r="W1090" i="1" s="1"/>
  <c r="Y1091" i="1"/>
  <c r="T1091" i="1"/>
  <c r="W1091" i="1" s="1"/>
  <c r="Y1092" i="1"/>
  <c r="T1092" i="1"/>
  <c r="W1092" i="1" s="1"/>
  <c r="Y1093" i="1"/>
  <c r="T1093" i="1"/>
  <c r="W1093" i="1" s="1"/>
  <c r="Y1094" i="1"/>
  <c r="T1094" i="1"/>
  <c r="W1094" i="1" s="1"/>
  <c r="Y1095" i="1"/>
  <c r="Y1096" i="1"/>
  <c r="Z1096" i="1" s="1"/>
  <c r="Y1097" i="1"/>
  <c r="Y1098" i="1"/>
  <c r="Y1100" i="1"/>
  <c r="Y1101" i="1"/>
  <c r="Y1111" i="1"/>
  <c r="W1111" i="1"/>
  <c r="Y1112" i="1"/>
  <c r="Z1112" i="1"/>
  <c r="Y1113" i="1"/>
  <c r="Y1114" i="1"/>
  <c r="Z1114" i="1"/>
  <c r="Y1115" i="1"/>
  <c r="Y1116" i="1"/>
  <c r="Z1116" i="1" s="1"/>
  <c r="Y1117" i="1"/>
  <c r="Z1117" i="1" s="1"/>
  <c r="Y1118" i="1"/>
  <c r="Y1119" i="1"/>
  <c r="Y1120" i="1"/>
  <c r="Z1120" i="1" s="1"/>
  <c r="Y1121" i="1"/>
  <c r="Y1122" i="1"/>
  <c r="Z1122" i="1" s="1"/>
  <c r="Y1123" i="1"/>
  <c r="Z1123" i="1" s="1"/>
  <c r="Y1124" i="1"/>
  <c r="Y1125" i="1"/>
  <c r="Y608" i="1"/>
  <c r="T608" i="1"/>
  <c r="W608" i="1" s="1"/>
  <c r="Y609" i="1"/>
  <c r="T609" i="1"/>
  <c r="W609" i="1" s="1"/>
  <c r="Y610" i="1"/>
  <c r="T610" i="1"/>
  <c r="W610" i="1" s="1"/>
  <c r="Z610" i="1" s="1"/>
  <c r="Y611" i="1"/>
  <c r="T611" i="1"/>
  <c r="W611" i="1" s="1"/>
  <c r="Z611" i="1" s="1"/>
  <c r="Y612" i="1"/>
  <c r="T612" i="1"/>
  <c r="W612" i="1" s="1"/>
  <c r="Y613" i="1"/>
  <c r="T613" i="1"/>
  <c r="W613" i="1" s="1"/>
  <c r="Y614" i="1"/>
  <c r="T614" i="1"/>
  <c r="W614" i="1" s="1"/>
  <c r="Z614" i="1" s="1"/>
  <c r="Y615" i="1"/>
  <c r="T615" i="1"/>
  <c r="W615" i="1" s="1"/>
  <c r="Z615" i="1" s="1"/>
  <c r="Y616" i="1"/>
  <c r="T616" i="1"/>
  <c r="W616" i="1" s="1"/>
  <c r="Z616" i="1" s="1"/>
  <c r="Y617" i="1"/>
  <c r="T617" i="1"/>
  <c r="W617" i="1" s="1"/>
  <c r="Y618" i="1"/>
  <c r="T618" i="1"/>
  <c r="W618" i="1" s="1"/>
  <c r="Y619" i="1"/>
  <c r="T619" i="1"/>
  <c r="W619" i="1" s="1"/>
  <c r="Z619" i="1" s="1"/>
  <c r="Y620" i="1"/>
  <c r="T620" i="1"/>
  <c r="W620" i="1" s="1"/>
  <c r="Z620" i="1" s="1"/>
  <c r="Y621" i="1"/>
  <c r="T621" i="1"/>
  <c r="W621" i="1" s="1"/>
  <c r="Y622" i="1"/>
  <c r="T622" i="1"/>
  <c r="W622" i="1" s="1"/>
  <c r="Y623" i="1"/>
  <c r="T623" i="1"/>
  <c r="W623" i="1" s="1"/>
  <c r="Y624" i="1"/>
  <c r="T624" i="1"/>
  <c r="W624" i="1" s="1"/>
  <c r="Z624" i="1" s="1"/>
  <c r="Y625" i="1"/>
  <c r="T625" i="1"/>
  <c r="W625" i="1" s="1"/>
  <c r="Y626" i="1"/>
  <c r="T626" i="1"/>
  <c r="W626" i="1" s="1"/>
  <c r="Y627" i="1"/>
  <c r="T627" i="1"/>
  <c r="W627" i="1" s="1"/>
  <c r="Y628" i="1"/>
  <c r="T628" i="1"/>
  <c r="W628" i="1" s="1"/>
  <c r="Z628" i="1" s="1"/>
  <c r="Y629" i="1"/>
  <c r="T629" i="1"/>
  <c r="W629" i="1" s="1"/>
  <c r="Y630" i="1"/>
  <c r="T630" i="1"/>
  <c r="W630" i="1" s="1"/>
  <c r="Y631" i="1"/>
  <c r="T631" i="1"/>
  <c r="W631" i="1" s="1"/>
  <c r="Z631" i="1" s="1"/>
  <c r="Y632" i="1"/>
  <c r="T632" i="1"/>
  <c r="W632" i="1" s="1"/>
  <c r="Z632" i="1" s="1"/>
  <c r="Y633" i="1"/>
  <c r="T633" i="1"/>
  <c r="W633" i="1" s="1"/>
  <c r="Y634" i="1"/>
  <c r="T634" i="1"/>
  <c r="W634" i="1" s="1"/>
  <c r="Y635" i="1"/>
  <c r="T635" i="1"/>
  <c r="W635" i="1" s="1"/>
  <c r="Z635" i="1" s="1"/>
  <c r="Y636" i="1"/>
  <c r="T636" i="1"/>
  <c r="W636" i="1" s="1"/>
  <c r="Y637" i="1"/>
  <c r="T637" i="1"/>
  <c r="W637" i="1" s="1"/>
  <c r="Z637" i="1" s="1"/>
  <c r="Y638" i="1"/>
  <c r="T638" i="1"/>
  <c r="W638" i="1" s="1"/>
  <c r="Z638" i="1" s="1"/>
  <c r="Y639" i="1"/>
  <c r="T639" i="1"/>
  <c r="W639" i="1" s="1"/>
  <c r="Z639" i="1" s="1"/>
  <c r="Y640" i="1"/>
  <c r="T640" i="1"/>
  <c r="W640" i="1" s="1"/>
  <c r="Z640" i="1" s="1"/>
  <c r="Y641" i="1"/>
  <c r="T641" i="1"/>
  <c r="W641" i="1" s="1"/>
  <c r="Z641" i="1" s="1"/>
  <c r="Y642" i="1"/>
  <c r="T642" i="1"/>
  <c r="W642" i="1" s="1"/>
  <c r="Y643" i="1"/>
  <c r="T643" i="1"/>
  <c r="W643" i="1"/>
  <c r="Z643" i="1" s="1"/>
  <c r="Y644" i="1"/>
  <c r="T644" i="1"/>
  <c r="W644" i="1" s="1"/>
  <c r="Z644" i="1" s="1"/>
  <c r="Y645" i="1"/>
  <c r="T645" i="1"/>
  <c r="W645" i="1" s="1"/>
  <c r="Z645" i="1" s="1"/>
  <c r="Y646" i="1"/>
  <c r="T646" i="1"/>
  <c r="W646" i="1" s="1"/>
  <c r="Z646" i="1" s="1"/>
  <c r="Y647" i="1"/>
  <c r="T647" i="1"/>
  <c r="W647" i="1" s="1"/>
  <c r="Z647" i="1" s="1"/>
  <c r="Y648" i="1"/>
  <c r="T648" i="1"/>
  <c r="W648" i="1" s="1"/>
  <c r="Z648" i="1" s="1"/>
  <c r="Y649" i="1"/>
  <c r="T649" i="1"/>
  <c r="W649" i="1" s="1"/>
  <c r="Z649" i="1" s="1"/>
  <c r="Y650" i="1"/>
  <c r="T650" i="1"/>
  <c r="W650" i="1" s="1"/>
  <c r="Z650" i="1" s="1"/>
  <c r="Y651" i="1"/>
  <c r="T651" i="1"/>
  <c r="W651" i="1" s="1"/>
  <c r="Z651" i="1" s="1"/>
  <c r="Y652" i="1"/>
  <c r="T652" i="1"/>
  <c r="W652" i="1" s="1"/>
  <c r="Z652" i="1" s="1"/>
  <c r="Y653" i="1"/>
  <c r="T653" i="1"/>
  <c r="W653" i="1" s="1"/>
  <c r="Z653" i="1" s="1"/>
  <c r="Y654" i="1"/>
  <c r="T654" i="1"/>
  <c r="W654" i="1" s="1"/>
  <c r="Y655" i="1"/>
  <c r="T655" i="1"/>
  <c r="W655" i="1"/>
  <c r="Z655" i="1" s="1"/>
  <c r="Y656" i="1"/>
  <c r="T656" i="1"/>
  <c r="W656" i="1" s="1"/>
  <c r="Z656" i="1" s="1"/>
  <c r="Y657" i="1"/>
  <c r="T657" i="1"/>
  <c r="W657" i="1" s="1"/>
  <c r="Y658" i="1"/>
  <c r="T658" i="1"/>
  <c r="W658" i="1" s="1"/>
  <c r="Z658" i="1" s="1"/>
  <c r="Y659" i="1"/>
  <c r="T659" i="1"/>
  <c r="W659" i="1" s="1"/>
  <c r="Z659" i="1" s="1"/>
  <c r="Y660" i="1"/>
  <c r="T660" i="1"/>
  <c r="W660" i="1" s="1"/>
  <c r="Z660" i="1" s="1"/>
  <c r="Y661" i="1"/>
  <c r="T661" i="1"/>
  <c r="W661" i="1" s="1"/>
  <c r="Z661" i="1" s="1"/>
  <c r="Y662" i="1"/>
  <c r="T662" i="1"/>
  <c r="W662" i="1" s="1"/>
  <c r="Y663" i="1"/>
  <c r="T663" i="1"/>
  <c r="W663" i="1" s="1"/>
  <c r="Z663" i="1" s="1"/>
  <c r="Y664" i="1"/>
  <c r="T664" i="1"/>
  <c r="W664" i="1" s="1"/>
  <c r="Y665" i="1"/>
  <c r="T665" i="1"/>
  <c r="W665" i="1" s="1"/>
  <c r="Z665" i="1" s="1"/>
  <c r="Y666" i="1"/>
  <c r="T666" i="1"/>
  <c r="W666" i="1" s="1"/>
  <c r="Y667" i="1"/>
  <c r="T667" i="1"/>
  <c r="W667" i="1" s="1"/>
  <c r="Z667" i="1" s="1"/>
  <c r="Y668" i="1"/>
  <c r="T668" i="1"/>
  <c r="W668" i="1" s="1"/>
  <c r="Y669" i="1"/>
  <c r="T669" i="1"/>
  <c r="W669" i="1" s="1"/>
  <c r="Y670" i="1"/>
  <c r="T670" i="1"/>
  <c r="W670" i="1" s="1"/>
  <c r="Y671" i="1"/>
  <c r="T671" i="1"/>
  <c r="W671" i="1" s="1"/>
  <c r="Z671" i="1" s="1"/>
  <c r="Y672" i="1"/>
  <c r="T672" i="1"/>
  <c r="W672" i="1" s="1"/>
  <c r="Y673" i="1"/>
  <c r="T673" i="1"/>
  <c r="W673" i="1" s="1"/>
  <c r="Z673" i="1" s="1"/>
  <c r="Y674" i="1"/>
  <c r="T674" i="1"/>
  <c r="W674" i="1" s="1"/>
  <c r="Y675" i="1"/>
  <c r="T675" i="1"/>
  <c r="W675" i="1" s="1"/>
  <c r="Y676" i="1"/>
  <c r="T676" i="1"/>
  <c r="W676" i="1" s="1"/>
  <c r="Y677" i="1"/>
  <c r="T677" i="1"/>
  <c r="W677" i="1" s="1"/>
  <c r="Y678" i="1"/>
  <c r="T678" i="1"/>
  <c r="W678" i="1" s="1"/>
  <c r="Y679" i="1"/>
  <c r="T679" i="1"/>
  <c r="W679" i="1"/>
  <c r="Z679" i="1" s="1"/>
  <c r="Y680" i="1"/>
  <c r="T680" i="1"/>
  <c r="W680" i="1" s="1"/>
  <c r="Y681" i="1"/>
  <c r="T681" i="1"/>
  <c r="W681" i="1"/>
  <c r="Z681" i="1" s="1"/>
  <c r="Y682" i="1"/>
  <c r="T682" i="1"/>
  <c r="W682" i="1" s="1"/>
  <c r="Z682" i="1" s="1"/>
  <c r="Y683" i="1"/>
  <c r="T683" i="1"/>
  <c r="W683" i="1" s="1"/>
  <c r="Y684" i="1"/>
  <c r="T684" i="1"/>
  <c r="W684" i="1" s="1"/>
  <c r="Y685" i="1"/>
  <c r="T685" i="1"/>
  <c r="W685" i="1" s="1"/>
  <c r="Z685" i="1" s="1"/>
  <c r="Y686" i="1"/>
  <c r="T686" i="1"/>
  <c r="W686" i="1" s="1"/>
  <c r="Y687" i="1"/>
  <c r="T687" i="1"/>
  <c r="W687" i="1" s="1"/>
  <c r="Y688" i="1"/>
  <c r="T688" i="1"/>
  <c r="W688" i="1" s="1"/>
  <c r="Y689" i="1"/>
  <c r="T689" i="1"/>
  <c r="W689" i="1" s="1"/>
  <c r="Z689" i="1" s="1"/>
  <c r="Y690" i="1"/>
  <c r="T690" i="1"/>
  <c r="W690" i="1" s="1"/>
  <c r="Z690" i="1" s="1"/>
  <c r="Y691" i="1"/>
  <c r="T691" i="1"/>
  <c r="W691" i="1" s="1"/>
  <c r="Y692" i="1"/>
  <c r="T692" i="1"/>
  <c r="W692" i="1" s="1"/>
  <c r="Z692" i="1" s="1"/>
  <c r="Y693" i="1"/>
  <c r="T693" i="1"/>
  <c r="W693" i="1" s="1"/>
  <c r="Y694" i="1"/>
  <c r="T694" i="1"/>
  <c r="W694" i="1" s="1"/>
  <c r="Z694" i="1" s="1"/>
  <c r="Y695" i="1"/>
  <c r="T695" i="1"/>
  <c r="W695" i="1" s="1"/>
  <c r="Y696" i="1"/>
  <c r="T696" i="1"/>
  <c r="W696" i="1" s="1"/>
  <c r="Y697" i="1"/>
  <c r="T697" i="1"/>
  <c r="W697" i="1" s="1"/>
  <c r="Z697" i="1" s="1"/>
  <c r="Y698" i="1"/>
  <c r="T698" i="1"/>
  <c r="W698" i="1" s="1"/>
  <c r="Y699" i="1"/>
  <c r="T699" i="1"/>
  <c r="W699" i="1" s="1"/>
  <c r="Y700" i="1"/>
  <c r="T700" i="1"/>
  <c r="W700" i="1" s="1"/>
  <c r="Y701" i="1"/>
  <c r="T701" i="1"/>
  <c r="W701" i="1" s="1"/>
  <c r="Y702" i="1"/>
  <c r="T702" i="1"/>
  <c r="W702" i="1" s="1"/>
  <c r="Z702" i="1" s="1"/>
  <c r="Y703" i="1"/>
  <c r="T703" i="1"/>
  <c r="W703" i="1" s="1"/>
  <c r="Y704" i="1"/>
  <c r="T704" i="1"/>
  <c r="W704" i="1" s="1"/>
  <c r="Y705" i="1"/>
  <c r="T705" i="1"/>
  <c r="W705" i="1" s="1"/>
  <c r="Z705" i="1" s="1"/>
  <c r="Y706" i="1"/>
  <c r="T706" i="1"/>
  <c r="W706" i="1" s="1"/>
  <c r="Y707" i="1"/>
  <c r="T707" i="1"/>
  <c r="W707" i="1" s="1"/>
  <c r="Y708" i="1"/>
  <c r="T708" i="1"/>
  <c r="W708" i="1" s="1"/>
  <c r="Y709" i="1"/>
  <c r="T709" i="1"/>
  <c r="W709" i="1" s="1"/>
  <c r="Y710" i="1"/>
  <c r="T710" i="1"/>
  <c r="W710" i="1" s="1"/>
  <c r="Z710" i="1" s="1"/>
  <c r="Y711" i="1"/>
  <c r="T711" i="1"/>
  <c r="W711" i="1" s="1"/>
  <c r="Y712" i="1"/>
  <c r="T712" i="1"/>
  <c r="W712" i="1" s="1"/>
  <c r="Y713" i="1"/>
  <c r="T713" i="1"/>
  <c r="W713" i="1" s="1"/>
  <c r="Z713" i="1" s="1"/>
  <c r="Y714" i="1"/>
  <c r="T714" i="1"/>
  <c r="W714" i="1" s="1"/>
  <c r="Y715" i="1"/>
  <c r="T715" i="1"/>
  <c r="W715" i="1" s="1"/>
  <c r="Y716" i="1"/>
  <c r="T716" i="1"/>
  <c r="W716" i="1" s="1"/>
  <c r="Y717" i="1"/>
  <c r="T717" i="1"/>
  <c r="W717" i="1" s="1"/>
  <c r="Z717" i="1" s="1"/>
  <c r="Y718" i="1"/>
  <c r="T718" i="1"/>
  <c r="W718" i="1" s="1"/>
  <c r="Z718" i="1" s="1"/>
  <c r="Y719" i="1"/>
  <c r="T719" i="1"/>
  <c r="W719" i="1" s="1"/>
  <c r="Z719" i="1" s="1"/>
  <c r="Y720" i="1"/>
  <c r="T720" i="1"/>
  <c r="W720" i="1" s="1"/>
  <c r="Y721" i="1"/>
  <c r="T721" i="1"/>
  <c r="W721" i="1" s="1"/>
  <c r="Z721" i="1" s="1"/>
  <c r="Y722" i="1"/>
  <c r="T722" i="1"/>
  <c r="W722" i="1" s="1"/>
  <c r="Y723" i="1"/>
  <c r="T723" i="1"/>
  <c r="W723" i="1" s="1"/>
  <c r="Z723" i="1" s="1"/>
  <c r="Y724" i="1"/>
  <c r="T724" i="1"/>
  <c r="W724" i="1" s="1"/>
  <c r="Y725" i="1"/>
  <c r="T725" i="1"/>
  <c r="W725" i="1" s="1"/>
  <c r="Z725" i="1" s="1"/>
  <c r="Y726" i="1"/>
  <c r="T726" i="1"/>
  <c r="W726" i="1" s="1"/>
  <c r="Z726" i="1" s="1"/>
  <c r="Y727" i="1"/>
  <c r="T727" i="1"/>
  <c r="W727" i="1" s="1"/>
  <c r="Y728" i="1"/>
  <c r="T728" i="1"/>
  <c r="W728" i="1" s="1"/>
  <c r="Y729" i="1"/>
  <c r="T729" i="1"/>
  <c r="W729" i="1" s="1"/>
  <c r="Z729" i="1" s="1"/>
  <c r="Y730" i="1"/>
  <c r="T730" i="1"/>
  <c r="W730" i="1" s="1"/>
  <c r="Y731" i="1"/>
  <c r="T731" i="1"/>
  <c r="W731" i="1" s="1"/>
  <c r="Y732" i="1"/>
  <c r="T732" i="1"/>
  <c r="W732" i="1" s="1"/>
  <c r="Y733" i="1"/>
  <c r="T733" i="1"/>
  <c r="W733" i="1" s="1"/>
  <c r="Z733" i="1" s="1"/>
  <c r="Y734" i="1"/>
  <c r="T734" i="1"/>
  <c r="W734" i="1" s="1"/>
  <c r="Z734" i="1" s="1"/>
  <c r="Y735" i="1"/>
  <c r="T735" i="1"/>
  <c r="W735" i="1" s="1"/>
  <c r="Y736" i="1"/>
  <c r="T736" i="1"/>
  <c r="W736" i="1" s="1"/>
  <c r="Z736" i="1" s="1"/>
  <c r="Y737" i="1"/>
  <c r="T737" i="1"/>
  <c r="W737" i="1" s="1"/>
  <c r="Z737" i="1" s="1"/>
  <c r="Y738" i="1"/>
  <c r="T738" i="1"/>
  <c r="W738" i="1" s="1"/>
  <c r="Z738" i="1" s="1"/>
  <c r="Y739" i="1"/>
  <c r="T739" i="1"/>
  <c r="W739" i="1" s="1"/>
  <c r="Y740" i="1"/>
  <c r="T740" i="1"/>
  <c r="W740" i="1" s="1"/>
  <c r="Y741" i="1"/>
  <c r="T741" i="1"/>
  <c r="W741" i="1" s="1"/>
  <c r="Y742" i="1"/>
  <c r="T742" i="1"/>
  <c r="W742" i="1" s="1"/>
  <c r="Z742" i="1" s="1"/>
  <c r="Y743" i="1"/>
  <c r="T743" i="1"/>
  <c r="W743" i="1" s="1"/>
  <c r="Z743" i="1" s="1"/>
  <c r="Y744" i="1"/>
  <c r="T744" i="1"/>
  <c r="W744" i="1" s="1"/>
  <c r="Y745" i="1"/>
  <c r="T745" i="1"/>
  <c r="W745" i="1" s="1"/>
  <c r="Z745" i="1" s="1"/>
  <c r="Y746" i="1"/>
  <c r="T746" i="1"/>
  <c r="W746" i="1" s="1"/>
  <c r="Z746" i="1" s="1"/>
  <c r="Y747" i="1"/>
  <c r="T747" i="1"/>
  <c r="W747" i="1" s="1"/>
  <c r="Y748" i="1"/>
  <c r="T748" i="1"/>
  <c r="W748" i="1" s="1"/>
  <c r="Y749" i="1"/>
  <c r="T749" i="1"/>
  <c r="W749" i="1" s="1"/>
  <c r="Z749" i="1" s="1"/>
  <c r="Y750" i="1"/>
  <c r="T750" i="1"/>
  <c r="W750" i="1" s="1"/>
  <c r="Y751" i="1"/>
  <c r="T751" i="1"/>
  <c r="W751" i="1" s="1"/>
  <c r="Y752" i="1"/>
  <c r="T752" i="1"/>
  <c r="W752" i="1" s="1"/>
  <c r="Y753" i="1"/>
  <c r="T753" i="1"/>
  <c r="W753" i="1" s="1"/>
  <c r="Z753" i="1" s="1"/>
  <c r="Y754" i="1"/>
  <c r="T754" i="1"/>
  <c r="W754" i="1" s="1"/>
  <c r="Y755" i="1"/>
  <c r="T755" i="1"/>
  <c r="W755" i="1" s="1"/>
  <c r="Y756" i="1"/>
  <c r="T756" i="1"/>
  <c r="W756" i="1" s="1"/>
  <c r="Z756" i="1" s="1"/>
  <c r="Y757" i="1"/>
  <c r="T757" i="1"/>
  <c r="W757" i="1" s="1"/>
  <c r="Z757" i="1" s="1"/>
  <c r="Y758" i="1"/>
  <c r="T758" i="1"/>
  <c r="W758" i="1" s="1"/>
  <c r="Y759" i="1"/>
  <c r="T759" i="1"/>
  <c r="W759" i="1" s="1"/>
  <c r="Y760" i="1"/>
  <c r="T760" i="1"/>
  <c r="W760" i="1" s="1"/>
  <c r="Y761" i="1"/>
  <c r="T761" i="1"/>
  <c r="W761" i="1" s="1"/>
  <c r="Y762" i="1"/>
  <c r="T762" i="1"/>
  <c r="W762" i="1" s="1"/>
  <c r="Y763" i="1"/>
  <c r="T763" i="1"/>
  <c r="W763" i="1" s="1"/>
  <c r="Y764" i="1"/>
  <c r="T764" i="1"/>
  <c r="W764" i="1" s="1"/>
  <c r="Y765" i="1"/>
  <c r="T765" i="1"/>
  <c r="W765" i="1" s="1"/>
  <c r="Z765" i="1" s="1"/>
  <c r="Y766" i="1"/>
  <c r="T766" i="1"/>
  <c r="W766" i="1" s="1"/>
  <c r="Y767" i="1"/>
  <c r="T767" i="1"/>
  <c r="W767" i="1" s="1"/>
  <c r="Z767" i="1" s="1"/>
  <c r="Y768" i="1"/>
  <c r="T768" i="1"/>
  <c r="W768" i="1" s="1"/>
  <c r="Y769" i="1"/>
  <c r="T769" i="1"/>
  <c r="W769" i="1" s="1"/>
  <c r="Z769" i="1" s="1"/>
  <c r="Y770" i="1"/>
  <c r="T770" i="1"/>
  <c r="W770" i="1" s="1"/>
  <c r="Y771" i="1"/>
  <c r="T771" i="1"/>
  <c r="W771" i="1" s="1"/>
  <c r="Z771" i="1" s="1"/>
  <c r="Y772" i="1"/>
  <c r="T772" i="1"/>
  <c r="W772" i="1" s="1"/>
  <c r="Y773" i="1"/>
  <c r="T773" i="1"/>
  <c r="W773" i="1" s="1"/>
  <c r="Z773" i="1" s="1"/>
  <c r="Y774" i="1"/>
  <c r="T774" i="1"/>
  <c r="W774" i="1" s="1"/>
  <c r="Y775" i="1"/>
  <c r="T775" i="1"/>
  <c r="W775" i="1" s="1"/>
  <c r="Y776" i="1"/>
  <c r="T776" i="1"/>
  <c r="W776" i="1" s="1"/>
  <c r="Z776" i="1" s="1"/>
  <c r="Y777" i="1"/>
  <c r="T777" i="1"/>
  <c r="W777" i="1" s="1"/>
  <c r="Y778" i="1"/>
  <c r="T778" i="1"/>
  <c r="W778" i="1" s="1"/>
  <c r="Y779" i="1"/>
  <c r="T779" i="1"/>
  <c r="W779" i="1" s="1"/>
  <c r="Y780" i="1"/>
  <c r="T780" i="1"/>
  <c r="W780" i="1" s="1"/>
  <c r="Y781" i="1"/>
  <c r="T781" i="1"/>
  <c r="W781" i="1" s="1"/>
  <c r="Z781" i="1" s="1"/>
  <c r="Y782" i="1"/>
  <c r="T782" i="1"/>
  <c r="W782" i="1" s="1"/>
  <c r="Y783" i="1"/>
  <c r="T783" i="1"/>
  <c r="W783" i="1" s="1"/>
  <c r="Y784" i="1"/>
  <c r="T784" i="1"/>
  <c r="W784" i="1" s="1"/>
  <c r="Y785" i="1"/>
  <c r="T785" i="1"/>
  <c r="W785" i="1" s="1"/>
  <c r="Z785" i="1" s="1"/>
  <c r="Y786" i="1"/>
  <c r="T786" i="1"/>
  <c r="W786" i="1" s="1"/>
  <c r="Y787" i="1"/>
  <c r="T787" i="1"/>
  <c r="W787" i="1" s="1"/>
  <c r="Y788" i="1"/>
  <c r="T788" i="1"/>
  <c r="W788" i="1" s="1"/>
  <c r="Y789" i="1"/>
  <c r="T789" i="1"/>
  <c r="W789" i="1" s="1"/>
  <c r="Z789" i="1" s="1"/>
  <c r="Y790" i="1"/>
  <c r="T790" i="1"/>
  <c r="W790" i="1" s="1"/>
  <c r="Y791" i="1"/>
  <c r="T791" i="1"/>
  <c r="W791" i="1"/>
  <c r="Y792" i="1"/>
  <c r="T792" i="1"/>
  <c r="W792" i="1" s="1"/>
  <c r="Y793" i="1"/>
  <c r="T793" i="1"/>
  <c r="W793" i="1" s="1"/>
  <c r="Y794" i="1"/>
  <c r="T794" i="1"/>
  <c r="W794" i="1" s="1"/>
  <c r="Z794" i="1" s="1"/>
  <c r="Y795" i="1"/>
  <c r="T795" i="1"/>
  <c r="W795" i="1" s="1"/>
  <c r="Z795" i="1" s="1"/>
  <c r="Y796" i="1"/>
  <c r="T796" i="1"/>
  <c r="W796" i="1" s="1"/>
  <c r="Z796" i="1" s="1"/>
  <c r="Y797" i="1"/>
  <c r="T797" i="1"/>
  <c r="W797" i="1" s="1"/>
  <c r="Y798" i="1"/>
  <c r="T798" i="1"/>
  <c r="W798" i="1" s="1"/>
  <c r="Y799" i="1"/>
  <c r="T799" i="1"/>
  <c r="W799" i="1" s="1"/>
  <c r="Z799" i="1" s="1"/>
  <c r="Y800" i="1"/>
  <c r="T800" i="1"/>
  <c r="W800" i="1" s="1"/>
  <c r="Z800" i="1" s="1"/>
  <c r="Y801" i="1"/>
  <c r="T801" i="1"/>
  <c r="W801" i="1" s="1"/>
  <c r="Y802" i="1"/>
  <c r="T802" i="1"/>
  <c r="W802" i="1" s="1"/>
  <c r="Y803" i="1"/>
  <c r="T803" i="1"/>
  <c r="W803" i="1" s="1"/>
  <c r="Y804" i="1"/>
  <c r="T804" i="1"/>
  <c r="W804" i="1" s="1"/>
  <c r="Z804" i="1" s="1"/>
  <c r="Y805" i="1"/>
  <c r="T805" i="1"/>
  <c r="W805" i="1" s="1"/>
  <c r="Z805" i="1" s="1"/>
  <c r="Y806" i="1"/>
  <c r="T806" i="1"/>
  <c r="W806" i="1" s="1"/>
  <c r="Z806" i="1" s="1"/>
  <c r="Y807" i="1"/>
  <c r="T807" i="1"/>
  <c r="W807" i="1"/>
  <c r="Z807" i="1" s="1"/>
  <c r="Y808" i="1"/>
  <c r="T808" i="1"/>
  <c r="W808" i="1" s="1"/>
  <c r="Y809" i="1"/>
  <c r="T809" i="1"/>
  <c r="W809" i="1"/>
  <c r="Y810" i="1"/>
  <c r="T810" i="1"/>
  <c r="W810" i="1" s="1"/>
  <c r="Y811" i="1"/>
  <c r="T811" i="1"/>
  <c r="W811" i="1" s="1"/>
  <c r="Y812" i="1"/>
  <c r="T812" i="1"/>
  <c r="W812" i="1" s="1"/>
  <c r="Y813" i="1"/>
  <c r="T813" i="1"/>
  <c r="W813" i="1" s="1"/>
  <c r="Y814" i="1"/>
  <c r="T814" i="1"/>
  <c r="W814" i="1" s="1"/>
  <c r="Z814" i="1" s="1"/>
  <c r="Y815" i="1"/>
  <c r="T815" i="1"/>
  <c r="W815" i="1" s="1"/>
  <c r="Y816" i="1"/>
  <c r="T816" i="1"/>
  <c r="W816" i="1" s="1"/>
  <c r="Y817" i="1"/>
  <c r="T817" i="1"/>
  <c r="W817" i="1" s="1"/>
  <c r="Y818" i="1"/>
  <c r="T818" i="1"/>
  <c r="W818" i="1" s="1"/>
  <c r="Y819" i="1"/>
  <c r="T819" i="1"/>
  <c r="W819" i="1" s="1"/>
  <c r="Y820" i="1"/>
  <c r="T820" i="1"/>
  <c r="W820" i="1" s="1"/>
  <c r="Y821" i="1"/>
  <c r="T821" i="1"/>
  <c r="W821" i="1" s="1"/>
  <c r="Z821" i="1" s="1"/>
  <c r="Y822" i="1"/>
  <c r="T822" i="1"/>
  <c r="W822" i="1" s="1"/>
  <c r="Y823" i="1"/>
  <c r="T823" i="1"/>
  <c r="W823" i="1" s="1"/>
  <c r="Z823" i="1" s="1"/>
  <c r="Y824" i="1"/>
  <c r="T824" i="1"/>
  <c r="W824" i="1" s="1"/>
  <c r="Z824" i="1" s="1"/>
  <c r="Y825" i="1"/>
  <c r="T825" i="1"/>
  <c r="W825" i="1" s="1"/>
  <c r="Y826" i="1"/>
  <c r="T826" i="1"/>
  <c r="W826" i="1" s="1"/>
  <c r="Y827" i="1"/>
  <c r="T827" i="1"/>
  <c r="W827" i="1" s="1"/>
  <c r="Z827" i="1" s="1"/>
  <c r="Y828" i="1"/>
  <c r="T828" i="1"/>
  <c r="W828" i="1" s="1"/>
  <c r="Z828" i="1" s="1"/>
  <c r="Y829" i="1"/>
  <c r="T829" i="1"/>
  <c r="W829" i="1" s="1"/>
  <c r="Z829" i="1" s="1"/>
  <c r="Y830" i="1"/>
  <c r="T830" i="1"/>
  <c r="W830" i="1" s="1"/>
  <c r="Y831" i="1"/>
  <c r="T831" i="1"/>
  <c r="W831" i="1" s="1"/>
  <c r="Z831" i="1" s="1"/>
  <c r="Y832" i="1"/>
  <c r="T832" i="1"/>
  <c r="W832" i="1" s="1"/>
  <c r="Y833" i="1"/>
  <c r="T833" i="1"/>
  <c r="W833" i="1" s="1"/>
  <c r="Z833" i="1" s="1"/>
  <c r="Y834" i="1"/>
  <c r="T834" i="1"/>
  <c r="W834" i="1" s="1"/>
  <c r="Y835" i="1"/>
  <c r="T835" i="1"/>
  <c r="W835" i="1" s="1"/>
  <c r="Y836" i="1"/>
  <c r="T836" i="1"/>
  <c r="W836" i="1" s="1"/>
  <c r="Z836" i="1" s="1"/>
  <c r="Y837" i="1"/>
  <c r="T837" i="1"/>
  <c r="W837" i="1" s="1"/>
  <c r="Z837" i="1" s="1"/>
  <c r="Y838" i="1"/>
  <c r="T838" i="1"/>
  <c r="W838" i="1" s="1"/>
  <c r="Z838" i="1" s="1"/>
  <c r="Y839" i="1"/>
  <c r="T839" i="1"/>
  <c r="W839" i="1"/>
  <c r="Z839" i="1" s="1"/>
  <c r="Y840" i="1"/>
  <c r="T840" i="1"/>
  <c r="W840" i="1" s="1"/>
  <c r="Y841" i="1"/>
  <c r="T841" i="1"/>
  <c r="W841" i="1" s="1"/>
  <c r="Y842" i="1"/>
  <c r="T842" i="1"/>
  <c r="W842" i="1" s="1"/>
  <c r="Z842" i="1" s="1"/>
  <c r="Y843" i="1"/>
  <c r="T843" i="1"/>
  <c r="W843" i="1" s="1"/>
  <c r="Y844" i="1"/>
  <c r="T844" i="1"/>
  <c r="W844" i="1" s="1"/>
  <c r="Z844" i="1" s="1"/>
  <c r="Y845" i="1"/>
  <c r="T845" i="1"/>
  <c r="W845" i="1" s="1"/>
  <c r="Y846" i="1"/>
  <c r="T846" i="1"/>
  <c r="W846" i="1" s="1"/>
  <c r="Y847" i="1"/>
  <c r="T847" i="1"/>
  <c r="W847" i="1" s="1"/>
  <c r="Z847" i="1" s="1"/>
  <c r="Y848" i="1"/>
  <c r="T848" i="1"/>
  <c r="W848" i="1" s="1"/>
  <c r="Z848" i="1" s="1"/>
  <c r="Y849" i="1"/>
  <c r="T849" i="1"/>
  <c r="W849" i="1" s="1"/>
  <c r="Y850" i="1"/>
  <c r="T850" i="1"/>
  <c r="W850" i="1" s="1"/>
  <c r="Y851" i="1"/>
  <c r="T851" i="1"/>
  <c r="W851" i="1" s="1"/>
  <c r="Y852" i="1"/>
  <c r="T852" i="1"/>
  <c r="W852" i="1" s="1"/>
  <c r="Y853" i="1"/>
  <c r="T853" i="1"/>
  <c r="W853" i="1"/>
  <c r="Z853" i="1" s="1"/>
  <c r="Y854" i="1"/>
  <c r="T854" i="1"/>
  <c r="W854" i="1" s="1"/>
  <c r="Y855" i="1"/>
  <c r="T855" i="1"/>
  <c r="W855" i="1" s="1"/>
  <c r="Y856" i="1"/>
  <c r="T856" i="1"/>
  <c r="W856" i="1" s="1"/>
  <c r="Y857" i="1"/>
  <c r="T857" i="1"/>
  <c r="W857" i="1" s="1"/>
  <c r="Z857" i="1" s="1"/>
  <c r="Y858" i="1"/>
  <c r="T858" i="1"/>
  <c r="W858" i="1" s="1"/>
  <c r="Y859" i="1"/>
  <c r="T859" i="1"/>
  <c r="W859" i="1"/>
  <c r="Y860" i="1"/>
  <c r="T860" i="1"/>
  <c r="W860" i="1" s="1"/>
  <c r="Y861" i="1"/>
  <c r="T861" i="1"/>
  <c r="W861" i="1" s="1"/>
  <c r="Y862" i="1"/>
  <c r="T862" i="1"/>
  <c r="W862" i="1" s="1"/>
  <c r="Y863" i="1"/>
  <c r="T863" i="1"/>
  <c r="W863" i="1" s="1"/>
  <c r="Z863" i="1" s="1"/>
  <c r="Y864" i="1"/>
  <c r="T864" i="1"/>
  <c r="W864" i="1" s="1"/>
  <c r="Z864" i="1" s="1"/>
  <c r="Y865" i="1"/>
  <c r="T865" i="1"/>
  <c r="W865" i="1" s="1"/>
  <c r="Z865" i="1" s="1"/>
  <c r="Y866" i="1"/>
  <c r="T866" i="1"/>
  <c r="W866" i="1" s="1"/>
  <c r="Z866" i="1" s="1"/>
  <c r="Y867" i="1"/>
  <c r="T867" i="1"/>
  <c r="W867" i="1" s="1"/>
  <c r="Z867" i="1" s="1"/>
  <c r="Y868" i="1"/>
  <c r="T868" i="1"/>
  <c r="W868" i="1" s="1"/>
  <c r="Z868" i="1" s="1"/>
  <c r="Y869" i="1"/>
  <c r="T869" i="1"/>
  <c r="W869" i="1" s="1"/>
  <c r="Y870" i="1"/>
  <c r="T870" i="1"/>
  <c r="W870" i="1" s="1"/>
  <c r="Y871" i="1"/>
  <c r="T871" i="1"/>
  <c r="W871" i="1" s="1"/>
  <c r="Z871" i="1" s="1"/>
  <c r="Y872" i="1"/>
  <c r="T872" i="1"/>
  <c r="W872" i="1" s="1"/>
  <c r="Y873" i="1"/>
  <c r="T873" i="1"/>
  <c r="W873" i="1" s="1"/>
  <c r="Y874" i="1"/>
  <c r="T874" i="1"/>
  <c r="W874" i="1" s="1"/>
  <c r="Y875" i="1"/>
  <c r="T875" i="1"/>
  <c r="W875" i="1" s="1"/>
  <c r="Y876" i="1"/>
  <c r="T876" i="1"/>
  <c r="W876" i="1" s="1"/>
  <c r="Y877" i="1"/>
  <c r="T877" i="1"/>
  <c r="W877" i="1" s="1"/>
  <c r="Y878" i="1"/>
  <c r="T878" i="1"/>
  <c r="W878" i="1" s="1"/>
  <c r="Y879" i="1"/>
  <c r="T879" i="1"/>
  <c r="W879" i="1" s="1"/>
  <c r="Z879" i="1" s="1"/>
  <c r="Y880" i="1"/>
  <c r="T880" i="1"/>
  <c r="W880" i="1" s="1"/>
  <c r="Y881" i="1"/>
  <c r="T881" i="1"/>
  <c r="W881" i="1" s="1"/>
  <c r="Y882" i="1"/>
  <c r="T882" i="1"/>
  <c r="W882" i="1" s="1"/>
  <c r="Y883" i="1"/>
  <c r="T883" i="1"/>
  <c r="W883" i="1" s="1"/>
  <c r="Y884" i="1"/>
  <c r="T884" i="1"/>
  <c r="W884" i="1" s="1"/>
  <c r="Y885" i="1"/>
  <c r="T885" i="1"/>
  <c r="W885" i="1" s="1"/>
  <c r="Y886" i="1"/>
  <c r="T886" i="1"/>
  <c r="W886" i="1" s="1"/>
  <c r="Y887" i="1"/>
  <c r="T887" i="1"/>
  <c r="W887" i="1" s="1"/>
  <c r="Y888" i="1"/>
  <c r="T888" i="1"/>
  <c r="W888" i="1" s="1"/>
  <c r="Y889" i="1"/>
  <c r="T889" i="1"/>
  <c r="W889" i="1" s="1"/>
  <c r="Y890" i="1"/>
  <c r="T890" i="1"/>
  <c r="W890" i="1" s="1"/>
  <c r="Z890" i="1" s="1"/>
  <c r="Y891" i="1"/>
  <c r="T891" i="1"/>
  <c r="W891" i="1" s="1"/>
  <c r="Y892" i="1"/>
  <c r="T892" i="1"/>
  <c r="W892" i="1" s="1"/>
  <c r="Y893" i="1"/>
  <c r="T893" i="1"/>
  <c r="W893" i="1" s="1"/>
  <c r="Y894" i="1"/>
  <c r="T894" i="1"/>
  <c r="W894" i="1" s="1"/>
  <c r="Z894" i="1" s="1"/>
  <c r="Y895" i="1"/>
  <c r="T895" i="1"/>
  <c r="W895" i="1" s="1"/>
  <c r="Y896" i="1"/>
  <c r="T896" i="1"/>
  <c r="W896" i="1" s="1"/>
  <c r="Y897" i="1"/>
  <c r="T897" i="1"/>
  <c r="W897" i="1" s="1"/>
  <c r="Y898" i="1"/>
  <c r="T898" i="1"/>
  <c r="W898" i="1" s="1"/>
  <c r="Y899" i="1"/>
  <c r="T899" i="1"/>
  <c r="W899" i="1" s="1"/>
  <c r="Z899" i="1" s="1"/>
  <c r="Y900" i="1"/>
  <c r="T900" i="1"/>
  <c r="W900" i="1" s="1"/>
  <c r="Z900" i="1" s="1"/>
  <c r="Y901" i="1"/>
  <c r="T901" i="1"/>
  <c r="W901" i="1" s="1"/>
  <c r="Y902" i="1"/>
  <c r="T902" i="1"/>
  <c r="W902" i="1" s="1"/>
  <c r="Y903" i="1"/>
  <c r="T903" i="1"/>
  <c r="W903" i="1" s="1"/>
  <c r="Z903" i="1" s="1"/>
  <c r="Y904" i="1"/>
  <c r="T904" i="1"/>
  <c r="W904" i="1" s="1"/>
  <c r="Y905" i="1"/>
  <c r="T905" i="1"/>
  <c r="W905" i="1" s="1"/>
  <c r="Y906" i="1"/>
  <c r="T906" i="1"/>
  <c r="W906" i="1" s="1"/>
  <c r="Y907" i="1"/>
  <c r="T907" i="1"/>
  <c r="W907" i="1" s="1"/>
  <c r="Y908" i="1"/>
  <c r="T908" i="1"/>
  <c r="W908" i="1" s="1"/>
  <c r="Z908" i="1" s="1"/>
  <c r="Y909" i="1"/>
  <c r="T909" i="1"/>
  <c r="W909" i="1" s="1"/>
  <c r="Y910" i="1"/>
  <c r="T910" i="1"/>
  <c r="W910" i="1" s="1"/>
  <c r="Y911" i="1"/>
  <c r="T911" i="1"/>
  <c r="W911" i="1" s="1"/>
  <c r="Y912" i="1"/>
  <c r="T912" i="1"/>
  <c r="W912" i="1" s="1"/>
  <c r="Z912" i="1" s="1"/>
  <c r="Y913" i="1"/>
  <c r="T913" i="1"/>
  <c r="W913" i="1" s="1"/>
  <c r="Y914" i="1"/>
  <c r="T914" i="1"/>
  <c r="W914" i="1" s="1"/>
  <c r="Y915" i="1"/>
  <c r="T915" i="1"/>
  <c r="W915" i="1" s="1"/>
  <c r="Y916" i="1"/>
  <c r="T916" i="1"/>
  <c r="W916" i="1" s="1"/>
  <c r="Y917" i="1"/>
  <c r="T917" i="1"/>
  <c r="W917" i="1" s="1"/>
  <c r="Y918" i="1"/>
  <c r="T918" i="1"/>
  <c r="W918" i="1" s="1"/>
  <c r="Y919" i="1"/>
  <c r="T919" i="1"/>
  <c r="W919" i="1" s="1"/>
  <c r="Z919" i="1" s="1"/>
  <c r="Y920" i="1"/>
  <c r="T920" i="1"/>
  <c r="W920" i="1" s="1"/>
  <c r="Y921" i="1"/>
  <c r="T921" i="1"/>
  <c r="W921" i="1" s="1"/>
  <c r="Y922" i="1"/>
  <c r="T922" i="1"/>
  <c r="W922" i="1" s="1"/>
  <c r="Y923" i="1"/>
  <c r="T923" i="1"/>
  <c r="W923" i="1" s="1"/>
  <c r="Y924" i="1"/>
  <c r="T924" i="1"/>
  <c r="W924" i="1" s="1"/>
  <c r="Z924" i="1" s="1"/>
  <c r="Y925" i="1"/>
  <c r="T925" i="1"/>
  <c r="W925" i="1" s="1"/>
  <c r="Y926" i="1"/>
  <c r="T926" i="1"/>
  <c r="W926" i="1" s="1"/>
  <c r="Y927" i="1"/>
  <c r="T927" i="1"/>
  <c r="W927" i="1" s="1"/>
  <c r="Y928" i="1"/>
  <c r="T928" i="1"/>
  <c r="W928" i="1" s="1"/>
  <c r="Y929" i="1"/>
  <c r="T929" i="1"/>
  <c r="W929" i="1" s="1"/>
  <c r="Y930" i="1"/>
  <c r="T930" i="1"/>
  <c r="W930" i="1" s="1"/>
  <c r="Y931" i="1"/>
  <c r="T931" i="1"/>
  <c r="W931" i="1" s="1"/>
  <c r="Z931" i="1" s="1"/>
  <c r="Y932" i="1"/>
  <c r="T932" i="1"/>
  <c r="W932" i="1" s="1"/>
  <c r="Y933" i="1"/>
  <c r="T933" i="1"/>
  <c r="W933" i="1" s="1"/>
  <c r="Y934" i="1"/>
  <c r="T934" i="1"/>
  <c r="W934" i="1" s="1"/>
  <c r="Z934" i="1" s="1"/>
  <c r="Y935" i="1"/>
  <c r="T935" i="1"/>
  <c r="W935" i="1" s="1"/>
  <c r="Y936" i="1"/>
  <c r="T936" i="1"/>
  <c r="W936" i="1" s="1"/>
  <c r="Z936" i="1" s="1"/>
  <c r="Y937" i="1"/>
  <c r="T937" i="1"/>
  <c r="W937" i="1" s="1"/>
  <c r="Y938" i="1"/>
  <c r="T938" i="1"/>
  <c r="W938" i="1" s="1"/>
  <c r="Z938" i="1" s="1"/>
  <c r="Y939" i="1"/>
  <c r="T939" i="1"/>
  <c r="W939" i="1" s="1"/>
  <c r="Z939" i="1" s="1"/>
  <c r="Y940" i="1"/>
  <c r="T940" i="1"/>
  <c r="W940" i="1" s="1"/>
  <c r="Y941" i="1"/>
  <c r="T941" i="1"/>
  <c r="W941" i="1" s="1"/>
  <c r="Y942" i="1"/>
  <c r="T942" i="1"/>
  <c r="W942" i="1" s="1"/>
  <c r="Y943" i="1"/>
  <c r="T943" i="1"/>
  <c r="W943" i="1" s="1"/>
  <c r="Y944" i="1"/>
  <c r="T944" i="1"/>
  <c r="W944" i="1" s="1"/>
  <c r="Z944" i="1" s="1"/>
  <c r="Y945" i="1"/>
  <c r="T945" i="1"/>
  <c r="W945" i="1" s="1"/>
  <c r="Y946" i="1"/>
  <c r="T946" i="1"/>
  <c r="W946" i="1" s="1"/>
  <c r="Y947" i="1"/>
  <c r="T947" i="1"/>
  <c r="W947" i="1" s="1"/>
  <c r="Z947" i="1" s="1"/>
  <c r="Y948" i="1"/>
  <c r="T948" i="1"/>
  <c r="W948" i="1" s="1"/>
  <c r="Z948" i="1" s="1"/>
  <c r="Y949" i="1"/>
  <c r="T949" i="1"/>
  <c r="W949" i="1" s="1"/>
  <c r="Z949" i="1" s="1"/>
  <c r="Y950" i="1"/>
  <c r="T950" i="1"/>
  <c r="W950" i="1" s="1"/>
  <c r="Y951" i="1"/>
  <c r="T951" i="1"/>
  <c r="W951" i="1" s="1"/>
  <c r="Z951" i="1" s="1"/>
  <c r="Y952" i="1"/>
  <c r="T952" i="1"/>
  <c r="W952" i="1" s="1"/>
  <c r="Y953" i="1"/>
  <c r="T953" i="1"/>
  <c r="W953" i="1" s="1"/>
  <c r="Z953" i="1" s="1"/>
  <c r="Y954" i="1"/>
  <c r="T954" i="1"/>
  <c r="W954" i="1" s="1"/>
  <c r="Y955" i="1"/>
  <c r="T955" i="1"/>
  <c r="W955" i="1" s="1"/>
  <c r="Z955" i="1" s="1"/>
  <c r="Y956" i="1"/>
  <c r="T956" i="1"/>
  <c r="W956" i="1" s="1"/>
  <c r="Y957" i="1"/>
  <c r="T957" i="1"/>
  <c r="W957" i="1" s="1"/>
  <c r="Y958" i="1"/>
  <c r="T958" i="1"/>
  <c r="W958" i="1" s="1"/>
  <c r="Y959" i="1"/>
  <c r="T959" i="1"/>
  <c r="W959" i="1" s="1"/>
  <c r="Z959" i="1" s="1"/>
  <c r="Y960" i="1"/>
  <c r="T960" i="1"/>
  <c r="W960" i="1" s="1"/>
  <c r="Y961" i="1"/>
  <c r="T961" i="1"/>
  <c r="W961" i="1" s="1"/>
  <c r="Z961" i="1" s="1"/>
  <c r="Y962" i="1"/>
  <c r="T962" i="1"/>
  <c r="W962" i="1" s="1"/>
  <c r="Y963" i="1"/>
  <c r="T963" i="1"/>
  <c r="W963" i="1" s="1"/>
  <c r="Y964" i="1"/>
  <c r="T964" i="1"/>
  <c r="W964" i="1" s="1"/>
  <c r="Z964" i="1" s="1"/>
  <c r="Y965" i="1"/>
  <c r="T965" i="1"/>
  <c r="W965" i="1" s="1"/>
  <c r="Z965" i="1" s="1"/>
  <c r="Y966" i="1"/>
  <c r="T966" i="1"/>
  <c r="W966" i="1" s="1"/>
  <c r="Y967" i="1"/>
  <c r="T967" i="1"/>
  <c r="W967" i="1" s="1"/>
  <c r="Z967" i="1" s="1"/>
  <c r="Y968" i="1"/>
  <c r="T968" i="1"/>
  <c r="W968" i="1" s="1"/>
  <c r="Z968" i="1" s="1"/>
  <c r="Y969" i="1"/>
  <c r="T969" i="1"/>
  <c r="W969" i="1" s="1"/>
  <c r="Z969" i="1" s="1"/>
  <c r="Y970" i="1"/>
  <c r="T970" i="1"/>
  <c r="W970" i="1" s="1"/>
  <c r="Z970" i="1" s="1"/>
  <c r="Y971" i="1"/>
  <c r="T971" i="1"/>
  <c r="W971" i="1" s="1"/>
  <c r="Y972" i="1"/>
  <c r="T972" i="1"/>
  <c r="W972" i="1" s="1"/>
  <c r="Z972" i="1" s="1"/>
  <c r="Y973" i="1"/>
  <c r="T973" i="1"/>
  <c r="W973" i="1" s="1"/>
  <c r="Z973" i="1" s="1"/>
  <c r="Y974" i="1"/>
  <c r="T974" i="1"/>
  <c r="W974" i="1" s="1"/>
  <c r="Y975" i="1"/>
  <c r="T975" i="1"/>
  <c r="W975" i="1"/>
  <c r="Y976" i="1"/>
  <c r="T976" i="1"/>
  <c r="W976" i="1" s="1"/>
  <c r="Y977" i="1"/>
  <c r="T977" i="1"/>
  <c r="W977" i="1" s="1"/>
  <c r="Y978" i="1"/>
  <c r="T978" i="1"/>
  <c r="W978" i="1" s="1"/>
  <c r="Z978" i="1" s="1"/>
  <c r="Y979" i="1"/>
  <c r="T979" i="1"/>
  <c r="W979" i="1" s="1"/>
  <c r="Z979" i="1" s="1"/>
  <c r="Y980" i="1"/>
  <c r="T980" i="1"/>
  <c r="W980" i="1" s="1"/>
  <c r="Y981" i="1"/>
  <c r="T981" i="1"/>
  <c r="W981" i="1" s="1"/>
  <c r="Y982" i="1"/>
  <c r="T982" i="1"/>
  <c r="W982" i="1" s="1"/>
  <c r="Y983" i="1"/>
  <c r="T983" i="1"/>
  <c r="W983" i="1" s="1"/>
  <c r="Z983" i="1" s="1"/>
  <c r="Y984" i="1"/>
  <c r="T984" i="1"/>
  <c r="W984" i="1" s="1"/>
  <c r="Y985" i="1"/>
  <c r="T985" i="1"/>
  <c r="W985" i="1" s="1"/>
  <c r="Y986" i="1"/>
  <c r="T986" i="1"/>
  <c r="W986" i="1" s="1"/>
  <c r="Z986" i="1" s="1"/>
  <c r="Y987" i="1"/>
  <c r="T987" i="1"/>
  <c r="W987" i="1" s="1"/>
  <c r="Y988" i="1"/>
  <c r="T988" i="1"/>
  <c r="W988" i="1" s="1"/>
  <c r="Y989" i="1"/>
  <c r="T989" i="1"/>
  <c r="W989" i="1" s="1"/>
  <c r="Y990" i="1"/>
  <c r="T990" i="1"/>
  <c r="W990" i="1" s="1"/>
  <c r="Y991" i="1"/>
  <c r="T991" i="1"/>
  <c r="W991" i="1" s="1"/>
  <c r="Z991" i="1" s="1"/>
  <c r="Y992" i="1"/>
  <c r="T992" i="1"/>
  <c r="W992" i="1" s="1"/>
  <c r="Z992" i="1" s="1"/>
  <c r="Y993" i="1"/>
  <c r="T993" i="1"/>
  <c r="W993" i="1" s="1"/>
  <c r="Z993" i="1" s="1"/>
  <c r="Y994" i="1"/>
  <c r="T994" i="1"/>
  <c r="W994" i="1" s="1"/>
  <c r="Y995" i="1"/>
  <c r="T995" i="1"/>
  <c r="W995" i="1" s="1"/>
  <c r="Z995" i="1" s="1"/>
  <c r="Y996" i="1"/>
  <c r="T996" i="1"/>
  <c r="W996" i="1" s="1"/>
  <c r="Y997" i="1"/>
  <c r="T997" i="1"/>
  <c r="W997" i="1" s="1"/>
  <c r="Z997" i="1" s="1"/>
  <c r="Y998" i="1"/>
  <c r="T998" i="1"/>
  <c r="W998" i="1" s="1"/>
  <c r="Y999" i="1"/>
  <c r="T999" i="1"/>
  <c r="W999" i="1" s="1"/>
  <c r="Z999" i="1" s="1"/>
  <c r="Y1000" i="1"/>
  <c r="T1000" i="1"/>
  <c r="W1000" i="1" s="1"/>
  <c r="Z1000" i="1" s="1"/>
  <c r="Y1001" i="1"/>
  <c r="T1001" i="1"/>
  <c r="W1001" i="1" s="1"/>
  <c r="Z1001" i="1" s="1"/>
  <c r="Y1002" i="1"/>
  <c r="T1002" i="1"/>
  <c r="W1002" i="1" s="1"/>
  <c r="Z1002" i="1" s="1"/>
  <c r="Y1003" i="1"/>
  <c r="T1003" i="1"/>
  <c r="W1003" i="1" s="1"/>
  <c r="Z1003" i="1" s="1"/>
  <c r="Y1004" i="1"/>
  <c r="T1004" i="1"/>
  <c r="W1004" i="1" s="1"/>
  <c r="Y1005" i="1"/>
  <c r="T1005" i="1"/>
  <c r="W1005" i="1" s="1"/>
  <c r="Y1006" i="1"/>
  <c r="T1006" i="1"/>
  <c r="W1006" i="1" s="1"/>
  <c r="Y1007" i="1"/>
  <c r="T1007" i="1"/>
  <c r="W1007" i="1" s="1"/>
  <c r="Z1007" i="1" s="1"/>
  <c r="Y1008" i="1"/>
  <c r="T1008" i="1"/>
  <c r="W1008" i="1" s="1"/>
  <c r="Y1009" i="1"/>
  <c r="T1009" i="1"/>
  <c r="W1009" i="1" s="1"/>
  <c r="Z1009" i="1" s="1"/>
  <c r="Y1010" i="1"/>
  <c r="T1010" i="1"/>
  <c r="W1010" i="1" s="1"/>
  <c r="Y1011" i="1"/>
  <c r="T1011" i="1"/>
  <c r="W1011" i="1" s="1"/>
  <c r="Z1011" i="1" s="1"/>
  <c r="Y1012" i="1"/>
  <c r="T1012" i="1"/>
  <c r="W1012" i="1" s="1"/>
  <c r="Z1012" i="1" s="1"/>
  <c r="Y1013" i="1"/>
  <c r="T1013" i="1"/>
  <c r="W1013" i="1" s="1"/>
  <c r="Z1013" i="1" s="1"/>
  <c r="Y1014" i="1"/>
  <c r="T1014" i="1"/>
  <c r="W1014" i="1" s="1"/>
  <c r="Y1015" i="1"/>
  <c r="T1015" i="1"/>
  <c r="W1015" i="1" s="1"/>
  <c r="Y1016" i="1"/>
  <c r="T1016" i="1"/>
  <c r="W1016" i="1" s="1"/>
  <c r="Y1017" i="1"/>
  <c r="T1017" i="1"/>
  <c r="W1017" i="1" s="1"/>
  <c r="Z1017" i="1" s="1"/>
  <c r="Y1018" i="1"/>
  <c r="T1018" i="1"/>
  <c r="W1018" i="1" s="1"/>
  <c r="Z1018" i="1" s="1"/>
  <c r="Y1019" i="1"/>
  <c r="T1019" i="1"/>
  <c r="W1019" i="1" s="1"/>
  <c r="Y1020" i="1"/>
  <c r="T1020" i="1"/>
  <c r="W1020" i="1" s="1"/>
  <c r="Y1021" i="1"/>
  <c r="T1021" i="1"/>
  <c r="W1021" i="1" s="1"/>
  <c r="Y1022" i="1"/>
  <c r="T1022" i="1"/>
  <c r="W1022" i="1" s="1"/>
  <c r="Z1022" i="1" s="1"/>
  <c r="Y1023" i="1"/>
  <c r="T1023" i="1"/>
  <c r="W1023" i="1" s="1"/>
  <c r="Y1024" i="1"/>
  <c r="T1024" i="1"/>
  <c r="W1024" i="1" s="1"/>
  <c r="Y1025" i="1"/>
  <c r="T1025" i="1"/>
  <c r="W1025" i="1" s="1"/>
  <c r="Z1025" i="1" s="1"/>
  <c r="Y1026" i="1"/>
  <c r="T1026" i="1"/>
  <c r="W1026" i="1" s="1"/>
  <c r="Y2" i="1"/>
  <c r="Y4" i="1"/>
  <c r="Z4" i="1" s="1"/>
  <c r="V4" i="1"/>
  <c r="Y5" i="1"/>
  <c r="V5" i="1"/>
  <c r="Z5" i="1"/>
  <c r="Y6" i="1"/>
  <c r="V6" i="1"/>
  <c r="Z6" i="1"/>
  <c r="Y7" i="1"/>
  <c r="Z7" i="1" s="1"/>
  <c r="Y8" i="1"/>
  <c r="Z8" i="1"/>
  <c r="Y9" i="1"/>
  <c r="Z9" i="1" s="1"/>
  <c r="Y10" i="1"/>
  <c r="Z10" i="1" s="1"/>
  <c r="Y11" i="1"/>
  <c r="Z11" i="1" s="1"/>
  <c r="Y12" i="1"/>
  <c r="Z12" i="1"/>
  <c r="Y13" i="1"/>
  <c r="Z13" i="1" s="1"/>
  <c r="Y14" i="1"/>
  <c r="T14" i="1"/>
  <c r="W14" i="1" s="1"/>
  <c r="Z14" i="1" s="1"/>
  <c r="Y15" i="1"/>
  <c r="T15" i="1"/>
  <c r="W15" i="1" s="1"/>
  <c r="Z15" i="1" s="1"/>
  <c r="Y16" i="1"/>
  <c r="T16" i="1"/>
  <c r="W16" i="1" s="1"/>
  <c r="Z16" i="1" s="1"/>
  <c r="Y17" i="1"/>
  <c r="T17" i="1"/>
  <c r="W17" i="1" s="1"/>
  <c r="Y18" i="1"/>
  <c r="T18" i="1"/>
  <c r="W18" i="1" s="1"/>
  <c r="Z18" i="1" s="1"/>
  <c r="Y19" i="1"/>
  <c r="T19" i="1"/>
  <c r="W19" i="1" s="1"/>
  <c r="Y20" i="1"/>
  <c r="T20" i="1"/>
  <c r="W20" i="1"/>
  <c r="Y21" i="1"/>
  <c r="T21" i="1"/>
  <c r="W21" i="1" s="1"/>
  <c r="Y22" i="1"/>
  <c r="T22" i="1"/>
  <c r="W22" i="1" s="1"/>
  <c r="Y23" i="1"/>
  <c r="T23" i="1"/>
  <c r="W23" i="1" s="1"/>
  <c r="Z23" i="1" s="1"/>
  <c r="Y24" i="1"/>
  <c r="T24" i="1"/>
  <c r="W24" i="1" s="1"/>
  <c r="Z24" i="1" s="1"/>
  <c r="Y25" i="1"/>
  <c r="T25" i="1"/>
  <c r="W25" i="1" s="1"/>
  <c r="Y26" i="1"/>
  <c r="T26" i="1"/>
  <c r="W26" i="1" s="1"/>
  <c r="Y27" i="1"/>
  <c r="T27" i="1"/>
  <c r="W27" i="1" s="1"/>
  <c r="Z27" i="1" s="1"/>
  <c r="Y28" i="1"/>
  <c r="T28" i="1"/>
  <c r="W28" i="1" s="1"/>
  <c r="Z28" i="1" s="1"/>
  <c r="Y29" i="1"/>
  <c r="T29" i="1"/>
  <c r="W29" i="1" s="1"/>
  <c r="Y30" i="1"/>
  <c r="T30" i="1"/>
  <c r="W30" i="1" s="1"/>
  <c r="Y31" i="1"/>
  <c r="T31" i="1"/>
  <c r="W31" i="1" s="1"/>
  <c r="Y32" i="1"/>
  <c r="T32" i="1"/>
  <c r="W32" i="1" s="1"/>
  <c r="Y33" i="1"/>
  <c r="T33" i="1"/>
  <c r="W33" i="1" s="1"/>
  <c r="Z33" i="1" s="1"/>
  <c r="Y34" i="1"/>
  <c r="T34" i="1"/>
  <c r="W34" i="1" s="1"/>
  <c r="Z34" i="1" s="1"/>
  <c r="Y35" i="1"/>
  <c r="T35" i="1"/>
  <c r="W35" i="1" s="1"/>
  <c r="Y36" i="1"/>
  <c r="T36" i="1"/>
  <c r="W36" i="1" s="1"/>
  <c r="Y37" i="1"/>
  <c r="T37" i="1"/>
  <c r="W37" i="1" s="1"/>
  <c r="Y38" i="1"/>
  <c r="T38" i="1"/>
  <c r="W38" i="1" s="1"/>
  <c r="Y39" i="1"/>
  <c r="T39" i="1"/>
  <c r="W39" i="1" s="1"/>
  <c r="Z39" i="1" s="1"/>
  <c r="Y40" i="1"/>
  <c r="S40" i="1"/>
  <c r="T40" i="1" s="1"/>
  <c r="W40" i="1" s="1"/>
  <c r="Y41" i="1"/>
  <c r="S41" i="1"/>
  <c r="T41" i="1" s="1"/>
  <c r="W41" i="1" s="1"/>
  <c r="Z41" i="1" s="1"/>
  <c r="Y42" i="1"/>
  <c r="S42" i="1"/>
  <c r="T42" i="1"/>
  <c r="W42" i="1" s="1"/>
  <c r="V43" i="1"/>
  <c r="X43" i="1" s="1"/>
  <c r="Y43" i="1" s="1"/>
  <c r="T43" i="1"/>
  <c r="W43" i="1" s="1"/>
  <c r="Z43" i="1" s="1"/>
  <c r="V44" i="1"/>
  <c r="X44" i="1" s="1"/>
  <c r="Y44" i="1" s="1"/>
  <c r="T44" i="1"/>
  <c r="W44" i="1" s="1"/>
  <c r="Y45" i="1"/>
  <c r="T45" i="1"/>
  <c r="W45" i="1" s="1"/>
  <c r="Z45" i="1" s="1"/>
  <c r="V46" i="1"/>
  <c r="X46" i="1" s="1"/>
  <c r="Y46" i="1" s="1"/>
  <c r="T46" i="1"/>
  <c r="W46" i="1" s="1"/>
  <c r="Y47" i="1"/>
  <c r="T47" i="1"/>
  <c r="W47" i="1" s="1"/>
  <c r="V48" i="1"/>
  <c r="X48" i="1" s="1"/>
  <c r="Y48" i="1" s="1"/>
  <c r="T48" i="1"/>
  <c r="W48" i="1" s="1"/>
  <c r="V49" i="1"/>
  <c r="X49" i="1"/>
  <c r="Y49" i="1" s="1"/>
  <c r="T49" i="1"/>
  <c r="W49" i="1" s="1"/>
  <c r="V50" i="1"/>
  <c r="X50" i="1" s="1"/>
  <c r="Y50" i="1" s="1"/>
  <c r="Z50" i="1" s="1"/>
  <c r="T50" i="1"/>
  <c r="W50" i="1" s="1"/>
  <c r="V51" i="1"/>
  <c r="X51" i="1" s="1"/>
  <c r="Y51" i="1" s="1"/>
  <c r="T51" i="1"/>
  <c r="W51" i="1" s="1"/>
  <c r="V52" i="1"/>
  <c r="X52" i="1" s="1"/>
  <c r="Y52" i="1" s="1"/>
  <c r="T52" i="1"/>
  <c r="W52" i="1" s="1"/>
  <c r="V53" i="1"/>
  <c r="X53" i="1" s="1"/>
  <c r="Y53" i="1" s="1"/>
  <c r="T53" i="1"/>
  <c r="W53" i="1" s="1"/>
  <c r="Y54" i="1"/>
  <c r="Z54" i="1" s="1"/>
  <c r="T54" i="1"/>
  <c r="W54" i="1" s="1"/>
  <c r="Y55" i="1"/>
  <c r="T55" i="1"/>
  <c r="W55" i="1" s="1"/>
  <c r="Y56" i="1"/>
  <c r="T56" i="1"/>
  <c r="W56" i="1" s="1"/>
  <c r="Y57" i="1"/>
  <c r="T57" i="1"/>
  <c r="W57" i="1" s="1"/>
  <c r="Y58" i="1"/>
  <c r="T58" i="1"/>
  <c r="W58" i="1" s="1"/>
  <c r="Y59" i="1"/>
  <c r="T59" i="1"/>
  <c r="W59" i="1" s="1"/>
  <c r="Y60" i="1"/>
  <c r="T60" i="1"/>
  <c r="W60" i="1" s="1"/>
  <c r="Y61" i="1"/>
  <c r="T61" i="1"/>
  <c r="W61" i="1" s="1"/>
  <c r="Y62" i="1"/>
  <c r="T62" i="1"/>
  <c r="W62" i="1" s="1"/>
  <c r="Y63" i="1"/>
  <c r="T63" i="1"/>
  <c r="W63" i="1" s="1"/>
  <c r="Y64" i="1"/>
  <c r="T64" i="1"/>
  <c r="W64" i="1" s="1"/>
  <c r="Z64" i="1" s="1"/>
  <c r="V65" i="1"/>
  <c r="X65" i="1" s="1"/>
  <c r="Y65" i="1" s="1"/>
  <c r="T65" i="1"/>
  <c r="W65" i="1" s="1"/>
  <c r="V66" i="1"/>
  <c r="X66" i="1" s="1"/>
  <c r="Y66" i="1" s="1"/>
  <c r="T66" i="1"/>
  <c r="W66" i="1" s="1"/>
  <c r="V67" i="1"/>
  <c r="X67" i="1" s="1"/>
  <c r="Y67" i="1" s="1"/>
  <c r="T67" i="1"/>
  <c r="W67" i="1" s="1"/>
  <c r="V68" i="1"/>
  <c r="X68" i="1" s="1"/>
  <c r="Y68" i="1" s="1"/>
  <c r="T68" i="1"/>
  <c r="W68" i="1" s="1"/>
  <c r="Z68" i="1" s="1"/>
  <c r="V69" i="1"/>
  <c r="X69" i="1" s="1"/>
  <c r="Y69" i="1" s="1"/>
  <c r="T69" i="1"/>
  <c r="W69" i="1" s="1"/>
  <c r="V70" i="1"/>
  <c r="X70" i="1" s="1"/>
  <c r="Y70" i="1" s="1"/>
  <c r="T70" i="1"/>
  <c r="W70" i="1" s="1"/>
  <c r="V71" i="1"/>
  <c r="X71" i="1" s="1"/>
  <c r="Y71" i="1" s="1"/>
  <c r="T71" i="1"/>
  <c r="W71" i="1" s="1"/>
  <c r="V72" i="1"/>
  <c r="X72" i="1" s="1"/>
  <c r="Y72" i="1" s="1"/>
  <c r="T72" i="1"/>
  <c r="W72" i="1" s="1"/>
  <c r="Z72" i="1" s="1"/>
  <c r="V73" i="1"/>
  <c r="X73" i="1" s="1"/>
  <c r="Y73" i="1" s="1"/>
  <c r="T73" i="1"/>
  <c r="W73" i="1" s="1"/>
  <c r="Z73" i="1" s="1"/>
  <c r="V74" i="1"/>
  <c r="X74" i="1" s="1"/>
  <c r="Y74" i="1" s="1"/>
  <c r="T74" i="1"/>
  <c r="W74" i="1" s="1"/>
  <c r="Z74" i="1" s="1"/>
  <c r="T75" i="1"/>
  <c r="U75" i="1" s="1"/>
  <c r="T76" i="1"/>
  <c r="U76" i="1" s="1"/>
  <c r="W76" i="1" s="1"/>
  <c r="T77" i="1"/>
  <c r="U77" i="1"/>
  <c r="T78" i="1"/>
  <c r="U78" i="1" s="1"/>
  <c r="T79" i="1"/>
  <c r="U79" i="1" s="1"/>
  <c r="T80" i="1"/>
  <c r="U80" i="1" s="1"/>
  <c r="X81" i="1"/>
  <c r="Y81" i="1" s="1"/>
  <c r="T81" i="1"/>
  <c r="W81" i="1" s="1"/>
  <c r="T82" i="1"/>
  <c r="U82" i="1" s="1"/>
  <c r="X82" i="1" s="1"/>
  <c r="Y82" i="1" s="1"/>
  <c r="V83" i="1"/>
  <c r="X83" i="1" s="1"/>
  <c r="Y83" i="1" s="1"/>
  <c r="T83" i="1"/>
  <c r="W83" i="1" s="1"/>
  <c r="Z83" i="1" s="1"/>
  <c r="V84" i="1"/>
  <c r="X84" i="1" s="1"/>
  <c r="Y84" i="1" s="1"/>
  <c r="T84" i="1"/>
  <c r="W84" i="1" s="1"/>
  <c r="V85" i="1"/>
  <c r="X85" i="1" s="1"/>
  <c r="Y85" i="1" s="1"/>
  <c r="T85" i="1"/>
  <c r="W85" i="1"/>
  <c r="V86" i="1"/>
  <c r="X86" i="1" s="1"/>
  <c r="Y86" i="1" s="1"/>
  <c r="T86" i="1"/>
  <c r="W86" i="1" s="1"/>
  <c r="V87" i="1"/>
  <c r="X87" i="1" s="1"/>
  <c r="Y87" i="1" s="1"/>
  <c r="T87" i="1"/>
  <c r="W87" i="1"/>
  <c r="V88" i="1"/>
  <c r="X88" i="1" s="1"/>
  <c r="Y88" i="1" s="1"/>
  <c r="T88" i="1"/>
  <c r="W88" i="1" s="1"/>
  <c r="Z88" i="1" s="1"/>
  <c r="V89" i="1"/>
  <c r="X89" i="1" s="1"/>
  <c r="Y89" i="1"/>
  <c r="T89" i="1"/>
  <c r="W89" i="1" s="1"/>
  <c r="V90" i="1"/>
  <c r="X90" i="1" s="1"/>
  <c r="Y90" i="1" s="1"/>
  <c r="T90" i="1"/>
  <c r="W90" i="1" s="1"/>
  <c r="V91" i="1"/>
  <c r="X91" i="1"/>
  <c r="Y91" i="1" s="1"/>
  <c r="T91" i="1"/>
  <c r="W91" i="1" s="1"/>
  <c r="V92" i="1"/>
  <c r="X92" i="1" s="1"/>
  <c r="Y92" i="1" s="1"/>
  <c r="T92" i="1"/>
  <c r="W92" i="1" s="1"/>
  <c r="Z92" i="1" s="1"/>
  <c r="V93" i="1"/>
  <c r="X93" i="1" s="1"/>
  <c r="Y93" i="1" s="1"/>
  <c r="T93" i="1"/>
  <c r="W93" i="1" s="1"/>
  <c r="V94" i="1"/>
  <c r="X94" i="1" s="1"/>
  <c r="Y94" i="1" s="1"/>
  <c r="T94" i="1"/>
  <c r="W94" i="1" s="1"/>
  <c r="V95" i="1"/>
  <c r="X95" i="1" s="1"/>
  <c r="Y95" i="1" s="1"/>
  <c r="T95" i="1"/>
  <c r="W95" i="1" s="1"/>
  <c r="V96" i="1"/>
  <c r="X96" i="1" s="1"/>
  <c r="Y96" i="1" s="1"/>
  <c r="T96" i="1"/>
  <c r="W96" i="1" s="1"/>
  <c r="V97" i="1"/>
  <c r="X97" i="1" s="1"/>
  <c r="Y97" i="1" s="1"/>
  <c r="T97" i="1"/>
  <c r="W97" i="1" s="1"/>
  <c r="V98" i="1"/>
  <c r="X98" i="1" s="1"/>
  <c r="Y98" i="1" s="1"/>
  <c r="T98" i="1"/>
  <c r="W98" i="1" s="1"/>
  <c r="Z98" i="1" s="1"/>
  <c r="V99" i="1"/>
  <c r="X99" i="1" s="1"/>
  <c r="Y99" i="1" s="1"/>
  <c r="T99" i="1"/>
  <c r="W99" i="1"/>
  <c r="V100" i="1"/>
  <c r="X100" i="1" s="1"/>
  <c r="Y100" i="1" s="1"/>
  <c r="T100" i="1"/>
  <c r="W100" i="1" s="1"/>
  <c r="X101" i="1"/>
  <c r="Y101" i="1" s="1"/>
  <c r="T101" i="1"/>
  <c r="W101" i="1" s="1"/>
  <c r="X102" i="1"/>
  <c r="Y102" i="1" s="1"/>
  <c r="T102" i="1"/>
  <c r="W102" i="1" s="1"/>
  <c r="X103" i="1"/>
  <c r="Y103" i="1" s="1"/>
  <c r="T103" i="1"/>
  <c r="W103" i="1" s="1"/>
  <c r="X104" i="1"/>
  <c r="Y104" i="1" s="1"/>
  <c r="T104" i="1"/>
  <c r="W104" i="1" s="1"/>
  <c r="X105" i="1"/>
  <c r="Y105" i="1" s="1"/>
  <c r="T105" i="1"/>
  <c r="W105" i="1" s="1"/>
  <c r="X106" i="1"/>
  <c r="Y106" i="1" s="1"/>
  <c r="T106" i="1"/>
  <c r="W106" i="1" s="1"/>
  <c r="X107" i="1"/>
  <c r="Y107" i="1" s="1"/>
  <c r="T107" i="1"/>
  <c r="W107" i="1" s="1"/>
  <c r="Z107" i="1" s="1"/>
  <c r="X108" i="1"/>
  <c r="Y108" i="1" s="1"/>
  <c r="T108" i="1"/>
  <c r="W108" i="1" s="1"/>
  <c r="X109" i="1"/>
  <c r="Y109" i="1" s="1"/>
  <c r="T109" i="1"/>
  <c r="W109" i="1" s="1"/>
  <c r="X110" i="1"/>
  <c r="Y110" i="1" s="1"/>
  <c r="T110" i="1"/>
  <c r="W110" i="1" s="1"/>
  <c r="Z110" i="1" s="1"/>
  <c r="X111" i="1"/>
  <c r="Y111" i="1" s="1"/>
  <c r="T111" i="1"/>
  <c r="W111" i="1" s="1"/>
  <c r="X112" i="1"/>
  <c r="Y112" i="1" s="1"/>
  <c r="T112" i="1"/>
  <c r="W112" i="1" s="1"/>
  <c r="X113" i="1"/>
  <c r="Y113" i="1" s="1"/>
  <c r="T113" i="1"/>
  <c r="W113" i="1" s="1"/>
  <c r="X114" i="1"/>
  <c r="Y114" i="1" s="1"/>
  <c r="T114" i="1"/>
  <c r="W114" i="1" s="1"/>
  <c r="X115" i="1"/>
  <c r="Y115" i="1" s="1"/>
  <c r="T115" i="1"/>
  <c r="W115" i="1" s="1"/>
  <c r="X116" i="1"/>
  <c r="Y116" i="1" s="1"/>
  <c r="T116" i="1"/>
  <c r="W116" i="1" s="1"/>
  <c r="X117" i="1"/>
  <c r="Y117" i="1" s="1"/>
  <c r="T117" i="1"/>
  <c r="W117" i="1" s="1"/>
  <c r="Z117" i="1" s="1"/>
  <c r="X118" i="1"/>
  <c r="Y118" i="1" s="1"/>
  <c r="T118" i="1"/>
  <c r="W118" i="1" s="1"/>
  <c r="X119" i="1"/>
  <c r="Y119" i="1" s="1"/>
  <c r="T119" i="1"/>
  <c r="W119" i="1" s="1"/>
  <c r="X120" i="1"/>
  <c r="Y120" i="1"/>
  <c r="T120" i="1"/>
  <c r="W120" i="1" s="1"/>
  <c r="X121" i="1"/>
  <c r="Y121" i="1"/>
  <c r="T121" i="1"/>
  <c r="W121" i="1" s="1"/>
  <c r="X122" i="1"/>
  <c r="Y122" i="1" s="1"/>
  <c r="T122" i="1"/>
  <c r="W122" i="1" s="1"/>
  <c r="Z122" i="1" s="1"/>
  <c r="X123" i="1"/>
  <c r="Y123" i="1" s="1"/>
  <c r="T123" i="1"/>
  <c r="W123" i="1" s="1"/>
  <c r="Z123" i="1" s="1"/>
  <c r="X124" i="1"/>
  <c r="Y124" i="1"/>
  <c r="T124" i="1"/>
  <c r="W124" i="1" s="1"/>
  <c r="X125" i="1"/>
  <c r="Y125" i="1" s="1"/>
  <c r="T125" i="1"/>
  <c r="W125" i="1" s="1"/>
  <c r="X126" i="1"/>
  <c r="Y126" i="1" s="1"/>
  <c r="T126" i="1"/>
  <c r="W126" i="1" s="1"/>
  <c r="X127" i="1"/>
  <c r="Y127" i="1" s="1"/>
  <c r="T127" i="1"/>
  <c r="W127" i="1" s="1"/>
  <c r="X128" i="1"/>
  <c r="Y128" i="1" s="1"/>
  <c r="T128" i="1"/>
  <c r="W128" i="1" s="1"/>
  <c r="Y129" i="1"/>
  <c r="T129" i="1"/>
  <c r="W129" i="1" s="1"/>
  <c r="X130" i="1"/>
  <c r="Y130" i="1" s="1"/>
  <c r="T130" i="1"/>
  <c r="W130" i="1" s="1"/>
  <c r="Z130" i="1" s="1"/>
  <c r="X131" i="1"/>
  <c r="Y131" i="1" s="1"/>
  <c r="T131" i="1"/>
  <c r="W131" i="1"/>
  <c r="X132" i="1"/>
  <c r="Y132" i="1" s="1"/>
  <c r="T132" i="1"/>
  <c r="W132" i="1"/>
  <c r="X133" i="1"/>
  <c r="Y133" i="1" s="1"/>
  <c r="T133" i="1"/>
  <c r="W133" i="1"/>
  <c r="Z133" i="1" s="1"/>
  <c r="X134" i="1"/>
  <c r="Y134" i="1" s="1"/>
  <c r="T134" i="1"/>
  <c r="W134" i="1" s="1"/>
  <c r="X135" i="1"/>
  <c r="Y135" i="1" s="1"/>
  <c r="T135" i="1"/>
  <c r="W135" i="1" s="1"/>
  <c r="X136" i="1"/>
  <c r="Y136" i="1" s="1"/>
  <c r="T136" i="1"/>
  <c r="W136" i="1" s="1"/>
  <c r="X137" i="1"/>
  <c r="Y137" i="1" s="1"/>
  <c r="T137" i="1"/>
  <c r="W137" i="1" s="1"/>
  <c r="X138" i="1"/>
  <c r="Y138" i="1" s="1"/>
  <c r="T138" i="1"/>
  <c r="W138" i="1" s="1"/>
  <c r="Z138" i="1" s="1"/>
  <c r="X139" i="1"/>
  <c r="Y139" i="1" s="1"/>
  <c r="T139" i="1"/>
  <c r="W139" i="1" s="1"/>
  <c r="X140" i="1"/>
  <c r="Y140" i="1" s="1"/>
  <c r="T140" i="1"/>
  <c r="W140" i="1" s="1"/>
  <c r="X141" i="1"/>
  <c r="Y141" i="1" s="1"/>
  <c r="T141" i="1"/>
  <c r="W141" i="1" s="1"/>
  <c r="X142" i="1"/>
  <c r="Y142" i="1" s="1"/>
  <c r="T142" i="1"/>
  <c r="W142" i="1" s="1"/>
  <c r="X143" i="1"/>
  <c r="Y143" i="1" s="1"/>
  <c r="T143" i="1"/>
  <c r="W143" i="1" s="1"/>
  <c r="X144" i="1"/>
  <c r="Y144" i="1" s="1"/>
  <c r="T144" i="1"/>
  <c r="W144" i="1" s="1"/>
  <c r="X145" i="1"/>
  <c r="Y145" i="1" s="1"/>
  <c r="T145" i="1"/>
  <c r="W145" i="1" s="1"/>
  <c r="X146" i="1"/>
  <c r="Y146" i="1" s="1"/>
  <c r="T146" i="1"/>
  <c r="W146" i="1" s="1"/>
  <c r="Z146" i="1" s="1"/>
  <c r="X147" i="1"/>
  <c r="Y147" i="1" s="1"/>
  <c r="T147" i="1"/>
  <c r="W147" i="1" s="1"/>
  <c r="X148" i="1"/>
  <c r="Y148" i="1" s="1"/>
  <c r="T148" i="1"/>
  <c r="W148" i="1" s="1"/>
  <c r="X149" i="1"/>
  <c r="Y149" i="1" s="1"/>
  <c r="T149" i="1"/>
  <c r="W149" i="1" s="1"/>
  <c r="X150" i="1"/>
  <c r="Y150" i="1" s="1"/>
  <c r="T150" i="1"/>
  <c r="W150" i="1" s="1"/>
  <c r="X151" i="1"/>
  <c r="Y151" i="1" s="1"/>
  <c r="T151" i="1"/>
  <c r="W151" i="1" s="1"/>
  <c r="Z151" i="1" s="1"/>
  <c r="X152" i="1"/>
  <c r="Y152" i="1" s="1"/>
  <c r="T152" i="1"/>
  <c r="W152" i="1" s="1"/>
  <c r="X153" i="1"/>
  <c r="Y153" i="1" s="1"/>
  <c r="T153" i="1"/>
  <c r="W153" i="1" s="1"/>
  <c r="X154" i="1"/>
  <c r="Y154" i="1" s="1"/>
  <c r="Z154" i="1" s="1"/>
  <c r="T154" i="1"/>
  <c r="W154" i="1" s="1"/>
  <c r="X155" i="1"/>
  <c r="Y155" i="1" s="1"/>
  <c r="T155" i="1"/>
  <c r="W155" i="1"/>
  <c r="X156" i="1"/>
  <c r="Y156" i="1" s="1"/>
  <c r="T156" i="1"/>
  <c r="W156" i="1" s="1"/>
  <c r="X157" i="1"/>
  <c r="Y157" i="1" s="1"/>
  <c r="T157" i="1"/>
  <c r="W157" i="1" s="1"/>
  <c r="X158" i="1"/>
  <c r="Y158" i="1" s="1"/>
  <c r="T158" i="1"/>
  <c r="W158" i="1"/>
  <c r="X159" i="1"/>
  <c r="Y159" i="1" s="1"/>
  <c r="T159" i="1"/>
  <c r="W159" i="1"/>
  <c r="X160" i="1"/>
  <c r="Y160" i="1" s="1"/>
  <c r="T160" i="1"/>
  <c r="W160" i="1" s="1"/>
  <c r="X161" i="1"/>
  <c r="Y161" i="1" s="1"/>
  <c r="T161" i="1"/>
  <c r="W161" i="1" s="1"/>
  <c r="X162" i="1"/>
  <c r="Y162" i="1" s="1"/>
  <c r="T162" i="1"/>
  <c r="W162" i="1" s="1"/>
  <c r="X163" i="1"/>
  <c r="Y163" i="1" s="1"/>
  <c r="T163" i="1"/>
  <c r="W163" i="1" s="1"/>
  <c r="Z163" i="1" s="1"/>
  <c r="X164" i="1"/>
  <c r="Y164" i="1" s="1"/>
  <c r="T164" i="1"/>
  <c r="W164" i="1"/>
  <c r="Z164" i="1" s="1"/>
  <c r="Y165" i="1"/>
  <c r="T165" i="1"/>
  <c r="W165" i="1"/>
  <c r="Z165" i="1" s="1"/>
  <c r="Y166" i="1"/>
  <c r="T166" i="1"/>
  <c r="W166" i="1" s="1"/>
  <c r="X167" i="1"/>
  <c r="Y167" i="1" s="1"/>
  <c r="T167" i="1"/>
  <c r="W167" i="1" s="1"/>
  <c r="X168" i="1"/>
  <c r="Y168" i="1" s="1"/>
  <c r="T168" i="1"/>
  <c r="W168" i="1" s="1"/>
  <c r="X169" i="1"/>
  <c r="Y169" i="1" s="1"/>
  <c r="T169" i="1"/>
  <c r="W169" i="1" s="1"/>
  <c r="X170" i="1"/>
  <c r="Y170" i="1" s="1"/>
  <c r="T170" i="1"/>
  <c r="W170" i="1" s="1"/>
  <c r="X171" i="1"/>
  <c r="Y171" i="1" s="1"/>
  <c r="T171" i="1"/>
  <c r="W171" i="1" s="1"/>
  <c r="X172" i="1"/>
  <c r="Y172" i="1"/>
  <c r="T172" i="1"/>
  <c r="W172" i="1" s="1"/>
  <c r="X173" i="1"/>
  <c r="Y173" i="1" s="1"/>
  <c r="T173" i="1"/>
  <c r="W173" i="1" s="1"/>
  <c r="X174" i="1"/>
  <c r="Y174" i="1" s="1"/>
  <c r="T174" i="1"/>
  <c r="W174" i="1" s="1"/>
  <c r="X175" i="1"/>
  <c r="Y175" i="1" s="1"/>
  <c r="T175" i="1"/>
  <c r="W175" i="1" s="1"/>
  <c r="Z175" i="1" s="1"/>
  <c r="X176" i="1"/>
  <c r="Y176" i="1" s="1"/>
  <c r="T176" i="1"/>
  <c r="W176" i="1" s="1"/>
  <c r="U177" i="1"/>
  <c r="Y177" i="1" s="1"/>
  <c r="T177" i="1"/>
  <c r="U178" i="1"/>
  <c r="T178" i="1"/>
  <c r="U179" i="1"/>
  <c r="Y179" i="1" s="1"/>
  <c r="T179" i="1"/>
  <c r="Y180" i="1"/>
  <c r="T180" i="1"/>
  <c r="W180" i="1" s="1"/>
  <c r="Z180" i="1" s="1"/>
  <c r="U181" i="1"/>
  <c r="Y181" i="1"/>
  <c r="T181" i="1"/>
  <c r="U182" i="1"/>
  <c r="T182" i="1"/>
  <c r="U183" i="1"/>
  <c r="W183" i="1" s="1"/>
  <c r="X183" i="1"/>
  <c r="Y183" i="1" s="1"/>
  <c r="T183" i="1"/>
  <c r="U184" i="1"/>
  <c r="T184" i="1"/>
  <c r="U185" i="1"/>
  <c r="X185" i="1" s="1"/>
  <c r="Y185" i="1" s="1"/>
  <c r="T185" i="1"/>
  <c r="X186" i="1"/>
  <c r="Y186" i="1" s="1"/>
  <c r="T186" i="1"/>
  <c r="W186" i="1" s="1"/>
  <c r="U187" i="1"/>
  <c r="X187" i="1" s="1"/>
  <c r="Y187" i="1" s="1"/>
  <c r="T187" i="1"/>
  <c r="U188" i="1"/>
  <c r="X188" i="1" s="1"/>
  <c r="Y188" i="1" s="1"/>
  <c r="T188" i="1"/>
  <c r="U189" i="1"/>
  <c r="X189" i="1" s="1"/>
  <c r="Y189" i="1" s="1"/>
  <c r="T189" i="1"/>
  <c r="X190" i="1"/>
  <c r="Y190" i="1" s="1"/>
  <c r="T190" i="1"/>
  <c r="W190" i="1" s="1"/>
  <c r="X191" i="1"/>
  <c r="Y191" i="1"/>
  <c r="T191" i="1"/>
  <c r="W191" i="1" s="1"/>
  <c r="X192" i="1"/>
  <c r="Y192" i="1" s="1"/>
  <c r="T192" i="1"/>
  <c r="W192" i="1" s="1"/>
  <c r="X193" i="1"/>
  <c r="Y193" i="1" s="1"/>
  <c r="Z193" i="1" s="1"/>
  <c r="T193" i="1"/>
  <c r="W193" i="1" s="1"/>
  <c r="X194" i="1"/>
  <c r="Y194" i="1"/>
  <c r="T194" i="1"/>
  <c r="W194" i="1" s="1"/>
  <c r="Y195" i="1"/>
  <c r="T195" i="1"/>
  <c r="W195" i="1" s="1"/>
  <c r="Z195" i="1" s="1"/>
  <c r="Y196" i="1"/>
  <c r="T196" i="1"/>
  <c r="W196" i="1" s="1"/>
  <c r="Z196" i="1" s="1"/>
  <c r="X197" i="1"/>
  <c r="Y197" i="1" s="1"/>
  <c r="T197" i="1"/>
  <c r="W197" i="1" s="1"/>
  <c r="X198" i="1"/>
  <c r="Y198" i="1"/>
  <c r="T198" i="1"/>
  <c r="W198" i="1" s="1"/>
  <c r="X199" i="1"/>
  <c r="Y199" i="1" s="1"/>
  <c r="T199" i="1"/>
  <c r="W199" i="1" s="1"/>
  <c r="X200" i="1"/>
  <c r="Y200" i="1" s="1"/>
  <c r="T200" i="1"/>
  <c r="W200" i="1" s="1"/>
  <c r="X201" i="1"/>
  <c r="Y201" i="1" s="1"/>
  <c r="T201" i="1"/>
  <c r="W201" i="1" s="1"/>
  <c r="X202" i="1"/>
  <c r="Y202" i="1"/>
  <c r="T202" i="1"/>
  <c r="W202" i="1" s="1"/>
  <c r="X203" i="1"/>
  <c r="Y203" i="1" s="1"/>
  <c r="Z203" i="1" s="1"/>
  <c r="T203" i="1"/>
  <c r="W203" i="1" s="1"/>
  <c r="X204" i="1"/>
  <c r="Y204" i="1" s="1"/>
  <c r="T204" i="1"/>
  <c r="W204" i="1" s="1"/>
  <c r="X205" i="1"/>
  <c r="Y205" i="1" s="1"/>
  <c r="T205" i="1"/>
  <c r="W205" i="1" s="1"/>
  <c r="X206" i="1"/>
  <c r="Y206" i="1" s="1"/>
  <c r="T206" i="1"/>
  <c r="W206" i="1" s="1"/>
  <c r="X207" i="1"/>
  <c r="Y207" i="1" s="1"/>
  <c r="T207" i="1"/>
  <c r="W207" i="1" s="1"/>
  <c r="X208" i="1"/>
  <c r="Y208" i="1"/>
  <c r="T208" i="1"/>
  <c r="W208" i="1" s="1"/>
  <c r="X209" i="1"/>
  <c r="Y209" i="1" s="1"/>
  <c r="T209" i="1"/>
  <c r="W209" i="1" s="1"/>
  <c r="X210" i="1"/>
  <c r="Y210" i="1" s="1"/>
  <c r="T210" i="1"/>
  <c r="W210" i="1" s="1"/>
  <c r="Z210" i="1" s="1"/>
  <c r="X211" i="1"/>
  <c r="Y211" i="1" s="1"/>
  <c r="T211" i="1"/>
  <c r="W211" i="1" s="1"/>
  <c r="X212" i="1"/>
  <c r="Y212" i="1" s="1"/>
  <c r="T212" i="1"/>
  <c r="W212" i="1" s="1"/>
  <c r="Z212" i="1" s="1"/>
  <c r="X213" i="1"/>
  <c r="Y213" i="1" s="1"/>
  <c r="T213" i="1"/>
  <c r="W213" i="1" s="1"/>
  <c r="X214" i="1"/>
  <c r="Y214" i="1" s="1"/>
  <c r="T214" i="1"/>
  <c r="W214" i="1" s="1"/>
  <c r="Z214" i="1" s="1"/>
  <c r="X215" i="1"/>
  <c r="Y215" i="1" s="1"/>
  <c r="T215" i="1"/>
  <c r="W215" i="1" s="1"/>
  <c r="Z215" i="1" s="1"/>
  <c r="X216" i="1"/>
  <c r="Y216" i="1" s="1"/>
  <c r="T216" i="1"/>
  <c r="W216" i="1" s="1"/>
  <c r="Z216" i="1" s="1"/>
  <c r="X217" i="1"/>
  <c r="Y217" i="1" s="1"/>
  <c r="T217" i="1"/>
  <c r="W217" i="1" s="1"/>
  <c r="X218" i="1"/>
  <c r="Y218" i="1" s="1"/>
  <c r="T218" i="1"/>
  <c r="W218" i="1" s="1"/>
  <c r="X219" i="1"/>
  <c r="Y219" i="1" s="1"/>
  <c r="T219" i="1"/>
  <c r="W219" i="1" s="1"/>
  <c r="Z219" i="1" s="1"/>
  <c r="X220" i="1"/>
  <c r="Y220" i="1" s="1"/>
  <c r="T220" i="1"/>
  <c r="W220" i="1" s="1"/>
  <c r="Z220" i="1" s="1"/>
  <c r="Y221" i="1"/>
  <c r="T221" i="1"/>
  <c r="W221" i="1" s="1"/>
  <c r="Y222" i="1"/>
  <c r="T222" i="1"/>
  <c r="W222" i="1" s="1"/>
  <c r="Z222" i="1" s="1"/>
  <c r="Y223" i="1"/>
  <c r="T223" i="1"/>
  <c r="W223" i="1" s="1"/>
  <c r="Y224" i="1"/>
  <c r="T224" i="1"/>
  <c r="W224" i="1" s="1"/>
  <c r="Y225" i="1"/>
  <c r="T225" i="1"/>
  <c r="W225" i="1" s="1"/>
  <c r="Z225" i="1" s="1"/>
  <c r="Y226" i="1"/>
  <c r="T226" i="1"/>
  <c r="W226" i="1" s="1"/>
  <c r="Z226" i="1" s="1"/>
  <c r="Y227" i="1"/>
  <c r="T227" i="1"/>
  <c r="W227" i="1" s="1"/>
  <c r="Y228" i="1"/>
  <c r="T228" i="1"/>
  <c r="W228" i="1" s="1"/>
  <c r="Z228" i="1" s="1"/>
  <c r="Y229" i="1"/>
  <c r="T229" i="1"/>
  <c r="W229" i="1" s="1"/>
  <c r="Z229" i="1" s="1"/>
  <c r="Y230" i="1"/>
  <c r="T230" i="1"/>
  <c r="W230" i="1" s="1"/>
  <c r="Y231" i="1"/>
  <c r="T231" i="1"/>
  <c r="W231" i="1" s="1"/>
  <c r="Y232" i="1"/>
  <c r="T232" i="1"/>
  <c r="W232" i="1" s="1"/>
  <c r="Z232" i="1" s="1"/>
  <c r="Y233" i="1"/>
  <c r="T233" i="1"/>
  <c r="W233" i="1" s="1"/>
  <c r="Y234" i="1"/>
  <c r="T234" i="1"/>
  <c r="W234" i="1" s="1"/>
  <c r="Z234" i="1" s="1"/>
  <c r="Y235" i="1"/>
  <c r="T235" i="1"/>
  <c r="W235" i="1" s="1"/>
  <c r="Y236" i="1"/>
  <c r="T236" i="1"/>
  <c r="W236" i="1" s="1"/>
  <c r="Y237" i="1"/>
  <c r="T237" i="1"/>
  <c r="W237" i="1" s="1"/>
  <c r="Z237" i="1" s="1"/>
  <c r="Y238" i="1"/>
  <c r="T238" i="1"/>
  <c r="W238" i="1" s="1"/>
  <c r="Y239" i="1"/>
  <c r="T239" i="1"/>
  <c r="W239" i="1" s="1"/>
  <c r="Z239" i="1" s="1"/>
  <c r="Y240" i="1"/>
  <c r="T240" i="1"/>
  <c r="W240" i="1" s="1"/>
  <c r="Y241" i="1"/>
  <c r="T241" i="1"/>
  <c r="W241" i="1" s="1"/>
  <c r="Z241" i="1" s="1"/>
  <c r="Y242" i="1"/>
  <c r="T242" i="1"/>
  <c r="W242" i="1" s="1"/>
  <c r="Y243" i="1"/>
  <c r="T243" i="1"/>
  <c r="W243" i="1" s="1"/>
  <c r="Y244" i="1"/>
  <c r="T244" i="1"/>
  <c r="W244" i="1" s="1"/>
  <c r="Y245" i="1"/>
  <c r="T245" i="1"/>
  <c r="W245" i="1" s="1"/>
  <c r="Y246" i="1"/>
  <c r="T246" i="1"/>
  <c r="W246" i="1" s="1"/>
  <c r="Y247" i="1"/>
  <c r="T247" i="1"/>
  <c r="W247" i="1" s="1"/>
  <c r="Y248" i="1"/>
  <c r="T248" i="1"/>
  <c r="W248" i="1" s="1"/>
  <c r="Y249" i="1"/>
  <c r="T249" i="1"/>
  <c r="W249" i="1" s="1"/>
  <c r="Y250" i="1"/>
  <c r="T250" i="1"/>
  <c r="W250" i="1" s="1"/>
  <c r="Z250" i="1" s="1"/>
  <c r="Y251" i="1"/>
  <c r="T251" i="1"/>
  <c r="W251" i="1" s="1"/>
  <c r="Y252" i="1"/>
  <c r="T252" i="1"/>
  <c r="W252" i="1" s="1"/>
  <c r="Y253" i="1"/>
  <c r="T253" i="1"/>
  <c r="W253" i="1" s="1"/>
  <c r="Z253" i="1" s="1"/>
  <c r="Y254" i="1"/>
  <c r="T254" i="1"/>
  <c r="W254" i="1" s="1"/>
  <c r="Z254" i="1" s="1"/>
  <c r="Y255" i="1"/>
  <c r="T255" i="1"/>
  <c r="W255" i="1"/>
  <c r="Y256" i="1"/>
  <c r="T256" i="1"/>
  <c r="W256" i="1" s="1"/>
  <c r="Z256" i="1" s="1"/>
  <c r="Y257" i="1"/>
  <c r="T257" i="1"/>
  <c r="W257" i="1" s="1"/>
  <c r="Y258" i="1"/>
  <c r="T258" i="1"/>
  <c r="W258" i="1" s="1"/>
  <c r="Y259" i="1"/>
  <c r="T259" i="1"/>
  <c r="W259" i="1" s="1"/>
  <c r="Y260" i="1"/>
  <c r="T260" i="1"/>
  <c r="W260" i="1" s="1"/>
  <c r="Y261" i="1"/>
  <c r="T261" i="1"/>
  <c r="W261" i="1" s="1"/>
  <c r="Z261" i="1" s="1"/>
  <c r="Y262" i="1"/>
  <c r="T262" i="1"/>
  <c r="W262" i="1"/>
  <c r="Y263" i="1"/>
  <c r="T263" i="1"/>
  <c r="W263" i="1" s="1"/>
  <c r="Y264" i="1"/>
  <c r="T264" i="1"/>
  <c r="W264" i="1" s="1"/>
  <c r="Z264" i="1" s="1"/>
  <c r="Y265" i="1"/>
  <c r="T265" i="1"/>
  <c r="W265" i="1" s="1"/>
  <c r="Y266" i="1"/>
  <c r="T266" i="1"/>
  <c r="W266" i="1" s="1"/>
  <c r="Z266" i="1" s="1"/>
  <c r="Y267" i="1"/>
  <c r="T267" i="1"/>
  <c r="W267" i="1" s="1"/>
  <c r="Y268" i="1"/>
  <c r="T268" i="1"/>
  <c r="W268" i="1" s="1"/>
  <c r="Y269" i="1"/>
  <c r="T269" i="1"/>
  <c r="W269" i="1" s="1"/>
  <c r="Y270" i="1"/>
  <c r="T270" i="1"/>
  <c r="W270" i="1" s="1"/>
  <c r="Z270" i="1" s="1"/>
  <c r="Y271" i="1"/>
  <c r="T271" i="1"/>
  <c r="W271" i="1" s="1"/>
  <c r="Y272" i="1"/>
  <c r="T272" i="1"/>
  <c r="W272" i="1" s="1"/>
  <c r="Y273" i="1"/>
  <c r="T273" i="1"/>
  <c r="W273" i="1" s="1"/>
  <c r="Z273" i="1" s="1"/>
  <c r="Y274" i="1"/>
  <c r="T274" i="1"/>
  <c r="W274" i="1" s="1"/>
  <c r="Z274" i="1" s="1"/>
  <c r="Y275" i="1"/>
  <c r="T275" i="1"/>
  <c r="W275" i="1" s="1"/>
  <c r="Z275" i="1" s="1"/>
  <c r="Y276" i="1"/>
  <c r="T276" i="1"/>
  <c r="W276" i="1" s="1"/>
  <c r="Z276" i="1" s="1"/>
  <c r="Y277" i="1"/>
  <c r="T277" i="1"/>
  <c r="W277" i="1" s="1"/>
  <c r="Z277" i="1" s="1"/>
  <c r="Y278" i="1"/>
  <c r="T278" i="1"/>
  <c r="W278" i="1" s="1"/>
  <c r="Z278" i="1" s="1"/>
  <c r="Y279" i="1"/>
  <c r="T279" i="1"/>
  <c r="W279" i="1" s="1"/>
  <c r="Y280" i="1"/>
  <c r="T280" i="1"/>
  <c r="W280" i="1"/>
  <c r="Y281" i="1"/>
  <c r="T281" i="1"/>
  <c r="W281" i="1" s="1"/>
  <c r="Y282" i="1"/>
  <c r="T282" i="1"/>
  <c r="W282" i="1" s="1"/>
  <c r="Z282" i="1" s="1"/>
  <c r="Y283" i="1"/>
  <c r="T283" i="1"/>
  <c r="W283" i="1" s="1"/>
  <c r="Y284" i="1"/>
  <c r="T284" i="1"/>
  <c r="W284" i="1" s="1"/>
  <c r="Y285" i="1"/>
  <c r="T285" i="1"/>
  <c r="W285" i="1"/>
  <c r="Y286" i="1"/>
  <c r="T286" i="1"/>
  <c r="W286" i="1" s="1"/>
  <c r="Z286" i="1" s="1"/>
  <c r="Y287" i="1"/>
  <c r="T287" i="1"/>
  <c r="W287" i="1" s="1"/>
  <c r="Y288" i="1"/>
  <c r="T288" i="1"/>
  <c r="W288" i="1" s="1"/>
  <c r="Z288" i="1" s="1"/>
  <c r="Y289" i="1"/>
  <c r="T289" i="1"/>
  <c r="W289" i="1" s="1"/>
  <c r="Y290" i="1"/>
  <c r="T290" i="1"/>
  <c r="W290" i="1" s="1"/>
  <c r="Y291" i="1"/>
  <c r="T291" i="1"/>
  <c r="W291" i="1" s="1"/>
  <c r="Y292" i="1"/>
  <c r="T292" i="1"/>
  <c r="W292" i="1" s="1"/>
  <c r="Y293" i="1"/>
  <c r="T293" i="1"/>
  <c r="W293" i="1" s="1"/>
  <c r="Y294" i="1"/>
  <c r="T294" i="1"/>
  <c r="W294" i="1" s="1"/>
  <c r="Y295" i="1"/>
  <c r="T295" i="1"/>
  <c r="W295" i="1" s="1"/>
  <c r="Y296" i="1"/>
  <c r="T296" i="1"/>
  <c r="W296" i="1" s="1"/>
  <c r="Y297" i="1"/>
  <c r="T297" i="1"/>
  <c r="W297" i="1" s="1"/>
  <c r="Y298" i="1"/>
  <c r="T298" i="1"/>
  <c r="W298" i="1" s="1"/>
  <c r="Z298" i="1" s="1"/>
  <c r="Y299" i="1"/>
  <c r="T299" i="1"/>
  <c r="W299" i="1" s="1"/>
  <c r="Y300" i="1"/>
  <c r="T300" i="1"/>
  <c r="W300" i="1" s="1"/>
  <c r="Y301" i="1"/>
  <c r="T301" i="1"/>
  <c r="W301" i="1" s="1"/>
  <c r="Z301" i="1" s="1"/>
  <c r="Y302" i="1"/>
  <c r="T302" i="1"/>
  <c r="W302" i="1" s="1"/>
  <c r="Y303" i="1"/>
  <c r="T303" i="1"/>
  <c r="W303" i="1" s="1"/>
  <c r="Z303" i="1" s="1"/>
  <c r="Y304" i="1"/>
  <c r="T304" i="1"/>
  <c r="W304" i="1" s="1"/>
  <c r="Y305" i="1"/>
  <c r="T305" i="1"/>
  <c r="W305" i="1" s="1"/>
  <c r="Z305" i="1" s="1"/>
  <c r="Y306" i="1"/>
  <c r="T306" i="1"/>
  <c r="W306" i="1" s="1"/>
  <c r="Y307" i="1"/>
  <c r="T307" i="1"/>
  <c r="W307" i="1" s="1"/>
  <c r="Y308" i="1"/>
  <c r="T308" i="1"/>
  <c r="W308" i="1" s="1"/>
  <c r="Y309" i="1"/>
  <c r="T309" i="1"/>
  <c r="W309" i="1" s="1"/>
  <c r="Z309" i="1" s="1"/>
  <c r="Y310" i="1"/>
  <c r="T310" i="1"/>
  <c r="W310" i="1"/>
  <c r="Z310" i="1" s="1"/>
  <c r="Y311" i="1"/>
  <c r="T311" i="1"/>
  <c r="W311" i="1"/>
  <c r="Y312" i="1"/>
  <c r="T312" i="1"/>
  <c r="W312" i="1" s="1"/>
  <c r="Z312" i="1" s="1"/>
  <c r="Y313" i="1"/>
  <c r="T313" i="1"/>
  <c r="W313" i="1" s="1"/>
  <c r="Y314" i="1"/>
  <c r="T314" i="1"/>
  <c r="W314" i="1" s="1"/>
  <c r="Y315" i="1"/>
  <c r="T315" i="1"/>
  <c r="W315" i="1" s="1"/>
  <c r="Y316" i="1"/>
  <c r="T316" i="1"/>
  <c r="W316" i="1" s="1"/>
  <c r="Z316" i="1" s="1"/>
  <c r="Y317" i="1"/>
  <c r="T317" i="1"/>
  <c r="W317" i="1" s="1"/>
  <c r="Z317" i="1" s="1"/>
  <c r="Y318" i="1"/>
  <c r="T318" i="1"/>
  <c r="W318" i="1" s="1"/>
  <c r="Y319" i="1"/>
  <c r="T319" i="1"/>
  <c r="W319" i="1" s="1"/>
  <c r="Z319" i="1" s="1"/>
  <c r="Y320" i="1"/>
  <c r="T320" i="1"/>
  <c r="W320" i="1" s="1"/>
  <c r="Z320" i="1" s="1"/>
  <c r="Y321" i="1"/>
  <c r="T321" i="1"/>
  <c r="W321" i="1" s="1"/>
  <c r="Z321" i="1" s="1"/>
  <c r="Y322" i="1"/>
  <c r="T322" i="1"/>
  <c r="W322" i="1" s="1"/>
  <c r="Y323" i="1"/>
  <c r="T323" i="1"/>
  <c r="W323" i="1" s="1"/>
  <c r="Y324" i="1"/>
  <c r="T324" i="1"/>
  <c r="W324" i="1" s="1"/>
  <c r="Y325" i="1"/>
  <c r="T325" i="1"/>
  <c r="W325" i="1" s="1"/>
  <c r="Y326" i="1"/>
  <c r="T326" i="1"/>
  <c r="W326" i="1" s="1"/>
  <c r="Y327" i="1"/>
  <c r="T327" i="1"/>
  <c r="W327" i="1" s="1"/>
  <c r="Y328" i="1"/>
  <c r="T328" i="1"/>
  <c r="W328" i="1" s="1"/>
  <c r="Z328" i="1" s="1"/>
  <c r="Y329" i="1"/>
  <c r="T329" i="1"/>
  <c r="W329" i="1" s="1"/>
  <c r="Y330" i="1"/>
  <c r="T330" i="1"/>
  <c r="W330" i="1" s="1"/>
  <c r="Z330" i="1" s="1"/>
  <c r="Y331" i="1"/>
  <c r="T331" i="1"/>
  <c r="W331" i="1" s="1"/>
  <c r="Z331" i="1" s="1"/>
  <c r="Y332" i="1"/>
  <c r="T332" i="1"/>
  <c r="W332" i="1" s="1"/>
  <c r="Y333" i="1"/>
  <c r="T333" i="1"/>
  <c r="W333" i="1" s="1"/>
  <c r="Y334" i="1"/>
  <c r="T334" i="1"/>
  <c r="W334" i="1" s="1"/>
  <c r="Y335" i="1"/>
  <c r="T335" i="1"/>
  <c r="W335" i="1"/>
  <c r="Z335" i="1" s="1"/>
  <c r="Y336" i="1"/>
  <c r="T336" i="1"/>
  <c r="W336" i="1" s="1"/>
  <c r="Y337" i="1"/>
  <c r="T337" i="1"/>
  <c r="W337" i="1"/>
  <c r="Y338" i="1"/>
  <c r="T338" i="1"/>
  <c r="W338" i="1" s="1"/>
  <c r="Z338" i="1" s="1"/>
  <c r="Y339" i="1"/>
  <c r="T339" i="1"/>
  <c r="W339" i="1" s="1"/>
  <c r="Y340" i="1"/>
  <c r="T340" i="1"/>
  <c r="W340" i="1" s="1"/>
  <c r="Y341" i="1"/>
  <c r="T341" i="1"/>
  <c r="W341" i="1" s="1"/>
  <c r="Y342" i="1"/>
  <c r="T342" i="1"/>
  <c r="W342" i="1" s="1"/>
  <c r="Z342" i="1" s="1"/>
  <c r="Y343" i="1"/>
  <c r="T343" i="1"/>
  <c r="W343" i="1" s="1"/>
  <c r="Z343" i="1" s="1"/>
  <c r="Y344" i="1"/>
  <c r="T344" i="1"/>
  <c r="W344" i="1" s="1"/>
  <c r="Z344" i="1" s="1"/>
  <c r="Y345" i="1"/>
  <c r="T345" i="1"/>
  <c r="W345" i="1" s="1"/>
  <c r="Y346" i="1"/>
  <c r="T346" i="1"/>
  <c r="W346" i="1" s="1"/>
  <c r="Z346" i="1" s="1"/>
  <c r="Y347" i="1"/>
  <c r="T347" i="1"/>
  <c r="W347" i="1" s="1"/>
  <c r="Y348" i="1"/>
  <c r="T348" i="1"/>
  <c r="W348" i="1" s="1"/>
  <c r="Y349" i="1"/>
  <c r="T349" i="1"/>
  <c r="W349" i="1" s="1"/>
  <c r="Y350" i="1"/>
  <c r="T350" i="1"/>
  <c r="W350" i="1" s="1"/>
  <c r="Y351" i="1"/>
  <c r="T351" i="1"/>
  <c r="W351" i="1" s="1"/>
  <c r="Y352" i="1"/>
  <c r="T352" i="1"/>
  <c r="W352" i="1" s="1"/>
  <c r="Y353" i="1"/>
  <c r="T353" i="1"/>
  <c r="W353" i="1" s="1"/>
  <c r="Z353" i="1" s="1"/>
  <c r="Y354" i="1"/>
  <c r="T354" i="1"/>
  <c r="W354" i="1" s="1"/>
  <c r="Y355" i="1"/>
  <c r="T355" i="1"/>
  <c r="W355" i="1" s="1"/>
  <c r="Y356" i="1"/>
  <c r="T356" i="1"/>
  <c r="W356" i="1" s="1"/>
  <c r="Y357" i="1"/>
  <c r="T357" i="1"/>
  <c r="W357" i="1" s="1"/>
  <c r="Y358" i="1"/>
  <c r="T358" i="1"/>
  <c r="W358" i="1" s="1"/>
  <c r="Y359" i="1"/>
  <c r="T359" i="1"/>
  <c r="W359" i="1" s="1"/>
  <c r="Y360" i="1"/>
  <c r="T360" i="1"/>
  <c r="W360" i="1" s="1"/>
  <c r="Z360" i="1" s="1"/>
  <c r="Y361" i="1"/>
  <c r="T361" i="1"/>
  <c r="W361" i="1" s="1"/>
  <c r="Y362" i="1"/>
  <c r="T362" i="1"/>
  <c r="W362" i="1" s="1"/>
  <c r="Y363" i="1"/>
  <c r="T363" i="1"/>
  <c r="W363" i="1" s="1"/>
  <c r="Y364" i="1"/>
  <c r="T364" i="1"/>
  <c r="W364" i="1" s="1"/>
  <c r="Y365" i="1"/>
  <c r="T365" i="1"/>
  <c r="W365" i="1" s="1"/>
  <c r="Y366" i="1"/>
  <c r="T366" i="1"/>
  <c r="W366" i="1" s="1"/>
  <c r="Z366" i="1" s="1"/>
  <c r="Y367" i="1"/>
  <c r="T367" i="1"/>
  <c r="W367" i="1" s="1"/>
  <c r="Z367" i="1" s="1"/>
  <c r="Y368" i="1"/>
  <c r="T368" i="1"/>
  <c r="W368" i="1" s="1"/>
  <c r="Z368" i="1" s="1"/>
  <c r="Y369" i="1"/>
  <c r="T369" i="1"/>
  <c r="W369" i="1" s="1"/>
  <c r="Y370" i="1"/>
  <c r="T370" i="1"/>
  <c r="W370" i="1" s="1"/>
  <c r="Z370" i="1" s="1"/>
  <c r="Y371" i="1"/>
  <c r="T371" i="1"/>
  <c r="W371" i="1" s="1"/>
  <c r="Y372" i="1"/>
  <c r="T372" i="1"/>
  <c r="W372" i="1" s="1"/>
  <c r="Y373" i="1"/>
  <c r="T373" i="1"/>
  <c r="W373" i="1" s="1"/>
  <c r="Y374" i="1"/>
  <c r="T374" i="1"/>
  <c r="W374" i="1"/>
  <c r="Z374" i="1" s="1"/>
  <c r="Y375" i="1"/>
  <c r="T375" i="1"/>
  <c r="W375" i="1" s="1"/>
  <c r="Y376" i="1"/>
  <c r="T376" i="1"/>
  <c r="W376" i="1" s="1"/>
  <c r="Y377" i="1"/>
  <c r="T377" i="1"/>
  <c r="W377" i="1" s="1"/>
  <c r="Y378" i="1"/>
  <c r="T378" i="1"/>
  <c r="W378" i="1" s="1"/>
  <c r="Z378" i="1" s="1"/>
  <c r="Y379" i="1"/>
  <c r="T379" i="1"/>
  <c r="W379" i="1"/>
  <c r="Y380" i="1"/>
  <c r="T380" i="1"/>
  <c r="W380" i="1" s="1"/>
  <c r="Y381" i="1"/>
  <c r="T381" i="1"/>
  <c r="W381" i="1" s="1"/>
  <c r="Z381" i="1" s="1"/>
  <c r="Y382" i="1"/>
  <c r="T382" i="1"/>
  <c r="W382" i="1" s="1"/>
  <c r="Y383" i="1"/>
  <c r="T383" i="1"/>
  <c r="W383" i="1" s="1"/>
  <c r="Y384" i="1"/>
  <c r="T384" i="1"/>
  <c r="W384" i="1" s="1"/>
  <c r="Z384" i="1" s="1"/>
  <c r="Y385" i="1"/>
  <c r="T385" i="1"/>
  <c r="W385" i="1" s="1"/>
  <c r="Y386" i="1"/>
  <c r="T386" i="1"/>
  <c r="W386" i="1" s="1"/>
  <c r="Y387" i="1"/>
  <c r="T387" i="1"/>
  <c r="W387" i="1" s="1"/>
  <c r="Y388" i="1"/>
  <c r="T388" i="1"/>
  <c r="W388" i="1" s="1"/>
  <c r="Y389" i="1"/>
  <c r="T389" i="1"/>
  <c r="W389" i="1" s="1"/>
  <c r="Z389" i="1" s="1"/>
  <c r="Y390" i="1"/>
  <c r="T390" i="1"/>
  <c r="W390" i="1" s="1"/>
  <c r="Z390" i="1" s="1"/>
  <c r="Y391" i="1"/>
  <c r="T391" i="1"/>
  <c r="W391" i="1" s="1"/>
  <c r="Y392" i="1"/>
  <c r="T392" i="1"/>
  <c r="W392" i="1" s="1"/>
  <c r="Y393" i="1"/>
  <c r="T393" i="1"/>
  <c r="W393" i="1" s="1"/>
  <c r="Z393" i="1" s="1"/>
  <c r="Y394" i="1"/>
  <c r="T394" i="1"/>
  <c r="W394" i="1" s="1"/>
  <c r="Y395" i="1"/>
  <c r="T395" i="1"/>
  <c r="W395" i="1"/>
  <c r="Y396" i="1"/>
  <c r="T396" i="1"/>
  <c r="W396" i="1" s="1"/>
  <c r="Z396" i="1" s="1"/>
  <c r="Y397" i="1"/>
  <c r="T397" i="1"/>
  <c r="W397" i="1" s="1"/>
  <c r="Y398" i="1"/>
  <c r="T398" i="1"/>
  <c r="W398" i="1" s="1"/>
  <c r="Z398" i="1" s="1"/>
  <c r="Y399" i="1"/>
  <c r="T399" i="1"/>
  <c r="W399" i="1" s="1"/>
  <c r="Z399" i="1" s="1"/>
  <c r="Y400" i="1"/>
  <c r="T400" i="1"/>
  <c r="W400" i="1" s="1"/>
  <c r="Z400" i="1" s="1"/>
  <c r="Y401" i="1"/>
  <c r="T401" i="1"/>
  <c r="W401" i="1" s="1"/>
  <c r="Y402" i="1"/>
  <c r="T402" i="1"/>
  <c r="W402" i="1" s="1"/>
  <c r="Z402" i="1" s="1"/>
  <c r="Y403" i="1"/>
  <c r="T403" i="1"/>
  <c r="W403" i="1" s="1"/>
  <c r="Z403" i="1" s="1"/>
  <c r="Y404" i="1"/>
  <c r="T404" i="1"/>
  <c r="W404" i="1" s="1"/>
  <c r="Y405" i="1"/>
  <c r="T405" i="1"/>
  <c r="W405" i="1" s="1"/>
  <c r="Z405" i="1" s="1"/>
  <c r="Y406" i="1"/>
  <c r="T406" i="1"/>
  <c r="W406" i="1" s="1"/>
  <c r="Z406" i="1" s="1"/>
  <c r="Y407" i="1"/>
  <c r="T407" i="1"/>
  <c r="W407" i="1" s="1"/>
  <c r="Y408" i="1"/>
  <c r="T408" i="1"/>
  <c r="W408" i="1" s="1"/>
  <c r="Y409" i="1"/>
  <c r="T409" i="1"/>
  <c r="W409" i="1" s="1"/>
  <c r="Y410" i="1"/>
  <c r="T410" i="1"/>
  <c r="W410" i="1" s="1"/>
  <c r="Z410" i="1" s="1"/>
  <c r="Y411" i="1"/>
  <c r="T411" i="1"/>
  <c r="W411" i="1" s="1"/>
  <c r="Y412" i="1"/>
  <c r="T412" i="1"/>
  <c r="W412" i="1" s="1"/>
  <c r="Y413" i="1"/>
  <c r="T413" i="1"/>
  <c r="W413" i="1" s="1"/>
  <c r="Z413" i="1" s="1"/>
  <c r="Y414" i="1"/>
  <c r="T414" i="1"/>
  <c r="W414" i="1" s="1"/>
  <c r="Y415" i="1"/>
  <c r="T415" i="1"/>
  <c r="W415" i="1" s="1"/>
  <c r="Z415" i="1" s="1"/>
  <c r="Y416" i="1"/>
  <c r="T416" i="1"/>
  <c r="W416" i="1" s="1"/>
  <c r="Z416" i="1" s="1"/>
  <c r="Y417" i="1"/>
  <c r="T417" i="1"/>
  <c r="W417" i="1" s="1"/>
  <c r="Y418" i="1"/>
  <c r="T418" i="1"/>
  <c r="W418" i="1" s="1"/>
  <c r="Y419" i="1"/>
  <c r="T419" i="1"/>
  <c r="W419" i="1" s="1"/>
  <c r="Y420" i="1"/>
  <c r="T420" i="1"/>
  <c r="W420" i="1" s="1"/>
  <c r="Y421" i="1"/>
  <c r="T421" i="1"/>
  <c r="W421" i="1" s="1"/>
  <c r="Y422" i="1"/>
  <c r="T422" i="1"/>
  <c r="W422" i="1"/>
  <c r="Z422" i="1" s="1"/>
  <c r="Y423" i="1"/>
  <c r="T423" i="1"/>
  <c r="W423" i="1" s="1"/>
  <c r="Y424" i="1"/>
  <c r="T424" i="1"/>
  <c r="W424" i="1" s="1"/>
  <c r="Y425" i="1"/>
  <c r="T425" i="1"/>
  <c r="W425" i="1" s="1"/>
  <c r="Z425" i="1" s="1"/>
  <c r="Y426" i="1"/>
  <c r="T426" i="1"/>
  <c r="W426" i="1" s="1"/>
  <c r="Z426" i="1" s="1"/>
  <c r="Y427" i="1"/>
  <c r="T427" i="1"/>
  <c r="W427" i="1" s="1"/>
  <c r="Y428" i="1"/>
  <c r="T428" i="1"/>
  <c r="W428" i="1" s="1"/>
  <c r="Z428" i="1" s="1"/>
  <c r="Y429" i="1"/>
  <c r="T429" i="1"/>
  <c r="W429" i="1" s="1"/>
  <c r="Y430" i="1"/>
  <c r="T430" i="1"/>
  <c r="W430" i="1" s="1"/>
  <c r="Z430" i="1" s="1"/>
  <c r="Y431" i="1"/>
  <c r="T431" i="1"/>
  <c r="W431" i="1"/>
  <c r="Z431" i="1" s="1"/>
  <c r="Y432" i="1"/>
  <c r="T432" i="1"/>
  <c r="W432" i="1" s="1"/>
  <c r="Z432" i="1" s="1"/>
  <c r="Y433" i="1"/>
  <c r="T433" i="1"/>
  <c r="W433" i="1" s="1"/>
  <c r="Y434" i="1"/>
  <c r="T434" i="1"/>
  <c r="W434" i="1" s="1"/>
  <c r="Y435" i="1"/>
  <c r="T435" i="1"/>
  <c r="W435" i="1" s="1"/>
  <c r="Y436" i="1"/>
  <c r="T436" i="1"/>
  <c r="W436" i="1" s="1"/>
  <c r="Y437" i="1"/>
  <c r="T437" i="1"/>
  <c r="W437" i="1" s="1"/>
  <c r="Y438" i="1"/>
  <c r="T438" i="1"/>
  <c r="W438" i="1"/>
  <c r="Y439" i="1"/>
  <c r="T439" i="1"/>
  <c r="W439" i="1" s="1"/>
  <c r="Z439" i="1" s="1"/>
  <c r="Y440" i="1"/>
  <c r="T440" i="1"/>
  <c r="W440" i="1" s="1"/>
  <c r="Y441" i="1"/>
  <c r="T441" i="1"/>
  <c r="W441" i="1" s="1"/>
  <c r="Z441" i="1" s="1"/>
  <c r="Y442" i="1"/>
  <c r="T442" i="1"/>
  <c r="W442" i="1" s="1"/>
  <c r="Z442" i="1" s="1"/>
  <c r="Y443" i="1"/>
  <c r="T443" i="1"/>
  <c r="W443" i="1" s="1"/>
  <c r="Y444" i="1"/>
  <c r="T444" i="1"/>
  <c r="W444" i="1" s="1"/>
  <c r="Y445" i="1"/>
  <c r="T445" i="1"/>
  <c r="W445" i="1" s="1"/>
  <c r="Z445" i="1" s="1"/>
  <c r="Y446" i="1"/>
  <c r="T446" i="1"/>
  <c r="W446" i="1" s="1"/>
  <c r="Y447" i="1"/>
  <c r="T447" i="1"/>
  <c r="W447" i="1" s="1"/>
  <c r="Y448" i="1"/>
  <c r="T448" i="1"/>
  <c r="W448" i="1" s="1"/>
  <c r="Y449" i="1"/>
  <c r="T449" i="1"/>
  <c r="W449" i="1" s="1"/>
  <c r="Y450" i="1"/>
  <c r="T450" i="1"/>
  <c r="W450" i="1" s="1"/>
  <c r="Y451" i="1"/>
  <c r="T451" i="1"/>
  <c r="W451" i="1" s="1"/>
  <c r="Z451" i="1" s="1"/>
  <c r="Y452" i="1"/>
  <c r="T452" i="1"/>
  <c r="W452" i="1" s="1"/>
  <c r="Z452" i="1" s="1"/>
  <c r="Y453" i="1"/>
  <c r="T453" i="1"/>
  <c r="W453" i="1" s="1"/>
  <c r="Z453" i="1" s="1"/>
  <c r="Y454" i="1"/>
  <c r="T454" i="1"/>
  <c r="W454" i="1" s="1"/>
  <c r="Z454" i="1" s="1"/>
  <c r="Y455" i="1"/>
  <c r="T455" i="1"/>
  <c r="W455" i="1" s="1"/>
  <c r="Z455" i="1" s="1"/>
  <c r="Y456" i="1"/>
  <c r="T456" i="1"/>
  <c r="W456" i="1" s="1"/>
  <c r="Z456" i="1" s="1"/>
  <c r="Y457" i="1"/>
  <c r="T457" i="1"/>
  <c r="W457" i="1" s="1"/>
  <c r="Z457" i="1" s="1"/>
  <c r="Y458" i="1"/>
  <c r="T458" i="1"/>
  <c r="W458" i="1" s="1"/>
  <c r="Z458" i="1" s="1"/>
  <c r="Y459" i="1"/>
  <c r="T459" i="1"/>
  <c r="W459" i="1"/>
  <c r="Z459" i="1" s="1"/>
  <c r="Y460" i="1"/>
  <c r="T460" i="1"/>
  <c r="W460" i="1" s="1"/>
  <c r="Y461" i="1"/>
  <c r="T461" i="1"/>
  <c r="W461" i="1" s="1"/>
  <c r="Z461" i="1" s="1"/>
  <c r="Y462" i="1"/>
  <c r="T462" i="1"/>
  <c r="W462" i="1" s="1"/>
  <c r="Z462" i="1" s="1"/>
  <c r="Y463" i="1"/>
  <c r="T463" i="1"/>
  <c r="W463" i="1" s="1"/>
  <c r="Z463" i="1" s="1"/>
  <c r="Y464" i="1"/>
  <c r="T464" i="1"/>
  <c r="W464" i="1" s="1"/>
  <c r="Z464" i="1" s="1"/>
  <c r="Y465" i="1"/>
  <c r="T465" i="1"/>
  <c r="W465" i="1" s="1"/>
  <c r="Y466" i="1"/>
  <c r="T466" i="1"/>
  <c r="W466" i="1"/>
  <c r="Y467" i="1"/>
  <c r="T467" i="1"/>
  <c r="W467" i="1" s="1"/>
  <c r="Z467" i="1" s="1"/>
  <c r="Y468" i="1"/>
  <c r="T468" i="1"/>
  <c r="W468" i="1" s="1"/>
  <c r="Y469" i="1"/>
  <c r="T469" i="1"/>
  <c r="W469" i="1" s="1"/>
  <c r="Y470" i="1"/>
  <c r="T470" i="1"/>
  <c r="W470" i="1"/>
  <c r="Z470" i="1" s="1"/>
  <c r="Y471" i="1"/>
  <c r="T471" i="1"/>
  <c r="W471" i="1" s="1"/>
  <c r="Y472" i="1"/>
  <c r="T472" i="1"/>
  <c r="W472" i="1" s="1"/>
  <c r="Y473" i="1"/>
  <c r="T473" i="1"/>
  <c r="W473" i="1" s="1"/>
  <c r="Y474" i="1"/>
  <c r="T474" i="1"/>
  <c r="W474" i="1"/>
  <c r="Z474" i="1" s="1"/>
  <c r="Y475" i="1"/>
  <c r="T475" i="1"/>
  <c r="W475" i="1"/>
  <c r="Y476" i="1"/>
  <c r="T476" i="1"/>
  <c r="W476" i="1" s="1"/>
  <c r="Y477" i="1"/>
  <c r="T477" i="1"/>
  <c r="W477" i="1" s="1"/>
  <c r="Z477" i="1" s="1"/>
  <c r="Y478" i="1"/>
  <c r="T478" i="1"/>
  <c r="W478" i="1" s="1"/>
  <c r="Y479" i="1"/>
  <c r="T479" i="1"/>
  <c r="W479" i="1" s="1"/>
  <c r="Z479" i="1" s="1"/>
  <c r="Y480" i="1"/>
  <c r="T480" i="1"/>
  <c r="W480" i="1" s="1"/>
  <c r="Z480" i="1" s="1"/>
  <c r="Y481" i="1"/>
  <c r="T481" i="1"/>
  <c r="W481" i="1" s="1"/>
  <c r="Z481" i="1" s="1"/>
  <c r="Y482" i="1"/>
  <c r="T482" i="1"/>
  <c r="W482" i="1" s="1"/>
  <c r="Z482" i="1" s="1"/>
  <c r="Y483" i="1"/>
  <c r="T483" i="1"/>
  <c r="W483" i="1" s="1"/>
  <c r="Y484" i="1"/>
  <c r="T484" i="1"/>
  <c r="W484" i="1" s="1"/>
  <c r="Y485" i="1"/>
  <c r="T485" i="1"/>
  <c r="W485" i="1" s="1"/>
  <c r="Y486" i="1"/>
  <c r="T486" i="1"/>
  <c r="W486" i="1" s="1"/>
  <c r="Y487" i="1"/>
  <c r="T487" i="1"/>
  <c r="W487" i="1" s="1"/>
  <c r="Y488" i="1"/>
  <c r="T488" i="1"/>
  <c r="W488" i="1" s="1"/>
  <c r="Z488" i="1" s="1"/>
  <c r="Y489" i="1"/>
  <c r="T489" i="1"/>
  <c r="W489" i="1" s="1"/>
  <c r="Y490" i="1"/>
  <c r="T490" i="1"/>
  <c r="W490" i="1" s="1"/>
  <c r="Y491" i="1"/>
  <c r="T491" i="1"/>
  <c r="W491" i="1" s="1"/>
  <c r="Y492" i="1"/>
  <c r="T492" i="1"/>
  <c r="W492" i="1" s="1"/>
  <c r="Z492" i="1" s="1"/>
  <c r="Y493" i="1"/>
  <c r="T493" i="1"/>
  <c r="W493" i="1" s="1"/>
  <c r="Y494" i="1"/>
  <c r="T494" i="1"/>
  <c r="W494" i="1" s="1"/>
  <c r="Y495" i="1"/>
  <c r="T495" i="1"/>
  <c r="W495" i="1" s="1"/>
  <c r="Y496" i="1"/>
  <c r="T496" i="1"/>
  <c r="W496" i="1" s="1"/>
  <c r="Z496" i="1" s="1"/>
  <c r="Y497" i="1"/>
  <c r="T497" i="1"/>
  <c r="W497" i="1" s="1"/>
  <c r="Y498" i="1"/>
  <c r="T498" i="1"/>
  <c r="W498" i="1" s="1"/>
  <c r="Y499" i="1"/>
  <c r="T499" i="1"/>
  <c r="W499" i="1" s="1"/>
  <c r="Y500" i="1"/>
  <c r="T500" i="1"/>
  <c r="W500" i="1" s="1"/>
  <c r="Z500" i="1" s="1"/>
  <c r="Y501" i="1"/>
  <c r="T501" i="1"/>
  <c r="W501" i="1" s="1"/>
  <c r="Y502" i="1"/>
  <c r="T502" i="1"/>
  <c r="W502" i="1" s="1"/>
  <c r="Y503" i="1"/>
  <c r="T503" i="1"/>
  <c r="W503" i="1" s="1"/>
  <c r="Y504" i="1"/>
  <c r="T504" i="1"/>
  <c r="W504" i="1" s="1"/>
  <c r="Z504" i="1" s="1"/>
  <c r="Y505" i="1"/>
  <c r="T505" i="1"/>
  <c r="W505" i="1" s="1"/>
  <c r="Y506" i="1"/>
  <c r="T506" i="1"/>
  <c r="W506" i="1" s="1"/>
  <c r="Z506" i="1" s="1"/>
  <c r="Y507" i="1"/>
  <c r="T507" i="1"/>
  <c r="W507" i="1" s="1"/>
  <c r="Y508" i="1"/>
  <c r="T508" i="1"/>
  <c r="W508" i="1" s="1"/>
  <c r="Z508" i="1" s="1"/>
  <c r="Y509" i="1"/>
  <c r="T509" i="1"/>
  <c r="W509" i="1" s="1"/>
  <c r="Y510" i="1"/>
  <c r="T510" i="1"/>
  <c r="W510" i="1" s="1"/>
  <c r="Y511" i="1"/>
  <c r="T511" i="1"/>
  <c r="W511" i="1" s="1"/>
  <c r="Y512" i="1"/>
  <c r="T512" i="1"/>
  <c r="W512" i="1" s="1"/>
  <c r="Z512" i="1" s="1"/>
  <c r="Y513" i="1"/>
  <c r="T513" i="1"/>
  <c r="W513" i="1" s="1"/>
  <c r="Z513" i="1" s="1"/>
  <c r="Y514" i="1"/>
  <c r="T514" i="1"/>
  <c r="W514" i="1" s="1"/>
  <c r="Y515" i="1"/>
  <c r="T515" i="1"/>
  <c r="W515" i="1" s="1"/>
  <c r="Y516" i="1"/>
  <c r="T516" i="1"/>
  <c r="W516" i="1" s="1"/>
  <c r="Z516" i="1" s="1"/>
  <c r="Y517" i="1"/>
  <c r="T517" i="1"/>
  <c r="W517" i="1" s="1"/>
  <c r="Z517" i="1" s="1"/>
  <c r="Y518" i="1"/>
  <c r="T518" i="1"/>
  <c r="W518" i="1" s="1"/>
  <c r="Y519" i="1"/>
  <c r="T519" i="1"/>
  <c r="W519" i="1" s="1"/>
  <c r="Y520" i="1"/>
  <c r="T520" i="1"/>
  <c r="W520" i="1" s="1"/>
  <c r="Z520" i="1" s="1"/>
  <c r="Y521" i="1"/>
  <c r="T521" i="1"/>
  <c r="W521" i="1" s="1"/>
  <c r="Z521" i="1" s="1"/>
  <c r="Y522" i="1"/>
  <c r="T522" i="1"/>
  <c r="W522" i="1" s="1"/>
  <c r="Y523" i="1"/>
  <c r="T523" i="1"/>
  <c r="W523" i="1" s="1"/>
  <c r="Y524" i="1"/>
  <c r="T524" i="1"/>
  <c r="W524" i="1" s="1"/>
  <c r="Z524" i="1" s="1"/>
  <c r="Y525" i="1"/>
  <c r="T525" i="1"/>
  <c r="W525" i="1" s="1"/>
  <c r="Z525" i="1" s="1"/>
  <c r="Y526" i="1"/>
  <c r="T526" i="1"/>
  <c r="W526" i="1" s="1"/>
  <c r="Y527" i="1"/>
  <c r="T527" i="1"/>
  <c r="W527" i="1" s="1"/>
  <c r="Z527" i="1" s="1"/>
  <c r="Y528" i="1"/>
  <c r="T528" i="1"/>
  <c r="W528" i="1" s="1"/>
  <c r="Z528" i="1" s="1"/>
  <c r="Y529" i="1"/>
  <c r="T529" i="1"/>
  <c r="W529" i="1" s="1"/>
  <c r="Z529" i="1" s="1"/>
  <c r="Y530" i="1"/>
  <c r="T530" i="1"/>
  <c r="W530" i="1" s="1"/>
  <c r="Y531" i="1"/>
  <c r="T531" i="1"/>
  <c r="W531" i="1" s="1"/>
  <c r="Y532" i="1"/>
  <c r="T532" i="1"/>
  <c r="W532" i="1" s="1"/>
  <c r="Z532" i="1" s="1"/>
  <c r="Y533" i="1"/>
  <c r="T533" i="1"/>
  <c r="W533" i="1" s="1"/>
  <c r="Z533" i="1" s="1"/>
  <c r="Y534" i="1"/>
  <c r="T534" i="1"/>
  <c r="W534" i="1" s="1"/>
  <c r="Y535" i="1"/>
  <c r="T535" i="1"/>
  <c r="W535" i="1" s="1"/>
  <c r="Y536" i="1"/>
  <c r="T536" i="1"/>
  <c r="W536" i="1" s="1"/>
  <c r="Z536" i="1" s="1"/>
  <c r="Y537" i="1"/>
  <c r="T537" i="1"/>
  <c r="W537" i="1" s="1"/>
  <c r="Z537" i="1" s="1"/>
  <c r="Y538" i="1"/>
  <c r="T538" i="1"/>
  <c r="W538" i="1" s="1"/>
  <c r="Y539" i="1"/>
  <c r="T539" i="1"/>
  <c r="W539" i="1" s="1"/>
  <c r="Y540" i="1"/>
  <c r="T540" i="1"/>
  <c r="W540" i="1" s="1"/>
  <c r="Z540" i="1" s="1"/>
  <c r="Y541" i="1"/>
  <c r="T541" i="1"/>
  <c r="W541" i="1" s="1"/>
  <c r="Z541" i="1" s="1"/>
  <c r="Y542" i="1"/>
  <c r="T542" i="1"/>
  <c r="W542" i="1" s="1"/>
  <c r="Z542" i="1" s="1"/>
  <c r="Y543" i="1"/>
  <c r="T543" i="1"/>
  <c r="W543" i="1" s="1"/>
  <c r="Y544" i="1"/>
  <c r="T544" i="1"/>
  <c r="W544" i="1" s="1"/>
  <c r="Z544" i="1" s="1"/>
  <c r="Y545" i="1"/>
  <c r="T545" i="1"/>
  <c r="W545" i="1" s="1"/>
  <c r="Z545" i="1" s="1"/>
  <c r="Y546" i="1"/>
  <c r="T546" i="1"/>
  <c r="W546" i="1" s="1"/>
  <c r="Y547" i="1"/>
  <c r="T547" i="1"/>
  <c r="W547" i="1" s="1"/>
  <c r="Y548" i="1"/>
  <c r="T548" i="1"/>
  <c r="W548" i="1" s="1"/>
  <c r="Z548" i="1" s="1"/>
  <c r="Y549" i="1"/>
  <c r="T549" i="1"/>
  <c r="W549" i="1" s="1"/>
  <c r="Z549" i="1" s="1"/>
  <c r="Y550" i="1"/>
  <c r="T550" i="1"/>
  <c r="W550" i="1" s="1"/>
  <c r="Y551" i="1"/>
  <c r="T551" i="1"/>
  <c r="W551" i="1" s="1"/>
  <c r="Y552" i="1"/>
  <c r="T552" i="1"/>
  <c r="W552" i="1" s="1"/>
  <c r="Z552" i="1" s="1"/>
  <c r="Y553" i="1"/>
  <c r="T553" i="1"/>
  <c r="W553" i="1" s="1"/>
  <c r="Z553" i="1" s="1"/>
  <c r="Y554" i="1"/>
  <c r="T554" i="1"/>
  <c r="W554" i="1" s="1"/>
  <c r="Y555" i="1"/>
  <c r="T555" i="1"/>
  <c r="W555" i="1" s="1"/>
  <c r="Z555" i="1" s="1"/>
  <c r="Y556" i="1"/>
  <c r="T556" i="1"/>
  <c r="W556" i="1" s="1"/>
  <c r="Z556" i="1" s="1"/>
  <c r="Y557" i="1"/>
  <c r="T557" i="1"/>
  <c r="W557" i="1" s="1"/>
  <c r="Z557" i="1" s="1"/>
  <c r="Y558" i="1"/>
  <c r="T558" i="1"/>
  <c r="W558" i="1" s="1"/>
  <c r="Y559" i="1"/>
  <c r="T559" i="1"/>
  <c r="W559" i="1" s="1"/>
  <c r="Y560" i="1"/>
  <c r="T560" i="1"/>
  <c r="W560" i="1" s="1"/>
  <c r="Z560" i="1" s="1"/>
  <c r="Y561" i="1"/>
  <c r="T561" i="1"/>
  <c r="W561" i="1" s="1"/>
  <c r="Z561" i="1" s="1"/>
  <c r="Y562" i="1"/>
  <c r="T562" i="1"/>
  <c r="W562" i="1" s="1"/>
  <c r="Z562" i="1" s="1"/>
  <c r="Y563" i="1"/>
  <c r="T563" i="1"/>
  <c r="W563" i="1" s="1"/>
  <c r="Z563" i="1" s="1"/>
  <c r="Y564" i="1"/>
  <c r="T564" i="1"/>
  <c r="W564" i="1" s="1"/>
  <c r="Z564" i="1" s="1"/>
  <c r="Y565" i="1"/>
  <c r="T565" i="1"/>
  <c r="W565" i="1" s="1"/>
  <c r="Z565" i="1" s="1"/>
  <c r="Y566" i="1"/>
  <c r="T566" i="1"/>
  <c r="W566" i="1" s="1"/>
  <c r="Y567" i="1"/>
  <c r="T567" i="1"/>
  <c r="W567" i="1" s="1"/>
  <c r="Y568" i="1"/>
  <c r="T568" i="1"/>
  <c r="W568" i="1" s="1"/>
  <c r="Z568" i="1" s="1"/>
  <c r="Y569" i="1"/>
  <c r="T569" i="1"/>
  <c r="W569" i="1" s="1"/>
  <c r="Z569" i="1" s="1"/>
  <c r="Y570" i="1"/>
  <c r="T570" i="1"/>
  <c r="W570" i="1" s="1"/>
  <c r="Z570" i="1" s="1"/>
  <c r="Y571" i="1"/>
  <c r="T571" i="1"/>
  <c r="W571" i="1" s="1"/>
  <c r="Y572" i="1"/>
  <c r="T572" i="1"/>
  <c r="W572" i="1" s="1"/>
  <c r="Z572" i="1" s="1"/>
  <c r="Y573" i="1"/>
  <c r="T573" i="1"/>
  <c r="W573" i="1" s="1"/>
  <c r="Z573" i="1" s="1"/>
  <c r="Y574" i="1"/>
  <c r="T574" i="1"/>
  <c r="W574" i="1" s="1"/>
  <c r="Y575" i="1"/>
  <c r="T575" i="1"/>
  <c r="W575" i="1" s="1"/>
  <c r="Y576" i="1"/>
  <c r="T576" i="1"/>
  <c r="W576" i="1" s="1"/>
  <c r="Z576" i="1" s="1"/>
  <c r="Y577" i="1"/>
  <c r="T577" i="1"/>
  <c r="W577" i="1" s="1"/>
  <c r="Z577" i="1" s="1"/>
  <c r="Y578" i="1"/>
  <c r="T578" i="1"/>
  <c r="W578" i="1" s="1"/>
  <c r="Y579" i="1"/>
  <c r="T579" i="1"/>
  <c r="W579" i="1" s="1"/>
  <c r="Y580" i="1"/>
  <c r="T580" i="1"/>
  <c r="W580" i="1" s="1"/>
  <c r="Z580" i="1" s="1"/>
  <c r="Y581" i="1"/>
  <c r="T581" i="1"/>
  <c r="W581" i="1" s="1"/>
  <c r="Z581" i="1" s="1"/>
  <c r="Y582" i="1"/>
  <c r="T582" i="1"/>
  <c r="W582" i="1" s="1"/>
  <c r="Y583" i="1"/>
  <c r="T583" i="1"/>
  <c r="W583" i="1" s="1"/>
  <c r="Y584" i="1"/>
  <c r="T584" i="1"/>
  <c r="W584" i="1" s="1"/>
  <c r="Z584" i="1" s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68" i="1"/>
  <c r="V1069" i="1"/>
  <c r="V1070" i="1"/>
  <c r="V1071" i="1"/>
  <c r="V1072" i="1"/>
  <c r="V1073" i="1"/>
  <c r="V1074" i="1"/>
  <c r="V1075" i="1"/>
  <c r="V1076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47" i="1"/>
  <c r="V1048" i="1"/>
  <c r="V1049" i="1"/>
  <c r="V1050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08" i="1"/>
  <c r="V1009" i="1"/>
  <c r="V1010" i="1"/>
  <c r="V1011" i="1"/>
  <c r="V1012" i="1"/>
  <c r="V1013" i="1"/>
  <c r="V1014" i="1"/>
  <c r="V1015" i="1"/>
  <c r="V1016" i="1"/>
  <c r="V999" i="1"/>
  <c r="V1000" i="1"/>
  <c r="V1001" i="1"/>
  <c r="V1002" i="1"/>
  <c r="V1003" i="1"/>
  <c r="V1004" i="1"/>
  <c r="V1005" i="1"/>
  <c r="V1006" i="1"/>
  <c r="V1007" i="1"/>
  <c r="V989" i="1"/>
  <c r="V990" i="1"/>
  <c r="V991" i="1"/>
  <c r="V992" i="1"/>
  <c r="V993" i="1"/>
  <c r="V994" i="1"/>
  <c r="V995" i="1"/>
  <c r="V996" i="1"/>
  <c r="V997" i="1"/>
  <c r="V998" i="1"/>
  <c r="V979" i="1"/>
  <c r="V980" i="1"/>
  <c r="V981" i="1"/>
  <c r="V982" i="1"/>
  <c r="V983" i="1"/>
  <c r="V984" i="1"/>
  <c r="V985" i="1"/>
  <c r="V986" i="1"/>
  <c r="V987" i="1"/>
  <c r="V988" i="1"/>
  <c r="V968" i="1"/>
  <c r="V969" i="1"/>
  <c r="V970" i="1"/>
  <c r="V971" i="1"/>
  <c r="V972" i="1"/>
  <c r="V973" i="1"/>
  <c r="V974" i="1"/>
  <c r="V975" i="1"/>
  <c r="V976" i="1"/>
  <c r="V977" i="1"/>
  <c r="V978" i="1"/>
  <c r="V960" i="1"/>
  <c r="V961" i="1"/>
  <c r="V962" i="1"/>
  <c r="V963" i="1"/>
  <c r="V964" i="1"/>
  <c r="V965" i="1"/>
  <c r="V966" i="1"/>
  <c r="V967" i="1"/>
  <c r="V949" i="1"/>
  <c r="V950" i="1"/>
  <c r="V951" i="1"/>
  <c r="V952" i="1"/>
  <c r="V953" i="1"/>
  <c r="V954" i="1"/>
  <c r="V955" i="1"/>
  <c r="V956" i="1"/>
  <c r="V957" i="1"/>
  <c r="V958" i="1"/>
  <c r="V959" i="1"/>
  <c r="V939" i="1"/>
  <c r="V940" i="1"/>
  <c r="V941" i="1"/>
  <c r="V942" i="1"/>
  <c r="V943" i="1"/>
  <c r="V944" i="1"/>
  <c r="V945" i="1"/>
  <c r="V946" i="1"/>
  <c r="V947" i="1"/>
  <c r="V948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890" i="1"/>
  <c r="V891" i="1"/>
  <c r="V892" i="1"/>
  <c r="V893" i="1"/>
  <c r="V894" i="1"/>
  <c r="V895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64" i="1"/>
  <c r="V865" i="1"/>
  <c r="V866" i="1"/>
  <c r="V867" i="1"/>
  <c r="V868" i="1"/>
  <c r="V869" i="1"/>
  <c r="V870" i="1"/>
  <c r="V871" i="1"/>
  <c r="V872" i="1"/>
  <c r="V873" i="1"/>
  <c r="V874" i="1"/>
  <c r="V853" i="1"/>
  <c r="V854" i="1"/>
  <c r="V855" i="1"/>
  <c r="V856" i="1"/>
  <c r="V857" i="1"/>
  <c r="V858" i="1"/>
  <c r="V859" i="1"/>
  <c r="V860" i="1"/>
  <c r="V861" i="1"/>
  <c r="V862" i="1"/>
  <c r="V863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36" i="1"/>
  <c r="V837" i="1"/>
  <c r="V838" i="1"/>
  <c r="V839" i="1"/>
  <c r="V840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10" i="1"/>
  <c r="V811" i="1"/>
  <c r="V812" i="1"/>
  <c r="V813" i="1"/>
  <c r="V814" i="1"/>
  <c r="V815" i="1"/>
  <c r="V816" i="1"/>
  <c r="V817" i="1"/>
  <c r="V818" i="1"/>
  <c r="V819" i="1"/>
  <c r="V801" i="1"/>
  <c r="V802" i="1"/>
  <c r="V803" i="1"/>
  <c r="V804" i="1"/>
  <c r="V805" i="1"/>
  <c r="V806" i="1"/>
  <c r="V807" i="1"/>
  <c r="V808" i="1"/>
  <c r="V809" i="1"/>
  <c r="V790" i="1"/>
  <c r="V791" i="1"/>
  <c r="V792" i="1"/>
  <c r="V793" i="1"/>
  <c r="V794" i="1"/>
  <c r="V795" i="1"/>
  <c r="V796" i="1"/>
  <c r="V797" i="1"/>
  <c r="V798" i="1"/>
  <c r="V799" i="1"/>
  <c r="V800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64" i="1"/>
  <c r="V765" i="1"/>
  <c r="V766" i="1"/>
  <c r="V767" i="1"/>
  <c r="V768" i="1"/>
  <c r="V769" i="1"/>
  <c r="V770" i="1"/>
  <c r="V771" i="1"/>
  <c r="V754" i="1"/>
  <c r="V755" i="1"/>
  <c r="V756" i="1"/>
  <c r="V757" i="1"/>
  <c r="V758" i="1"/>
  <c r="V759" i="1"/>
  <c r="V760" i="1"/>
  <c r="V761" i="1"/>
  <c r="V762" i="1"/>
  <c r="V763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26" i="1"/>
  <c r="V719" i="1"/>
  <c r="V720" i="1"/>
  <c r="V721" i="1"/>
  <c r="V722" i="1"/>
  <c r="V723" i="1"/>
  <c r="V724" i="1"/>
  <c r="V725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53" i="1"/>
  <c r="V654" i="1"/>
  <c r="V655" i="1"/>
  <c r="V656" i="1"/>
  <c r="V657" i="1"/>
  <c r="V658" i="1"/>
  <c r="V659" i="1"/>
  <c r="V660" i="1"/>
  <c r="V661" i="1"/>
  <c r="V662" i="1"/>
  <c r="V663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596" i="1"/>
  <c r="T596" i="1"/>
  <c r="W596" i="1"/>
  <c r="V597" i="1"/>
  <c r="T597" i="1"/>
  <c r="W597" i="1" s="1"/>
  <c r="Z597" i="1" s="1"/>
  <c r="V598" i="1"/>
  <c r="T598" i="1"/>
  <c r="W598" i="1" s="1"/>
  <c r="V599" i="1"/>
  <c r="T599" i="1"/>
  <c r="W599" i="1" s="1"/>
  <c r="V600" i="1"/>
  <c r="T600" i="1"/>
  <c r="W600" i="1" s="1"/>
  <c r="Z600" i="1" s="1"/>
  <c r="V601" i="1"/>
  <c r="T601" i="1"/>
  <c r="W601" i="1" s="1"/>
  <c r="V602" i="1"/>
  <c r="T602" i="1"/>
  <c r="W602" i="1" s="1"/>
  <c r="V603" i="1"/>
  <c r="T603" i="1"/>
  <c r="W603" i="1"/>
  <c r="V604" i="1"/>
  <c r="T604" i="1"/>
  <c r="W604" i="1" s="1"/>
  <c r="V605" i="1"/>
  <c r="T605" i="1"/>
  <c r="W605" i="1" s="1"/>
  <c r="V606" i="1"/>
  <c r="T606" i="1"/>
  <c r="W606" i="1" s="1"/>
  <c r="V607" i="1"/>
  <c r="T607" i="1"/>
  <c r="W607" i="1" s="1"/>
  <c r="V608" i="1"/>
  <c r="V609" i="1"/>
  <c r="V589" i="1"/>
  <c r="T589" i="1"/>
  <c r="W589" i="1" s="1"/>
  <c r="V590" i="1"/>
  <c r="T590" i="1"/>
  <c r="W590" i="1" s="1"/>
  <c r="V591" i="1"/>
  <c r="T591" i="1"/>
  <c r="W591" i="1" s="1"/>
  <c r="Z591" i="1" s="1"/>
  <c r="V592" i="1"/>
  <c r="T592" i="1"/>
  <c r="W592" i="1" s="1"/>
  <c r="Z592" i="1" s="1"/>
  <c r="V593" i="1"/>
  <c r="T593" i="1"/>
  <c r="W593" i="1" s="1"/>
  <c r="Z593" i="1" s="1"/>
  <c r="V594" i="1"/>
  <c r="T594" i="1"/>
  <c r="W594" i="1"/>
  <c r="V595" i="1"/>
  <c r="T595" i="1"/>
  <c r="W595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T585" i="1"/>
  <c r="W585" i="1" s="1"/>
  <c r="Z585" i="1" s="1"/>
  <c r="V586" i="1"/>
  <c r="T586" i="1"/>
  <c r="W586" i="1" s="1"/>
  <c r="V587" i="1"/>
  <c r="T587" i="1"/>
  <c r="W587" i="1" s="1"/>
  <c r="V588" i="1"/>
  <c r="T588" i="1"/>
  <c r="W588" i="1" s="1"/>
  <c r="V567" i="1"/>
  <c r="V568" i="1"/>
  <c r="V569" i="1"/>
  <c r="V570" i="1"/>
  <c r="V571" i="1"/>
  <c r="V572" i="1"/>
  <c r="V573" i="1"/>
  <c r="V558" i="1"/>
  <c r="V559" i="1"/>
  <c r="V560" i="1"/>
  <c r="V561" i="1"/>
  <c r="V562" i="1"/>
  <c r="V563" i="1"/>
  <c r="V564" i="1"/>
  <c r="V565" i="1"/>
  <c r="V566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34" i="1"/>
  <c r="V535" i="1"/>
  <c r="V536" i="1"/>
  <c r="V537" i="1"/>
  <c r="V538" i="1"/>
  <c r="V539" i="1"/>
  <c r="V540" i="1"/>
  <c r="V526" i="1"/>
  <c r="V527" i="1"/>
  <c r="V528" i="1"/>
  <c r="V529" i="1"/>
  <c r="V530" i="1"/>
  <c r="V531" i="1"/>
  <c r="V532" i="1"/>
  <c r="V533" i="1"/>
  <c r="V516" i="1"/>
  <c r="V517" i="1"/>
  <c r="V518" i="1"/>
  <c r="V519" i="1"/>
  <c r="V520" i="1"/>
  <c r="V521" i="1"/>
  <c r="V522" i="1"/>
  <c r="V523" i="1"/>
  <c r="V524" i="1"/>
  <c r="V525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1984" i="1"/>
  <c r="Z1984" i="1" s="1"/>
  <c r="Y1985" i="1"/>
  <c r="Z1985" i="1" s="1"/>
  <c r="Y1986" i="1"/>
  <c r="Z1986" i="1"/>
  <c r="Y1987" i="1"/>
  <c r="Z1987" i="1" s="1"/>
  <c r="Y1988" i="1"/>
  <c r="Z1988" i="1" s="1"/>
  <c r="Y1989" i="1"/>
  <c r="Z1989" i="1" s="1"/>
  <c r="Y1990" i="1"/>
  <c r="Z1990" i="1" s="1"/>
  <c r="Y1991" i="1"/>
  <c r="Z1991" i="1" s="1"/>
  <c r="Y1992" i="1"/>
  <c r="Z1992" i="1"/>
  <c r="Y1993" i="1"/>
  <c r="Z1993" i="1" s="1"/>
  <c r="Y1994" i="1"/>
  <c r="Z1994" i="1" s="1"/>
  <c r="Y1995" i="1"/>
  <c r="Z1995" i="1" s="1"/>
  <c r="Y1996" i="1"/>
  <c r="Z1996" i="1" s="1"/>
  <c r="Y1997" i="1"/>
  <c r="Z1997" i="1" s="1"/>
  <c r="Y1998" i="1"/>
  <c r="Z1998" i="1" s="1"/>
  <c r="Y1999" i="1"/>
  <c r="Z1999" i="1" s="1"/>
  <c r="Y2000" i="1"/>
  <c r="Z2000" i="1" s="1"/>
  <c r="Y2001" i="1"/>
  <c r="Z2001" i="1" s="1"/>
  <c r="Y2002" i="1"/>
  <c r="Z2002" i="1" s="1"/>
  <c r="Y2003" i="1"/>
  <c r="Z2003" i="1" s="1"/>
  <c r="Y2004" i="1"/>
  <c r="Z2004" i="1" s="1"/>
  <c r="Y2005" i="1"/>
  <c r="Z2005" i="1" s="1"/>
  <c r="Y2006" i="1"/>
  <c r="Z2006" i="1" s="1"/>
  <c r="Y2007" i="1"/>
  <c r="Z2007" i="1" s="1"/>
  <c r="Y2008" i="1"/>
  <c r="Z2008" i="1" s="1"/>
  <c r="Y2009" i="1"/>
  <c r="Z2009" i="1"/>
  <c r="Y2010" i="1"/>
  <c r="Z2010" i="1"/>
  <c r="Y2011" i="1"/>
  <c r="Z2011" i="1" s="1"/>
  <c r="Y2012" i="1"/>
  <c r="Z2012" i="1" s="1"/>
  <c r="Y2013" i="1"/>
  <c r="Z2013" i="1" s="1"/>
  <c r="Y2014" i="1"/>
  <c r="Z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Z2021" i="1" s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/>
  <c r="Y2031" i="1"/>
  <c r="Z2031" i="1" s="1"/>
  <c r="Y2032" i="1"/>
  <c r="Z2032" i="1" s="1"/>
  <c r="Y2033" i="1"/>
  <c r="Z2033" i="1" s="1"/>
  <c r="Y2034" i="1"/>
  <c r="Z2034" i="1" s="1"/>
  <c r="Y2035" i="1"/>
  <c r="Z2035" i="1" s="1"/>
  <c r="Y2036" i="1"/>
  <c r="Z2036" i="1" s="1"/>
  <c r="Y2037" i="1"/>
  <c r="Z2037" i="1" s="1"/>
  <c r="Y2038" i="1"/>
  <c r="Z2038" i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/>
  <c r="Y2051" i="1"/>
  <c r="Z2051" i="1"/>
  <c r="Y2052" i="1"/>
  <c r="Z2052" i="1" s="1"/>
  <c r="Y2053" i="1"/>
  <c r="Z2053" i="1" s="1"/>
  <c r="Y2054" i="1"/>
  <c r="Z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Y2073" i="1"/>
  <c r="Z2073" i="1" s="1"/>
  <c r="Y2074" i="1"/>
  <c r="Z2074" i="1" s="1"/>
  <c r="Y2075" i="1"/>
  <c r="Z2075" i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Y2093" i="1"/>
  <c r="Z2093" i="1" s="1"/>
  <c r="Y2094" i="1"/>
  <c r="Z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/>
  <c r="Y2102" i="1"/>
  <c r="Z2102" i="1" s="1"/>
  <c r="Y2103" i="1"/>
  <c r="Z2103" i="1" s="1"/>
  <c r="Y2104" i="1"/>
  <c r="Z2104" i="1" s="1"/>
  <c r="Y2105" i="1"/>
  <c r="Z2105" i="1" s="1"/>
  <c r="Y2106" i="1"/>
  <c r="Z2106" i="1"/>
  <c r="Y2107" i="1"/>
  <c r="Z2107" i="1" s="1"/>
  <c r="Y2108" i="1"/>
  <c r="Z2108" i="1"/>
  <c r="Y2109" i="1"/>
  <c r="Z2109" i="1"/>
  <c r="Y2110" i="1"/>
  <c r="Z2110" i="1"/>
  <c r="Y2111" i="1"/>
  <c r="Z2111" i="1"/>
  <c r="Y2112" i="1"/>
  <c r="Z2112" i="1"/>
  <c r="Y2113" i="1"/>
  <c r="Z2113" i="1" s="1"/>
  <c r="Y2114" i="1"/>
  <c r="Z2114" i="1" s="1"/>
  <c r="Y2115" i="1"/>
  <c r="Z2115" i="1" s="1"/>
  <c r="Y2116" i="1"/>
  <c r="Z2116" i="1"/>
  <c r="Y2117" i="1"/>
  <c r="Z2117" i="1" s="1"/>
  <c r="Y2118" i="1"/>
  <c r="Z2118" i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Y2133" i="1"/>
  <c r="Z2133" i="1" s="1"/>
  <c r="Y2134" i="1"/>
  <c r="Z2134" i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/>
  <c r="Y2142" i="1"/>
  <c r="Z2142" i="1" s="1"/>
  <c r="Y2143" i="1"/>
  <c r="Z2143" i="1" s="1"/>
  <c r="Y2144" i="1"/>
  <c r="Z2144" i="1"/>
  <c r="Y2145" i="1"/>
  <c r="Z2145" i="1" s="1"/>
  <c r="Y2146" i="1"/>
  <c r="Z2146" i="1" s="1"/>
  <c r="Y2147" i="1"/>
  <c r="Z2147" i="1"/>
  <c r="Y2148" i="1"/>
  <c r="Z2148" i="1"/>
  <c r="Y2149" i="1"/>
  <c r="Z2149" i="1" s="1"/>
  <c r="Y2150" i="1"/>
  <c r="Z2150" i="1" s="1"/>
  <c r="X2173" i="1"/>
  <c r="Y2173" i="1" s="1"/>
  <c r="Z2173" i="1" s="1"/>
  <c r="X2174" i="1"/>
  <c r="Y2174" i="1" s="1"/>
  <c r="Z2174" i="1" s="1"/>
  <c r="X2175" i="1"/>
  <c r="Y2175" i="1" s="1"/>
  <c r="Z2175" i="1" s="1"/>
  <c r="X2176" i="1"/>
  <c r="Y2176" i="1" s="1"/>
  <c r="Z2176" i="1" s="1"/>
  <c r="X2177" i="1"/>
  <c r="Y2177" i="1" s="1"/>
  <c r="Z2177" i="1" s="1"/>
  <c r="X2178" i="1"/>
  <c r="Y2178" i="1" s="1"/>
  <c r="Z2178" i="1" s="1"/>
  <c r="X2179" i="1"/>
  <c r="Y2179" i="1" s="1"/>
  <c r="Z2179" i="1" s="1"/>
  <c r="Y2180" i="1"/>
  <c r="Z2180" i="1" s="1"/>
  <c r="Y2181" i="1"/>
  <c r="Z2181" i="1" s="1"/>
  <c r="Y2182" i="1"/>
  <c r="Z2182" i="1" s="1"/>
  <c r="Y2183" i="1"/>
  <c r="Z2183" i="1"/>
  <c r="Y2184" i="1"/>
  <c r="Z2184" i="1" s="1"/>
  <c r="Y2185" i="1"/>
  <c r="Z2185" i="1"/>
  <c r="Y2186" i="1"/>
  <c r="Z2186" i="1" s="1"/>
  <c r="Y2187" i="1"/>
  <c r="Z2187" i="1"/>
  <c r="Y2188" i="1"/>
  <c r="Z2188" i="1"/>
  <c r="Y2189" i="1"/>
  <c r="Z2189" i="1" s="1"/>
  <c r="Y2190" i="1"/>
  <c r="Z2190" i="1"/>
  <c r="Y2191" i="1"/>
  <c r="Z2191" i="1"/>
  <c r="Y2192" i="1"/>
  <c r="Z2192" i="1" s="1"/>
  <c r="Y2193" i="1"/>
  <c r="Z2193" i="1" s="1"/>
  <c r="Y2194" i="1"/>
  <c r="Z2194" i="1" s="1"/>
  <c r="Z2195" i="1"/>
  <c r="Z2196" i="1"/>
  <c r="Z2197" i="1"/>
  <c r="Z2198" i="1"/>
  <c r="Y2199" i="1"/>
  <c r="Z2199" i="1" s="1"/>
  <c r="Y2200" i="1"/>
  <c r="Z2200" i="1" s="1"/>
  <c r="Y2201" i="1"/>
  <c r="Z2201" i="1" s="1"/>
  <c r="Y2202" i="1"/>
  <c r="Z2202" i="1"/>
  <c r="Y2203" i="1"/>
  <c r="Z2203" i="1"/>
  <c r="Y2204" i="1"/>
  <c r="Z2204" i="1" s="1"/>
  <c r="Y2205" i="1"/>
  <c r="Z2205" i="1" s="1"/>
  <c r="Y2206" i="1"/>
  <c r="Z2206" i="1" s="1"/>
  <c r="Y2207" i="1"/>
  <c r="Z2207" i="1"/>
  <c r="Y2208" i="1"/>
  <c r="Z2208" i="1"/>
  <c r="Y2209" i="1"/>
  <c r="Z2209" i="1"/>
  <c r="Y2210" i="1"/>
  <c r="Z2210" i="1" s="1"/>
  <c r="Y2211" i="1"/>
  <c r="Z2211" i="1"/>
  <c r="Y2212" i="1"/>
  <c r="Z2212" i="1" s="1"/>
  <c r="Y2213" i="1"/>
  <c r="Z2213" i="1" s="1"/>
  <c r="Y2214" i="1"/>
  <c r="Z2214" i="1"/>
  <c r="Y2215" i="1"/>
  <c r="Z2215" i="1" s="1"/>
  <c r="Y2216" i="1"/>
  <c r="Z2216" i="1" s="1"/>
  <c r="Y2217" i="1"/>
  <c r="Z2217" i="1"/>
  <c r="Y2218" i="1"/>
  <c r="Z2218" i="1" s="1"/>
  <c r="Y2219" i="1"/>
  <c r="Z2219" i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/>
  <c r="Y2226" i="1"/>
  <c r="Z2226" i="1"/>
  <c r="Y2227" i="1"/>
  <c r="Z2227" i="1" s="1"/>
  <c r="Y2228" i="1"/>
  <c r="Z2228" i="1" s="1"/>
  <c r="Y2229" i="1"/>
  <c r="Z2229" i="1" s="1"/>
  <c r="Y2230" i="1"/>
  <c r="Z2230" i="1"/>
  <c r="Y2231" i="1"/>
  <c r="Z2231" i="1"/>
  <c r="Y2232" i="1"/>
  <c r="Z2232" i="1" s="1"/>
  <c r="Y2233" i="1"/>
  <c r="Z2233" i="1"/>
  <c r="Y2234" i="1"/>
  <c r="Z2234" i="1" s="1"/>
  <c r="Y2235" i="1"/>
  <c r="Z2235" i="1"/>
  <c r="Y2236" i="1"/>
  <c r="Z2236" i="1" s="1"/>
  <c r="Y2237" i="1"/>
  <c r="Z2237" i="1"/>
  <c r="Y2238" i="1"/>
  <c r="Z2238" i="1"/>
  <c r="Y2239" i="1"/>
  <c r="Z2239" i="1" s="1"/>
  <c r="Y2240" i="1"/>
  <c r="Z2240" i="1" s="1"/>
  <c r="Y2241" i="1"/>
  <c r="Z2241" i="1" s="1"/>
  <c r="Y2242" i="1"/>
  <c r="Z2242" i="1"/>
  <c r="Y2243" i="1"/>
  <c r="Z2243" i="1" s="1"/>
  <c r="Y2244" i="1"/>
  <c r="Z2244" i="1" s="1"/>
  <c r="Y2245" i="1"/>
  <c r="Z2245" i="1" s="1"/>
  <c r="Y2246" i="1"/>
  <c r="Z2246" i="1"/>
  <c r="Y2247" i="1"/>
  <c r="Z2247" i="1" s="1"/>
  <c r="Y2248" i="1"/>
  <c r="Z2248" i="1" s="1"/>
  <c r="Y2249" i="1"/>
  <c r="Z2249" i="1" s="1"/>
  <c r="Y2250" i="1"/>
  <c r="Z2250" i="1" s="1"/>
  <c r="Y2251" i="1"/>
  <c r="Z2251" i="1" s="1"/>
  <c r="Y2252" i="1"/>
  <c r="Z2252" i="1" s="1"/>
  <c r="Y2253" i="1"/>
  <c r="Z2253" i="1" s="1"/>
  <c r="Y2254" i="1"/>
  <c r="Z2254" i="1" s="1"/>
  <c r="Y2255" i="1"/>
  <c r="Z2255" i="1" s="1"/>
  <c r="Y2256" i="1"/>
  <c r="Z2256" i="1" s="1"/>
  <c r="Y2257" i="1"/>
  <c r="Z2257" i="1" s="1"/>
  <c r="Y2258" i="1"/>
  <c r="Z2258" i="1"/>
  <c r="Y2259" i="1"/>
  <c r="Z2259" i="1" s="1"/>
  <c r="Y2260" i="1"/>
  <c r="Z2260" i="1" s="1"/>
  <c r="Y2261" i="1"/>
  <c r="Z2261" i="1" s="1"/>
  <c r="Y2262" i="1"/>
  <c r="Z2262" i="1" s="1"/>
  <c r="Y2263" i="1"/>
  <c r="Z2263" i="1"/>
  <c r="Y2264" i="1"/>
  <c r="Z2264" i="1" s="1"/>
  <c r="Y2265" i="1"/>
  <c r="Z2265" i="1"/>
  <c r="Y2266" i="1"/>
  <c r="Z2266" i="1" s="1"/>
  <c r="Y2267" i="1"/>
  <c r="Z2267" i="1" s="1"/>
  <c r="Y2268" i="1"/>
  <c r="Z2268" i="1" s="1"/>
  <c r="Y2269" i="1"/>
  <c r="Z2269" i="1"/>
  <c r="Y2270" i="1"/>
  <c r="Z2270" i="1"/>
  <c r="Y2271" i="1"/>
  <c r="Z2271" i="1"/>
  <c r="Y2272" i="1"/>
  <c r="Z2272" i="1" s="1"/>
  <c r="Y2273" i="1"/>
  <c r="Z2273" i="1" s="1"/>
  <c r="Y2274" i="1"/>
  <c r="Z2274" i="1"/>
  <c r="Y2275" i="1"/>
  <c r="Z2275" i="1"/>
  <c r="Y2276" i="1"/>
  <c r="Z2276" i="1" s="1"/>
  <c r="Y2277" i="1"/>
  <c r="Z2277" i="1" s="1"/>
  <c r="Y2278" i="1"/>
  <c r="Z2278" i="1" s="1"/>
  <c r="Y2279" i="1"/>
  <c r="Z2279" i="1" s="1"/>
  <c r="Y2280" i="1"/>
  <c r="Z2280" i="1" s="1"/>
  <c r="Y2281" i="1"/>
  <c r="Z2281" i="1"/>
  <c r="Y2282" i="1"/>
  <c r="Z2282" i="1" s="1"/>
  <c r="Y2283" i="1"/>
  <c r="Z2283" i="1" s="1"/>
  <c r="Y2284" i="1"/>
  <c r="Z2284" i="1" s="1"/>
  <c r="Y2285" i="1"/>
  <c r="Z2285" i="1" s="1"/>
  <c r="Y2286" i="1"/>
  <c r="Z2286" i="1" s="1"/>
  <c r="Y2287" i="1"/>
  <c r="Z2287" i="1"/>
  <c r="Y2288" i="1"/>
  <c r="Z2288" i="1"/>
  <c r="Y2289" i="1"/>
  <c r="Z2289" i="1" s="1"/>
  <c r="Y2290" i="1"/>
  <c r="Z2290" i="1" s="1"/>
  <c r="Y2291" i="1"/>
  <c r="Z2291" i="1"/>
  <c r="Y2292" i="1"/>
  <c r="Z2292" i="1" s="1"/>
  <c r="Y2293" i="1"/>
  <c r="Z2293" i="1" s="1"/>
  <c r="Y2294" i="1"/>
  <c r="Z2294" i="1"/>
  <c r="Y2295" i="1"/>
  <c r="Z2295" i="1" s="1"/>
  <c r="Y2296" i="1"/>
  <c r="Z2296" i="1" s="1"/>
  <c r="Y2297" i="1"/>
  <c r="Z2297" i="1"/>
  <c r="Y2298" i="1"/>
  <c r="Z2298" i="1" s="1"/>
  <c r="Y2299" i="1"/>
  <c r="Z2299" i="1" s="1"/>
  <c r="Y2300" i="1"/>
  <c r="Z2300" i="1" s="1"/>
  <c r="Y2301" i="1"/>
  <c r="Z2301" i="1" s="1"/>
  <c r="Y2302" i="1"/>
  <c r="Z2302" i="1"/>
  <c r="Y2303" i="1"/>
  <c r="Z2303" i="1"/>
  <c r="Y2304" i="1"/>
  <c r="Z2304" i="1" s="1"/>
  <c r="Y2305" i="1"/>
  <c r="Z2305" i="1"/>
  <c r="Y2306" i="1"/>
  <c r="Z2306" i="1"/>
  <c r="Y2307" i="1"/>
  <c r="Z2307" i="1" s="1"/>
  <c r="Y2308" i="1"/>
  <c r="Z2308" i="1" s="1"/>
  <c r="Y2309" i="1"/>
  <c r="Z2309" i="1" s="1"/>
  <c r="Y2310" i="1"/>
  <c r="Z2310" i="1"/>
  <c r="Y2311" i="1"/>
  <c r="Z2311" i="1" s="1"/>
  <c r="Y2312" i="1"/>
  <c r="Z2312" i="1" s="1"/>
  <c r="Y2313" i="1"/>
  <c r="Z2313" i="1" s="1"/>
  <c r="Y2314" i="1"/>
  <c r="Z2314" i="1"/>
  <c r="Y2315" i="1"/>
  <c r="Z2315" i="1" s="1"/>
  <c r="Y2316" i="1"/>
  <c r="Z2316" i="1" s="1"/>
  <c r="Y2317" i="1"/>
  <c r="Z2317" i="1" s="1"/>
  <c r="Y2318" i="1"/>
  <c r="Z2318" i="1" s="1"/>
  <c r="Y2319" i="1"/>
  <c r="Z2319" i="1" s="1"/>
  <c r="Y2320" i="1"/>
  <c r="Z2320" i="1" s="1"/>
  <c r="Y2321" i="1"/>
  <c r="Z2321" i="1" s="1"/>
  <c r="Y2322" i="1"/>
  <c r="Z2322" i="1" s="1"/>
  <c r="Y2323" i="1"/>
  <c r="Z2323" i="1" s="1"/>
  <c r="Y2324" i="1"/>
  <c r="Z2324" i="1" s="1"/>
  <c r="Y2325" i="1"/>
  <c r="Z2325" i="1" s="1"/>
  <c r="Y2326" i="1"/>
  <c r="Z2326" i="1"/>
  <c r="Y2327" i="1"/>
  <c r="Z2327" i="1" s="1"/>
  <c r="Y2328" i="1"/>
  <c r="Z2328" i="1" s="1"/>
  <c r="Y2329" i="1"/>
  <c r="Z2329" i="1" s="1"/>
  <c r="Y2330" i="1"/>
  <c r="Z2330" i="1" s="1"/>
  <c r="Y2331" i="1"/>
  <c r="Z2331" i="1" s="1"/>
  <c r="Y2332" i="1"/>
  <c r="Z2332" i="1" s="1"/>
  <c r="Y2333" i="1"/>
  <c r="Z2333" i="1" s="1"/>
  <c r="Y2334" i="1"/>
  <c r="Z2334" i="1" s="1"/>
  <c r="Y2335" i="1"/>
  <c r="Z2335" i="1" s="1"/>
  <c r="Y2336" i="1"/>
  <c r="Z2336" i="1" s="1"/>
  <c r="Y2337" i="1"/>
  <c r="Z2337" i="1"/>
  <c r="Y2338" i="1"/>
  <c r="Z2338" i="1" s="1"/>
  <c r="Y2339" i="1"/>
  <c r="Z2339" i="1" s="1"/>
  <c r="Y2340" i="1"/>
  <c r="Z2340" i="1" s="1"/>
  <c r="Y2341" i="1"/>
  <c r="Z2341" i="1" s="1"/>
  <c r="Y2342" i="1"/>
  <c r="Z2342" i="1"/>
  <c r="Y2343" i="1"/>
  <c r="Z2343" i="1" s="1"/>
  <c r="Y2344" i="1"/>
  <c r="Z2344" i="1" s="1"/>
  <c r="Y2345" i="1"/>
  <c r="Z2345" i="1" s="1"/>
  <c r="Y2346" i="1"/>
  <c r="Z2346" i="1"/>
  <c r="Y2347" i="1"/>
  <c r="Z2347" i="1" s="1"/>
  <c r="Y2348" i="1"/>
  <c r="Z2348" i="1" s="1"/>
  <c r="Y2349" i="1"/>
  <c r="Z2349" i="1"/>
  <c r="Y2350" i="1"/>
  <c r="Z2350" i="1" s="1"/>
  <c r="Y2351" i="1"/>
  <c r="Z2351" i="1" s="1"/>
  <c r="Y2352" i="1"/>
  <c r="Z2352" i="1" s="1"/>
  <c r="Y2353" i="1"/>
  <c r="Z2353" i="1" s="1"/>
  <c r="Y2354" i="1"/>
  <c r="Z2354" i="1" s="1"/>
  <c r="Y2355" i="1"/>
  <c r="Z2355" i="1"/>
  <c r="Y2356" i="1"/>
  <c r="Z2356" i="1" s="1"/>
  <c r="Y2357" i="1"/>
  <c r="Z2357" i="1"/>
  <c r="Y2358" i="1"/>
  <c r="Z2358" i="1" s="1"/>
  <c r="Y2359" i="1"/>
  <c r="Z2359" i="1"/>
  <c r="Y2360" i="1"/>
  <c r="Z2360" i="1" s="1"/>
  <c r="Y2361" i="1"/>
  <c r="Z2361" i="1" s="1"/>
  <c r="Y2362" i="1"/>
  <c r="Z2362" i="1" s="1"/>
  <c r="Y2363" i="1"/>
  <c r="Z2363" i="1" s="1"/>
  <c r="Y2394" i="1"/>
  <c r="Z2394" i="1"/>
  <c r="Y2395" i="1"/>
  <c r="Z2395" i="1"/>
  <c r="Y2396" i="1"/>
  <c r="Z2396" i="1" s="1"/>
  <c r="Y2397" i="1"/>
  <c r="Z2397" i="1" s="1"/>
  <c r="Y2398" i="1"/>
  <c r="Z2398" i="1" s="1"/>
  <c r="Y2399" i="1"/>
  <c r="Z2399" i="1" s="1"/>
  <c r="Y2400" i="1"/>
  <c r="Z2400" i="1"/>
  <c r="Y2401" i="1"/>
  <c r="Z2401" i="1"/>
  <c r="Y2402" i="1"/>
  <c r="Z2402" i="1"/>
  <c r="Y2403" i="1"/>
  <c r="Z2403" i="1"/>
  <c r="Y2404" i="1"/>
  <c r="Z2404" i="1"/>
  <c r="Y2405" i="1"/>
  <c r="Z2405" i="1"/>
  <c r="Y2406" i="1"/>
  <c r="Z2406" i="1" s="1"/>
  <c r="Y2407" i="1"/>
  <c r="Z2407" i="1"/>
  <c r="Y2408" i="1"/>
  <c r="Z2408" i="1" s="1"/>
  <c r="Y2409" i="1"/>
  <c r="Z2409" i="1" s="1"/>
  <c r="Y2410" i="1"/>
  <c r="Z2410" i="1" s="1"/>
  <c r="Y2411" i="1"/>
  <c r="Z2411" i="1"/>
  <c r="Y2412" i="1"/>
  <c r="Z2412" i="1" s="1"/>
  <c r="Y2413" i="1"/>
  <c r="Z2413" i="1" s="1"/>
  <c r="Y2414" i="1"/>
  <c r="Z2414" i="1" s="1"/>
  <c r="Y2415" i="1"/>
  <c r="Z2415" i="1" s="1"/>
  <c r="Y2416" i="1"/>
  <c r="Z2416" i="1"/>
  <c r="Y2417" i="1"/>
  <c r="Z2417" i="1"/>
  <c r="Y2418" i="1"/>
  <c r="Z2418" i="1" s="1"/>
  <c r="Y2419" i="1"/>
  <c r="Z2419" i="1" s="1"/>
  <c r="Y2420" i="1"/>
  <c r="Z2420" i="1"/>
  <c r="Y2421" i="1"/>
  <c r="Z2421" i="1" s="1"/>
  <c r="Y2422" i="1"/>
  <c r="Z2422" i="1"/>
  <c r="Y2423" i="1"/>
  <c r="Z2423" i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/>
  <c r="Y2444" i="1"/>
  <c r="Z2444" i="1" s="1"/>
  <c r="Y2445" i="1"/>
  <c r="Z2445" i="1" s="1"/>
  <c r="Y2446" i="1"/>
  <c r="Z2446" i="1"/>
  <c r="Y2447" i="1"/>
  <c r="Z2447" i="1"/>
  <c r="Y2448" i="1"/>
  <c r="Z2448" i="1" s="1"/>
  <c r="Y2449" i="1"/>
  <c r="Z2449" i="1" s="1"/>
  <c r="Y2450" i="1"/>
  <c r="Z2450" i="1" s="1"/>
  <c r="Y2451" i="1"/>
  <c r="Z2451" i="1" s="1"/>
  <c r="Y2452" i="1"/>
  <c r="Z2452" i="1"/>
  <c r="Y2453" i="1"/>
  <c r="Z2453" i="1"/>
  <c r="Y2454" i="1"/>
  <c r="Z2454" i="1"/>
  <c r="Y2455" i="1"/>
  <c r="Z2455" i="1" s="1"/>
  <c r="Y2456" i="1"/>
  <c r="Z2456" i="1"/>
  <c r="Y2457" i="1"/>
  <c r="Z2457" i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/>
  <c r="Y2467" i="1"/>
  <c r="Z2467" i="1" s="1"/>
  <c r="Y2468" i="1"/>
  <c r="Z2468" i="1" s="1"/>
  <c r="Y2469" i="1"/>
  <c r="Z2469" i="1" s="1"/>
  <c r="Y2470" i="1"/>
  <c r="Z2470" i="1" s="1"/>
  <c r="Y2471" i="1"/>
  <c r="Z2471" i="1"/>
  <c r="Y2472" i="1"/>
  <c r="Z2472" i="1" s="1"/>
  <c r="Y2473" i="1"/>
  <c r="Z2473" i="1" s="1"/>
  <c r="Y2474" i="1"/>
  <c r="Z2474" i="1" s="1"/>
  <c r="Y2475" i="1"/>
  <c r="Z2475" i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/>
  <c r="Y2490" i="1"/>
  <c r="Z2490" i="1" s="1"/>
  <c r="Y2491" i="1"/>
  <c r="Z2491" i="1" s="1"/>
  <c r="Y2492" i="1"/>
  <c r="Z2492" i="1" s="1"/>
  <c r="Y2493" i="1"/>
  <c r="Z2493" i="1" s="1"/>
  <c r="Y2494" i="1"/>
  <c r="Z2494" i="1"/>
  <c r="Y2495" i="1"/>
  <c r="Z2495" i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Y2513" i="1"/>
  <c r="Z2513" i="1" s="1"/>
  <c r="Y2514" i="1"/>
  <c r="Z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/>
  <c r="Y2521" i="1"/>
  <c r="Z2521" i="1"/>
  <c r="Y2522" i="1"/>
  <c r="Z2522" i="1" s="1"/>
  <c r="Y2523" i="1"/>
  <c r="Z2523" i="1" s="1"/>
  <c r="Y2524" i="1"/>
  <c r="Z2524" i="1"/>
  <c r="Y2525" i="1"/>
  <c r="Z2525" i="1" s="1"/>
  <c r="Y2526" i="1"/>
  <c r="Z2526" i="1" s="1"/>
  <c r="Y2527" i="1"/>
  <c r="Z2527" i="1"/>
  <c r="Y2528" i="1"/>
  <c r="Z2528" i="1" s="1"/>
  <c r="Y2529" i="1"/>
  <c r="Z2529" i="1"/>
  <c r="Y2530" i="1"/>
  <c r="Z2530" i="1" s="1"/>
  <c r="Y2531" i="1"/>
  <c r="Z2531" i="1" s="1"/>
  <c r="Y2532" i="1"/>
  <c r="Z2532" i="1" s="1"/>
  <c r="Y2533" i="1"/>
  <c r="Z2533" i="1"/>
  <c r="Y2534" i="1"/>
  <c r="Z2534" i="1" s="1"/>
  <c r="Y2535" i="1"/>
  <c r="Z2535" i="1"/>
  <c r="Y2536" i="1"/>
  <c r="Z2536" i="1" s="1"/>
  <c r="Y2537" i="1"/>
  <c r="Z2537" i="1" s="1"/>
  <c r="Y2538" i="1"/>
  <c r="Z2538" i="1" s="1"/>
  <c r="Y2539" i="1"/>
  <c r="Z2539" i="1" s="1"/>
  <c r="Y2540" i="1"/>
  <c r="Z2540" i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Y2553" i="1"/>
  <c r="Z2553" i="1" s="1"/>
  <c r="Y2554" i="1"/>
  <c r="Z2554" i="1" s="1"/>
  <c r="Y2555" i="1"/>
  <c r="Z2555" i="1" s="1"/>
  <c r="Y2556" i="1"/>
  <c r="Z2556" i="1" s="1"/>
  <c r="Y2557" i="1"/>
  <c r="Z2557" i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/>
  <c r="Y2573" i="1"/>
  <c r="Z2573" i="1"/>
  <c r="Y2574" i="1"/>
  <c r="Z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/>
  <c r="Y2585" i="1"/>
  <c r="Z2585" i="1" s="1"/>
  <c r="Y2586" i="1"/>
  <c r="Z2586" i="1"/>
  <c r="Y2587" i="1"/>
  <c r="Z2587" i="1" s="1"/>
  <c r="Y2588" i="1"/>
  <c r="Z2588" i="1" s="1"/>
  <c r="Y2589" i="1"/>
  <c r="Z2589" i="1" s="1"/>
  <c r="Y2590" i="1"/>
  <c r="Z2590" i="1"/>
  <c r="Y2591" i="1"/>
  <c r="Z2591" i="1" s="1"/>
  <c r="Y2592" i="1"/>
  <c r="Z2592" i="1"/>
  <c r="Y2593" i="1"/>
  <c r="Z2593" i="1" s="1"/>
  <c r="Y2594" i="1"/>
  <c r="Z2594" i="1"/>
  <c r="Y2595" i="1"/>
  <c r="Z2595" i="1"/>
  <c r="Y2596" i="1"/>
  <c r="Z2596" i="1" s="1"/>
  <c r="Y2597" i="1"/>
  <c r="Z2597" i="1" s="1"/>
  <c r="Y2598" i="1"/>
  <c r="Z2598" i="1"/>
  <c r="Y2599" i="1"/>
  <c r="Z2599" i="1"/>
  <c r="Y2600" i="1"/>
  <c r="Z2600" i="1" s="1"/>
  <c r="Y2601" i="1"/>
  <c r="Z2601" i="1" s="1"/>
  <c r="Y2602" i="1"/>
  <c r="Z2602" i="1"/>
  <c r="Y2603" i="1"/>
  <c r="Z2603" i="1"/>
  <c r="Y2604" i="1"/>
  <c r="Z2604" i="1" s="1"/>
  <c r="Y2605" i="1"/>
  <c r="Z2605" i="1" s="1"/>
  <c r="Y2606" i="1"/>
  <c r="Z2606" i="1"/>
  <c r="Y2607" i="1"/>
  <c r="Z2607" i="1"/>
  <c r="Y2608" i="1"/>
  <c r="Z2608" i="1" s="1"/>
  <c r="Y2609" i="1"/>
  <c r="Z2609" i="1" s="1"/>
  <c r="Y2610" i="1"/>
  <c r="Z2610" i="1"/>
  <c r="Y2611" i="1"/>
  <c r="Z2611" i="1" s="1"/>
  <c r="Y2612" i="1"/>
  <c r="Z2612" i="1" s="1"/>
  <c r="Y2613" i="1"/>
  <c r="Z2613" i="1" s="1"/>
  <c r="Y2614" i="1"/>
  <c r="Z2614" i="1" s="1"/>
  <c r="Y2615" i="1"/>
  <c r="Z2615" i="1" s="1"/>
  <c r="Y2616" i="1"/>
  <c r="Z2616" i="1"/>
  <c r="Y2617" i="1"/>
  <c r="Z2617" i="1"/>
  <c r="Y2618" i="1"/>
  <c r="Z2618" i="1"/>
  <c r="Y2619" i="1"/>
  <c r="Z2619" i="1" s="1"/>
  <c r="Y2620" i="1"/>
  <c r="Z2620" i="1" s="1"/>
  <c r="Y2621" i="1"/>
  <c r="Z2621" i="1"/>
  <c r="Y2622" i="1"/>
  <c r="Z2622" i="1"/>
  <c r="Y2623" i="1"/>
  <c r="Z2623" i="1" s="1"/>
  <c r="Y2624" i="1"/>
  <c r="Z2624" i="1" s="1"/>
  <c r="Y2625" i="1"/>
  <c r="Z2625" i="1" s="1"/>
  <c r="Y2626" i="1"/>
  <c r="Z2626" i="1" s="1"/>
  <c r="Y2627" i="1"/>
  <c r="Z2627" i="1" s="1"/>
  <c r="Y2628" i="1"/>
  <c r="Z2628" i="1" s="1"/>
  <c r="Y2629" i="1"/>
  <c r="Z2629" i="1"/>
  <c r="Y2630" i="1"/>
  <c r="Z2630" i="1"/>
  <c r="Y2631" i="1"/>
  <c r="Z2631" i="1" s="1"/>
  <c r="Y2632" i="1"/>
  <c r="Z2632" i="1"/>
  <c r="Y2633" i="1"/>
  <c r="Z2633" i="1" s="1"/>
  <c r="Y2634" i="1"/>
  <c r="Z2634" i="1" s="1"/>
  <c r="Y2635" i="1"/>
  <c r="Z2635" i="1" s="1"/>
  <c r="Y2636" i="1"/>
  <c r="Z2636" i="1" s="1"/>
  <c r="Y2637" i="1"/>
  <c r="Z2637" i="1" s="1"/>
  <c r="Y2638" i="1"/>
  <c r="Z2638" i="1"/>
  <c r="Y2639" i="1"/>
  <c r="Z2639" i="1" s="1"/>
  <c r="Y2640" i="1"/>
  <c r="Z2640" i="1" s="1"/>
  <c r="Y2641" i="1"/>
  <c r="Z2641" i="1" s="1"/>
  <c r="Y2642" i="1"/>
  <c r="Z2642" i="1" s="1"/>
  <c r="Y2643" i="1"/>
  <c r="Z2643" i="1" s="1"/>
  <c r="Y2644" i="1"/>
  <c r="Z2644" i="1" s="1"/>
  <c r="Y2645" i="1"/>
  <c r="Z2645" i="1"/>
  <c r="Y2646" i="1"/>
  <c r="Z2646" i="1" s="1"/>
  <c r="Y2647" i="1"/>
  <c r="Z2647" i="1" s="1"/>
  <c r="Y2648" i="1"/>
  <c r="Z2648" i="1" s="1"/>
  <c r="Y2649" i="1"/>
  <c r="Z2649" i="1"/>
  <c r="Y2650" i="1"/>
  <c r="Z2650" i="1" s="1"/>
  <c r="Y2651" i="1"/>
  <c r="Z2651" i="1" s="1"/>
  <c r="Y2652" i="1"/>
  <c r="Z2652" i="1" s="1"/>
  <c r="Y2653" i="1"/>
  <c r="Z2653" i="1"/>
  <c r="Y2654" i="1"/>
  <c r="Z2654" i="1"/>
  <c r="Y2655" i="1"/>
  <c r="Z2655" i="1"/>
  <c r="Y2656" i="1"/>
  <c r="Z2656" i="1" s="1"/>
  <c r="Y2657" i="1"/>
  <c r="Z2657" i="1" s="1"/>
  <c r="Y2658" i="1"/>
  <c r="Z2658" i="1" s="1"/>
  <c r="Y2659" i="1"/>
  <c r="Z2659" i="1" s="1"/>
  <c r="Y2660" i="1"/>
  <c r="Z2660" i="1" s="1"/>
  <c r="Y2661" i="1"/>
  <c r="Z2661" i="1" s="1"/>
  <c r="Y2662" i="1"/>
  <c r="Z2662" i="1" s="1"/>
  <c r="Y2663" i="1"/>
  <c r="Z2663" i="1"/>
  <c r="Y2664" i="1"/>
  <c r="Z2664" i="1"/>
  <c r="Y2665" i="1"/>
  <c r="Z2665" i="1" s="1"/>
  <c r="Y2666" i="1"/>
  <c r="Z2666" i="1" s="1"/>
  <c r="Y2667" i="1"/>
  <c r="Z2667" i="1" s="1"/>
  <c r="Y2668" i="1"/>
  <c r="Z2668" i="1"/>
  <c r="Y2669" i="1"/>
  <c r="Z2669" i="1"/>
  <c r="Y2670" i="1"/>
  <c r="Z2670" i="1" s="1"/>
  <c r="Y2671" i="1"/>
  <c r="Z2671" i="1" s="1"/>
  <c r="Y2672" i="1"/>
  <c r="Z2672" i="1" s="1"/>
  <c r="Y2673" i="1"/>
  <c r="Z2673" i="1"/>
  <c r="Y2674" i="1"/>
  <c r="Z2674" i="1" s="1"/>
  <c r="Y2675" i="1"/>
  <c r="Z2675" i="1" s="1"/>
  <c r="Y2676" i="1"/>
  <c r="Z2676" i="1"/>
  <c r="Y2677" i="1"/>
  <c r="Z2677" i="1" s="1"/>
  <c r="Y2678" i="1"/>
  <c r="Z2678" i="1" s="1"/>
  <c r="Y2679" i="1"/>
  <c r="Z2679" i="1"/>
  <c r="Y2680" i="1"/>
  <c r="Z2680" i="1" s="1"/>
  <c r="Y2681" i="1"/>
  <c r="Z2681" i="1" s="1"/>
  <c r="Y2682" i="1"/>
  <c r="Z2682" i="1"/>
  <c r="Y2683" i="1"/>
  <c r="Z2683" i="1"/>
  <c r="Y2684" i="1"/>
  <c r="Z2684" i="1" s="1"/>
  <c r="Y2685" i="1"/>
  <c r="Z2685" i="1" s="1"/>
  <c r="Y2686" i="1"/>
  <c r="Z2686" i="1" s="1"/>
  <c r="Y2687" i="1"/>
  <c r="Z2687" i="1" s="1"/>
  <c r="Y2688" i="1"/>
  <c r="Z2688" i="1"/>
  <c r="Y2689" i="1"/>
  <c r="Z2689" i="1" s="1"/>
  <c r="Y2690" i="1"/>
  <c r="Z2690" i="1"/>
  <c r="Y2691" i="1"/>
  <c r="Z2691" i="1" s="1"/>
  <c r="Y2692" i="1"/>
  <c r="Z2692" i="1" s="1"/>
  <c r="Y2693" i="1"/>
  <c r="Z2693" i="1" s="1"/>
  <c r="Y2694" i="1"/>
  <c r="Z2694" i="1" s="1"/>
  <c r="Y2695" i="1"/>
  <c r="Z2695" i="1" s="1"/>
  <c r="Y2696" i="1"/>
  <c r="Z2696" i="1"/>
  <c r="Y2697" i="1"/>
  <c r="Z2697" i="1" s="1"/>
  <c r="Y2698" i="1"/>
  <c r="Z2698" i="1" s="1"/>
  <c r="Y2699" i="1"/>
  <c r="Z2699" i="1" s="1"/>
  <c r="Y2700" i="1"/>
  <c r="Z2700" i="1" s="1"/>
  <c r="Y2701" i="1"/>
  <c r="Z2701" i="1"/>
  <c r="Y2702" i="1"/>
  <c r="Z2702" i="1" s="1"/>
  <c r="Y2703" i="1"/>
  <c r="Z2703" i="1" s="1"/>
  <c r="Y2704" i="1"/>
  <c r="Z2704" i="1"/>
  <c r="Y2705" i="1"/>
  <c r="Z2705" i="1" s="1"/>
  <c r="Y2706" i="1"/>
  <c r="Z2706" i="1"/>
  <c r="Y2707" i="1"/>
  <c r="Z2707" i="1"/>
  <c r="Y2708" i="1"/>
  <c r="Z2708" i="1"/>
  <c r="Y2709" i="1"/>
  <c r="Z2709" i="1"/>
  <c r="Y2710" i="1"/>
  <c r="Z2710" i="1"/>
  <c r="Y2711" i="1"/>
  <c r="Z2711" i="1"/>
  <c r="Y2712" i="1"/>
  <c r="Z2712" i="1"/>
  <c r="Y2713" i="1"/>
  <c r="Z2713" i="1"/>
  <c r="Y2714" i="1"/>
  <c r="Z2714" i="1"/>
  <c r="Y2715" i="1"/>
  <c r="Z2715" i="1" s="1"/>
  <c r="Y2716" i="1"/>
  <c r="Z2716" i="1"/>
  <c r="Y2717" i="1"/>
  <c r="Z2717" i="1" s="1"/>
  <c r="Y2718" i="1"/>
  <c r="Z2718" i="1"/>
  <c r="Y2719" i="1"/>
  <c r="Z2719" i="1" s="1"/>
  <c r="Y2720" i="1"/>
  <c r="Z2720" i="1"/>
  <c r="Y2721" i="1"/>
  <c r="Z2721" i="1"/>
  <c r="Y2722" i="1"/>
  <c r="Z2722" i="1" s="1"/>
  <c r="Y2723" i="1"/>
  <c r="Z2723" i="1"/>
  <c r="Y2724" i="1"/>
  <c r="Z2724" i="1"/>
  <c r="Y2725" i="1"/>
  <c r="Z2725" i="1"/>
  <c r="Y2726" i="1"/>
  <c r="Z2726" i="1"/>
  <c r="Y2727" i="1"/>
  <c r="Z2727" i="1" s="1"/>
  <c r="Y2728" i="1"/>
  <c r="Z2728" i="1" s="1"/>
  <c r="Y2729" i="1"/>
  <c r="Z2729" i="1" s="1"/>
  <c r="Y2730" i="1"/>
  <c r="Z2730" i="1" s="1"/>
  <c r="Y2731" i="1"/>
  <c r="Z2731" i="1" s="1"/>
  <c r="Y2732" i="1"/>
  <c r="Z2732" i="1" s="1"/>
  <c r="Y2733" i="1"/>
  <c r="Z2733" i="1"/>
  <c r="Y2734" i="1"/>
  <c r="Z2734" i="1"/>
  <c r="Z2735" i="1"/>
  <c r="Z2736" i="1"/>
  <c r="Z2737" i="1"/>
  <c r="Z2738" i="1"/>
  <c r="Z2739" i="1"/>
  <c r="Y2740" i="1"/>
  <c r="Z2740" i="1" s="1"/>
  <c r="Y2741" i="1"/>
  <c r="Z2741" i="1" s="1"/>
  <c r="Y2742" i="1"/>
  <c r="Z2742" i="1"/>
  <c r="Y2743" i="1"/>
  <c r="Z2743" i="1"/>
  <c r="Y2744" i="1"/>
  <c r="Z2744" i="1" s="1"/>
  <c r="Y2745" i="1"/>
  <c r="Z2745" i="1" s="1"/>
  <c r="Y2746" i="1"/>
  <c r="Z2746" i="1"/>
  <c r="Y2747" i="1"/>
  <c r="Z2747" i="1"/>
  <c r="Y2748" i="1"/>
  <c r="Z2748" i="1" s="1"/>
  <c r="Y2749" i="1"/>
  <c r="Z2749" i="1" s="1"/>
  <c r="Y2750" i="1"/>
  <c r="Z2750" i="1"/>
  <c r="Y2751" i="1"/>
  <c r="Z2751" i="1"/>
  <c r="Y2752" i="1"/>
  <c r="Z2752" i="1" s="1"/>
  <c r="Y2753" i="1"/>
  <c r="Z2753" i="1"/>
  <c r="Y2754" i="1"/>
  <c r="Z2754" i="1" s="1"/>
  <c r="Y2755" i="1"/>
  <c r="Z2755" i="1" s="1"/>
  <c r="Y2756" i="1"/>
  <c r="Z2756" i="1"/>
  <c r="Y2757" i="1"/>
  <c r="Z2757" i="1"/>
  <c r="Y2758" i="1"/>
  <c r="Z2758" i="1"/>
  <c r="Y2759" i="1"/>
  <c r="Z2759" i="1" s="1"/>
  <c r="Y2760" i="1"/>
  <c r="Z2760" i="1" s="1"/>
  <c r="Y2761" i="1"/>
  <c r="Z2761" i="1"/>
  <c r="Y2762" i="1"/>
  <c r="Z2762" i="1"/>
  <c r="Y2763" i="1"/>
  <c r="Z2763" i="1"/>
  <c r="Y2764" i="1"/>
  <c r="Z2764" i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Y2771" i="1"/>
  <c r="Z2771" i="1" s="1"/>
  <c r="Y2772" i="1"/>
  <c r="Z2772" i="1" s="1"/>
  <c r="Y2773" i="1"/>
  <c r="Z2773" i="1" s="1"/>
  <c r="Y2774" i="1"/>
  <c r="Z2774" i="1"/>
  <c r="Y2775" i="1"/>
  <c r="Z2775" i="1" s="1"/>
  <c r="Y2776" i="1"/>
  <c r="Z2776" i="1" s="1"/>
  <c r="Y2777" i="1"/>
  <c r="Z2777" i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/>
  <c r="Y2791" i="1"/>
  <c r="Z2791" i="1" s="1"/>
  <c r="Y2792" i="1"/>
  <c r="Z2792" i="1" s="1"/>
  <c r="Y2793" i="1"/>
  <c r="Z2793" i="1" s="1"/>
  <c r="Y2794" i="1"/>
  <c r="Z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/>
  <c r="Y2802" i="1"/>
  <c r="Z2802" i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/>
  <c r="Y2811" i="1"/>
  <c r="Z2811" i="1" s="1"/>
  <c r="Y2812" i="1"/>
  <c r="Z2812" i="1" s="1"/>
  <c r="Y2813" i="1"/>
  <c r="Z2813" i="1" s="1"/>
  <c r="Y2814" i="1"/>
  <c r="Z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Y2831" i="1"/>
  <c r="Z2831" i="1" s="1"/>
  <c r="Y2832" i="1"/>
  <c r="Z2832" i="1"/>
  <c r="Y2833" i="1"/>
  <c r="Z2833" i="1" s="1"/>
  <c r="Y2834" i="1"/>
  <c r="Z2834" i="1" s="1"/>
  <c r="Y2835" i="1"/>
  <c r="Z2835" i="1" s="1"/>
  <c r="Y2836" i="1"/>
  <c r="Z2836" i="1" s="1"/>
  <c r="Y2837" i="1"/>
  <c r="Z2837" i="1" s="1"/>
  <c r="Y2838" i="1"/>
  <c r="Z2838" i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Y2851" i="1"/>
  <c r="Z2851" i="1" s="1"/>
  <c r="Y2852" i="1"/>
  <c r="Z2852" i="1" s="1"/>
  <c r="Y2853" i="1"/>
  <c r="Z2853" i="1" s="1"/>
  <c r="Y2854" i="1"/>
  <c r="Z2854" i="1" s="1"/>
  <c r="Y2855" i="1"/>
  <c r="Z2855" i="1" s="1"/>
  <c r="Y2856" i="1"/>
  <c r="Z2856" i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Y2871" i="1"/>
  <c r="Z2871" i="1" s="1"/>
  <c r="Y2872" i="1"/>
  <c r="Z2872" i="1"/>
  <c r="Y2873" i="1"/>
  <c r="Z2873" i="1" s="1"/>
  <c r="Y2874" i="1"/>
  <c r="Z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/>
  <c r="Y2890" i="1"/>
  <c r="Z2890" i="1" s="1"/>
  <c r="Y2891" i="1"/>
  <c r="Z2891" i="1" s="1"/>
  <c r="Y2892" i="1"/>
  <c r="Z2892" i="1" s="1"/>
  <c r="Y2893" i="1"/>
  <c r="Z2893" i="1" s="1"/>
  <c r="Y2894" i="1"/>
  <c r="Z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/>
  <c r="Y2906" i="1"/>
  <c r="Z2906" i="1" s="1"/>
  <c r="Y2907" i="1"/>
  <c r="Z2907" i="1" s="1"/>
  <c r="Y2908" i="1"/>
  <c r="Z2908" i="1" s="1"/>
  <c r="Y2909" i="1"/>
  <c r="Z2909" i="1" s="1"/>
  <c r="Y2910" i="1"/>
  <c r="Z2910" i="1" s="1"/>
  <c r="Y2911" i="1"/>
  <c r="Z2911" i="1" s="1"/>
  <c r="Y2912" i="1"/>
  <c r="Z2912" i="1" s="1"/>
  <c r="Y2913" i="1"/>
  <c r="Z2913" i="1" s="1"/>
  <c r="Y2914" i="1"/>
  <c r="Z2914" i="1" s="1"/>
  <c r="Y2915" i="1"/>
  <c r="Z2915" i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/>
  <c r="Y2923" i="1"/>
  <c r="Z2923" i="1" s="1"/>
  <c r="Y2924" i="1"/>
  <c r="Z2924" i="1" s="1"/>
  <c r="Y2925" i="1"/>
  <c r="Z2925" i="1" s="1"/>
  <c r="Y2926" i="1"/>
  <c r="Z2926" i="1" s="1"/>
  <c r="Y2927" i="1"/>
  <c r="Z2927" i="1"/>
  <c r="Y2928" i="1"/>
  <c r="Z2928" i="1"/>
  <c r="Y2929" i="1"/>
  <c r="Z2929" i="1" s="1"/>
  <c r="Y2930" i="1"/>
  <c r="Z2930" i="1" s="1"/>
  <c r="Y2931" i="1"/>
  <c r="Z2931" i="1" s="1"/>
  <c r="Y2932" i="1"/>
  <c r="Z2932" i="1" s="1"/>
  <c r="Y2933" i="1"/>
  <c r="Z2933" i="1" s="1"/>
  <c r="Y2934" i="1"/>
  <c r="Z2934" i="1"/>
  <c r="Y2935" i="1"/>
  <c r="Z2935" i="1" s="1"/>
  <c r="Y2936" i="1"/>
  <c r="Z2936" i="1"/>
  <c r="Y2937" i="1"/>
  <c r="Z2937" i="1" s="1"/>
  <c r="Y2938" i="1"/>
  <c r="Z2938" i="1"/>
  <c r="Y2939" i="1"/>
  <c r="Z2939" i="1" s="1"/>
  <c r="Y2940" i="1"/>
  <c r="Z2940" i="1" s="1"/>
  <c r="Y2941" i="1"/>
  <c r="Z2941" i="1" s="1"/>
  <c r="Y2942" i="1"/>
  <c r="Z2942" i="1"/>
  <c r="Y2943" i="1"/>
  <c r="Z2943" i="1" s="1"/>
  <c r="Y2944" i="1"/>
  <c r="Z2944" i="1"/>
  <c r="Y2945" i="1"/>
  <c r="Z2945" i="1" s="1"/>
  <c r="Y2946" i="1"/>
  <c r="Z2946" i="1" s="1"/>
  <c r="Y2947" i="1"/>
  <c r="Z2947" i="1" s="1"/>
  <c r="Y2948" i="1"/>
  <c r="Z2948" i="1"/>
  <c r="Y2949" i="1"/>
  <c r="Z2949" i="1" s="1"/>
  <c r="Y2950" i="1"/>
  <c r="Z2950" i="1"/>
  <c r="Y2951" i="1"/>
  <c r="Z2951" i="1" s="1"/>
  <c r="Y2952" i="1"/>
  <c r="Z2952" i="1" s="1"/>
  <c r="Y2953" i="1"/>
  <c r="Z2953" i="1" s="1"/>
  <c r="Y2954" i="1"/>
  <c r="Z2954" i="1"/>
  <c r="Y2955" i="1"/>
  <c r="Z2955" i="1" s="1"/>
  <c r="Y2956" i="1"/>
  <c r="Z2956" i="1" s="1"/>
  <c r="Y2957" i="1"/>
  <c r="Z2957" i="1" s="1"/>
  <c r="Y2958" i="1"/>
  <c r="Z2958" i="1"/>
  <c r="Y2959" i="1"/>
  <c r="Z2959" i="1" s="1"/>
  <c r="Y2960" i="1"/>
  <c r="Z2960" i="1"/>
  <c r="Y2961" i="1"/>
  <c r="Z2961" i="1" s="1"/>
  <c r="Y2962" i="1"/>
  <c r="Z2962" i="1" s="1"/>
  <c r="Y2963" i="1"/>
  <c r="Z2963" i="1" s="1"/>
  <c r="Y2964" i="1"/>
  <c r="Z2964" i="1"/>
  <c r="Y2965" i="1"/>
  <c r="Z2965" i="1" s="1"/>
  <c r="Y2966" i="1"/>
  <c r="Z2966" i="1"/>
  <c r="Y2967" i="1"/>
  <c r="Z2967" i="1" s="1"/>
  <c r="Y2968" i="1"/>
  <c r="Z2968" i="1"/>
  <c r="Y2969" i="1"/>
  <c r="Z2969" i="1" s="1"/>
  <c r="Y2970" i="1"/>
  <c r="Z2970" i="1" s="1"/>
  <c r="Y2971" i="1"/>
  <c r="Z2971" i="1" s="1"/>
  <c r="Y2972" i="1"/>
  <c r="Z2972" i="1" s="1"/>
  <c r="Y2973" i="1"/>
  <c r="Z2973" i="1" s="1"/>
  <c r="Y2974" i="1"/>
  <c r="Z2974" i="1"/>
  <c r="Y2975" i="1"/>
  <c r="Z2975" i="1" s="1"/>
  <c r="Y2977" i="1"/>
  <c r="Z2977" i="1" s="1"/>
  <c r="Y2978" i="1"/>
  <c r="Z2978" i="1" s="1"/>
  <c r="Y2979" i="1"/>
  <c r="Z2979" i="1" s="1"/>
  <c r="Y2980" i="1"/>
  <c r="Y2981" i="1"/>
  <c r="Y2982" i="1"/>
  <c r="Y2983" i="1"/>
  <c r="Y2984" i="1"/>
  <c r="Y2985" i="1"/>
  <c r="Y2986" i="1"/>
  <c r="Z2986" i="1" s="1"/>
  <c r="Y2987" i="1"/>
  <c r="Y2988" i="1"/>
  <c r="Z2988" i="1" s="1"/>
  <c r="Y2989" i="1"/>
  <c r="Z2989" i="1" s="1"/>
  <c r="Y2990" i="1"/>
  <c r="Z2990" i="1" s="1"/>
  <c r="Y2991" i="1"/>
  <c r="Y2992" i="1"/>
  <c r="Y2993" i="1"/>
  <c r="Y2994" i="1"/>
  <c r="Y2995" i="1"/>
  <c r="Y2996" i="1"/>
  <c r="Y2997" i="1"/>
  <c r="Z2997" i="1" s="1"/>
  <c r="Y2998" i="1"/>
  <c r="Z2998" i="1" s="1"/>
  <c r="Y2999" i="1"/>
  <c r="Z2999" i="1" s="1"/>
  <c r="Y3000" i="1"/>
  <c r="Z3000" i="1" s="1"/>
  <c r="Y3001" i="1"/>
  <c r="Z3001" i="1" s="1"/>
  <c r="Y3002" i="1"/>
  <c r="Z3002" i="1" s="1"/>
  <c r="Y3003" i="1"/>
  <c r="Z3003" i="1" s="1"/>
  <c r="Y3004" i="1"/>
  <c r="Z3004" i="1" s="1"/>
  <c r="Y3005" i="1"/>
  <c r="Z3005" i="1" s="1"/>
  <c r="Y3006" i="1"/>
  <c r="Z3006" i="1" s="1"/>
  <c r="Y3007" i="1"/>
  <c r="Z3007" i="1" s="1"/>
  <c r="Y3008" i="1"/>
  <c r="Z3008" i="1" s="1"/>
  <c r="Y3009" i="1"/>
  <c r="Z3009" i="1" s="1"/>
  <c r="Y3010" i="1"/>
  <c r="Z3010" i="1" s="1"/>
  <c r="Y3011" i="1"/>
  <c r="Z3011" i="1" s="1"/>
  <c r="Y3012" i="1"/>
  <c r="Z3012" i="1" s="1"/>
  <c r="Y3013" i="1"/>
  <c r="Z3013" i="1" s="1"/>
  <c r="Y3014" i="1"/>
  <c r="Z3014" i="1" s="1"/>
  <c r="Y3015" i="1"/>
  <c r="Z3015" i="1" s="1"/>
  <c r="Y3016" i="1"/>
  <c r="Z3016" i="1" s="1"/>
  <c r="Y3017" i="1"/>
  <c r="Z3017" i="1" s="1"/>
  <c r="Y3018" i="1"/>
  <c r="Z3018" i="1" s="1"/>
  <c r="Y3019" i="1"/>
  <c r="Z3019" i="1" s="1"/>
  <c r="Y3020" i="1"/>
  <c r="Z3020" i="1" s="1"/>
  <c r="Y3021" i="1"/>
  <c r="Z3021" i="1" s="1"/>
  <c r="Y3022" i="1"/>
  <c r="Z3022" i="1" s="1"/>
  <c r="Y3023" i="1"/>
  <c r="Z3023" i="1" s="1"/>
  <c r="Y3024" i="1"/>
  <c r="Z3024" i="1" s="1"/>
  <c r="Y3025" i="1"/>
  <c r="Z3025" i="1"/>
  <c r="Y3026" i="1"/>
  <c r="Z3026" i="1" s="1"/>
  <c r="Y3027" i="1"/>
  <c r="Z3027" i="1" s="1"/>
  <c r="Y3028" i="1"/>
  <c r="Z3028" i="1" s="1"/>
  <c r="Y3029" i="1"/>
  <c r="Z3029" i="1" s="1"/>
  <c r="Y3030" i="1"/>
  <c r="Z3030" i="1" s="1"/>
  <c r="Y3031" i="1"/>
  <c r="Z3031" i="1" s="1"/>
  <c r="Y3032" i="1"/>
  <c r="Z3032" i="1"/>
  <c r="Y3033" i="1"/>
  <c r="Z3033" i="1" s="1"/>
  <c r="Y3034" i="1"/>
  <c r="Z3034" i="1" s="1"/>
  <c r="Y3035" i="1"/>
  <c r="Z3035" i="1" s="1"/>
  <c r="Y3036" i="1"/>
  <c r="Z3036" i="1"/>
  <c r="Y3037" i="1"/>
  <c r="Z3037" i="1" s="1"/>
  <c r="Y3038" i="1"/>
  <c r="Z3038" i="1" s="1"/>
  <c r="Y3039" i="1"/>
  <c r="Z3039" i="1" s="1"/>
  <c r="Y3040" i="1"/>
  <c r="Z3040" i="1" s="1"/>
  <c r="Y3041" i="1"/>
  <c r="Z3041" i="1" s="1"/>
  <c r="Y3042" i="1"/>
  <c r="Z3042" i="1" s="1"/>
  <c r="Y3043" i="1"/>
  <c r="Z3043" i="1" s="1"/>
  <c r="Y3044" i="1"/>
  <c r="Z3044" i="1" s="1"/>
  <c r="Y3045" i="1"/>
  <c r="Z3045" i="1" s="1"/>
  <c r="Y3046" i="1"/>
  <c r="Z3046" i="1" s="1"/>
  <c r="Y3047" i="1"/>
  <c r="Z3047" i="1" s="1"/>
  <c r="Y3048" i="1"/>
  <c r="Z3048" i="1" s="1"/>
  <c r="Y3049" i="1"/>
  <c r="Z3049" i="1" s="1"/>
  <c r="Y3050" i="1"/>
  <c r="Z3050" i="1" s="1"/>
  <c r="Y3051" i="1"/>
  <c r="Z3051" i="1" s="1"/>
  <c r="Y3052" i="1"/>
  <c r="Z3052" i="1" s="1"/>
  <c r="Y3053" i="1"/>
  <c r="Z3053" i="1" s="1"/>
  <c r="Y3054" i="1"/>
  <c r="Z3054" i="1" s="1"/>
  <c r="Y3055" i="1"/>
  <c r="Z3055" i="1" s="1"/>
  <c r="Y3056" i="1"/>
  <c r="Z3056" i="1" s="1"/>
  <c r="Y3057" i="1"/>
  <c r="Z3057" i="1" s="1"/>
  <c r="Y3058" i="1"/>
  <c r="Z3058" i="1" s="1"/>
  <c r="Y3059" i="1"/>
  <c r="Z3059" i="1" s="1"/>
  <c r="Y3060" i="1"/>
  <c r="Z3060" i="1" s="1"/>
  <c r="Y3061" i="1"/>
  <c r="Y3062" i="1"/>
  <c r="Y3063" i="1"/>
  <c r="Y3064" i="1"/>
  <c r="Y3065" i="1"/>
  <c r="Y3066" i="1"/>
  <c r="Z3066" i="1" s="1"/>
  <c r="Y3067" i="1"/>
  <c r="Z3067" i="1" s="1"/>
  <c r="Y3068" i="1"/>
  <c r="Z3068" i="1" s="1"/>
  <c r="Y3069" i="1"/>
  <c r="Z3069" i="1" s="1"/>
  <c r="Y3070" i="1"/>
  <c r="Z3070" i="1" s="1"/>
  <c r="Y3071" i="1"/>
  <c r="Z3071" i="1" s="1"/>
  <c r="Y3072" i="1"/>
  <c r="Z3072" i="1" s="1"/>
  <c r="Y3073" i="1"/>
  <c r="Z3073" i="1" s="1"/>
  <c r="Y3074" i="1"/>
  <c r="Z3074" i="1"/>
  <c r="Y3075" i="1"/>
  <c r="Z3075" i="1" s="1"/>
  <c r="Y3076" i="1"/>
  <c r="Z3076" i="1" s="1"/>
  <c r="Y3077" i="1"/>
  <c r="Z3077" i="1" s="1"/>
  <c r="Y3078" i="1"/>
  <c r="Z3078" i="1" s="1"/>
  <c r="Y3079" i="1"/>
  <c r="Z3079" i="1" s="1"/>
  <c r="Y3080" i="1"/>
  <c r="Z3080" i="1" s="1"/>
  <c r="Y3081" i="1"/>
  <c r="Z3081" i="1" s="1"/>
  <c r="Y3082" i="1"/>
  <c r="Z3082" i="1" s="1"/>
  <c r="Y3083" i="1"/>
  <c r="Z3083" i="1" s="1"/>
  <c r="Y3084" i="1"/>
  <c r="Z3084" i="1" s="1"/>
  <c r="Y3085" i="1"/>
  <c r="Z3085" i="1" s="1"/>
  <c r="Y3086" i="1"/>
  <c r="Z3086" i="1" s="1"/>
  <c r="Y3087" i="1"/>
  <c r="Z3087" i="1" s="1"/>
  <c r="Y3088" i="1"/>
  <c r="Z3088" i="1" s="1"/>
  <c r="Y3089" i="1"/>
  <c r="Z3089" i="1" s="1"/>
  <c r="Y3090" i="1"/>
  <c r="Z3090" i="1" s="1"/>
  <c r="Y3091" i="1"/>
  <c r="Z3091" i="1" s="1"/>
  <c r="Y3092" i="1"/>
  <c r="Z3092" i="1" s="1"/>
  <c r="Y3093" i="1"/>
  <c r="Z3093" i="1" s="1"/>
  <c r="Y3094" i="1"/>
  <c r="Z3094" i="1"/>
  <c r="Y3095" i="1"/>
  <c r="Z3095" i="1" s="1"/>
  <c r="Y3096" i="1"/>
  <c r="Z3096" i="1" s="1"/>
  <c r="Y3097" i="1"/>
  <c r="Z3097" i="1" s="1"/>
  <c r="Y3098" i="1"/>
  <c r="Z3098" i="1" s="1"/>
  <c r="Y3099" i="1"/>
  <c r="Z3099" i="1" s="1"/>
  <c r="Y3100" i="1"/>
  <c r="Z3100" i="1" s="1"/>
  <c r="Y3101" i="1"/>
  <c r="Z3101" i="1" s="1"/>
  <c r="Y3102" i="1"/>
  <c r="Z3102" i="1" s="1"/>
  <c r="Y3103" i="1"/>
  <c r="Z3103" i="1" s="1"/>
  <c r="Y3104" i="1"/>
  <c r="Z3104" i="1" s="1"/>
  <c r="Y3105" i="1"/>
  <c r="Z3105" i="1" s="1"/>
  <c r="Y3106" i="1"/>
  <c r="Z3106" i="1"/>
  <c r="Y3107" i="1"/>
  <c r="Z3107" i="1" s="1"/>
  <c r="Y3108" i="1"/>
  <c r="Z3108" i="1" s="1"/>
  <c r="Y3109" i="1"/>
  <c r="Z3109" i="1" s="1"/>
  <c r="Y3110" i="1"/>
  <c r="Z3110" i="1" s="1"/>
  <c r="Y3111" i="1"/>
  <c r="Z3111" i="1" s="1"/>
  <c r="Y3112" i="1"/>
  <c r="Z3112" i="1" s="1"/>
  <c r="Y3113" i="1"/>
  <c r="Z3113" i="1" s="1"/>
  <c r="Y3114" i="1"/>
  <c r="Z3114" i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/>
  <c r="Y3130" i="1"/>
  <c r="Z3130" i="1" s="1"/>
  <c r="Y3131" i="1"/>
  <c r="Z3131" i="1" s="1"/>
  <c r="Y3132" i="1"/>
  <c r="Z3132" i="1"/>
  <c r="Y3133" i="1"/>
  <c r="Z3133" i="1" s="1"/>
  <c r="Y3134" i="1"/>
  <c r="Z3134" i="1"/>
  <c r="Y3135" i="1"/>
  <c r="Z3135" i="1"/>
  <c r="Y3136" i="1"/>
  <c r="Z3136" i="1"/>
  <c r="Y3137" i="1"/>
  <c r="Z3137" i="1" s="1"/>
  <c r="Y3138" i="1"/>
  <c r="Z3138" i="1" s="1"/>
  <c r="Y3139" i="1"/>
  <c r="Z3139" i="1" s="1"/>
  <c r="Y3140" i="1"/>
  <c r="Z3140" i="1" s="1"/>
  <c r="Y3141" i="1"/>
  <c r="Z3141" i="1"/>
  <c r="Y3142" i="1"/>
  <c r="Z3142" i="1"/>
  <c r="Y3143" i="1"/>
  <c r="Z3143" i="1"/>
  <c r="Y3144" i="1"/>
  <c r="Z3144" i="1" s="1"/>
  <c r="Y3145" i="1"/>
  <c r="Z3145" i="1" s="1"/>
  <c r="Y3146" i="1"/>
  <c r="Z3146" i="1" s="1"/>
  <c r="Y3147" i="1"/>
  <c r="Z3147" i="1"/>
  <c r="Y3148" i="1"/>
  <c r="Z3148" i="1" s="1"/>
  <c r="Y3149" i="1"/>
  <c r="Z3149" i="1" s="1"/>
  <c r="Y3150" i="1"/>
  <c r="Z3150" i="1" s="1"/>
  <c r="Y3151" i="1"/>
  <c r="Z3151" i="1" s="1"/>
  <c r="Y3152" i="1"/>
  <c r="Z3152" i="1" s="1"/>
  <c r="Y3153" i="1"/>
  <c r="Z3153" i="1" s="1"/>
  <c r="Y3154" i="1"/>
  <c r="Z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Y3171" i="1"/>
  <c r="Z3171" i="1" s="1"/>
  <c r="Y3172" i="1"/>
  <c r="Z3172" i="1" s="1"/>
  <c r="Y3173" i="1"/>
  <c r="Z3173" i="1" s="1"/>
  <c r="Y3174" i="1"/>
  <c r="Z3174" i="1" s="1"/>
  <c r="Y3175" i="1"/>
  <c r="Z3175" i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/>
  <c r="Y3191" i="1"/>
  <c r="Z3191" i="1" s="1"/>
  <c r="Y3192" i="1"/>
  <c r="Z3192" i="1" s="1"/>
  <c r="Y3193" i="1"/>
  <c r="Z3193" i="1" s="1"/>
  <c r="Y3194" i="1"/>
  <c r="Z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Y3211" i="1"/>
  <c r="Z3211" i="1" s="1"/>
  <c r="Y3212" i="1"/>
  <c r="Z3212" i="1" s="1"/>
  <c r="Y3213" i="1"/>
  <c r="Z3213" i="1" s="1"/>
  <c r="Y3214" i="1"/>
  <c r="Z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/>
  <c r="Y3227" i="1"/>
  <c r="Z3227" i="1" s="1"/>
  <c r="Y3228" i="1"/>
  <c r="Z3228" i="1" s="1"/>
  <c r="Y3229" i="1"/>
  <c r="Z3229" i="1" s="1"/>
  <c r="Y3230" i="1"/>
  <c r="Z3230" i="1" s="1"/>
  <c r="Y3231" i="1"/>
  <c r="Z3231" i="1" s="1"/>
  <c r="Y3232" i="1"/>
  <c r="Z3232" i="1" s="1"/>
  <c r="Y3233" i="1"/>
  <c r="Z3233" i="1" s="1"/>
  <c r="Y3234" i="1"/>
  <c r="Z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Y3251" i="1"/>
  <c r="Z3251" i="1" s="1"/>
  <c r="Y3252" i="1"/>
  <c r="Z3252" i="1" s="1"/>
  <c r="Y3253" i="1"/>
  <c r="Z3253" i="1" s="1"/>
  <c r="Y3254" i="1"/>
  <c r="Z3254" i="1" s="1"/>
  <c r="Y3256" i="1"/>
  <c r="Z3256" i="1" s="1"/>
  <c r="Y3257" i="1"/>
  <c r="Z3257" i="1" s="1"/>
  <c r="Y3258" i="1"/>
  <c r="Z3258" i="1" s="1"/>
  <c r="Y3259" i="1"/>
  <c r="Z3259" i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Y3272" i="1"/>
  <c r="Z3272" i="1" s="1"/>
  <c r="Y3273" i="1"/>
  <c r="Z3273" i="1" s="1"/>
  <c r="Y3274" i="1"/>
  <c r="Z3274" i="1" s="1"/>
  <c r="Y3275" i="1"/>
  <c r="Z3275" i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Y3291" i="1"/>
  <c r="Z3291" i="1" s="1"/>
  <c r="Y3292" i="1"/>
  <c r="Z3292" i="1"/>
  <c r="Y3293" i="1"/>
  <c r="Z3293" i="1" s="1"/>
  <c r="Y3294" i="1"/>
  <c r="Z3294" i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/>
  <c r="Y3307" i="1"/>
  <c r="Z3307" i="1" s="1"/>
  <c r="Y3308" i="1"/>
  <c r="Z3308" i="1" s="1"/>
  <c r="Y3309" i="1"/>
  <c r="Z3309" i="1" s="1"/>
  <c r="Y3310" i="1"/>
  <c r="Z3310" i="1" s="1"/>
  <c r="Y3311" i="1"/>
  <c r="Z3311" i="1" s="1"/>
  <c r="Y3312" i="1"/>
  <c r="Z3312" i="1" s="1"/>
  <c r="Y3313" i="1"/>
  <c r="Z3313" i="1" s="1"/>
  <c r="Y3314" i="1"/>
  <c r="Z3314" i="1" s="1"/>
  <c r="Y3315" i="1"/>
  <c r="Z3315" i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Z3322" i="1"/>
  <c r="Y3323" i="1"/>
  <c r="Z3323" i="1" s="1"/>
  <c r="Y3324" i="1"/>
  <c r="Z3324" i="1" s="1"/>
  <c r="Y3325" i="1"/>
  <c r="Z3325" i="1" s="1"/>
  <c r="Y3326" i="1"/>
  <c r="Z3326" i="1"/>
  <c r="Y3327" i="1"/>
  <c r="Z3327" i="1" s="1"/>
  <c r="Y3328" i="1"/>
  <c r="Z3328" i="1" s="1"/>
  <c r="Y3329" i="1"/>
  <c r="Z3329" i="1" s="1"/>
  <c r="Y3330" i="1"/>
  <c r="Z3330" i="1" s="1"/>
  <c r="Y3331" i="1"/>
  <c r="Z3331" i="1" s="1"/>
  <c r="Y3332" i="1"/>
  <c r="Z3332" i="1" s="1"/>
  <c r="Y3333" i="1"/>
  <c r="Z3333" i="1" s="1"/>
  <c r="Y3334" i="1"/>
  <c r="Z3334" i="1" s="1"/>
  <c r="Y3335" i="1"/>
  <c r="Z3335" i="1" s="1"/>
  <c r="Y3337" i="1"/>
  <c r="Z3337" i="1"/>
  <c r="Y3338" i="1"/>
  <c r="Z3338" i="1" s="1"/>
  <c r="Y3339" i="1"/>
  <c r="Z3339" i="1" s="1"/>
  <c r="Y3340" i="1"/>
  <c r="Z3340" i="1" s="1"/>
  <c r="Y3341" i="1"/>
  <c r="Z3341" i="1" s="1"/>
  <c r="Y3342" i="1"/>
  <c r="Z3342" i="1" s="1"/>
  <c r="Y3343" i="1"/>
  <c r="Z3343" i="1"/>
  <c r="Y3344" i="1"/>
  <c r="Z3344" i="1"/>
  <c r="Y3345" i="1"/>
  <c r="Z3345" i="1"/>
  <c r="Y3346" i="1"/>
  <c r="Z3346" i="1"/>
  <c r="Y3347" i="1"/>
  <c r="Z3347" i="1" s="1"/>
  <c r="Y3348" i="1"/>
  <c r="Z3348" i="1"/>
  <c r="Y3349" i="1"/>
  <c r="Z3349" i="1" s="1"/>
  <c r="Y3350" i="1"/>
  <c r="Z3350" i="1" s="1"/>
  <c r="Y3351" i="1"/>
  <c r="Z3351" i="1" s="1"/>
  <c r="Y3352" i="1"/>
  <c r="Z3352" i="1" s="1"/>
  <c r="Y3353" i="1"/>
  <c r="Z3353" i="1"/>
  <c r="Y3354" i="1"/>
  <c r="Z3354" i="1"/>
  <c r="Y3355" i="1"/>
  <c r="Z3355" i="1" s="1"/>
  <c r="Y3356" i="1"/>
  <c r="Z3356" i="1" s="1"/>
  <c r="Y3357" i="1"/>
  <c r="Z3357" i="1" s="1"/>
  <c r="Y3358" i="1"/>
  <c r="Z3358" i="1" s="1"/>
  <c r="Y3359" i="1"/>
  <c r="Z3359" i="1" s="1"/>
  <c r="Y3360" i="1"/>
  <c r="Z3360" i="1" s="1"/>
  <c r="Y3361" i="1"/>
  <c r="Z3361" i="1" s="1"/>
  <c r="Y3362" i="1"/>
  <c r="Z3362" i="1" s="1"/>
  <c r="Y3363" i="1"/>
  <c r="Z3363" i="1" s="1"/>
  <c r="Y3364" i="1"/>
  <c r="Z3364" i="1" s="1"/>
  <c r="Y3365" i="1"/>
  <c r="Z3365" i="1" s="1"/>
  <c r="Y3366" i="1"/>
  <c r="Z3366" i="1" s="1"/>
  <c r="Y3367" i="1"/>
  <c r="Z3367" i="1" s="1"/>
  <c r="Y3368" i="1"/>
  <c r="Z3368" i="1" s="1"/>
  <c r="Y3369" i="1"/>
  <c r="Z3369" i="1" s="1"/>
  <c r="Y3370" i="1"/>
  <c r="Z3370" i="1" s="1"/>
  <c r="Y3371" i="1"/>
  <c r="Z3371" i="1" s="1"/>
  <c r="Y3372" i="1"/>
  <c r="Z3372" i="1" s="1"/>
  <c r="Y3373" i="1"/>
  <c r="Z3373" i="1" s="1"/>
  <c r="Y3374" i="1"/>
  <c r="Z3374" i="1" s="1"/>
  <c r="Y3375" i="1"/>
  <c r="Z3375" i="1" s="1"/>
  <c r="Y3376" i="1"/>
  <c r="Z3376" i="1" s="1"/>
  <c r="Y3377" i="1"/>
  <c r="Z3377" i="1" s="1"/>
  <c r="Y3378" i="1"/>
  <c r="Z3378" i="1" s="1"/>
  <c r="Y3379" i="1"/>
  <c r="Z3379" i="1" s="1"/>
  <c r="Y3380" i="1"/>
  <c r="Z3380" i="1" s="1"/>
  <c r="Y3381" i="1"/>
  <c r="Z3381" i="1" s="1"/>
  <c r="Y3382" i="1"/>
  <c r="Z3382" i="1"/>
  <c r="Y3383" i="1"/>
  <c r="Z3383" i="1" s="1"/>
  <c r="Y3384" i="1"/>
  <c r="Z3384" i="1" s="1"/>
  <c r="Y3385" i="1"/>
  <c r="Z3385" i="1" s="1"/>
  <c r="Y3386" i="1"/>
  <c r="Z3386" i="1" s="1"/>
  <c r="Y3387" i="1"/>
  <c r="Z3387" i="1" s="1"/>
  <c r="Y3388" i="1"/>
  <c r="Z3388" i="1" s="1"/>
  <c r="Y3389" i="1"/>
  <c r="Z3389" i="1" s="1"/>
  <c r="Y3390" i="1"/>
  <c r="Z3390" i="1"/>
  <c r="Y3391" i="1"/>
  <c r="Z3391" i="1" s="1"/>
  <c r="Y3392" i="1"/>
  <c r="Z3392" i="1" s="1"/>
  <c r="Y3393" i="1"/>
  <c r="Z3393" i="1" s="1"/>
  <c r="Y3394" i="1"/>
  <c r="Z3394" i="1" s="1"/>
  <c r="Y3395" i="1"/>
  <c r="Z3395" i="1" s="1"/>
  <c r="Y3396" i="1"/>
  <c r="Z3396" i="1" s="1"/>
  <c r="Y3397" i="1"/>
  <c r="Z3397" i="1" s="1"/>
  <c r="Y3398" i="1"/>
  <c r="Z3398" i="1"/>
  <c r="Y3399" i="1"/>
  <c r="Z3399" i="1"/>
  <c r="Y3400" i="1"/>
  <c r="Z3400" i="1" s="1"/>
  <c r="Y3401" i="1"/>
  <c r="Z3401" i="1"/>
  <c r="Y3402" i="1"/>
  <c r="Z3402" i="1" s="1"/>
  <c r="Y3403" i="1"/>
  <c r="Z3403" i="1" s="1"/>
  <c r="Y3404" i="1"/>
  <c r="Z3404" i="1" s="1"/>
  <c r="Y3405" i="1"/>
  <c r="Z3405" i="1" s="1"/>
  <c r="Y3406" i="1"/>
  <c r="Z3406" i="1" s="1"/>
  <c r="Y3407" i="1"/>
  <c r="Z3407" i="1" s="1"/>
  <c r="Y3408" i="1"/>
  <c r="Z3408" i="1" s="1"/>
  <c r="Y3409" i="1"/>
  <c r="Z3409" i="1"/>
  <c r="Y3410" i="1"/>
  <c r="Z3410" i="1"/>
  <c r="Y3411" i="1"/>
  <c r="Z3411" i="1"/>
  <c r="Y3412" i="1"/>
  <c r="Z3412" i="1" s="1"/>
  <c r="Y3413" i="1"/>
  <c r="Z3413" i="1" s="1"/>
  <c r="Y3414" i="1"/>
  <c r="Z3414" i="1" s="1"/>
  <c r="Y3415" i="1"/>
  <c r="Z3415" i="1"/>
  <c r="Y3416" i="1"/>
  <c r="Z3416" i="1" s="1"/>
  <c r="Y3417" i="1"/>
  <c r="Z3417" i="1"/>
  <c r="Y3418" i="1"/>
  <c r="Z3418" i="1" s="1"/>
  <c r="Y3419" i="1"/>
  <c r="Z3419" i="1" s="1"/>
  <c r="Y3420" i="1"/>
  <c r="Z3420" i="1" s="1"/>
  <c r="Y3421" i="1"/>
  <c r="Z3421" i="1" s="1"/>
  <c r="Y3422" i="1"/>
  <c r="Z3422" i="1" s="1"/>
  <c r="Y3423" i="1"/>
  <c r="Z3423" i="1" s="1"/>
  <c r="Y3424" i="1"/>
  <c r="Z3424" i="1" s="1"/>
  <c r="Y3425" i="1"/>
  <c r="Z3425" i="1" s="1"/>
  <c r="Y3426" i="1"/>
  <c r="Z3426" i="1" s="1"/>
  <c r="Y3427" i="1"/>
  <c r="Z3427" i="1"/>
  <c r="Y3428" i="1"/>
  <c r="Z3428" i="1" s="1"/>
  <c r="Y3429" i="1"/>
  <c r="Z3429" i="1" s="1"/>
  <c r="Y3430" i="1"/>
  <c r="Z3430" i="1"/>
  <c r="Y3431" i="1"/>
  <c r="Z3431" i="1"/>
  <c r="Y3432" i="1"/>
  <c r="Z3432" i="1" s="1"/>
  <c r="Y3433" i="1"/>
  <c r="Z3433" i="1" s="1"/>
  <c r="Y3434" i="1"/>
  <c r="Z3434" i="1" s="1"/>
  <c r="Y3435" i="1"/>
  <c r="Z3435" i="1"/>
  <c r="Y3436" i="1"/>
  <c r="Z3436" i="1" s="1"/>
  <c r="Y3437" i="1"/>
  <c r="Z3437" i="1" s="1"/>
  <c r="Y3438" i="1"/>
  <c r="Z3438" i="1"/>
  <c r="Y3439" i="1"/>
  <c r="Z3439" i="1"/>
  <c r="Y3440" i="1"/>
  <c r="Z3440" i="1" s="1"/>
  <c r="Y3441" i="1"/>
  <c r="Z3441" i="1"/>
  <c r="Y3442" i="1"/>
  <c r="Z3442" i="1" s="1"/>
  <c r="Y3443" i="1"/>
  <c r="Y3444" i="1"/>
  <c r="Z3444" i="1" s="1"/>
  <c r="Y3445" i="1"/>
  <c r="Z3445" i="1" s="1"/>
  <c r="Y3446" i="1"/>
  <c r="Z3446" i="1" s="1"/>
  <c r="Y3447" i="1"/>
  <c r="Z3447" i="1" s="1"/>
  <c r="Y3448" i="1"/>
  <c r="Z3448" i="1" s="1"/>
  <c r="Y3449" i="1"/>
  <c r="Z3449" i="1" s="1"/>
  <c r="Y3450" i="1"/>
  <c r="Z3450" i="1"/>
  <c r="Y3451" i="1"/>
  <c r="Z3451" i="1" s="1"/>
  <c r="Y3452" i="1"/>
  <c r="Z3452" i="1" s="1"/>
  <c r="Y3453" i="1"/>
  <c r="Z3453" i="1" s="1"/>
  <c r="Y3454" i="1"/>
  <c r="Z3454" i="1" s="1"/>
  <c r="Y3455" i="1"/>
  <c r="Z3455" i="1" s="1"/>
  <c r="Y3456" i="1"/>
  <c r="Z3456" i="1" s="1"/>
  <c r="Y3457" i="1"/>
  <c r="Z3457" i="1" s="1"/>
  <c r="Y3458" i="1"/>
  <c r="Z3458" i="1" s="1"/>
  <c r="Y3459" i="1"/>
  <c r="Z3459" i="1"/>
  <c r="Y3460" i="1"/>
  <c r="Z3460" i="1" s="1"/>
  <c r="Y3461" i="1"/>
  <c r="Z3461" i="1" s="1"/>
  <c r="Y3462" i="1"/>
  <c r="Z3462" i="1" s="1"/>
  <c r="Y3463" i="1"/>
  <c r="Z3463" i="1" s="1"/>
  <c r="Y3464" i="1"/>
  <c r="Z3464" i="1"/>
  <c r="Y3465" i="1"/>
  <c r="Z3465" i="1" s="1"/>
  <c r="Y3466" i="1"/>
  <c r="Z3466" i="1"/>
  <c r="Y3467" i="1"/>
  <c r="Z3467" i="1" s="1"/>
  <c r="Y3468" i="1"/>
  <c r="Z3468" i="1" s="1"/>
  <c r="Y3469" i="1"/>
  <c r="Z3469" i="1" s="1"/>
  <c r="Y3470" i="1"/>
  <c r="Z3470" i="1"/>
  <c r="Y3471" i="1"/>
  <c r="Z3471" i="1" s="1"/>
  <c r="Y3472" i="1"/>
  <c r="Z3472" i="1"/>
  <c r="Y3473" i="1"/>
  <c r="Z3473" i="1"/>
  <c r="Y3474" i="1"/>
  <c r="Z3474" i="1"/>
  <c r="Y3475" i="1"/>
  <c r="Z3475" i="1"/>
  <c r="Y3476" i="1"/>
  <c r="Z3476" i="1" s="1"/>
  <c r="Y3477" i="1"/>
  <c r="Z3477" i="1" s="1"/>
  <c r="Y3478" i="1"/>
  <c r="Z3478" i="1" s="1"/>
  <c r="Y3479" i="1"/>
  <c r="Z3479" i="1" s="1"/>
  <c r="Y3480" i="1"/>
  <c r="Z3480" i="1" s="1"/>
  <c r="Y3481" i="1"/>
  <c r="Z3481" i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/>
  <c r="Y3488" i="1"/>
  <c r="Z3488" i="1"/>
  <c r="Y3489" i="1"/>
  <c r="Z3489" i="1"/>
  <c r="Y3490" i="1"/>
  <c r="Z3490" i="1" s="1"/>
  <c r="Y3491" i="1"/>
  <c r="Z3491" i="1" s="1"/>
  <c r="Y3492" i="1"/>
  <c r="Z3492" i="1" s="1"/>
  <c r="Y3493" i="1"/>
  <c r="Z3493" i="1" s="1"/>
  <c r="Y3494" i="1"/>
  <c r="Z3494" i="1"/>
  <c r="Y3495" i="1"/>
  <c r="Z3495" i="1" s="1"/>
  <c r="Y3496" i="1"/>
  <c r="Z3496" i="1" s="1"/>
  <c r="Y3497" i="1"/>
  <c r="Z3497" i="1"/>
  <c r="Y3498" i="1"/>
  <c r="Z3498" i="1" s="1"/>
  <c r="Y3499" i="1"/>
  <c r="Z3499" i="1" s="1"/>
  <c r="Y3500" i="1"/>
  <c r="Z3500" i="1" s="1"/>
  <c r="Y3501" i="1"/>
  <c r="Z3501" i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Y3511" i="1"/>
  <c r="Z3511" i="1" s="1"/>
  <c r="Y3512" i="1"/>
  <c r="Z3512" i="1" s="1"/>
  <c r="Y3513" i="1"/>
  <c r="Z3513" i="1" s="1"/>
  <c r="Y3514" i="1"/>
  <c r="Z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Y3531" i="1"/>
  <c r="Z3531" i="1" s="1"/>
  <c r="Y3532" i="1"/>
  <c r="Z3532" i="1" s="1"/>
  <c r="Y3533" i="1"/>
  <c r="Z3533" i="1" s="1"/>
  <c r="Y3534" i="1"/>
  <c r="Z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Y3551" i="1"/>
  <c r="Z3551" i="1" s="1"/>
  <c r="Y3552" i="1"/>
  <c r="Z3552" i="1" s="1"/>
  <c r="Y3553" i="1"/>
  <c r="Z3553" i="1" s="1"/>
  <c r="Y3554" i="1"/>
  <c r="Z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Y3571" i="1"/>
  <c r="Z3571" i="1" s="1"/>
  <c r="Y3572" i="1"/>
  <c r="Z3572" i="1" s="1"/>
  <c r="Y3573" i="1"/>
  <c r="Z3573" i="1" s="1"/>
  <c r="Y3574" i="1"/>
  <c r="Z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Y3591" i="1"/>
  <c r="Z3591" i="1" s="1"/>
  <c r="Y3592" i="1"/>
  <c r="Z3592" i="1" s="1"/>
  <c r="Y3593" i="1"/>
  <c r="Z3593" i="1" s="1"/>
  <c r="Y3594" i="1"/>
  <c r="Z3594" i="1" s="1"/>
  <c r="Y3595" i="1"/>
  <c r="Z3595" i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/>
  <c r="Y3606" i="1"/>
  <c r="Z3606" i="1" s="1"/>
  <c r="Y3607" i="1"/>
  <c r="Z3607" i="1" s="1"/>
  <c r="Y3608" i="1"/>
  <c r="Z3608" i="1" s="1"/>
  <c r="Y3609" i="1"/>
  <c r="Z3609" i="1"/>
  <c r="Y3610" i="1"/>
  <c r="Z3610" i="1" s="1"/>
  <c r="Y3611" i="1"/>
  <c r="Z3611" i="1" s="1"/>
  <c r="Y3612" i="1"/>
  <c r="Z3612" i="1" s="1"/>
  <c r="Y3613" i="1"/>
  <c r="Z3613" i="1" s="1"/>
  <c r="Y3614" i="1"/>
  <c r="Z3614" i="1" s="1"/>
  <c r="Y3615" i="1"/>
  <c r="Z3615" i="1" s="1"/>
  <c r="Y3616" i="1"/>
  <c r="Z3616" i="1" s="1"/>
  <c r="Y3617" i="1"/>
  <c r="Z3617" i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Y3631" i="1"/>
  <c r="Z3631" i="1" s="1"/>
  <c r="Y3632" i="1"/>
  <c r="Z3632" i="1" s="1"/>
  <c r="Y3633" i="1"/>
  <c r="Z3633" i="1" s="1"/>
  <c r="Y3634" i="1"/>
  <c r="Z3634" i="1" s="1"/>
  <c r="Y3635" i="1"/>
  <c r="Z3635" i="1" s="1"/>
  <c r="Y3636" i="1"/>
  <c r="Z3636" i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Y3651" i="1"/>
  <c r="Z3651" i="1" s="1"/>
  <c r="Y3652" i="1"/>
  <c r="Y3653" i="1"/>
  <c r="Y3654" i="1"/>
  <c r="Z3654" i="1" s="1"/>
  <c r="Y3655" i="1"/>
  <c r="Z3655" i="1" s="1"/>
  <c r="Y3656" i="1"/>
  <c r="Y3657" i="1"/>
  <c r="Z3657" i="1" s="1"/>
  <c r="Y3658" i="1"/>
  <c r="Y3659" i="1"/>
  <c r="Y3660" i="1"/>
  <c r="Y3661" i="1"/>
  <c r="Y3662" i="1"/>
  <c r="Y3663" i="1"/>
  <c r="Y3664" i="1"/>
  <c r="Z3664" i="1" s="1"/>
  <c r="Y3665" i="1"/>
  <c r="Z3665" i="1" s="1"/>
  <c r="Y3666" i="1"/>
  <c r="Z3666" i="1"/>
  <c r="Y3667" i="1"/>
  <c r="Y3668" i="1"/>
  <c r="Y3669" i="1"/>
  <c r="Y3670" i="1"/>
  <c r="Y3671" i="1"/>
  <c r="Y3675" i="1"/>
  <c r="Z3675" i="1" s="1"/>
  <c r="Y3676" i="1"/>
  <c r="Z3676" i="1" s="1"/>
  <c r="Y3677" i="1"/>
  <c r="Z3677" i="1" s="1"/>
  <c r="Y3678" i="1"/>
  <c r="Z3678" i="1" s="1"/>
  <c r="Y3679" i="1"/>
  <c r="Z3679" i="1" s="1"/>
  <c r="Y3680" i="1"/>
  <c r="Z3680" i="1" s="1"/>
  <c r="Y3681" i="1"/>
  <c r="Z3681" i="1" s="1"/>
  <c r="Y3682" i="1"/>
  <c r="Z3682" i="1" s="1"/>
  <c r="Y3683" i="1"/>
  <c r="Z3683" i="1" s="1"/>
  <c r="Y3684" i="1"/>
  <c r="Z3684" i="1" s="1"/>
  <c r="Y3685" i="1"/>
  <c r="Z3685" i="1" s="1"/>
  <c r="Y3686" i="1"/>
  <c r="Z3686" i="1" s="1"/>
  <c r="Y3687" i="1"/>
  <c r="Z3687" i="1" s="1"/>
  <c r="Y3688" i="1"/>
  <c r="Z3688" i="1"/>
  <c r="Y3689" i="1"/>
  <c r="Z3689" i="1" s="1"/>
  <c r="Y3690" i="1"/>
  <c r="Z3690" i="1"/>
  <c r="Y3691" i="1"/>
  <c r="Z3691" i="1" s="1"/>
  <c r="Y3692" i="1"/>
  <c r="Y3693" i="1"/>
  <c r="Y3694" i="1"/>
  <c r="Y3695" i="1"/>
  <c r="Z3695" i="1" s="1"/>
  <c r="Y3696" i="1"/>
  <c r="Y3697" i="1"/>
  <c r="Y3698" i="1"/>
  <c r="Y3699" i="1"/>
  <c r="Y3700" i="1"/>
  <c r="Z3700" i="1" s="1"/>
  <c r="Y3701" i="1"/>
  <c r="Z3701" i="1" s="1"/>
  <c r="Y3702" i="1"/>
  <c r="Z3702" i="1" s="1"/>
  <c r="Y3703" i="1"/>
  <c r="Z3703" i="1" s="1"/>
  <c r="Y3704" i="1"/>
  <c r="Z3704" i="1" s="1"/>
  <c r="Y3705" i="1"/>
  <c r="Z3705" i="1" s="1"/>
  <c r="Y3706" i="1"/>
  <c r="Z3706" i="1" s="1"/>
  <c r="Y3707" i="1"/>
  <c r="Z3707" i="1" s="1"/>
  <c r="Y3708" i="1"/>
  <c r="Z3708" i="1" s="1"/>
  <c r="Y3709" i="1"/>
  <c r="Z3709" i="1" s="1"/>
  <c r="Y3710" i="1"/>
  <c r="Z3710" i="1" s="1"/>
  <c r="Y3711" i="1"/>
  <c r="Z3711" i="1" s="1"/>
  <c r="Y3712" i="1"/>
  <c r="Z3712" i="1" s="1"/>
  <c r="Y3713" i="1"/>
  <c r="Z3713" i="1" s="1"/>
  <c r="Y3714" i="1"/>
  <c r="Z3714" i="1" s="1"/>
  <c r="Y3715" i="1"/>
  <c r="Z3715" i="1" s="1"/>
  <c r="Y3716" i="1"/>
  <c r="Z3716" i="1" s="1"/>
  <c r="Y3717" i="1"/>
  <c r="Z3717" i="1" s="1"/>
  <c r="Y3718" i="1"/>
  <c r="Z3718" i="1" s="1"/>
  <c r="Y3719" i="1"/>
  <c r="Z3719" i="1" s="1"/>
  <c r="Y3720" i="1"/>
  <c r="Z3720" i="1" s="1"/>
  <c r="Y3721" i="1"/>
  <c r="Z3721" i="1" s="1"/>
  <c r="Y3722" i="1"/>
  <c r="Z3722" i="1" s="1"/>
  <c r="Y3723" i="1"/>
  <c r="Z3723" i="1"/>
  <c r="Y3724" i="1"/>
  <c r="Z3724" i="1"/>
  <c r="Y3725" i="1"/>
  <c r="Z3725" i="1" s="1"/>
  <c r="Y3726" i="1"/>
  <c r="Z3726" i="1" s="1"/>
  <c r="Y3727" i="1"/>
  <c r="Z3727" i="1" s="1"/>
  <c r="Y3728" i="1"/>
  <c r="Z3728" i="1" s="1"/>
  <c r="Y3729" i="1"/>
  <c r="Z3729" i="1" s="1"/>
  <c r="Y3730" i="1"/>
  <c r="Z3730" i="1" s="1"/>
  <c r="Y3731" i="1"/>
  <c r="Z3731" i="1" s="1"/>
  <c r="Y3732" i="1"/>
  <c r="Z3732" i="1" s="1"/>
  <c r="Y3733" i="1"/>
  <c r="Z3733" i="1" s="1"/>
  <c r="Y3734" i="1"/>
  <c r="Z3734" i="1" s="1"/>
  <c r="Y3735" i="1"/>
  <c r="Z3735" i="1" s="1"/>
  <c r="Y3736" i="1"/>
  <c r="Z3736" i="1" s="1"/>
  <c r="Y3737" i="1"/>
  <c r="Z3737" i="1" s="1"/>
  <c r="Y3738" i="1"/>
  <c r="Z3738" i="1" s="1"/>
  <c r="Y3739" i="1"/>
  <c r="Z3739" i="1" s="1"/>
  <c r="Y3740" i="1"/>
  <c r="Z3740" i="1" s="1"/>
  <c r="Y3741" i="1"/>
  <c r="Z3741" i="1"/>
  <c r="Y3742" i="1"/>
  <c r="Z3742" i="1" s="1"/>
  <c r="Y3743" i="1"/>
  <c r="Z3743" i="1" s="1"/>
  <c r="Y3744" i="1"/>
  <c r="Z3744" i="1" s="1"/>
  <c r="Y3745" i="1"/>
  <c r="Z3745" i="1" s="1"/>
  <c r="Y3746" i="1"/>
  <c r="Z3746" i="1" s="1"/>
  <c r="Y3747" i="1"/>
  <c r="Z3747" i="1" s="1"/>
  <c r="Y3748" i="1"/>
  <c r="Z3748" i="1" s="1"/>
  <c r="Y3749" i="1"/>
  <c r="Z3749" i="1" s="1"/>
  <c r="Y3750" i="1"/>
  <c r="Z3750" i="1" s="1"/>
  <c r="Y3751" i="1"/>
  <c r="Z3751" i="1" s="1"/>
  <c r="Y3752" i="1"/>
  <c r="Z3752" i="1" s="1"/>
  <c r="Y3753" i="1"/>
  <c r="Z3753" i="1" s="1"/>
  <c r="Y3754" i="1"/>
  <c r="Z3754" i="1" s="1"/>
  <c r="Y3755" i="1"/>
  <c r="Z3755" i="1"/>
  <c r="Y3756" i="1"/>
  <c r="Z3756" i="1" s="1"/>
  <c r="Y3757" i="1"/>
  <c r="Z3757" i="1" s="1"/>
  <c r="Y3758" i="1"/>
  <c r="Z3758" i="1" s="1"/>
  <c r="Y3759" i="1"/>
  <c r="Z3759" i="1" s="1"/>
  <c r="Y3760" i="1"/>
  <c r="Z3760" i="1" s="1"/>
  <c r="Y3761" i="1"/>
  <c r="Z3761" i="1" s="1"/>
  <c r="Y3762" i="1"/>
  <c r="Z3762" i="1" s="1"/>
  <c r="Y3763" i="1"/>
  <c r="Z3763" i="1" s="1"/>
  <c r="Y3764" i="1"/>
  <c r="Z3764" i="1" s="1"/>
  <c r="Y3765" i="1"/>
  <c r="Z3765" i="1" s="1"/>
  <c r="Y3766" i="1"/>
  <c r="Z3766" i="1" s="1"/>
  <c r="Y3767" i="1"/>
  <c r="Z3767" i="1" s="1"/>
  <c r="Y3768" i="1"/>
  <c r="Z3768" i="1" s="1"/>
  <c r="Y3769" i="1"/>
  <c r="Z3769" i="1" s="1"/>
  <c r="Y3770" i="1"/>
  <c r="Z3770" i="1" s="1"/>
  <c r="Y3771" i="1"/>
  <c r="Z3771" i="1" s="1"/>
  <c r="Y3772" i="1"/>
  <c r="Z3772" i="1" s="1"/>
  <c r="Y3773" i="1"/>
  <c r="Z3773" i="1" s="1"/>
  <c r="Y3774" i="1"/>
  <c r="Z3774" i="1" s="1"/>
  <c r="Y3775" i="1"/>
  <c r="Z3775" i="1" s="1"/>
  <c r="Y3776" i="1"/>
  <c r="Z3776" i="1" s="1"/>
  <c r="Y3777" i="1"/>
  <c r="Z3777" i="1" s="1"/>
  <c r="Y3778" i="1"/>
  <c r="Z3778" i="1"/>
  <c r="Y3779" i="1"/>
  <c r="Z3779" i="1" s="1"/>
  <c r="Y3780" i="1"/>
  <c r="Z3780" i="1" s="1"/>
  <c r="Y3781" i="1"/>
  <c r="Z3781" i="1" s="1"/>
  <c r="Y3782" i="1"/>
  <c r="Z3782" i="1" s="1"/>
  <c r="Y3783" i="1"/>
  <c r="Z3783" i="1" s="1"/>
  <c r="Y3784" i="1"/>
  <c r="Z3784" i="1" s="1"/>
  <c r="Y3785" i="1"/>
  <c r="Z3785" i="1" s="1"/>
  <c r="Y3786" i="1"/>
  <c r="Z3786" i="1" s="1"/>
  <c r="Y3787" i="1"/>
  <c r="Z3787" i="1" s="1"/>
  <c r="Y3788" i="1"/>
  <c r="Z3788" i="1"/>
  <c r="Y3789" i="1"/>
  <c r="Z3789" i="1" s="1"/>
  <c r="Y3790" i="1"/>
  <c r="Z3790" i="1" s="1"/>
  <c r="Y3791" i="1"/>
  <c r="Z3791" i="1"/>
  <c r="Y3792" i="1"/>
  <c r="Z3792" i="1"/>
  <c r="Y3793" i="1"/>
  <c r="Z3793" i="1" s="1"/>
  <c r="Y3794" i="1"/>
  <c r="Z3794" i="1" s="1"/>
  <c r="Y3795" i="1"/>
  <c r="Z3795" i="1" s="1"/>
  <c r="Y3796" i="1"/>
  <c r="Z3796" i="1" s="1"/>
  <c r="Y3797" i="1"/>
  <c r="Z3797" i="1"/>
  <c r="Y3798" i="1"/>
  <c r="Z3798" i="1" s="1"/>
  <c r="Y3799" i="1"/>
  <c r="Z3799" i="1" s="1"/>
  <c r="Y3800" i="1"/>
  <c r="Z3800" i="1"/>
  <c r="Y3801" i="1"/>
  <c r="Z3801" i="1"/>
  <c r="Y3802" i="1"/>
  <c r="Z3802" i="1" s="1"/>
  <c r="Y3803" i="1"/>
  <c r="Z3803" i="1" s="1"/>
  <c r="Y3804" i="1"/>
  <c r="Z3804" i="1" s="1"/>
  <c r="Y3805" i="1"/>
  <c r="Z3805" i="1" s="1"/>
  <c r="Y3806" i="1"/>
  <c r="Z3806" i="1" s="1"/>
  <c r="Y3807" i="1"/>
  <c r="Z3807" i="1" s="1"/>
  <c r="Y3808" i="1"/>
  <c r="Z3808" i="1" s="1"/>
  <c r="Y3809" i="1"/>
  <c r="Z3809" i="1" s="1"/>
  <c r="Y3810" i="1"/>
  <c r="Z3810" i="1"/>
  <c r="Y3811" i="1"/>
  <c r="Z3811" i="1" s="1"/>
  <c r="Y3812" i="1"/>
  <c r="Z3812" i="1" s="1"/>
  <c r="Y3813" i="1"/>
  <c r="Z3813" i="1"/>
  <c r="Y3814" i="1"/>
  <c r="Z3814" i="1" s="1"/>
  <c r="Y3815" i="1"/>
  <c r="Z3815" i="1" s="1"/>
  <c r="Y3816" i="1"/>
  <c r="Z3816" i="1" s="1"/>
  <c r="Y3817" i="1"/>
  <c r="Z3817" i="1" s="1"/>
  <c r="Y3818" i="1"/>
  <c r="Z3818" i="1" s="1"/>
  <c r="Y3819" i="1"/>
  <c r="Z3819" i="1" s="1"/>
  <c r="Y3820" i="1"/>
  <c r="Z3820" i="1" s="1"/>
  <c r="Y3821" i="1"/>
  <c r="Z3821" i="1" s="1"/>
  <c r="Y3822" i="1"/>
  <c r="Z3822" i="1" s="1"/>
  <c r="Y3823" i="1"/>
  <c r="Z3823" i="1" s="1"/>
  <c r="Y3824" i="1"/>
  <c r="Z3824" i="1" s="1"/>
  <c r="Y3825" i="1"/>
  <c r="Z3825" i="1"/>
  <c r="Y3826" i="1"/>
  <c r="Z3826" i="1" s="1"/>
  <c r="Y3827" i="1"/>
  <c r="Z3827" i="1" s="1"/>
  <c r="Y3828" i="1"/>
  <c r="Z3828" i="1"/>
  <c r="Y3829" i="1"/>
  <c r="Z3829" i="1" s="1"/>
  <c r="Y3830" i="1"/>
  <c r="Z3830" i="1" s="1"/>
  <c r="Y3831" i="1"/>
  <c r="Z3831" i="1" s="1"/>
  <c r="Y3832" i="1"/>
  <c r="Z3832" i="1" s="1"/>
  <c r="Y3833" i="1"/>
  <c r="Z3833" i="1" s="1"/>
  <c r="Y3834" i="1"/>
  <c r="Z3834" i="1" s="1"/>
  <c r="Y3835" i="1"/>
  <c r="Z3835" i="1" s="1"/>
  <c r="Y3836" i="1"/>
  <c r="Z3836" i="1" s="1"/>
  <c r="Y3837" i="1"/>
  <c r="Z3837" i="1"/>
  <c r="Y3838" i="1"/>
  <c r="Z3838" i="1" s="1"/>
  <c r="Y3839" i="1"/>
  <c r="Z3839" i="1" s="1"/>
  <c r="Y3840" i="1"/>
  <c r="Z3840" i="1" s="1"/>
  <c r="Y3841" i="1"/>
  <c r="Z3841" i="1"/>
  <c r="Y3842" i="1"/>
  <c r="Z3842" i="1" s="1"/>
  <c r="Y3843" i="1"/>
  <c r="Z3843" i="1" s="1"/>
  <c r="Y3844" i="1"/>
  <c r="Z3844" i="1" s="1"/>
  <c r="Y3845" i="1"/>
  <c r="Z3845" i="1"/>
  <c r="Y3846" i="1"/>
  <c r="Z3846" i="1" s="1"/>
  <c r="Y3847" i="1"/>
  <c r="Z3847" i="1" s="1"/>
  <c r="Y3848" i="1"/>
  <c r="Z3848" i="1" s="1"/>
  <c r="Y3849" i="1"/>
  <c r="Z3849" i="1" s="1"/>
  <c r="Y3850" i="1"/>
  <c r="Z3850" i="1" s="1"/>
  <c r="Y3851" i="1"/>
  <c r="Z3851" i="1" s="1"/>
  <c r="Y3852" i="1"/>
  <c r="Z3852" i="1" s="1"/>
  <c r="Y3853" i="1"/>
  <c r="Z3853" i="1" s="1"/>
  <c r="Y3854" i="1"/>
  <c r="Z3854" i="1" s="1"/>
  <c r="Y3855" i="1"/>
  <c r="Z3855" i="1" s="1"/>
  <c r="Y3856" i="1"/>
  <c r="Z3856" i="1" s="1"/>
  <c r="Y3857" i="1"/>
  <c r="Z3857" i="1" s="1"/>
  <c r="Y3858" i="1"/>
  <c r="Z3858" i="1" s="1"/>
  <c r="Y3859" i="1"/>
  <c r="Z3859" i="1"/>
  <c r="Y3860" i="1"/>
  <c r="Z3860" i="1" s="1"/>
  <c r="Y3861" i="1"/>
  <c r="Z3861" i="1" s="1"/>
  <c r="Y3862" i="1"/>
  <c r="Z3862" i="1" s="1"/>
  <c r="Y3863" i="1"/>
  <c r="Z3863" i="1" s="1"/>
  <c r="Y3864" i="1"/>
  <c r="Z3864" i="1" s="1"/>
  <c r="Y3865" i="1"/>
  <c r="Z3865" i="1"/>
  <c r="Y3866" i="1"/>
  <c r="Z3866" i="1" s="1"/>
  <c r="Y3867" i="1"/>
  <c r="Z3867" i="1" s="1"/>
  <c r="Y3868" i="1"/>
  <c r="Z3868" i="1"/>
  <c r="Y3869" i="1"/>
  <c r="Z3869" i="1" s="1"/>
  <c r="Y3870" i="1"/>
  <c r="Z3870" i="1"/>
  <c r="Y3871" i="1"/>
  <c r="Z3871" i="1"/>
  <c r="Y3872" i="1"/>
  <c r="Z3872" i="1"/>
  <c r="Y3873" i="1"/>
  <c r="Z3873" i="1"/>
  <c r="Y3874" i="1"/>
  <c r="Z3874" i="1" s="1"/>
  <c r="Y3875" i="1"/>
  <c r="Z3875" i="1" s="1"/>
  <c r="Y3876" i="1"/>
  <c r="Z3876" i="1" s="1"/>
  <c r="Y3877" i="1"/>
  <c r="Z3877" i="1" s="1"/>
  <c r="Y3878" i="1"/>
  <c r="Z3878" i="1" s="1"/>
  <c r="Y3879" i="1"/>
  <c r="Z3879" i="1" s="1"/>
  <c r="Y3880" i="1"/>
  <c r="Z3880" i="1" s="1"/>
  <c r="Y3881" i="1"/>
  <c r="Z3881" i="1" s="1"/>
  <c r="Y3882" i="1"/>
  <c r="Z3882" i="1" s="1"/>
  <c r="Y3883" i="1"/>
  <c r="Z3883" i="1" s="1"/>
  <c r="Y3884" i="1"/>
  <c r="Z3884" i="1" s="1"/>
  <c r="Y3885" i="1"/>
  <c r="Z3885" i="1" s="1"/>
  <c r="Y3886" i="1"/>
  <c r="Z3886" i="1" s="1"/>
  <c r="Y3887" i="1"/>
  <c r="Z3887" i="1"/>
  <c r="Y3888" i="1"/>
  <c r="Z3888" i="1" s="1"/>
  <c r="Y3889" i="1"/>
  <c r="Z3889" i="1" s="1"/>
  <c r="Y3890" i="1"/>
  <c r="Z3890" i="1" s="1"/>
  <c r="Y3891" i="1"/>
  <c r="Z3891" i="1" s="1"/>
  <c r="Y3892" i="1"/>
  <c r="Z3892" i="1"/>
  <c r="Y3893" i="1"/>
  <c r="Z3893" i="1" s="1"/>
  <c r="Y3894" i="1"/>
  <c r="Z3894" i="1" s="1"/>
  <c r="Y3895" i="1"/>
  <c r="Z3895" i="1"/>
  <c r="Y3896" i="1"/>
  <c r="Z3896" i="1"/>
  <c r="Y3897" i="1"/>
  <c r="Z3897" i="1" s="1"/>
  <c r="Y3898" i="1"/>
  <c r="Z3898" i="1" s="1"/>
  <c r="Y3899" i="1"/>
  <c r="Z3899" i="1"/>
  <c r="Y3900" i="1"/>
  <c r="Z3900" i="1" s="1"/>
  <c r="Y3901" i="1"/>
  <c r="Z3901" i="1"/>
  <c r="Y3902" i="1"/>
  <c r="Y3903" i="1"/>
  <c r="Z3903" i="1" s="1"/>
  <c r="Y3904" i="1"/>
  <c r="Z3904" i="1" s="1"/>
  <c r="Y3905" i="1"/>
  <c r="Z3905" i="1" s="1"/>
  <c r="Y3906" i="1"/>
  <c r="Z3906" i="1" s="1"/>
  <c r="Y3907" i="1"/>
  <c r="Z3907" i="1" s="1"/>
  <c r="Y3908" i="1"/>
  <c r="Z3908" i="1"/>
  <c r="Y3909" i="1"/>
  <c r="Z3909" i="1" s="1"/>
  <c r="Y3910" i="1"/>
  <c r="Z3910" i="1" s="1"/>
  <c r="Y3911" i="1"/>
  <c r="Z3911" i="1" s="1"/>
  <c r="Y3912" i="1"/>
  <c r="Z3912" i="1" s="1"/>
  <c r="Y3913" i="1"/>
  <c r="Z3913" i="1" s="1"/>
  <c r="Y3914" i="1"/>
  <c r="Z3914" i="1" s="1"/>
  <c r="Y3915" i="1"/>
  <c r="Z3915" i="1" s="1"/>
  <c r="Y3916" i="1"/>
  <c r="Z3916" i="1" s="1"/>
  <c r="Y3917" i="1"/>
  <c r="Z3917" i="1" s="1"/>
  <c r="Y3918" i="1"/>
  <c r="Z3918" i="1"/>
  <c r="Y3919" i="1"/>
  <c r="Z3919" i="1" s="1"/>
  <c r="Y3920" i="1"/>
  <c r="Z3920" i="1" s="1"/>
  <c r="Y3921" i="1"/>
  <c r="Z3921" i="1" s="1"/>
  <c r="Y3922" i="1"/>
  <c r="Z3922" i="1" s="1"/>
  <c r="Y3923" i="1"/>
  <c r="Z3923" i="1" s="1"/>
  <c r="Y3924" i="1"/>
  <c r="Z3924" i="1" s="1"/>
  <c r="Y3925" i="1"/>
  <c r="Z3925" i="1" s="1"/>
  <c r="Y3926" i="1"/>
  <c r="Z3926" i="1" s="1"/>
  <c r="Y3927" i="1"/>
  <c r="Z3927" i="1"/>
  <c r="Y3928" i="1"/>
  <c r="Z3928" i="1" s="1"/>
  <c r="Y3929" i="1"/>
  <c r="Z3929" i="1" s="1"/>
  <c r="Y3930" i="1"/>
  <c r="Z3930" i="1" s="1"/>
  <c r="Y3931" i="1"/>
  <c r="Z3931" i="1"/>
  <c r="Y3932" i="1"/>
  <c r="Z3932" i="1"/>
  <c r="Y3933" i="1"/>
  <c r="Z3933" i="1" s="1"/>
  <c r="Y3934" i="1"/>
  <c r="Z3934" i="1" s="1"/>
  <c r="Y3935" i="1"/>
  <c r="Z3935" i="1" s="1"/>
  <c r="Y3936" i="1"/>
  <c r="Z3936" i="1" s="1"/>
  <c r="Y3937" i="1"/>
  <c r="Z3937" i="1"/>
  <c r="Y3938" i="1"/>
  <c r="Z3938" i="1"/>
  <c r="Y3939" i="1"/>
  <c r="Z3939" i="1"/>
  <c r="Y3940" i="1"/>
  <c r="Z3940" i="1" s="1"/>
  <c r="Y3941" i="1"/>
  <c r="Z3941" i="1" s="1"/>
  <c r="Y3942" i="1"/>
  <c r="Z3942" i="1" s="1"/>
  <c r="Y3943" i="1"/>
  <c r="Z3943" i="1" s="1"/>
  <c r="Y3944" i="1"/>
  <c r="Z3944" i="1"/>
  <c r="Y3945" i="1"/>
  <c r="Z3945" i="1"/>
  <c r="Y3961" i="1"/>
  <c r="Z3961" i="1"/>
  <c r="Y3962" i="1"/>
  <c r="Z3962" i="1" s="1"/>
  <c r="Y3963" i="1"/>
  <c r="Z3963" i="1" s="1"/>
  <c r="Y3964" i="1"/>
  <c r="Z3964" i="1"/>
  <c r="Y3965" i="1"/>
  <c r="Z3965" i="1" s="1"/>
  <c r="Y3966" i="1"/>
  <c r="Z3966" i="1" s="1"/>
  <c r="Y3967" i="1"/>
  <c r="Z3967" i="1" s="1"/>
  <c r="Y3968" i="1"/>
  <c r="Z3968" i="1" s="1"/>
  <c r="Y3969" i="1"/>
  <c r="Z3969" i="1" s="1"/>
  <c r="Y3970" i="1"/>
  <c r="Z3970" i="1" s="1"/>
  <c r="Y3971" i="1"/>
  <c r="Z3971" i="1" s="1"/>
  <c r="Y3972" i="1"/>
  <c r="Z3972" i="1" s="1"/>
  <c r="Y3973" i="1"/>
  <c r="Z3973" i="1" s="1"/>
  <c r="Y3974" i="1"/>
  <c r="Z3974" i="1" s="1"/>
  <c r="Y3975" i="1"/>
  <c r="Z3975" i="1" s="1"/>
  <c r="Y3976" i="1"/>
  <c r="Z3976" i="1" s="1"/>
  <c r="Y3977" i="1"/>
  <c r="Z3977" i="1" s="1"/>
  <c r="Y3978" i="1"/>
  <c r="Z3978" i="1"/>
  <c r="Y3979" i="1"/>
  <c r="Z3979" i="1" s="1"/>
  <c r="Y3980" i="1"/>
  <c r="Z3980" i="1" s="1"/>
  <c r="Y3981" i="1"/>
  <c r="Z3981" i="1"/>
  <c r="Y3982" i="1"/>
  <c r="Z3982" i="1"/>
  <c r="Y3983" i="1"/>
  <c r="Z3983" i="1" s="1"/>
  <c r="Y3984" i="1"/>
  <c r="Z3984" i="1" s="1"/>
  <c r="Y3985" i="1"/>
  <c r="Z3985" i="1" s="1"/>
  <c r="Y3986" i="1"/>
  <c r="Z3986" i="1" s="1"/>
  <c r="Y3987" i="1"/>
  <c r="Z3987" i="1" s="1"/>
  <c r="Y3988" i="1"/>
  <c r="Z3988" i="1" s="1"/>
  <c r="Y3989" i="1"/>
  <c r="Z3989" i="1" s="1"/>
  <c r="Y3990" i="1"/>
  <c r="Z3990" i="1" s="1"/>
  <c r="Y3991" i="1"/>
  <c r="Z3991" i="1" s="1"/>
  <c r="Y3992" i="1"/>
  <c r="Z3992" i="1" s="1"/>
  <c r="Y3993" i="1"/>
  <c r="Z3993" i="1" s="1"/>
  <c r="Y3994" i="1"/>
  <c r="Z3994" i="1" s="1"/>
  <c r="Y3995" i="1"/>
  <c r="Z3995" i="1" s="1"/>
  <c r="Y3996" i="1"/>
  <c r="Z3996" i="1" s="1"/>
  <c r="Y3997" i="1"/>
  <c r="Z3997" i="1" s="1"/>
  <c r="Y3998" i="1"/>
  <c r="Z3998" i="1" s="1"/>
  <c r="Y3999" i="1"/>
  <c r="Z3999" i="1"/>
  <c r="Y4000" i="1"/>
  <c r="Z4000" i="1" s="1"/>
  <c r="Y4001" i="1"/>
  <c r="Z4001" i="1" s="1"/>
  <c r="Y4002" i="1"/>
  <c r="Z4002" i="1" s="1"/>
  <c r="Y4003" i="1"/>
  <c r="Z4003" i="1" s="1"/>
  <c r="Y4004" i="1"/>
  <c r="Z4004" i="1" s="1"/>
  <c r="Y4005" i="1"/>
  <c r="Z4005" i="1" s="1"/>
  <c r="Y4006" i="1"/>
  <c r="Z4006" i="1" s="1"/>
  <c r="Y4007" i="1"/>
  <c r="Z4007" i="1" s="1"/>
  <c r="Y4008" i="1"/>
  <c r="Z4008" i="1" s="1"/>
  <c r="Y4009" i="1"/>
  <c r="Z4009" i="1" s="1"/>
  <c r="Y4010" i="1"/>
  <c r="Z4010" i="1" s="1"/>
  <c r="Y4011" i="1"/>
  <c r="Z4011" i="1" s="1"/>
  <c r="Y4012" i="1"/>
  <c r="Z4012" i="1" s="1"/>
  <c r="Y4013" i="1"/>
  <c r="Z4013" i="1" s="1"/>
  <c r="Y4014" i="1"/>
  <c r="Z4014" i="1" s="1"/>
  <c r="Y4015" i="1"/>
  <c r="Z4015" i="1" s="1"/>
  <c r="Y4016" i="1"/>
  <c r="Z4016" i="1" s="1"/>
  <c r="Y4017" i="1"/>
  <c r="Z4017" i="1" s="1"/>
  <c r="Y4018" i="1"/>
  <c r="Z4018" i="1" s="1"/>
  <c r="Y4019" i="1"/>
  <c r="Z4019" i="1"/>
  <c r="Y4020" i="1"/>
  <c r="Z4020" i="1"/>
  <c r="Y4021" i="1"/>
  <c r="Z4021" i="1" s="1"/>
  <c r="Y4022" i="1"/>
  <c r="Z4022" i="1" s="1"/>
  <c r="Y4023" i="1"/>
  <c r="Z4023" i="1" s="1"/>
  <c r="Y4024" i="1"/>
  <c r="Z4024" i="1" s="1"/>
  <c r="Y4025" i="1"/>
  <c r="Z4025" i="1" s="1"/>
  <c r="Y4026" i="1"/>
  <c r="Z4026" i="1" s="1"/>
  <c r="Y4027" i="1"/>
  <c r="Z4027" i="1" s="1"/>
  <c r="Y4028" i="1"/>
  <c r="Z4028" i="1" s="1"/>
  <c r="Y4029" i="1"/>
  <c r="Z4029" i="1" s="1"/>
  <c r="Y4030" i="1"/>
  <c r="Z4030" i="1" s="1"/>
  <c r="Y4031" i="1"/>
  <c r="Z4031" i="1"/>
  <c r="Y4032" i="1"/>
  <c r="Z4032" i="1" s="1"/>
  <c r="Y4033" i="1"/>
  <c r="Z4033" i="1" s="1"/>
  <c r="Y4034" i="1"/>
  <c r="Z4034" i="1" s="1"/>
  <c r="Y4035" i="1"/>
  <c r="Z4035" i="1" s="1"/>
  <c r="Y4036" i="1"/>
  <c r="Z4036" i="1" s="1"/>
  <c r="Y4037" i="1"/>
  <c r="Z4037" i="1" s="1"/>
  <c r="Y4038" i="1"/>
  <c r="Z4038" i="1"/>
  <c r="Y4039" i="1"/>
  <c r="Z4039" i="1"/>
  <c r="Y4040" i="1"/>
  <c r="Z4040" i="1"/>
  <c r="Y4041" i="1"/>
  <c r="Z4041" i="1" s="1"/>
  <c r="Y4042" i="1"/>
  <c r="Z4042" i="1" s="1"/>
  <c r="Y4043" i="1"/>
  <c r="Z4043" i="1" s="1"/>
  <c r="Y4044" i="1"/>
  <c r="Z4044" i="1"/>
  <c r="Y4045" i="1"/>
  <c r="Z4045" i="1" s="1"/>
  <c r="Y4046" i="1"/>
  <c r="Z4046" i="1" s="1"/>
  <c r="Y4047" i="1"/>
  <c r="Z4047" i="1" s="1"/>
  <c r="Y4048" i="1"/>
  <c r="Z4048" i="1" s="1"/>
  <c r="Y4049" i="1"/>
  <c r="Z4049" i="1" s="1"/>
  <c r="Y4050" i="1"/>
  <c r="Z4050" i="1" s="1"/>
  <c r="Y4051" i="1"/>
  <c r="Z4051" i="1"/>
  <c r="Y4052" i="1"/>
  <c r="Z4052" i="1" s="1"/>
  <c r="Y4053" i="1"/>
  <c r="Z4053" i="1" s="1"/>
  <c r="Y4054" i="1"/>
  <c r="Z4054" i="1" s="1"/>
  <c r="Y4055" i="1"/>
  <c r="Z4055" i="1" s="1"/>
  <c r="Y4056" i="1"/>
  <c r="Z4056" i="1" s="1"/>
  <c r="Y4057" i="1"/>
  <c r="Z4057" i="1" s="1"/>
  <c r="Y4058" i="1"/>
  <c r="Z4058" i="1" s="1"/>
  <c r="Y4059" i="1"/>
  <c r="Z4059" i="1" s="1"/>
  <c r="Y4060" i="1"/>
  <c r="Z4060" i="1" s="1"/>
  <c r="Y4061" i="1"/>
  <c r="Z4061" i="1" s="1"/>
  <c r="Y4062" i="1"/>
  <c r="Z4062" i="1" s="1"/>
  <c r="Y4063" i="1"/>
  <c r="Z4063" i="1" s="1"/>
  <c r="Y4064" i="1"/>
  <c r="Z4064" i="1" s="1"/>
  <c r="Y4065" i="1"/>
  <c r="Z4065" i="1" s="1"/>
  <c r="Y4066" i="1"/>
  <c r="Z4066" i="1" s="1"/>
  <c r="Y4067" i="1"/>
  <c r="Z4067" i="1"/>
  <c r="Y4068" i="1"/>
  <c r="Z4068" i="1" s="1"/>
  <c r="Y4069" i="1"/>
  <c r="Z4069" i="1" s="1"/>
  <c r="Y4070" i="1"/>
  <c r="Z4070" i="1" s="1"/>
  <c r="Y4071" i="1"/>
  <c r="Z4071" i="1" s="1"/>
  <c r="Y4072" i="1"/>
  <c r="Z4072" i="1" s="1"/>
  <c r="Y4073" i="1"/>
  <c r="Z4073" i="1" s="1"/>
  <c r="Y4074" i="1"/>
  <c r="Z4074" i="1" s="1"/>
  <c r="Y4075" i="1"/>
  <c r="Z4075" i="1" s="1"/>
  <c r="Y4076" i="1"/>
  <c r="Z4076" i="1" s="1"/>
  <c r="Y4077" i="1"/>
  <c r="Z4077" i="1" s="1"/>
  <c r="Y4078" i="1"/>
  <c r="Z4078" i="1" s="1"/>
  <c r="Y4079" i="1"/>
  <c r="Z4079" i="1" s="1"/>
  <c r="Y4080" i="1"/>
  <c r="Z4080" i="1" s="1"/>
  <c r="Y4081" i="1"/>
  <c r="Z4081" i="1"/>
  <c r="Y4082" i="1"/>
  <c r="Z4082" i="1" s="1"/>
  <c r="Y4083" i="1"/>
  <c r="Z4083" i="1" s="1"/>
  <c r="Y4084" i="1"/>
  <c r="Z4084" i="1" s="1"/>
  <c r="Y4085" i="1"/>
  <c r="Z4085" i="1" s="1"/>
  <c r="Y4086" i="1"/>
  <c r="Z4086" i="1"/>
  <c r="Y4087" i="1"/>
  <c r="Z4087" i="1" s="1"/>
  <c r="Y4088" i="1"/>
  <c r="Z4088" i="1" s="1"/>
  <c r="Y4089" i="1"/>
  <c r="Z4089" i="1" s="1"/>
  <c r="Y4090" i="1"/>
  <c r="Z4090" i="1"/>
  <c r="Y4091" i="1"/>
  <c r="Z4091" i="1"/>
  <c r="Y4092" i="1"/>
  <c r="Z4092" i="1" s="1"/>
  <c r="Y4093" i="1"/>
  <c r="Z4093" i="1"/>
  <c r="Y4094" i="1"/>
  <c r="Z4094" i="1"/>
  <c r="Y4095" i="1"/>
  <c r="Z4095" i="1" s="1"/>
  <c r="Y4096" i="1"/>
  <c r="Z4096" i="1" s="1"/>
  <c r="Y4097" i="1"/>
  <c r="Z4097" i="1" s="1"/>
  <c r="Y4098" i="1"/>
  <c r="Z4098" i="1" s="1"/>
  <c r="Y4099" i="1"/>
  <c r="Z4099" i="1" s="1"/>
  <c r="Y4100" i="1"/>
  <c r="Z4100" i="1"/>
  <c r="Y4101" i="1"/>
  <c r="Z4101" i="1" s="1"/>
  <c r="Y4102" i="1"/>
  <c r="Z4102" i="1" s="1"/>
  <c r="Y4103" i="1"/>
  <c r="Z4103" i="1" s="1"/>
  <c r="Y4104" i="1"/>
  <c r="Z4104" i="1"/>
  <c r="Y4105" i="1"/>
  <c r="Z4105" i="1" s="1"/>
  <c r="Y4106" i="1"/>
  <c r="Z4106" i="1" s="1"/>
  <c r="Y4107" i="1"/>
  <c r="Z4107" i="1"/>
  <c r="Y4108" i="1"/>
  <c r="Z4108" i="1"/>
  <c r="Y4109" i="1"/>
  <c r="Z4109" i="1"/>
  <c r="Y4110" i="1"/>
  <c r="Z4110" i="1"/>
  <c r="Y4111" i="1"/>
  <c r="Z4111" i="1"/>
  <c r="Y4112" i="1"/>
  <c r="Z4112" i="1" s="1"/>
  <c r="Y4113" i="1"/>
  <c r="Z4113" i="1" s="1"/>
  <c r="Y4114" i="1"/>
  <c r="Z4114" i="1" s="1"/>
  <c r="Y4115" i="1"/>
  <c r="Z4115" i="1" s="1"/>
  <c r="Y4116" i="1"/>
  <c r="Z4116" i="1" s="1"/>
  <c r="Y4117" i="1"/>
  <c r="Z4117" i="1" s="1"/>
  <c r="Y4118" i="1"/>
  <c r="Z4118" i="1" s="1"/>
  <c r="Y4119" i="1"/>
  <c r="Z4119" i="1" s="1"/>
  <c r="Y4120" i="1"/>
  <c r="Z4120" i="1" s="1"/>
  <c r="Y4121" i="1"/>
  <c r="Z4121" i="1"/>
  <c r="Y4122" i="1"/>
  <c r="Z4122" i="1" s="1"/>
  <c r="Y4123" i="1"/>
  <c r="Z4123" i="1"/>
  <c r="Y4124" i="1"/>
  <c r="Z4124" i="1" s="1"/>
  <c r="Y4125" i="1"/>
  <c r="Z4125" i="1" s="1"/>
  <c r="Y4126" i="1"/>
  <c r="Z4126" i="1" s="1"/>
  <c r="Y4127" i="1"/>
  <c r="Z4127" i="1" s="1"/>
  <c r="Y4128" i="1"/>
  <c r="Z4128" i="1" s="1"/>
  <c r="Y4129" i="1"/>
  <c r="Z4129" i="1" s="1"/>
  <c r="Y4130" i="1"/>
  <c r="Z4130" i="1" s="1"/>
  <c r="Y4131" i="1"/>
  <c r="Z4131" i="1" s="1"/>
  <c r="Y4132" i="1"/>
  <c r="Z4132" i="1" s="1"/>
  <c r="Y4133" i="1"/>
  <c r="Z4133" i="1" s="1"/>
  <c r="Y4134" i="1"/>
  <c r="Z4134" i="1" s="1"/>
  <c r="Y4135" i="1"/>
  <c r="Z4135" i="1" s="1"/>
  <c r="Y4136" i="1"/>
  <c r="Z4136" i="1" s="1"/>
  <c r="Y4137" i="1"/>
  <c r="Z4137" i="1" s="1"/>
  <c r="Y4138" i="1"/>
  <c r="Z4138" i="1" s="1"/>
  <c r="Y4139" i="1"/>
  <c r="Z4139" i="1" s="1"/>
  <c r="Y4140" i="1"/>
  <c r="Z4140" i="1" s="1"/>
  <c r="Y4141" i="1"/>
  <c r="Z4141" i="1" s="1"/>
  <c r="Y4142" i="1"/>
  <c r="Z4142" i="1" s="1"/>
  <c r="Y4143" i="1"/>
  <c r="Z4143" i="1" s="1"/>
  <c r="Y4144" i="1"/>
  <c r="Z4144" i="1" s="1"/>
  <c r="Y4145" i="1"/>
  <c r="Z4145" i="1" s="1"/>
  <c r="Y4146" i="1"/>
  <c r="Z4146" i="1" s="1"/>
  <c r="Y4147" i="1"/>
  <c r="Z4147" i="1"/>
  <c r="Y4148" i="1"/>
  <c r="Z4148" i="1" s="1"/>
  <c r="Y4149" i="1"/>
  <c r="Z4149" i="1" s="1"/>
  <c r="Y4150" i="1"/>
  <c r="Z4150" i="1" s="1"/>
  <c r="Y4151" i="1"/>
  <c r="Z4151" i="1" s="1"/>
  <c r="Y4152" i="1"/>
  <c r="Z4152" i="1" s="1"/>
  <c r="Y4153" i="1"/>
  <c r="Z4153" i="1" s="1"/>
  <c r="Y4154" i="1"/>
  <c r="Z4154" i="1"/>
  <c r="Y4155" i="1"/>
  <c r="Z4155" i="1" s="1"/>
  <c r="Y4156" i="1"/>
  <c r="Z4156" i="1" s="1"/>
  <c r="Y4157" i="1"/>
  <c r="Z4157" i="1" s="1"/>
  <c r="Y4158" i="1"/>
  <c r="Z4158" i="1" s="1"/>
  <c r="Y4159" i="1"/>
  <c r="Z4159" i="1"/>
  <c r="Y4160" i="1"/>
  <c r="Z4160" i="1" s="1"/>
  <c r="Y4161" i="1"/>
  <c r="Z4161" i="1" s="1"/>
  <c r="Y4162" i="1"/>
  <c r="Z4162" i="1"/>
  <c r="Y4163" i="1"/>
  <c r="Z4163" i="1" s="1"/>
  <c r="Y4164" i="1"/>
  <c r="Z4164" i="1" s="1"/>
  <c r="Y4165" i="1"/>
  <c r="Z4165" i="1" s="1"/>
  <c r="Y4166" i="1"/>
  <c r="Z4166" i="1" s="1"/>
  <c r="Y4167" i="1"/>
  <c r="Z4167" i="1" s="1"/>
  <c r="Y4168" i="1"/>
  <c r="Z4168" i="1"/>
  <c r="Y4169" i="1"/>
  <c r="Z4169" i="1" s="1"/>
  <c r="Y4170" i="1"/>
  <c r="Z4170" i="1" s="1"/>
  <c r="Y4171" i="1"/>
  <c r="Z4171" i="1" s="1"/>
  <c r="Y4172" i="1"/>
  <c r="Z4172" i="1"/>
  <c r="Y4173" i="1"/>
  <c r="Z4173" i="1" s="1"/>
  <c r="Y4174" i="1"/>
  <c r="Z4174" i="1"/>
  <c r="Y4175" i="1"/>
  <c r="Z4175" i="1" s="1"/>
  <c r="Y4176" i="1"/>
  <c r="Z4176" i="1" s="1"/>
  <c r="Y4177" i="1"/>
  <c r="Z4177" i="1" s="1"/>
  <c r="Y4178" i="1"/>
  <c r="Z4178" i="1" s="1"/>
  <c r="Y4179" i="1"/>
  <c r="Z4179" i="1"/>
  <c r="Y4180" i="1"/>
  <c r="Z4180" i="1" s="1"/>
  <c r="Y4181" i="1"/>
  <c r="Z4181" i="1" s="1"/>
  <c r="Y4182" i="1"/>
  <c r="Z4182" i="1" s="1"/>
  <c r="Y4183" i="1"/>
  <c r="Z4183" i="1"/>
  <c r="Y4184" i="1"/>
  <c r="Z4184" i="1" s="1"/>
  <c r="Y4185" i="1"/>
  <c r="Z4185" i="1" s="1"/>
  <c r="Y4186" i="1"/>
  <c r="Z4186" i="1" s="1"/>
  <c r="Y4187" i="1"/>
  <c r="Z4187" i="1"/>
  <c r="Y4188" i="1"/>
  <c r="Z4188" i="1" s="1"/>
  <c r="Y4189" i="1"/>
  <c r="Z4189" i="1" s="1"/>
  <c r="Y4190" i="1"/>
  <c r="Z4190" i="1" s="1"/>
  <c r="Y4191" i="1"/>
  <c r="Z4191" i="1" s="1"/>
  <c r="Y4192" i="1"/>
  <c r="Z4192" i="1" s="1"/>
  <c r="Y4193" i="1"/>
  <c r="Z4193" i="1" s="1"/>
  <c r="Y4194" i="1"/>
  <c r="Z4194" i="1" s="1"/>
  <c r="Y4195" i="1"/>
  <c r="Z4195" i="1" s="1"/>
  <c r="Y4196" i="1"/>
  <c r="Z4196" i="1"/>
  <c r="Y4197" i="1"/>
  <c r="Z4197" i="1" s="1"/>
  <c r="Y4198" i="1"/>
  <c r="Z4198" i="1" s="1"/>
  <c r="Y4199" i="1"/>
  <c r="Z4199" i="1" s="1"/>
  <c r="Y4200" i="1"/>
  <c r="Z4200" i="1" s="1"/>
  <c r="Y4201" i="1"/>
  <c r="Z4201" i="1" s="1"/>
  <c r="Y4202" i="1"/>
  <c r="Z4202" i="1" s="1"/>
  <c r="Y4203" i="1"/>
  <c r="Z4203" i="1"/>
  <c r="Y4204" i="1"/>
  <c r="Z4204" i="1" s="1"/>
  <c r="Y4205" i="1"/>
  <c r="Z4205" i="1" s="1"/>
  <c r="Y4206" i="1"/>
  <c r="Z4206" i="1" s="1"/>
  <c r="Y4207" i="1"/>
  <c r="Z4207" i="1" s="1"/>
  <c r="Y4208" i="1"/>
  <c r="Z4208" i="1" s="1"/>
  <c r="Y4209" i="1"/>
  <c r="Z4209" i="1" s="1"/>
  <c r="Y4210" i="1"/>
  <c r="Z4210" i="1" s="1"/>
  <c r="Y4211" i="1"/>
  <c r="Z4211" i="1"/>
  <c r="Y4212" i="1"/>
  <c r="Z4212" i="1" s="1"/>
  <c r="Y4213" i="1"/>
  <c r="Z4213" i="1"/>
  <c r="Y4214" i="1"/>
  <c r="Z4214" i="1"/>
  <c r="Y4215" i="1"/>
  <c r="Z4215" i="1"/>
  <c r="Y4216" i="1"/>
  <c r="Z4216" i="1"/>
  <c r="Y4217" i="1"/>
  <c r="Z4217" i="1" s="1"/>
  <c r="Y4218" i="1"/>
  <c r="Z4218" i="1" s="1"/>
  <c r="Y4219" i="1"/>
  <c r="Z4219" i="1"/>
  <c r="Y4220" i="1"/>
  <c r="Z4220" i="1" s="1"/>
  <c r="Y4221" i="1"/>
  <c r="Z4221" i="1" s="1"/>
  <c r="Y4222" i="1"/>
  <c r="Z4222" i="1" s="1"/>
  <c r="Y4223" i="1"/>
  <c r="Z4223" i="1" s="1"/>
  <c r="Y4224" i="1"/>
  <c r="Z4224" i="1" s="1"/>
  <c r="Y4225" i="1"/>
  <c r="Z4225" i="1"/>
  <c r="Y4226" i="1"/>
  <c r="Z4226" i="1"/>
  <c r="Y4227" i="1"/>
  <c r="Z4227" i="1"/>
  <c r="Y4228" i="1"/>
  <c r="Z4228" i="1" s="1"/>
  <c r="Y4229" i="1"/>
  <c r="Z4229" i="1" s="1"/>
  <c r="Y4230" i="1"/>
  <c r="Z4230" i="1" s="1"/>
  <c r="Y4231" i="1"/>
  <c r="Z4231" i="1" s="1"/>
  <c r="Y4232" i="1"/>
  <c r="Z4232" i="1" s="1"/>
  <c r="Y4233" i="1"/>
  <c r="Z4233" i="1" s="1"/>
  <c r="Y4234" i="1"/>
  <c r="Z4234" i="1" s="1"/>
  <c r="Y4235" i="1"/>
  <c r="Z4235" i="1" s="1"/>
  <c r="Y4236" i="1"/>
  <c r="Z4236" i="1" s="1"/>
  <c r="Y4237" i="1"/>
  <c r="Z4237" i="1" s="1"/>
  <c r="Y4238" i="1"/>
  <c r="Z4238" i="1" s="1"/>
  <c r="Y4239" i="1"/>
  <c r="Z4239" i="1" s="1"/>
  <c r="Y4240" i="1"/>
  <c r="Z4240" i="1" s="1"/>
  <c r="Y4241" i="1"/>
  <c r="Z4241" i="1" s="1"/>
  <c r="Y4242" i="1"/>
  <c r="Z4242" i="1" s="1"/>
  <c r="Y4243" i="1"/>
  <c r="Z4243" i="1" s="1"/>
  <c r="Y4244" i="1"/>
  <c r="Z4244" i="1"/>
  <c r="Y4245" i="1"/>
  <c r="Z4245" i="1" s="1"/>
  <c r="Y4246" i="1"/>
  <c r="Z4246" i="1" s="1"/>
  <c r="Y4247" i="1"/>
  <c r="Z4247" i="1" s="1"/>
  <c r="Y4248" i="1"/>
  <c r="Z4248" i="1" s="1"/>
  <c r="Y4249" i="1"/>
  <c r="Z4249" i="1" s="1"/>
  <c r="Y4250" i="1"/>
  <c r="Z4250" i="1" s="1"/>
  <c r="Y4251" i="1"/>
  <c r="Z4251" i="1"/>
  <c r="Y4252" i="1"/>
  <c r="Z4252" i="1" s="1"/>
  <c r="Y4253" i="1"/>
  <c r="Z4253" i="1" s="1"/>
  <c r="Y4254" i="1"/>
  <c r="Z4254" i="1" s="1"/>
  <c r="Y4255" i="1"/>
  <c r="Z4255" i="1" s="1"/>
  <c r="Y4256" i="1"/>
  <c r="Z4256" i="1" s="1"/>
  <c r="Y4257" i="1"/>
  <c r="Z4257" i="1" s="1"/>
  <c r="Y4258" i="1"/>
  <c r="Z4258" i="1" s="1"/>
  <c r="Y4259" i="1"/>
  <c r="Z4259" i="1" s="1"/>
  <c r="Y4260" i="1"/>
  <c r="Z4260" i="1" s="1"/>
  <c r="Y4261" i="1"/>
  <c r="Z4261" i="1"/>
  <c r="Y4262" i="1"/>
  <c r="Z4262" i="1"/>
  <c r="Y4263" i="1"/>
  <c r="Z4263" i="1"/>
  <c r="Y4264" i="1"/>
  <c r="Z4264" i="1"/>
  <c r="Y4265" i="1"/>
  <c r="Z4265" i="1" s="1"/>
  <c r="Y4266" i="1"/>
  <c r="Z4266" i="1" s="1"/>
  <c r="Y4267" i="1"/>
  <c r="Z4267" i="1" s="1"/>
  <c r="Y4268" i="1"/>
  <c r="Z4268" i="1" s="1"/>
  <c r="Y4269" i="1"/>
  <c r="Z4269" i="1" s="1"/>
  <c r="Y4270" i="1"/>
  <c r="Z4270" i="1" s="1"/>
  <c r="Y4271" i="1"/>
  <c r="Z4271" i="1" s="1"/>
  <c r="Y4272" i="1"/>
  <c r="Z4272" i="1" s="1"/>
  <c r="Y4273" i="1"/>
  <c r="Z4273" i="1" s="1"/>
  <c r="Y4274" i="1"/>
  <c r="Z4274" i="1" s="1"/>
  <c r="Y4275" i="1"/>
  <c r="Z4275" i="1" s="1"/>
  <c r="Y4276" i="1"/>
  <c r="Z4276" i="1" s="1"/>
  <c r="Y4277" i="1"/>
  <c r="Z4277" i="1" s="1"/>
  <c r="Y4278" i="1"/>
  <c r="Z4278" i="1" s="1"/>
  <c r="Y4279" i="1"/>
  <c r="Z4279" i="1" s="1"/>
  <c r="Y4280" i="1"/>
  <c r="Z4280" i="1" s="1"/>
  <c r="Y4281" i="1"/>
  <c r="Z4281" i="1" s="1"/>
  <c r="Y4282" i="1"/>
  <c r="Z4282" i="1" s="1"/>
  <c r="Y4283" i="1"/>
  <c r="Z4283" i="1" s="1"/>
  <c r="Y4284" i="1"/>
  <c r="Z4284" i="1" s="1"/>
  <c r="Y4285" i="1"/>
  <c r="Z4285" i="1"/>
  <c r="Y4286" i="1"/>
  <c r="Z4286" i="1"/>
  <c r="Y4287" i="1"/>
  <c r="Z4287" i="1" s="1"/>
  <c r="Y4288" i="1"/>
  <c r="Z4288" i="1" s="1"/>
  <c r="Y4289" i="1"/>
  <c r="Z4289" i="1" s="1"/>
  <c r="Y4290" i="1"/>
  <c r="Z4290" i="1"/>
  <c r="Y4291" i="1"/>
  <c r="Z4291" i="1" s="1"/>
  <c r="Y4292" i="1"/>
  <c r="Z4292" i="1"/>
  <c r="Y4293" i="1"/>
  <c r="Z4293" i="1" s="1"/>
  <c r="Y4294" i="1"/>
  <c r="Z4294" i="1" s="1"/>
  <c r="Y4295" i="1"/>
  <c r="Z4295" i="1" s="1"/>
  <c r="Y4296" i="1"/>
  <c r="Z4296" i="1" s="1"/>
  <c r="V4297" i="1"/>
  <c r="X4297" i="1" s="1"/>
  <c r="Y4297" i="1" s="1"/>
  <c r="Z4297" i="1" s="1"/>
  <c r="V4298" i="1"/>
  <c r="X4298" i="1" s="1"/>
  <c r="Y4298" i="1" s="1"/>
  <c r="Z4298" i="1" s="1"/>
  <c r="V4299" i="1"/>
  <c r="X4299" i="1" s="1"/>
  <c r="Y4299" i="1" s="1"/>
  <c r="Z4299" i="1" s="1"/>
  <c r="V4300" i="1"/>
  <c r="X4300" i="1" s="1"/>
  <c r="Y4300" i="1" s="1"/>
  <c r="Z4300" i="1" s="1"/>
  <c r="V4301" i="1"/>
  <c r="X4301" i="1" s="1"/>
  <c r="Y4301" i="1" s="1"/>
  <c r="Z4301" i="1" s="1"/>
  <c r="V4302" i="1"/>
  <c r="X4302" i="1" s="1"/>
  <c r="Y4302" i="1" s="1"/>
  <c r="Z4302" i="1" s="1"/>
  <c r="V4303" i="1"/>
  <c r="X4303" i="1" s="1"/>
  <c r="Y4303" i="1" s="1"/>
  <c r="Z4303" i="1" s="1"/>
  <c r="Y4304" i="1"/>
  <c r="Z4304" i="1"/>
  <c r="Y4305" i="1"/>
  <c r="Z4305" i="1"/>
  <c r="Y4306" i="1"/>
  <c r="Z4306" i="1" s="1"/>
  <c r="Y4307" i="1"/>
  <c r="Z4307" i="1" s="1"/>
  <c r="Y4308" i="1"/>
  <c r="Z4308" i="1" s="1"/>
  <c r="Y4309" i="1"/>
  <c r="Z4309" i="1" s="1"/>
  <c r="Y4310" i="1"/>
  <c r="Z4310" i="1" s="1"/>
  <c r="Y4311" i="1"/>
  <c r="Z4311" i="1" s="1"/>
  <c r="Y4312" i="1"/>
  <c r="Z4312" i="1" s="1"/>
  <c r="Y4313" i="1"/>
  <c r="Z4313" i="1" s="1"/>
  <c r="Y4314" i="1"/>
  <c r="Z4314" i="1"/>
  <c r="Y4315" i="1"/>
  <c r="Z4315" i="1"/>
  <c r="Y4316" i="1"/>
  <c r="Z4316" i="1"/>
  <c r="Y4317" i="1"/>
  <c r="Z4317" i="1"/>
  <c r="Y4318" i="1"/>
  <c r="Z4318" i="1" s="1"/>
  <c r="Y4319" i="1"/>
  <c r="Z4319" i="1"/>
  <c r="Y4320" i="1"/>
  <c r="Z4320" i="1"/>
  <c r="Y4321" i="1"/>
  <c r="Z4321" i="1" s="1"/>
  <c r="Y4322" i="1"/>
  <c r="Z4322" i="1" s="1"/>
  <c r="Y4323" i="1"/>
  <c r="Z4323" i="1" s="1"/>
  <c r="Y4324" i="1"/>
  <c r="Z4324" i="1"/>
  <c r="Y4325" i="1"/>
  <c r="Z4325" i="1" s="1"/>
  <c r="Y4326" i="1"/>
  <c r="Z4326" i="1" s="1"/>
  <c r="Y4327" i="1"/>
  <c r="Z4327" i="1" s="1"/>
  <c r="Y4328" i="1"/>
  <c r="Z4328" i="1" s="1"/>
  <c r="Y4329" i="1"/>
  <c r="Z4329" i="1" s="1"/>
  <c r="Y4330" i="1"/>
  <c r="Z4330" i="1" s="1"/>
  <c r="Y4331" i="1"/>
  <c r="Z4331" i="1" s="1"/>
  <c r="Y4332" i="1"/>
  <c r="Z4332" i="1" s="1"/>
  <c r="Y4333" i="1"/>
  <c r="Z4333" i="1"/>
  <c r="Y4334" i="1"/>
  <c r="Z4334" i="1"/>
  <c r="Y4335" i="1"/>
  <c r="Z4335" i="1" s="1"/>
  <c r="Y4336" i="1"/>
  <c r="Z4336" i="1" s="1"/>
  <c r="Y4337" i="1"/>
  <c r="Z4337" i="1" s="1"/>
  <c r="Y4338" i="1"/>
  <c r="Z4338" i="1" s="1"/>
  <c r="Y4339" i="1"/>
  <c r="Z4339" i="1" s="1"/>
  <c r="Y4340" i="1"/>
  <c r="Z4340" i="1" s="1"/>
  <c r="Y4341" i="1"/>
  <c r="Z4341" i="1" s="1"/>
  <c r="Y4342" i="1"/>
  <c r="Z4342" i="1" s="1"/>
  <c r="Y4343" i="1"/>
  <c r="Z4343" i="1" s="1"/>
  <c r="Y4344" i="1"/>
  <c r="Z4344" i="1"/>
  <c r="Y4345" i="1"/>
  <c r="Z4345" i="1" s="1"/>
  <c r="Y4346" i="1"/>
  <c r="Z4346" i="1" s="1"/>
  <c r="Y4347" i="1"/>
  <c r="Z4347" i="1" s="1"/>
  <c r="Y4348" i="1"/>
  <c r="Z4348" i="1" s="1"/>
  <c r="Y4349" i="1"/>
  <c r="Z4349" i="1"/>
  <c r="Y4350" i="1"/>
  <c r="Z4350" i="1" s="1"/>
  <c r="Y4351" i="1"/>
  <c r="Z4351" i="1" s="1"/>
  <c r="Y4352" i="1"/>
  <c r="Z4352" i="1" s="1"/>
  <c r="Y4353" i="1"/>
  <c r="Z4353" i="1" s="1"/>
  <c r="Y4354" i="1"/>
  <c r="Z4354" i="1" s="1"/>
  <c r="Y4355" i="1"/>
  <c r="Z4355" i="1" s="1"/>
  <c r="Y4356" i="1"/>
  <c r="Z4356" i="1"/>
  <c r="Y4357" i="1"/>
  <c r="Z4357" i="1" s="1"/>
  <c r="Y4358" i="1"/>
  <c r="Z4358" i="1" s="1"/>
  <c r="Y4359" i="1"/>
  <c r="Z4359" i="1" s="1"/>
  <c r="Y4360" i="1"/>
  <c r="Z4360" i="1" s="1"/>
  <c r="Y4361" i="1"/>
  <c r="Z4361" i="1"/>
  <c r="Y4362" i="1"/>
  <c r="Z4362" i="1" s="1"/>
  <c r="Y4363" i="1"/>
  <c r="Z4363" i="1" s="1"/>
  <c r="Y4364" i="1"/>
  <c r="Z4364" i="1" s="1"/>
  <c r="Y4365" i="1"/>
  <c r="Z4365" i="1" s="1"/>
  <c r="Y4366" i="1"/>
  <c r="Z4366" i="1" s="1"/>
  <c r="Y4367" i="1"/>
  <c r="Z4367" i="1" s="1"/>
  <c r="Y4368" i="1"/>
  <c r="Z4368" i="1"/>
  <c r="Y4369" i="1"/>
  <c r="Z4369" i="1"/>
  <c r="Y4370" i="1"/>
  <c r="Z4370" i="1" s="1"/>
  <c r="Y4371" i="1"/>
  <c r="Z4371" i="1" s="1"/>
  <c r="Y4372" i="1"/>
  <c r="Z4372" i="1"/>
  <c r="Y4373" i="1"/>
  <c r="Z4373" i="1" s="1"/>
  <c r="Y4374" i="1"/>
  <c r="Z4374" i="1"/>
  <c r="Y4375" i="1"/>
  <c r="Z4375" i="1" s="1"/>
  <c r="Y4376" i="1"/>
  <c r="Z4376" i="1"/>
  <c r="Y4377" i="1"/>
  <c r="Z4377" i="1" s="1"/>
  <c r="Y4378" i="1"/>
  <c r="Z4378" i="1" s="1"/>
  <c r="Y4379" i="1"/>
  <c r="Z4379" i="1"/>
  <c r="Y4380" i="1"/>
  <c r="Z4380" i="1" s="1"/>
  <c r="Y4381" i="1"/>
  <c r="Z4381" i="1" s="1"/>
  <c r="Y4382" i="1"/>
  <c r="Z4382" i="1" s="1"/>
  <c r="Y4383" i="1"/>
  <c r="Z4383" i="1"/>
  <c r="Y4384" i="1"/>
  <c r="Z4384" i="1"/>
  <c r="Y4385" i="1"/>
  <c r="Z4385" i="1"/>
  <c r="Y4386" i="1"/>
  <c r="Z4386" i="1" s="1"/>
  <c r="Y4387" i="1"/>
  <c r="Z4387" i="1"/>
  <c r="Y4388" i="1"/>
  <c r="Z4388" i="1" s="1"/>
  <c r="Y4389" i="1"/>
  <c r="Z4389" i="1" s="1"/>
  <c r="Y4390" i="1"/>
  <c r="Z4390" i="1" s="1"/>
  <c r="Y4391" i="1"/>
  <c r="Z4391" i="1" s="1"/>
  <c r="Y4392" i="1"/>
  <c r="Z4392" i="1"/>
  <c r="Y4393" i="1"/>
  <c r="Z4393" i="1" s="1"/>
  <c r="Y4394" i="1"/>
  <c r="Z4394" i="1" s="1"/>
  <c r="Y4395" i="1"/>
  <c r="Z4395" i="1" s="1"/>
  <c r="Y4396" i="1"/>
  <c r="Z4396" i="1" s="1"/>
  <c r="Y4397" i="1"/>
  <c r="Z4397" i="1"/>
  <c r="Y4398" i="1"/>
  <c r="Z4398" i="1" s="1"/>
  <c r="Y4399" i="1"/>
  <c r="Z4399" i="1" s="1"/>
  <c r="Y4400" i="1"/>
  <c r="Z4400" i="1"/>
  <c r="Y4401" i="1"/>
  <c r="Z4401" i="1" s="1"/>
  <c r="Y4402" i="1"/>
  <c r="Z4402" i="1" s="1"/>
  <c r="Y4403" i="1"/>
  <c r="Z4403" i="1" s="1"/>
  <c r="Y4404" i="1"/>
  <c r="Z4404" i="1" s="1"/>
  <c r="Y4405" i="1"/>
  <c r="Z4405" i="1"/>
  <c r="Y4406" i="1"/>
  <c r="Z4406" i="1" s="1"/>
  <c r="Y4407" i="1"/>
  <c r="Z4407" i="1"/>
  <c r="Y4408" i="1"/>
  <c r="Z4408" i="1" s="1"/>
  <c r="Y4409" i="1"/>
  <c r="Z4409" i="1" s="1"/>
  <c r="Y4410" i="1"/>
  <c r="Z4410" i="1"/>
  <c r="Y4411" i="1"/>
  <c r="Z4411" i="1"/>
  <c r="Y4412" i="1"/>
  <c r="Z4412" i="1" s="1"/>
  <c r="Y4413" i="1"/>
  <c r="Z4413" i="1" s="1"/>
  <c r="Y4414" i="1"/>
  <c r="Z4414" i="1"/>
  <c r="Y4415" i="1"/>
  <c r="Z4415" i="1"/>
  <c r="Y4416" i="1"/>
  <c r="Z4416" i="1"/>
  <c r="Y4417" i="1"/>
  <c r="Z4417" i="1" s="1"/>
  <c r="Y4418" i="1"/>
  <c r="Z4418" i="1" s="1"/>
  <c r="Y4419" i="1"/>
  <c r="Z4419" i="1" s="1"/>
  <c r="Y4420" i="1"/>
  <c r="Z4420" i="1" s="1"/>
  <c r="Y4421" i="1"/>
  <c r="Z4421" i="1" s="1"/>
  <c r="Y4422" i="1"/>
  <c r="Z4422" i="1"/>
  <c r="Y4423" i="1"/>
  <c r="Z4423" i="1" s="1"/>
  <c r="Y4424" i="1"/>
  <c r="Z4424" i="1" s="1"/>
  <c r="Y4425" i="1"/>
  <c r="Z4425" i="1"/>
  <c r="Y4426" i="1"/>
  <c r="Z4426" i="1" s="1"/>
  <c r="Y4427" i="1"/>
  <c r="Z4427" i="1" s="1"/>
  <c r="Y4428" i="1"/>
  <c r="Z4428" i="1"/>
  <c r="Y4429" i="1"/>
  <c r="Z4429" i="1" s="1"/>
  <c r="Y4430" i="1"/>
  <c r="Z4430" i="1" s="1"/>
  <c r="Y4431" i="1"/>
  <c r="Z4431" i="1" s="1"/>
  <c r="Y4432" i="1"/>
  <c r="Z4432" i="1" s="1"/>
  <c r="Y4433" i="1"/>
  <c r="Z4433" i="1" s="1"/>
  <c r="Y4434" i="1"/>
  <c r="Z4434" i="1" s="1"/>
  <c r="Y4435" i="1"/>
  <c r="Z4435" i="1"/>
  <c r="Y4436" i="1"/>
  <c r="Z4436" i="1"/>
  <c r="Y4437" i="1"/>
  <c r="Z4437" i="1"/>
  <c r="Y4438" i="1"/>
  <c r="Z4438" i="1" s="1"/>
  <c r="Y4439" i="1"/>
  <c r="Z4439" i="1" s="1"/>
  <c r="Y4440" i="1"/>
  <c r="Z4440" i="1"/>
  <c r="Y4441" i="1"/>
  <c r="Z4441" i="1" s="1"/>
  <c r="Y4442" i="1"/>
  <c r="Z4442" i="1" s="1"/>
  <c r="Y4443" i="1"/>
  <c r="Z4443" i="1" s="1"/>
  <c r="Y4444" i="1"/>
  <c r="Z4444" i="1"/>
  <c r="Y4445" i="1"/>
  <c r="Z4445" i="1"/>
  <c r="Y4446" i="1"/>
  <c r="Z4446" i="1"/>
  <c r="Y4447" i="1"/>
  <c r="Z4447" i="1" s="1"/>
  <c r="Y4448" i="1"/>
  <c r="Z4448" i="1" s="1"/>
  <c r="Y4449" i="1"/>
  <c r="Z4449" i="1"/>
  <c r="Y4450" i="1"/>
  <c r="Z4450" i="1" s="1"/>
  <c r="Y4451" i="1"/>
  <c r="Z4451" i="1" s="1"/>
  <c r="Y4452" i="1"/>
  <c r="Z4452" i="1" s="1"/>
  <c r="Y4453" i="1"/>
  <c r="Z4453" i="1"/>
  <c r="Y4454" i="1"/>
  <c r="Z4454" i="1" s="1"/>
  <c r="Y4455" i="1"/>
  <c r="Z4455" i="1" s="1"/>
  <c r="Y4456" i="1"/>
  <c r="Z4456" i="1" s="1"/>
  <c r="Y4457" i="1"/>
  <c r="Z4457" i="1" s="1"/>
  <c r="Y4458" i="1"/>
  <c r="Z4458" i="1" s="1"/>
  <c r="Y4459" i="1"/>
  <c r="Z4459" i="1" s="1"/>
  <c r="Y4460" i="1"/>
  <c r="Z4460" i="1"/>
  <c r="Y4461" i="1"/>
  <c r="Z4461" i="1" s="1"/>
  <c r="Y4462" i="1"/>
  <c r="Z4462" i="1" s="1"/>
  <c r="Y4463" i="1"/>
  <c r="Z4463" i="1"/>
  <c r="Y4464" i="1"/>
  <c r="Z4464" i="1" s="1"/>
  <c r="Y4465" i="1"/>
  <c r="Z4465" i="1"/>
  <c r="Y4466" i="1"/>
  <c r="Z4466" i="1" s="1"/>
  <c r="Y4467" i="1"/>
  <c r="Z4467" i="1" s="1"/>
  <c r="Y4468" i="1"/>
  <c r="Z4468" i="1"/>
  <c r="Y4469" i="1"/>
  <c r="Z4469" i="1"/>
  <c r="Y4470" i="1"/>
  <c r="Z4470" i="1" s="1"/>
  <c r="Y4471" i="1"/>
  <c r="Z4471" i="1" s="1"/>
  <c r="Y4472" i="1"/>
  <c r="Z4472" i="1" s="1"/>
  <c r="Y4473" i="1"/>
  <c r="Z4473" i="1" s="1"/>
  <c r="Y4474" i="1"/>
  <c r="Z4474" i="1" s="1"/>
  <c r="Y4475" i="1"/>
  <c r="Z4475" i="1" s="1"/>
  <c r="Y4476" i="1"/>
  <c r="Z4476" i="1"/>
  <c r="Y4477" i="1"/>
  <c r="Z4477" i="1" s="1"/>
  <c r="Y4478" i="1"/>
  <c r="Z4478" i="1" s="1"/>
  <c r="Y4479" i="1"/>
  <c r="Z4479" i="1" s="1"/>
  <c r="Y4480" i="1"/>
  <c r="Z4480" i="1"/>
  <c r="Y4481" i="1"/>
  <c r="Z4481" i="1" s="1"/>
  <c r="Y4482" i="1"/>
  <c r="Z4482" i="1" s="1"/>
  <c r="Y4483" i="1"/>
  <c r="Z4483" i="1" s="1"/>
  <c r="Y4484" i="1"/>
  <c r="Z4484" i="1" s="1"/>
  <c r="Y4485" i="1"/>
  <c r="Z4485" i="1"/>
  <c r="Y4486" i="1"/>
  <c r="Z4486" i="1" s="1"/>
  <c r="Y4487" i="1"/>
  <c r="Z4487" i="1" s="1"/>
  <c r="Y4488" i="1"/>
  <c r="Z4488" i="1" s="1"/>
  <c r="Y4489" i="1"/>
  <c r="Z4489" i="1"/>
  <c r="Y4490" i="1"/>
  <c r="Z4490" i="1" s="1"/>
  <c r="Y4491" i="1"/>
  <c r="Z4491" i="1" s="1"/>
  <c r="Y4492" i="1"/>
  <c r="Z4492" i="1" s="1"/>
  <c r="Y4493" i="1"/>
  <c r="Z4493" i="1" s="1"/>
  <c r="Y4494" i="1"/>
  <c r="Z4494" i="1" s="1"/>
  <c r="Y4495" i="1"/>
  <c r="Z4495" i="1" s="1"/>
  <c r="Y4496" i="1"/>
  <c r="Z4496" i="1"/>
  <c r="Y4497" i="1"/>
  <c r="Z4497" i="1" s="1"/>
  <c r="Y4498" i="1"/>
  <c r="Z4498" i="1" s="1"/>
  <c r="Y4499" i="1"/>
  <c r="Z4499" i="1" s="1"/>
  <c r="Y4500" i="1"/>
  <c r="Z4500" i="1" s="1"/>
  <c r="Y4501" i="1"/>
  <c r="Z4501" i="1"/>
  <c r="Y4502" i="1"/>
  <c r="Z4502" i="1" s="1"/>
  <c r="Y4503" i="1"/>
  <c r="Z4503" i="1" s="1"/>
  <c r="Y4504" i="1"/>
  <c r="Z4504" i="1" s="1"/>
  <c r="Y4505" i="1"/>
  <c r="Z4505" i="1" s="1"/>
  <c r="Y4506" i="1"/>
  <c r="Z4506" i="1"/>
  <c r="Y4507" i="1"/>
  <c r="Z4507" i="1" s="1"/>
  <c r="Y4508" i="1"/>
  <c r="Z4508" i="1" s="1"/>
  <c r="Y4509" i="1"/>
  <c r="Z4509" i="1"/>
  <c r="Y4510" i="1"/>
  <c r="Z4510" i="1" s="1"/>
  <c r="Y4511" i="1"/>
  <c r="Z4511" i="1" s="1"/>
  <c r="Y4512" i="1"/>
  <c r="Z4512" i="1" s="1"/>
  <c r="Y4513" i="1"/>
  <c r="Z4513" i="1"/>
  <c r="Y4514" i="1"/>
  <c r="Z4514" i="1"/>
  <c r="Y4515" i="1"/>
  <c r="Z4515" i="1" s="1"/>
  <c r="Y4516" i="1"/>
  <c r="Z4516" i="1"/>
  <c r="Y4517" i="1"/>
  <c r="Z4517" i="1"/>
  <c r="Y4518" i="1"/>
  <c r="Z4518" i="1" s="1"/>
  <c r="Y4519" i="1"/>
  <c r="Z4519" i="1" s="1"/>
  <c r="Y4520" i="1"/>
  <c r="Z4520" i="1"/>
  <c r="Y4521" i="1"/>
  <c r="Z4521" i="1" s="1"/>
  <c r="Y4522" i="1"/>
  <c r="Z4522" i="1"/>
  <c r="Y4523" i="1"/>
  <c r="Z4523" i="1" s="1"/>
  <c r="Y4524" i="1"/>
  <c r="Z4524" i="1"/>
  <c r="Y4525" i="1"/>
  <c r="Z4525" i="1" s="1"/>
  <c r="Y4526" i="1"/>
  <c r="Z4526" i="1" s="1"/>
  <c r="Y4527" i="1"/>
  <c r="Z4527" i="1" s="1"/>
  <c r="Y4528" i="1"/>
  <c r="Z4528" i="1" s="1"/>
  <c r="Y4529" i="1"/>
  <c r="Z4529" i="1" s="1"/>
  <c r="Y4530" i="1"/>
  <c r="Z4530" i="1"/>
  <c r="Y4531" i="1"/>
  <c r="Z4531" i="1" s="1"/>
  <c r="Y4532" i="1"/>
  <c r="Z4532" i="1" s="1"/>
  <c r="Y4533" i="1"/>
  <c r="Z4533" i="1" s="1"/>
  <c r="Y4534" i="1"/>
  <c r="Z4534" i="1" s="1"/>
  <c r="Y4535" i="1"/>
  <c r="Z4535" i="1" s="1"/>
  <c r="Y4536" i="1"/>
  <c r="Z4536" i="1" s="1"/>
  <c r="Y4537" i="1"/>
  <c r="Z4537" i="1" s="1"/>
  <c r="Y4538" i="1"/>
  <c r="Z4538" i="1" s="1"/>
  <c r="Y4539" i="1"/>
  <c r="Z4539" i="1"/>
  <c r="Y4540" i="1"/>
  <c r="Z4540" i="1" s="1"/>
  <c r="Y4541" i="1"/>
  <c r="Z4541" i="1"/>
  <c r="Y4542" i="1"/>
  <c r="Z4542" i="1" s="1"/>
  <c r="Y4543" i="1"/>
  <c r="Z4543" i="1"/>
  <c r="Y4544" i="1"/>
  <c r="Z4544" i="1"/>
  <c r="Y4545" i="1"/>
  <c r="Z4545" i="1" s="1"/>
  <c r="Y4546" i="1"/>
  <c r="Z4546" i="1" s="1"/>
  <c r="Y4547" i="1"/>
  <c r="Z4547" i="1" s="1"/>
  <c r="Y4548" i="1"/>
  <c r="Z4548" i="1" s="1"/>
  <c r="Y4549" i="1"/>
  <c r="Z4549" i="1"/>
  <c r="Y4550" i="1"/>
  <c r="Z4550" i="1"/>
  <c r="Y4551" i="1"/>
  <c r="Z4551" i="1" s="1"/>
  <c r="Y4552" i="1"/>
  <c r="Z4552" i="1" s="1"/>
  <c r="Y4553" i="1"/>
  <c r="Z4553" i="1"/>
  <c r="Y4554" i="1"/>
  <c r="Z4554" i="1" s="1"/>
  <c r="Y4555" i="1"/>
  <c r="Z4555" i="1"/>
  <c r="Y4556" i="1"/>
  <c r="Z4556" i="1" s="1"/>
  <c r="Y4557" i="1"/>
  <c r="Z4557" i="1" s="1"/>
  <c r="Y4558" i="1"/>
  <c r="Z4558" i="1" s="1"/>
  <c r="Y4559" i="1"/>
  <c r="Z4559" i="1"/>
  <c r="Y4560" i="1"/>
  <c r="Z4560" i="1"/>
  <c r="Y4561" i="1"/>
  <c r="Z4561" i="1" s="1"/>
  <c r="Y4562" i="1"/>
  <c r="Z4562" i="1" s="1"/>
  <c r="Y4563" i="1"/>
  <c r="Z4563" i="1"/>
  <c r="Y4564" i="1"/>
  <c r="Z4564" i="1"/>
  <c r="Y4565" i="1"/>
  <c r="Z4565" i="1"/>
  <c r="Y4566" i="1"/>
  <c r="Z4566" i="1" s="1"/>
  <c r="Y4567" i="1"/>
  <c r="Z4567" i="1" s="1"/>
  <c r="Y4568" i="1"/>
  <c r="Z4568" i="1" s="1"/>
  <c r="Y4569" i="1"/>
  <c r="Z4569" i="1" s="1"/>
  <c r="Y4570" i="1"/>
  <c r="Z4570" i="1" s="1"/>
  <c r="Y4571" i="1"/>
  <c r="Z4571" i="1" s="1"/>
  <c r="Y4572" i="1"/>
  <c r="Z4572" i="1" s="1"/>
  <c r="Y4573" i="1"/>
  <c r="Z4573" i="1" s="1"/>
  <c r="Y4574" i="1"/>
  <c r="Z4574" i="1" s="1"/>
  <c r="Y4575" i="1"/>
  <c r="Z4575" i="1" s="1"/>
  <c r="Y4576" i="1"/>
  <c r="Z4576" i="1" s="1"/>
  <c r="Y4577" i="1"/>
  <c r="Z4577" i="1"/>
  <c r="Y4578" i="1"/>
  <c r="Z4578" i="1" s="1"/>
  <c r="Y4579" i="1"/>
  <c r="Z4579" i="1" s="1"/>
  <c r="Y4580" i="1"/>
  <c r="Z4580" i="1" s="1"/>
  <c r="Y4581" i="1"/>
  <c r="Z4581" i="1" s="1"/>
  <c r="Y4582" i="1"/>
  <c r="Z4582" i="1" s="1"/>
  <c r="Y4583" i="1"/>
  <c r="Z4583" i="1" s="1"/>
  <c r="Y4584" i="1"/>
  <c r="Z4584" i="1" s="1"/>
  <c r="Y4585" i="1"/>
  <c r="Z4585" i="1" s="1"/>
  <c r="Y4586" i="1"/>
  <c r="Z4586" i="1"/>
  <c r="Y4587" i="1"/>
  <c r="Z4587" i="1" s="1"/>
  <c r="Y4588" i="1"/>
  <c r="Z4588" i="1" s="1"/>
  <c r="Y4589" i="1"/>
  <c r="Z4589" i="1" s="1"/>
  <c r="Y4590" i="1"/>
  <c r="Z4590" i="1" s="1"/>
  <c r="Y4591" i="1"/>
  <c r="Z4591" i="1"/>
  <c r="Y4592" i="1"/>
  <c r="Z4592" i="1" s="1"/>
  <c r="Y4593" i="1"/>
  <c r="Z4593" i="1" s="1"/>
  <c r="Y4594" i="1"/>
  <c r="Z4594" i="1"/>
  <c r="Y4595" i="1"/>
  <c r="Z4595" i="1" s="1"/>
  <c r="Y4596" i="1"/>
  <c r="Z4596" i="1" s="1"/>
  <c r="Y4597" i="1"/>
  <c r="Z4597" i="1"/>
  <c r="Y4598" i="1"/>
  <c r="Z4598" i="1" s="1"/>
  <c r="Y4599" i="1"/>
  <c r="Z4599" i="1"/>
  <c r="Y4600" i="1"/>
  <c r="Z4600" i="1" s="1"/>
  <c r="Y4601" i="1"/>
  <c r="Z4601" i="1" s="1"/>
  <c r="Y4602" i="1"/>
  <c r="Z4602" i="1" s="1"/>
  <c r="Y4603" i="1"/>
  <c r="Z4603" i="1"/>
  <c r="Y4604" i="1"/>
  <c r="Z4604" i="1" s="1"/>
  <c r="Y4605" i="1"/>
  <c r="Z4605" i="1" s="1"/>
  <c r="Y4606" i="1"/>
  <c r="Z4606" i="1"/>
  <c r="Y4607" i="1"/>
  <c r="Z4607" i="1"/>
  <c r="Y4608" i="1"/>
  <c r="Z4608" i="1" s="1"/>
  <c r="Y4609" i="1"/>
  <c r="Z4609" i="1" s="1"/>
  <c r="Y4610" i="1"/>
  <c r="Z4610" i="1" s="1"/>
  <c r="Y4611" i="1"/>
  <c r="Z4611" i="1"/>
  <c r="Y4612" i="1"/>
  <c r="Z4612" i="1"/>
  <c r="Y4613" i="1"/>
  <c r="Z4613" i="1"/>
  <c r="Y4614" i="1"/>
  <c r="Z4614" i="1"/>
  <c r="Y4615" i="1"/>
  <c r="Z4615" i="1" s="1"/>
  <c r="Y4616" i="1"/>
  <c r="Z4616" i="1" s="1"/>
  <c r="Y4617" i="1"/>
  <c r="Z4617" i="1" s="1"/>
  <c r="Y4618" i="1"/>
  <c r="Z4618" i="1" s="1"/>
  <c r="Y4619" i="1"/>
  <c r="Z4619" i="1" s="1"/>
  <c r="Y4620" i="1"/>
  <c r="Z4620" i="1" s="1"/>
  <c r="Y4621" i="1"/>
  <c r="Z4621" i="1"/>
  <c r="Y4622" i="1"/>
  <c r="Z4622" i="1" s="1"/>
  <c r="Y4623" i="1"/>
  <c r="Z4623" i="1" s="1"/>
  <c r="Y4624" i="1"/>
  <c r="Z4624" i="1" s="1"/>
  <c r="Y4625" i="1"/>
  <c r="Z4625" i="1" s="1"/>
  <c r="Y4626" i="1"/>
  <c r="Z4626" i="1" s="1"/>
  <c r="Y4627" i="1"/>
  <c r="Z4627" i="1"/>
  <c r="Y4628" i="1"/>
  <c r="Z4628" i="1" s="1"/>
  <c r="Y4629" i="1"/>
  <c r="Z4629" i="1" s="1"/>
  <c r="Y4630" i="1"/>
  <c r="Z4630" i="1" s="1"/>
  <c r="Y4631" i="1"/>
  <c r="Z4631" i="1" s="1"/>
  <c r="Y4632" i="1"/>
  <c r="Z4632" i="1"/>
  <c r="Y4633" i="1"/>
  <c r="Z4633" i="1"/>
  <c r="Y4634" i="1"/>
  <c r="Z4634" i="1"/>
  <c r="Y4635" i="1"/>
  <c r="Z4635" i="1"/>
  <c r="Y4636" i="1"/>
  <c r="Z4636" i="1"/>
  <c r="Y4637" i="1"/>
  <c r="Z4637" i="1"/>
  <c r="Y4638" i="1"/>
  <c r="Z4638" i="1" s="1"/>
  <c r="Y4639" i="1"/>
  <c r="Z4639" i="1" s="1"/>
  <c r="Y4640" i="1"/>
  <c r="Z4640" i="1" s="1"/>
  <c r="Y4641" i="1"/>
  <c r="Z4641" i="1"/>
  <c r="Y4642" i="1"/>
  <c r="Z4642" i="1"/>
  <c r="Y4643" i="1"/>
  <c r="Z4643" i="1" s="1"/>
  <c r="Y4644" i="1"/>
  <c r="Z4644" i="1"/>
  <c r="Y4645" i="1"/>
  <c r="Z4645" i="1"/>
  <c r="Y4646" i="1"/>
  <c r="Z4646" i="1" s="1"/>
  <c r="Y4647" i="1"/>
  <c r="Z4647" i="1" s="1"/>
  <c r="Y4648" i="1"/>
  <c r="Z4648" i="1" s="1"/>
  <c r="Y4649" i="1"/>
  <c r="Z4649" i="1" s="1"/>
  <c r="Y4650" i="1"/>
  <c r="Z4650" i="1" s="1"/>
  <c r="Y4651" i="1"/>
  <c r="Z4651" i="1"/>
  <c r="Y4652" i="1"/>
  <c r="Z4652" i="1"/>
  <c r="Y4653" i="1"/>
  <c r="Z4653" i="1" s="1"/>
  <c r="Y4654" i="1"/>
  <c r="Z4654" i="1" s="1"/>
  <c r="Y4655" i="1"/>
  <c r="Z4655" i="1"/>
  <c r="Y4656" i="1"/>
  <c r="Z4656" i="1" s="1"/>
  <c r="Y4657" i="1"/>
  <c r="Z4657" i="1"/>
  <c r="Y4658" i="1"/>
  <c r="Z4658" i="1" s="1"/>
  <c r="Y4659" i="1"/>
  <c r="Z4659" i="1" s="1"/>
  <c r="Y4660" i="1"/>
  <c r="Z4660" i="1" s="1"/>
  <c r="Y4661" i="1"/>
  <c r="Z4661" i="1"/>
  <c r="Y4662" i="1"/>
  <c r="Z4662" i="1" s="1"/>
  <c r="Y4663" i="1"/>
  <c r="Z4663" i="1" s="1"/>
  <c r="Y4664" i="1"/>
  <c r="Z4664" i="1" s="1"/>
  <c r="Y4665" i="1"/>
  <c r="Z4665" i="1" s="1"/>
  <c r="Y4666" i="1"/>
  <c r="Z4666" i="1" s="1"/>
  <c r="Y4667" i="1"/>
  <c r="Z4667" i="1"/>
  <c r="Y4668" i="1"/>
  <c r="Z4668" i="1" s="1"/>
  <c r="Y4669" i="1"/>
  <c r="Z4669" i="1" s="1"/>
  <c r="Y4670" i="1"/>
  <c r="Z4670" i="1" s="1"/>
  <c r="Y4671" i="1"/>
  <c r="Z4671" i="1" s="1"/>
  <c r="Y4672" i="1"/>
  <c r="Z4672" i="1" s="1"/>
  <c r="Y4673" i="1"/>
  <c r="Z4673" i="1" s="1"/>
  <c r="Y4674" i="1"/>
  <c r="Z4674" i="1" s="1"/>
  <c r="Y4675" i="1"/>
  <c r="Z4675" i="1" s="1"/>
  <c r="Y4676" i="1"/>
  <c r="Z4676" i="1" s="1"/>
  <c r="Y4677" i="1"/>
  <c r="Z4677" i="1" s="1"/>
  <c r="Y4678" i="1"/>
  <c r="Z4678" i="1"/>
  <c r="Y4679" i="1"/>
  <c r="Z4679" i="1"/>
  <c r="Y4680" i="1"/>
  <c r="Z4680" i="1" s="1"/>
  <c r="Y4681" i="1"/>
  <c r="Z4681" i="1"/>
  <c r="Y4682" i="1"/>
  <c r="Z4682" i="1" s="1"/>
  <c r="Y4683" i="1"/>
  <c r="Z4683" i="1" s="1"/>
  <c r="Y4684" i="1"/>
  <c r="Z4684" i="1" s="1"/>
  <c r="Y4685" i="1"/>
  <c r="Z4685" i="1"/>
  <c r="Y4686" i="1"/>
  <c r="Z4686" i="1" s="1"/>
  <c r="Y4687" i="1"/>
  <c r="Z4687" i="1" s="1"/>
  <c r="Y4688" i="1"/>
  <c r="Z4688" i="1" s="1"/>
  <c r="Y4689" i="1"/>
  <c r="Z4689" i="1" s="1"/>
  <c r="Y4690" i="1"/>
  <c r="Z4690" i="1"/>
  <c r="Y4691" i="1"/>
  <c r="Z4691" i="1" s="1"/>
  <c r="Y4692" i="1"/>
  <c r="Z4692" i="1" s="1"/>
  <c r="Y4693" i="1"/>
  <c r="Z4693" i="1" s="1"/>
  <c r="Y4694" i="1"/>
  <c r="Z4694" i="1"/>
  <c r="Y4695" i="1"/>
  <c r="Z4695" i="1"/>
  <c r="Y4696" i="1"/>
  <c r="Z4696" i="1" s="1"/>
  <c r="Y4697" i="1"/>
  <c r="Z4697" i="1" s="1"/>
  <c r="Y4698" i="1"/>
  <c r="Z4698" i="1" s="1"/>
  <c r="Y4699" i="1"/>
  <c r="Z4699" i="1" s="1"/>
  <c r="Y4700" i="1"/>
  <c r="Z4700" i="1" s="1"/>
  <c r="Y4701" i="1"/>
  <c r="Z4701" i="1" s="1"/>
  <c r="Y4702" i="1"/>
  <c r="Z4702" i="1"/>
  <c r="Y4703" i="1"/>
  <c r="Z4703" i="1" s="1"/>
  <c r="Y4704" i="1"/>
  <c r="Z4704" i="1" s="1"/>
  <c r="Y4705" i="1"/>
  <c r="Z4705" i="1" s="1"/>
  <c r="Y4706" i="1"/>
  <c r="Z4706" i="1"/>
  <c r="Y4707" i="1"/>
  <c r="Z4707" i="1"/>
  <c r="Y4708" i="1"/>
  <c r="Z4708" i="1" s="1"/>
  <c r="Y4709" i="1"/>
  <c r="Z4709" i="1" s="1"/>
  <c r="Y4710" i="1"/>
  <c r="Z4710" i="1" s="1"/>
  <c r="Y4711" i="1"/>
  <c r="Z4711" i="1"/>
  <c r="Y4712" i="1"/>
  <c r="Z4712" i="1" s="1"/>
  <c r="Y4713" i="1"/>
  <c r="Z4713" i="1" s="1"/>
  <c r="Y4714" i="1"/>
  <c r="Z4714" i="1" s="1"/>
  <c r="Y4715" i="1"/>
  <c r="Z4715" i="1" s="1"/>
  <c r="Y4716" i="1"/>
  <c r="Z4716" i="1" s="1"/>
  <c r="Y4717" i="1"/>
  <c r="Z4717" i="1"/>
  <c r="X4718" i="1"/>
  <c r="Y4718" i="1" s="1"/>
  <c r="Z4718" i="1" s="1"/>
  <c r="X4719" i="1"/>
  <c r="Y4719" i="1" s="1"/>
  <c r="Z4719" i="1" s="1"/>
  <c r="X4720" i="1"/>
  <c r="Y4720" i="1" s="1"/>
  <c r="Z4720" i="1" s="1"/>
  <c r="X4721" i="1"/>
  <c r="Y4721" i="1" s="1"/>
  <c r="Z4721" i="1" s="1"/>
  <c r="X4722" i="1"/>
  <c r="Y4722" i="1" s="1"/>
  <c r="Z4722" i="1" s="1"/>
  <c r="X4723" i="1"/>
  <c r="Y4723" i="1" s="1"/>
  <c r="Z4723" i="1" s="1"/>
  <c r="X4724" i="1"/>
  <c r="Y4724" i="1"/>
  <c r="Z4724" i="1"/>
  <c r="X4725" i="1"/>
  <c r="Y4725" i="1" s="1"/>
  <c r="Z4725" i="1" s="1"/>
  <c r="X4726" i="1"/>
  <c r="Y4726" i="1" s="1"/>
  <c r="Z4726" i="1" s="1"/>
  <c r="X4727" i="1"/>
  <c r="Y4727" i="1" s="1"/>
  <c r="Z4727" i="1"/>
  <c r="X4728" i="1"/>
  <c r="Y4728" i="1" s="1"/>
  <c r="Z4728" i="1" s="1"/>
  <c r="X4729" i="1"/>
  <c r="Y4729" i="1" s="1"/>
  <c r="Z4729" i="1" s="1"/>
  <c r="X4730" i="1"/>
  <c r="Y4730" i="1" s="1"/>
  <c r="Z4730" i="1"/>
  <c r="X4731" i="1"/>
  <c r="Y4731" i="1" s="1"/>
  <c r="Z4731" i="1" s="1"/>
  <c r="X4732" i="1"/>
  <c r="Y4732" i="1" s="1"/>
  <c r="Z4732" i="1" s="1"/>
  <c r="Y4733" i="1"/>
  <c r="Z4733" i="1" s="1"/>
  <c r="Y4734" i="1"/>
  <c r="Z4734" i="1"/>
  <c r="Y4735" i="1"/>
  <c r="Z4735" i="1" s="1"/>
  <c r="Y4736" i="1"/>
  <c r="Z4736" i="1" s="1"/>
  <c r="Y4737" i="1"/>
  <c r="Z4737" i="1" s="1"/>
  <c r="Y4738" i="1"/>
  <c r="Z4738" i="1" s="1"/>
  <c r="Y4739" i="1"/>
  <c r="Z4739" i="1" s="1"/>
  <c r="Y4740" i="1"/>
  <c r="Z4740" i="1" s="1"/>
  <c r="Y4741" i="1"/>
  <c r="Z4741" i="1"/>
  <c r="Y4742" i="1"/>
  <c r="Z4742" i="1" s="1"/>
  <c r="Y4743" i="1"/>
  <c r="Z4743" i="1"/>
  <c r="Y4744" i="1"/>
  <c r="Z4744" i="1" s="1"/>
  <c r="Y4745" i="1"/>
  <c r="Z4745" i="1"/>
  <c r="Y4746" i="1"/>
  <c r="Z4746" i="1"/>
  <c r="Y4747" i="1"/>
  <c r="Z4747" i="1"/>
  <c r="Y4748" i="1"/>
  <c r="Z4748" i="1"/>
  <c r="Y4749" i="1"/>
  <c r="Z4749" i="1"/>
  <c r="X4750" i="1"/>
  <c r="Y4750" i="1" s="1"/>
  <c r="Z4750" i="1" s="1"/>
  <c r="X4751" i="1"/>
  <c r="Y4751" i="1" s="1"/>
  <c r="Z4751" i="1" s="1"/>
  <c r="X4752" i="1"/>
  <c r="Y4752" i="1" s="1"/>
  <c r="Z4752" i="1" s="1"/>
  <c r="X4753" i="1"/>
  <c r="Y4753" i="1" s="1"/>
  <c r="Z4753" i="1" s="1"/>
  <c r="X4754" i="1"/>
  <c r="Y4754" i="1" s="1"/>
  <c r="Z4754" i="1" s="1"/>
  <c r="X4755" i="1"/>
  <c r="Y4755" i="1" s="1"/>
  <c r="Z4755" i="1" s="1"/>
  <c r="X4756" i="1"/>
  <c r="Y4756" i="1" s="1"/>
  <c r="Z4756" i="1" s="1"/>
  <c r="X4757" i="1"/>
  <c r="Y4757" i="1" s="1"/>
  <c r="Z4757" i="1" s="1"/>
  <c r="Y4758" i="1"/>
  <c r="Z4758" i="1"/>
  <c r="X4759" i="1"/>
  <c r="Y4759" i="1" s="1"/>
  <c r="Z4759" i="1" s="1"/>
  <c r="X4760" i="1"/>
  <c r="Y4760" i="1" s="1"/>
  <c r="Z4760" i="1" s="1"/>
  <c r="Y4761" i="1"/>
  <c r="Z4761" i="1" s="1"/>
  <c r="Y4762" i="1"/>
  <c r="Z4762" i="1" s="1"/>
  <c r="Y4763" i="1"/>
  <c r="Z4763" i="1" s="1"/>
  <c r="Y4764" i="1"/>
  <c r="Z4764" i="1" s="1"/>
  <c r="Y4765" i="1"/>
  <c r="Z4765" i="1"/>
  <c r="Y4766" i="1"/>
  <c r="Z4766" i="1" s="1"/>
  <c r="Y4767" i="1"/>
  <c r="Z4767" i="1" s="1"/>
  <c r="Y4768" i="1"/>
  <c r="Y4769" i="1"/>
  <c r="Z4769" i="1" s="1"/>
  <c r="Y4770" i="1"/>
  <c r="Z4770" i="1" s="1"/>
  <c r="Y4771" i="1"/>
  <c r="Z4771" i="1" s="1"/>
  <c r="Y4772" i="1"/>
  <c r="Z4772" i="1" s="1"/>
  <c r="Y4773" i="1"/>
  <c r="Z4773" i="1" s="1"/>
  <c r="Y4774" i="1"/>
  <c r="Z4774" i="1"/>
  <c r="V4775" i="1"/>
  <c r="X4775" i="1" s="1"/>
  <c r="Y4775" i="1" s="1"/>
  <c r="Z4775" i="1" s="1"/>
  <c r="V4776" i="1"/>
  <c r="X4776" i="1" s="1"/>
  <c r="Y4776" i="1" s="1"/>
  <c r="Z4776" i="1" s="1"/>
  <c r="V4777" i="1"/>
  <c r="X4777" i="1" s="1"/>
  <c r="Y4777" i="1" s="1"/>
  <c r="Z4777" i="1"/>
  <c r="Y4778" i="1"/>
  <c r="Z4778" i="1"/>
  <c r="Y4779" i="1"/>
  <c r="Z4779" i="1" s="1"/>
  <c r="Y4780" i="1"/>
  <c r="Z4780" i="1" s="1"/>
  <c r="Y4781" i="1"/>
  <c r="Z4781" i="1" s="1"/>
  <c r="Y4782" i="1"/>
  <c r="Z4782" i="1" s="1"/>
  <c r="Y4783" i="1"/>
  <c r="Z4783" i="1"/>
  <c r="Y4784" i="1"/>
  <c r="Z4784" i="1"/>
  <c r="Y4785" i="1"/>
  <c r="Z4785" i="1" s="1"/>
  <c r="Y4786" i="1"/>
  <c r="Z4786" i="1" s="1"/>
  <c r="Y4787" i="1"/>
  <c r="Z4787" i="1" s="1"/>
  <c r="Y4788" i="1"/>
  <c r="Z4788" i="1"/>
  <c r="Y4789" i="1"/>
  <c r="Z4789" i="1"/>
  <c r="Y4790" i="1"/>
  <c r="Z4790" i="1" s="1"/>
  <c r="Y4791" i="1"/>
  <c r="Z4791" i="1" s="1"/>
  <c r="Y4792" i="1"/>
  <c r="Z4792" i="1" s="1"/>
  <c r="Y4793" i="1"/>
  <c r="Z4793" i="1" s="1"/>
  <c r="Y4794" i="1"/>
  <c r="Z4794" i="1" s="1"/>
  <c r="Y4795" i="1"/>
  <c r="Z4795" i="1"/>
  <c r="Y4796" i="1"/>
  <c r="Z4796" i="1" s="1"/>
  <c r="Y4797" i="1"/>
  <c r="Z4797" i="1" s="1"/>
  <c r="Y4798" i="1"/>
  <c r="Z4798" i="1"/>
  <c r="Y4799" i="1"/>
  <c r="Z4799" i="1"/>
  <c r="Y4800" i="1"/>
  <c r="Z4800" i="1" s="1"/>
  <c r="Y4801" i="1"/>
  <c r="Z4801" i="1" s="1"/>
  <c r="Y4802" i="1"/>
  <c r="Z4802" i="1"/>
  <c r="Y4803" i="1"/>
  <c r="Z4803" i="1" s="1"/>
  <c r="Y4804" i="1"/>
  <c r="Z4804" i="1" s="1"/>
  <c r="Y4805" i="1"/>
  <c r="Z4805" i="1"/>
  <c r="Y4806" i="1"/>
  <c r="Z4806" i="1"/>
  <c r="Y4807" i="1"/>
  <c r="Z4807" i="1"/>
  <c r="Y4808" i="1"/>
  <c r="Z4808" i="1"/>
  <c r="Y4809" i="1"/>
  <c r="Z4809" i="1"/>
  <c r="Y4810" i="1"/>
  <c r="Z4810" i="1" s="1"/>
  <c r="Y4811" i="1"/>
  <c r="Z4811" i="1" s="1"/>
  <c r="Y4812" i="1"/>
  <c r="Z4812" i="1"/>
  <c r="Y4813" i="1"/>
  <c r="Z4813" i="1" s="1"/>
  <c r="Y4814" i="1"/>
  <c r="Z4814" i="1" s="1"/>
  <c r="Y4815" i="1"/>
  <c r="Z4815" i="1" s="1"/>
  <c r="Y4816" i="1"/>
  <c r="Z4816" i="1"/>
  <c r="Y4817" i="1"/>
  <c r="Z4817" i="1" s="1"/>
  <c r="Y4818" i="1"/>
  <c r="Z4818" i="1" s="1"/>
  <c r="Y4819" i="1"/>
  <c r="Z4819" i="1"/>
  <c r="Y4820" i="1"/>
  <c r="Z4820" i="1" s="1"/>
  <c r="Y4821" i="1"/>
  <c r="Z4821" i="1" s="1"/>
  <c r="Y4822" i="1"/>
  <c r="Z4822" i="1" s="1"/>
  <c r="Y4823" i="1"/>
  <c r="Z4823" i="1" s="1"/>
  <c r="Y4824" i="1"/>
  <c r="Z4824" i="1" s="1"/>
  <c r="Y4825" i="1"/>
  <c r="Z4825" i="1"/>
  <c r="Y4826" i="1"/>
  <c r="Z4826" i="1" s="1"/>
  <c r="Y4827" i="1"/>
  <c r="Z4827" i="1" s="1"/>
  <c r="Y4828" i="1"/>
  <c r="Z4828" i="1" s="1"/>
  <c r="Y4829" i="1"/>
  <c r="Z4829" i="1"/>
  <c r="Y4830" i="1"/>
  <c r="Z4830" i="1"/>
  <c r="Y4831" i="1"/>
  <c r="Z4831" i="1" s="1"/>
  <c r="Y4832" i="1"/>
  <c r="Z4832" i="1"/>
  <c r="Y4833" i="1"/>
  <c r="Z4833" i="1"/>
  <c r="Y4834" i="1"/>
  <c r="Z4834" i="1" s="1"/>
  <c r="Y4835" i="1"/>
  <c r="Z4835" i="1"/>
  <c r="Y4836" i="1"/>
  <c r="Z4836" i="1" s="1"/>
  <c r="Y4837" i="1"/>
  <c r="Z4837" i="1"/>
  <c r="Y4838" i="1"/>
  <c r="Z4838" i="1"/>
  <c r="Y4839" i="1"/>
  <c r="Z4839" i="1" s="1"/>
  <c r="Y4840" i="1"/>
  <c r="Z4840" i="1"/>
  <c r="Y4841" i="1"/>
  <c r="Z4841" i="1" s="1"/>
  <c r="Y4842" i="1"/>
  <c r="Z4842" i="1" s="1"/>
  <c r="Y4843" i="1"/>
  <c r="Z4843" i="1"/>
  <c r="Y4844" i="1"/>
  <c r="Z4844" i="1" s="1"/>
  <c r="Y4845" i="1"/>
  <c r="Z4845" i="1"/>
  <c r="Y4846" i="1"/>
  <c r="Z4846" i="1" s="1"/>
  <c r="Y4847" i="1"/>
  <c r="Z4847" i="1"/>
  <c r="Y4848" i="1"/>
  <c r="Z4848" i="1" s="1"/>
  <c r="Y4849" i="1"/>
  <c r="Z4849" i="1" s="1"/>
  <c r="Y4850" i="1"/>
  <c r="Z4850" i="1" s="1"/>
  <c r="Y4851" i="1"/>
  <c r="Z4851" i="1" s="1"/>
  <c r="Y4852" i="1"/>
  <c r="Z4852" i="1" s="1"/>
  <c r="Y4853" i="1"/>
  <c r="Z4853" i="1" s="1"/>
  <c r="Y4854" i="1"/>
  <c r="Z4854" i="1" s="1"/>
  <c r="Y4855" i="1"/>
  <c r="Z4855" i="1" s="1"/>
  <c r="Y4856" i="1"/>
  <c r="Z4856" i="1" s="1"/>
  <c r="Y4857" i="1"/>
  <c r="Z4857" i="1" s="1"/>
  <c r="Y4858" i="1"/>
  <c r="Z4858" i="1"/>
  <c r="Y4859" i="1"/>
  <c r="Z4859" i="1" s="1"/>
  <c r="Y4860" i="1"/>
  <c r="Z4860" i="1" s="1"/>
  <c r="Y4861" i="1"/>
  <c r="Z4861" i="1" s="1"/>
  <c r="Y4862" i="1"/>
  <c r="Z4862" i="1" s="1"/>
  <c r="Y4863" i="1"/>
  <c r="Z4863" i="1" s="1"/>
  <c r="Y4864" i="1"/>
  <c r="Z4864" i="1" s="1"/>
  <c r="Y4865" i="1"/>
  <c r="Z4865" i="1" s="1"/>
  <c r="Y4866" i="1"/>
  <c r="Z4866" i="1" s="1"/>
  <c r="Y4867" i="1"/>
  <c r="Z4867" i="1" s="1"/>
  <c r="Y4868" i="1"/>
  <c r="Z4868" i="1"/>
  <c r="Y4869" i="1"/>
  <c r="Z4869" i="1"/>
  <c r="Y4870" i="1"/>
  <c r="Z4870" i="1" s="1"/>
  <c r="Y4871" i="1"/>
  <c r="Z4871" i="1" s="1"/>
  <c r="Y4872" i="1"/>
  <c r="Z4872" i="1"/>
  <c r="Y4873" i="1"/>
  <c r="Z4873" i="1" s="1"/>
  <c r="Y4874" i="1"/>
  <c r="Z4874" i="1"/>
  <c r="Y4875" i="1"/>
  <c r="Z4875" i="1" s="1"/>
  <c r="Y4876" i="1"/>
  <c r="Z4876" i="1" s="1"/>
  <c r="Y4877" i="1"/>
  <c r="Z4877" i="1" s="1"/>
  <c r="Y4878" i="1"/>
  <c r="Z4878" i="1" s="1"/>
  <c r="Y4879" i="1"/>
  <c r="Z4879" i="1" s="1"/>
  <c r="Y4880" i="1"/>
  <c r="Z4880" i="1" s="1"/>
  <c r="Y4881" i="1"/>
  <c r="Z4881" i="1" s="1"/>
  <c r="Y4882" i="1"/>
  <c r="Z4882" i="1" s="1"/>
  <c r="Y4883" i="1"/>
  <c r="Z4883" i="1" s="1"/>
  <c r="Y4884" i="1"/>
  <c r="Z4884" i="1" s="1"/>
  <c r="Y4885" i="1"/>
  <c r="Z4885" i="1" s="1"/>
  <c r="Y4886" i="1"/>
  <c r="Z4886" i="1" s="1"/>
  <c r="Y4887" i="1"/>
  <c r="Z4887" i="1" s="1"/>
  <c r="Y4888" i="1"/>
  <c r="Z4888" i="1"/>
  <c r="Y4889" i="1"/>
  <c r="Z4889" i="1" s="1"/>
  <c r="Y4890" i="1"/>
  <c r="Z4890" i="1" s="1"/>
  <c r="Y4891" i="1"/>
  <c r="Z4891" i="1"/>
  <c r="Y4892" i="1"/>
  <c r="Z4892" i="1" s="1"/>
  <c r="Y4893" i="1"/>
  <c r="Z4893" i="1"/>
  <c r="Y4894" i="1"/>
  <c r="Z4894" i="1" s="1"/>
  <c r="Y4895" i="1"/>
  <c r="Z4895" i="1"/>
  <c r="Y4896" i="1"/>
  <c r="Z4896" i="1"/>
  <c r="Y4897" i="1"/>
  <c r="Z4897" i="1"/>
  <c r="Y4898" i="1"/>
  <c r="Z4898" i="1"/>
  <c r="Y4899" i="1"/>
  <c r="Z4899" i="1"/>
  <c r="Y4900" i="1"/>
  <c r="Z4900" i="1"/>
  <c r="Y4901" i="1"/>
  <c r="Z4901" i="1" s="1"/>
  <c r="Y4902" i="1"/>
  <c r="Z4902" i="1" s="1"/>
  <c r="Y4903" i="1"/>
  <c r="Z4903" i="1"/>
  <c r="Y4904" i="1"/>
  <c r="Z4904" i="1"/>
  <c r="Y4905" i="1"/>
  <c r="Z4905" i="1"/>
  <c r="Y4906" i="1"/>
  <c r="Z4906" i="1" s="1"/>
  <c r="Y4907" i="1"/>
  <c r="Z4907" i="1"/>
  <c r="Y4908" i="1"/>
  <c r="Z4908" i="1" s="1"/>
  <c r="Y4909" i="1"/>
  <c r="Z4909" i="1" s="1"/>
  <c r="Y4910" i="1"/>
  <c r="Z4910" i="1" s="1"/>
  <c r="Y4911" i="1"/>
  <c r="Z4911" i="1" s="1"/>
  <c r="Y4912" i="1"/>
  <c r="Z4912" i="1"/>
  <c r="Y4913" i="1"/>
  <c r="Z4913" i="1"/>
  <c r="Y4914" i="1"/>
  <c r="Z4914" i="1" s="1"/>
  <c r="Y4915" i="1"/>
  <c r="Z4915" i="1" s="1"/>
  <c r="Y4916" i="1"/>
  <c r="Z4916" i="1" s="1"/>
  <c r="Y4917" i="1"/>
  <c r="Z4917" i="1"/>
  <c r="Y4918" i="1"/>
  <c r="Z4918" i="1"/>
  <c r="Y4919" i="1"/>
  <c r="Z4919" i="1" s="1"/>
  <c r="Y4920" i="1"/>
  <c r="Z4920" i="1" s="1"/>
  <c r="V4920" i="1"/>
  <c r="Y4921" i="1"/>
  <c r="Z4921" i="1" s="1"/>
  <c r="V4921" i="1"/>
  <c r="Y4922" i="1"/>
  <c r="Z4922" i="1" s="1"/>
  <c r="V4922" i="1"/>
  <c r="Y4923" i="1"/>
  <c r="Z4923" i="1" s="1"/>
  <c r="Y4924" i="1"/>
  <c r="Z4924" i="1" s="1"/>
  <c r="Y4925" i="1"/>
  <c r="Z4925" i="1" s="1"/>
  <c r="Y4926" i="1"/>
  <c r="Z4926" i="1"/>
  <c r="Y4927" i="1"/>
  <c r="Z4927" i="1"/>
  <c r="Y4928" i="1"/>
  <c r="Z4928" i="1" s="1"/>
  <c r="Y4929" i="1"/>
  <c r="Z4929" i="1" s="1"/>
  <c r="Y4930" i="1"/>
  <c r="Z4930" i="1"/>
  <c r="Y4931" i="1"/>
  <c r="Z4931" i="1" s="1"/>
  <c r="Y4932" i="1"/>
  <c r="Z4932" i="1"/>
  <c r="Z4933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491" i="1"/>
  <c r="V492" i="1"/>
  <c r="V493" i="1"/>
  <c r="V494" i="1"/>
  <c r="V495" i="1"/>
  <c r="V496" i="1"/>
  <c r="V49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71" i="1"/>
  <c r="V472" i="1"/>
  <c r="V473" i="1"/>
  <c r="V474" i="1"/>
  <c r="V475" i="1"/>
  <c r="V476" i="1"/>
  <c r="V477" i="1"/>
  <c r="V460" i="1"/>
  <c r="V461" i="1"/>
  <c r="V462" i="1"/>
  <c r="V463" i="1"/>
  <c r="V464" i="1"/>
  <c r="V465" i="1"/>
  <c r="V466" i="1"/>
  <c r="V467" i="1"/>
  <c r="V468" i="1"/>
  <c r="V469" i="1"/>
  <c r="V470" i="1"/>
  <c r="V450" i="1"/>
  <c r="V451" i="1"/>
  <c r="V452" i="1"/>
  <c r="V453" i="1"/>
  <c r="V454" i="1"/>
  <c r="V455" i="1"/>
  <c r="V456" i="1"/>
  <c r="V457" i="1"/>
  <c r="V458" i="1"/>
  <c r="V459" i="1"/>
  <c r="V442" i="1"/>
  <c r="V443" i="1"/>
  <c r="V444" i="1"/>
  <c r="V445" i="1"/>
  <c r="V446" i="1"/>
  <c r="V447" i="1"/>
  <c r="V448" i="1"/>
  <c r="V449" i="1"/>
  <c r="V441" i="1"/>
  <c r="V440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17" i="1"/>
  <c r="V418" i="1"/>
  <c r="V419" i="1"/>
  <c r="V420" i="1"/>
  <c r="V421" i="1"/>
  <c r="V422" i="1"/>
  <c r="V423" i="1"/>
  <c r="V424" i="1"/>
  <c r="V425" i="1"/>
  <c r="V426" i="1"/>
  <c r="V427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397" i="1"/>
  <c r="V398" i="1"/>
  <c r="V399" i="1"/>
  <c r="V400" i="1"/>
  <c r="V401" i="1"/>
  <c r="V402" i="1"/>
  <c r="V403" i="1"/>
  <c r="V390" i="1"/>
  <c r="V391" i="1"/>
  <c r="V392" i="1"/>
  <c r="V393" i="1"/>
  <c r="V394" i="1"/>
  <c r="V395" i="1"/>
  <c r="V396" i="1"/>
  <c r="V383" i="1"/>
  <c r="V384" i="1"/>
  <c r="V385" i="1"/>
  <c r="V386" i="1"/>
  <c r="V387" i="1"/>
  <c r="V388" i="1"/>
  <c r="V389" i="1"/>
  <c r="V373" i="1"/>
  <c r="V374" i="1"/>
  <c r="V375" i="1"/>
  <c r="V376" i="1"/>
  <c r="V377" i="1"/>
  <c r="V378" i="1"/>
  <c r="V379" i="1"/>
  <c r="V380" i="1"/>
  <c r="V381" i="1"/>
  <c r="V382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50" i="1"/>
  <c r="V351" i="1"/>
  <c r="V352" i="1"/>
  <c r="V353" i="1"/>
  <c r="V354" i="1"/>
  <c r="V355" i="1"/>
  <c r="V356" i="1"/>
  <c r="V357" i="1"/>
  <c r="V358" i="1"/>
  <c r="V359" i="1"/>
  <c r="V343" i="1"/>
  <c r="V344" i="1"/>
  <c r="V345" i="1"/>
  <c r="V346" i="1"/>
  <c r="V347" i="1"/>
  <c r="V348" i="1"/>
  <c r="V349" i="1"/>
  <c r="V332" i="1"/>
  <c r="V333" i="1"/>
  <c r="V334" i="1"/>
  <c r="V335" i="1"/>
  <c r="V336" i="1"/>
  <c r="V337" i="1"/>
  <c r="V338" i="1"/>
  <c r="V339" i="1"/>
  <c r="V340" i="1"/>
  <c r="V341" i="1"/>
  <c r="V342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07" i="1"/>
  <c r="V308" i="1"/>
  <c r="V309" i="1"/>
  <c r="V310" i="1"/>
  <c r="V311" i="1"/>
  <c r="V312" i="1"/>
  <c r="V313" i="1"/>
  <c r="V314" i="1"/>
  <c r="V302" i="1"/>
  <c r="V303" i="1"/>
  <c r="V304" i="1"/>
  <c r="V305" i="1"/>
  <c r="V306" i="1"/>
  <c r="V297" i="1"/>
  <c r="V298" i="1"/>
  <c r="V299" i="1"/>
  <c r="V300" i="1"/>
  <c r="V301" i="1"/>
  <c r="V287" i="1"/>
  <c r="V288" i="1"/>
  <c r="V289" i="1"/>
  <c r="V290" i="1"/>
  <c r="V291" i="1"/>
  <c r="V292" i="1"/>
  <c r="V293" i="1"/>
  <c r="V294" i="1"/>
  <c r="V295" i="1"/>
  <c r="V296" i="1"/>
  <c r="V277" i="1"/>
  <c r="V278" i="1"/>
  <c r="V279" i="1"/>
  <c r="V280" i="1"/>
  <c r="V281" i="1"/>
  <c r="V282" i="1"/>
  <c r="V283" i="1"/>
  <c r="V284" i="1"/>
  <c r="V285" i="1"/>
  <c r="V286" i="1"/>
  <c r="V270" i="1"/>
  <c r="V271" i="1"/>
  <c r="V272" i="1"/>
  <c r="V273" i="1"/>
  <c r="V274" i="1"/>
  <c r="V275" i="1"/>
  <c r="V276" i="1"/>
  <c r="V261" i="1"/>
  <c r="V262" i="1"/>
  <c r="V263" i="1"/>
  <c r="V264" i="1"/>
  <c r="V265" i="1"/>
  <c r="V266" i="1"/>
  <c r="V267" i="1"/>
  <c r="V268" i="1"/>
  <c r="V269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38" i="1"/>
  <c r="V239" i="1"/>
  <c r="V240" i="1"/>
  <c r="V241" i="1"/>
  <c r="V242" i="1"/>
  <c r="V243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4769" i="1"/>
  <c r="V4770" i="1"/>
  <c r="V4771" i="1"/>
  <c r="V4772" i="1"/>
  <c r="V4773" i="1"/>
  <c r="V4774" i="1"/>
  <c r="V4778" i="1"/>
  <c r="V4779" i="1"/>
  <c r="V4846" i="1"/>
  <c r="V4847" i="1"/>
  <c r="V4848" i="1"/>
  <c r="V4849" i="1"/>
  <c r="V4850" i="1"/>
  <c r="V4851" i="1"/>
  <c r="V4852" i="1"/>
  <c r="V4853" i="1"/>
  <c r="V4854" i="1"/>
  <c r="V4855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22" i="1"/>
  <c r="V4823" i="1"/>
  <c r="V4824" i="1"/>
  <c r="V4825" i="1"/>
  <c r="V4826" i="1"/>
  <c r="V4827" i="1"/>
  <c r="V4828" i="1"/>
  <c r="V4829" i="1"/>
  <c r="V4830" i="1"/>
  <c r="V4831" i="1"/>
  <c r="V4832" i="1"/>
  <c r="V4821" i="1"/>
  <c r="V4708" i="1"/>
  <c r="V4709" i="1"/>
  <c r="V4710" i="1"/>
  <c r="V4711" i="1"/>
  <c r="V4712" i="1"/>
  <c r="V4713" i="1"/>
  <c r="V4714" i="1"/>
  <c r="V4715" i="1"/>
  <c r="V4716" i="1"/>
  <c r="V4717" i="1"/>
  <c r="V4704" i="1"/>
  <c r="V4705" i="1"/>
  <c r="V4706" i="1"/>
  <c r="V4707" i="1"/>
  <c r="V4700" i="1"/>
  <c r="V4701" i="1"/>
  <c r="V4702" i="1"/>
  <c r="V4703" i="1"/>
  <c r="V4696" i="1"/>
  <c r="V4697" i="1"/>
  <c r="V4698" i="1"/>
  <c r="V4699" i="1"/>
  <c r="V4687" i="1"/>
  <c r="V4688" i="1"/>
  <c r="V4689" i="1"/>
  <c r="V4690" i="1"/>
  <c r="V4691" i="1"/>
  <c r="V4692" i="1"/>
  <c r="V4693" i="1"/>
  <c r="V4694" i="1"/>
  <c r="V4695" i="1"/>
  <c r="V4718" i="1"/>
  <c r="V4719" i="1"/>
  <c r="V4680" i="1"/>
  <c r="V4681" i="1"/>
  <c r="V4682" i="1"/>
  <c r="V4683" i="1"/>
  <c r="V4684" i="1"/>
  <c r="V4685" i="1"/>
  <c r="V4686" i="1"/>
  <c r="V4674" i="1"/>
  <c r="V4675" i="1"/>
  <c r="V4676" i="1"/>
  <c r="V4677" i="1"/>
  <c r="V4678" i="1"/>
  <c r="V4679" i="1"/>
  <c r="V4667" i="1"/>
  <c r="V4668" i="1"/>
  <c r="V4669" i="1"/>
  <c r="V4670" i="1"/>
  <c r="V4671" i="1"/>
  <c r="V4672" i="1"/>
  <c r="V46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53" i="1"/>
  <c r="V4454" i="1"/>
  <c r="V4455" i="1"/>
  <c r="V4456" i="1"/>
  <c r="V4457" i="1"/>
  <c r="V4458" i="1"/>
  <c r="V4459" i="1"/>
  <c r="V4460" i="1"/>
  <c r="V4461" i="1"/>
  <c r="V4444" i="1"/>
  <c r="V4445" i="1"/>
  <c r="V4446" i="1"/>
  <c r="V4447" i="1"/>
  <c r="V4448" i="1"/>
  <c r="V4449" i="1"/>
  <c r="V4450" i="1"/>
  <c r="V4451" i="1"/>
  <c r="V4452" i="1"/>
  <c r="V4438" i="1"/>
  <c r="V4439" i="1"/>
  <c r="V4440" i="1"/>
  <c r="V4441" i="1"/>
  <c r="V4442" i="1"/>
  <c r="V4443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645" i="1"/>
  <c r="V4646" i="1"/>
  <c r="V4647" i="1"/>
  <c r="V4648" i="1"/>
  <c r="V4649" i="1"/>
  <c r="V4650" i="1"/>
  <c r="V4651" i="1"/>
  <c r="V4652" i="1"/>
  <c r="V4638" i="1"/>
  <c r="V4639" i="1"/>
  <c r="V4640" i="1"/>
  <c r="V4641" i="1"/>
  <c r="V4642" i="1"/>
  <c r="V4643" i="1"/>
  <c r="V4644" i="1"/>
  <c r="V4631" i="1"/>
  <c r="V4632" i="1"/>
  <c r="V4633" i="1"/>
  <c r="V4634" i="1"/>
  <c r="V4635" i="1"/>
  <c r="V4636" i="1"/>
  <c r="V4637" i="1"/>
  <c r="V4623" i="1"/>
  <c r="V4624" i="1"/>
  <c r="V4625" i="1"/>
  <c r="V4626" i="1"/>
  <c r="V4627" i="1"/>
  <c r="V4628" i="1"/>
  <c r="V4629" i="1"/>
  <c r="V4630" i="1"/>
  <c r="V4653" i="1"/>
  <c r="V4654" i="1"/>
  <c r="V4655" i="1"/>
  <c r="V4617" i="1"/>
  <c r="V4618" i="1"/>
  <c r="V4619" i="1"/>
  <c r="V4620" i="1"/>
  <c r="V4621" i="1"/>
  <c r="V4622" i="1"/>
  <c r="V4610" i="1"/>
  <c r="V4611" i="1"/>
  <c r="V4612" i="1"/>
  <c r="V4613" i="1"/>
  <c r="V4614" i="1"/>
  <c r="V4615" i="1"/>
  <c r="V4616" i="1"/>
  <c r="K220" i="7"/>
  <c r="M220" i="7" s="1"/>
  <c r="K221" i="7"/>
  <c r="L221" i="7"/>
  <c r="M221" i="7" s="1"/>
  <c r="L220" i="7"/>
  <c r="K214" i="7"/>
  <c r="M214" i="7" s="1"/>
  <c r="M216" i="7" s="1"/>
  <c r="M218" i="7" s="1"/>
  <c r="K215" i="7"/>
  <c r="L214" i="7"/>
  <c r="L215" i="7"/>
  <c r="M215" i="7" s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591" i="1"/>
  <c r="V4592" i="1"/>
  <c r="V4593" i="1"/>
  <c r="V4594" i="1"/>
  <c r="V4595" i="1"/>
  <c r="V4596" i="1"/>
  <c r="V4597" i="1"/>
  <c r="V4896" i="1"/>
  <c r="V4897" i="1"/>
  <c r="V4898" i="1"/>
  <c r="V4899" i="1"/>
  <c r="V4900" i="1"/>
  <c r="V4901" i="1"/>
  <c r="V4902" i="1"/>
  <c r="V4903" i="1"/>
  <c r="V4904" i="1"/>
  <c r="V4888" i="1"/>
  <c r="V4889" i="1"/>
  <c r="V4890" i="1"/>
  <c r="V4891" i="1"/>
  <c r="V4892" i="1"/>
  <c r="V4893" i="1"/>
  <c r="V4894" i="1"/>
  <c r="V4895" i="1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" i="7"/>
  <c r="E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584" i="1"/>
  <c r="V4585" i="1"/>
  <c r="V4586" i="1"/>
  <c r="V4587" i="1"/>
  <c r="V4588" i="1"/>
  <c r="V4589" i="1"/>
  <c r="V4590" i="1"/>
  <c r="V4577" i="1"/>
  <c r="V4578" i="1"/>
  <c r="V4579" i="1"/>
  <c r="V4580" i="1"/>
  <c r="V4581" i="1"/>
  <c r="V4582" i="1"/>
  <c r="V4583" i="1"/>
  <c r="V4570" i="1"/>
  <c r="V4571" i="1"/>
  <c r="V4572" i="1"/>
  <c r="V4573" i="1"/>
  <c r="V4574" i="1"/>
  <c r="V4575" i="1"/>
  <c r="V4576" i="1"/>
  <c r="V4414" i="1"/>
  <c r="V4415" i="1"/>
  <c r="V4416" i="1"/>
  <c r="V4417" i="1"/>
  <c r="V4418" i="1"/>
  <c r="V4419" i="1"/>
  <c r="V4420" i="1"/>
  <c r="V4421" i="1"/>
  <c r="V4406" i="1"/>
  <c r="V4407" i="1"/>
  <c r="V4408" i="1"/>
  <c r="V4409" i="1"/>
  <c r="V4410" i="1"/>
  <c r="V4411" i="1"/>
  <c r="V4412" i="1"/>
  <c r="V4413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561" i="1"/>
  <c r="V4562" i="1"/>
  <c r="V4563" i="1"/>
  <c r="V4564" i="1"/>
  <c r="V4565" i="1"/>
  <c r="V4566" i="1"/>
  <c r="V4567" i="1"/>
  <c r="V4568" i="1"/>
  <c r="V4569" i="1"/>
  <c r="V4557" i="1"/>
  <c r="V4558" i="1"/>
  <c r="V4559" i="1"/>
  <c r="V4560" i="1"/>
  <c r="V4758" i="1"/>
  <c r="V4751" i="1"/>
  <c r="V4752" i="1"/>
  <c r="V4753" i="1"/>
  <c r="V4754" i="1"/>
  <c r="V4755" i="1"/>
  <c r="V4756" i="1"/>
  <c r="V4757" i="1"/>
  <c r="V4759" i="1"/>
  <c r="V4760" i="1"/>
  <c r="V4750" i="1"/>
  <c r="V4741" i="1"/>
  <c r="V4742" i="1"/>
  <c r="V4743" i="1"/>
  <c r="V4744" i="1"/>
  <c r="V4745" i="1"/>
  <c r="V4863" i="1"/>
  <c r="V4864" i="1"/>
  <c r="V4865" i="1"/>
  <c r="V4866" i="1"/>
  <c r="V4867" i="1"/>
  <c r="V4868" i="1"/>
  <c r="V4869" i="1"/>
  <c r="V4857" i="1"/>
  <c r="V4858" i="1"/>
  <c r="V4859" i="1"/>
  <c r="V4860" i="1"/>
  <c r="V4861" i="1"/>
  <c r="V4862" i="1"/>
  <c r="V4398" i="1"/>
  <c r="V4399" i="1"/>
  <c r="V4400" i="1"/>
  <c r="V4401" i="1"/>
  <c r="V4402" i="1"/>
  <c r="V4403" i="1"/>
  <c r="V4404" i="1"/>
  <c r="V4405" i="1"/>
  <c r="V4392" i="1"/>
  <c r="V4393" i="1"/>
  <c r="V4394" i="1"/>
  <c r="V4395" i="1"/>
  <c r="V4396" i="1"/>
  <c r="V4397" i="1"/>
  <c r="V4386" i="1"/>
  <c r="V4387" i="1"/>
  <c r="V4388" i="1"/>
  <c r="V4389" i="1"/>
  <c r="V4390" i="1"/>
  <c r="V4391" i="1"/>
  <c r="V4266" i="1"/>
  <c r="V4267" i="1"/>
  <c r="V4268" i="1"/>
  <c r="V4269" i="1"/>
  <c r="V4270" i="1"/>
  <c r="Y3" i="1"/>
  <c r="V40" i="1"/>
  <c r="V41" i="1"/>
  <c r="V42" i="1"/>
  <c r="V45" i="1"/>
  <c r="V47" i="1"/>
  <c r="V4259" i="1"/>
  <c r="V4260" i="1"/>
  <c r="V4261" i="1"/>
  <c r="V4262" i="1"/>
  <c r="V4263" i="1"/>
  <c r="V4264" i="1"/>
  <c r="V4265" i="1"/>
  <c r="V4252" i="1"/>
  <c r="V4253" i="1"/>
  <c r="V4254" i="1"/>
  <c r="V4255" i="1"/>
  <c r="V4256" i="1"/>
  <c r="V4257" i="1"/>
  <c r="V4258" i="1"/>
  <c r="V4243" i="1"/>
  <c r="V4244" i="1"/>
  <c r="V4245" i="1"/>
  <c r="V4246" i="1"/>
  <c r="V4247" i="1"/>
  <c r="V4248" i="1"/>
  <c r="V4249" i="1"/>
  <c r="V4250" i="1"/>
  <c r="V4251" i="1"/>
  <c r="V4236" i="1"/>
  <c r="V4237" i="1"/>
  <c r="V4238" i="1"/>
  <c r="V4239" i="1"/>
  <c r="V4240" i="1"/>
  <c r="V4241" i="1"/>
  <c r="V4242" i="1"/>
  <c r="V4376" i="1"/>
  <c r="V4377" i="1"/>
  <c r="V4378" i="1"/>
  <c r="V4379" i="1"/>
  <c r="V4380" i="1"/>
  <c r="V4381" i="1"/>
  <c r="V4382" i="1"/>
  <c r="V4383" i="1"/>
  <c r="V4384" i="1"/>
  <c r="V4385" i="1"/>
  <c r="V4367" i="1"/>
  <c r="V4368" i="1"/>
  <c r="V4369" i="1"/>
  <c r="V4370" i="1"/>
  <c r="V4371" i="1"/>
  <c r="V4372" i="1"/>
  <c r="V4373" i="1"/>
  <c r="V4374" i="1"/>
  <c r="V4375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13" i="1"/>
  <c r="V4214" i="1"/>
  <c r="V4215" i="1"/>
  <c r="V4216" i="1"/>
  <c r="V4217" i="1"/>
  <c r="V4218" i="1"/>
  <c r="V4219" i="1"/>
  <c r="V4220" i="1"/>
  <c r="V4548" i="1"/>
  <c r="V4549" i="1"/>
  <c r="V4550" i="1"/>
  <c r="V4551" i="1"/>
  <c r="V4552" i="1"/>
  <c r="V4553" i="1"/>
  <c r="V4554" i="1"/>
  <c r="V4555" i="1"/>
  <c r="V4556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360" i="1"/>
  <c r="V4361" i="1"/>
  <c r="V4362" i="1"/>
  <c r="V4363" i="1"/>
  <c r="V4364" i="1"/>
  <c r="V4365" i="1"/>
  <c r="V4366" i="1"/>
  <c r="V4354" i="1"/>
  <c r="V4355" i="1"/>
  <c r="V4356" i="1"/>
  <c r="V4357" i="1"/>
  <c r="V4358" i="1"/>
  <c r="V4359" i="1"/>
  <c r="V4207" i="1"/>
  <c r="V4208" i="1"/>
  <c r="V4209" i="1"/>
  <c r="V4210" i="1"/>
  <c r="V4211" i="1"/>
  <c r="V421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348" i="1"/>
  <c r="V4349" i="1"/>
  <c r="V4350" i="1"/>
  <c r="V4351" i="1"/>
  <c r="V4352" i="1"/>
  <c r="V4353" i="1"/>
  <c r="V4187" i="1"/>
  <c r="V4188" i="1"/>
  <c r="V4189" i="1"/>
  <c r="V4190" i="1"/>
  <c r="V4191" i="1"/>
  <c r="V4192" i="1"/>
  <c r="V4182" i="1"/>
  <c r="V4183" i="1"/>
  <c r="V4184" i="1"/>
  <c r="V4185" i="1"/>
  <c r="V4186" i="1"/>
  <c r="V4138" i="1"/>
  <c r="V4139" i="1"/>
  <c r="V4140" i="1"/>
  <c r="V4141" i="1"/>
  <c r="V4142" i="1"/>
  <c r="V4143" i="1"/>
  <c r="V4144" i="1"/>
  <c r="V4127" i="1"/>
  <c r="V4128" i="1"/>
  <c r="V4129" i="1"/>
  <c r="V4130" i="1"/>
  <c r="V4131" i="1"/>
  <c r="V4132" i="1"/>
  <c r="V4133" i="1"/>
  <c r="V4134" i="1"/>
  <c r="V4135" i="1"/>
  <c r="V4136" i="1"/>
  <c r="V413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21" i="1"/>
  <c r="V4022" i="1"/>
  <c r="V4023" i="1"/>
  <c r="V4024" i="1"/>
  <c r="V4025" i="1"/>
  <c r="V4026" i="1"/>
  <c r="V4027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42" i="1"/>
  <c r="V4043" i="1"/>
  <c r="V3996" i="1"/>
  <c r="V3997" i="1"/>
  <c r="V3998" i="1"/>
  <c r="V3999" i="1"/>
  <c r="V4000" i="1"/>
  <c r="V4001" i="1"/>
  <c r="V3987" i="1"/>
  <c r="V3988" i="1"/>
  <c r="V3989" i="1"/>
  <c r="V3990" i="1"/>
  <c r="V3991" i="1"/>
  <c r="V3992" i="1"/>
  <c r="V3993" i="1"/>
  <c r="V3994" i="1"/>
  <c r="V3995" i="1"/>
  <c r="V3979" i="1"/>
  <c r="V3980" i="1"/>
  <c r="V3981" i="1"/>
  <c r="V3982" i="1"/>
  <c r="V3983" i="1"/>
  <c r="V3984" i="1"/>
  <c r="V3985" i="1"/>
  <c r="V3986" i="1"/>
  <c r="V4870" i="1"/>
  <c r="V4871" i="1"/>
  <c r="V4872" i="1"/>
  <c r="V4761" i="1"/>
  <c r="V4762" i="1"/>
  <c r="V4763" i="1"/>
  <c r="V4764" i="1"/>
  <c r="V4765" i="1"/>
  <c r="V4766" i="1"/>
  <c r="V4767" i="1"/>
  <c r="V4768" i="1"/>
  <c r="V4528" i="1"/>
  <c r="V4529" i="1"/>
  <c r="V4530" i="1"/>
  <c r="V4531" i="1"/>
  <c r="V4532" i="1"/>
  <c r="V4533" i="1"/>
  <c r="V4534" i="1"/>
  <c r="V4521" i="1"/>
  <c r="V4522" i="1"/>
  <c r="V4523" i="1"/>
  <c r="V4524" i="1"/>
  <c r="V4525" i="1"/>
  <c r="V4526" i="1"/>
  <c r="V4527" i="1"/>
  <c r="V4342" i="1"/>
  <c r="V4343" i="1"/>
  <c r="V4344" i="1"/>
  <c r="V4345" i="1"/>
  <c r="V4346" i="1"/>
  <c r="V4347" i="1"/>
  <c r="V4341" i="1"/>
  <c r="V4340" i="1"/>
  <c r="V4339" i="1"/>
  <c r="V4338" i="1"/>
  <c r="V4337" i="1"/>
  <c r="V4336" i="1"/>
  <c r="V4327" i="1"/>
  <c r="V4328" i="1"/>
  <c r="V4329" i="1"/>
  <c r="V4330" i="1"/>
  <c r="V4331" i="1"/>
  <c r="V4332" i="1"/>
  <c r="V4333" i="1"/>
  <c r="V4334" i="1"/>
  <c r="V4335" i="1"/>
  <c r="V4175" i="1"/>
  <c r="V4176" i="1"/>
  <c r="V4177" i="1"/>
  <c r="V4178" i="1"/>
  <c r="V4179" i="1"/>
  <c r="V4180" i="1"/>
  <c r="V4181" i="1"/>
  <c r="V4168" i="1"/>
  <c r="V4169" i="1"/>
  <c r="V4170" i="1"/>
  <c r="V4171" i="1"/>
  <c r="V4172" i="1"/>
  <c r="V4173" i="1"/>
  <c r="V4174" i="1"/>
  <c r="V4913" i="1"/>
  <c r="V4914" i="1"/>
  <c r="V4915" i="1"/>
  <c r="V4916" i="1"/>
  <c r="V4917" i="1"/>
  <c r="V4918" i="1"/>
  <c r="V4919" i="1"/>
  <c r="V4810" i="1"/>
  <c r="V4811" i="1"/>
  <c r="V4812" i="1"/>
  <c r="V4813" i="1"/>
  <c r="V4814" i="1"/>
  <c r="V4815" i="1"/>
  <c r="V4816" i="1"/>
  <c r="V4817" i="1"/>
  <c r="V4818" i="1"/>
  <c r="V4819" i="1"/>
  <c r="V4820" i="1"/>
  <c r="V4856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905" i="1"/>
  <c r="V4906" i="1"/>
  <c r="V4907" i="1"/>
  <c r="V4908" i="1"/>
  <c r="V4909" i="1"/>
  <c r="V4910" i="1"/>
  <c r="V4911" i="1"/>
  <c r="V4912" i="1"/>
  <c r="V4799" i="1"/>
  <c r="V4800" i="1"/>
  <c r="V4801" i="1"/>
  <c r="V4802" i="1"/>
  <c r="V4803" i="1"/>
  <c r="V4804" i="1"/>
  <c r="V4805" i="1"/>
  <c r="V4806" i="1"/>
  <c r="V4807" i="1"/>
  <c r="V4808" i="1"/>
  <c r="V4809" i="1"/>
  <c r="V4794" i="1"/>
  <c r="V4795" i="1"/>
  <c r="V4796" i="1"/>
  <c r="V4797" i="1"/>
  <c r="V4798" i="1"/>
  <c r="V4780" i="1"/>
  <c r="V4781" i="1"/>
  <c r="V4782" i="1"/>
  <c r="V4783" i="1"/>
  <c r="V4784" i="1"/>
  <c r="V4513" i="1"/>
  <c r="V4514" i="1"/>
  <c r="V4515" i="1"/>
  <c r="V4516" i="1"/>
  <c r="V4517" i="1"/>
  <c r="V4518" i="1"/>
  <c r="V4519" i="1"/>
  <c r="V4520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04" i="1"/>
  <c r="V4305" i="1"/>
  <c r="V4306" i="1"/>
  <c r="V4307" i="1"/>
  <c r="V4308" i="1"/>
  <c r="V4309" i="1"/>
  <c r="V4310" i="1"/>
  <c r="V4311" i="1"/>
  <c r="V4162" i="1"/>
  <c r="V4163" i="1"/>
  <c r="V4164" i="1"/>
  <c r="V4165" i="1"/>
  <c r="V4166" i="1"/>
  <c r="V4167" i="1"/>
  <c r="V4159" i="1"/>
  <c r="V4160" i="1"/>
  <c r="V4161" i="1"/>
  <c r="V4153" i="1"/>
  <c r="V4154" i="1"/>
  <c r="V4155" i="1"/>
  <c r="V4156" i="1"/>
  <c r="V4157" i="1"/>
  <c r="V4158" i="1"/>
  <c r="V4746" i="1"/>
  <c r="V4747" i="1"/>
  <c r="V4748" i="1"/>
  <c r="V4749" i="1"/>
  <c r="V4785" i="1"/>
  <c r="V4786" i="1"/>
  <c r="V4787" i="1"/>
  <c r="V4788" i="1"/>
  <c r="V4789" i="1"/>
  <c r="V4790" i="1"/>
  <c r="V4791" i="1"/>
  <c r="V4792" i="1"/>
  <c r="V4793" i="1"/>
  <c r="V4656" i="1"/>
  <c r="V4657" i="1"/>
  <c r="V4658" i="1"/>
  <c r="V4659" i="1"/>
  <c r="V4660" i="1"/>
  <c r="V4661" i="1"/>
  <c r="V4662" i="1"/>
  <c r="V4663" i="1"/>
  <c r="V4664" i="1"/>
  <c r="V4665" i="1"/>
  <c r="V4666" i="1"/>
  <c r="V4505" i="1"/>
  <c r="V4506" i="1"/>
  <c r="V4507" i="1"/>
  <c r="V4508" i="1"/>
  <c r="V4509" i="1"/>
  <c r="V4510" i="1"/>
  <c r="V4511" i="1"/>
  <c r="V4512" i="1"/>
  <c r="V4499" i="1"/>
  <c r="V4500" i="1"/>
  <c r="V4501" i="1"/>
  <c r="V4502" i="1"/>
  <c r="V4503" i="1"/>
  <c r="V4504" i="1"/>
  <c r="V4498" i="1"/>
  <c r="V4287" i="1"/>
  <c r="V4288" i="1"/>
  <c r="V4289" i="1"/>
  <c r="V4290" i="1"/>
  <c r="V4291" i="1"/>
  <c r="V4292" i="1"/>
  <c r="V4293" i="1"/>
  <c r="V4294" i="1"/>
  <c r="V4295" i="1"/>
  <c r="V4296" i="1"/>
  <c r="V4281" i="1"/>
  <c r="V4282" i="1"/>
  <c r="V4283" i="1"/>
  <c r="V4284" i="1"/>
  <c r="V4285" i="1"/>
  <c r="V428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20" i="1"/>
  <c r="V4121" i="1"/>
  <c r="V4122" i="1"/>
  <c r="V4123" i="1"/>
  <c r="V4124" i="1"/>
  <c r="V4125" i="1"/>
  <c r="V4126" i="1"/>
  <c r="V4145" i="1"/>
  <c r="V4146" i="1"/>
  <c r="V4147" i="1"/>
  <c r="V4148" i="1"/>
  <c r="V4149" i="1"/>
  <c r="V4150" i="1"/>
  <c r="V4151" i="1"/>
  <c r="V4152" i="1"/>
  <c r="V4271" i="1"/>
  <c r="V4272" i="1"/>
  <c r="V4273" i="1"/>
  <c r="V4274" i="1"/>
  <c r="V4275" i="1"/>
  <c r="V4276" i="1"/>
  <c r="V4277" i="1"/>
  <c r="V4278" i="1"/>
  <c r="V4279" i="1"/>
  <c r="V4280" i="1"/>
  <c r="V3972" i="1"/>
  <c r="V3973" i="1"/>
  <c r="V3974" i="1"/>
  <c r="V3975" i="1"/>
  <c r="V3976" i="1"/>
  <c r="V3977" i="1"/>
  <c r="V3978" i="1"/>
  <c r="M3975" i="1"/>
  <c r="V3961" i="1"/>
  <c r="V3962" i="1"/>
  <c r="V3963" i="1"/>
  <c r="V3964" i="1"/>
  <c r="V3965" i="1"/>
  <c r="V3966" i="1"/>
  <c r="V3967" i="1"/>
  <c r="V3968" i="1"/>
  <c r="V3969" i="1"/>
  <c r="V3970" i="1"/>
  <c r="V3971" i="1"/>
  <c r="V4062" i="1"/>
  <c r="V4063" i="1"/>
  <c r="V4064" i="1"/>
  <c r="V4065" i="1"/>
  <c r="V4066" i="1"/>
  <c r="V4067" i="1"/>
  <c r="V4068" i="1"/>
  <c r="V4069" i="1"/>
  <c r="V4070" i="1"/>
  <c r="V4056" i="1"/>
  <c r="V4057" i="1"/>
  <c r="V4058" i="1"/>
  <c r="V4059" i="1"/>
  <c r="V4060" i="1"/>
  <c r="V4061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3826" i="1"/>
  <c r="V3827" i="1"/>
  <c r="V3828" i="1"/>
  <c r="V3829" i="1"/>
  <c r="V3830" i="1"/>
  <c r="V3831" i="1"/>
  <c r="V3832" i="1"/>
  <c r="V3833" i="1"/>
  <c r="V3834" i="1"/>
  <c r="V3835" i="1"/>
  <c r="V3836" i="1"/>
  <c r="V3838" i="1"/>
  <c r="V3839" i="1"/>
  <c r="V3840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60" i="1"/>
  <c r="V3861" i="1"/>
  <c r="V3862" i="1"/>
  <c r="V3863" i="1"/>
  <c r="V3864" i="1"/>
  <c r="V3866" i="1"/>
  <c r="V3867" i="1"/>
  <c r="V3869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8" i="1"/>
  <c r="V3889" i="1"/>
  <c r="V3890" i="1"/>
  <c r="V3891" i="1"/>
  <c r="V3893" i="1"/>
  <c r="V3894" i="1"/>
  <c r="V3895" i="1"/>
  <c r="V3897" i="1"/>
  <c r="V3898" i="1"/>
  <c r="V3900" i="1"/>
  <c r="V3902" i="1"/>
  <c r="V3903" i="1"/>
  <c r="V3904" i="1"/>
  <c r="V3905" i="1"/>
  <c r="V3906" i="1"/>
  <c r="V3907" i="1"/>
  <c r="V3909" i="1"/>
  <c r="V3910" i="1"/>
  <c r="V3911" i="1"/>
  <c r="V391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9" i="1"/>
  <c r="V3780" i="1"/>
  <c r="V3781" i="1"/>
  <c r="V3782" i="1"/>
  <c r="V3783" i="1"/>
  <c r="V3784" i="1"/>
  <c r="V3785" i="1"/>
  <c r="V3786" i="1"/>
  <c r="V3787" i="1"/>
  <c r="V3789" i="1"/>
  <c r="V3790" i="1"/>
  <c r="V3793" i="1"/>
  <c r="V3794" i="1"/>
  <c r="V3795" i="1"/>
  <c r="V3796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2" i="1"/>
  <c r="V3273" i="1"/>
  <c r="V3274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095" i="1"/>
  <c r="V3096" i="1"/>
  <c r="V3097" i="1"/>
  <c r="V3098" i="1"/>
  <c r="V3099" i="1"/>
  <c r="V3100" i="1"/>
  <c r="V3101" i="1"/>
  <c r="V3102" i="1"/>
  <c r="V3103" i="1"/>
  <c r="V3104" i="1"/>
  <c r="V3105" i="1"/>
  <c r="V3107" i="1"/>
  <c r="V3108" i="1"/>
  <c r="V3109" i="1"/>
  <c r="V3110" i="1"/>
  <c r="V3111" i="1"/>
  <c r="V3112" i="1"/>
  <c r="V3113" i="1"/>
  <c r="V3115" i="1"/>
  <c r="V3116" i="1"/>
  <c r="V3117" i="1"/>
  <c r="V3118" i="1"/>
  <c r="V3119" i="1"/>
  <c r="V3120" i="1"/>
  <c r="V3121" i="1"/>
  <c r="V3123" i="1"/>
  <c r="V3124" i="1"/>
  <c r="V3125" i="1"/>
  <c r="V3126" i="1"/>
  <c r="V3127" i="1"/>
  <c r="V3128" i="1"/>
  <c r="V3130" i="1"/>
  <c r="V3131" i="1"/>
  <c r="V3133" i="1"/>
  <c r="V3137" i="1"/>
  <c r="V3138" i="1"/>
  <c r="V3139" i="1"/>
  <c r="V3140" i="1"/>
  <c r="V3144" i="1"/>
  <c r="V3145" i="1"/>
  <c r="V3146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2762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8" i="1"/>
  <c r="V2779" i="1"/>
  <c r="V2780" i="1"/>
  <c r="V2781" i="1"/>
  <c r="V2782" i="1"/>
  <c r="V2784" i="1"/>
  <c r="V2785" i="1"/>
  <c r="V2786" i="1"/>
  <c r="V2787" i="1"/>
  <c r="V2788" i="1"/>
  <c r="V2789" i="1"/>
  <c r="V2791" i="1"/>
  <c r="V2792" i="1"/>
  <c r="V2793" i="1"/>
  <c r="V2794" i="1"/>
  <c r="V2795" i="1"/>
  <c r="V2796" i="1"/>
  <c r="V2797" i="1"/>
  <c r="V2798" i="1"/>
  <c r="V2799" i="1"/>
  <c r="V2800" i="1"/>
  <c r="V2802" i="1"/>
  <c r="V2803" i="1"/>
  <c r="V2804" i="1"/>
  <c r="V2805" i="1"/>
  <c r="V2806" i="1"/>
  <c r="V2807" i="1"/>
  <c r="V2808" i="1"/>
  <c r="V2809" i="1"/>
  <c r="V2810" i="1"/>
  <c r="V2811" i="1"/>
  <c r="V2812" i="1"/>
  <c r="V2929" i="1"/>
  <c r="V2930" i="1"/>
  <c r="V2931" i="1"/>
  <c r="V2932" i="1"/>
  <c r="V2933" i="1"/>
  <c r="V2934" i="1"/>
  <c r="V2935" i="1"/>
  <c r="V2937" i="1"/>
  <c r="V2938" i="1"/>
  <c r="V2939" i="1"/>
  <c r="V2940" i="1"/>
  <c r="V2941" i="1"/>
  <c r="V2942" i="1"/>
  <c r="V2943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6" i="1"/>
  <c r="V3027" i="1"/>
  <c r="V3028" i="1"/>
  <c r="V3029" i="1"/>
  <c r="V3030" i="1"/>
  <c r="V3031" i="1"/>
  <c r="V3033" i="1"/>
  <c r="V3034" i="1"/>
  <c r="V3035" i="1"/>
  <c r="V3037" i="1"/>
  <c r="V3038" i="1"/>
  <c r="V3039" i="1"/>
  <c r="V3040" i="1"/>
  <c r="V3041" i="1"/>
  <c r="V3042" i="1"/>
  <c r="V3043" i="1"/>
  <c r="V3044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32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13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894" i="1"/>
  <c r="M3883" i="1"/>
  <c r="M3884" i="1"/>
  <c r="M3885" i="1"/>
  <c r="M3886" i="1"/>
  <c r="M3887" i="1"/>
  <c r="M3888" i="1"/>
  <c r="M3889" i="1"/>
  <c r="M3890" i="1"/>
  <c r="M3891" i="1"/>
  <c r="M3892" i="1"/>
  <c r="M3893" i="1"/>
  <c r="M3882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50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3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15" i="1"/>
  <c r="M3804" i="1"/>
  <c r="M3805" i="1"/>
  <c r="M3806" i="1"/>
  <c r="M3807" i="1"/>
  <c r="M3808" i="1"/>
  <c r="M3809" i="1"/>
  <c r="M3810" i="1"/>
  <c r="M3811" i="1"/>
  <c r="M3812" i="1"/>
  <c r="M3813" i="1"/>
  <c r="M3814" i="1"/>
  <c r="M3803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785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64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39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08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692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75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52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30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07" i="1"/>
  <c r="M3596" i="1"/>
  <c r="M3597" i="1"/>
  <c r="M3598" i="1"/>
  <c r="M3599" i="1"/>
  <c r="M3600" i="1"/>
  <c r="M3601" i="1"/>
  <c r="M3602" i="1"/>
  <c r="M3603" i="1"/>
  <c r="M3604" i="1"/>
  <c r="M3605" i="1"/>
  <c r="M3606" i="1"/>
  <c r="M3595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7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56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28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03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486" i="1"/>
  <c r="M3478" i="1"/>
  <c r="M3479" i="1"/>
  <c r="M3480" i="1"/>
  <c r="M3481" i="1"/>
  <c r="M3482" i="1"/>
  <c r="M3483" i="1"/>
  <c r="M3484" i="1"/>
  <c r="M3485" i="1"/>
  <c r="M3477" i="1"/>
  <c r="M3467" i="1"/>
  <c r="M3468" i="1"/>
  <c r="M3469" i="1"/>
  <c r="M3470" i="1"/>
  <c r="M3471" i="1"/>
  <c r="M3472" i="1"/>
  <c r="M3473" i="1"/>
  <c r="M3474" i="1"/>
  <c r="M3475" i="1"/>
  <c r="M3476" i="1"/>
  <c r="M3466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4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27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09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390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72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55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37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20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291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74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47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26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11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182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65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44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2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05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087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66" i="1"/>
  <c r="M3061" i="1"/>
  <c r="M3062" i="1"/>
  <c r="M3063" i="1"/>
  <c r="M3064" i="1"/>
  <c r="M3065" i="1"/>
  <c r="M3060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45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20" i="1"/>
  <c r="M3014" i="1"/>
  <c r="M3015" i="1"/>
  <c r="M3016" i="1"/>
  <c r="M3017" i="1"/>
  <c r="M3018" i="1"/>
  <c r="M3019" i="1"/>
  <c r="M3013" i="1"/>
  <c r="M3003" i="1"/>
  <c r="M3004" i="1"/>
  <c r="M3005" i="1"/>
  <c r="M3006" i="1"/>
  <c r="M3007" i="1"/>
  <c r="M3008" i="1"/>
  <c r="M3009" i="1"/>
  <c r="M3010" i="1"/>
  <c r="M3011" i="1"/>
  <c r="M3012" i="1"/>
  <c r="M3002" i="1"/>
  <c r="M2997" i="1"/>
  <c r="M2998" i="1"/>
  <c r="M2999" i="1"/>
  <c r="M3000" i="1"/>
  <c r="M3001" i="1"/>
  <c r="M2950" i="1"/>
  <c r="M2951" i="1"/>
  <c r="M2952" i="1"/>
  <c r="M2953" i="1"/>
  <c r="M2954" i="1"/>
  <c r="M2955" i="1"/>
  <c r="M2956" i="1"/>
  <c r="M2957" i="1"/>
  <c r="M2958" i="1"/>
  <c r="M2959" i="1"/>
  <c r="M2960" i="1"/>
  <c r="M2949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27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06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890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V2761" i="1"/>
  <c r="V2763" i="1"/>
  <c r="V2764" i="1"/>
  <c r="V2777" i="1"/>
  <c r="V2783" i="1"/>
  <c r="V2790" i="1"/>
  <c r="V2801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36" i="1"/>
  <c r="V2944" i="1"/>
  <c r="V2976" i="1"/>
  <c r="V3025" i="1"/>
  <c r="V3032" i="1"/>
  <c r="V3036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106" i="1"/>
  <c r="V3114" i="1"/>
  <c r="V3122" i="1"/>
  <c r="V3129" i="1"/>
  <c r="V3132" i="1"/>
  <c r="V3134" i="1"/>
  <c r="V3135" i="1"/>
  <c r="V3136" i="1"/>
  <c r="V3141" i="1"/>
  <c r="V3142" i="1"/>
  <c r="V3143" i="1"/>
  <c r="V3147" i="1"/>
  <c r="V3275" i="1"/>
  <c r="V3292" i="1"/>
  <c r="V3327" i="1"/>
  <c r="V3328" i="1"/>
  <c r="V3329" i="1"/>
  <c r="V3330" i="1"/>
  <c r="V3331" i="1"/>
  <c r="V3332" i="1"/>
  <c r="V3333" i="1"/>
  <c r="V3334" i="1"/>
  <c r="V3335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95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78" i="1"/>
  <c r="V3788" i="1"/>
  <c r="V3791" i="1"/>
  <c r="V3792" i="1"/>
  <c r="V3797" i="1"/>
  <c r="V3810" i="1"/>
  <c r="V3825" i="1"/>
  <c r="V3837" i="1"/>
  <c r="V3841" i="1"/>
  <c r="V3859" i="1"/>
  <c r="V3865" i="1"/>
  <c r="V3868" i="1"/>
  <c r="V3870" i="1"/>
  <c r="V3871" i="1"/>
  <c r="V3887" i="1"/>
  <c r="V3892" i="1"/>
  <c r="V3896" i="1"/>
  <c r="V3899" i="1"/>
  <c r="V3901" i="1"/>
  <c r="V3908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J47" i="4"/>
  <c r="M47" i="4" s="1"/>
  <c r="N47" i="4" s="1"/>
  <c r="H47" i="4"/>
  <c r="H46" i="4"/>
  <c r="K46" i="4" s="1"/>
  <c r="N46" i="4" s="1"/>
  <c r="J46" i="4"/>
  <c r="M46" i="4" s="1"/>
  <c r="H45" i="4"/>
  <c r="J45" i="4"/>
  <c r="K45" i="4"/>
  <c r="N45" i="4" s="1"/>
  <c r="M45" i="4"/>
  <c r="H44" i="4"/>
  <c r="J44" i="4"/>
  <c r="K44" i="4"/>
  <c r="N44" i="4" s="1"/>
  <c r="M44" i="4"/>
  <c r="H43" i="4"/>
  <c r="K43" i="4" s="1"/>
  <c r="J43" i="4"/>
  <c r="M43" i="4" s="1"/>
  <c r="H42" i="4"/>
  <c r="K42" i="4" s="1"/>
  <c r="N42" i="4" s="1"/>
  <c r="J42" i="4"/>
  <c r="M42" i="4"/>
  <c r="H41" i="4"/>
  <c r="K41" i="4" s="1"/>
  <c r="N41" i="4" s="1"/>
  <c r="J41" i="4"/>
  <c r="M41" i="4"/>
  <c r="H40" i="4"/>
  <c r="J40" i="4"/>
  <c r="M40" i="4" s="1"/>
  <c r="K40" i="4"/>
  <c r="H39" i="4"/>
  <c r="J39" i="4"/>
  <c r="K39" i="4"/>
  <c r="N39" i="4" s="1"/>
  <c r="M39" i="4"/>
  <c r="H38" i="4"/>
  <c r="K38" i="4" s="1"/>
  <c r="J38" i="4"/>
  <c r="M38" i="4" s="1"/>
  <c r="H37" i="4"/>
  <c r="K37" i="4" s="1"/>
  <c r="N37" i="4" s="1"/>
  <c r="J37" i="4"/>
  <c r="M37" i="4"/>
  <c r="H36" i="4"/>
  <c r="K36" i="4" s="1"/>
  <c r="J36" i="4"/>
  <c r="M36" i="4"/>
  <c r="H35" i="4"/>
  <c r="J35" i="4"/>
  <c r="K35" i="4"/>
  <c r="N35" i="4" s="1"/>
  <c r="M35" i="4"/>
  <c r="H34" i="4"/>
  <c r="J34" i="4"/>
  <c r="K34" i="4"/>
  <c r="N34" i="4" s="1"/>
  <c r="M34" i="4"/>
  <c r="H33" i="4"/>
  <c r="K33" i="4" s="1"/>
  <c r="N33" i="4" s="1"/>
  <c r="J33" i="4"/>
  <c r="M33" i="4" s="1"/>
  <c r="H32" i="4"/>
  <c r="K32" i="4" s="1"/>
  <c r="N32" i="4" s="1"/>
  <c r="J32" i="4"/>
  <c r="M32" i="4"/>
  <c r="H31" i="4"/>
  <c r="K31" i="4" s="1"/>
  <c r="N31" i="4" s="1"/>
  <c r="J31" i="4"/>
  <c r="M31" i="4"/>
  <c r="H30" i="4"/>
  <c r="J30" i="4"/>
  <c r="M30" i="4" s="1"/>
  <c r="K30" i="4"/>
  <c r="H29" i="4"/>
  <c r="J29" i="4"/>
  <c r="K29" i="4"/>
  <c r="N29" i="4" s="1"/>
  <c r="M29" i="4"/>
  <c r="G28" i="4"/>
  <c r="J28" i="4" s="1"/>
  <c r="M28" i="4" s="1"/>
  <c r="H28" i="4"/>
  <c r="K28" i="4" s="1"/>
  <c r="N28" i="4" s="1"/>
  <c r="H27" i="4"/>
  <c r="J27" i="4"/>
  <c r="K27" i="4"/>
  <c r="N27" i="4" s="1"/>
  <c r="M27" i="4"/>
  <c r="H26" i="4"/>
  <c r="J26" i="4"/>
  <c r="K26" i="4"/>
  <c r="N26" i="4" s="1"/>
  <c r="M26" i="4"/>
  <c r="H25" i="4"/>
  <c r="K25" i="4" s="1"/>
  <c r="J25" i="4"/>
  <c r="M25" i="4" s="1"/>
  <c r="H24" i="4"/>
  <c r="J24" i="4"/>
  <c r="K24" i="4" s="1"/>
  <c r="H23" i="4"/>
  <c r="K23" i="4" s="1"/>
  <c r="N23" i="4" s="1"/>
  <c r="J23" i="4"/>
  <c r="M23" i="4" s="1"/>
  <c r="H22" i="4"/>
  <c r="J22" i="4"/>
  <c r="K22" i="4"/>
  <c r="N22" i="4" s="1"/>
  <c r="M22" i="4"/>
  <c r="H21" i="4"/>
  <c r="J21" i="4"/>
  <c r="K21" i="4"/>
  <c r="N21" i="4" s="1"/>
  <c r="M21" i="4"/>
  <c r="H20" i="4"/>
  <c r="K20" i="4" s="1"/>
  <c r="N20" i="4" s="1"/>
  <c r="J20" i="4"/>
  <c r="M20" i="4" s="1"/>
  <c r="H19" i="4"/>
  <c r="K19" i="4" s="1"/>
  <c r="J19" i="4"/>
  <c r="M19" i="4"/>
  <c r="H18" i="4"/>
  <c r="K18" i="4" s="1"/>
  <c r="J18" i="4"/>
  <c r="M18" i="4" s="1"/>
  <c r="G17" i="4"/>
  <c r="H17" i="4" s="1"/>
  <c r="H16" i="4"/>
  <c r="J16" i="4"/>
  <c r="K16" i="4"/>
  <c r="N16" i="4" s="1"/>
  <c r="M16" i="4"/>
  <c r="H15" i="4"/>
  <c r="K15" i="4" s="1"/>
  <c r="N15" i="4" s="1"/>
  <c r="J15" i="4"/>
  <c r="M15" i="4" s="1"/>
  <c r="H14" i="4"/>
  <c r="K14" i="4" s="1"/>
  <c r="N14" i="4" s="1"/>
  <c r="J14" i="4"/>
  <c r="M14" i="4"/>
  <c r="H13" i="4"/>
  <c r="K13" i="4" s="1"/>
  <c r="N13" i="4" s="1"/>
  <c r="J13" i="4"/>
  <c r="M13" i="4"/>
  <c r="H12" i="4"/>
  <c r="J12" i="4"/>
  <c r="M12" i="4" s="1"/>
  <c r="K12" i="4"/>
  <c r="H11" i="4"/>
  <c r="J11" i="4"/>
  <c r="K11" i="4"/>
  <c r="N11" i="4" s="1"/>
  <c r="M11" i="4"/>
  <c r="H10" i="4"/>
  <c r="K10" i="4" s="1"/>
  <c r="N10" i="4" s="1"/>
  <c r="J10" i="4"/>
  <c r="M10" i="4" s="1"/>
  <c r="H9" i="4"/>
  <c r="K9" i="4" s="1"/>
  <c r="N9" i="4" s="1"/>
  <c r="J9" i="4"/>
  <c r="M9" i="4"/>
  <c r="H8" i="4"/>
  <c r="K8" i="4" s="1"/>
  <c r="N8" i="4" s="1"/>
  <c r="J8" i="4"/>
  <c r="M8" i="4"/>
  <c r="H7" i="4"/>
  <c r="J7" i="4"/>
  <c r="M7" i="4" s="1"/>
  <c r="K7" i="4"/>
  <c r="N7" i="4" s="1"/>
  <c r="H6" i="4"/>
  <c r="J6" i="4"/>
  <c r="K6" i="4" s="1"/>
  <c r="H5" i="4"/>
  <c r="K5" i="4" s="1"/>
  <c r="J5" i="4"/>
  <c r="M5" i="4" s="1"/>
  <c r="H4" i="4"/>
  <c r="J4" i="4"/>
  <c r="K4" i="4"/>
  <c r="N4" i="4" s="1"/>
  <c r="M4" i="4"/>
  <c r="H3" i="4"/>
  <c r="J3" i="4"/>
  <c r="K3" i="4"/>
  <c r="N3" i="4" s="1"/>
  <c r="M3" i="4"/>
  <c r="H2" i="4"/>
  <c r="K2" i="4" s="1"/>
  <c r="J2" i="4"/>
  <c r="M2" i="4" s="1"/>
  <c r="V2760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3" i="1"/>
  <c r="Z3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54" i="1"/>
  <c r="V55" i="1"/>
  <c r="V56" i="1"/>
  <c r="V57" i="1"/>
  <c r="V58" i="1"/>
  <c r="V59" i="1"/>
  <c r="V60" i="1"/>
  <c r="V61" i="1"/>
  <c r="V62" i="1"/>
  <c r="V63" i="1"/>
  <c r="V64" i="1"/>
  <c r="V75" i="1"/>
  <c r="V76" i="1"/>
  <c r="V78" i="1"/>
  <c r="V79" i="1"/>
  <c r="V80" i="1"/>
  <c r="V81" i="1"/>
  <c r="V82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6" i="1"/>
  <c r="V187" i="1"/>
  <c r="V188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54" i="1"/>
  <c r="M55" i="1"/>
  <c r="M56" i="1"/>
  <c r="M57" i="1"/>
  <c r="M58" i="1"/>
  <c r="M59" i="1"/>
  <c r="M60" i="1"/>
  <c r="M61" i="1"/>
  <c r="M62" i="1"/>
  <c r="M63" i="1"/>
  <c r="M64" i="1"/>
  <c r="M83" i="1"/>
  <c r="M84" i="1"/>
  <c r="M85" i="1"/>
  <c r="M86" i="1"/>
  <c r="M87" i="1"/>
  <c r="M88" i="1"/>
  <c r="M89" i="1"/>
  <c r="M90" i="1"/>
  <c r="M91" i="1"/>
  <c r="M92" i="1"/>
  <c r="M111" i="1"/>
  <c r="M112" i="1"/>
  <c r="M113" i="1"/>
  <c r="M114" i="1"/>
  <c r="M115" i="1"/>
  <c r="M116" i="1"/>
  <c r="M117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909" i="1"/>
  <c r="M1910" i="1"/>
  <c r="M1911" i="1"/>
  <c r="M1912" i="1"/>
  <c r="M1913" i="1"/>
  <c r="M1914" i="1"/>
  <c r="M1941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V2" i="1"/>
  <c r="Z2" i="1"/>
  <c r="M2" i="1"/>
  <c r="W5659" i="1" l="1"/>
  <c r="W5658" i="1"/>
  <c r="Y5661" i="1"/>
  <c r="Y5660" i="1"/>
  <c r="Y5659" i="1"/>
  <c r="X77" i="1"/>
  <c r="Y77" i="1" s="1"/>
  <c r="W77" i="1"/>
  <c r="Z604" i="1"/>
  <c r="Z326" i="1"/>
  <c r="Z322" i="1"/>
  <c r="Z318" i="1"/>
  <c r="Z314" i="1"/>
  <c r="Z4768" i="1"/>
  <c r="Z434" i="1"/>
  <c r="Z594" i="1"/>
  <c r="Z603" i="1"/>
  <c r="Z373" i="1"/>
  <c r="Z369" i="1"/>
  <c r="Z358" i="1"/>
  <c r="Z354" i="1"/>
  <c r="Z350" i="1"/>
  <c r="Z159" i="1"/>
  <c r="Z3661" i="1"/>
  <c r="Z3443" i="1"/>
  <c r="Z469" i="1"/>
  <c r="Z440" i="1"/>
  <c r="Z433" i="1"/>
  <c r="Z418" i="1"/>
  <c r="Z414" i="1"/>
  <c r="Z306" i="1"/>
  <c r="Z302" i="1"/>
  <c r="Z294" i="1"/>
  <c r="Z290" i="1"/>
  <c r="Z135" i="1"/>
  <c r="V185" i="1"/>
  <c r="Z3063" i="1"/>
  <c r="Z588" i="1"/>
  <c r="Z36" i="1"/>
  <c r="Z17" i="1"/>
  <c r="Z1023" i="1"/>
  <c r="Z1015" i="1"/>
  <c r="Z1365" i="1"/>
  <c r="Z1170" i="1"/>
  <c r="Z589" i="1"/>
  <c r="Z602" i="1"/>
  <c r="Z394" i="1"/>
  <c r="Z262" i="1"/>
  <c r="Z223" i="1"/>
  <c r="Z142" i="1"/>
  <c r="Z20" i="1"/>
  <c r="Z975" i="1"/>
  <c r="V189" i="1"/>
  <c r="V77" i="1"/>
  <c r="Z3902" i="1"/>
  <c r="Z478" i="1"/>
  <c r="Z401" i="1"/>
  <c r="Z397" i="1"/>
  <c r="Z356" i="1"/>
  <c r="Z258" i="1"/>
  <c r="Z207" i="1"/>
  <c r="Z167" i="1"/>
  <c r="Z1319" i="1"/>
  <c r="Z296" i="1"/>
  <c r="Z292" i="1"/>
  <c r="Z191" i="1"/>
  <c r="W181" i="1"/>
  <c r="Z181" i="1" s="1"/>
  <c r="W178" i="1"/>
  <c r="Z160" i="1"/>
  <c r="Z126" i="1"/>
  <c r="Z93" i="1"/>
  <c r="Z40" i="1"/>
  <c r="Z25" i="1"/>
  <c r="Z996" i="1"/>
  <c r="Z980" i="1"/>
  <c r="Z957" i="1"/>
  <c r="Z945" i="1"/>
  <c r="Z841" i="1"/>
  <c r="Z775" i="1"/>
  <c r="Z633" i="1"/>
  <c r="Z1121" i="1"/>
  <c r="Z1082" i="1"/>
  <c r="Z1056" i="1"/>
  <c r="Z1488" i="1"/>
  <c r="Z1480" i="1"/>
  <c r="Z1307" i="1"/>
  <c r="Z1294" i="1"/>
  <c r="Z1158" i="1"/>
  <c r="Z1193" i="1"/>
  <c r="Z1272" i="1"/>
  <c r="Z1277" i="1"/>
  <c r="Z933" i="1"/>
  <c r="Z929" i="1"/>
  <c r="Z925" i="1"/>
  <c r="Z909" i="1"/>
  <c r="Z905" i="1"/>
  <c r="Z901" i="1"/>
  <c r="Z897" i="1"/>
  <c r="Z885" i="1"/>
  <c r="Z881" i="1"/>
  <c r="Z862" i="1"/>
  <c r="Z755" i="1"/>
  <c r="Z751" i="1"/>
  <c r="Z747" i="1"/>
  <c r="Z732" i="1"/>
  <c r="Z724" i="1"/>
  <c r="Z716" i="1"/>
  <c r="Z708" i="1"/>
  <c r="Z677" i="1"/>
  <c r="Z1089" i="1"/>
  <c r="Z1085" i="1"/>
  <c r="Z1074" i="1"/>
  <c r="Z1044" i="1"/>
  <c r="Z1040" i="1"/>
  <c r="Z1032" i="1"/>
  <c r="Z1596" i="1"/>
  <c r="Z1551" i="1"/>
  <c r="Z1483" i="1"/>
  <c r="Z1357" i="1"/>
  <c r="Z1349" i="1"/>
  <c r="Z1192" i="1"/>
  <c r="Z1236" i="1"/>
  <c r="Z1262" i="1"/>
  <c r="Z1376" i="1"/>
  <c r="Z1402" i="1"/>
  <c r="Z325" i="1"/>
  <c r="Z287" i="1"/>
  <c r="Z257" i="1"/>
  <c r="Z230" i="1"/>
  <c r="Z125" i="1"/>
  <c r="Z91" i="1"/>
  <c r="Z42" i="1"/>
  <c r="Z31" i="1"/>
  <c r="Z963" i="1"/>
  <c r="Z916" i="1"/>
  <c r="Z892" i="1"/>
  <c r="Z869" i="1"/>
  <c r="Z830" i="1"/>
  <c r="Z819" i="1"/>
  <c r="Z797" i="1"/>
  <c r="Z793" i="1"/>
  <c r="Z735" i="1"/>
  <c r="Z731" i="1"/>
  <c r="Z727" i="1"/>
  <c r="Z715" i="1"/>
  <c r="Z711" i="1"/>
  <c r="Z707" i="1"/>
  <c r="Z703" i="1"/>
  <c r="Z699" i="1"/>
  <c r="Z695" i="1"/>
  <c r="Z691" i="1"/>
  <c r="Z687" i="1"/>
  <c r="Z683" i="1"/>
  <c r="Z669" i="1"/>
  <c r="Z657" i="1"/>
  <c r="Z1092" i="1"/>
  <c r="Z1084" i="1"/>
  <c r="Z1069" i="1"/>
  <c r="Z1065" i="1"/>
  <c r="Z1043" i="1"/>
  <c r="Z1661" i="1"/>
  <c r="Z1397" i="1"/>
  <c r="Z1361" i="1"/>
  <c r="Z1347" i="1"/>
  <c r="Z1188" i="1"/>
  <c r="Z1155" i="1"/>
  <c r="Z1261" i="1"/>
  <c r="Z1301" i="1"/>
  <c r="Z1401" i="1"/>
  <c r="Z1118" i="1"/>
  <c r="Z1622" i="1"/>
  <c r="Z1614" i="1"/>
  <c r="Z1180" i="1"/>
  <c r="Z1083" i="1"/>
  <c r="Z1057" i="1"/>
  <c r="Z1473" i="1"/>
  <c r="Z1353" i="1"/>
  <c r="Z1216" i="1"/>
  <c r="Z1211" i="1"/>
  <c r="Z1297" i="1"/>
  <c r="Z1400" i="1"/>
  <c r="Z293" i="1"/>
  <c r="Z252" i="1"/>
  <c r="Z248" i="1"/>
  <c r="Z240" i="1"/>
  <c r="Z236" i="1"/>
  <c r="Z217" i="1"/>
  <c r="Z127" i="1"/>
  <c r="Z109" i="1"/>
  <c r="Z67" i="1"/>
  <c r="Z985" i="1"/>
  <c r="Z981" i="1"/>
  <c r="Z977" i="1"/>
  <c r="Z954" i="1"/>
  <c r="Z817" i="1"/>
  <c r="Z788" i="1"/>
  <c r="Z772" i="1"/>
  <c r="Z626" i="1"/>
  <c r="Z622" i="1"/>
  <c r="Z1447" i="1"/>
  <c r="Z1425" i="1"/>
  <c r="Z1388" i="1"/>
  <c r="Z1309" i="1"/>
  <c r="Z1171" i="1"/>
  <c r="Z1152" i="1"/>
  <c r="Z1168" i="1"/>
  <c r="Z1194" i="1"/>
  <c r="Z1210" i="1"/>
  <c r="Z1553" i="1"/>
  <c r="Z1598" i="1"/>
  <c r="Z2500" i="1"/>
  <c r="Z2369" i="1"/>
  <c r="Z4988" i="1"/>
  <c r="Z3950" i="1"/>
  <c r="Z5181" i="1"/>
  <c r="Z5288" i="1"/>
  <c r="Z5280" i="1"/>
  <c r="W3671" i="1"/>
  <c r="Z3671" i="1" s="1"/>
  <c r="Z5163" i="1"/>
  <c r="W3063" i="1"/>
  <c r="Z5017" i="1"/>
  <c r="Z5036" i="1"/>
  <c r="Z5162" i="1"/>
  <c r="Z5174" i="1"/>
  <c r="Z5179" i="1"/>
  <c r="Z5224" i="1"/>
  <c r="Z5216" i="1"/>
  <c r="Z5294" i="1"/>
  <c r="Z5286" i="1"/>
  <c r="Z5353" i="1"/>
  <c r="Z5427" i="1"/>
  <c r="W3658" i="1"/>
  <c r="Z3658" i="1" s="1"/>
  <c r="W1925" i="1"/>
  <c r="Z1925" i="1" s="1"/>
  <c r="Z5016" i="1"/>
  <c r="Z5108" i="1"/>
  <c r="Z5173" i="1"/>
  <c r="Z5236" i="1"/>
  <c r="Z5293" i="1"/>
  <c r="Z5285" i="1"/>
  <c r="Z5349" i="1"/>
  <c r="Z5341" i="1"/>
  <c r="Z5376" i="1"/>
  <c r="Z5426" i="1"/>
  <c r="Z5432" i="1"/>
  <c r="W2985" i="1"/>
  <c r="Z2985" i="1" s="1"/>
  <c r="Z5034" i="1"/>
  <c r="Z5061" i="1"/>
  <c r="Z5292" i="1"/>
  <c r="Z5348" i="1"/>
  <c r="Z5356" i="1"/>
  <c r="Z5463" i="1"/>
  <c r="W3661" i="1"/>
  <c r="W2994" i="1"/>
  <c r="Z2994" i="1" s="1"/>
  <c r="Z1654" i="1"/>
  <c r="Z1647" i="1"/>
  <c r="Z4976" i="1"/>
  <c r="Z5033" i="1"/>
  <c r="Z5188" i="1"/>
  <c r="Z5200" i="1"/>
  <c r="Z5192" i="1"/>
  <c r="Z5315" i="1"/>
  <c r="Z5430" i="1"/>
  <c r="Z5446" i="1"/>
  <c r="Z5458" i="1"/>
  <c r="Z5529" i="1"/>
  <c r="Z5521" i="1"/>
  <c r="Z5489" i="1"/>
  <c r="Z5473" i="1"/>
  <c r="Z1865" i="1"/>
  <c r="Z1861" i="1"/>
  <c r="Z2497" i="1"/>
  <c r="Z2366" i="1"/>
  <c r="Z4970" i="1"/>
  <c r="Z5151" i="1"/>
  <c r="Z5314" i="1"/>
  <c r="Z5354" i="1"/>
  <c r="Z5372" i="1"/>
  <c r="Z5423" i="1"/>
  <c r="Z5445" i="1"/>
  <c r="Z5457" i="1"/>
  <c r="Z2991" i="1"/>
  <c r="Z509" i="1"/>
  <c r="Z505" i="1"/>
  <c r="Z429" i="1"/>
  <c r="Z408" i="1"/>
  <c r="Z364" i="1"/>
  <c r="Z245" i="1"/>
  <c r="W182" i="1"/>
  <c r="Z46" i="1"/>
  <c r="Z917" i="1"/>
  <c r="Z913" i="1"/>
  <c r="Z825" i="1"/>
  <c r="Z801" i="1"/>
  <c r="Z764" i="1"/>
  <c r="Z741" i="1"/>
  <c r="Z629" i="1"/>
  <c r="Z618" i="1"/>
  <c r="Z1086" i="1"/>
  <c r="Z1072" i="1"/>
  <c r="Z1045" i="1"/>
  <c r="Z1041" i="1"/>
  <c r="Z1034" i="1"/>
  <c r="Z1030" i="1"/>
  <c r="Z1589" i="1"/>
  <c r="Z1574" i="1"/>
  <c r="Z1552" i="1"/>
  <c r="Z1548" i="1"/>
  <c r="Z1209" i="1"/>
  <c r="Z168" i="1"/>
  <c r="Z152" i="1"/>
  <c r="Z136" i="1"/>
  <c r="Z988" i="1"/>
  <c r="Z943" i="1"/>
  <c r="Z636" i="1"/>
  <c r="Z621" i="1"/>
  <c r="Z1075" i="1"/>
  <c r="Z1068" i="1"/>
  <c r="Z1048" i="1"/>
  <c r="Z1623" i="1"/>
  <c r="Z1097" i="1"/>
  <c r="Z1226" i="1"/>
  <c r="Z1328" i="1"/>
  <c r="Z211" i="1"/>
  <c r="W184" i="1"/>
  <c r="Z158" i="1"/>
  <c r="Z63" i="1"/>
  <c r="Z59" i="1"/>
  <c r="Z777" i="1"/>
  <c r="Z763" i="1"/>
  <c r="Z740" i="1"/>
  <c r="Z466" i="1"/>
  <c r="Z438" i="1"/>
  <c r="Z341" i="1"/>
  <c r="Z280" i="1"/>
  <c r="Z255" i="1"/>
  <c r="Z170" i="1"/>
  <c r="Z112" i="1"/>
  <c r="Z85" i="1"/>
  <c r="Z81" i="1"/>
  <c r="Z48" i="1"/>
  <c r="Z1020" i="1"/>
  <c r="Z987" i="1"/>
  <c r="Z935" i="1"/>
  <c r="Z877" i="1"/>
  <c r="Z709" i="1"/>
  <c r="Z701" i="1"/>
  <c r="Z693" i="1"/>
  <c r="Z675" i="1"/>
  <c r="Z613" i="1"/>
  <c r="Z1067" i="1"/>
  <c r="Z1047" i="1"/>
  <c r="Z1638" i="1"/>
  <c r="Z1626" i="1"/>
  <c r="Z1611" i="1"/>
  <c r="Z1200" i="1"/>
  <c r="Z583" i="1"/>
  <c r="Z579" i="1"/>
  <c r="Z575" i="1"/>
  <c r="Z571" i="1"/>
  <c r="Z567" i="1"/>
  <c r="Z559" i="1"/>
  <c r="Z551" i="1"/>
  <c r="Z547" i="1"/>
  <c r="Z543" i="1"/>
  <c r="Z539" i="1"/>
  <c r="Z535" i="1"/>
  <c r="Z531" i="1"/>
  <c r="Z523" i="1"/>
  <c r="Z519" i="1"/>
  <c r="Z515" i="1"/>
  <c r="Z511" i="1"/>
  <c r="Z507" i="1"/>
  <c r="Z503" i="1"/>
  <c r="Z499" i="1"/>
  <c r="Z495" i="1"/>
  <c r="Z491" i="1"/>
  <c r="Z487" i="1"/>
  <c r="Z448" i="1"/>
  <c r="Z218" i="1"/>
  <c r="Z144" i="1"/>
  <c r="Z119" i="1"/>
  <c r="Z105" i="1"/>
  <c r="Z102" i="1"/>
  <c r="Z84" i="1"/>
  <c r="Z51" i="1"/>
  <c r="Z915" i="1"/>
  <c r="Z911" i="1"/>
  <c r="Z849" i="1"/>
  <c r="Z766" i="1"/>
  <c r="Z739" i="1"/>
  <c r="Z1567" i="1"/>
  <c r="Z1559" i="1"/>
  <c r="Z595" i="1"/>
  <c r="Z337" i="1"/>
  <c r="Z334" i="1"/>
  <c r="Z289" i="1"/>
  <c r="Z143" i="1"/>
  <c r="Z137" i="1"/>
  <c r="Z131" i="1"/>
  <c r="Z62" i="1"/>
  <c r="Z1019" i="1"/>
  <c r="Z941" i="1"/>
  <c r="Z845" i="1"/>
  <c r="Z809" i="1"/>
  <c r="Z627" i="1"/>
  <c r="Z612" i="1"/>
  <c r="Z1111" i="1"/>
  <c r="Z1063" i="1"/>
  <c r="Z1645" i="1"/>
  <c r="Z1590" i="1"/>
  <c r="Z598" i="1"/>
  <c r="Z472" i="1"/>
  <c r="Z437" i="1"/>
  <c r="Z409" i="1"/>
  <c r="Z376" i="1"/>
  <c r="Z340" i="1"/>
  <c r="Z304" i="1"/>
  <c r="Z271" i="1"/>
  <c r="Z246" i="1"/>
  <c r="Z242" i="1"/>
  <c r="Z238" i="1"/>
  <c r="Z199" i="1"/>
  <c r="W189" i="1"/>
  <c r="Z189" i="1" s="1"/>
  <c r="Z172" i="1"/>
  <c r="Z140" i="1"/>
  <c r="Z134" i="1"/>
  <c r="Z124" i="1"/>
  <c r="Z121" i="1"/>
  <c r="Z101" i="1"/>
  <c r="Z71" i="1"/>
  <c r="Z61" i="1"/>
  <c r="Z57" i="1"/>
  <c r="Z44" i="1"/>
  <c r="Z1004" i="1"/>
  <c r="Z971" i="1"/>
  <c r="Z956" i="1"/>
  <c r="Z926" i="1"/>
  <c r="Z891" i="1"/>
  <c r="Z887" i="1"/>
  <c r="Z876" i="1"/>
  <c r="Z855" i="1"/>
  <c r="Z812" i="1"/>
  <c r="Z787" i="1"/>
  <c r="Z783" i="1"/>
  <c r="Z779" i="1"/>
  <c r="Z761" i="1"/>
  <c r="Z634" i="1"/>
  <c r="Z630" i="1"/>
  <c r="Z1087" i="1"/>
  <c r="Z1080" i="1"/>
  <c r="Z1073" i="1"/>
  <c r="Z1038" i="1"/>
  <c r="Z1031" i="1"/>
  <c r="Z1633" i="1"/>
  <c r="Z1566" i="1"/>
  <c r="Z1475" i="1"/>
  <c r="Z1127" i="1"/>
  <c r="Z1259" i="1"/>
  <c r="Z1355" i="1"/>
  <c r="Z1228" i="1"/>
  <c r="Z1095" i="1"/>
  <c r="Z1125" i="1"/>
  <c r="Z1133" i="1"/>
  <c r="Z1225" i="1"/>
  <c r="Z1407" i="1"/>
  <c r="Z1409" i="1"/>
  <c r="Z1412" i="1"/>
  <c r="Z1393" i="1"/>
  <c r="Z1330" i="1"/>
  <c r="Z1220" i="1"/>
  <c r="Z1198" i="1"/>
  <c r="Z1124" i="1"/>
  <c r="Z1281" i="1"/>
  <c r="Z1595" i="1"/>
  <c r="Z1565" i="1"/>
  <c r="Z1557" i="1"/>
  <c r="Z1496" i="1"/>
  <c r="Z1467" i="1"/>
  <c r="Z1429" i="1"/>
  <c r="Z1422" i="1"/>
  <c r="Z1380" i="1"/>
  <c r="Z1364" i="1"/>
  <c r="Z1249" i="1"/>
  <c r="Z1146" i="1"/>
  <c r="Z1276" i="1"/>
  <c r="Z1502" i="1"/>
  <c r="W3667" i="1"/>
  <c r="Z3667" i="1" s="1"/>
  <c r="W3663" i="1"/>
  <c r="Z3663" i="1" s="1"/>
  <c r="Z1568" i="1"/>
  <c r="Z1564" i="1"/>
  <c r="Z1560" i="1"/>
  <c r="Z1526" i="1"/>
  <c r="Z1519" i="1"/>
  <c r="Z1514" i="1"/>
  <c r="Z1477" i="1"/>
  <c r="Z1398" i="1"/>
  <c r="Z1314" i="1"/>
  <c r="Z1290" i="1"/>
  <c r="Z1283" i="1"/>
  <c r="Z1237" i="1"/>
  <c r="Z1167" i="1"/>
  <c r="Z1145" i="1"/>
  <c r="Z1251" i="1"/>
  <c r="Z1517" i="1"/>
  <c r="Z1620" i="1"/>
  <c r="Z1612" i="1"/>
  <c r="Z1356" i="1"/>
  <c r="Z1348" i="1"/>
  <c r="Z1282" i="1"/>
  <c r="Z1213" i="1"/>
  <c r="Z1166" i="1"/>
  <c r="Z1143" i="1"/>
  <c r="Z1174" i="1"/>
  <c r="Z1169" i="1"/>
  <c r="Z1270" i="1"/>
  <c r="W3699" i="1"/>
  <c r="Z3699" i="1" s="1"/>
  <c r="W3698" i="1"/>
  <c r="Z3698" i="1" s="1"/>
  <c r="W3694" i="1"/>
  <c r="Z3694" i="1" s="1"/>
  <c r="W3062" i="1"/>
  <c r="Z3062" i="1" s="1"/>
  <c r="W1929" i="1"/>
  <c r="Z1929" i="1" s="1"/>
  <c r="W3061" i="1"/>
  <c r="Z3061" i="1" s="1"/>
  <c r="W2991" i="1"/>
  <c r="W2982" i="1"/>
  <c r="Z2982" i="1" s="1"/>
  <c r="W3668" i="1"/>
  <c r="Z3668" i="1" s="1"/>
  <c r="W3652" i="1"/>
  <c r="Z3652" i="1" s="1"/>
  <c r="W3064" i="1"/>
  <c r="Z3064" i="1" s="1"/>
  <c r="W2981" i="1"/>
  <c r="Z2981" i="1" s="1"/>
  <c r="W2993" i="1"/>
  <c r="Z2993" i="1" s="1"/>
  <c r="W2980" i="1"/>
  <c r="Z2980" i="1" s="1"/>
  <c r="Z2153" i="1"/>
  <c r="Z2501" i="1"/>
  <c r="Z2156" i="1"/>
  <c r="Z2429" i="1"/>
  <c r="Z4947" i="1"/>
  <c r="Z5110" i="1"/>
  <c r="Z5137" i="1"/>
  <c r="Z5178" i="1"/>
  <c r="Z5203" i="1"/>
  <c r="Z5271" i="1"/>
  <c r="Z5378" i="1"/>
  <c r="Z5413" i="1"/>
  <c r="Z5465" i="1"/>
  <c r="Z5543" i="1"/>
  <c r="W1923" i="1"/>
  <c r="Z1923" i="1" s="1"/>
  <c r="Z2163" i="1"/>
  <c r="Z2170" i="1"/>
  <c r="Z2436" i="1"/>
  <c r="Z2428" i="1"/>
  <c r="Z2424" i="1"/>
  <c r="Z2373" i="1"/>
  <c r="Z2364" i="1"/>
  <c r="Z2391" i="1"/>
  <c r="Z2387" i="1"/>
  <c r="Z3949" i="1"/>
  <c r="Z3960" i="1"/>
  <c r="Z3956" i="1"/>
  <c r="Z4946" i="1"/>
  <c r="Z4954" i="1"/>
  <c r="Z4973" i="1"/>
  <c r="Z4990" i="1"/>
  <c r="Z5015" i="1"/>
  <c r="Z5020" i="1"/>
  <c r="Z5056" i="1"/>
  <c r="Z5077" i="1"/>
  <c r="Z5117" i="1"/>
  <c r="Z5136" i="1"/>
  <c r="Z5128" i="1"/>
  <c r="Z5120" i="1"/>
  <c r="Z5157" i="1"/>
  <c r="Z5231" i="1"/>
  <c r="Z5273" i="1"/>
  <c r="Z5320" i="1"/>
  <c r="Z5346" i="1"/>
  <c r="Z5338" i="1"/>
  <c r="Z5428" i="1"/>
  <c r="Z5452" i="1"/>
  <c r="Z5135" i="1"/>
  <c r="Z5191" i="1"/>
  <c r="Z5225" i="1"/>
  <c r="Z5443" i="1"/>
  <c r="Z5461" i="1"/>
  <c r="Z3255" i="1"/>
  <c r="Z2390" i="1"/>
  <c r="Z2386" i="1"/>
  <c r="Z3959" i="1"/>
  <c r="Z3955" i="1"/>
  <c r="Z4945" i="1"/>
  <c r="Z5013" i="1"/>
  <c r="Z5044" i="1"/>
  <c r="Z5098" i="1"/>
  <c r="Z5115" i="1"/>
  <c r="Z5146" i="1"/>
  <c r="Z5169" i="1"/>
  <c r="Z5208" i="1"/>
  <c r="Z5222" i="1"/>
  <c r="Z5214" i="1"/>
  <c r="Z5456" i="1"/>
  <c r="W1926" i="1"/>
  <c r="Z1926" i="1" s="1"/>
  <c r="Z2160" i="1"/>
  <c r="Z4964" i="1"/>
  <c r="Z5029" i="1"/>
  <c r="Z5021" i="1"/>
  <c r="Z5032" i="1"/>
  <c r="Z5097" i="1"/>
  <c r="Z5125" i="1"/>
  <c r="Z5186" i="1"/>
  <c r="Z5228" i="1"/>
  <c r="Z5325" i="1"/>
  <c r="Z5317" i="1"/>
  <c r="Z5371" i="1"/>
  <c r="Z5363" i="1"/>
  <c r="Z5388" i="1"/>
  <c r="Z5425" i="1"/>
  <c r="Z5455" i="1"/>
  <c r="Z5467" i="1"/>
  <c r="Z5459" i="1"/>
  <c r="Z2434" i="1"/>
  <c r="Z2430" i="1"/>
  <c r="Z2426" i="1"/>
  <c r="Z2393" i="1"/>
  <c r="Z2389" i="1"/>
  <c r="Z2385" i="1"/>
  <c r="Z2381" i="1"/>
  <c r="Z2377" i="1"/>
  <c r="Z3958" i="1"/>
  <c r="Z3954" i="1"/>
  <c r="Z4944" i="1"/>
  <c r="Z4937" i="1"/>
  <c r="Z4950" i="1"/>
  <c r="Z5050" i="1"/>
  <c r="Z5060" i="1"/>
  <c r="Z5068" i="1"/>
  <c r="Z5096" i="1"/>
  <c r="Z5113" i="1"/>
  <c r="Z5140" i="1"/>
  <c r="Z5132" i="1"/>
  <c r="Z5161" i="1"/>
  <c r="Z5235" i="1"/>
  <c r="Z5255" i="1"/>
  <c r="Z5247" i="1"/>
  <c r="Z5277" i="1"/>
  <c r="Z5269" i="1"/>
  <c r="Z5324" i="1"/>
  <c r="Z5316" i="1"/>
  <c r="Z5424" i="1"/>
  <c r="Z5454" i="1"/>
  <c r="Z4962" i="1"/>
  <c r="Z4971" i="1"/>
  <c r="Z4985" i="1"/>
  <c r="Z4997" i="1"/>
  <c r="Z5018" i="1"/>
  <c r="Z5030" i="1"/>
  <c r="Z5049" i="1"/>
  <c r="Z5112" i="1"/>
  <c r="Z5143" i="1"/>
  <c r="Z5149" i="1"/>
  <c r="Z5160" i="1"/>
  <c r="Z5196" i="1"/>
  <c r="Z5262" i="1"/>
  <c r="Z5254" i="1"/>
  <c r="Z5308" i="1"/>
  <c r="Z5300" i="1"/>
  <c r="Z5350" i="1"/>
  <c r="Z5382" i="1"/>
  <c r="Z5453" i="1"/>
  <c r="Z5592" i="1"/>
  <c r="Z473" i="1"/>
  <c r="Z450" i="1"/>
  <c r="Z446" i="1"/>
  <c r="Z392" i="1"/>
  <c r="Z385" i="1"/>
  <c r="Z607" i="1"/>
  <c r="Z601" i="1"/>
  <c r="Z449" i="1"/>
  <c r="Z362" i="1"/>
  <c r="W80" i="1"/>
  <c r="X80" i="1"/>
  <c r="Y80" i="1" s="1"/>
  <c r="Z587" i="1"/>
  <c r="Z590" i="1"/>
  <c r="Z351" i="1"/>
  <c r="Z209" i="1"/>
  <c r="Z606" i="1"/>
  <c r="Z501" i="1"/>
  <c r="Z497" i="1"/>
  <c r="Z493" i="1"/>
  <c r="Z489" i="1"/>
  <c r="Z485" i="1"/>
  <c r="Z465" i="1"/>
  <c r="Z383" i="1"/>
  <c r="Z150" i="1"/>
  <c r="Z586" i="1"/>
  <c r="Z192" i="1"/>
  <c r="Z596" i="1"/>
  <c r="Z484" i="1"/>
  <c r="Z447" i="1"/>
  <c r="Z421" i="1"/>
  <c r="Z386" i="1"/>
  <c r="Z382" i="1"/>
  <c r="Z605" i="1"/>
  <c r="Z599" i="1"/>
  <c r="Z460" i="1"/>
  <c r="Z424" i="1"/>
  <c r="Z417" i="1"/>
  <c r="Z357" i="1"/>
  <c r="Z106" i="1"/>
  <c r="Z476" i="1"/>
  <c r="Z444" i="1"/>
  <c r="Z412" i="1"/>
  <c r="Z380" i="1"/>
  <c r="Z336" i="1"/>
  <c r="Z284" i="1"/>
  <c r="Z260" i="1"/>
  <c r="X184" i="1"/>
  <c r="Y184" i="1" s="1"/>
  <c r="Y178" i="1"/>
  <c r="Z171" i="1"/>
  <c r="Z166" i="1"/>
  <c r="Z116" i="1"/>
  <c r="Z58" i="1"/>
  <c r="Z49" i="1"/>
  <c r="Z35" i="1"/>
  <c r="Z19" i="1"/>
  <c r="Z1014" i="1"/>
  <c r="Z998" i="1"/>
  <c r="Z982" i="1"/>
  <c r="Z966" i="1"/>
  <c r="Z950" i="1"/>
  <c r="Z377" i="1"/>
  <c r="Z352" i="1"/>
  <c r="Z300" i="1"/>
  <c r="Z224" i="1"/>
  <c r="Z198" i="1"/>
  <c r="W188" i="1"/>
  <c r="Z188" i="1" s="1"/>
  <c r="Y182" i="1"/>
  <c r="Z182" i="1" s="1"/>
  <c r="Z128" i="1"/>
  <c r="Z113" i="1"/>
  <c r="Z149" i="1"/>
  <c r="Z99" i="1"/>
  <c r="Z1026" i="1"/>
  <c r="Z1010" i="1"/>
  <c r="Z994" i="1"/>
  <c r="Z962" i="1"/>
  <c r="Z946" i="1"/>
  <c r="Z918" i="1"/>
  <c r="Z907" i="1"/>
  <c r="Z895" i="1"/>
  <c r="Z420" i="1"/>
  <c r="Z388" i="1"/>
  <c r="Z332" i="1"/>
  <c r="Z308" i="1"/>
  <c r="W177" i="1"/>
  <c r="Z177" i="1" s="1"/>
  <c r="Z115" i="1"/>
  <c r="Z97" i="1"/>
  <c r="W82" i="1"/>
  <c r="Z82" i="1" s="1"/>
  <c r="Z37" i="1"/>
  <c r="Z21" i="1"/>
  <c r="Z1016" i="1"/>
  <c r="Z984" i="1"/>
  <c r="Z952" i="1"/>
  <c r="Z942" i="1"/>
  <c r="Z932" i="1"/>
  <c r="Z910" i="1"/>
  <c r="Z873" i="1"/>
  <c r="Z348" i="1"/>
  <c r="Z324" i="1"/>
  <c r="Z272" i="1"/>
  <c r="Z213" i="1"/>
  <c r="Z205" i="1"/>
  <c r="Z194" i="1"/>
  <c r="Z162" i="1"/>
  <c r="X76" i="1"/>
  <c r="Y76" i="1" s="1"/>
  <c r="Z66" i="1"/>
  <c r="Z60" i="1"/>
  <c r="Z56" i="1"/>
  <c r="Z1006" i="1"/>
  <c r="Z990" i="1"/>
  <c r="Z974" i="1"/>
  <c r="Z958" i="1"/>
  <c r="Z921" i="1"/>
  <c r="Z902" i="1"/>
  <c r="Z202" i="1"/>
  <c r="Z114" i="1"/>
  <c r="Z52" i="1"/>
  <c r="Z204" i="1"/>
  <c r="Z157" i="1"/>
  <c r="Z89" i="1"/>
  <c r="Z86" i="1"/>
  <c r="Z55" i="1"/>
  <c r="Z26" i="1"/>
  <c r="Z1021" i="1"/>
  <c r="Z1005" i="1"/>
  <c r="Z989" i="1"/>
  <c r="Z582" i="1"/>
  <c r="Z578" i="1"/>
  <c r="Z574" i="1"/>
  <c r="Z566" i="1"/>
  <c r="Z558" i="1"/>
  <c r="Z554" i="1"/>
  <c r="Z550" i="1"/>
  <c r="Z546" i="1"/>
  <c r="Z538" i="1"/>
  <c r="Z534" i="1"/>
  <c r="Z530" i="1"/>
  <c r="Z526" i="1"/>
  <c r="Z522" i="1"/>
  <c r="Z518" i="1"/>
  <c r="Z514" i="1"/>
  <c r="Z510" i="1"/>
  <c r="Z502" i="1"/>
  <c r="Z498" i="1"/>
  <c r="Z494" i="1"/>
  <c r="Z490" i="1"/>
  <c r="Z486" i="1"/>
  <c r="Z468" i="1"/>
  <c r="Z436" i="1"/>
  <c r="Z404" i="1"/>
  <c r="Z372" i="1"/>
  <c r="Z268" i="1"/>
  <c r="Z244" i="1"/>
  <c r="Z201" i="1"/>
  <c r="Z108" i="1"/>
  <c r="Z47" i="1"/>
  <c r="Z29" i="1"/>
  <c r="Z1024" i="1"/>
  <c r="Z1008" i="1"/>
  <c r="Z976" i="1"/>
  <c r="Z960" i="1"/>
  <c r="Z861" i="1"/>
  <c r="Z937" i="1"/>
  <c r="Z886" i="1"/>
  <c r="Z859" i="1"/>
  <c r="Z813" i="1"/>
  <c r="Z798" i="1"/>
  <c r="Z1058" i="1"/>
  <c r="Z1643" i="1"/>
  <c r="Z1632" i="1"/>
  <c r="Z1629" i="1"/>
  <c r="Z1625" i="1"/>
  <c r="Z1603" i="1"/>
  <c r="Z1576" i="1"/>
  <c r="Z1573" i="1"/>
  <c r="Z1204" i="1"/>
  <c r="Z1195" i="1"/>
  <c r="Z1164" i="1"/>
  <c r="Z940" i="1"/>
  <c r="Z927" i="1"/>
  <c r="Z893" i="1"/>
  <c r="Z870" i="1"/>
  <c r="Z852" i="1"/>
  <c r="Z846" i="1"/>
  <c r="Z822" i="1"/>
  <c r="Z780" i="1"/>
  <c r="Z748" i="1"/>
  <c r="Z1115" i="1"/>
  <c r="Z1061" i="1"/>
  <c r="Z1642" i="1"/>
  <c r="Z1602" i="1"/>
  <c r="Z1592" i="1"/>
  <c r="Z1569" i="1"/>
  <c r="Z1563" i="1"/>
  <c r="Z1173" i="1"/>
  <c r="Z1202" i="1"/>
  <c r="Z1231" i="1"/>
  <c r="Z1284" i="1"/>
  <c r="Z930" i="1"/>
  <c r="Z923" i="1"/>
  <c r="Z889" i="1"/>
  <c r="Z843" i="1"/>
  <c r="Z774" i="1"/>
  <c r="Z625" i="1"/>
  <c r="Z1119" i="1"/>
  <c r="Z1091" i="1"/>
  <c r="Z1088" i="1"/>
  <c r="Z1079" i="1"/>
  <c r="Z1039" i="1"/>
  <c r="Z1036" i="1"/>
  <c r="Z1033" i="1"/>
  <c r="Z1631" i="1"/>
  <c r="Z1585" i="1"/>
  <c r="Z1575" i="1"/>
  <c r="Z1562" i="1"/>
  <c r="Z1214" i="1"/>
  <c r="Z1163" i="1"/>
  <c r="Z1159" i="1"/>
  <c r="Z815" i="1"/>
  <c r="Z791" i="1"/>
  <c r="Z759" i="1"/>
  <c r="Z609" i="1"/>
  <c r="Z1641" i="1"/>
  <c r="Z1558" i="1"/>
  <c r="Z1481" i="1"/>
  <c r="Z1217" i="1"/>
  <c r="Z1147" i="1"/>
  <c r="Z1139" i="1"/>
  <c r="Z1157" i="1"/>
  <c r="Z1172" i="1"/>
  <c r="Z1186" i="1"/>
  <c r="Z1218" i="1"/>
  <c r="Z878" i="1"/>
  <c r="Z860" i="1"/>
  <c r="Z854" i="1"/>
  <c r="Z803" i="1"/>
  <c r="Z782" i="1"/>
  <c r="Z750" i="1"/>
  <c r="Z1090" i="1"/>
  <c r="Z1066" i="1"/>
  <c r="Z1305" i="1"/>
  <c r="Z1416" i="1"/>
  <c r="Z884" i="1"/>
  <c r="Z875" i="1"/>
  <c r="Z851" i="1"/>
  <c r="Z700" i="1"/>
  <c r="Z684" i="1"/>
  <c r="Z676" i="1"/>
  <c r="Z668" i="1"/>
  <c r="Z617" i="1"/>
  <c r="Z608" i="1"/>
  <c r="Z1093" i="1"/>
  <c r="Z1640" i="1"/>
  <c r="Z1627" i="1"/>
  <c r="Z1600" i="1"/>
  <c r="Z1581" i="1"/>
  <c r="Z1487" i="1"/>
  <c r="Z1224" i="1"/>
  <c r="Z1205" i="1"/>
  <c r="Z1185" i="1"/>
  <c r="Z1141" i="1"/>
  <c r="Z1137" i="1"/>
  <c r="Z1131" i="1"/>
  <c r="Z820" i="1"/>
  <c r="Z790" i="1"/>
  <c r="Z758" i="1"/>
  <c r="Z1331" i="1"/>
  <c r="Z1208" i="1"/>
  <c r="Z1189" i="1"/>
  <c r="Z1199" i="1"/>
  <c r="Z1215" i="1"/>
  <c r="Z1359" i="1"/>
  <c r="Z1432" i="1"/>
  <c r="Z835" i="1"/>
  <c r="Z811" i="1"/>
  <c r="Z623" i="1"/>
  <c r="Z1613" i="1"/>
  <c r="Z1587" i="1"/>
  <c r="Z1547" i="1"/>
  <c r="Z1126" i="1"/>
  <c r="Z1129" i="1"/>
  <c r="Z1335" i="1"/>
  <c r="Z1264" i="1"/>
  <c r="Z1257" i="1"/>
  <c r="Z1344" i="1"/>
  <c r="Z1340" i="1"/>
  <c r="Z1372" i="1"/>
  <c r="Z1368" i="1"/>
  <c r="Z1260" i="1"/>
  <c r="Z1253" i="1"/>
  <c r="Z1280" i="1"/>
  <c r="Z1408" i="1"/>
  <c r="Z1411" i="1"/>
  <c r="Z1256" i="1"/>
  <c r="Z1288" i="1"/>
  <c r="Z1323" i="1"/>
  <c r="Z1332" i="1"/>
  <c r="Z1363" i="1"/>
  <c r="Z1395" i="1"/>
  <c r="Z1456" i="1"/>
  <c r="Z1443" i="1"/>
  <c r="Z1469" i="1"/>
  <c r="Z1495" i="1"/>
  <c r="Z1507" i="1"/>
  <c r="Z1501" i="1"/>
  <c r="Z1542" i="1"/>
  <c r="Z1242" i="1"/>
  <c r="Z1222" i="1"/>
  <c r="Z1206" i="1"/>
  <c r="Z1190" i="1"/>
  <c r="Z1128" i="1"/>
  <c r="Z1130" i="1"/>
  <c r="Z1165" i="1"/>
  <c r="Z1273" i="1"/>
  <c r="Z1308" i="1"/>
  <c r="Z1366" i="1"/>
  <c r="Z1383" i="1"/>
  <c r="Z1375" i="1"/>
  <c r="Z1423" i="1"/>
  <c r="Z1435" i="1"/>
  <c r="Z1449" i="1"/>
  <c r="Z1472" i="1"/>
  <c r="Z1513" i="1"/>
  <c r="Z1525" i="1"/>
  <c r="Z1555" i="1"/>
  <c r="Z1531" i="1"/>
  <c r="Z1478" i="1"/>
  <c r="Z1427" i="1"/>
  <c r="Z1286" i="1"/>
  <c r="Z1246" i="1"/>
  <c r="Z1241" i="1"/>
  <c r="Z1212" i="1"/>
  <c r="Z1196" i="1"/>
  <c r="Z1161" i="1"/>
  <c r="Z1136" i="1"/>
  <c r="Z1144" i="1"/>
  <c r="Z1258" i="1"/>
  <c r="Z1345" i="1"/>
  <c r="Z1341" i="1"/>
  <c r="Z1337" i="1"/>
  <c r="Z1373" i="1"/>
  <c r="W2984" i="1"/>
  <c r="Z2984" i="1" s="1"/>
  <c r="W1922" i="1"/>
  <c r="Z1922" i="1" s="1"/>
  <c r="Z2425" i="1"/>
  <c r="Z2376" i="1"/>
  <c r="W3669" i="1"/>
  <c r="Z3669" i="1" s="1"/>
  <c r="Z1864" i="1"/>
  <c r="Z2372" i="1"/>
  <c r="Z4939" i="1"/>
  <c r="Z4936" i="1"/>
  <c r="Z5094" i="1"/>
  <c r="W3693" i="1"/>
  <c r="Z3693" i="1" s="1"/>
  <c r="W3662" i="1"/>
  <c r="Z3662" i="1" s="1"/>
  <c r="W2995" i="1"/>
  <c r="Z2995" i="1" s="1"/>
  <c r="W2987" i="1"/>
  <c r="Z2987" i="1" s="1"/>
  <c r="Z2159" i="1"/>
  <c r="Z2383" i="1"/>
  <c r="Z2379" i="1"/>
  <c r="Z4935" i="1"/>
  <c r="Z4956" i="1"/>
  <c r="Z5005" i="1"/>
  <c r="W3697" i="1"/>
  <c r="Z3697" i="1" s="1"/>
  <c r="W3692" i="1"/>
  <c r="Z3692" i="1" s="1"/>
  <c r="Z1863" i="1"/>
  <c r="Z2166" i="1"/>
  <c r="Z2503" i="1"/>
  <c r="Z2374" i="1"/>
  <c r="Z2169" i="1"/>
  <c r="Z2162" i="1"/>
  <c r="Z2382" i="1"/>
  <c r="Z2378" i="1"/>
  <c r="Z4994" i="1"/>
  <c r="Z5124" i="1"/>
  <c r="W3696" i="1"/>
  <c r="Z3696" i="1" s="1"/>
  <c r="Z2165" i="1"/>
  <c r="Z2368" i="1"/>
  <c r="Z4943" i="1"/>
  <c r="Z4975" i="1"/>
  <c r="W3660" i="1"/>
  <c r="Z3660" i="1" s="1"/>
  <c r="W3065" i="1"/>
  <c r="Z3065" i="1" s="1"/>
  <c r="Z2168" i="1"/>
  <c r="Z2375" i="1"/>
  <c r="Z2367" i="1"/>
  <c r="Z3951" i="1"/>
  <c r="Z4952" i="1"/>
  <c r="Z4963" i="1"/>
  <c r="Z4986" i="1"/>
  <c r="Z5012" i="1"/>
  <c r="Z5035" i="1"/>
  <c r="Z5122" i="1"/>
  <c r="Z2164" i="1"/>
  <c r="Z2370" i="1"/>
  <c r="Z4987" i="1"/>
  <c r="Z5008" i="1"/>
  <c r="Z5063" i="1"/>
  <c r="Z5070" i="1"/>
  <c r="Z5062" i="1"/>
  <c r="Z5659" i="1"/>
  <c r="Z5651" i="1"/>
  <c r="Z5643" i="1"/>
  <c r="Z5635" i="1"/>
  <c r="Z5627" i="1"/>
  <c r="Z5619" i="1"/>
  <c r="Z5611" i="1"/>
  <c r="Z5603" i="1"/>
  <c r="Z5595" i="1"/>
  <c r="Z5587" i="1"/>
  <c r="Z5475" i="1"/>
  <c r="Z4996" i="1"/>
  <c r="Z5009" i="1"/>
  <c r="Z5014" i="1"/>
  <c r="Z5028" i="1"/>
  <c r="Z5059" i="1"/>
  <c r="Z5107" i="1"/>
  <c r="Z5139" i="1"/>
  <c r="Z5131" i="1"/>
  <c r="Z5123" i="1"/>
  <c r="Z5156" i="1"/>
  <c r="Z5183" i="1"/>
  <c r="Z5195" i="1"/>
  <c r="Z5199" i="1"/>
  <c r="Z5205" i="1"/>
  <c r="Z5221" i="1"/>
  <c r="Z5213" i="1"/>
  <c r="Z5238" i="1"/>
  <c r="Z5260" i="1"/>
  <c r="Z5252" i="1"/>
  <c r="Z5244" i="1"/>
  <c r="Z5295" i="1"/>
  <c r="Z5352" i="1"/>
  <c r="Z5370" i="1"/>
  <c r="Z5417" i="1"/>
  <c r="Z5439" i="1"/>
  <c r="Z5658" i="1"/>
  <c r="Z5650" i="1"/>
  <c r="Z5642" i="1"/>
  <c r="Z5634" i="1"/>
  <c r="Z5626" i="1"/>
  <c r="Z5618" i="1"/>
  <c r="Z5610" i="1"/>
  <c r="Z5602" i="1"/>
  <c r="Z5594" i="1"/>
  <c r="Z5474" i="1"/>
  <c r="Z5039" i="1"/>
  <c r="Z5152" i="1"/>
  <c r="Z5144" i="1"/>
  <c r="Z5165" i="1"/>
  <c r="Z5172" i="1"/>
  <c r="Z5182" i="1"/>
  <c r="Z5220" i="1"/>
  <c r="Z5267" i="1"/>
  <c r="Z5302" i="1"/>
  <c r="Z5391" i="1"/>
  <c r="Z5402" i="1"/>
  <c r="Z5480" i="1"/>
  <c r="Z5193" i="1"/>
  <c r="Z5219" i="1"/>
  <c r="Z5211" i="1"/>
  <c r="Z5409" i="1"/>
  <c r="Z5468" i="1"/>
  <c r="Z5460" i="1"/>
  <c r="Z5664" i="1"/>
  <c r="Z5656" i="1"/>
  <c r="Z5640" i="1"/>
  <c r="Z5632" i="1"/>
  <c r="Z5624" i="1"/>
  <c r="Z5616" i="1"/>
  <c r="Z5608" i="1"/>
  <c r="Z5600" i="1"/>
  <c r="Z5479" i="1"/>
  <c r="Z5278" i="1"/>
  <c r="Z5663" i="1"/>
  <c r="Z5655" i="1"/>
  <c r="Z5647" i="1"/>
  <c r="Z5631" i="1"/>
  <c r="Z5623" i="1"/>
  <c r="Z5615" i="1"/>
  <c r="Z5607" i="1"/>
  <c r="Z5599" i="1"/>
  <c r="Z5591" i="1"/>
  <c r="Z5478" i="1"/>
  <c r="Z5472" i="1"/>
  <c r="Z5024" i="1"/>
  <c r="Z5055" i="1"/>
  <c r="Z5103" i="1"/>
  <c r="Z5118" i="1"/>
  <c r="Z5187" i="1"/>
  <c r="Z5264" i="1"/>
  <c r="Z5256" i="1"/>
  <c r="Z5248" i="1"/>
  <c r="Z5272" i="1"/>
  <c r="Z5283" i="1"/>
  <c r="Z5306" i="1"/>
  <c r="Z5298" i="1"/>
  <c r="Z5435" i="1"/>
  <c r="Z5466" i="1"/>
  <c r="Z5662" i="1"/>
  <c r="Z5654" i="1"/>
  <c r="Z5646" i="1"/>
  <c r="Z5638" i="1"/>
  <c r="Z5630" i="1"/>
  <c r="Z5622" i="1"/>
  <c r="Z5614" i="1"/>
  <c r="Z5606" i="1"/>
  <c r="Z5598" i="1"/>
  <c r="Z5590" i="1"/>
  <c r="Z5023" i="1"/>
  <c r="Z5051" i="1"/>
  <c r="Z5048" i="1"/>
  <c r="Z5082" i="1"/>
  <c r="Z5109" i="1"/>
  <c r="Z5134" i="1"/>
  <c r="Z5148" i="1"/>
  <c r="Z5168" i="1"/>
  <c r="Z5263" i="1"/>
  <c r="Z5290" i="1"/>
  <c r="Z5282" i="1"/>
  <c r="Z5313" i="1"/>
  <c r="Z5374" i="1"/>
  <c r="Z5395" i="1"/>
  <c r="Z5387" i="1"/>
  <c r="Z5406" i="1"/>
  <c r="Z5416" i="1"/>
  <c r="Z5408" i="1"/>
  <c r="Z5449" i="1"/>
  <c r="Z5661" i="1"/>
  <c r="Z5653" i="1"/>
  <c r="Z5645" i="1"/>
  <c r="Z5637" i="1"/>
  <c r="Z5629" i="1"/>
  <c r="Z5621" i="1"/>
  <c r="Z5613" i="1"/>
  <c r="Z5605" i="1"/>
  <c r="Z5597" i="1"/>
  <c r="Z5589" i="1"/>
  <c r="Z5492" i="1"/>
  <c r="Z5003" i="1"/>
  <c r="Z5073" i="1"/>
  <c r="Z5100" i="1"/>
  <c r="Z5092" i="1"/>
  <c r="Z5101" i="1"/>
  <c r="Z5116" i="1"/>
  <c r="Z5147" i="1"/>
  <c r="Z5158" i="1"/>
  <c r="Z5175" i="1"/>
  <c r="Z5177" i="1"/>
  <c r="Z5185" i="1"/>
  <c r="Z5197" i="1"/>
  <c r="Z5189" i="1"/>
  <c r="Z5207" i="1"/>
  <c r="Z5240" i="1"/>
  <c r="Z5276" i="1"/>
  <c r="Z5297" i="1"/>
  <c r="Z5289" i="1"/>
  <c r="Z5281" i="1"/>
  <c r="Z5312" i="1"/>
  <c r="Z5304" i="1"/>
  <c r="Z5335" i="1"/>
  <c r="Z5359" i="1"/>
  <c r="Z5394" i="1"/>
  <c r="Z5386" i="1"/>
  <c r="Z5405" i="1"/>
  <c r="Z5415" i="1"/>
  <c r="Z5433" i="1"/>
  <c r="Z5448" i="1"/>
  <c r="Z5450" i="1"/>
  <c r="Z5464" i="1"/>
  <c r="Z5660" i="1"/>
  <c r="Z5652" i="1"/>
  <c r="Z5644" i="1"/>
  <c r="Z5636" i="1"/>
  <c r="Z5628" i="1"/>
  <c r="Z5620" i="1"/>
  <c r="Z5612" i="1"/>
  <c r="Z5604" i="1"/>
  <c r="Z5596" i="1"/>
  <c r="Z5588" i="1"/>
  <c r="Z5491" i="1"/>
  <c r="Z5476" i="1"/>
  <c r="Z5470" i="1"/>
  <c r="Z5583" i="1"/>
  <c r="Z5575" i="1"/>
  <c r="Z5582" i="1"/>
  <c r="Z5574" i="1"/>
  <c r="Z5581" i="1"/>
  <c r="Z5573" i="1"/>
  <c r="Z5566" i="1"/>
  <c r="Z5567" i="1"/>
  <c r="Z5559" i="1"/>
  <c r="Z5558" i="1"/>
  <c r="Z5565" i="1"/>
  <c r="Z5557" i="1"/>
  <c r="Z5549" i="1"/>
  <c r="Z5551" i="1"/>
  <c r="Z5550" i="1"/>
  <c r="Z5584" i="1"/>
  <c r="Z5576" i="1"/>
  <c r="Z5568" i="1"/>
  <c r="Z5560" i="1"/>
  <c r="Z5552" i="1"/>
  <c r="Z5544" i="1"/>
  <c r="Z5542" i="1"/>
  <c r="Z5580" i="1"/>
  <c r="Z5572" i="1"/>
  <c r="Z5564" i="1"/>
  <c r="Z5556" i="1"/>
  <c r="Z5548" i="1"/>
  <c r="Z5579" i="1"/>
  <c r="Z5571" i="1"/>
  <c r="Z5563" i="1"/>
  <c r="Z5555" i="1"/>
  <c r="Z5547" i="1"/>
  <c r="Z5586" i="1"/>
  <c r="Z5578" i="1"/>
  <c r="Z5570" i="1"/>
  <c r="Z5562" i="1"/>
  <c r="Z5554" i="1"/>
  <c r="Z5546" i="1"/>
  <c r="Z5535" i="1"/>
  <c r="Z5534" i="1"/>
  <c r="Z5541" i="1"/>
  <c r="Z5533" i="1"/>
  <c r="Z5540" i="1"/>
  <c r="Z5532" i="1"/>
  <c r="Z5539" i="1"/>
  <c r="Z5531" i="1"/>
  <c r="Z5538" i="1"/>
  <c r="Z5530" i="1"/>
  <c r="Z5536" i="1"/>
  <c r="Z5525" i="1"/>
  <c r="Z5516" i="1"/>
  <c r="Z5527" i="1"/>
  <c r="Z5520" i="1"/>
  <c r="Z5526" i="1"/>
  <c r="Z5519" i="1"/>
  <c r="Z5518" i="1"/>
  <c r="Z5524" i="1"/>
  <c r="Z5523" i="1"/>
  <c r="Z5514" i="1"/>
  <c r="Z5528" i="1"/>
  <c r="Z5506" i="1"/>
  <c r="Z5504" i="1"/>
  <c r="Z5502" i="1"/>
  <c r="Z5512" i="1"/>
  <c r="Z5498" i="1"/>
  <c r="Z5496" i="1"/>
  <c r="Z5499" i="1"/>
  <c r="Z5515" i="1"/>
  <c r="Z5495" i="1"/>
  <c r="Z5507" i="1"/>
  <c r="Z5509" i="1"/>
  <c r="Z5497" i="1"/>
  <c r="Z5505" i="1"/>
  <c r="Z5503" i="1"/>
  <c r="Z5501" i="1"/>
  <c r="Z5513" i="1"/>
  <c r="Z5511" i="1"/>
  <c r="Z5493" i="1"/>
  <c r="Z5488" i="1"/>
  <c r="Z5494" i="1"/>
  <c r="Z5485" i="1"/>
  <c r="Z5487" i="1"/>
  <c r="Z5486" i="1"/>
  <c r="Z5484" i="1"/>
  <c r="Z5665" i="1"/>
  <c r="Z5657" i="1"/>
  <c r="Z5649" i="1"/>
  <c r="Z5641" i="1"/>
  <c r="Z5633" i="1"/>
  <c r="Z5625" i="1"/>
  <c r="Z5617" i="1"/>
  <c r="Z5609" i="1"/>
  <c r="Z5601" i="1"/>
  <c r="Z5593" i="1"/>
  <c r="Z5585" i="1"/>
  <c r="Z5577" i="1"/>
  <c r="Z5569" i="1"/>
  <c r="Z5561" i="1"/>
  <c r="Z5553" i="1"/>
  <c r="Z5545" i="1"/>
  <c r="Z5537" i="1"/>
  <c r="Z5490" i="1"/>
  <c r="Z5522" i="1"/>
  <c r="Z5510" i="1"/>
  <c r="Z5482" i="1"/>
  <c r="Z5508" i="1"/>
  <c r="Z5517" i="1"/>
  <c r="N5" i="4"/>
  <c r="N6" i="4"/>
  <c r="N24" i="4"/>
  <c r="N2" i="4"/>
  <c r="N43" i="4"/>
  <c r="M222" i="7"/>
  <c r="M225" i="7" s="1"/>
  <c r="N38" i="4"/>
  <c r="M6" i="4"/>
  <c r="J17" i="4"/>
  <c r="M17" i="4" s="1"/>
  <c r="M24" i="4"/>
  <c r="Z169" i="1"/>
  <c r="Z184" i="1"/>
  <c r="Z483" i="1"/>
  <c r="Z435" i="1"/>
  <c r="Z419" i="1"/>
  <c r="Z387" i="1"/>
  <c r="Z371" i="1"/>
  <c r="Z355" i="1"/>
  <c r="Z339" i="1"/>
  <c r="Z323" i="1"/>
  <c r="Z307" i="1"/>
  <c r="Z291" i="1"/>
  <c r="Z259" i="1"/>
  <c r="Z243" i="1"/>
  <c r="Z227" i="1"/>
  <c r="W187" i="1"/>
  <c r="Z187" i="1" s="1"/>
  <c r="Z174" i="1"/>
  <c r="Z155" i="1"/>
  <c r="Z69" i="1"/>
  <c r="Z197" i="1"/>
  <c r="Z186" i="1"/>
  <c r="Z161" i="1"/>
  <c r="Z103" i="1"/>
  <c r="Z100" i="1"/>
  <c r="Z95" i="1"/>
  <c r="Z471" i="1"/>
  <c r="Z423" i="1"/>
  <c r="Z407" i="1"/>
  <c r="Z391" i="1"/>
  <c r="Z375" i="1"/>
  <c r="Z359" i="1"/>
  <c r="Z327" i="1"/>
  <c r="Z311" i="1"/>
  <c r="Z295" i="1"/>
  <c r="Z279" i="1"/>
  <c r="Z263" i="1"/>
  <c r="Z247" i="1"/>
  <c r="Z231" i="1"/>
  <c r="Z178" i="1"/>
  <c r="Z176" i="1"/>
  <c r="Z361" i="1"/>
  <c r="Z345" i="1"/>
  <c r="Z329" i="1"/>
  <c r="Z313" i="1"/>
  <c r="Z297" i="1"/>
  <c r="Z281" i="1"/>
  <c r="Z265" i="1"/>
  <c r="Z249" i="1"/>
  <c r="Z233" i="1"/>
  <c r="X79" i="1"/>
  <c r="Y79" i="1" s="1"/>
  <c r="W79" i="1"/>
  <c r="Z76" i="1"/>
  <c r="Z475" i="1"/>
  <c r="Z443" i="1"/>
  <c r="Z427" i="1"/>
  <c r="Z411" i="1"/>
  <c r="Z395" i="1"/>
  <c r="Z379" i="1"/>
  <c r="Z363" i="1"/>
  <c r="Z347" i="1"/>
  <c r="Z315" i="1"/>
  <c r="Z299" i="1"/>
  <c r="Z283" i="1"/>
  <c r="Z267" i="1"/>
  <c r="Z251" i="1"/>
  <c r="Z235" i="1"/>
  <c r="Z208" i="1"/>
  <c r="Z206" i="1"/>
  <c r="W185" i="1"/>
  <c r="Z185" i="1" s="1"/>
  <c r="Z183" i="1"/>
  <c r="Z173" i="1"/>
  <c r="Z141" i="1"/>
  <c r="Z132" i="1"/>
  <c r="Z38" i="1"/>
  <c r="Z22" i="1"/>
  <c r="Z365" i="1"/>
  <c r="Z349" i="1"/>
  <c r="Z333" i="1"/>
  <c r="Z285" i="1"/>
  <c r="Z269" i="1"/>
  <c r="Z221" i="1"/>
  <c r="Z200" i="1"/>
  <c r="Z190" i="1"/>
  <c r="Z156" i="1"/>
  <c r="X78" i="1"/>
  <c r="Y78" i="1" s="1"/>
  <c r="W78" i="1"/>
  <c r="W179" i="1"/>
  <c r="Z179" i="1" s="1"/>
  <c r="Z148" i="1"/>
  <c r="Z118" i="1"/>
  <c r="Z104" i="1"/>
  <c r="Z90" i="1"/>
  <c r="Z30" i="1"/>
  <c r="Z145" i="1"/>
  <c r="Z139" i="1"/>
  <c r="Z120" i="1"/>
  <c r="Z111" i="1"/>
  <c r="Z94" i="1"/>
  <c r="X75" i="1"/>
  <c r="Y75" i="1" s="1"/>
  <c r="W75" i="1"/>
  <c r="Z70" i="1"/>
  <c r="Z153" i="1"/>
  <c r="Z147" i="1"/>
  <c r="Z129" i="1"/>
  <c r="Z96" i="1"/>
  <c r="Z87" i="1"/>
  <c r="Z65" i="1"/>
  <c r="Z53" i="1"/>
  <c r="Z32" i="1"/>
  <c r="Z928" i="1"/>
  <c r="Z883" i="1"/>
  <c r="Z922" i="1"/>
  <c r="Z914" i="1"/>
  <c r="Z906" i="1"/>
  <c r="Z898" i="1"/>
  <c r="Z882" i="1"/>
  <c r="Z874" i="1"/>
  <c r="Z858" i="1"/>
  <c r="Z850" i="1"/>
  <c r="Z834" i="1"/>
  <c r="Z826" i="1"/>
  <c r="Z818" i="1"/>
  <c r="Z810" i="1"/>
  <c r="Z802" i="1"/>
  <c r="Z786" i="1"/>
  <c r="Z778" i="1"/>
  <c r="Z770" i="1"/>
  <c r="Z762" i="1"/>
  <c r="Z754" i="1"/>
  <c r="Z730" i="1"/>
  <c r="Z722" i="1"/>
  <c r="Z714" i="1"/>
  <c r="Z706" i="1"/>
  <c r="Z698" i="1"/>
  <c r="Z674" i="1"/>
  <c r="Z666" i="1"/>
  <c r="Z642" i="1"/>
  <c r="Z686" i="1"/>
  <c r="Z678" i="1"/>
  <c r="Z670" i="1"/>
  <c r="Z662" i="1"/>
  <c r="Z654" i="1"/>
  <c r="Z920" i="1"/>
  <c r="Z904" i="1"/>
  <c r="Z896" i="1"/>
  <c r="Z888" i="1"/>
  <c r="Z880" i="1"/>
  <c r="Z872" i="1"/>
  <c r="Z856" i="1"/>
  <c r="Z840" i="1"/>
  <c r="Z832" i="1"/>
  <c r="Z816" i="1"/>
  <c r="Z808" i="1"/>
  <c r="Z792" i="1"/>
  <c r="Z784" i="1"/>
  <c r="Z768" i="1"/>
  <c r="Z760" i="1"/>
  <c r="Z752" i="1"/>
  <c r="Z744" i="1"/>
  <c r="Z728" i="1"/>
  <c r="Z720" i="1"/>
  <c r="Z712" i="1"/>
  <c r="Z704" i="1"/>
  <c r="Z696" i="1"/>
  <c r="Z688" i="1"/>
  <c r="Z680" i="1"/>
  <c r="Z672" i="1"/>
  <c r="Z664" i="1"/>
  <c r="Z1098" i="1"/>
  <c r="Z1455" i="1"/>
  <c r="Z1094" i="1"/>
  <c r="Z1078" i="1"/>
  <c r="Z1046" i="1"/>
  <c r="Z1028" i="1"/>
  <c r="Z1586" i="1"/>
  <c r="Z1570" i="1"/>
  <c r="Z1219" i="1"/>
  <c r="Z1187" i="1"/>
  <c r="Z1142" i="1"/>
  <c r="Z1279" i="1"/>
  <c r="Z1342" i="1"/>
  <c r="Z1338" i="1"/>
  <c r="Z1369" i="1"/>
  <c r="Z1135" i="1"/>
  <c r="Z1134" i="1"/>
  <c r="Z1150" i="1"/>
  <c r="W3653" i="1"/>
  <c r="Z3653" i="1" s="1"/>
  <c r="W3656" i="1"/>
  <c r="Z3656" i="1" s="1"/>
  <c r="W3659" i="1"/>
  <c r="Z3659" i="1" s="1"/>
  <c r="W3670" i="1"/>
  <c r="Z3670" i="1" s="1"/>
  <c r="W2983" i="1"/>
  <c r="Z2983" i="1" s="1"/>
  <c r="W2996" i="1"/>
  <c r="Z2996" i="1" s="1"/>
  <c r="W2992" i="1"/>
  <c r="Z2992" i="1" s="1"/>
  <c r="Z2172" i="1"/>
  <c r="Y582" i="9"/>
  <c r="Y587" i="9"/>
  <c r="Y585" i="9"/>
  <c r="Y610" i="9"/>
  <c r="Y617" i="9"/>
  <c r="Y619" i="9"/>
  <c r="Y645" i="9"/>
  <c r="Y607" i="9"/>
  <c r="Y626" i="9"/>
  <c r="Y623" i="9"/>
  <c r="Y631" i="9"/>
  <c r="Y639" i="9"/>
  <c r="Y565" i="9"/>
  <c r="Y575" i="9"/>
  <c r="Y604" i="9"/>
  <c r="Y567" i="9"/>
  <c r="Y584" i="9"/>
  <c r="Y609" i="9"/>
  <c r="Y611" i="9"/>
  <c r="Y618" i="9"/>
  <c r="Z2498" i="1"/>
  <c r="Y576" i="9"/>
  <c r="Y578" i="9"/>
  <c r="Y580" i="9"/>
  <c r="Y644" i="9"/>
  <c r="Z4934" i="1"/>
  <c r="X569" i="9"/>
  <c r="Y569" i="9" s="1"/>
  <c r="W577" i="9"/>
  <c r="X577" i="9" s="1"/>
  <c r="X604" i="9"/>
  <c r="X612" i="9"/>
  <c r="Y612" i="9" s="1"/>
  <c r="Z5099" i="1"/>
  <c r="Z5153" i="1"/>
  <c r="Z5145" i="1"/>
  <c r="U562" i="9"/>
  <c r="X562" i="9" s="1"/>
  <c r="X568" i="9"/>
  <c r="Y568" i="9" s="1"/>
  <c r="X576" i="9"/>
  <c r="X584" i="9"/>
  <c r="Z5025" i="1"/>
  <c r="Z5047" i="1"/>
  <c r="Z5081" i="1"/>
  <c r="Z5133" i="1"/>
  <c r="X566" i="9"/>
  <c r="Y566" i="9" s="1"/>
  <c r="X574" i="9"/>
  <c r="Y574" i="9" s="1"/>
  <c r="X582" i="9"/>
  <c r="Z5052" i="1"/>
  <c r="Z5201" i="1"/>
  <c r="X565" i="9"/>
  <c r="X573" i="9"/>
  <c r="Y573" i="9" s="1"/>
  <c r="X581" i="9"/>
  <c r="Y581" i="9" s="1"/>
  <c r="X588" i="9"/>
  <c r="Y588" i="9" s="1"/>
  <c r="Z5031" i="1"/>
  <c r="Z5141" i="1"/>
  <c r="Z5046" i="1"/>
  <c r="Z5069" i="1"/>
  <c r="Z5223" i="1"/>
  <c r="Z5215" i="1"/>
  <c r="Z5412" i="1"/>
  <c r="Z5239" i="1"/>
  <c r="Z5259" i="1"/>
  <c r="Z5251" i="1"/>
  <c r="Z5243" i="1"/>
  <c r="Z5334" i="1"/>
  <c r="Z5429" i="1"/>
  <c r="Z5229" i="1"/>
  <c r="Z5332" i="1"/>
  <c r="Z5421" i="1"/>
  <c r="Z5305" i="1"/>
  <c r="Z5440" i="1"/>
  <c r="Z5241" i="1"/>
  <c r="Z5233" i="1"/>
  <c r="Z5234" i="1"/>
  <c r="Z5253" i="1"/>
  <c r="Z5245" i="1"/>
  <c r="Z5311" i="1"/>
  <c r="Z5303" i="1"/>
  <c r="Z5392" i="1"/>
  <c r="Z5384" i="1"/>
  <c r="Z5403" i="1"/>
  <c r="Z5407" i="1"/>
  <c r="Z5441" i="1"/>
  <c r="Z75" i="1" l="1"/>
  <c r="Z79" i="1"/>
  <c r="Z77" i="1"/>
  <c r="Z80" i="1"/>
  <c r="K17" i="4"/>
  <c r="N17" i="4" s="1"/>
  <c r="V562" i="9"/>
  <c r="Y562" i="9" s="1"/>
  <c r="Z78" i="1"/>
</calcChain>
</file>

<file path=xl/sharedStrings.xml><?xml version="1.0" encoding="utf-8"?>
<sst xmlns="http://schemas.openxmlformats.org/spreadsheetml/2006/main" count="55031" uniqueCount="231">
  <si>
    <t>Island</t>
  </si>
  <si>
    <t>Site</t>
  </si>
  <si>
    <t>Plant</t>
  </si>
  <si>
    <t>Position</t>
  </si>
  <si>
    <t>Aspect</t>
  </si>
  <si>
    <t>Leaf_ID</t>
  </si>
  <si>
    <t>Species</t>
  </si>
  <si>
    <t>Stunt_Ranch</t>
  </si>
  <si>
    <t>Ceanothus_megacarpus</t>
  </si>
  <si>
    <t>Lower</t>
  </si>
  <si>
    <t>Leaf_Area_corrected</t>
  </si>
  <si>
    <t>Herbivory</t>
  </si>
  <si>
    <t>Leaf_Length</t>
  </si>
  <si>
    <t>NA</t>
  </si>
  <si>
    <t>Spinescence</t>
  </si>
  <si>
    <t>Leaf_Area_petiole</t>
  </si>
  <si>
    <t>Leaf_Area_no.petiole</t>
  </si>
  <si>
    <t>Upper</t>
  </si>
  <si>
    <t>Heteromeles_arbutifolia</t>
  </si>
  <si>
    <t>Internal_area_correction</t>
  </si>
  <si>
    <t>Leaf_Area_corrected_final</t>
  </si>
  <si>
    <t>Prunus_ilicifolia</t>
  </si>
  <si>
    <t>Santa_Rosa</t>
  </si>
  <si>
    <t>Cercocarpus_betuloides</t>
  </si>
  <si>
    <t>True_area</t>
  </si>
  <si>
    <t>Mainland</t>
  </si>
  <si>
    <t>IM</t>
  </si>
  <si>
    <t>SSW</t>
  </si>
  <si>
    <t>Elevation_(m)</t>
  </si>
  <si>
    <t>S</t>
  </si>
  <si>
    <t>SSE</t>
  </si>
  <si>
    <t>NNE</t>
  </si>
  <si>
    <t>Stem_area_cm2</t>
  </si>
  <si>
    <t>Diameter1_(mm)</t>
  </si>
  <si>
    <t>Diameter2_(mm)</t>
  </si>
  <si>
    <t>NE</t>
  </si>
  <si>
    <t>NW</t>
  </si>
  <si>
    <t>ENE</t>
  </si>
  <si>
    <t>Spinescene_final</t>
  </si>
  <si>
    <t>Quercus_berberidifolia</t>
  </si>
  <si>
    <t>Quercus_pacifica</t>
  </si>
  <si>
    <t>Dendromecon_harfordii</t>
  </si>
  <si>
    <t>SE</t>
  </si>
  <si>
    <t>E</t>
  </si>
  <si>
    <t>ESE</t>
  </si>
  <si>
    <t>NNW</t>
  </si>
  <si>
    <t>Santa_Cruz</t>
  </si>
  <si>
    <t>No</t>
  </si>
  <si>
    <t>Yes</t>
  </si>
  <si>
    <t>1st_year?</t>
  </si>
  <si>
    <t>Santa_Monicas</t>
  </si>
  <si>
    <t>Catalina</t>
  </si>
  <si>
    <t>Gaviota</t>
  </si>
  <si>
    <t>Dendromecon_rigida</t>
  </si>
  <si>
    <t>SBBG</t>
  </si>
  <si>
    <t>Exclosure</t>
  </si>
  <si>
    <t>N</t>
  </si>
  <si>
    <t>WSW</t>
  </si>
  <si>
    <t>SW</t>
  </si>
  <si>
    <t>WNW</t>
  </si>
  <si>
    <t>W</t>
  </si>
  <si>
    <t>Year</t>
  </si>
  <si>
    <t>x</t>
  </si>
  <si>
    <t>07</t>
  </si>
  <si>
    <t>10</t>
  </si>
  <si>
    <t>09</t>
  </si>
  <si>
    <t>12</t>
  </si>
  <si>
    <t>06</t>
  </si>
  <si>
    <t>02</t>
  </si>
  <si>
    <t>08</t>
  </si>
  <si>
    <t>01</t>
  </si>
  <si>
    <t>05</t>
  </si>
  <si>
    <t>03</t>
  </si>
  <si>
    <t>11</t>
  </si>
  <si>
    <t>04</t>
  </si>
  <si>
    <t>60</t>
  </si>
  <si>
    <t>January</t>
  </si>
  <si>
    <t>February</t>
  </si>
  <si>
    <t>March</t>
  </si>
  <si>
    <t>April</t>
  </si>
  <si>
    <t>May</t>
  </si>
  <si>
    <t>June</t>
  </si>
  <si>
    <t>July</t>
  </si>
  <si>
    <t>September</t>
  </si>
  <si>
    <t>October</t>
  </si>
  <si>
    <t>November</t>
  </si>
  <si>
    <t>December</t>
  </si>
  <si>
    <t>26</t>
  </si>
  <si>
    <t>17</t>
  </si>
  <si>
    <t>18</t>
  </si>
  <si>
    <t>19</t>
  </si>
  <si>
    <t>20</t>
  </si>
  <si>
    <t>25</t>
  </si>
  <si>
    <t>13</t>
  </si>
  <si>
    <t>14</t>
  </si>
  <si>
    <t>15</t>
  </si>
  <si>
    <t>16</t>
  </si>
  <si>
    <t>21</t>
  </si>
  <si>
    <t>22</t>
  </si>
  <si>
    <t>29</t>
  </si>
  <si>
    <t>23</t>
  </si>
  <si>
    <t>27</t>
  </si>
  <si>
    <t>5</t>
  </si>
  <si>
    <t>24</t>
  </si>
  <si>
    <t>31</t>
  </si>
  <si>
    <t>30</t>
  </si>
  <si>
    <t>28</t>
  </si>
  <si>
    <t>6</t>
  </si>
  <si>
    <t>91</t>
  </si>
  <si>
    <t>larvae</t>
  </si>
  <si>
    <t>I</t>
  </si>
  <si>
    <t>II</t>
  </si>
  <si>
    <t>Coefficients:</t>
  </si>
  <si>
    <t xml:space="preserve">                       Estimate Std. Error z value Pr(&gt;|z|)    </t>
  </si>
  <si>
    <t xml:space="preserve">(Intercept)          -1.424e+00  6.716e-01  -2.120 0.033985 *  </t>
  </si>
  <si>
    <t>ants_present_leaves1  1.623e+00  4.801e-01   3.381 0.000721 ***</t>
  </si>
  <si>
    <t xml:space="preserve">speciesCynometra     -2.130e+00  1.178e+00  -1.808 0.070654 .  </t>
  </si>
  <si>
    <t xml:space="preserve">speciesEugenia        4.490e-01  7.839e-01   0.573 0.566787    </t>
  </si>
  <si>
    <t xml:space="preserve">speciesFicus         -1.617e+01  1.350e+03  -0.012 0.990446    </t>
  </si>
  <si>
    <t xml:space="preserve">speciesGuamia        -3.693e-01  7.620e-01  -0.485 0.627916    </t>
  </si>
  <si>
    <t xml:space="preserve">speciesLeucaena       3.930e-01  1.255e+00   0.313 0.754172    </t>
  </si>
  <si>
    <t xml:space="preserve">speciesMacaranga      1.784e+00  8.053e-01   2.216 0.026716 *  </t>
  </si>
  <si>
    <t xml:space="preserve">speciesMorinda       -1.036e+00  9.445e-01  -1.096 0.272887    </t>
  </si>
  <si>
    <t xml:space="preserve">speciesNeisosperma   -2.183e-01  7.770e-01  -0.281 0.778712    </t>
  </si>
  <si>
    <t xml:space="preserve">speciesOchrosia       7.816e-03  7.947e-01   0.010 0.992153    </t>
  </si>
  <si>
    <t xml:space="preserve">speciesPremna        -2.064e-01  8.184e-01  -0.252 0.800886    </t>
  </si>
  <si>
    <t xml:space="preserve">speciesPsychotria     3.196e-01  7.853e-01   0.407 0.684056    </t>
  </si>
  <si>
    <t xml:space="preserve">speciesTriphasia     -1.814e+00  1.205e+00  -1.505 0.132448    </t>
  </si>
  <si>
    <t xml:space="preserve">islandRota           -6.684e-01  5.528e-01  -1.209 0.226634    </t>
  </si>
  <si>
    <t xml:space="preserve">islandSaipan         -1.738e+00  5.294e-01  -3.284 0.001024 ** </t>
  </si>
  <si>
    <t>---</t>
  </si>
  <si>
    <t>Signif. codes:  0 ‘***’ 0.001 ‘**’ 0.01 ‘*’ 0.05 ‘.’ 0.1 ‘ ’ 1</t>
  </si>
  <si>
    <t>(Dispersion parameter for binomial family taken to be 1)</t>
  </si>
  <si>
    <t xml:space="preserve">    Null deviance: 248.09  on 207  degrees of freedom</t>
  </si>
  <si>
    <t>Residual deviance: 174.59  on 192  degrees of freedom</t>
  </si>
  <si>
    <t>AIC: 206.59</t>
  </si>
  <si>
    <t>Number of Fisher Scoring iterations: 16</t>
  </si>
  <si>
    <t>Coefficient</t>
  </si>
  <si>
    <t>Estimate</t>
  </si>
  <si>
    <t>Standard Error</t>
  </si>
  <si>
    <t>z Value</t>
  </si>
  <si>
    <t>p</t>
  </si>
  <si>
    <t>Island : Rota</t>
  </si>
  <si>
    <t>Island : Saipan</t>
  </si>
  <si>
    <t>Ants Present</t>
  </si>
  <si>
    <t>Species : Cynometra</t>
  </si>
  <si>
    <t>Species : Eugenia</t>
  </si>
  <si>
    <t>Species : Ficus</t>
  </si>
  <si>
    <t>Species : Guamia</t>
  </si>
  <si>
    <t>Species : Leucaena</t>
  </si>
  <si>
    <t>Species : Macaranga</t>
  </si>
  <si>
    <t>Species : Morinda</t>
  </si>
  <si>
    <t>Species : Neisosperma</t>
  </si>
  <si>
    <t>Species : Ochrosia</t>
  </si>
  <si>
    <t>Species : Premna</t>
  </si>
  <si>
    <t>Species : Psychotria</t>
  </si>
  <si>
    <t>Species : Triphasia</t>
  </si>
  <si>
    <t>Intercept</t>
  </si>
  <si>
    <t>&lt;0.001</t>
  </si>
  <si>
    <t>Model selection based on AICc :</t>
  </si>
  <si>
    <t>model2f  4 211.47       2.03   0.26   0.99 -101.64</t>
  </si>
  <si>
    <t>model2e 14 217.69       8.25   0.01   1.00  -93.76</t>
  </si>
  <si>
    <t>model2g  2 226.01      16.57   0.00   1.00 -110.97</t>
  </si>
  <si>
    <t>model2c 37 234.84      25.40   0.00   1.00  -72.15</t>
  </si>
  <si>
    <t>model2b 64 313.31     103.86   0.00   1.00  -63.56</t>
  </si>
  <si>
    <t>Model</t>
  </si>
  <si>
    <t># Parameters</t>
  </si>
  <si>
    <t>AICc</t>
  </si>
  <si>
    <t>Delta AICc</t>
  </si>
  <si>
    <t>Weight</t>
  </si>
  <si>
    <t>LL</t>
  </si>
  <si>
    <t>Ants present + Island + Species</t>
  </si>
  <si>
    <t>Ants present + Island</t>
  </si>
  <si>
    <t>Ants present + Species</t>
  </si>
  <si>
    <t>Ants present</t>
  </si>
  <si>
    <t>Ants present + (Species*Island)</t>
  </si>
  <si>
    <t>model2d 16 209.44       0.00   0.72   0.72  -87.30</t>
  </si>
  <si>
    <t>Ants present + Native Status</t>
  </si>
  <si>
    <t>model2z  3 226.01      16.57   0.00   1.00 -109.95</t>
  </si>
  <si>
    <t>model2y  2 247.33      37.89   0.00   1.00 -121.64</t>
  </si>
  <si>
    <t>Ants present*Species*Island</t>
  </si>
  <si>
    <t xml:space="preserve">  K   AICc Delta_AICc AICcWt Cum.Wt      LL</t>
  </si>
  <si>
    <t>model2h  3 226.64      17.20   0.00   1.00 -110.26</t>
  </si>
  <si>
    <t>model2i 13 235.76      26.32   0.00   1.00 -103.94</t>
  </si>
  <si>
    <t>Native Status</t>
  </si>
  <si>
    <t>Area_no_spines</t>
  </si>
  <si>
    <t>SBBG1</t>
  </si>
  <si>
    <t>SBBG2</t>
  </si>
  <si>
    <t>SBBG3</t>
  </si>
  <si>
    <t>Index</t>
  </si>
  <si>
    <t>Source</t>
  </si>
  <si>
    <t>San_Dimas</t>
  </si>
  <si>
    <t>24404-D3</t>
  </si>
  <si>
    <t>24404-A2</t>
  </si>
  <si>
    <t>RSA</t>
  </si>
  <si>
    <t>24401-B1</t>
  </si>
  <si>
    <t>21471-B3</t>
  </si>
  <si>
    <t>Ord_Mountains</t>
  </si>
  <si>
    <t>21471-A4</t>
  </si>
  <si>
    <t>20550-A4</t>
  </si>
  <si>
    <t>Lytle_Creek</t>
  </si>
  <si>
    <t>20550-A3</t>
  </si>
  <si>
    <t>20475-C1</t>
  </si>
  <si>
    <t>20475-B5</t>
  </si>
  <si>
    <t>19685-D</t>
  </si>
  <si>
    <t>19685-C4</t>
  </si>
  <si>
    <t>19685-C2</t>
  </si>
  <si>
    <t>19685-C1</t>
  </si>
  <si>
    <t>19109-A</t>
  </si>
  <si>
    <t>Riverside</t>
  </si>
  <si>
    <t>14700-D8</t>
  </si>
  <si>
    <t>Santa_Ynez</t>
  </si>
  <si>
    <t>14700-D7</t>
  </si>
  <si>
    <t>14700-D5</t>
  </si>
  <si>
    <t>13235-J1</t>
  </si>
  <si>
    <t>13235-G2</t>
  </si>
  <si>
    <t>13235-E1</t>
  </si>
  <si>
    <t>13235-D6</t>
  </si>
  <si>
    <t>11906-Z</t>
  </si>
  <si>
    <t>11906-C2</t>
  </si>
  <si>
    <t>10148-A1</t>
  </si>
  <si>
    <t>6142-B6</t>
  </si>
  <si>
    <t>10105-Z</t>
  </si>
  <si>
    <t>10105-G2</t>
  </si>
  <si>
    <t>10105-A1</t>
  </si>
  <si>
    <t>6334-3</t>
  </si>
  <si>
    <t>6334-2</t>
  </si>
  <si>
    <t>6334-1</t>
  </si>
  <si>
    <t>6142-D2</t>
  </si>
  <si>
    <t>6142-C2</t>
  </si>
  <si>
    <t>6142-B3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</si>
</sst>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</font>
    <font>
      <sz val="12"/>
      <name val="Calibri"/>
    </font>
    <font>
      <b/>
      <i/>
      <sz val="13.2"/>
      <color rgb="FF000000"/>
      <name val="Calibri"/>
      <scheme val="minor"/>
    </font>
    <font>
      <sz val="13.2"/>
      <color theme="1"/>
      <name val="Calibri"/>
      <scheme val="minor"/>
    </font>
    <font>
      <sz val="13"/>
      <color theme="1"/>
      <name val="Calibri"/>
      <scheme val="minor"/>
    </font>
    <font>
      <sz val="14.4"/>
      <color rgb="FF000000"/>
      <name val="Calibri"/>
      <scheme val="minor"/>
    </font>
    <font>
      <sz val="14.4"/>
      <color rgb="FF000000"/>
      <name val="Calibri"/>
    </font>
    <font>
      <sz val="13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6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15" fontId="0" fillId="0" borderId="0" xfId="0" applyNumberFormat="1" applyFont="1"/>
    <xf numFmtId="164" fontId="0" fillId="0" borderId="0" xfId="0" applyNumberFormat="1" applyFont="1"/>
    <xf numFmtId="164" fontId="4" fillId="0" borderId="0" xfId="0" applyNumberFormat="1" applyFont="1"/>
    <xf numFmtId="164" fontId="1" fillId="0" borderId="0" xfId="0" applyNumberFormat="1" applyFont="1"/>
    <xf numFmtId="164" fontId="7" fillId="0" borderId="0" xfId="0" applyNumberFormat="1" applyFont="1"/>
    <xf numFmtId="164" fontId="7" fillId="2" borderId="0" xfId="0" applyNumberFormat="1" applyFont="1" applyFill="1"/>
    <xf numFmtId="0" fontId="4" fillId="0" borderId="0" xfId="0" applyFont="1"/>
    <xf numFmtId="164" fontId="7" fillId="3" borderId="0" xfId="0" applyNumberFormat="1" applyFont="1" applyFill="1"/>
    <xf numFmtId="164" fontId="0" fillId="0" borderId="0" xfId="0" applyNumberFormat="1" applyFont="1" applyFill="1"/>
    <xf numFmtId="164" fontId="7" fillId="0" borderId="0" xfId="0" applyNumberFormat="1" applyFont="1" applyFill="1"/>
    <xf numFmtId="164" fontId="6" fillId="3" borderId="0" xfId="0" applyNumberFormat="1" applyFont="1" applyFill="1"/>
    <xf numFmtId="164" fontId="6" fillId="2" borderId="0" xfId="0" applyNumberFormat="1" applyFont="1" applyFill="1"/>
    <xf numFmtId="1" fontId="8" fillId="0" borderId="0" xfId="0" applyNumberFormat="1" applyFont="1"/>
    <xf numFmtId="1" fontId="9" fillId="0" borderId="0" xfId="0" applyNumberFormat="1" applyFont="1"/>
    <xf numFmtId="1" fontId="10" fillId="0" borderId="0" xfId="0" applyNumberFormat="1" applyFont="1"/>
    <xf numFmtId="0" fontId="11" fillId="0" borderId="0" xfId="0" applyFont="1"/>
    <xf numFmtId="164" fontId="1" fillId="0" borderId="0" xfId="0" applyNumberFormat="1" applyFont="1" applyFill="1"/>
    <xf numFmtId="164" fontId="4" fillId="0" borderId="0" xfId="0" applyNumberFormat="1" applyFont="1" applyFill="1"/>
    <xf numFmtId="0" fontId="0" fillId="0" borderId="0" xfId="0" applyFont="1" applyFill="1"/>
    <xf numFmtId="15" fontId="0" fillId="0" borderId="0" xfId="0" applyNumberFormat="1" applyFont="1" applyFill="1"/>
    <xf numFmtId="2" fontId="0" fillId="0" borderId="0" xfId="0" applyNumberFormat="1" applyFont="1" applyFill="1"/>
    <xf numFmtId="164" fontId="6" fillId="0" borderId="0" xfId="0" applyNumberFormat="1" applyFont="1" applyFill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Font="1"/>
    <xf numFmtId="0" fontId="12" fillId="0" borderId="0" xfId="0" applyFont="1"/>
    <xf numFmtId="0" fontId="13" fillId="0" borderId="0" xfId="0" applyFont="1"/>
  </cellXfs>
  <cellStyles count="66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forward val="2"/>
            <c:intercept val="0"/>
            <c:dispRSqr val="1"/>
            <c:dispEq val="1"/>
            <c:trendlineLbl>
              <c:layout>
                <c:manualLayout>
                  <c:x val="-0.12746916010498699"/>
                  <c:y val="-2.9566200058326001E-2"/>
                </c:manualLayout>
              </c:layout>
              <c:numFmt formatCode="General" sourceLinked="0"/>
            </c:trendlineLbl>
          </c:trendline>
          <c:xVal>
            <c:numRef>
              <c:f>Sheet3!$N$2:$N$47</c:f>
              <c:numCache>
                <c:formatCode>0.000</c:formatCode>
                <c:ptCount val="46"/>
                <c:pt idx="0">
                  <c:v>1.956642579210655</c:v>
                </c:pt>
                <c:pt idx="1">
                  <c:v>2.0229265003371624</c:v>
                </c:pt>
                <c:pt idx="2">
                  <c:v>0.47020101093216349</c:v>
                </c:pt>
                <c:pt idx="3">
                  <c:v>2.5173940543959499</c:v>
                </c:pt>
                <c:pt idx="4">
                  <c:v>1.4834727200318687</c:v>
                </c:pt>
                <c:pt idx="5">
                  <c:v>4.2455584285595158</c:v>
                </c:pt>
                <c:pt idx="6">
                  <c:v>1.9925512104283092</c:v>
                </c:pt>
                <c:pt idx="7">
                  <c:v>3.0830577708617017</c:v>
                </c:pt>
                <c:pt idx="8">
                  <c:v>3.5917760713400937</c:v>
                </c:pt>
                <c:pt idx="9">
                  <c:v>4.3016865643357916</c:v>
                </c:pt>
                <c:pt idx="11">
                  <c:v>4.4048088293259671</c:v>
                </c:pt>
                <c:pt idx="12">
                  <c:v>4.4745663897391017</c:v>
                </c:pt>
                <c:pt idx="13">
                  <c:v>5.1827727553484291</c:v>
                </c:pt>
                <c:pt idx="14">
                  <c:v>4.6643031243075495</c:v>
                </c:pt>
                <c:pt idx="15">
                  <c:v>6.0189573459715682</c:v>
                </c:pt>
                <c:pt idx="18">
                  <c:v>1.8426294820717091</c:v>
                </c:pt>
                <c:pt idx="19">
                  <c:v>3.7799043062200832</c:v>
                </c:pt>
                <c:pt idx="20">
                  <c:v>2.7308368257401643</c:v>
                </c:pt>
                <c:pt idx="21">
                  <c:v>5.6453305351521355</c:v>
                </c:pt>
                <c:pt idx="22">
                  <c:v>3.8582619518266412</c:v>
                </c:pt>
                <c:pt idx="24">
                  <c:v>1.4634146341463379</c:v>
                </c:pt>
                <c:pt idx="25">
                  <c:v>3.2946259789359953</c:v>
                </c:pt>
                <c:pt idx="26">
                  <c:v>2.5993133889161322</c:v>
                </c:pt>
                <c:pt idx="27">
                  <c:v>2.4467603081105533</c:v>
                </c:pt>
                <c:pt idx="29">
                  <c:v>4.122770634591455</c:v>
                </c:pt>
                <c:pt idx="30">
                  <c:v>2.8451429345617116</c:v>
                </c:pt>
                <c:pt idx="31">
                  <c:v>4.2787599282603077</c:v>
                </c:pt>
                <c:pt idx="32">
                  <c:v>6.0085836909871304</c:v>
                </c:pt>
                <c:pt idx="33">
                  <c:v>7.2047107724281121</c:v>
                </c:pt>
                <c:pt idx="35">
                  <c:v>5.7662605114123959</c:v>
                </c:pt>
                <c:pt idx="36">
                  <c:v>6.6891891891891859</c:v>
                </c:pt>
                <c:pt idx="37">
                  <c:v>3.4092404896669781</c:v>
                </c:pt>
                <c:pt idx="39">
                  <c:v>2.3664560597357784</c:v>
                </c:pt>
                <c:pt idx="40">
                  <c:v>6.2694461729931481</c:v>
                </c:pt>
                <c:pt idx="41">
                  <c:v>4.404961448206504</c:v>
                </c:pt>
                <c:pt idx="42">
                  <c:v>4.9171062547098741</c:v>
                </c:pt>
                <c:pt idx="43">
                  <c:v>2.9467680608364968</c:v>
                </c:pt>
                <c:pt idx="44">
                  <c:v>5.484012264564166</c:v>
                </c:pt>
                <c:pt idx="45">
                  <c:v>4.887780548628422</c:v>
                </c:pt>
              </c:numCache>
            </c:numRef>
          </c:xVal>
          <c:yVal>
            <c:numRef>
              <c:f>Sheet3!$O$2:$O$47</c:f>
              <c:numCache>
                <c:formatCode>0.000</c:formatCode>
                <c:ptCount val="46"/>
                <c:pt idx="0">
                  <c:v>1.4401240722277699</c:v>
                </c:pt>
                <c:pt idx="1">
                  <c:v>1.8372450942670155</c:v>
                </c:pt>
                <c:pt idx="2">
                  <c:v>1.3125613346418192</c:v>
                </c:pt>
                <c:pt idx="3">
                  <c:v>2.4203821656050777</c:v>
                </c:pt>
                <c:pt idx="4">
                  <c:v>0.65815715995212354</c:v>
                </c:pt>
                <c:pt idx="5">
                  <c:v>2.2537562604340531</c:v>
                </c:pt>
                <c:pt idx="6">
                  <c:v>0.96171802054154754</c:v>
                </c:pt>
                <c:pt idx="7">
                  <c:v>2.8616075788651161</c:v>
                </c:pt>
                <c:pt idx="8">
                  <c:v>6.0556464811783917</c:v>
                </c:pt>
                <c:pt idx="9">
                  <c:v>7.3029953217084982</c:v>
                </c:pt>
                <c:pt idx="11">
                  <c:v>6.9737653588879871</c:v>
                </c:pt>
                <c:pt idx="12">
                  <c:v>5.9088986038640599</c:v>
                </c:pt>
                <c:pt idx="13">
                  <c:v>7.2653502840140662</c:v>
                </c:pt>
                <c:pt idx="14">
                  <c:v>6.2388404579350842</c:v>
                </c:pt>
                <c:pt idx="15">
                  <c:v>7.3127549842198531</c:v>
                </c:pt>
                <c:pt idx="18">
                  <c:v>1.2272950417280271</c:v>
                </c:pt>
                <c:pt idx="19">
                  <c:v>5.381581999536075</c:v>
                </c:pt>
                <c:pt idx="20">
                  <c:v>4.2005775794171623</c:v>
                </c:pt>
                <c:pt idx="21">
                  <c:v>4.6303656597774179</c:v>
                </c:pt>
                <c:pt idx="22">
                  <c:v>2.5462304409672742</c:v>
                </c:pt>
                <c:pt idx="24">
                  <c:v>0.75981426762346105</c:v>
                </c:pt>
                <c:pt idx="25">
                  <c:v>3.8687753234871294</c:v>
                </c:pt>
                <c:pt idx="26">
                  <c:v>4.11067193675889</c:v>
                </c:pt>
                <c:pt idx="27">
                  <c:v>3.7770411723656645</c:v>
                </c:pt>
                <c:pt idx="29">
                  <c:v>5.5960875491060573</c:v>
                </c:pt>
                <c:pt idx="30">
                  <c:v>5.0880372863801222</c:v>
                </c:pt>
                <c:pt idx="31">
                  <c:v>3.4363379920502597</c:v>
                </c:pt>
                <c:pt idx="32">
                  <c:v>4.6961325966850831</c:v>
                </c:pt>
                <c:pt idx="33">
                  <c:v>3.294930875576032</c:v>
                </c:pt>
                <c:pt idx="35">
                  <c:v>4.5882352941176414</c:v>
                </c:pt>
                <c:pt idx="36">
                  <c:v>7.4074074074074039</c:v>
                </c:pt>
                <c:pt idx="37">
                  <c:v>5.5307409353652046</c:v>
                </c:pt>
                <c:pt idx="39">
                  <c:v>4.1905198076482675</c:v>
                </c:pt>
                <c:pt idx="40">
                  <c:v>4.7517838166084809</c:v>
                </c:pt>
                <c:pt idx="41">
                  <c:v>6.202844361354078</c:v>
                </c:pt>
                <c:pt idx="42">
                  <c:v>6.3634662174808136</c:v>
                </c:pt>
                <c:pt idx="43">
                  <c:v>7.8778792421970874</c:v>
                </c:pt>
                <c:pt idx="44">
                  <c:v>8.3952776563183136</c:v>
                </c:pt>
                <c:pt idx="45">
                  <c:v>5.2194148936170217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D4-D342-AB90-2E6A28AF2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414888"/>
        <c:axId val="2089535400"/>
      </c:scatterChart>
      <c:valAx>
        <c:axId val="-212141488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089535400"/>
        <c:crosses val="autoZero"/>
        <c:crossBetween val="midCat"/>
      </c:valAx>
      <c:valAx>
        <c:axId val="2089535400"/>
        <c:scaling>
          <c:orientation val="minMax"/>
        </c:scaling>
        <c:delete val="0"/>
        <c:axPos val="l"/>
        <c:numFmt formatCode="0.000" sourceLinked="1"/>
        <c:majorTickMark val="out"/>
        <c:minorTickMark val="none"/>
        <c:tickLblPos val="nextTo"/>
        <c:crossAx val="-2121414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158750</xdr:colOff>
      <xdr:row>9</xdr:row>
      <xdr:rowOff>25400</xdr:rowOff>
    </xdr:from>
    <xdr:to>
      <xdr:col>21</xdr:col>
      <xdr:colOff>603250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665"/>
  <sheetViews>
    <sheetView tabSelected="1" zoomScale="75" zoomScaleNormal="75" zoomScalePageLayoutView="75" workbookViewId="0">
      <pane ySplit="1" topLeftCell="A5634" activePane="bottomLeft" state="frozen"/>
      <selection pane="bottomLeft" activeCell="W5676" sqref="W5676"/>
    </sheetView>
  </sheetViews>
  <sheetFormatPr baseColWidth="10" defaultRowHeight="16" x14ac:dyDescent="0.2"/>
  <cols>
    <col min="1" max="1" width="10.83203125" style="3"/>
    <col min="2" max="2" width="9" style="3" bestFit="1" customWidth="1"/>
    <col min="3" max="4" width="14" style="3" bestFit="1" customWidth="1"/>
    <col min="5" max="5" width="22.6640625" style="3" customWidth="1"/>
    <col min="6" max="6" width="20.83203125" style="3" bestFit="1" customWidth="1"/>
    <col min="7" max="7" width="9.5" style="3" bestFit="1" customWidth="1"/>
    <col min="8" max="11" width="11.6640625" style="3" customWidth="1"/>
    <col min="12" max="12" width="16" style="3" customWidth="1"/>
    <col min="13" max="13" width="11.6640625" style="4" customWidth="1"/>
    <col min="14" max="14" width="11.6640625" style="32" customWidth="1"/>
    <col min="15" max="15" width="11.6640625" style="3" customWidth="1"/>
    <col min="16" max="16" width="11.33203125" style="3" bestFit="1" customWidth="1"/>
    <col min="17" max="17" width="16.5" style="3" bestFit="1" customWidth="1"/>
    <col min="18" max="18" width="18.83203125" style="6" bestFit="1" customWidth="1"/>
    <col min="19" max="19" width="22" style="6" bestFit="1" customWidth="1"/>
    <col min="20" max="20" width="9.6640625" style="6" bestFit="1" customWidth="1"/>
    <col min="21" max="21" width="18.33203125" style="6" bestFit="1" customWidth="1"/>
    <col min="22" max="22" width="18.33203125" style="6" customWidth="1"/>
    <col min="23" max="23" width="9.33203125" style="6" bestFit="1" customWidth="1"/>
    <col min="24" max="24" width="13.83203125" style="13" bestFit="1" customWidth="1"/>
    <col min="25" max="25" width="10.83203125" style="13"/>
    <col min="26" max="26" width="9.6640625" style="14" customWidth="1"/>
    <col min="27" max="16384" width="10.83203125" style="3"/>
  </cols>
  <sheetData>
    <row r="1" spans="1:26" s="1" customFormat="1" x14ac:dyDescent="0.2">
      <c r="A1" s="1" t="s">
        <v>189</v>
      </c>
      <c r="B1" s="1" t="s">
        <v>26</v>
      </c>
      <c r="C1" s="1" t="s">
        <v>190</v>
      </c>
      <c r="D1" s="1" t="s">
        <v>1</v>
      </c>
      <c r="E1" s="1" t="s">
        <v>55</v>
      </c>
      <c r="F1" s="1" t="s">
        <v>6</v>
      </c>
      <c r="G1" s="1" t="s">
        <v>2</v>
      </c>
      <c r="H1" s="1" t="s">
        <v>3</v>
      </c>
      <c r="I1" s="1" t="s">
        <v>4</v>
      </c>
      <c r="J1" s="1" t="s">
        <v>28</v>
      </c>
      <c r="K1" s="1" t="s">
        <v>33</v>
      </c>
      <c r="L1" s="1" t="s">
        <v>34</v>
      </c>
      <c r="M1" s="2" t="s">
        <v>32</v>
      </c>
      <c r="N1" s="31" t="s">
        <v>49</v>
      </c>
      <c r="O1" s="1" t="s">
        <v>5</v>
      </c>
      <c r="P1" s="1" t="s">
        <v>12</v>
      </c>
      <c r="Q1" s="1" t="s">
        <v>15</v>
      </c>
      <c r="R1" s="8" t="s">
        <v>16</v>
      </c>
      <c r="S1" s="8" t="s">
        <v>19</v>
      </c>
      <c r="T1" s="8" t="s">
        <v>24</v>
      </c>
      <c r="U1" s="8" t="s">
        <v>10</v>
      </c>
      <c r="V1" s="8" t="s">
        <v>20</v>
      </c>
      <c r="W1" s="8" t="s">
        <v>11</v>
      </c>
      <c r="X1" s="21" t="s">
        <v>185</v>
      </c>
      <c r="Y1" s="21" t="s">
        <v>14</v>
      </c>
      <c r="Z1" s="26" t="s">
        <v>38</v>
      </c>
    </row>
    <row r="2" spans="1:26" s="23" customFormat="1" ht="19" x14ac:dyDescent="0.25">
      <c r="A2" s="23">
        <v>1</v>
      </c>
      <c r="B2" s="24" t="s">
        <v>25</v>
      </c>
      <c r="C2" s="23" t="s">
        <v>7</v>
      </c>
      <c r="D2" s="23" t="s">
        <v>7</v>
      </c>
      <c r="E2" s="23" t="s">
        <v>47</v>
      </c>
      <c r="F2" s="23" t="s">
        <v>8</v>
      </c>
      <c r="G2" s="23">
        <v>1</v>
      </c>
      <c r="H2" s="23" t="s">
        <v>9</v>
      </c>
      <c r="I2" s="23" t="s">
        <v>27</v>
      </c>
      <c r="J2" s="23">
        <v>380</v>
      </c>
      <c r="K2" s="23">
        <v>149</v>
      </c>
      <c r="L2" s="23">
        <v>0</v>
      </c>
      <c r="M2" s="25">
        <f>PI()*(K2/2)^2/1000+PI()*(L2/2)^2/1000</f>
        <v>17.436624625586749</v>
      </c>
      <c r="N2" s="33">
        <v>0</v>
      </c>
      <c r="O2" s="23">
        <v>1</v>
      </c>
      <c r="P2" s="23">
        <v>1.956</v>
      </c>
      <c r="Q2" s="23">
        <v>1.6359999999999999</v>
      </c>
      <c r="R2" s="13">
        <v>1.593</v>
      </c>
      <c r="S2" s="13">
        <v>0</v>
      </c>
      <c r="T2" s="13">
        <f>R2-S2</f>
        <v>1.593</v>
      </c>
      <c r="U2" s="13">
        <v>1.593</v>
      </c>
      <c r="V2" s="13">
        <f>U2-S2</f>
        <v>1.593</v>
      </c>
      <c r="W2" s="13">
        <f>100 - (1 - (((U2-T2)/U2)+(S2/T2)))*100</f>
        <v>0</v>
      </c>
      <c r="X2" s="13">
        <v>1.593</v>
      </c>
      <c r="Y2" s="13">
        <f>(X2-U2)/U2*100</f>
        <v>0</v>
      </c>
      <c r="Z2" s="14">
        <f>IF(W2&gt;10,"NA",Y2)</f>
        <v>0</v>
      </c>
    </row>
    <row r="3" spans="1:26" s="23" customFormat="1" ht="19" x14ac:dyDescent="0.25">
      <c r="A3" s="23">
        <v>2</v>
      </c>
      <c r="B3" s="24" t="s">
        <v>25</v>
      </c>
      <c r="C3" s="23" t="s">
        <v>7</v>
      </c>
      <c r="D3" s="23" t="s">
        <v>7</v>
      </c>
      <c r="E3" s="23" t="s">
        <v>47</v>
      </c>
      <c r="F3" s="23" t="s">
        <v>8</v>
      </c>
      <c r="G3" s="23">
        <v>1</v>
      </c>
      <c r="H3" s="23" t="s">
        <v>9</v>
      </c>
      <c r="I3" s="23" t="s">
        <v>27</v>
      </c>
      <c r="J3" s="23">
        <v>380</v>
      </c>
      <c r="K3" s="23">
        <v>149</v>
      </c>
      <c r="L3" s="23">
        <v>0</v>
      </c>
      <c r="M3" s="25">
        <f>PI()*(K3/2)^2/1000+PI()*(L3/2)^2/1000</f>
        <v>17.436624625586749</v>
      </c>
      <c r="N3" s="33">
        <v>0</v>
      </c>
      <c r="O3" s="23">
        <v>2</v>
      </c>
      <c r="P3" s="23">
        <v>2.2160000000000002</v>
      </c>
      <c r="Q3" s="23">
        <v>1.7909999999999999</v>
      </c>
      <c r="R3" s="13">
        <v>1.7490000000000001</v>
      </c>
      <c r="S3" s="13">
        <v>0</v>
      </c>
      <c r="T3" s="13">
        <f>R3-S3</f>
        <v>1.7490000000000001</v>
      </c>
      <c r="U3" s="13">
        <v>1.7869999999999999</v>
      </c>
      <c r="V3" s="13">
        <f>U3-S3</f>
        <v>1.7869999999999999</v>
      </c>
      <c r="W3" s="13">
        <f>100 - (1 - (((U3-T3)/U3)+(S3/T3)))*100</f>
        <v>2.1264689423614982</v>
      </c>
      <c r="X3" s="13">
        <v>1.7869999999999999</v>
      </c>
      <c r="Y3" s="13">
        <f>(X3-U3)/U3*100</f>
        <v>0</v>
      </c>
      <c r="Z3" s="14">
        <f>IF(W3&gt;10,"NA",Y3)</f>
        <v>0</v>
      </c>
    </row>
    <row r="4" spans="1:26" s="23" customFormat="1" ht="19" x14ac:dyDescent="0.25">
      <c r="A4" s="23">
        <v>3</v>
      </c>
      <c r="B4" s="24" t="s">
        <v>25</v>
      </c>
      <c r="C4" s="23" t="s">
        <v>7</v>
      </c>
      <c r="D4" s="23" t="s">
        <v>7</v>
      </c>
      <c r="E4" s="23" t="s">
        <v>47</v>
      </c>
      <c r="F4" s="23" t="s">
        <v>8</v>
      </c>
      <c r="G4" s="23">
        <v>1</v>
      </c>
      <c r="H4" s="23" t="s">
        <v>9</v>
      </c>
      <c r="I4" s="23" t="s">
        <v>27</v>
      </c>
      <c r="J4" s="23">
        <v>380</v>
      </c>
      <c r="K4" s="23">
        <v>149</v>
      </c>
      <c r="L4" s="23">
        <v>0</v>
      </c>
      <c r="M4" s="25">
        <f>PI()*(K4/2)^2/1000+PI()*(L4/2)^2/1000</f>
        <v>17.436624625586749</v>
      </c>
      <c r="N4" s="33">
        <v>0</v>
      </c>
      <c r="O4" s="23">
        <v>3</v>
      </c>
      <c r="P4" s="23">
        <v>2.3210000000000002</v>
      </c>
      <c r="Q4" s="23">
        <v>2.2559999999999998</v>
      </c>
      <c r="R4" s="13">
        <v>2.2200000000000002</v>
      </c>
      <c r="S4" s="13">
        <v>0</v>
      </c>
      <c r="T4" s="13">
        <f>R4-S4</f>
        <v>2.2200000000000002</v>
      </c>
      <c r="U4" s="13">
        <v>2.2360000000000002</v>
      </c>
      <c r="V4" s="13">
        <f>U4-S4</f>
        <v>2.2360000000000002</v>
      </c>
      <c r="W4" s="13">
        <f>100 - (1 - (((U4-T4)/U4)+(S4/T4)))*100</f>
        <v>0.7155635062611907</v>
      </c>
      <c r="X4" s="13">
        <v>2.2360000000000002</v>
      </c>
      <c r="Y4" s="13">
        <f>(X4-U4)/U4*100</f>
        <v>0</v>
      </c>
      <c r="Z4" s="14">
        <f>IF(W4&gt;10,"NA",Y4)</f>
        <v>0</v>
      </c>
    </row>
    <row r="5" spans="1:26" s="23" customFormat="1" ht="19" x14ac:dyDescent="0.25">
      <c r="A5" s="23">
        <v>4</v>
      </c>
      <c r="B5" s="24" t="s">
        <v>25</v>
      </c>
      <c r="C5" s="23" t="s">
        <v>7</v>
      </c>
      <c r="D5" s="23" t="s">
        <v>7</v>
      </c>
      <c r="E5" s="23" t="s">
        <v>47</v>
      </c>
      <c r="F5" s="23" t="s">
        <v>8</v>
      </c>
      <c r="G5" s="23">
        <v>1</v>
      </c>
      <c r="H5" s="23" t="s">
        <v>9</v>
      </c>
      <c r="I5" s="23" t="s">
        <v>27</v>
      </c>
      <c r="J5" s="23">
        <v>380</v>
      </c>
      <c r="K5" s="23">
        <v>149</v>
      </c>
      <c r="L5" s="23">
        <v>0</v>
      </c>
      <c r="M5" s="25">
        <f>PI()*(K5/2)^2/1000+PI()*(L5/2)^2/1000</f>
        <v>17.436624625586749</v>
      </c>
      <c r="N5" s="33">
        <v>0</v>
      </c>
      <c r="O5" s="23">
        <v>4</v>
      </c>
      <c r="P5" s="23">
        <v>2.5209999999999999</v>
      </c>
      <c r="Q5" s="23">
        <v>1.8680000000000001</v>
      </c>
      <c r="R5" s="13">
        <v>1.8520000000000001</v>
      </c>
      <c r="S5" s="13">
        <v>0</v>
      </c>
      <c r="T5" s="13">
        <f>R5-S5</f>
        <v>1.8520000000000001</v>
      </c>
      <c r="U5" s="13">
        <v>2.198</v>
      </c>
      <c r="V5" s="13">
        <f>U5-S5</f>
        <v>2.198</v>
      </c>
      <c r="W5" s="13">
        <f>100 - (1 - (((U5-T5)/U5)+(S5/T5)))*100</f>
        <v>15.741583257506818</v>
      </c>
      <c r="X5" s="13">
        <v>2.198</v>
      </c>
      <c r="Y5" s="13">
        <f>(X5-U5)/U5*100</f>
        <v>0</v>
      </c>
      <c r="Z5" s="14" t="str">
        <f>IF(W5&gt;10,"NA",Y5)</f>
        <v>NA</v>
      </c>
    </row>
    <row r="6" spans="1:26" s="23" customFormat="1" ht="19" x14ac:dyDescent="0.25">
      <c r="A6" s="23">
        <v>5</v>
      </c>
      <c r="B6" s="24" t="s">
        <v>25</v>
      </c>
      <c r="C6" s="23" t="s">
        <v>7</v>
      </c>
      <c r="D6" s="23" t="s">
        <v>7</v>
      </c>
      <c r="E6" s="23" t="s">
        <v>47</v>
      </c>
      <c r="F6" s="23" t="s">
        <v>8</v>
      </c>
      <c r="G6" s="23">
        <v>1</v>
      </c>
      <c r="H6" s="23" t="s">
        <v>9</v>
      </c>
      <c r="I6" s="23" t="s">
        <v>27</v>
      </c>
      <c r="J6" s="23">
        <v>380</v>
      </c>
      <c r="K6" s="23">
        <v>149</v>
      </c>
      <c r="L6" s="23">
        <v>0</v>
      </c>
      <c r="M6" s="25">
        <f>PI()*(K6/2)^2/1000+PI()*(L6/2)^2/1000</f>
        <v>17.436624625586749</v>
      </c>
      <c r="N6" s="33">
        <v>0</v>
      </c>
      <c r="O6" s="23">
        <v>5</v>
      </c>
      <c r="P6" s="23">
        <v>2.1640000000000001</v>
      </c>
      <c r="Q6" s="23">
        <v>1.163</v>
      </c>
      <c r="R6" s="13">
        <v>1.123</v>
      </c>
      <c r="S6" s="13">
        <v>0</v>
      </c>
      <c r="T6" s="13">
        <f>R6-S6</f>
        <v>1.123</v>
      </c>
      <c r="U6" s="13">
        <v>1.4159999999999999</v>
      </c>
      <c r="V6" s="13">
        <f>U6-S6</f>
        <v>1.4159999999999999</v>
      </c>
      <c r="W6" s="13">
        <f>100 - (1 - (((U6-T6)/U6)+(S6/T6)))*100</f>
        <v>20.692090395480221</v>
      </c>
      <c r="X6" s="13">
        <v>1.4159999999999999</v>
      </c>
      <c r="Y6" s="13">
        <f>(X6-U6)/U6*100</f>
        <v>0</v>
      </c>
      <c r="Z6" s="14" t="str">
        <f>IF(W6&gt;10,"NA",Y6)</f>
        <v>NA</v>
      </c>
    </row>
    <row r="7" spans="1:26" s="23" customFormat="1" ht="19" x14ac:dyDescent="0.25">
      <c r="A7" s="23">
        <v>6</v>
      </c>
      <c r="B7" s="24" t="s">
        <v>25</v>
      </c>
      <c r="C7" s="23" t="s">
        <v>7</v>
      </c>
      <c r="D7" s="23" t="s">
        <v>7</v>
      </c>
      <c r="E7" s="23" t="s">
        <v>47</v>
      </c>
      <c r="F7" s="23" t="s">
        <v>8</v>
      </c>
      <c r="G7" s="23">
        <v>1</v>
      </c>
      <c r="H7" s="23" t="s">
        <v>9</v>
      </c>
      <c r="I7" s="23" t="s">
        <v>27</v>
      </c>
      <c r="J7" s="23">
        <v>380</v>
      </c>
      <c r="K7" s="23">
        <v>149</v>
      </c>
      <c r="L7" s="23">
        <v>0</v>
      </c>
      <c r="M7" s="25">
        <f>PI()*(K7/2)^2/1000+PI()*(L7/2)^2/1000</f>
        <v>17.436624625586749</v>
      </c>
      <c r="N7" s="33">
        <v>0</v>
      </c>
      <c r="O7" s="23">
        <v>6</v>
      </c>
      <c r="P7" s="23">
        <v>2.08</v>
      </c>
      <c r="Q7" s="23">
        <v>1.4370000000000001</v>
      </c>
      <c r="R7" s="13">
        <v>1.4139999999999999</v>
      </c>
      <c r="S7" s="13">
        <v>0</v>
      </c>
      <c r="T7" s="13">
        <f>R7-S7</f>
        <v>1.4139999999999999</v>
      </c>
      <c r="U7" s="13">
        <v>1.4710000000000001</v>
      </c>
      <c r="V7" s="13">
        <f>U7-S7</f>
        <v>1.4710000000000001</v>
      </c>
      <c r="W7" s="13">
        <f>100 - (1 - (((U7-T7)/U7)+(S7/T7)))*100</f>
        <v>3.8749150237933492</v>
      </c>
      <c r="X7" s="13">
        <v>1.4710000000000001</v>
      </c>
      <c r="Y7" s="13">
        <f>(X7-U7)/U7*100</f>
        <v>0</v>
      </c>
      <c r="Z7" s="14">
        <f>IF(W7&gt;10,"NA",Y7)</f>
        <v>0</v>
      </c>
    </row>
    <row r="8" spans="1:26" s="23" customFormat="1" ht="19" x14ac:dyDescent="0.25">
      <c r="A8" s="23">
        <v>7</v>
      </c>
      <c r="B8" s="24" t="s">
        <v>25</v>
      </c>
      <c r="C8" s="23" t="s">
        <v>7</v>
      </c>
      <c r="D8" s="23" t="s">
        <v>7</v>
      </c>
      <c r="E8" s="23" t="s">
        <v>47</v>
      </c>
      <c r="F8" s="23" t="s">
        <v>8</v>
      </c>
      <c r="G8" s="23">
        <v>1</v>
      </c>
      <c r="H8" s="23" t="s">
        <v>9</v>
      </c>
      <c r="I8" s="23" t="s">
        <v>27</v>
      </c>
      <c r="J8" s="23">
        <v>380</v>
      </c>
      <c r="K8" s="23">
        <v>149</v>
      </c>
      <c r="L8" s="23">
        <v>0</v>
      </c>
      <c r="M8" s="25">
        <f>PI()*(K8/2)^2/1000+PI()*(L8/2)^2/1000</f>
        <v>17.436624625586749</v>
      </c>
      <c r="N8" s="33">
        <v>0</v>
      </c>
      <c r="O8" s="23">
        <v>7</v>
      </c>
      <c r="P8" s="23">
        <v>2.3260000000000001</v>
      </c>
      <c r="Q8" s="23">
        <v>1.9570000000000001</v>
      </c>
      <c r="R8" s="13">
        <v>1.909</v>
      </c>
      <c r="S8" s="13">
        <v>0</v>
      </c>
      <c r="T8" s="13">
        <f>R8-S8</f>
        <v>1.909</v>
      </c>
      <c r="U8" s="13">
        <v>1.909</v>
      </c>
      <c r="V8" s="13">
        <f>U8-S8</f>
        <v>1.909</v>
      </c>
      <c r="W8" s="13">
        <f>100 - (1 - (((U8-T8)/U8)+(S8/T8)))*100</f>
        <v>0</v>
      </c>
      <c r="X8" s="13">
        <v>1.909</v>
      </c>
      <c r="Y8" s="13">
        <f>(X8-U8)/U8*100</f>
        <v>0</v>
      </c>
      <c r="Z8" s="14">
        <f>IF(W8&gt;10,"NA",Y8)</f>
        <v>0</v>
      </c>
    </row>
    <row r="9" spans="1:26" s="23" customFormat="1" ht="19" x14ac:dyDescent="0.25">
      <c r="A9" s="23">
        <v>8</v>
      </c>
      <c r="B9" s="24" t="s">
        <v>25</v>
      </c>
      <c r="C9" s="23" t="s">
        <v>7</v>
      </c>
      <c r="D9" s="23" t="s">
        <v>7</v>
      </c>
      <c r="E9" s="23" t="s">
        <v>47</v>
      </c>
      <c r="F9" s="23" t="s">
        <v>8</v>
      </c>
      <c r="G9" s="23">
        <v>1</v>
      </c>
      <c r="H9" s="23" t="s">
        <v>9</v>
      </c>
      <c r="I9" s="23" t="s">
        <v>27</v>
      </c>
      <c r="J9" s="23">
        <v>380</v>
      </c>
      <c r="K9" s="23">
        <v>149</v>
      </c>
      <c r="L9" s="23">
        <v>0</v>
      </c>
      <c r="M9" s="25">
        <f>PI()*(K9/2)^2/1000+PI()*(L9/2)^2/1000</f>
        <v>17.436624625586749</v>
      </c>
      <c r="N9" s="33">
        <v>0</v>
      </c>
      <c r="O9" s="23">
        <v>8</v>
      </c>
      <c r="P9" s="23">
        <v>2.1749999999999998</v>
      </c>
      <c r="Q9" s="23">
        <v>1.6919999999999999</v>
      </c>
      <c r="R9" s="13">
        <v>1.659</v>
      </c>
      <c r="S9" s="13">
        <v>0</v>
      </c>
      <c r="T9" s="13">
        <f>R9-S9</f>
        <v>1.659</v>
      </c>
      <c r="U9" s="13">
        <v>1.663</v>
      </c>
      <c r="V9" s="13">
        <f>U9-S9</f>
        <v>1.663</v>
      </c>
      <c r="W9" s="13">
        <f>100 - (1 - (((U9-T9)/U9)+(S9/T9)))*100</f>
        <v>0.24052916416114556</v>
      </c>
      <c r="X9" s="13">
        <v>1.663</v>
      </c>
      <c r="Y9" s="13">
        <f>(X9-U9)/U9*100</f>
        <v>0</v>
      </c>
      <c r="Z9" s="14">
        <f>IF(W9&gt;10,"NA",Y9)</f>
        <v>0</v>
      </c>
    </row>
    <row r="10" spans="1:26" s="23" customFormat="1" ht="19" x14ac:dyDescent="0.25">
      <c r="A10" s="23">
        <v>9</v>
      </c>
      <c r="B10" s="24" t="s">
        <v>25</v>
      </c>
      <c r="C10" s="23" t="s">
        <v>7</v>
      </c>
      <c r="D10" s="23" t="s">
        <v>7</v>
      </c>
      <c r="E10" s="23" t="s">
        <v>47</v>
      </c>
      <c r="F10" s="23" t="s">
        <v>8</v>
      </c>
      <c r="G10" s="23">
        <v>1</v>
      </c>
      <c r="H10" s="23" t="s">
        <v>9</v>
      </c>
      <c r="I10" s="23" t="s">
        <v>27</v>
      </c>
      <c r="J10" s="23">
        <v>380</v>
      </c>
      <c r="K10" s="23">
        <v>149</v>
      </c>
      <c r="L10" s="23">
        <v>0</v>
      </c>
      <c r="M10" s="25">
        <f>PI()*(K10/2)^2/1000+PI()*(L10/2)^2/1000</f>
        <v>17.436624625586749</v>
      </c>
      <c r="N10" s="33">
        <v>0</v>
      </c>
      <c r="O10" s="23">
        <v>9</v>
      </c>
      <c r="P10" s="23">
        <v>1.8939999999999999</v>
      </c>
      <c r="Q10" s="23">
        <v>1.415</v>
      </c>
      <c r="R10" s="13">
        <v>1.3660000000000001</v>
      </c>
      <c r="S10" s="13">
        <v>0</v>
      </c>
      <c r="T10" s="13">
        <f>R10-S10</f>
        <v>1.3660000000000001</v>
      </c>
      <c r="U10" s="13">
        <v>1.3660000000000001</v>
      </c>
      <c r="V10" s="13">
        <f>U10-S10</f>
        <v>1.3660000000000001</v>
      </c>
      <c r="W10" s="13">
        <f>100 - (1 - (((U10-T10)/U10)+(S10/T10)))*100</f>
        <v>0</v>
      </c>
      <c r="X10" s="13">
        <v>1.3660000000000001</v>
      </c>
      <c r="Y10" s="13">
        <f>(X10-U10)/U10*100</f>
        <v>0</v>
      </c>
      <c r="Z10" s="14">
        <f>IF(W10&gt;10,"NA",Y10)</f>
        <v>0</v>
      </c>
    </row>
    <row r="11" spans="1:26" s="23" customFormat="1" ht="19" x14ac:dyDescent="0.25">
      <c r="A11" s="23">
        <v>10</v>
      </c>
      <c r="B11" s="24" t="s">
        <v>25</v>
      </c>
      <c r="C11" s="23" t="s">
        <v>7</v>
      </c>
      <c r="D11" s="23" t="s">
        <v>7</v>
      </c>
      <c r="E11" s="23" t="s">
        <v>47</v>
      </c>
      <c r="F11" s="23" t="s">
        <v>8</v>
      </c>
      <c r="G11" s="23">
        <v>1</v>
      </c>
      <c r="H11" s="23" t="s">
        <v>9</v>
      </c>
      <c r="I11" s="23" t="s">
        <v>27</v>
      </c>
      <c r="J11" s="23">
        <v>380</v>
      </c>
      <c r="K11" s="23">
        <v>149</v>
      </c>
      <c r="L11" s="23">
        <v>0</v>
      </c>
      <c r="M11" s="25">
        <f>PI()*(K11/2)^2/1000+PI()*(L11/2)^2/1000</f>
        <v>17.436624625586749</v>
      </c>
      <c r="N11" s="33">
        <v>0</v>
      </c>
      <c r="O11" s="23">
        <v>10</v>
      </c>
      <c r="P11" s="23">
        <v>2.1989999999999998</v>
      </c>
      <c r="Q11" s="23">
        <v>1.6020000000000001</v>
      </c>
      <c r="R11" s="13">
        <v>1.6020000000000001</v>
      </c>
      <c r="S11" s="13">
        <v>0</v>
      </c>
      <c r="T11" s="13">
        <f>R11-S11</f>
        <v>1.6020000000000001</v>
      </c>
      <c r="U11" s="13">
        <v>1.647</v>
      </c>
      <c r="V11" s="13">
        <f>U11-S11</f>
        <v>1.647</v>
      </c>
      <c r="W11" s="13">
        <f>100 - (1 - (((U11-T11)/U11)+(S11/T11)))*100</f>
        <v>2.7322404371584668</v>
      </c>
      <c r="X11" s="13">
        <v>1.647</v>
      </c>
      <c r="Y11" s="13">
        <f>(X11-U11)/U11*100</f>
        <v>0</v>
      </c>
      <c r="Z11" s="14">
        <f>IF(W11&gt;10,"NA",Y11)</f>
        <v>0</v>
      </c>
    </row>
    <row r="12" spans="1:26" s="23" customFormat="1" ht="19" x14ac:dyDescent="0.25">
      <c r="A12" s="23">
        <v>11</v>
      </c>
      <c r="B12" s="24" t="s">
        <v>25</v>
      </c>
      <c r="C12" s="23" t="s">
        <v>7</v>
      </c>
      <c r="D12" s="23" t="s">
        <v>7</v>
      </c>
      <c r="E12" s="23" t="s">
        <v>47</v>
      </c>
      <c r="F12" s="23" t="s">
        <v>8</v>
      </c>
      <c r="G12" s="23">
        <v>1</v>
      </c>
      <c r="H12" s="23" t="s">
        <v>9</v>
      </c>
      <c r="I12" s="23" t="s">
        <v>27</v>
      </c>
      <c r="J12" s="23">
        <v>380</v>
      </c>
      <c r="K12" s="23">
        <v>149</v>
      </c>
      <c r="L12" s="23">
        <v>0</v>
      </c>
      <c r="M12" s="25">
        <f>PI()*(K12/2)^2/1000+PI()*(L12/2)^2/1000</f>
        <v>17.436624625586749</v>
      </c>
      <c r="N12" s="33">
        <v>0</v>
      </c>
      <c r="O12" s="23">
        <v>11</v>
      </c>
      <c r="P12" s="23">
        <v>1.554</v>
      </c>
      <c r="Q12" s="23">
        <v>0.82899999999999996</v>
      </c>
      <c r="R12" s="13">
        <v>0.79900000000000004</v>
      </c>
      <c r="S12" s="13">
        <v>0</v>
      </c>
      <c r="T12" s="13">
        <f>R12-S12</f>
        <v>0.79900000000000004</v>
      </c>
      <c r="U12" s="13">
        <v>0.999</v>
      </c>
      <c r="V12" s="13">
        <f>U12-S12</f>
        <v>0.999</v>
      </c>
      <c r="W12" s="13">
        <f>100 - (1 - (((U12-T12)/U12)+(S12/T12)))*100</f>
        <v>20.020020020020013</v>
      </c>
      <c r="X12" s="13">
        <v>0.999</v>
      </c>
      <c r="Y12" s="13">
        <f>(X12-U12)/U12*100</f>
        <v>0</v>
      </c>
      <c r="Z12" s="14" t="str">
        <f>IF(W12&gt;10,"NA",Y12)</f>
        <v>NA</v>
      </c>
    </row>
    <row r="13" spans="1:26" s="23" customFormat="1" ht="19" x14ac:dyDescent="0.25">
      <c r="A13" s="23">
        <v>12</v>
      </c>
      <c r="B13" s="24" t="s">
        <v>25</v>
      </c>
      <c r="C13" s="23" t="s">
        <v>7</v>
      </c>
      <c r="D13" s="23" t="s">
        <v>7</v>
      </c>
      <c r="E13" s="23" t="s">
        <v>47</v>
      </c>
      <c r="F13" s="23" t="s">
        <v>8</v>
      </c>
      <c r="G13" s="23">
        <v>1</v>
      </c>
      <c r="H13" s="23" t="s">
        <v>9</v>
      </c>
      <c r="I13" s="23" t="s">
        <v>27</v>
      </c>
      <c r="J13" s="23">
        <v>380</v>
      </c>
      <c r="K13" s="23">
        <v>149</v>
      </c>
      <c r="L13" s="23">
        <v>0</v>
      </c>
      <c r="M13" s="25">
        <f>PI()*(K13/2)^2/1000+PI()*(L13/2)^2/1000</f>
        <v>17.436624625586749</v>
      </c>
      <c r="N13" s="33">
        <v>0</v>
      </c>
      <c r="O13" s="23">
        <v>12</v>
      </c>
      <c r="P13" s="23">
        <v>2.121</v>
      </c>
      <c r="Q13" s="23">
        <v>1.448</v>
      </c>
      <c r="R13" s="13">
        <v>1.417</v>
      </c>
      <c r="S13" s="13">
        <v>0</v>
      </c>
      <c r="T13" s="13">
        <f>R13-S13</f>
        <v>1.417</v>
      </c>
      <c r="U13" s="13">
        <v>1.5660000000000001</v>
      </c>
      <c r="V13" s="13">
        <f>U13-S13</f>
        <v>1.5660000000000001</v>
      </c>
      <c r="W13" s="13">
        <f>100 - (1 - (((U13-T13)/U13)+(S13/T13)))*100</f>
        <v>9.5146871008940082</v>
      </c>
      <c r="X13" s="13">
        <v>1.5660000000000001</v>
      </c>
      <c r="Y13" s="13">
        <f>(X13-U13)/U13*100</f>
        <v>0</v>
      </c>
      <c r="Z13" s="14">
        <f>IF(W13&gt;10,"NA",Y13)</f>
        <v>0</v>
      </c>
    </row>
    <row r="14" spans="1:26" s="23" customFormat="1" ht="19" x14ac:dyDescent="0.25">
      <c r="A14" s="23">
        <v>13</v>
      </c>
      <c r="B14" s="24" t="s">
        <v>25</v>
      </c>
      <c r="C14" s="23" t="s">
        <v>7</v>
      </c>
      <c r="D14" s="23" t="s">
        <v>7</v>
      </c>
      <c r="E14" s="23" t="s">
        <v>47</v>
      </c>
      <c r="F14" s="23" t="s">
        <v>8</v>
      </c>
      <c r="G14" s="23">
        <v>1</v>
      </c>
      <c r="H14" s="23" t="s">
        <v>9</v>
      </c>
      <c r="I14" s="23" t="s">
        <v>27</v>
      </c>
      <c r="J14" s="23">
        <v>380</v>
      </c>
      <c r="K14" s="23">
        <v>149</v>
      </c>
      <c r="L14" s="23">
        <v>0</v>
      </c>
      <c r="M14" s="25">
        <f>PI()*(K14/2)^2/1000+PI()*(L14/2)^2/1000</f>
        <v>17.436624625586749</v>
      </c>
      <c r="N14" s="33">
        <v>0</v>
      </c>
      <c r="O14" s="23">
        <v>13</v>
      </c>
      <c r="P14" s="23" t="s">
        <v>13</v>
      </c>
      <c r="Q14" s="23">
        <v>0.441</v>
      </c>
      <c r="R14" s="13">
        <v>0.40600000000000003</v>
      </c>
      <c r="S14" s="13">
        <v>0</v>
      </c>
      <c r="T14" s="13">
        <f>R14-S14</f>
        <v>0.40600000000000003</v>
      </c>
      <c r="U14" s="13">
        <v>0.70799999999999996</v>
      </c>
      <c r="V14" s="13">
        <f>U14-S14</f>
        <v>0.70799999999999996</v>
      </c>
      <c r="W14" s="13">
        <f>100 - (1 - (((U14-T14)/U14)+(S14/T14)))*100</f>
        <v>42.655367231638408</v>
      </c>
      <c r="X14" s="13">
        <v>0.70799999999999996</v>
      </c>
      <c r="Y14" s="13">
        <f>(X14-U14)/U14*100</f>
        <v>0</v>
      </c>
      <c r="Z14" s="14" t="str">
        <f>IF(W14&gt;10,"NA",Y14)</f>
        <v>NA</v>
      </c>
    </row>
    <row r="15" spans="1:26" s="23" customFormat="1" ht="19" x14ac:dyDescent="0.25">
      <c r="A15" s="23">
        <v>14</v>
      </c>
      <c r="B15" s="24" t="s">
        <v>25</v>
      </c>
      <c r="C15" s="23" t="s">
        <v>7</v>
      </c>
      <c r="D15" s="23" t="s">
        <v>7</v>
      </c>
      <c r="E15" s="23" t="s">
        <v>47</v>
      </c>
      <c r="F15" s="23" t="s">
        <v>8</v>
      </c>
      <c r="G15" s="23">
        <v>1</v>
      </c>
      <c r="H15" s="23" t="s">
        <v>9</v>
      </c>
      <c r="I15" s="23" t="s">
        <v>27</v>
      </c>
      <c r="J15" s="23">
        <v>380</v>
      </c>
      <c r="K15" s="23">
        <v>149</v>
      </c>
      <c r="L15" s="23">
        <v>0</v>
      </c>
      <c r="M15" s="25">
        <f>PI()*(K15/2)^2/1000+PI()*(L15/2)^2/1000</f>
        <v>17.436624625586749</v>
      </c>
      <c r="N15" s="33">
        <v>0</v>
      </c>
      <c r="O15" s="23">
        <v>14</v>
      </c>
      <c r="P15" s="23" t="s">
        <v>13</v>
      </c>
      <c r="Q15" s="23">
        <v>0.36599999999999999</v>
      </c>
      <c r="R15" s="13">
        <v>0.34399999999999997</v>
      </c>
      <c r="S15" s="13">
        <v>0</v>
      </c>
      <c r="T15" s="13">
        <f>R15-S15</f>
        <v>0.34399999999999997</v>
      </c>
      <c r="U15" s="13">
        <v>0.67500000000000004</v>
      </c>
      <c r="V15" s="13">
        <f>U15-S15</f>
        <v>0.67500000000000004</v>
      </c>
      <c r="W15" s="13">
        <f>100 - (1 - (((U15-T15)/U15)+(S15/T15)))*100</f>
        <v>49.037037037037045</v>
      </c>
      <c r="X15" s="13">
        <v>0.67500000000000004</v>
      </c>
      <c r="Y15" s="13">
        <f>(X15-U15)/U15*100</f>
        <v>0</v>
      </c>
      <c r="Z15" s="14" t="str">
        <f>IF(W15&gt;10,"NA",Y15)</f>
        <v>NA</v>
      </c>
    </row>
    <row r="16" spans="1:26" s="23" customFormat="1" ht="19" x14ac:dyDescent="0.25">
      <c r="A16" s="23">
        <v>15</v>
      </c>
      <c r="B16" s="24" t="s">
        <v>25</v>
      </c>
      <c r="C16" s="23" t="s">
        <v>7</v>
      </c>
      <c r="D16" s="23" t="s">
        <v>7</v>
      </c>
      <c r="E16" s="23" t="s">
        <v>47</v>
      </c>
      <c r="F16" s="23" t="s">
        <v>8</v>
      </c>
      <c r="G16" s="23">
        <v>1</v>
      </c>
      <c r="H16" s="23" t="s">
        <v>17</v>
      </c>
      <c r="I16" s="23" t="s">
        <v>27</v>
      </c>
      <c r="J16" s="23">
        <v>380</v>
      </c>
      <c r="K16" s="23">
        <v>149</v>
      </c>
      <c r="L16" s="23">
        <v>0</v>
      </c>
      <c r="M16" s="25">
        <f>PI()*(K16/2)^2/1000+PI()*(L16/2)^2/1000</f>
        <v>17.436624625586749</v>
      </c>
      <c r="N16" s="33">
        <v>0</v>
      </c>
      <c r="O16" s="23">
        <v>1</v>
      </c>
      <c r="P16" s="23">
        <v>1.44</v>
      </c>
      <c r="Q16" s="23">
        <v>0.79800000000000004</v>
      </c>
      <c r="R16" s="13">
        <v>0.79800000000000004</v>
      </c>
      <c r="S16" s="13">
        <v>0</v>
      </c>
      <c r="T16" s="13">
        <f>R16-S16</f>
        <v>0.79800000000000004</v>
      </c>
      <c r="U16" s="22">
        <v>1.159</v>
      </c>
      <c r="V16" s="13">
        <f>U16-S16</f>
        <v>1.159</v>
      </c>
      <c r="W16" s="13">
        <f>100 - (1 - (((U16-T16)/U16)+(S16/T16)))*100</f>
        <v>31.147540983606547</v>
      </c>
      <c r="X16" s="22">
        <v>1.159</v>
      </c>
      <c r="Y16" s="13">
        <f>(X16-U16)/U16*100</f>
        <v>0</v>
      </c>
      <c r="Z16" s="14" t="str">
        <f>IF(W16&gt;10,"NA",Y16)</f>
        <v>NA</v>
      </c>
    </row>
    <row r="17" spans="1:26" s="23" customFormat="1" ht="19" x14ac:dyDescent="0.25">
      <c r="A17" s="23">
        <v>16</v>
      </c>
      <c r="B17" s="24" t="s">
        <v>25</v>
      </c>
      <c r="C17" s="23" t="s">
        <v>7</v>
      </c>
      <c r="D17" s="23" t="s">
        <v>7</v>
      </c>
      <c r="E17" s="23" t="s">
        <v>47</v>
      </c>
      <c r="F17" s="23" t="s">
        <v>8</v>
      </c>
      <c r="G17" s="23">
        <v>1</v>
      </c>
      <c r="H17" s="23" t="s">
        <v>17</v>
      </c>
      <c r="I17" s="23" t="s">
        <v>27</v>
      </c>
      <c r="J17" s="23">
        <v>380</v>
      </c>
      <c r="K17" s="23">
        <v>149</v>
      </c>
      <c r="L17" s="23">
        <v>0</v>
      </c>
      <c r="M17" s="25">
        <f>PI()*(K17/2)^2/1000+PI()*(L17/2)^2/1000</f>
        <v>17.436624625586749</v>
      </c>
      <c r="N17" s="33">
        <v>0</v>
      </c>
      <c r="O17" s="23">
        <v>2</v>
      </c>
      <c r="P17" s="23">
        <v>1.3049999999999999</v>
      </c>
      <c r="Q17" s="23">
        <v>0.75900000000000001</v>
      </c>
      <c r="R17" s="13">
        <v>0.73299999999999998</v>
      </c>
      <c r="S17" s="13">
        <v>0</v>
      </c>
      <c r="T17" s="13">
        <f>R17-S17</f>
        <v>0.73299999999999998</v>
      </c>
      <c r="U17" s="22">
        <v>0.76700000000000002</v>
      </c>
      <c r="V17" s="13">
        <f>U17-S17</f>
        <v>0.76700000000000002</v>
      </c>
      <c r="W17" s="13">
        <f>100 - (1 - (((U17-T17)/U17)+(S17/T17)))*100</f>
        <v>4.4328552803129071</v>
      </c>
      <c r="X17" s="22">
        <v>0.76700000000000002</v>
      </c>
      <c r="Y17" s="13">
        <f>(X17-U17)/U17*100</f>
        <v>0</v>
      </c>
      <c r="Z17" s="14">
        <f>IF(W17&gt;10,"NA",Y17)</f>
        <v>0</v>
      </c>
    </row>
    <row r="18" spans="1:26" s="23" customFormat="1" ht="19" x14ac:dyDescent="0.25">
      <c r="A18" s="23">
        <v>17</v>
      </c>
      <c r="B18" s="24" t="s">
        <v>25</v>
      </c>
      <c r="C18" s="23" t="s">
        <v>7</v>
      </c>
      <c r="D18" s="23" t="s">
        <v>7</v>
      </c>
      <c r="E18" s="23" t="s">
        <v>47</v>
      </c>
      <c r="F18" s="23" t="s">
        <v>8</v>
      </c>
      <c r="G18" s="23">
        <v>1</v>
      </c>
      <c r="H18" s="23" t="s">
        <v>17</v>
      </c>
      <c r="I18" s="23" t="s">
        <v>27</v>
      </c>
      <c r="J18" s="23">
        <v>380</v>
      </c>
      <c r="K18" s="23">
        <v>149</v>
      </c>
      <c r="L18" s="23">
        <v>0</v>
      </c>
      <c r="M18" s="25">
        <f>PI()*(K18/2)^2/1000+PI()*(L18/2)^2/1000</f>
        <v>17.436624625586749</v>
      </c>
      <c r="N18" s="33">
        <v>0</v>
      </c>
      <c r="O18" s="23">
        <v>3</v>
      </c>
      <c r="P18" s="23">
        <v>1.93</v>
      </c>
      <c r="Q18" s="23">
        <v>1.429</v>
      </c>
      <c r="R18" s="13">
        <v>1.409</v>
      </c>
      <c r="S18" s="13">
        <v>0</v>
      </c>
      <c r="T18" s="13">
        <f>R18-S18</f>
        <v>1.409</v>
      </c>
      <c r="U18" s="22">
        <v>1.409</v>
      </c>
      <c r="V18" s="13">
        <f>U18-S18</f>
        <v>1.409</v>
      </c>
      <c r="W18" s="13">
        <f>100 - (1 - (((U18-T18)/U18)+(S18/T18)))*100</f>
        <v>0</v>
      </c>
      <c r="X18" s="22">
        <v>1.409</v>
      </c>
      <c r="Y18" s="13">
        <f>(X18-U18)/U18*100</f>
        <v>0</v>
      </c>
      <c r="Z18" s="14">
        <f>IF(W18&gt;10,"NA",Y18)</f>
        <v>0</v>
      </c>
    </row>
    <row r="19" spans="1:26" s="23" customFormat="1" ht="19" x14ac:dyDescent="0.25">
      <c r="A19" s="23">
        <v>18</v>
      </c>
      <c r="B19" s="24" t="s">
        <v>25</v>
      </c>
      <c r="C19" s="23" t="s">
        <v>7</v>
      </c>
      <c r="D19" s="23" t="s">
        <v>7</v>
      </c>
      <c r="E19" s="23" t="s">
        <v>47</v>
      </c>
      <c r="F19" s="23" t="s">
        <v>8</v>
      </c>
      <c r="G19" s="23">
        <v>1</v>
      </c>
      <c r="H19" s="23" t="s">
        <v>17</v>
      </c>
      <c r="I19" s="23" t="s">
        <v>27</v>
      </c>
      <c r="J19" s="23">
        <v>380</v>
      </c>
      <c r="K19" s="23">
        <v>149</v>
      </c>
      <c r="L19" s="23">
        <v>0</v>
      </c>
      <c r="M19" s="25">
        <f>PI()*(K19/2)^2/1000+PI()*(L19/2)^2/1000</f>
        <v>17.436624625586749</v>
      </c>
      <c r="N19" s="33">
        <v>0</v>
      </c>
      <c r="O19" s="23">
        <v>4</v>
      </c>
      <c r="P19" s="23">
        <v>1.4550000000000001</v>
      </c>
      <c r="Q19" s="23">
        <v>0.96199999999999997</v>
      </c>
      <c r="R19" s="13">
        <v>0.95199999999999996</v>
      </c>
      <c r="S19" s="13">
        <v>0</v>
      </c>
      <c r="T19" s="13">
        <f>R19-S19</f>
        <v>0.95199999999999996</v>
      </c>
      <c r="U19" s="22">
        <v>1.0329999999999999</v>
      </c>
      <c r="V19" s="13">
        <f>U19-S19</f>
        <v>1.0329999999999999</v>
      </c>
      <c r="W19" s="13">
        <f>100 - (1 - (((U19-T19)/U19)+(S19/T19)))*100</f>
        <v>7.8412391093901164</v>
      </c>
      <c r="X19" s="22">
        <v>1.0329999999999999</v>
      </c>
      <c r="Y19" s="13">
        <f>(X19-U19)/U19*100</f>
        <v>0</v>
      </c>
      <c r="Z19" s="14">
        <f>IF(W19&gt;10,"NA",Y19)</f>
        <v>0</v>
      </c>
    </row>
    <row r="20" spans="1:26" s="23" customFormat="1" ht="19" x14ac:dyDescent="0.25">
      <c r="A20" s="23">
        <v>19</v>
      </c>
      <c r="B20" s="24" t="s">
        <v>25</v>
      </c>
      <c r="C20" s="23" t="s">
        <v>7</v>
      </c>
      <c r="D20" s="23" t="s">
        <v>7</v>
      </c>
      <c r="E20" s="23" t="s">
        <v>47</v>
      </c>
      <c r="F20" s="23" t="s">
        <v>8</v>
      </c>
      <c r="G20" s="23">
        <v>1</v>
      </c>
      <c r="H20" s="23" t="s">
        <v>17</v>
      </c>
      <c r="I20" s="23" t="s">
        <v>27</v>
      </c>
      <c r="J20" s="23">
        <v>380</v>
      </c>
      <c r="K20" s="23">
        <v>149</v>
      </c>
      <c r="L20" s="23">
        <v>0</v>
      </c>
      <c r="M20" s="25">
        <f>PI()*(K20/2)^2/1000+PI()*(L20/2)^2/1000</f>
        <v>17.436624625586749</v>
      </c>
      <c r="N20" s="33">
        <v>0</v>
      </c>
      <c r="O20" s="23">
        <v>5</v>
      </c>
      <c r="P20" s="23">
        <v>1.546</v>
      </c>
      <c r="Q20" s="23">
        <v>0.96799999999999997</v>
      </c>
      <c r="R20" s="13">
        <v>0.94599999999999995</v>
      </c>
      <c r="S20" s="13">
        <v>0</v>
      </c>
      <c r="T20" s="13">
        <f>R20-S20</f>
        <v>0.94599999999999995</v>
      </c>
      <c r="U20" s="22">
        <v>0.97299999999999998</v>
      </c>
      <c r="V20" s="13">
        <f>U20-S20</f>
        <v>0.97299999999999998</v>
      </c>
      <c r="W20" s="13">
        <f>100 - (1 - (((U20-T20)/U20)+(S20/T20)))*100</f>
        <v>2.7749229188078033</v>
      </c>
      <c r="X20" s="22">
        <v>0.97299999999999998</v>
      </c>
      <c r="Y20" s="13">
        <f>(X20-U20)/U20*100</f>
        <v>0</v>
      </c>
      <c r="Z20" s="14">
        <f>IF(W20&gt;10,"NA",Y20)</f>
        <v>0</v>
      </c>
    </row>
    <row r="21" spans="1:26" s="23" customFormat="1" ht="19" x14ac:dyDescent="0.25">
      <c r="A21" s="23">
        <v>20</v>
      </c>
      <c r="B21" s="24" t="s">
        <v>25</v>
      </c>
      <c r="C21" s="23" t="s">
        <v>7</v>
      </c>
      <c r="D21" s="23" t="s">
        <v>7</v>
      </c>
      <c r="E21" s="23" t="s">
        <v>47</v>
      </c>
      <c r="F21" s="23" t="s">
        <v>8</v>
      </c>
      <c r="G21" s="23">
        <v>1</v>
      </c>
      <c r="H21" s="23" t="s">
        <v>17</v>
      </c>
      <c r="I21" s="23" t="s">
        <v>27</v>
      </c>
      <c r="J21" s="23">
        <v>380</v>
      </c>
      <c r="K21" s="23">
        <v>149</v>
      </c>
      <c r="L21" s="23">
        <v>0</v>
      </c>
      <c r="M21" s="25">
        <f>PI()*(K21/2)^2/1000+PI()*(L21/2)^2/1000</f>
        <v>17.436624625586749</v>
      </c>
      <c r="N21" s="33">
        <v>0</v>
      </c>
      <c r="O21" s="23">
        <v>6</v>
      </c>
      <c r="P21" s="23">
        <v>1.5209999999999999</v>
      </c>
      <c r="Q21" s="23">
        <v>1.1279999999999999</v>
      </c>
      <c r="R21" s="13">
        <v>1.1259999999999999</v>
      </c>
      <c r="S21" s="13">
        <v>0</v>
      </c>
      <c r="T21" s="13">
        <f>R21-S21</f>
        <v>1.1259999999999999</v>
      </c>
      <c r="U21" s="22">
        <v>1.1259999999999999</v>
      </c>
      <c r="V21" s="13">
        <f>U21-S21</f>
        <v>1.1259999999999999</v>
      </c>
      <c r="W21" s="13">
        <f>100 - (1 - (((U21-T21)/U21)+(S21/T21)))*100</f>
        <v>0</v>
      </c>
      <c r="X21" s="22">
        <v>1.1259999999999999</v>
      </c>
      <c r="Y21" s="13">
        <f>(X21-U21)/U21*100</f>
        <v>0</v>
      </c>
      <c r="Z21" s="14">
        <f>IF(W21&gt;10,"NA",Y21)</f>
        <v>0</v>
      </c>
    </row>
    <row r="22" spans="1:26" s="23" customFormat="1" ht="19" x14ac:dyDescent="0.25">
      <c r="A22" s="23">
        <v>21</v>
      </c>
      <c r="B22" s="24" t="s">
        <v>25</v>
      </c>
      <c r="C22" s="23" t="s">
        <v>7</v>
      </c>
      <c r="D22" s="23" t="s">
        <v>7</v>
      </c>
      <c r="E22" s="23" t="s">
        <v>47</v>
      </c>
      <c r="F22" s="23" t="s">
        <v>8</v>
      </c>
      <c r="G22" s="23">
        <v>1</v>
      </c>
      <c r="H22" s="23" t="s">
        <v>17</v>
      </c>
      <c r="I22" s="23" t="s">
        <v>27</v>
      </c>
      <c r="J22" s="23">
        <v>380</v>
      </c>
      <c r="K22" s="23">
        <v>149</v>
      </c>
      <c r="L22" s="23">
        <v>0</v>
      </c>
      <c r="M22" s="25">
        <f>PI()*(K22/2)^2/1000+PI()*(L22/2)^2/1000</f>
        <v>17.436624625586749</v>
      </c>
      <c r="N22" s="33">
        <v>0</v>
      </c>
      <c r="O22" s="23">
        <v>7</v>
      </c>
      <c r="P22" s="23">
        <v>1.1579999999999999</v>
      </c>
      <c r="Q22" s="23">
        <v>0.54100000000000004</v>
      </c>
      <c r="R22" s="13">
        <v>0.54100000000000004</v>
      </c>
      <c r="S22" s="13">
        <v>0</v>
      </c>
      <c r="T22" s="13">
        <f>R22-S22</f>
        <v>0.54100000000000004</v>
      </c>
      <c r="U22" s="22">
        <v>0.54100000000000004</v>
      </c>
      <c r="V22" s="13">
        <f>U22-S22</f>
        <v>0.54100000000000004</v>
      </c>
      <c r="W22" s="13">
        <f>100 - (1 - (((U22-T22)/U22)+(S22/T22)))*100</f>
        <v>0</v>
      </c>
      <c r="X22" s="22">
        <v>0.54100000000000004</v>
      </c>
      <c r="Y22" s="13">
        <f>(X22-U22)/U22*100</f>
        <v>0</v>
      </c>
      <c r="Z22" s="14">
        <f>IF(W22&gt;10,"NA",Y22)</f>
        <v>0</v>
      </c>
    </row>
    <row r="23" spans="1:26" s="23" customFormat="1" ht="19" x14ac:dyDescent="0.25">
      <c r="A23" s="23">
        <v>22</v>
      </c>
      <c r="B23" s="24" t="s">
        <v>25</v>
      </c>
      <c r="C23" s="23" t="s">
        <v>7</v>
      </c>
      <c r="D23" s="23" t="s">
        <v>7</v>
      </c>
      <c r="E23" s="23" t="s">
        <v>47</v>
      </c>
      <c r="F23" s="23" t="s">
        <v>8</v>
      </c>
      <c r="G23" s="23">
        <v>1</v>
      </c>
      <c r="H23" s="23" t="s">
        <v>17</v>
      </c>
      <c r="I23" s="23" t="s">
        <v>27</v>
      </c>
      <c r="J23" s="23">
        <v>380</v>
      </c>
      <c r="K23" s="23">
        <v>149</v>
      </c>
      <c r="L23" s="23">
        <v>0</v>
      </c>
      <c r="M23" s="25">
        <f>PI()*(K23/2)^2/1000+PI()*(L23/2)^2/1000</f>
        <v>17.436624625586749</v>
      </c>
      <c r="N23" s="33">
        <v>0</v>
      </c>
      <c r="O23" s="23">
        <v>8</v>
      </c>
      <c r="P23" s="23">
        <v>1.4730000000000001</v>
      </c>
      <c r="Q23" s="23">
        <v>1.22</v>
      </c>
      <c r="R23" s="13">
        <v>1.1930000000000001</v>
      </c>
      <c r="S23" s="13">
        <v>0</v>
      </c>
      <c r="T23" s="13">
        <f>R23-S23</f>
        <v>1.1930000000000001</v>
      </c>
      <c r="U23" s="22">
        <v>1.1930000000000001</v>
      </c>
      <c r="V23" s="13">
        <f>U23-S23</f>
        <v>1.1930000000000001</v>
      </c>
      <c r="W23" s="13">
        <f>100 - (1 - (((U23-T23)/U23)+(S23/T23)))*100</f>
        <v>0</v>
      </c>
      <c r="X23" s="22">
        <v>1.1930000000000001</v>
      </c>
      <c r="Y23" s="13">
        <f>(X23-U23)/U23*100</f>
        <v>0</v>
      </c>
      <c r="Z23" s="14">
        <f>IF(W23&gt;10,"NA",Y23)</f>
        <v>0</v>
      </c>
    </row>
    <row r="24" spans="1:26" s="23" customFormat="1" ht="19" x14ac:dyDescent="0.25">
      <c r="A24" s="23">
        <v>23</v>
      </c>
      <c r="B24" s="24" t="s">
        <v>25</v>
      </c>
      <c r="C24" s="23" t="s">
        <v>7</v>
      </c>
      <c r="D24" s="23" t="s">
        <v>7</v>
      </c>
      <c r="E24" s="23" t="s">
        <v>47</v>
      </c>
      <c r="F24" s="23" t="s">
        <v>8</v>
      </c>
      <c r="G24" s="23">
        <v>1</v>
      </c>
      <c r="H24" s="23" t="s">
        <v>17</v>
      </c>
      <c r="I24" s="23" t="s">
        <v>27</v>
      </c>
      <c r="J24" s="23">
        <v>380</v>
      </c>
      <c r="K24" s="23">
        <v>149</v>
      </c>
      <c r="L24" s="23">
        <v>0</v>
      </c>
      <c r="M24" s="25">
        <f>PI()*(K24/2)^2/1000+PI()*(L24/2)^2/1000</f>
        <v>17.436624625586749</v>
      </c>
      <c r="N24" s="33">
        <v>0</v>
      </c>
      <c r="O24" s="23">
        <v>9</v>
      </c>
      <c r="P24" s="23">
        <v>1.2270000000000001</v>
      </c>
      <c r="Q24" s="23">
        <v>0.68300000000000005</v>
      </c>
      <c r="R24" s="13">
        <v>0.66600000000000004</v>
      </c>
      <c r="S24" s="13">
        <v>0</v>
      </c>
      <c r="T24" s="13">
        <f>R24-S24</f>
        <v>0.66600000000000004</v>
      </c>
      <c r="U24" s="22">
        <v>0.66600000000000004</v>
      </c>
      <c r="V24" s="13">
        <f>U24-S24</f>
        <v>0.66600000000000004</v>
      </c>
      <c r="W24" s="13">
        <f>100 - (1 - (((U24-T24)/U24)+(S24/T24)))*100</f>
        <v>0</v>
      </c>
      <c r="X24" s="22">
        <v>0.66600000000000004</v>
      </c>
      <c r="Y24" s="13">
        <f>(X24-U24)/U24*100</f>
        <v>0</v>
      </c>
      <c r="Z24" s="14">
        <f>IF(W24&gt;10,"NA",Y24)</f>
        <v>0</v>
      </c>
    </row>
    <row r="25" spans="1:26" s="23" customFormat="1" ht="19" x14ac:dyDescent="0.25">
      <c r="A25" s="23">
        <v>24</v>
      </c>
      <c r="B25" s="24" t="s">
        <v>25</v>
      </c>
      <c r="C25" s="23" t="s">
        <v>7</v>
      </c>
      <c r="D25" s="23" t="s">
        <v>7</v>
      </c>
      <c r="E25" s="23" t="s">
        <v>47</v>
      </c>
      <c r="F25" s="23" t="s">
        <v>8</v>
      </c>
      <c r="G25" s="23">
        <v>1</v>
      </c>
      <c r="H25" s="23" t="s">
        <v>17</v>
      </c>
      <c r="I25" s="23" t="s">
        <v>27</v>
      </c>
      <c r="J25" s="23">
        <v>380</v>
      </c>
      <c r="K25" s="23">
        <v>149</v>
      </c>
      <c r="L25" s="23">
        <v>0</v>
      </c>
      <c r="M25" s="25">
        <f>PI()*(K25/2)^2/1000+PI()*(L25/2)^2/1000</f>
        <v>17.436624625586749</v>
      </c>
      <c r="N25" s="33">
        <v>0</v>
      </c>
      <c r="O25" s="23">
        <v>10</v>
      </c>
      <c r="P25" s="23">
        <v>1.46</v>
      </c>
      <c r="Q25" s="23">
        <v>0.95299999999999996</v>
      </c>
      <c r="R25" s="13">
        <v>0.95299999999999996</v>
      </c>
      <c r="S25" s="13">
        <v>0</v>
      </c>
      <c r="T25" s="13">
        <f>R25-S25</f>
        <v>0.95299999999999996</v>
      </c>
      <c r="U25" s="22">
        <v>0.95299999999999996</v>
      </c>
      <c r="V25" s="13">
        <f>U25-S25</f>
        <v>0.95299999999999996</v>
      </c>
      <c r="W25" s="13">
        <f>100 - (1 - (((U25-T25)/U25)+(S25/T25)))*100</f>
        <v>0</v>
      </c>
      <c r="X25" s="22">
        <v>0.95299999999999996</v>
      </c>
      <c r="Y25" s="13">
        <f>(X25-U25)/U25*100</f>
        <v>0</v>
      </c>
      <c r="Z25" s="14">
        <f>IF(W25&gt;10,"NA",Y25)</f>
        <v>0</v>
      </c>
    </row>
    <row r="26" spans="1:26" s="23" customFormat="1" ht="19" x14ac:dyDescent="0.25">
      <c r="A26" s="23">
        <v>25</v>
      </c>
      <c r="B26" s="24" t="s">
        <v>25</v>
      </c>
      <c r="C26" s="23" t="s">
        <v>7</v>
      </c>
      <c r="D26" s="23" t="s">
        <v>7</v>
      </c>
      <c r="E26" s="23" t="s">
        <v>47</v>
      </c>
      <c r="F26" s="23" t="s">
        <v>8</v>
      </c>
      <c r="G26" s="23">
        <v>1</v>
      </c>
      <c r="H26" s="23" t="s">
        <v>17</v>
      </c>
      <c r="I26" s="23" t="s">
        <v>27</v>
      </c>
      <c r="J26" s="23">
        <v>380</v>
      </c>
      <c r="K26" s="23">
        <v>149</v>
      </c>
      <c r="L26" s="23">
        <v>0</v>
      </c>
      <c r="M26" s="25">
        <f>PI()*(K26/2)^2/1000+PI()*(L26/2)^2/1000</f>
        <v>17.436624625586749</v>
      </c>
      <c r="N26" s="33">
        <v>0</v>
      </c>
      <c r="O26" s="23">
        <v>11</v>
      </c>
      <c r="P26" s="23">
        <v>1.7090000000000001</v>
      </c>
      <c r="Q26" s="23">
        <v>1.1020000000000001</v>
      </c>
      <c r="R26" s="13">
        <v>1.0820000000000001</v>
      </c>
      <c r="S26" s="13">
        <v>0</v>
      </c>
      <c r="T26" s="13">
        <f>R26-S26</f>
        <v>1.0820000000000001</v>
      </c>
      <c r="U26" s="22">
        <v>1.0820000000000001</v>
      </c>
      <c r="V26" s="13">
        <f>U26-S26</f>
        <v>1.0820000000000001</v>
      </c>
      <c r="W26" s="13">
        <f>100 - (1 - (((U26-T26)/U26)+(S26/T26)))*100</f>
        <v>0</v>
      </c>
      <c r="X26" s="22">
        <v>1.0820000000000001</v>
      </c>
      <c r="Y26" s="13">
        <f>(X26-U26)/U26*100</f>
        <v>0</v>
      </c>
      <c r="Z26" s="14">
        <f>IF(W26&gt;10,"NA",Y26)</f>
        <v>0</v>
      </c>
    </row>
    <row r="27" spans="1:26" s="23" customFormat="1" ht="19" x14ac:dyDescent="0.25">
      <c r="A27" s="23">
        <v>26</v>
      </c>
      <c r="B27" s="24" t="s">
        <v>25</v>
      </c>
      <c r="C27" s="23" t="s">
        <v>7</v>
      </c>
      <c r="D27" s="23" t="s">
        <v>7</v>
      </c>
      <c r="E27" s="23" t="s">
        <v>47</v>
      </c>
      <c r="F27" s="23" t="s">
        <v>8</v>
      </c>
      <c r="G27" s="23">
        <v>1</v>
      </c>
      <c r="H27" s="23" t="s">
        <v>17</v>
      </c>
      <c r="I27" s="23" t="s">
        <v>27</v>
      </c>
      <c r="J27" s="23">
        <v>380</v>
      </c>
      <c r="K27" s="23">
        <v>149</v>
      </c>
      <c r="L27" s="23">
        <v>0</v>
      </c>
      <c r="M27" s="25">
        <f>PI()*(K27/2)^2/1000+PI()*(L27/2)^2/1000</f>
        <v>17.436624625586749</v>
      </c>
      <c r="N27" s="33">
        <v>0</v>
      </c>
      <c r="O27" s="23">
        <v>12</v>
      </c>
      <c r="P27" s="23" t="s">
        <v>13</v>
      </c>
      <c r="Q27" s="23">
        <v>0.64900000000000002</v>
      </c>
      <c r="R27" s="13">
        <v>0.63100000000000001</v>
      </c>
      <c r="S27" s="13">
        <v>0</v>
      </c>
      <c r="T27" s="13">
        <f>R27-S27</f>
        <v>0.63100000000000001</v>
      </c>
      <c r="U27" s="22">
        <v>0.82</v>
      </c>
      <c r="V27" s="13">
        <f>U27-S27</f>
        <v>0.82</v>
      </c>
      <c r="W27" s="13">
        <f>100 - (1 - (((U27-T27)/U27)+(S27/T27)))*100</f>
        <v>23.048780487804876</v>
      </c>
      <c r="X27" s="22">
        <v>0.82</v>
      </c>
      <c r="Y27" s="13">
        <f>(X27-U27)/U27*100</f>
        <v>0</v>
      </c>
      <c r="Z27" s="14" t="str">
        <f>IF(W27&gt;10,"NA",Y27)</f>
        <v>NA</v>
      </c>
    </row>
    <row r="28" spans="1:26" s="23" customFormat="1" ht="19" x14ac:dyDescent="0.25">
      <c r="A28" s="23">
        <v>27</v>
      </c>
      <c r="B28" s="24" t="s">
        <v>25</v>
      </c>
      <c r="C28" s="23" t="s">
        <v>7</v>
      </c>
      <c r="D28" s="23" t="s">
        <v>7</v>
      </c>
      <c r="E28" s="23" t="s">
        <v>47</v>
      </c>
      <c r="F28" s="23" t="s">
        <v>8</v>
      </c>
      <c r="G28" s="23">
        <v>1</v>
      </c>
      <c r="H28" s="23" t="s">
        <v>17</v>
      </c>
      <c r="I28" s="23" t="s">
        <v>27</v>
      </c>
      <c r="J28" s="23">
        <v>380</v>
      </c>
      <c r="K28" s="23">
        <v>149</v>
      </c>
      <c r="L28" s="23">
        <v>0</v>
      </c>
      <c r="M28" s="25">
        <f>PI()*(K28/2)^2/1000+PI()*(L28/2)^2/1000</f>
        <v>17.436624625586749</v>
      </c>
      <c r="N28" s="33">
        <v>0</v>
      </c>
      <c r="O28" s="23">
        <v>13</v>
      </c>
      <c r="P28" s="23">
        <v>1.89</v>
      </c>
      <c r="Q28" s="23">
        <v>1.339</v>
      </c>
      <c r="R28" s="13">
        <v>1.3129999999999999</v>
      </c>
      <c r="S28" s="13">
        <v>0</v>
      </c>
      <c r="T28" s="13">
        <f>R28-S28</f>
        <v>1.3129999999999999</v>
      </c>
      <c r="U28" s="22">
        <v>1.3129999999999999</v>
      </c>
      <c r="V28" s="13">
        <f>U28-S28</f>
        <v>1.3129999999999999</v>
      </c>
      <c r="W28" s="13">
        <f>100 - (1 - (((U28-T28)/U28)+(S28/T28)))*100</f>
        <v>0</v>
      </c>
      <c r="X28" s="22">
        <v>1.3129999999999999</v>
      </c>
      <c r="Y28" s="13">
        <f>(X28-U28)/U28*100</f>
        <v>0</v>
      </c>
      <c r="Z28" s="14">
        <f>IF(W28&gt;10,"NA",Y28)</f>
        <v>0</v>
      </c>
    </row>
    <row r="29" spans="1:26" s="23" customFormat="1" ht="19" x14ac:dyDescent="0.25">
      <c r="A29" s="23">
        <v>28</v>
      </c>
      <c r="B29" s="24" t="s">
        <v>25</v>
      </c>
      <c r="C29" s="23" t="s">
        <v>7</v>
      </c>
      <c r="D29" s="23" t="s">
        <v>7</v>
      </c>
      <c r="E29" s="23" t="s">
        <v>47</v>
      </c>
      <c r="F29" s="23" t="s">
        <v>8</v>
      </c>
      <c r="G29" s="23">
        <v>1</v>
      </c>
      <c r="H29" s="23" t="s">
        <v>17</v>
      </c>
      <c r="I29" s="23" t="s">
        <v>27</v>
      </c>
      <c r="J29" s="23">
        <v>380</v>
      </c>
      <c r="K29" s="23">
        <v>149</v>
      </c>
      <c r="L29" s="23">
        <v>0</v>
      </c>
      <c r="M29" s="25">
        <f>PI()*(K29/2)^2/1000+PI()*(L29/2)^2/1000</f>
        <v>17.436624625586749</v>
      </c>
      <c r="N29" s="33">
        <v>0</v>
      </c>
      <c r="O29" s="23">
        <v>14</v>
      </c>
      <c r="P29" s="23">
        <v>1.74</v>
      </c>
      <c r="Q29" s="23">
        <v>1.2989999999999999</v>
      </c>
      <c r="R29" s="13">
        <v>1.2729999999999999</v>
      </c>
      <c r="S29" s="13">
        <v>0</v>
      </c>
      <c r="T29" s="13">
        <f>R29-S29</f>
        <v>1.2729999999999999</v>
      </c>
      <c r="U29" s="22">
        <v>1.2729999999999999</v>
      </c>
      <c r="V29" s="13">
        <f>U29-S29</f>
        <v>1.2729999999999999</v>
      </c>
      <c r="W29" s="13">
        <f>100 - (1 - (((U29-T29)/U29)+(S29/T29)))*100</f>
        <v>0</v>
      </c>
      <c r="X29" s="22">
        <v>1.2729999999999999</v>
      </c>
      <c r="Y29" s="13">
        <f>(X29-U29)/U29*100</f>
        <v>0</v>
      </c>
      <c r="Z29" s="14">
        <f>IF(W29&gt;10,"NA",Y29)</f>
        <v>0</v>
      </c>
    </row>
    <row r="30" spans="1:26" s="23" customFormat="1" ht="19" x14ac:dyDescent="0.25">
      <c r="A30" s="23">
        <v>29</v>
      </c>
      <c r="B30" s="24" t="s">
        <v>25</v>
      </c>
      <c r="C30" s="23" t="s">
        <v>7</v>
      </c>
      <c r="D30" s="23" t="s">
        <v>7</v>
      </c>
      <c r="E30" s="23" t="s">
        <v>47</v>
      </c>
      <c r="F30" s="23" t="s">
        <v>8</v>
      </c>
      <c r="G30" s="23">
        <v>2</v>
      </c>
      <c r="H30" s="23" t="s">
        <v>9</v>
      </c>
      <c r="I30" s="23" t="s">
        <v>29</v>
      </c>
      <c r="J30" s="23">
        <v>378</v>
      </c>
      <c r="K30" s="23">
        <v>62</v>
      </c>
      <c r="L30" s="23">
        <v>0</v>
      </c>
      <c r="M30" s="25">
        <f>PI()*(K30/2)^2/1000+PI()*(L30/2)^2/1000</f>
        <v>3.0190705400997913</v>
      </c>
      <c r="N30" s="33">
        <v>0</v>
      </c>
      <c r="O30" s="23">
        <v>1</v>
      </c>
      <c r="P30" s="13">
        <v>1.0129999999999999</v>
      </c>
      <c r="Q30" s="13">
        <v>0.42899999999999999</v>
      </c>
      <c r="R30" s="13">
        <v>0.40100000000000002</v>
      </c>
      <c r="S30" s="13">
        <v>0</v>
      </c>
      <c r="T30" s="13">
        <f>R30-S30</f>
        <v>0.40100000000000002</v>
      </c>
      <c r="U30" s="13">
        <v>0.42699999999999999</v>
      </c>
      <c r="V30" s="13">
        <f>U30-S30</f>
        <v>0.42699999999999999</v>
      </c>
      <c r="W30" s="13">
        <f>100 - (1 - (((U30-T30)/U30)+(S30/T30)))*100</f>
        <v>6.0889929742388773</v>
      </c>
      <c r="X30" s="13">
        <v>0.42699999999999999</v>
      </c>
      <c r="Y30" s="13">
        <f>(X30-U30)/U30*100</f>
        <v>0</v>
      </c>
      <c r="Z30" s="14">
        <f>IF(W30&gt;10,"NA",Y30)</f>
        <v>0</v>
      </c>
    </row>
    <row r="31" spans="1:26" s="23" customFormat="1" ht="19" x14ac:dyDescent="0.25">
      <c r="A31" s="23">
        <v>30</v>
      </c>
      <c r="B31" s="24" t="s">
        <v>25</v>
      </c>
      <c r="C31" s="23" t="s">
        <v>7</v>
      </c>
      <c r="D31" s="23" t="s">
        <v>7</v>
      </c>
      <c r="E31" s="23" t="s">
        <v>47</v>
      </c>
      <c r="F31" s="23" t="s">
        <v>8</v>
      </c>
      <c r="G31" s="23">
        <v>2</v>
      </c>
      <c r="H31" s="23" t="s">
        <v>9</v>
      </c>
      <c r="I31" s="23" t="s">
        <v>29</v>
      </c>
      <c r="J31" s="23">
        <v>378</v>
      </c>
      <c r="K31" s="23">
        <v>62</v>
      </c>
      <c r="L31" s="23">
        <v>0</v>
      </c>
      <c r="M31" s="25">
        <f>PI()*(K31/2)^2/1000+PI()*(L31/2)^2/1000</f>
        <v>3.0190705400997913</v>
      </c>
      <c r="N31" s="33">
        <v>1</v>
      </c>
      <c r="O31" s="23">
        <v>2</v>
      </c>
      <c r="P31" s="13">
        <v>1.4179999999999999</v>
      </c>
      <c r="Q31" s="13">
        <v>1.161</v>
      </c>
      <c r="R31" s="13">
        <v>1.1220000000000001</v>
      </c>
      <c r="S31" s="13">
        <v>0</v>
      </c>
      <c r="T31" s="13">
        <f>R31-S31</f>
        <v>1.1220000000000001</v>
      </c>
      <c r="U31" s="13">
        <v>1.1220000000000001</v>
      </c>
      <c r="V31" s="13">
        <f>U31-S31</f>
        <v>1.1220000000000001</v>
      </c>
      <c r="W31" s="13">
        <f>100 - (1 - (((U31-T31)/U31)+(S31/T31)))*100</f>
        <v>0</v>
      </c>
      <c r="X31" s="13">
        <v>1.1220000000000001</v>
      </c>
      <c r="Y31" s="13">
        <f>(X31-U31)/U31*100</f>
        <v>0</v>
      </c>
      <c r="Z31" s="14">
        <f>IF(W31&gt;10,"NA",Y31)</f>
        <v>0</v>
      </c>
    </row>
    <row r="32" spans="1:26" s="23" customFormat="1" ht="19" x14ac:dyDescent="0.25">
      <c r="A32" s="23">
        <v>31</v>
      </c>
      <c r="B32" s="24" t="s">
        <v>25</v>
      </c>
      <c r="C32" s="23" t="s">
        <v>7</v>
      </c>
      <c r="D32" s="23" t="s">
        <v>7</v>
      </c>
      <c r="E32" s="23" t="s">
        <v>47</v>
      </c>
      <c r="F32" s="23" t="s">
        <v>8</v>
      </c>
      <c r="G32" s="23">
        <v>2</v>
      </c>
      <c r="H32" s="23" t="s">
        <v>9</v>
      </c>
      <c r="I32" s="23" t="s">
        <v>29</v>
      </c>
      <c r="J32" s="23">
        <v>378</v>
      </c>
      <c r="K32" s="23">
        <v>62</v>
      </c>
      <c r="L32" s="23">
        <v>0</v>
      </c>
      <c r="M32" s="25">
        <f>PI()*(K32/2)^2/1000+PI()*(L32/2)^2/1000</f>
        <v>3.0190705400997913</v>
      </c>
      <c r="N32" s="33">
        <v>0</v>
      </c>
      <c r="O32" s="23">
        <v>3</v>
      </c>
      <c r="P32" s="13">
        <v>1.671</v>
      </c>
      <c r="Q32" s="13">
        <v>1.2350000000000001</v>
      </c>
      <c r="R32" s="13">
        <v>1.1910000000000001</v>
      </c>
      <c r="S32" s="13">
        <v>0</v>
      </c>
      <c r="T32" s="13">
        <f>R32-S32</f>
        <v>1.1910000000000001</v>
      </c>
      <c r="U32" s="13">
        <v>1.1910000000000001</v>
      </c>
      <c r="V32" s="13">
        <f>U32-S32</f>
        <v>1.1910000000000001</v>
      </c>
      <c r="W32" s="13">
        <f>100 - (1 - (((U32-T32)/U32)+(S32/T32)))*100</f>
        <v>0</v>
      </c>
      <c r="X32" s="13">
        <v>1.1910000000000001</v>
      </c>
      <c r="Y32" s="13">
        <f>(X32-U32)/U32*100</f>
        <v>0</v>
      </c>
      <c r="Z32" s="14">
        <f>IF(W32&gt;10,"NA",Y32)</f>
        <v>0</v>
      </c>
    </row>
    <row r="33" spans="1:26" s="23" customFormat="1" ht="19" x14ac:dyDescent="0.25">
      <c r="A33" s="23">
        <v>32</v>
      </c>
      <c r="B33" s="24" t="s">
        <v>25</v>
      </c>
      <c r="C33" s="23" t="s">
        <v>7</v>
      </c>
      <c r="D33" s="23" t="s">
        <v>7</v>
      </c>
      <c r="E33" s="23" t="s">
        <v>47</v>
      </c>
      <c r="F33" s="23" t="s">
        <v>8</v>
      </c>
      <c r="G33" s="23">
        <v>2</v>
      </c>
      <c r="H33" s="23" t="s">
        <v>9</v>
      </c>
      <c r="I33" s="23" t="s">
        <v>29</v>
      </c>
      <c r="J33" s="23">
        <v>378</v>
      </c>
      <c r="K33" s="23">
        <v>62</v>
      </c>
      <c r="L33" s="23">
        <v>0</v>
      </c>
      <c r="M33" s="25">
        <f>PI()*(K33/2)^2/1000+PI()*(L33/2)^2/1000</f>
        <v>3.0190705400997913</v>
      </c>
      <c r="N33" s="33">
        <v>0</v>
      </c>
      <c r="O33" s="23">
        <v>4</v>
      </c>
      <c r="P33" s="13">
        <v>1.141</v>
      </c>
      <c r="Q33" s="13">
        <v>0.53600000000000003</v>
      </c>
      <c r="R33" s="13">
        <v>0.44700000000000001</v>
      </c>
      <c r="S33" s="13">
        <v>0</v>
      </c>
      <c r="T33" s="13">
        <f>R33-S33</f>
        <v>0.44700000000000001</v>
      </c>
      <c r="U33" s="13">
        <v>0.44700000000000001</v>
      </c>
      <c r="V33" s="13">
        <f>U33-S33</f>
        <v>0.44700000000000001</v>
      </c>
      <c r="W33" s="13">
        <f>100 - (1 - (((U33-T33)/U33)+(S33/T33)))*100</f>
        <v>0</v>
      </c>
      <c r="X33" s="13">
        <v>0.44700000000000001</v>
      </c>
      <c r="Y33" s="13">
        <f>(X33-U33)/U33*100</f>
        <v>0</v>
      </c>
      <c r="Z33" s="14">
        <f>IF(W33&gt;10,"NA",Y33)</f>
        <v>0</v>
      </c>
    </row>
    <row r="34" spans="1:26" s="23" customFormat="1" ht="19" x14ac:dyDescent="0.25">
      <c r="A34" s="23">
        <v>33</v>
      </c>
      <c r="B34" s="24" t="s">
        <v>25</v>
      </c>
      <c r="C34" s="23" t="s">
        <v>7</v>
      </c>
      <c r="D34" s="23" t="s">
        <v>7</v>
      </c>
      <c r="E34" s="23" t="s">
        <v>47</v>
      </c>
      <c r="F34" s="23" t="s">
        <v>8</v>
      </c>
      <c r="G34" s="23">
        <v>2</v>
      </c>
      <c r="H34" s="23" t="s">
        <v>9</v>
      </c>
      <c r="I34" s="23" t="s">
        <v>29</v>
      </c>
      <c r="J34" s="23">
        <v>378</v>
      </c>
      <c r="K34" s="23">
        <v>62</v>
      </c>
      <c r="L34" s="23">
        <v>0</v>
      </c>
      <c r="M34" s="25">
        <f>PI()*(K34/2)^2/1000+PI()*(L34/2)^2/1000</f>
        <v>3.0190705400997913</v>
      </c>
      <c r="N34" s="33">
        <v>0</v>
      </c>
      <c r="O34" s="23">
        <v>5</v>
      </c>
      <c r="P34" s="13">
        <v>1.575</v>
      </c>
      <c r="Q34" s="13">
        <v>1.1080000000000001</v>
      </c>
      <c r="R34" s="13">
        <v>1.0629999999999999</v>
      </c>
      <c r="S34" s="13">
        <v>0</v>
      </c>
      <c r="T34" s="13">
        <f>R34-S34</f>
        <v>1.0629999999999999</v>
      </c>
      <c r="U34" s="13">
        <v>1.101</v>
      </c>
      <c r="V34" s="13">
        <f>U34-S34</f>
        <v>1.101</v>
      </c>
      <c r="W34" s="13">
        <f>100 - (1 - (((U34-T34)/U34)+(S34/T34)))*100</f>
        <v>3.4514078110808413</v>
      </c>
      <c r="X34" s="13">
        <v>1.101</v>
      </c>
      <c r="Y34" s="13">
        <f>(X34-U34)/U34*100</f>
        <v>0</v>
      </c>
      <c r="Z34" s="14">
        <f>IF(W34&gt;10,"NA",Y34)</f>
        <v>0</v>
      </c>
    </row>
    <row r="35" spans="1:26" s="23" customFormat="1" ht="19" x14ac:dyDescent="0.25">
      <c r="A35" s="23">
        <v>34</v>
      </c>
      <c r="B35" s="24" t="s">
        <v>25</v>
      </c>
      <c r="C35" s="23" t="s">
        <v>7</v>
      </c>
      <c r="D35" s="23" t="s">
        <v>7</v>
      </c>
      <c r="E35" s="23" t="s">
        <v>47</v>
      </c>
      <c r="F35" s="23" t="s">
        <v>8</v>
      </c>
      <c r="G35" s="23">
        <v>2</v>
      </c>
      <c r="H35" s="23" t="s">
        <v>9</v>
      </c>
      <c r="I35" s="23" t="s">
        <v>29</v>
      </c>
      <c r="J35" s="23">
        <v>378</v>
      </c>
      <c r="K35" s="23">
        <v>62</v>
      </c>
      <c r="L35" s="23">
        <v>0</v>
      </c>
      <c r="M35" s="25">
        <f>PI()*(K35/2)^2/1000+PI()*(L35/2)^2/1000</f>
        <v>3.0190705400997913</v>
      </c>
      <c r="N35" s="33">
        <v>0</v>
      </c>
      <c r="O35" s="23">
        <v>6</v>
      </c>
      <c r="P35" s="13">
        <v>1.738</v>
      </c>
      <c r="Q35" s="13">
        <v>1.0509999999999999</v>
      </c>
      <c r="R35" s="13">
        <v>1.0129999999999999</v>
      </c>
      <c r="S35" s="13">
        <v>0</v>
      </c>
      <c r="T35" s="13">
        <f>R35-S35</f>
        <v>1.0129999999999999</v>
      </c>
      <c r="U35" s="13">
        <v>1.0629999999999999</v>
      </c>
      <c r="V35" s="13">
        <f>U35-S35</f>
        <v>1.0629999999999999</v>
      </c>
      <c r="W35" s="13">
        <f>100 - (1 - (((U35-T35)/U35)+(S35/T35)))*100</f>
        <v>4.7036688617121456</v>
      </c>
      <c r="X35" s="13">
        <v>1.0629999999999999</v>
      </c>
      <c r="Y35" s="13">
        <f>(X35-U35)/U35*100</f>
        <v>0</v>
      </c>
      <c r="Z35" s="14">
        <f>IF(W35&gt;10,"NA",Y35)</f>
        <v>0</v>
      </c>
    </row>
    <row r="36" spans="1:26" s="23" customFormat="1" ht="19" x14ac:dyDescent="0.25">
      <c r="A36" s="23">
        <v>35</v>
      </c>
      <c r="B36" s="24" t="s">
        <v>25</v>
      </c>
      <c r="C36" s="23" t="s">
        <v>7</v>
      </c>
      <c r="D36" s="23" t="s">
        <v>7</v>
      </c>
      <c r="E36" s="23" t="s">
        <v>47</v>
      </c>
      <c r="F36" s="23" t="s">
        <v>8</v>
      </c>
      <c r="G36" s="23">
        <v>2</v>
      </c>
      <c r="H36" s="23" t="s">
        <v>9</v>
      </c>
      <c r="I36" s="23" t="s">
        <v>29</v>
      </c>
      <c r="J36" s="23">
        <v>378</v>
      </c>
      <c r="K36" s="23">
        <v>62</v>
      </c>
      <c r="L36" s="23">
        <v>0</v>
      </c>
      <c r="M36" s="25">
        <f>PI()*(K36/2)^2/1000+PI()*(L36/2)^2/1000</f>
        <v>3.0190705400997913</v>
      </c>
      <c r="N36" s="33">
        <v>0</v>
      </c>
      <c r="O36" s="23">
        <v>7</v>
      </c>
      <c r="P36" s="13">
        <v>1.2370000000000001</v>
      </c>
      <c r="Q36" s="13">
        <v>0.79100000000000004</v>
      </c>
      <c r="R36" s="13">
        <v>0.753</v>
      </c>
      <c r="S36" s="13">
        <v>0</v>
      </c>
      <c r="T36" s="13">
        <f>R36-S36</f>
        <v>0.753</v>
      </c>
      <c r="U36" s="13">
        <v>0.753</v>
      </c>
      <c r="V36" s="13">
        <f>U36-S36</f>
        <v>0.753</v>
      </c>
      <c r="W36" s="13">
        <f>100 - (1 - (((U36-T36)/U36)+(S36/T36)))*100</f>
        <v>0</v>
      </c>
      <c r="X36" s="13">
        <v>0.753</v>
      </c>
      <c r="Y36" s="13">
        <f>(X36-U36)/U36*100</f>
        <v>0</v>
      </c>
      <c r="Z36" s="14">
        <f>IF(W36&gt;10,"NA",Y36)</f>
        <v>0</v>
      </c>
    </row>
    <row r="37" spans="1:26" s="23" customFormat="1" ht="19" x14ac:dyDescent="0.25">
      <c r="A37" s="23">
        <v>36</v>
      </c>
      <c r="B37" s="24" t="s">
        <v>25</v>
      </c>
      <c r="C37" s="23" t="s">
        <v>7</v>
      </c>
      <c r="D37" s="23" t="s">
        <v>7</v>
      </c>
      <c r="E37" s="23" t="s">
        <v>47</v>
      </c>
      <c r="F37" s="23" t="s">
        <v>8</v>
      </c>
      <c r="G37" s="23">
        <v>2</v>
      </c>
      <c r="H37" s="23" t="s">
        <v>9</v>
      </c>
      <c r="I37" s="23" t="s">
        <v>29</v>
      </c>
      <c r="J37" s="23">
        <v>378</v>
      </c>
      <c r="K37" s="23">
        <v>62</v>
      </c>
      <c r="L37" s="23">
        <v>0</v>
      </c>
      <c r="M37" s="25">
        <f>PI()*(K37/2)^2/1000+PI()*(L37/2)^2/1000</f>
        <v>3.0190705400997913</v>
      </c>
      <c r="N37" s="33">
        <v>0</v>
      </c>
      <c r="O37" s="23">
        <v>8</v>
      </c>
      <c r="P37" s="13">
        <v>1.728</v>
      </c>
      <c r="Q37" s="13">
        <v>1.244</v>
      </c>
      <c r="R37" s="13">
        <v>1.202</v>
      </c>
      <c r="S37" s="13">
        <v>0</v>
      </c>
      <c r="T37" s="13">
        <f>R37-S37</f>
        <v>1.202</v>
      </c>
      <c r="U37" s="13">
        <v>1.202</v>
      </c>
      <c r="V37" s="13">
        <f>U37-S37</f>
        <v>1.202</v>
      </c>
      <c r="W37" s="13">
        <f>100 - (1 - (((U37-T37)/U37)+(S37/T37)))*100</f>
        <v>0</v>
      </c>
      <c r="X37" s="13">
        <v>1.202</v>
      </c>
      <c r="Y37" s="13">
        <f>(X37-U37)/U37*100</f>
        <v>0</v>
      </c>
      <c r="Z37" s="14">
        <f>IF(W37&gt;10,"NA",Y37)</f>
        <v>0</v>
      </c>
    </row>
    <row r="38" spans="1:26" s="23" customFormat="1" ht="19" x14ac:dyDescent="0.25">
      <c r="A38" s="23">
        <v>37</v>
      </c>
      <c r="B38" s="24" t="s">
        <v>25</v>
      </c>
      <c r="C38" s="23" t="s">
        <v>7</v>
      </c>
      <c r="D38" s="23" t="s">
        <v>7</v>
      </c>
      <c r="E38" s="23" t="s">
        <v>47</v>
      </c>
      <c r="F38" s="23" t="s">
        <v>8</v>
      </c>
      <c r="G38" s="23">
        <v>2</v>
      </c>
      <c r="H38" s="23" t="s">
        <v>9</v>
      </c>
      <c r="I38" s="23" t="s">
        <v>29</v>
      </c>
      <c r="J38" s="23">
        <v>378</v>
      </c>
      <c r="K38" s="23">
        <v>62</v>
      </c>
      <c r="L38" s="23">
        <v>0</v>
      </c>
      <c r="M38" s="25">
        <f>PI()*(K38/2)^2/1000+PI()*(L38/2)^2/1000</f>
        <v>3.0190705400997913</v>
      </c>
      <c r="N38" s="33">
        <v>0</v>
      </c>
      <c r="O38" s="23">
        <v>9</v>
      </c>
      <c r="P38" s="13">
        <v>1.726</v>
      </c>
      <c r="Q38" s="13">
        <v>1.1220000000000001</v>
      </c>
      <c r="R38" s="13">
        <v>1.083</v>
      </c>
      <c r="S38" s="13">
        <v>0</v>
      </c>
      <c r="T38" s="13">
        <f>R38-S38</f>
        <v>1.083</v>
      </c>
      <c r="U38" s="13">
        <v>1.083</v>
      </c>
      <c r="V38" s="13">
        <f>U38-S38</f>
        <v>1.083</v>
      </c>
      <c r="W38" s="13">
        <f>100 - (1 - (((U38-T38)/U38)+(S38/T38)))*100</f>
        <v>0</v>
      </c>
      <c r="X38" s="13">
        <v>1.083</v>
      </c>
      <c r="Y38" s="13">
        <f>(X38-U38)/U38*100</f>
        <v>0</v>
      </c>
      <c r="Z38" s="14">
        <f>IF(W38&gt;10,"NA",Y38)</f>
        <v>0</v>
      </c>
    </row>
    <row r="39" spans="1:26" s="23" customFormat="1" ht="19" x14ac:dyDescent="0.25">
      <c r="A39" s="23">
        <v>38</v>
      </c>
      <c r="B39" s="24" t="s">
        <v>25</v>
      </c>
      <c r="C39" s="23" t="s">
        <v>7</v>
      </c>
      <c r="D39" s="23" t="s">
        <v>7</v>
      </c>
      <c r="E39" s="23" t="s">
        <v>47</v>
      </c>
      <c r="F39" s="23" t="s">
        <v>8</v>
      </c>
      <c r="G39" s="23">
        <v>2</v>
      </c>
      <c r="H39" s="23" t="s">
        <v>9</v>
      </c>
      <c r="I39" s="23" t="s">
        <v>29</v>
      </c>
      <c r="J39" s="23">
        <v>378</v>
      </c>
      <c r="K39" s="23">
        <v>62</v>
      </c>
      <c r="L39" s="23">
        <v>0</v>
      </c>
      <c r="M39" s="25">
        <f>PI()*(K39/2)^2/1000+PI()*(L39/2)^2/1000</f>
        <v>3.0190705400997913</v>
      </c>
      <c r="N39" s="33">
        <v>0</v>
      </c>
      <c r="O39" s="23">
        <v>10</v>
      </c>
      <c r="P39" s="13">
        <v>1.508</v>
      </c>
      <c r="Q39" s="13">
        <v>1.214</v>
      </c>
      <c r="R39" s="13">
        <v>1.181</v>
      </c>
      <c r="S39" s="13">
        <v>0</v>
      </c>
      <c r="T39" s="13">
        <f>R39-S39</f>
        <v>1.181</v>
      </c>
      <c r="U39" s="13">
        <v>1.181</v>
      </c>
      <c r="V39" s="13">
        <f>U39-S39</f>
        <v>1.181</v>
      </c>
      <c r="W39" s="13">
        <f>100 - (1 - (((U39-T39)/U39)+(S39/T39)))*100</f>
        <v>0</v>
      </c>
      <c r="X39" s="13">
        <v>1.181</v>
      </c>
      <c r="Y39" s="13">
        <f>(X39-U39)/U39*100</f>
        <v>0</v>
      </c>
      <c r="Z39" s="14">
        <f>IF(W39&gt;10,"NA",Y39)</f>
        <v>0</v>
      </c>
    </row>
    <row r="40" spans="1:26" s="23" customFormat="1" ht="19" x14ac:dyDescent="0.25">
      <c r="A40" s="23">
        <v>39</v>
      </c>
      <c r="B40" s="24" t="s">
        <v>25</v>
      </c>
      <c r="C40" s="23" t="s">
        <v>7</v>
      </c>
      <c r="D40" s="23" t="s">
        <v>7</v>
      </c>
      <c r="E40" s="23" t="s">
        <v>47</v>
      </c>
      <c r="F40" s="23" t="s">
        <v>8</v>
      </c>
      <c r="G40" s="23">
        <v>2</v>
      </c>
      <c r="H40" s="23" t="s">
        <v>17</v>
      </c>
      <c r="I40" s="23" t="s">
        <v>29</v>
      </c>
      <c r="J40" s="23">
        <v>378</v>
      </c>
      <c r="K40" s="23">
        <v>62</v>
      </c>
      <c r="L40" s="23">
        <v>0</v>
      </c>
      <c r="M40" s="25">
        <f>PI()*(K40/2)^2/1000+PI()*(L40/2)^2/1000</f>
        <v>3.0190705400997913</v>
      </c>
      <c r="N40" s="33">
        <v>0</v>
      </c>
      <c r="O40" s="23">
        <v>1</v>
      </c>
      <c r="P40" s="13">
        <v>1.6779999999999999</v>
      </c>
      <c r="Q40" s="13">
        <v>1.125</v>
      </c>
      <c r="R40" s="13">
        <v>1.0589999999999999</v>
      </c>
      <c r="S40" s="13">
        <f>0.015+0.011+0.006</f>
        <v>3.2000000000000001E-2</v>
      </c>
      <c r="T40" s="13">
        <f>R40-S40</f>
        <v>1.0269999999999999</v>
      </c>
      <c r="U40" s="13">
        <v>1.0649999999999999</v>
      </c>
      <c r="V40" s="13">
        <f>U40-S40</f>
        <v>1.0329999999999999</v>
      </c>
      <c r="W40" s="13">
        <f>100 - (1 - (((U40-T40)/U40)+(S40/T40)))*100</f>
        <v>6.6839465876727502</v>
      </c>
      <c r="X40" s="13">
        <v>1.0649999999999999</v>
      </c>
      <c r="Y40" s="13">
        <f>(X40-U40)/U40*100</f>
        <v>0</v>
      </c>
      <c r="Z40" s="14">
        <f>IF(W40&gt;10,"NA",Y40)</f>
        <v>0</v>
      </c>
    </row>
    <row r="41" spans="1:26" s="23" customFormat="1" ht="19" x14ac:dyDescent="0.25">
      <c r="A41" s="23">
        <v>40</v>
      </c>
      <c r="B41" s="24" t="s">
        <v>25</v>
      </c>
      <c r="C41" s="23" t="s">
        <v>7</v>
      </c>
      <c r="D41" s="23" t="s">
        <v>7</v>
      </c>
      <c r="E41" s="23" t="s">
        <v>47</v>
      </c>
      <c r="F41" s="23" t="s">
        <v>8</v>
      </c>
      <c r="G41" s="23">
        <v>2</v>
      </c>
      <c r="H41" s="23" t="s">
        <v>17</v>
      </c>
      <c r="I41" s="23" t="s">
        <v>29</v>
      </c>
      <c r="J41" s="23">
        <v>378</v>
      </c>
      <c r="K41" s="23">
        <v>62</v>
      </c>
      <c r="L41" s="23">
        <v>0</v>
      </c>
      <c r="M41" s="25">
        <f>PI()*(K41/2)^2/1000+PI()*(L41/2)^2/1000</f>
        <v>3.0190705400997913</v>
      </c>
      <c r="N41" s="33">
        <v>0</v>
      </c>
      <c r="O41" s="23">
        <v>2</v>
      </c>
      <c r="P41" s="13">
        <v>1.6120000000000001</v>
      </c>
      <c r="Q41" s="13">
        <v>1.0669999999999999</v>
      </c>
      <c r="R41" s="13">
        <v>1.0249999999999999</v>
      </c>
      <c r="S41" s="13">
        <f>0.041+0.024</f>
        <v>6.5000000000000002E-2</v>
      </c>
      <c r="T41" s="13">
        <f>R41-S41</f>
        <v>0.96</v>
      </c>
      <c r="U41" s="13">
        <v>1.0249999999999999</v>
      </c>
      <c r="V41" s="13">
        <f>U41-S41</f>
        <v>0.96</v>
      </c>
      <c r="W41" s="13">
        <f>100 - (1 - (((U41-T41)/U41)+(S41/T41)))*100</f>
        <v>13.112296747967477</v>
      </c>
      <c r="X41" s="13">
        <v>1.0249999999999999</v>
      </c>
      <c r="Y41" s="13">
        <f>(X41-U41)/U41*100</f>
        <v>0</v>
      </c>
      <c r="Z41" s="14" t="str">
        <f>IF(W41&gt;10,"NA",Y41)</f>
        <v>NA</v>
      </c>
    </row>
    <row r="42" spans="1:26" s="23" customFormat="1" ht="19" x14ac:dyDescent="0.25">
      <c r="A42" s="23">
        <v>41</v>
      </c>
      <c r="B42" s="24" t="s">
        <v>25</v>
      </c>
      <c r="C42" s="23" t="s">
        <v>7</v>
      </c>
      <c r="D42" s="23" t="s">
        <v>7</v>
      </c>
      <c r="E42" s="23" t="s">
        <v>47</v>
      </c>
      <c r="F42" s="23" t="s">
        <v>8</v>
      </c>
      <c r="G42" s="23">
        <v>2</v>
      </c>
      <c r="H42" s="23" t="s">
        <v>17</v>
      </c>
      <c r="I42" s="23" t="s">
        <v>29</v>
      </c>
      <c r="J42" s="23">
        <v>378</v>
      </c>
      <c r="K42" s="23">
        <v>62</v>
      </c>
      <c r="L42" s="23">
        <v>0</v>
      </c>
      <c r="M42" s="25">
        <f>PI()*(K42/2)^2/1000+PI()*(L42/2)^2/1000</f>
        <v>3.0190705400997913</v>
      </c>
      <c r="N42" s="33">
        <v>0</v>
      </c>
      <c r="O42" s="23">
        <v>3</v>
      </c>
      <c r="P42" s="13">
        <v>1.6970000000000001</v>
      </c>
      <c r="Q42" s="13">
        <v>1.0289999999999999</v>
      </c>
      <c r="R42" s="13">
        <v>0.97499999999999998</v>
      </c>
      <c r="S42" s="13">
        <f>0.015</f>
        <v>1.4999999999999999E-2</v>
      </c>
      <c r="T42" s="13">
        <f>R42-S42</f>
        <v>0.96</v>
      </c>
      <c r="U42" s="13">
        <v>0.99</v>
      </c>
      <c r="V42" s="13">
        <f>U42-S42</f>
        <v>0.97499999999999998</v>
      </c>
      <c r="W42" s="13">
        <f>100 - (1 - (((U42-T42)/U42)+(S42/T42)))*100</f>
        <v>4.5928030303030312</v>
      </c>
      <c r="X42" s="13">
        <v>0.99</v>
      </c>
      <c r="Y42" s="13">
        <f>(X42-U42)/U42*100</f>
        <v>0</v>
      </c>
      <c r="Z42" s="14">
        <f>IF(W42&gt;10,"NA",Y42)</f>
        <v>0</v>
      </c>
    </row>
    <row r="43" spans="1:26" s="23" customFormat="1" ht="19" x14ac:dyDescent="0.25">
      <c r="A43" s="23">
        <v>42</v>
      </c>
      <c r="B43" s="24" t="s">
        <v>25</v>
      </c>
      <c r="C43" s="23" t="s">
        <v>7</v>
      </c>
      <c r="D43" s="23" t="s">
        <v>7</v>
      </c>
      <c r="E43" s="23" t="s">
        <v>47</v>
      </c>
      <c r="F43" s="23" t="s">
        <v>8</v>
      </c>
      <c r="G43" s="23">
        <v>2</v>
      </c>
      <c r="H43" s="23" t="s">
        <v>17</v>
      </c>
      <c r="I43" s="23" t="s">
        <v>29</v>
      </c>
      <c r="J43" s="23">
        <v>378</v>
      </c>
      <c r="K43" s="23">
        <v>62</v>
      </c>
      <c r="L43" s="23">
        <v>0</v>
      </c>
      <c r="M43" s="25">
        <f>PI()*(K43/2)^2/1000+PI()*(L43/2)^2/1000</f>
        <v>3.0190705400997913</v>
      </c>
      <c r="N43" s="33">
        <v>0</v>
      </c>
      <c r="O43" s="23">
        <v>4</v>
      </c>
      <c r="P43" s="13">
        <v>1.6459999999999999</v>
      </c>
      <c r="Q43" s="13">
        <v>0.83099999999999996</v>
      </c>
      <c r="R43" s="13">
        <v>0.77100000000000002</v>
      </c>
      <c r="S43" s="13">
        <v>0</v>
      </c>
      <c r="T43" s="13">
        <f>R43-S43</f>
        <v>0.77100000000000002</v>
      </c>
      <c r="U43" s="13">
        <v>0.94899999999999995</v>
      </c>
      <c r="V43" s="13">
        <f>U43-S43</f>
        <v>0.94899999999999995</v>
      </c>
      <c r="W43" s="13">
        <f>100 - (1 - (((U43-T43)/U43)+(S43/T43)))*100</f>
        <v>18.756585879873541</v>
      </c>
      <c r="X43" s="13">
        <f>V43</f>
        <v>0.94899999999999995</v>
      </c>
      <c r="Y43" s="13">
        <f>(X43-U43)/U43*100</f>
        <v>0</v>
      </c>
      <c r="Z43" s="14" t="str">
        <f>IF(W43&gt;10,"NA",Y43)</f>
        <v>NA</v>
      </c>
    </row>
    <row r="44" spans="1:26" s="23" customFormat="1" ht="19" x14ac:dyDescent="0.25">
      <c r="A44" s="23">
        <v>43</v>
      </c>
      <c r="B44" s="24" t="s">
        <v>25</v>
      </c>
      <c r="C44" s="23" t="s">
        <v>7</v>
      </c>
      <c r="D44" s="23" t="s">
        <v>7</v>
      </c>
      <c r="E44" s="23" t="s">
        <v>47</v>
      </c>
      <c r="F44" s="23" t="s">
        <v>8</v>
      </c>
      <c r="G44" s="23">
        <v>2</v>
      </c>
      <c r="H44" s="23" t="s">
        <v>17</v>
      </c>
      <c r="I44" s="23" t="s">
        <v>29</v>
      </c>
      <c r="J44" s="23">
        <v>378</v>
      </c>
      <c r="K44" s="23">
        <v>62</v>
      </c>
      <c r="L44" s="23">
        <v>0</v>
      </c>
      <c r="M44" s="25">
        <f>PI()*(K44/2)^2/1000+PI()*(L44/2)^2/1000</f>
        <v>3.0190705400997913</v>
      </c>
      <c r="N44" s="33">
        <v>0</v>
      </c>
      <c r="O44" s="23">
        <v>5</v>
      </c>
      <c r="P44" s="13">
        <v>1.8140000000000001</v>
      </c>
      <c r="Q44" s="13">
        <v>1.1459999999999999</v>
      </c>
      <c r="R44" s="13">
        <v>1.087</v>
      </c>
      <c r="S44" s="13">
        <v>0</v>
      </c>
      <c r="T44" s="13">
        <f>R44-S44</f>
        <v>1.087</v>
      </c>
      <c r="U44" s="13">
        <v>1.115</v>
      </c>
      <c r="V44" s="13">
        <f>U44-S44</f>
        <v>1.115</v>
      </c>
      <c r="W44" s="13">
        <f>100 - (1 - (((U44-T44)/U44)+(S44/T44)))*100</f>
        <v>2.5112107623318423</v>
      </c>
      <c r="X44" s="13">
        <f>V44</f>
        <v>1.115</v>
      </c>
      <c r="Y44" s="13">
        <f>(X44-U44)/U44*100</f>
        <v>0</v>
      </c>
      <c r="Z44" s="14">
        <f>IF(W44&gt;10,"NA",Y44)</f>
        <v>0</v>
      </c>
    </row>
    <row r="45" spans="1:26" s="23" customFormat="1" ht="19" x14ac:dyDescent="0.25">
      <c r="A45" s="23">
        <v>44</v>
      </c>
      <c r="B45" s="24" t="s">
        <v>25</v>
      </c>
      <c r="C45" s="23" t="s">
        <v>7</v>
      </c>
      <c r="D45" s="23" t="s">
        <v>7</v>
      </c>
      <c r="E45" s="23" t="s">
        <v>47</v>
      </c>
      <c r="F45" s="23" t="s">
        <v>8</v>
      </c>
      <c r="G45" s="23">
        <v>2</v>
      </c>
      <c r="H45" s="23" t="s">
        <v>17</v>
      </c>
      <c r="I45" s="23" t="s">
        <v>29</v>
      </c>
      <c r="J45" s="23">
        <v>378</v>
      </c>
      <c r="K45" s="23">
        <v>62</v>
      </c>
      <c r="L45" s="23">
        <v>0</v>
      </c>
      <c r="M45" s="25">
        <f>PI()*(K45/2)^2/1000+PI()*(L45/2)^2/1000</f>
        <v>3.0190705400997913</v>
      </c>
      <c r="N45" s="33">
        <v>0</v>
      </c>
      <c r="O45" s="23">
        <v>6</v>
      </c>
      <c r="P45" s="13">
        <v>1.3109999999999999</v>
      </c>
      <c r="Q45" s="13">
        <v>0.86799999999999999</v>
      </c>
      <c r="R45" s="13">
        <v>0.83799999999999997</v>
      </c>
      <c r="S45" s="13">
        <v>6.0000000000000001E-3</v>
      </c>
      <c r="T45" s="13">
        <f>R45-S45</f>
        <v>0.83199999999999996</v>
      </c>
      <c r="U45" s="13">
        <v>0.83799999999999997</v>
      </c>
      <c r="V45" s="13">
        <f>U45-S45</f>
        <v>0.83199999999999996</v>
      </c>
      <c r="W45" s="13">
        <f>100 - (1 - (((U45-T45)/U45)+(S45/T45)))*100</f>
        <v>1.4371442996144737</v>
      </c>
      <c r="X45" s="13">
        <v>0.83799999999999997</v>
      </c>
      <c r="Y45" s="13">
        <f>(X45-U45)/U45*100</f>
        <v>0</v>
      </c>
      <c r="Z45" s="14">
        <f>IF(W45&gt;10,"NA",Y45)</f>
        <v>0</v>
      </c>
    </row>
    <row r="46" spans="1:26" s="23" customFormat="1" ht="19" x14ac:dyDescent="0.25">
      <c r="A46" s="23">
        <v>45</v>
      </c>
      <c r="B46" s="24" t="s">
        <v>25</v>
      </c>
      <c r="C46" s="23" t="s">
        <v>7</v>
      </c>
      <c r="D46" s="23" t="s">
        <v>7</v>
      </c>
      <c r="E46" s="23" t="s">
        <v>47</v>
      </c>
      <c r="F46" s="23" t="s">
        <v>8</v>
      </c>
      <c r="G46" s="23">
        <v>2</v>
      </c>
      <c r="H46" s="23" t="s">
        <v>17</v>
      </c>
      <c r="I46" s="23" t="s">
        <v>29</v>
      </c>
      <c r="J46" s="23">
        <v>378</v>
      </c>
      <c r="K46" s="23">
        <v>62</v>
      </c>
      <c r="L46" s="23">
        <v>0</v>
      </c>
      <c r="M46" s="25">
        <f>PI()*(K46/2)^2/1000+PI()*(L46/2)^2/1000</f>
        <v>3.0190705400997913</v>
      </c>
      <c r="N46" s="33">
        <v>0</v>
      </c>
      <c r="O46" s="23">
        <v>7</v>
      </c>
      <c r="P46" s="13">
        <v>1.391</v>
      </c>
      <c r="Q46" s="13">
        <v>0.88700000000000001</v>
      </c>
      <c r="R46" s="13">
        <v>0.85599999999999998</v>
      </c>
      <c r="S46" s="13">
        <v>0</v>
      </c>
      <c r="T46" s="13">
        <f>R46-S46</f>
        <v>0.85599999999999998</v>
      </c>
      <c r="U46" s="13">
        <v>0.85599999999999998</v>
      </c>
      <c r="V46" s="13">
        <f>U46-S46</f>
        <v>0.85599999999999998</v>
      </c>
      <c r="W46" s="13">
        <f>100 - (1 - (((U46-T46)/U46)+(S46/T46)))*100</f>
        <v>0</v>
      </c>
      <c r="X46" s="13">
        <f>V46</f>
        <v>0.85599999999999998</v>
      </c>
      <c r="Y46" s="13">
        <f>(X46-U46)/U46*100</f>
        <v>0</v>
      </c>
      <c r="Z46" s="14">
        <f>IF(W46&gt;10,"NA",Y46)</f>
        <v>0</v>
      </c>
    </row>
    <row r="47" spans="1:26" s="23" customFormat="1" ht="19" x14ac:dyDescent="0.25">
      <c r="A47" s="23">
        <v>46</v>
      </c>
      <c r="B47" s="24" t="s">
        <v>25</v>
      </c>
      <c r="C47" s="23" t="s">
        <v>7</v>
      </c>
      <c r="D47" s="23" t="s">
        <v>7</v>
      </c>
      <c r="E47" s="23" t="s">
        <v>47</v>
      </c>
      <c r="F47" s="23" t="s">
        <v>8</v>
      </c>
      <c r="G47" s="23">
        <v>2</v>
      </c>
      <c r="H47" s="23" t="s">
        <v>17</v>
      </c>
      <c r="I47" s="23" t="s">
        <v>29</v>
      </c>
      <c r="J47" s="23">
        <v>378</v>
      </c>
      <c r="K47" s="23">
        <v>62</v>
      </c>
      <c r="L47" s="23">
        <v>0</v>
      </c>
      <c r="M47" s="25">
        <f>PI()*(K47/2)^2/1000+PI()*(L47/2)^2/1000</f>
        <v>3.0190705400997913</v>
      </c>
      <c r="N47" s="33">
        <v>0</v>
      </c>
      <c r="O47" s="23">
        <v>8</v>
      </c>
      <c r="P47" s="13">
        <v>1.2669999999999999</v>
      </c>
      <c r="Q47" s="13">
        <v>0.79600000000000004</v>
      </c>
      <c r="R47" s="13">
        <v>0.76200000000000001</v>
      </c>
      <c r="S47" s="13">
        <v>2.4E-2</v>
      </c>
      <c r="T47" s="13">
        <f>R47-S47</f>
        <v>0.73799999999999999</v>
      </c>
      <c r="U47" s="13">
        <v>0.76200000000000001</v>
      </c>
      <c r="V47" s="13">
        <f>U47-S47</f>
        <v>0.73799999999999999</v>
      </c>
      <c r="W47" s="13">
        <f>100 - (1 - (((U47-T47)/U47)+(S47/T47)))*100</f>
        <v>6.4016388195378084</v>
      </c>
      <c r="X47" s="13">
        <v>0.76200000000000001</v>
      </c>
      <c r="Y47" s="13">
        <f>(X47-U47)/U47*100</f>
        <v>0</v>
      </c>
      <c r="Z47" s="14">
        <f>IF(W47&gt;10,"NA",Y47)</f>
        <v>0</v>
      </c>
    </row>
    <row r="48" spans="1:26" s="23" customFormat="1" ht="19" x14ac:dyDescent="0.25">
      <c r="A48" s="23">
        <v>47</v>
      </c>
      <c r="B48" s="24" t="s">
        <v>0</v>
      </c>
      <c r="C48" s="23" t="s">
        <v>22</v>
      </c>
      <c r="D48" s="23" t="s">
        <v>22</v>
      </c>
      <c r="E48" s="23" t="s">
        <v>47</v>
      </c>
      <c r="F48" s="23" t="s">
        <v>8</v>
      </c>
      <c r="G48" s="23">
        <v>3</v>
      </c>
      <c r="H48" s="23" t="s">
        <v>9</v>
      </c>
      <c r="I48" s="23" t="s">
        <v>30</v>
      </c>
      <c r="J48" s="23">
        <v>319</v>
      </c>
      <c r="K48" s="23" t="s">
        <v>13</v>
      </c>
      <c r="L48" s="23">
        <v>0</v>
      </c>
      <c r="M48" s="25" t="s">
        <v>13</v>
      </c>
      <c r="N48" s="33">
        <v>0</v>
      </c>
      <c r="O48" s="23">
        <v>1</v>
      </c>
      <c r="P48" s="13">
        <v>2.2570000000000001</v>
      </c>
      <c r="Q48" s="13">
        <v>2.863</v>
      </c>
      <c r="R48" s="13">
        <v>2.8260000000000001</v>
      </c>
      <c r="S48" s="13">
        <v>0</v>
      </c>
      <c r="T48" s="13">
        <f>R48-S48</f>
        <v>2.8260000000000001</v>
      </c>
      <c r="U48" s="13">
        <v>2.8260000000000001</v>
      </c>
      <c r="V48" s="13">
        <f>U48-S48</f>
        <v>2.8260000000000001</v>
      </c>
      <c r="W48" s="13">
        <f>100 - (1 - (((U48-T48)/U48)+(S48/T48)))*100</f>
        <v>0</v>
      </c>
      <c r="X48" s="13">
        <f>V48</f>
        <v>2.8260000000000001</v>
      </c>
      <c r="Y48" s="13">
        <f>(X48-U48)/U48*100</f>
        <v>0</v>
      </c>
      <c r="Z48" s="14">
        <f>IF(W48&gt;10,"NA",Y48)</f>
        <v>0</v>
      </c>
    </row>
    <row r="49" spans="1:26" s="23" customFormat="1" ht="19" x14ac:dyDescent="0.25">
      <c r="A49" s="23">
        <v>48</v>
      </c>
      <c r="B49" s="24" t="s">
        <v>0</v>
      </c>
      <c r="C49" s="23" t="s">
        <v>22</v>
      </c>
      <c r="D49" s="23" t="s">
        <v>22</v>
      </c>
      <c r="E49" s="23" t="s">
        <v>47</v>
      </c>
      <c r="F49" s="23" t="s">
        <v>8</v>
      </c>
      <c r="G49" s="23">
        <v>3</v>
      </c>
      <c r="H49" s="23" t="s">
        <v>9</v>
      </c>
      <c r="I49" s="23" t="s">
        <v>30</v>
      </c>
      <c r="J49" s="23">
        <v>319</v>
      </c>
      <c r="K49" s="23" t="s">
        <v>13</v>
      </c>
      <c r="L49" s="23">
        <v>0</v>
      </c>
      <c r="M49" s="25" t="s">
        <v>13</v>
      </c>
      <c r="N49" s="33">
        <v>0</v>
      </c>
      <c r="O49" s="23">
        <v>2</v>
      </c>
      <c r="P49" s="13">
        <v>2.0419999999999998</v>
      </c>
      <c r="Q49" s="13">
        <v>2.7010000000000001</v>
      </c>
      <c r="R49" s="13">
        <v>2.6509999999999998</v>
      </c>
      <c r="S49" s="13">
        <v>0</v>
      </c>
      <c r="T49" s="13">
        <f>R49-S49</f>
        <v>2.6509999999999998</v>
      </c>
      <c r="U49" s="13">
        <v>2.6509999999999998</v>
      </c>
      <c r="V49" s="13">
        <f>U49-S49</f>
        <v>2.6509999999999998</v>
      </c>
      <c r="W49" s="13">
        <f>100 - (1 - (((U49-T49)/U49)+(S49/T49)))*100</f>
        <v>0</v>
      </c>
      <c r="X49" s="13">
        <f>V49</f>
        <v>2.6509999999999998</v>
      </c>
      <c r="Y49" s="13">
        <f>(X49-U49)/U49*100</f>
        <v>0</v>
      </c>
      <c r="Z49" s="14">
        <f>IF(W49&gt;10,"NA",Y49)</f>
        <v>0</v>
      </c>
    </row>
    <row r="50" spans="1:26" s="23" customFormat="1" ht="19" x14ac:dyDescent="0.25">
      <c r="A50" s="23">
        <v>49</v>
      </c>
      <c r="B50" s="24" t="s">
        <v>0</v>
      </c>
      <c r="C50" s="23" t="s">
        <v>22</v>
      </c>
      <c r="D50" s="23" t="s">
        <v>22</v>
      </c>
      <c r="E50" s="23" t="s">
        <v>47</v>
      </c>
      <c r="F50" s="23" t="s">
        <v>8</v>
      </c>
      <c r="G50" s="23">
        <v>3</v>
      </c>
      <c r="H50" s="23" t="s">
        <v>9</v>
      </c>
      <c r="I50" s="23" t="s">
        <v>30</v>
      </c>
      <c r="J50" s="23">
        <v>319</v>
      </c>
      <c r="K50" s="23" t="s">
        <v>13</v>
      </c>
      <c r="L50" s="23">
        <v>0</v>
      </c>
      <c r="M50" s="25" t="s">
        <v>13</v>
      </c>
      <c r="N50" s="33">
        <v>0</v>
      </c>
      <c r="O50" s="23">
        <v>3</v>
      </c>
      <c r="P50" s="13">
        <v>2.3809999999999998</v>
      </c>
      <c r="Q50" s="13">
        <v>3.0369999999999999</v>
      </c>
      <c r="R50" s="13">
        <v>2.9750000000000001</v>
      </c>
      <c r="S50" s="13">
        <v>0</v>
      </c>
      <c r="T50" s="13">
        <f>R50-S50</f>
        <v>2.9750000000000001</v>
      </c>
      <c r="U50" s="13">
        <v>2.9750000000000001</v>
      </c>
      <c r="V50" s="13">
        <f>U50-S50</f>
        <v>2.9750000000000001</v>
      </c>
      <c r="W50" s="13">
        <f>100 - (1 - (((U50-T50)/U50)+(S50/T50)))*100</f>
        <v>0</v>
      </c>
      <c r="X50" s="13">
        <f>V50</f>
        <v>2.9750000000000001</v>
      </c>
      <c r="Y50" s="13">
        <f>(X50-U50)/U50*100</f>
        <v>0</v>
      </c>
      <c r="Z50" s="14">
        <f>IF(W50&gt;10,"NA",Y50)</f>
        <v>0</v>
      </c>
    </row>
    <row r="51" spans="1:26" s="23" customFormat="1" ht="19" x14ac:dyDescent="0.25">
      <c r="A51" s="23">
        <v>50</v>
      </c>
      <c r="B51" s="24" t="s">
        <v>0</v>
      </c>
      <c r="C51" s="23" t="s">
        <v>22</v>
      </c>
      <c r="D51" s="23" t="s">
        <v>22</v>
      </c>
      <c r="E51" s="23" t="s">
        <v>47</v>
      </c>
      <c r="F51" s="23" t="s">
        <v>8</v>
      </c>
      <c r="G51" s="23">
        <v>3</v>
      </c>
      <c r="H51" s="23" t="s">
        <v>9</v>
      </c>
      <c r="I51" s="23" t="s">
        <v>30</v>
      </c>
      <c r="J51" s="23">
        <v>319</v>
      </c>
      <c r="K51" s="23" t="s">
        <v>13</v>
      </c>
      <c r="L51" s="23">
        <v>0</v>
      </c>
      <c r="M51" s="25" t="s">
        <v>13</v>
      </c>
      <c r="N51" s="33">
        <v>0</v>
      </c>
      <c r="O51" s="23">
        <v>4</v>
      </c>
      <c r="P51" s="13">
        <v>2.3170000000000002</v>
      </c>
      <c r="Q51" s="13">
        <v>2.9180000000000001</v>
      </c>
      <c r="R51" s="13">
        <v>2.9089999999999998</v>
      </c>
      <c r="S51" s="13">
        <v>0</v>
      </c>
      <c r="T51" s="13">
        <f>R51-S51</f>
        <v>2.9089999999999998</v>
      </c>
      <c r="U51" s="13">
        <v>2.9089999999999998</v>
      </c>
      <c r="V51" s="13">
        <f>U51-S51</f>
        <v>2.9089999999999998</v>
      </c>
      <c r="W51" s="13">
        <f>100 - (1 - (((U51-T51)/U51)+(S51/T51)))*100</f>
        <v>0</v>
      </c>
      <c r="X51" s="13">
        <f>V51</f>
        <v>2.9089999999999998</v>
      </c>
      <c r="Y51" s="13">
        <f>(X51-U51)/U51*100</f>
        <v>0</v>
      </c>
      <c r="Z51" s="14">
        <f>IF(W51&gt;10,"NA",Y51)</f>
        <v>0</v>
      </c>
    </row>
    <row r="52" spans="1:26" s="23" customFormat="1" ht="19" x14ac:dyDescent="0.25">
      <c r="A52" s="23">
        <v>51</v>
      </c>
      <c r="B52" s="24" t="s">
        <v>0</v>
      </c>
      <c r="C52" s="23" t="s">
        <v>22</v>
      </c>
      <c r="D52" s="23" t="s">
        <v>22</v>
      </c>
      <c r="E52" s="23" t="s">
        <v>47</v>
      </c>
      <c r="F52" s="23" t="s">
        <v>8</v>
      </c>
      <c r="G52" s="23">
        <v>3</v>
      </c>
      <c r="H52" s="23" t="s">
        <v>9</v>
      </c>
      <c r="I52" s="23" t="s">
        <v>30</v>
      </c>
      <c r="J52" s="23">
        <v>319</v>
      </c>
      <c r="K52" s="23" t="s">
        <v>13</v>
      </c>
      <c r="L52" s="23">
        <v>0</v>
      </c>
      <c r="M52" s="25" t="s">
        <v>13</v>
      </c>
      <c r="N52" s="33">
        <v>0</v>
      </c>
      <c r="O52" s="23">
        <v>5</v>
      </c>
      <c r="P52" s="13">
        <v>2.5510000000000002</v>
      </c>
      <c r="Q52" s="13">
        <v>3.25</v>
      </c>
      <c r="R52" s="13">
        <v>3.1619999999999999</v>
      </c>
      <c r="S52" s="13">
        <v>0</v>
      </c>
      <c r="T52" s="13">
        <f>R52-S52</f>
        <v>3.1619999999999999</v>
      </c>
      <c r="U52" s="13">
        <v>3.1640000000000001</v>
      </c>
      <c r="V52" s="13">
        <f>U52-S52</f>
        <v>3.1640000000000001</v>
      </c>
      <c r="W52" s="13">
        <f>100 - (1 - (((U52-T52)/U52)+(S52/T52)))*100</f>
        <v>6.3211125158034065E-2</v>
      </c>
      <c r="X52" s="13">
        <f>V52</f>
        <v>3.1640000000000001</v>
      </c>
      <c r="Y52" s="13">
        <f>(X52-U52)/U52*100</f>
        <v>0</v>
      </c>
      <c r="Z52" s="14">
        <f>IF(W52&gt;10,"NA",Y52)</f>
        <v>0</v>
      </c>
    </row>
    <row r="53" spans="1:26" s="23" customFormat="1" ht="19" x14ac:dyDescent="0.25">
      <c r="A53" s="23">
        <v>52</v>
      </c>
      <c r="B53" s="24" t="s">
        <v>0</v>
      </c>
      <c r="C53" s="23" t="s">
        <v>22</v>
      </c>
      <c r="D53" s="23" t="s">
        <v>22</v>
      </c>
      <c r="E53" s="23" t="s">
        <v>47</v>
      </c>
      <c r="F53" s="23" t="s">
        <v>8</v>
      </c>
      <c r="G53" s="23">
        <v>3</v>
      </c>
      <c r="H53" s="23" t="s">
        <v>9</v>
      </c>
      <c r="I53" s="23" t="s">
        <v>30</v>
      </c>
      <c r="J53" s="23">
        <v>319</v>
      </c>
      <c r="K53" s="23" t="s">
        <v>13</v>
      </c>
      <c r="L53" s="23">
        <v>0</v>
      </c>
      <c r="M53" s="25" t="s">
        <v>13</v>
      </c>
      <c r="N53" s="33">
        <v>0</v>
      </c>
      <c r="O53" s="23">
        <v>6</v>
      </c>
      <c r="P53" s="13">
        <v>2.1059999999999999</v>
      </c>
      <c r="Q53" s="13">
        <v>2.3050000000000002</v>
      </c>
      <c r="R53" s="13">
        <v>2.2450000000000001</v>
      </c>
      <c r="S53" s="13">
        <v>0</v>
      </c>
      <c r="T53" s="13">
        <f>R53-S53</f>
        <v>2.2450000000000001</v>
      </c>
      <c r="U53" s="13">
        <v>2.2669999999999999</v>
      </c>
      <c r="V53" s="13">
        <f>U53-S53</f>
        <v>2.2669999999999999</v>
      </c>
      <c r="W53" s="13">
        <f>100 - (1 - (((U53-T53)/U53)+(S53/T53)))*100</f>
        <v>0.9704455227172275</v>
      </c>
      <c r="X53" s="13">
        <f>V53</f>
        <v>2.2669999999999999</v>
      </c>
      <c r="Y53" s="13">
        <f>(X53-U53)/U53*100</f>
        <v>0</v>
      </c>
      <c r="Z53" s="14">
        <f>IF(W53&gt;10,"NA",Y53)</f>
        <v>0</v>
      </c>
    </row>
    <row r="54" spans="1:26" s="23" customFormat="1" ht="19" x14ac:dyDescent="0.25">
      <c r="A54" s="23">
        <v>53</v>
      </c>
      <c r="B54" s="24" t="s">
        <v>0</v>
      </c>
      <c r="C54" s="23" t="s">
        <v>22</v>
      </c>
      <c r="D54" s="23" t="s">
        <v>22</v>
      </c>
      <c r="E54" s="23" t="s">
        <v>47</v>
      </c>
      <c r="F54" s="23" t="s">
        <v>8</v>
      </c>
      <c r="G54" s="23">
        <v>4</v>
      </c>
      <c r="H54" s="23" t="s">
        <v>9</v>
      </c>
      <c r="I54" s="23" t="s">
        <v>29</v>
      </c>
      <c r="J54" s="23">
        <v>317</v>
      </c>
      <c r="K54" s="23">
        <v>12</v>
      </c>
      <c r="L54" s="23">
        <v>12</v>
      </c>
      <c r="M54" s="25">
        <f>PI()*(K54/2)^2/1000+PI()*(L54/2)^2/1000</f>
        <v>0.22619467105846511</v>
      </c>
      <c r="N54" s="33">
        <v>0</v>
      </c>
      <c r="O54" s="23">
        <v>1</v>
      </c>
      <c r="P54" s="13">
        <v>1.262</v>
      </c>
      <c r="Q54" s="13">
        <v>0.88700000000000001</v>
      </c>
      <c r="R54" s="13">
        <v>0.84</v>
      </c>
      <c r="S54" s="13">
        <v>0</v>
      </c>
      <c r="T54" s="13">
        <f>R54-S54</f>
        <v>0.84</v>
      </c>
      <c r="U54" s="13">
        <v>0.84</v>
      </c>
      <c r="V54" s="13">
        <f>U54-S54</f>
        <v>0.84</v>
      </c>
      <c r="W54" s="13">
        <f>100 - (1 - (((U54-T54)/U54)+(S54/T54)))*100</f>
        <v>0</v>
      </c>
      <c r="X54" s="13">
        <v>0.84</v>
      </c>
      <c r="Y54" s="13">
        <f>(X54-U54)/U54*100</f>
        <v>0</v>
      </c>
      <c r="Z54" s="14">
        <f>IF(W54&gt;10,"NA",Y54)</f>
        <v>0</v>
      </c>
    </row>
    <row r="55" spans="1:26" s="23" customFormat="1" ht="19" x14ac:dyDescent="0.25">
      <c r="A55" s="23">
        <v>54</v>
      </c>
      <c r="B55" s="24" t="s">
        <v>0</v>
      </c>
      <c r="C55" s="23" t="s">
        <v>22</v>
      </c>
      <c r="D55" s="23" t="s">
        <v>22</v>
      </c>
      <c r="E55" s="23" t="s">
        <v>47</v>
      </c>
      <c r="F55" s="23" t="s">
        <v>8</v>
      </c>
      <c r="G55" s="23">
        <v>4</v>
      </c>
      <c r="H55" s="23" t="s">
        <v>9</v>
      </c>
      <c r="I55" s="23" t="s">
        <v>29</v>
      </c>
      <c r="J55" s="23">
        <v>317</v>
      </c>
      <c r="K55" s="23">
        <v>12</v>
      </c>
      <c r="L55" s="23">
        <v>12</v>
      </c>
      <c r="M55" s="25">
        <f>PI()*(K55/2)^2/1000+PI()*(L55/2)^2/1000</f>
        <v>0.22619467105846511</v>
      </c>
      <c r="N55" s="33">
        <v>0</v>
      </c>
      <c r="O55" s="23">
        <v>2</v>
      </c>
      <c r="P55" s="13">
        <v>1.927</v>
      </c>
      <c r="Q55" s="13">
        <v>1.9970000000000001</v>
      </c>
      <c r="R55" s="13">
        <v>1.952</v>
      </c>
      <c r="S55" s="13">
        <v>0</v>
      </c>
      <c r="T55" s="13">
        <f>R55-S55</f>
        <v>1.952</v>
      </c>
      <c r="U55" s="13">
        <v>1.952</v>
      </c>
      <c r="V55" s="13">
        <f>U55-S55</f>
        <v>1.952</v>
      </c>
      <c r="W55" s="13">
        <f>100 - (1 - (((U55-T55)/U55)+(S55/T55)))*100</f>
        <v>0</v>
      </c>
      <c r="X55" s="13">
        <v>1.952</v>
      </c>
      <c r="Y55" s="13">
        <f>(X55-U55)/U55*100</f>
        <v>0</v>
      </c>
      <c r="Z55" s="14">
        <f>IF(W55&gt;10,"NA",Y55)</f>
        <v>0</v>
      </c>
    </row>
    <row r="56" spans="1:26" s="23" customFormat="1" ht="19" x14ac:dyDescent="0.25">
      <c r="A56" s="23">
        <v>55</v>
      </c>
      <c r="B56" s="24" t="s">
        <v>0</v>
      </c>
      <c r="C56" s="23" t="s">
        <v>22</v>
      </c>
      <c r="D56" s="23" t="s">
        <v>22</v>
      </c>
      <c r="E56" s="23" t="s">
        <v>47</v>
      </c>
      <c r="F56" s="23" t="s">
        <v>8</v>
      </c>
      <c r="G56" s="23">
        <v>4</v>
      </c>
      <c r="H56" s="23" t="s">
        <v>9</v>
      </c>
      <c r="I56" s="23" t="s">
        <v>29</v>
      </c>
      <c r="J56" s="23">
        <v>317</v>
      </c>
      <c r="K56" s="23">
        <v>12</v>
      </c>
      <c r="L56" s="23">
        <v>12</v>
      </c>
      <c r="M56" s="25">
        <f>PI()*(K56/2)^2/1000+PI()*(L56/2)^2/1000</f>
        <v>0.22619467105846511</v>
      </c>
      <c r="N56" s="33">
        <v>0</v>
      </c>
      <c r="O56" s="23">
        <v>3</v>
      </c>
      <c r="P56" s="13">
        <v>1.758</v>
      </c>
      <c r="Q56" s="13">
        <v>1.5389999999999999</v>
      </c>
      <c r="R56" s="13">
        <v>1.429</v>
      </c>
      <c r="S56" s="13">
        <v>0</v>
      </c>
      <c r="T56" s="13">
        <f>R56-S56</f>
        <v>1.429</v>
      </c>
      <c r="U56" s="13">
        <v>1.431</v>
      </c>
      <c r="V56" s="13">
        <f>U56-S56</f>
        <v>1.431</v>
      </c>
      <c r="W56" s="13">
        <f>100 - (1 - (((U56-T56)/U56)+(S56/T56)))*100</f>
        <v>0.13976240391335182</v>
      </c>
      <c r="X56" s="13">
        <v>1.431</v>
      </c>
      <c r="Y56" s="13">
        <f>(X56-U56)/U56*100</f>
        <v>0</v>
      </c>
      <c r="Z56" s="14">
        <f>IF(W56&gt;10,"NA",Y56)</f>
        <v>0</v>
      </c>
    </row>
    <row r="57" spans="1:26" s="23" customFormat="1" ht="19" x14ac:dyDescent="0.25">
      <c r="A57" s="23">
        <v>56</v>
      </c>
      <c r="B57" s="24" t="s">
        <v>0</v>
      </c>
      <c r="C57" s="23" t="s">
        <v>22</v>
      </c>
      <c r="D57" s="23" t="s">
        <v>22</v>
      </c>
      <c r="E57" s="23" t="s">
        <v>47</v>
      </c>
      <c r="F57" s="23" t="s">
        <v>8</v>
      </c>
      <c r="G57" s="23">
        <v>4</v>
      </c>
      <c r="H57" s="23" t="s">
        <v>9</v>
      </c>
      <c r="I57" s="23" t="s">
        <v>29</v>
      </c>
      <c r="J57" s="23">
        <v>317</v>
      </c>
      <c r="K57" s="23">
        <v>12</v>
      </c>
      <c r="L57" s="23">
        <v>12</v>
      </c>
      <c r="M57" s="25">
        <f>PI()*(K57/2)^2/1000+PI()*(L57/2)^2/1000</f>
        <v>0.22619467105846511</v>
      </c>
      <c r="N57" s="33">
        <v>0</v>
      </c>
      <c r="O57" s="23">
        <v>4</v>
      </c>
      <c r="P57" s="13">
        <v>1.911</v>
      </c>
      <c r="Q57" s="13">
        <v>1.7450000000000001</v>
      </c>
      <c r="R57" s="13">
        <v>1.698</v>
      </c>
      <c r="S57" s="13">
        <v>0</v>
      </c>
      <c r="T57" s="13">
        <f>R57-S57</f>
        <v>1.698</v>
      </c>
      <c r="U57" s="13">
        <v>1.698</v>
      </c>
      <c r="V57" s="13">
        <f>U57-S57</f>
        <v>1.698</v>
      </c>
      <c r="W57" s="13">
        <f>100 - (1 - (((U57-T57)/U57)+(S57/T57)))*100</f>
        <v>0</v>
      </c>
      <c r="X57" s="13">
        <v>1.698</v>
      </c>
      <c r="Y57" s="13">
        <f>(X57-U57)/U57*100</f>
        <v>0</v>
      </c>
      <c r="Z57" s="14">
        <f>IF(W57&gt;10,"NA",Y57)</f>
        <v>0</v>
      </c>
    </row>
    <row r="58" spans="1:26" s="23" customFormat="1" ht="19" x14ac:dyDescent="0.25">
      <c r="A58" s="23">
        <v>57</v>
      </c>
      <c r="B58" s="24" t="s">
        <v>0</v>
      </c>
      <c r="C58" s="23" t="s">
        <v>22</v>
      </c>
      <c r="D58" s="23" t="s">
        <v>22</v>
      </c>
      <c r="E58" s="23" t="s">
        <v>47</v>
      </c>
      <c r="F58" s="23" t="s">
        <v>8</v>
      </c>
      <c r="G58" s="23">
        <v>4</v>
      </c>
      <c r="H58" s="23" t="s">
        <v>9</v>
      </c>
      <c r="I58" s="23" t="s">
        <v>29</v>
      </c>
      <c r="J58" s="23">
        <v>317</v>
      </c>
      <c r="K58" s="23">
        <v>12</v>
      </c>
      <c r="L58" s="23">
        <v>12</v>
      </c>
      <c r="M58" s="25">
        <f>PI()*(K58/2)^2/1000+PI()*(L58/2)^2/1000</f>
        <v>0.22619467105846511</v>
      </c>
      <c r="N58" s="33">
        <v>1</v>
      </c>
      <c r="O58" s="23">
        <v>5</v>
      </c>
      <c r="P58" s="13">
        <v>1.3939999999999999</v>
      </c>
      <c r="Q58" s="13">
        <v>0.92</v>
      </c>
      <c r="R58" s="13">
        <v>0.877</v>
      </c>
      <c r="S58" s="13">
        <v>0</v>
      </c>
      <c r="T58" s="13">
        <f>R58-S58</f>
        <v>0.877</v>
      </c>
      <c r="U58" s="13">
        <v>0.877</v>
      </c>
      <c r="V58" s="13">
        <f>U58-S58</f>
        <v>0.877</v>
      </c>
      <c r="W58" s="13">
        <f>100 - (1 - (((U58-T58)/U58)+(S58/T58)))*100</f>
        <v>0</v>
      </c>
      <c r="X58" s="13">
        <v>0.877</v>
      </c>
      <c r="Y58" s="13">
        <f>(X58-U58)/U58*100</f>
        <v>0</v>
      </c>
      <c r="Z58" s="14">
        <f>IF(W58&gt;10,"NA",Y58)</f>
        <v>0</v>
      </c>
    </row>
    <row r="59" spans="1:26" s="23" customFormat="1" ht="19" x14ac:dyDescent="0.25">
      <c r="A59" s="23">
        <v>58</v>
      </c>
      <c r="B59" s="24" t="s">
        <v>0</v>
      </c>
      <c r="C59" s="23" t="s">
        <v>22</v>
      </c>
      <c r="D59" s="23" t="s">
        <v>22</v>
      </c>
      <c r="E59" s="23" t="s">
        <v>47</v>
      </c>
      <c r="F59" s="23" t="s">
        <v>8</v>
      </c>
      <c r="G59" s="23">
        <v>4</v>
      </c>
      <c r="H59" s="23" t="s">
        <v>9</v>
      </c>
      <c r="I59" s="23" t="s">
        <v>29</v>
      </c>
      <c r="J59" s="23">
        <v>317</v>
      </c>
      <c r="K59" s="23">
        <v>12</v>
      </c>
      <c r="L59" s="23">
        <v>12</v>
      </c>
      <c r="M59" s="25">
        <f>PI()*(K59/2)^2/1000+PI()*(L59/2)^2/1000</f>
        <v>0.22619467105846511</v>
      </c>
      <c r="N59" s="33">
        <v>0</v>
      </c>
      <c r="O59" s="23">
        <v>6</v>
      </c>
      <c r="P59" s="13">
        <v>2.4500000000000002</v>
      </c>
      <c r="Q59" s="13">
        <v>2.5070000000000001</v>
      </c>
      <c r="R59" s="13">
        <v>2.448</v>
      </c>
      <c r="S59" s="13">
        <v>0.03</v>
      </c>
      <c r="T59" s="13">
        <f>R59-S59</f>
        <v>2.4180000000000001</v>
      </c>
      <c r="U59" s="13">
        <v>2.4950000000000001</v>
      </c>
      <c r="V59" s="13">
        <f>U59-S59</f>
        <v>2.4650000000000003</v>
      </c>
      <c r="W59" s="13">
        <f>100 - (1 - (((U59-T59)/U59)+(S59/T59)))*100</f>
        <v>4.326867133771259</v>
      </c>
      <c r="X59" s="13">
        <v>2.4950000000000001</v>
      </c>
      <c r="Y59" s="13">
        <f>(X59-U59)/U59*100</f>
        <v>0</v>
      </c>
      <c r="Z59" s="14">
        <f>IF(W59&gt;10,"NA",Y59)</f>
        <v>0</v>
      </c>
    </row>
    <row r="60" spans="1:26" s="23" customFormat="1" ht="19" x14ac:dyDescent="0.25">
      <c r="A60" s="23">
        <v>59</v>
      </c>
      <c r="B60" s="24" t="s">
        <v>0</v>
      </c>
      <c r="C60" s="23" t="s">
        <v>22</v>
      </c>
      <c r="D60" s="23" t="s">
        <v>22</v>
      </c>
      <c r="E60" s="23" t="s">
        <v>47</v>
      </c>
      <c r="F60" s="23" t="s">
        <v>8</v>
      </c>
      <c r="G60" s="23">
        <v>4</v>
      </c>
      <c r="H60" s="23" t="s">
        <v>9</v>
      </c>
      <c r="I60" s="23" t="s">
        <v>29</v>
      </c>
      <c r="J60" s="23">
        <v>317</v>
      </c>
      <c r="K60" s="23">
        <v>12</v>
      </c>
      <c r="L60" s="23">
        <v>12</v>
      </c>
      <c r="M60" s="25">
        <f>PI()*(K60/2)^2/1000+PI()*(L60/2)^2/1000</f>
        <v>0.22619467105846511</v>
      </c>
      <c r="N60" s="33">
        <v>0</v>
      </c>
      <c r="O60" s="23">
        <v>7</v>
      </c>
      <c r="P60" s="13">
        <v>2.0640000000000001</v>
      </c>
      <c r="Q60" s="13">
        <v>1.9079999999999999</v>
      </c>
      <c r="R60" s="13">
        <v>1.8380000000000001</v>
      </c>
      <c r="S60" s="13">
        <v>0</v>
      </c>
      <c r="T60" s="13">
        <f>R60-S60</f>
        <v>1.8380000000000001</v>
      </c>
      <c r="U60" s="13">
        <v>1.956</v>
      </c>
      <c r="V60" s="13">
        <f>U60-S60</f>
        <v>1.956</v>
      </c>
      <c r="W60" s="13">
        <f>100 - (1 - (((U60-T60)/U60)+(S60/T60)))*100</f>
        <v>6.0327198364008154</v>
      </c>
      <c r="X60" s="13">
        <v>1.956</v>
      </c>
      <c r="Y60" s="13">
        <f>(X60-U60)/U60*100</f>
        <v>0</v>
      </c>
      <c r="Z60" s="14">
        <f>IF(W60&gt;10,"NA",Y60)</f>
        <v>0</v>
      </c>
    </row>
    <row r="61" spans="1:26" s="23" customFormat="1" ht="19" x14ac:dyDescent="0.25">
      <c r="A61" s="23">
        <v>60</v>
      </c>
      <c r="B61" s="24" t="s">
        <v>0</v>
      </c>
      <c r="C61" s="23" t="s">
        <v>22</v>
      </c>
      <c r="D61" s="23" t="s">
        <v>22</v>
      </c>
      <c r="E61" s="23" t="s">
        <v>47</v>
      </c>
      <c r="F61" s="23" t="s">
        <v>8</v>
      </c>
      <c r="G61" s="23">
        <v>4</v>
      </c>
      <c r="H61" s="23" t="s">
        <v>9</v>
      </c>
      <c r="I61" s="23" t="s">
        <v>29</v>
      </c>
      <c r="J61" s="23">
        <v>317</v>
      </c>
      <c r="K61" s="23">
        <v>12</v>
      </c>
      <c r="L61" s="23">
        <v>12</v>
      </c>
      <c r="M61" s="25">
        <f>PI()*(K61/2)^2/1000+PI()*(L61/2)^2/1000</f>
        <v>0.22619467105846511</v>
      </c>
      <c r="N61" s="33">
        <v>0</v>
      </c>
      <c r="O61" s="23">
        <v>8</v>
      </c>
      <c r="P61" s="13">
        <v>1.996</v>
      </c>
      <c r="Q61" s="13">
        <v>2.1480000000000001</v>
      </c>
      <c r="R61" s="13">
        <v>2.0939999999999999</v>
      </c>
      <c r="S61" s="13">
        <v>0</v>
      </c>
      <c r="T61" s="13">
        <f>R61-S61</f>
        <v>2.0939999999999999</v>
      </c>
      <c r="U61" s="13">
        <v>2.0939999999999999</v>
      </c>
      <c r="V61" s="13">
        <f>U61-S61</f>
        <v>2.0939999999999999</v>
      </c>
      <c r="W61" s="13">
        <f>100 - (1 - (((U61-T61)/U61)+(S61/T61)))*100</f>
        <v>0</v>
      </c>
      <c r="X61" s="13">
        <v>2.0939999999999999</v>
      </c>
      <c r="Y61" s="13">
        <f>(X61-U61)/U61*100</f>
        <v>0</v>
      </c>
      <c r="Z61" s="14">
        <f>IF(W61&gt;10,"NA",Y61)</f>
        <v>0</v>
      </c>
    </row>
    <row r="62" spans="1:26" s="23" customFormat="1" ht="19" x14ac:dyDescent="0.25">
      <c r="A62" s="23">
        <v>61</v>
      </c>
      <c r="B62" s="24" t="s">
        <v>0</v>
      </c>
      <c r="C62" s="23" t="s">
        <v>22</v>
      </c>
      <c r="D62" s="23" t="s">
        <v>22</v>
      </c>
      <c r="E62" s="23" t="s">
        <v>47</v>
      </c>
      <c r="F62" s="23" t="s">
        <v>8</v>
      </c>
      <c r="G62" s="23">
        <v>4</v>
      </c>
      <c r="H62" s="23" t="s">
        <v>9</v>
      </c>
      <c r="I62" s="23" t="s">
        <v>29</v>
      </c>
      <c r="J62" s="23">
        <v>317</v>
      </c>
      <c r="K62" s="23">
        <v>12</v>
      </c>
      <c r="L62" s="23">
        <v>12</v>
      </c>
      <c r="M62" s="25">
        <f>PI()*(K62/2)^2/1000+PI()*(L62/2)^2/1000</f>
        <v>0.22619467105846511</v>
      </c>
      <c r="N62" s="33">
        <v>0</v>
      </c>
      <c r="O62" s="23">
        <v>9</v>
      </c>
      <c r="P62" s="13">
        <v>2.7389999999999999</v>
      </c>
      <c r="Q62" s="13">
        <v>2.9529999999999998</v>
      </c>
      <c r="R62" s="13">
        <v>2.89</v>
      </c>
      <c r="S62" s="13">
        <v>0</v>
      </c>
      <c r="T62" s="13">
        <f>R62-S62</f>
        <v>2.89</v>
      </c>
      <c r="U62" s="13">
        <v>2.93</v>
      </c>
      <c r="V62" s="13">
        <f>U62-S62</f>
        <v>2.93</v>
      </c>
      <c r="W62" s="13">
        <f>100 - (1 - (((U62-T62)/U62)+(S62/T62)))*100</f>
        <v>1.3651877133105756</v>
      </c>
      <c r="X62" s="13">
        <v>2.93</v>
      </c>
      <c r="Y62" s="13">
        <f>(X62-U62)/U62*100</f>
        <v>0</v>
      </c>
      <c r="Z62" s="14">
        <f>IF(W62&gt;10,"NA",Y62)</f>
        <v>0</v>
      </c>
    </row>
    <row r="63" spans="1:26" s="23" customFormat="1" ht="19" x14ac:dyDescent="0.25">
      <c r="A63" s="23">
        <v>62</v>
      </c>
      <c r="B63" s="24" t="s">
        <v>0</v>
      </c>
      <c r="C63" s="23" t="s">
        <v>22</v>
      </c>
      <c r="D63" s="23" t="s">
        <v>22</v>
      </c>
      <c r="E63" s="23" t="s">
        <v>47</v>
      </c>
      <c r="F63" s="23" t="s">
        <v>8</v>
      </c>
      <c r="G63" s="23">
        <v>4</v>
      </c>
      <c r="H63" s="23" t="s">
        <v>9</v>
      </c>
      <c r="I63" s="23" t="s">
        <v>29</v>
      </c>
      <c r="J63" s="23">
        <v>317</v>
      </c>
      <c r="K63" s="23">
        <v>12</v>
      </c>
      <c r="L63" s="23">
        <v>12</v>
      </c>
      <c r="M63" s="25">
        <f>PI()*(K63/2)^2/1000+PI()*(L63/2)^2/1000</f>
        <v>0.22619467105846511</v>
      </c>
      <c r="N63" s="33">
        <v>0</v>
      </c>
      <c r="O63" s="23">
        <v>10</v>
      </c>
      <c r="P63" s="13">
        <v>2</v>
      </c>
      <c r="Q63" s="13">
        <v>1.7849999999999999</v>
      </c>
      <c r="R63" s="13">
        <v>1.7190000000000001</v>
      </c>
      <c r="S63" s="13">
        <v>0</v>
      </c>
      <c r="T63" s="13">
        <f>R63-S63</f>
        <v>1.7190000000000001</v>
      </c>
      <c r="U63" s="13">
        <v>1.8640000000000001</v>
      </c>
      <c r="V63" s="13">
        <f>U63-S63</f>
        <v>1.8640000000000001</v>
      </c>
      <c r="W63" s="13">
        <f>100 - (1 - (((U63-T63)/U63)+(S63/T63)))*100</f>
        <v>7.7789699570815429</v>
      </c>
      <c r="X63" s="13">
        <v>1.8640000000000001</v>
      </c>
      <c r="Y63" s="13">
        <f>(X63-U63)/U63*100</f>
        <v>0</v>
      </c>
      <c r="Z63" s="14">
        <f>IF(W63&gt;10,"NA",Y63)</f>
        <v>0</v>
      </c>
    </row>
    <row r="64" spans="1:26" s="23" customFormat="1" ht="19" x14ac:dyDescent="0.25">
      <c r="A64" s="23">
        <v>63</v>
      </c>
      <c r="B64" s="24" t="s">
        <v>0</v>
      </c>
      <c r="C64" s="23" t="s">
        <v>22</v>
      </c>
      <c r="D64" s="23" t="s">
        <v>22</v>
      </c>
      <c r="E64" s="23" t="s">
        <v>47</v>
      </c>
      <c r="F64" s="23" t="s">
        <v>8</v>
      </c>
      <c r="G64" s="23">
        <v>4</v>
      </c>
      <c r="H64" s="23" t="s">
        <v>9</v>
      </c>
      <c r="I64" s="23" t="s">
        <v>29</v>
      </c>
      <c r="J64" s="23">
        <v>317</v>
      </c>
      <c r="K64" s="23">
        <v>12</v>
      </c>
      <c r="L64" s="23">
        <v>12</v>
      </c>
      <c r="M64" s="25">
        <f>PI()*(K64/2)^2/1000+PI()*(L64/2)^2/1000</f>
        <v>0.22619467105846511</v>
      </c>
      <c r="N64" s="33">
        <v>0</v>
      </c>
      <c r="O64" s="23">
        <v>11</v>
      </c>
      <c r="P64" s="13">
        <v>1.7909999999999999</v>
      </c>
      <c r="Q64" s="13">
        <v>1.7130000000000001</v>
      </c>
      <c r="R64" s="13">
        <v>1.661</v>
      </c>
      <c r="S64" s="13">
        <v>0</v>
      </c>
      <c r="T64" s="13">
        <f>R64-S64</f>
        <v>1.661</v>
      </c>
      <c r="U64" s="13">
        <v>1.7050000000000001</v>
      </c>
      <c r="V64" s="13">
        <f>U64-S64</f>
        <v>1.7050000000000001</v>
      </c>
      <c r="W64" s="13">
        <f>100 - (1 - (((U64-T64)/U64)+(S64/T64)))*100</f>
        <v>2.5806451612903345</v>
      </c>
      <c r="X64" s="13">
        <v>1.7050000000000001</v>
      </c>
      <c r="Y64" s="13">
        <f>(X64-U64)/U64*100</f>
        <v>0</v>
      </c>
      <c r="Z64" s="14">
        <f>IF(W64&gt;10,"NA",Y64)</f>
        <v>0</v>
      </c>
    </row>
    <row r="65" spans="1:26" s="23" customFormat="1" ht="19" x14ac:dyDescent="0.25">
      <c r="A65" s="23">
        <v>64</v>
      </c>
      <c r="B65" s="24" t="s">
        <v>0</v>
      </c>
      <c r="C65" s="23" t="s">
        <v>22</v>
      </c>
      <c r="D65" s="23" t="s">
        <v>22</v>
      </c>
      <c r="E65" s="23" t="s">
        <v>47</v>
      </c>
      <c r="F65" s="23" t="s">
        <v>8</v>
      </c>
      <c r="G65" s="23">
        <v>5</v>
      </c>
      <c r="H65" s="23" t="s">
        <v>9</v>
      </c>
      <c r="I65" s="23" t="s">
        <v>29</v>
      </c>
      <c r="J65" s="23">
        <v>312</v>
      </c>
      <c r="K65" s="23" t="s">
        <v>13</v>
      </c>
      <c r="L65" s="23" t="s">
        <v>13</v>
      </c>
      <c r="M65" s="25" t="s">
        <v>13</v>
      </c>
      <c r="N65" s="33">
        <v>0</v>
      </c>
      <c r="O65" s="23">
        <v>1</v>
      </c>
      <c r="P65" s="13">
        <v>1.8180000000000001</v>
      </c>
      <c r="Q65" s="13">
        <v>1.696</v>
      </c>
      <c r="R65" s="13">
        <v>1.633</v>
      </c>
      <c r="S65" s="13">
        <v>0</v>
      </c>
      <c r="T65" s="13">
        <f>R65-S65</f>
        <v>1.633</v>
      </c>
      <c r="U65" s="13">
        <v>1.6679999999999999</v>
      </c>
      <c r="V65" s="13">
        <f>U65-S65</f>
        <v>1.6679999999999999</v>
      </c>
      <c r="W65" s="13">
        <f>100 - (1 - (((U65-T65)/U65)+(S65/T65)))*100</f>
        <v>2.098321342925658</v>
      </c>
      <c r="X65" s="13">
        <f>V65</f>
        <v>1.6679999999999999</v>
      </c>
      <c r="Y65" s="13">
        <f>(X65-U65)/U65*100</f>
        <v>0</v>
      </c>
      <c r="Z65" s="14">
        <f>IF(W65&gt;10,"NA",Y65)</f>
        <v>0</v>
      </c>
    </row>
    <row r="66" spans="1:26" s="23" customFormat="1" ht="19" x14ac:dyDescent="0.25">
      <c r="A66" s="23">
        <v>65</v>
      </c>
      <c r="B66" s="24" t="s">
        <v>0</v>
      </c>
      <c r="C66" s="23" t="s">
        <v>22</v>
      </c>
      <c r="D66" s="23" t="s">
        <v>22</v>
      </c>
      <c r="E66" s="23" t="s">
        <v>47</v>
      </c>
      <c r="F66" s="23" t="s">
        <v>8</v>
      </c>
      <c r="G66" s="23">
        <v>5</v>
      </c>
      <c r="H66" s="23" t="s">
        <v>9</v>
      </c>
      <c r="I66" s="23" t="s">
        <v>29</v>
      </c>
      <c r="J66" s="23">
        <v>312</v>
      </c>
      <c r="K66" s="23" t="s">
        <v>13</v>
      </c>
      <c r="L66" s="23" t="s">
        <v>13</v>
      </c>
      <c r="M66" s="25" t="s">
        <v>13</v>
      </c>
      <c r="N66" s="33">
        <v>0</v>
      </c>
      <c r="O66" s="23">
        <v>2</v>
      </c>
      <c r="P66" s="13">
        <v>1.6</v>
      </c>
      <c r="Q66" s="13">
        <v>1.319</v>
      </c>
      <c r="R66" s="13">
        <v>1.284</v>
      </c>
      <c r="S66" s="13">
        <v>0</v>
      </c>
      <c r="T66" s="13">
        <f>R66-S66</f>
        <v>1.284</v>
      </c>
      <c r="U66" s="13">
        <v>1.284</v>
      </c>
      <c r="V66" s="13">
        <f>U66-S66</f>
        <v>1.284</v>
      </c>
      <c r="W66" s="13">
        <f>100 - (1 - (((U66-T66)/U66)+(S66/T66)))*100</f>
        <v>0</v>
      </c>
      <c r="X66" s="13">
        <f>V66</f>
        <v>1.284</v>
      </c>
      <c r="Y66" s="13">
        <f>(X66-U66)/U66*100</f>
        <v>0</v>
      </c>
      <c r="Z66" s="14">
        <f>IF(W66&gt;10,"NA",Y66)</f>
        <v>0</v>
      </c>
    </row>
    <row r="67" spans="1:26" s="23" customFormat="1" ht="19" x14ac:dyDescent="0.25">
      <c r="A67" s="23">
        <v>66</v>
      </c>
      <c r="B67" s="24" t="s">
        <v>0</v>
      </c>
      <c r="C67" s="23" t="s">
        <v>22</v>
      </c>
      <c r="D67" s="23" t="s">
        <v>22</v>
      </c>
      <c r="E67" s="23" t="s">
        <v>47</v>
      </c>
      <c r="F67" s="23" t="s">
        <v>8</v>
      </c>
      <c r="G67" s="23">
        <v>5</v>
      </c>
      <c r="H67" s="23" t="s">
        <v>9</v>
      </c>
      <c r="I67" s="23" t="s">
        <v>29</v>
      </c>
      <c r="J67" s="23">
        <v>312</v>
      </c>
      <c r="K67" s="23" t="s">
        <v>13</v>
      </c>
      <c r="L67" s="23" t="s">
        <v>13</v>
      </c>
      <c r="M67" s="25" t="s">
        <v>13</v>
      </c>
      <c r="N67" s="33">
        <v>0</v>
      </c>
      <c r="O67" s="23">
        <v>3</v>
      </c>
      <c r="P67" s="13">
        <v>1.952</v>
      </c>
      <c r="Q67" s="13">
        <v>1.798</v>
      </c>
      <c r="R67" s="13">
        <v>1.7390000000000001</v>
      </c>
      <c r="S67" s="13">
        <v>0</v>
      </c>
      <c r="T67" s="13">
        <f>R67-S67</f>
        <v>1.7390000000000001</v>
      </c>
      <c r="U67" s="13">
        <v>1.7490000000000001</v>
      </c>
      <c r="V67" s="13">
        <f>U67-S67</f>
        <v>1.7490000000000001</v>
      </c>
      <c r="W67" s="13">
        <f>100 - (1 - (((U67-T67)/U67)+(S67/T67)))*100</f>
        <v>0.57175528873642634</v>
      </c>
      <c r="X67" s="13">
        <f>V67</f>
        <v>1.7490000000000001</v>
      </c>
      <c r="Y67" s="13">
        <f>(X67-U67)/U67*100</f>
        <v>0</v>
      </c>
      <c r="Z67" s="14">
        <f>IF(W67&gt;10,"NA",Y67)</f>
        <v>0</v>
      </c>
    </row>
    <row r="68" spans="1:26" s="23" customFormat="1" ht="19" x14ac:dyDescent="0.25">
      <c r="A68" s="23">
        <v>67</v>
      </c>
      <c r="B68" s="24" t="s">
        <v>0</v>
      </c>
      <c r="C68" s="23" t="s">
        <v>22</v>
      </c>
      <c r="D68" s="23" t="s">
        <v>22</v>
      </c>
      <c r="E68" s="23" t="s">
        <v>47</v>
      </c>
      <c r="F68" s="23" t="s">
        <v>8</v>
      </c>
      <c r="G68" s="23">
        <v>5</v>
      </c>
      <c r="H68" s="23" t="s">
        <v>9</v>
      </c>
      <c r="I68" s="23" t="s">
        <v>29</v>
      </c>
      <c r="J68" s="23">
        <v>312</v>
      </c>
      <c r="K68" s="23" t="s">
        <v>13</v>
      </c>
      <c r="L68" s="23" t="s">
        <v>13</v>
      </c>
      <c r="M68" s="25" t="s">
        <v>13</v>
      </c>
      <c r="N68" s="33">
        <v>0</v>
      </c>
      <c r="O68" s="23">
        <v>4</v>
      </c>
      <c r="P68" s="13" t="s">
        <v>13</v>
      </c>
      <c r="Q68" s="13">
        <v>1.9430000000000001</v>
      </c>
      <c r="R68" s="13">
        <v>1.901</v>
      </c>
      <c r="S68" s="13">
        <v>0</v>
      </c>
      <c r="T68" s="13">
        <f>R68-S68</f>
        <v>1.901</v>
      </c>
      <c r="U68" s="13">
        <v>2.169</v>
      </c>
      <c r="V68" s="13">
        <f>U68-S68</f>
        <v>2.169</v>
      </c>
      <c r="W68" s="13">
        <f>100 - (1 - (((U68-T68)/U68)+(S68/T68)))*100</f>
        <v>12.355924389119409</v>
      </c>
      <c r="X68" s="13">
        <f>V68</f>
        <v>2.169</v>
      </c>
      <c r="Y68" s="13">
        <f>(X68-U68)/U68*100</f>
        <v>0</v>
      </c>
      <c r="Z68" s="14" t="str">
        <f>IF(W68&gt;10,"NA",Y68)</f>
        <v>NA</v>
      </c>
    </row>
    <row r="69" spans="1:26" s="23" customFormat="1" ht="19" x14ac:dyDescent="0.25">
      <c r="A69" s="23">
        <v>68</v>
      </c>
      <c r="B69" s="24" t="s">
        <v>0</v>
      </c>
      <c r="C69" s="23" t="s">
        <v>22</v>
      </c>
      <c r="D69" s="23" t="s">
        <v>22</v>
      </c>
      <c r="E69" s="23" t="s">
        <v>47</v>
      </c>
      <c r="F69" s="23" t="s">
        <v>8</v>
      </c>
      <c r="G69" s="23">
        <v>5</v>
      </c>
      <c r="H69" s="23" t="s">
        <v>9</v>
      </c>
      <c r="I69" s="23" t="s">
        <v>29</v>
      </c>
      <c r="J69" s="23">
        <v>312</v>
      </c>
      <c r="K69" s="23" t="s">
        <v>13</v>
      </c>
      <c r="L69" s="23" t="s">
        <v>13</v>
      </c>
      <c r="M69" s="25" t="s">
        <v>13</v>
      </c>
      <c r="N69" s="33">
        <v>0</v>
      </c>
      <c r="O69" s="23">
        <v>5</v>
      </c>
      <c r="P69" s="13">
        <v>2.0960000000000001</v>
      </c>
      <c r="Q69" s="13">
        <v>2.202</v>
      </c>
      <c r="R69" s="13">
        <v>2.1509999999999998</v>
      </c>
      <c r="S69" s="13">
        <v>0</v>
      </c>
      <c r="T69" s="13">
        <f>R69-S69</f>
        <v>2.1509999999999998</v>
      </c>
      <c r="U69" s="13">
        <v>2.1509999999999998</v>
      </c>
      <c r="V69" s="13">
        <f>U69-S69</f>
        <v>2.1509999999999998</v>
      </c>
      <c r="W69" s="13">
        <f>100 - (1 - (((U69-T69)/U69)+(S69/T69)))*100</f>
        <v>0</v>
      </c>
      <c r="X69" s="13">
        <f>V69</f>
        <v>2.1509999999999998</v>
      </c>
      <c r="Y69" s="13">
        <f>(X69-U69)/U69*100</f>
        <v>0</v>
      </c>
      <c r="Z69" s="14">
        <f>IF(W69&gt;10,"NA",Y69)</f>
        <v>0</v>
      </c>
    </row>
    <row r="70" spans="1:26" s="23" customFormat="1" ht="19" x14ac:dyDescent="0.25">
      <c r="A70" s="23">
        <v>69</v>
      </c>
      <c r="B70" s="24" t="s">
        <v>0</v>
      </c>
      <c r="C70" s="23" t="s">
        <v>22</v>
      </c>
      <c r="D70" s="23" t="s">
        <v>22</v>
      </c>
      <c r="E70" s="23" t="s">
        <v>47</v>
      </c>
      <c r="F70" s="23" t="s">
        <v>8</v>
      </c>
      <c r="G70" s="23">
        <v>5</v>
      </c>
      <c r="H70" s="23" t="s">
        <v>9</v>
      </c>
      <c r="I70" s="23" t="s">
        <v>29</v>
      </c>
      <c r="J70" s="23">
        <v>312</v>
      </c>
      <c r="K70" s="23" t="s">
        <v>13</v>
      </c>
      <c r="L70" s="23" t="s">
        <v>13</v>
      </c>
      <c r="M70" s="25" t="s">
        <v>13</v>
      </c>
      <c r="N70" s="33">
        <v>0</v>
      </c>
      <c r="O70" s="23">
        <v>6</v>
      </c>
      <c r="P70" s="13">
        <v>1.736</v>
      </c>
      <c r="Q70" s="13">
        <v>1.4</v>
      </c>
      <c r="R70" s="13">
        <v>1.3440000000000001</v>
      </c>
      <c r="S70" s="13">
        <v>0</v>
      </c>
      <c r="T70" s="13">
        <f>R70-S70</f>
        <v>1.3440000000000001</v>
      </c>
      <c r="U70" s="13">
        <v>1.3440000000000001</v>
      </c>
      <c r="V70" s="13">
        <f>U70-S70</f>
        <v>1.3440000000000001</v>
      </c>
      <c r="W70" s="13">
        <f>100 - (1 - (((U70-T70)/U70)+(S70/T70)))*100</f>
        <v>0</v>
      </c>
      <c r="X70" s="13">
        <f>V70</f>
        <v>1.3440000000000001</v>
      </c>
      <c r="Y70" s="13">
        <f>(X70-U70)/U70*100</f>
        <v>0</v>
      </c>
      <c r="Z70" s="14">
        <f>IF(W70&gt;10,"NA",Y70)</f>
        <v>0</v>
      </c>
    </row>
    <row r="71" spans="1:26" s="23" customFormat="1" ht="19" x14ac:dyDescent="0.25">
      <c r="A71" s="23">
        <v>70</v>
      </c>
      <c r="B71" s="24" t="s">
        <v>0</v>
      </c>
      <c r="C71" s="23" t="s">
        <v>22</v>
      </c>
      <c r="D71" s="23" t="s">
        <v>22</v>
      </c>
      <c r="E71" s="23" t="s">
        <v>47</v>
      </c>
      <c r="F71" s="23" t="s">
        <v>8</v>
      </c>
      <c r="G71" s="23">
        <v>5</v>
      </c>
      <c r="H71" s="23" t="s">
        <v>9</v>
      </c>
      <c r="I71" s="23" t="s">
        <v>29</v>
      </c>
      <c r="J71" s="23">
        <v>312</v>
      </c>
      <c r="K71" s="23" t="s">
        <v>13</v>
      </c>
      <c r="L71" s="23" t="s">
        <v>13</v>
      </c>
      <c r="M71" s="25" t="s">
        <v>13</v>
      </c>
      <c r="N71" s="33">
        <v>0</v>
      </c>
      <c r="O71" s="23">
        <v>7</v>
      </c>
      <c r="P71" s="13">
        <v>1.8049999999999999</v>
      </c>
      <c r="Q71" s="13">
        <v>1.7030000000000001</v>
      </c>
      <c r="R71" s="13">
        <v>1.6439999999999999</v>
      </c>
      <c r="S71" s="13">
        <v>0</v>
      </c>
      <c r="T71" s="13">
        <f>R71-S71</f>
        <v>1.6439999999999999</v>
      </c>
      <c r="U71" s="13">
        <v>1.6439999999999999</v>
      </c>
      <c r="V71" s="13">
        <f>U71-S71</f>
        <v>1.6439999999999999</v>
      </c>
      <c r="W71" s="13">
        <f>100 - (1 - (((U71-T71)/U71)+(S71/T71)))*100</f>
        <v>0</v>
      </c>
      <c r="X71" s="13">
        <f>V71</f>
        <v>1.6439999999999999</v>
      </c>
      <c r="Y71" s="13">
        <f>(X71-U71)/U71*100</f>
        <v>0</v>
      </c>
      <c r="Z71" s="14">
        <f>IF(W71&gt;10,"NA",Y71)</f>
        <v>0</v>
      </c>
    </row>
    <row r="72" spans="1:26" s="23" customFormat="1" ht="19" x14ac:dyDescent="0.25">
      <c r="A72" s="23">
        <v>71</v>
      </c>
      <c r="B72" s="24" t="s">
        <v>0</v>
      </c>
      <c r="C72" s="23" t="s">
        <v>22</v>
      </c>
      <c r="D72" s="23" t="s">
        <v>22</v>
      </c>
      <c r="E72" s="23" t="s">
        <v>47</v>
      </c>
      <c r="F72" s="23" t="s">
        <v>8</v>
      </c>
      <c r="G72" s="23">
        <v>5</v>
      </c>
      <c r="H72" s="23" t="s">
        <v>9</v>
      </c>
      <c r="I72" s="23" t="s">
        <v>29</v>
      </c>
      <c r="J72" s="23">
        <v>312</v>
      </c>
      <c r="K72" s="23" t="s">
        <v>13</v>
      </c>
      <c r="L72" s="23" t="s">
        <v>13</v>
      </c>
      <c r="M72" s="25" t="s">
        <v>13</v>
      </c>
      <c r="N72" s="33">
        <v>0</v>
      </c>
      <c r="O72" s="23">
        <v>8</v>
      </c>
      <c r="P72" s="13">
        <v>1.9350000000000001</v>
      </c>
      <c r="Q72" s="13">
        <v>1.6779999999999999</v>
      </c>
      <c r="R72" s="13">
        <v>1.5980000000000001</v>
      </c>
      <c r="S72" s="13">
        <v>0</v>
      </c>
      <c r="T72" s="13">
        <f>R72-S72</f>
        <v>1.5980000000000001</v>
      </c>
      <c r="U72" s="13">
        <v>1.8009999999999999</v>
      </c>
      <c r="V72" s="13">
        <f>U72-S72</f>
        <v>1.8009999999999999</v>
      </c>
      <c r="W72" s="13">
        <f>100 - (1 - (((U72-T72)/U72)+(S72/T72)))*100</f>
        <v>11.271515824541908</v>
      </c>
      <c r="X72" s="13">
        <f>V72</f>
        <v>1.8009999999999999</v>
      </c>
      <c r="Y72" s="13">
        <f>(X72-U72)/U72*100</f>
        <v>0</v>
      </c>
      <c r="Z72" s="14" t="str">
        <f>IF(W72&gt;10,"NA",Y72)</f>
        <v>NA</v>
      </c>
    </row>
    <row r="73" spans="1:26" s="23" customFormat="1" ht="19" x14ac:dyDescent="0.25">
      <c r="A73" s="23">
        <v>72</v>
      </c>
      <c r="B73" s="24" t="s">
        <v>0</v>
      </c>
      <c r="C73" s="23" t="s">
        <v>22</v>
      </c>
      <c r="D73" s="23" t="s">
        <v>22</v>
      </c>
      <c r="E73" s="23" t="s">
        <v>47</v>
      </c>
      <c r="F73" s="23" t="s">
        <v>8</v>
      </c>
      <c r="G73" s="23">
        <v>5</v>
      </c>
      <c r="H73" s="23" t="s">
        <v>9</v>
      </c>
      <c r="I73" s="23" t="s">
        <v>29</v>
      </c>
      <c r="J73" s="23">
        <v>312</v>
      </c>
      <c r="K73" s="23" t="s">
        <v>13</v>
      </c>
      <c r="L73" s="23" t="s">
        <v>13</v>
      </c>
      <c r="M73" s="25" t="s">
        <v>13</v>
      </c>
      <c r="N73" s="33">
        <v>0</v>
      </c>
      <c r="O73" s="23">
        <v>9</v>
      </c>
      <c r="P73" s="13">
        <v>1.952</v>
      </c>
      <c r="Q73" s="13">
        <v>1.8089999999999999</v>
      </c>
      <c r="R73" s="13">
        <v>1.772</v>
      </c>
      <c r="S73" s="13">
        <v>0</v>
      </c>
      <c r="T73" s="13">
        <f>R73-S73</f>
        <v>1.772</v>
      </c>
      <c r="U73" s="13">
        <v>2.1139999999999999</v>
      </c>
      <c r="V73" s="13">
        <f>U73-S73</f>
        <v>2.1139999999999999</v>
      </c>
      <c r="W73" s="13">
        <f>100 - (1 - (((U73-T73)/U73)+(S73/T73)))*100</f>
        <v>16.177861873226107</v>
      </c>
      <c r="X73" s="13">
        <f>V73</f>
        <v>2.1139999999999999</v>
      </c>
      <c r="Y73" s="13">
        <f>(X73-U73)/U73*100</f>
        <v>0</v>
      </c>
      <c r="Z73" s="14" t="str">
        <f>IF(W73&gt;10,"NA",Y73)</f>
        <v>NA</v>
      </c>
    </row>
    <row r="74" spans="1:26" s="23" customFormat="1" ht="19" x14ac:dyDescent="0.25">
      <c r="A74" s="23">
        <v>73</v>
      </c>
      <c r="B74" s="24" t="s">
        <v>0</v>
      </c>
      <c r="C74" s="23" t="s">
        <v>22</v>
      </c>
      <c r="D74" s="23" t="s">
        <v>22</v>
      </c>
      <c r="E74" s="23" t="s">
        <v>47</v>
      </c>
      <c r="F74" s="23" t="s">
        <v>8</v>
      </c>
      <c r="G74" s="23">
        <v>5</v>
      </c>
      <c r="H74" s="23" t="s">
        <v>9</v>
      </c>
      <c r="I74" s="23" t="s">
        <v>29</v>
      </c>
      <c r="J74" s="23">
        <v>312</v>
      </c>
      <c r="K74" s="23" t="s">
        <v>13</v>
      </c>
      <c r="L74" s="23" t="s">
        <v>13</v>
      </c>
      <c r="M74" s="25" t="s">
        <v>13</v>
      </c>
      <c r="N74" s="33">
        <v>0</v>
      </c>
      <c r="O74" s="23">
        <v>10</v>
      </c>
      <c r="P74" s="13">
        <v>1.738</v>
      </c>
      <c r="Q74" s="13">
        <v>1.6359999999999999</v>
      </c>
      <c r="R74" s="13">
        <v>1.59</v>
      </c>
      <c r="S74" s="13">
        <v>0</v>
      </c>
      <c r="T74" s="13">
        <f>R74-S74</f>
        <v>1.59</v>
      </c>
      <c r="U74" s="13">
        <v>1.911</v>
      </c>
      <c r="V74" s="13">
        <f>U74-S74</f>
        <v>1.911</v>
      </c>
      <c r="W74" s="13">
        <f>100 - (1 - (((U74-T74)/U74)+(S74/T74)))*100</f>
        <v>16.797488226059656</v>
      </c>
      <c r="X74" s="13">
        <f>V74</f>
        <v>1.911</v>
      </c>
      <c r="Y74" s="13">
        <f>(X74-U74)/U74*100</f>
        <v>0</v>
      </c>
      <c r="Z74" s="14" t="str">
        <f>IF(W74&gt;10,"NA",Y74)</f>
        <v>NA</v>
      </c>
    </row>
    <row r="75" spans="1:26" s="23" customFormat="1" ht="19" x14ac:dyDescent="0.25">
      <c r="A75" s="23">
        <v>74</v>
      </c>
      <c r="B75" s="24" t="s">
        <v>0</v>
      </c>
      <c r="C75" s="23" t="s">
        <v>22</v>
      </c>
      <c r="D75" s="23" t="s">
        <v>22</v>
      </c>
      <c r="E75" s="23" t="s">
        <v>47</v>
      </c>
      <c r="F75" s="23" t="s">
        <v>8</v>
      </c>
      <c r="G75" s="23">
        <v>6</v>
      </c>
      <c r="H75" s="23" t="s">
        <v>9</v>
      </c>
      <c r="I75" s="23" t="s">
        <v>42</v>
      </c>
      <c r="J75" s="23">
        <v>300</v>
      </c>
      <c r="K75" s="23" t="s">
        <v>13</v>
      </c>
      <c r="L75" s="23" t="s">
        <v>13</v>
      </c>
      <c r="M75" s="25" t="s">
        <v>13</v>
      </c>
      <c r="N75" s="33">
        <v>0</v>
      </c>
      <c r="O75" s="23">
        <v>1</v>
      </c>
      <c r="P75" s="13">
        <v>1.9179999999999999</v>
      </c>
      <c r="Q75" s="23">
        <v>2.1080000000000001</v>
      </c>
      <c r="R75" s="13">
        <v>2.0419999999999998</v>
      </c>
      <c r="S75" s="13">
        <v>0</v>
      </c>
      <c r="T75" s="13">
        <f>R75-S75</f>
        <v>2.0419999999999998</v>
      </c>
      <c r="U75" s="13">
        <f>T75</f>
        <v>2.0419999999999998</v>
      </c>
      <c r="V75" s="13">
        <f>U75-S75</f>
        <v>2.0419999999999998</v>
      </c>
      <c r="W75" s="13">
        <f>100 - (1 - (((U75-T75)/U75)+(S75/T75)))*100</f>
        <v>0</v>
      </c>
      <c r="X75" s="13">
        <f>U75</f>
        <v>2.0419999999999998</v>
      </c>
      <c r="Y75" s="13">
        <f>(X75-U75)/U75*100</f>
        <v>0</v>
      </c>
      <c r="Z75" s="14">
        <f>IF(W75&gt;10,"NA",Y75)</f>
        <v>0</v>
      </c>
    </row>
    <row r="76" spans="1:26" s="23" customFormat="1" ht="19" x14ac:dyDescent="0.25">
      <c r="A76" s="23">
        <v>75</v>
      </c>
      <c r="B76" s="24" t="s">
        <v>0</v>
      </c>
      <c r="C76" s="23" t="s">
        <v>22</v>
      </c>
      <c r="D76" s="23" t="s">
        <v>22</v>
      </c>
      <c r="E76" s="23" t="s">
        <v>47</v>
      </c>
      <c r="F76" s="23" t="s">
        <v>8</v>
      </c>
      <c r="G76" s="23">
        <v>6</v>
      </c>
      <c r="H76" s="23" t="s">
        <v>9</v>
      </c>
      <c r="I76" s="23" t="s">
        <v>42</v>
      </c>
      <c r="J76" s="23">
        <v>300</v>
      </c>
      <c r="K76" s="23" t="s">
        <v>13</v>
      </c>
      <c r="L76" s="23" t="s">
        <v>13</v>
      </c>
      <c r="M76" s="25" t="s">
        <v>13</v>
      </c>
      <c r="N76" s="33">
        <v>0</v>
      </c>
      <c r="O76" s="23">
        <v>2</v>
      </c>
      <c r="P76" s="13">
        <v>2.452</v>
      </c>
      <c r="Q76" s="23">
        <v>2.863</v>
      </c>
      <c r="R76" s="13">
        <v>2.7989999999999999</v>
      </c>
      <c r="S76" s="13">
        <v>0</v>
      </c>
      <c r="T76" s="13">
        <f>R76-S76</f>
        <v>2.7989999999999999</v>
      </c>
      <c r="U76" s="13">
        <f>T76</f>
        <v>2.7989999999999999</v>
      </c>
      <c r="V76" s="13">
        <f>U76-S76</f>
        <v>2.7989999999999999</v>
      </c>
      <c r="W76" s="13">
        <f>100 - (1 - (((U76-T76)/U76)+(S76/T76)))*100</f>
        <v>0</v>
      </c>
      <c r="X76" s="13">
        <f>U76</f>
        <v>2.7989999999999999</v>
      </c>
      <c r="Y76" s="13">
        <f>(X76-U76)/U76*100</f>
        <v>0</v>
      </c>
      <c r="Z76" s="14">
        <f>IF(W76&gt;10,"NA",Y76)</f>
        <v>0</v>
      </c>
    </row>
    <row r="77" spans="1:26" s="23" customFormat="1" ht="19" x14ac:dyDescent="0.25">
      <c r="A77" s="23">
        <v>76</v>
      </c>
      <c r="B77" s="24" t="s">
        <v>0</v>
      </c>
      <c r="C77" s="23" t="s">
        <v>22</v>
      </c>
      <c r="D77" s="23" t="s">
        <v>22</v>
      </c>
      <c r="E77" s="23" t="s">
        <v>47</v>
      </c>
      <c r="F77" s="23" t="s">
        <v>8</v>
      </c>
      <c r="G77" s="23">
        <v>6</v>
      </c>
      <c r="H77" s="23" t="s">
        <v>9</v>
      </c>
      <c r="I77" s="23" t="s">
        <v>42</v>
      </c>
      <c r="J77" s="23">
        <v>300</v>
      </c>
      <c r="K77" s="23" t="s">
        <v>13</v>
      </c>
      <c r="L77" s="23" t="s">
        <v>13</v>
      </c>
      <c r="M77" s="25" t="s">
        <v>13</v>
      </c>
      <c r="N77" s="33">
        <v>0</v>
      </c>
      <c r="O77" s="23">
        <v>3</v>
      </c>
      <c r="P77" s="13">
        <v>1.9379999999999999</v>
      </c>
      <c r="Q77" s="23">
        <v>2.11</v>
      </c>
      <c r="R77" s="13">
        <v>2.0449999999999999</v>
      </c>
      <c r="S77" s="13">
        <v>0</v>
      </c>
      <c r="T77" s="13">
        <f>R77-S77</f>
        <v>2.0449999999999999</v>
      </c>
      <c r="U77" s="13">
        <f>T77</f>
        <v>2.0449999999999999</v>
      </c>
      <c r="V77" s="13">
        <f>U77-S77</f>
        <v>2.0449999999999999</v>
      </c>
      <c r="W77" s="13">
        <f>100 - (1 - (((U77-T77)/U77)+(S77/T77)))*100</f>
        <v>0</v>
      </c>
      <c r="X77" s="13">
        <f>U77</f>
        <v>2.0449999999999999</v>
      </c>
      <c r="Y77" s="13">
        <f>(X77-U77)/U77*100</f>
        <v>0</v>
      </c>
      <c r="Z77" s="14">
        <f>IF(W77&gt;10,"NA",Y77)</f>
        <v>0</v>
      </c>
    </row>
    <row r="78" spans="1:26" s="23" customFormat="1" ht="19" x14ac:dyDescent="0.25">
      <c r="A78" s="23">
        <v>77</v>
      </c>
      <c r="B78" s="24" t="s">
        <v>0</v>
      </c>
      <c r="C78" s="23" t="s">
        <v>22</v>
      </c>
      <c r="D78" s="23" t="s">
        <v>22</v>
      </c>
      <c r="E78" s="23" t="s">
        <v>47</v>
      </c>
      <c r="F78" s="23" t="s">
        <v>8</v>
      </c>
      <c r="G78" s="23">
        <v>6</v>
      </c>
      <c r="H78" s="23" t="s">
        <v>9</v>
      </c>
      <c r="I78" s="23" t="s">
        <v>42</v>
      </c>
      <c r="J78" s="23">
        <v>300</v>
      </c>
      <c r="K78" s="23" t="s">
        <v>13</v>
      </c>
      <c r="L78" s="23" t="s">
        <v>13</v>
      </c>
      <c r="M78" s="25" t="s">
        <v>13</v>
      </c>
      <c r="N78" s="33">
        <v>0</v>
      </c>
      <c r="O78" s="23">
        <v>4</v>
      </c>
      <c r="P78" s="13">
        <v>2.2559999999999998</v>
      </c>
      <c r="Q78" s="23">
        <v>2.7410000000000001</v>
      </c>
      <c r="R78" s="13">
        <v>2.681</v>
      </c>
      <c r="S78" s="13">
        <v>0</v>
      </c>
      <c r="T78" s="13">
        <f>R78-S78</f>
        <v>2.681</v>
      </c>
      <c r="U78" s="13">
        <f>T78</f>
        <v>2.681</v>
      </c>
      <c r="V78" s="13">
        <f>U78-S78</f>
        <v>2.681</v>
      </c>
      <c r="W78" s="13">
        <f>100 - (1 - (((U78-T78)/U78)+(S78/T78)))*100</f>
        <v>0</v>
      </c>
      <c r="X78" s="13">
        <f>U78</f>
        <v>2.681</v>
      </c>
      <c r="Y78" s="13">
        <f>(X78-U78)/U78*100</f>
        <v>0</v>
      </c>
      <c r="Z78" s="14">
        <f>IF(W78&gt;10,"NA",Y78)</f>
        <v>0</v>
      </c>
    </row>
    <row r="79" spans="1:26" s="23" customFormat="1" ht="19" x14ac:dyDescent="0.25">
      <c r="A79" s="23">
        <v>78</v>
      </c>
      <c r="B79" s="24" t="s">
        <v>0</v>
      </c>
      <c r="C79" s="23" t="s">
        <v>22</v>
      </c>
      <c r="D79" s="23" t="s">
        <v>22</v>
      </c>
      <c r="E79" s="23" t="s">
        <v>47</v>
      </c>
      <c r="F79" s="23" t="s">
        <v>8</v>
      </c>
      <c r="G79" s="23">
        <v>6</v>
      </c>
      <c r="H79" s="23" t="s">
        <v>9</v>
      </c>
      <c r="I79" s="23" t="s">
        <v>42</v>
      </c>
      <c r="J79" s="23">
        <v>300</v>
      </c>
      <c r="K79" s="23" t="s">
        <v>13</v>
      </c>
      <c r="L79" s="23" t="s">
        <v>13</v>
      </c>
      <c r="M79" s="25" t="s">
        <v>13</v>
      </c>
      <c r="N79" s="33">
        <v>0</v>
      </c>
      <c r="O79" s="23">
        <v>5</v>
      </c>
      <c r="P79" s="13">
        <v>2.464</v>
      </c>
      <c r="Q79" s="23">
        <v>3.415</v>
      </c>
      <c r="R79" s="13">
        <v>3.363</v>
      </c>
      <c r="S79" s="13">
        <v>0</v>
      </c>
      <c r="T79" s="13">
        <f>R79-S79</f>
        <v>3.363</v>
      </c>
      <c r="U79" s="13">
        <f>T79</f>
        <v>3.363</v>
      </c>
      <c r="V79" s="13">
        <f>U79-S79</f>
        <v>3.363</v>
      </c>
      <c r="W79" s="13">
        <f>100 - (1 - (((U79-T79)/U79)+(S79/T79)))*100</f>
        <v>0</v>
      </c>
      <c r="X79" s="13">
        <f>U79</f>
        <v>3.363</v>
      </c>
      <c r="Y79" s="13">
        <f>(X79-U79)/U79*100</f>
        <v>0</v>
      </c>
      <c r="Z79" s="14">
        <f>IF(W79&gt;10,"NA",Y79)</f>
        <v>0</v>
      </c>
    </row>
    <row r="80" spans="1:26" s="23" customFormat="1" ht="19" x14ac:dyDescent="0.25">
      <c r="A80" s="23">
        <v>79</v>
      </c>
      <c r="B80" s="24" t="s">
        <v>0</v>
      </c>
      <c r="C80" s="23" t="s">
        <v>22</v>
      </c>
      <c r="D80" s="23" t="s">
        <v>22</v>
      </c>
      <c r="E80" s="23" t="s">
        <v>47</v>
      </c>
      <c r="F80" s="23" t="s">
        <v>8</v>
      </c>
      <c r="G80" s="23">
        <v>6</v>
      </c>
      <c r="H80" s="23" t="s">
        <v>9</v>
      </c>
      <c r="I80" s="23" t="s">
        <v>42</v>
      </c>
      <c r="J80" s="23">
        <v>300</v>
      </c>
      <c r="K80" s="23" t="s">
        <v>13</v>
      </c>
      <c r="L80" s="23" t="s">
        <v>13</v>
      </c>
      <c r="M80" s="25" t="s">
        <v>13</v>
      </c>
      <c r="N80" s="33">
        <v>0</v>
      </c>
      <c r="O80" s="23">
        <v>6</v>
      </c>
      <c r="P80" s="13">
        <v>2.1560000000000001</v>
      </c>
      <c r="Q80" s="23">
        <v>2.3860000000000001</v>
      </c>
      <c r="R80" s="13">
        <v>2.3319999999999999</v>
      </c>
      <c r="S80" s="13">
        <v>0</v>
      </c>
      <c r="T80" s="13">
        <f>R80-S80</f>
        <v>2.3319999999999999</v>
      </c>
      <c r="U80" s="13">
        <f>T80</f>
        <v>2.3319999999999999</v>
      </c>
      <c r="V80" s="13">
        <f>U80-S80</f>
        <v>2.3319999999999999</v>
      </c>
      <c r="W80" s="13">
        <f>100 - (1 - (((U80-T80)/U80)+(S80/T80)))*100</f>
        <v>0</v>
      </c>
      <c r="X80" s="13">
        <f>U80</f>
        <v>2.3319999999999999</v>
      </c>
      <c r="Y80" s="13">
        <f>(X80-U80)/U80*100</f>
        <v>0</v>
      </c>
      <c r="Z80" s="14">
        <f>IF(W80&gt;10,"NA",Y80)</f>
        <v>0</v>
      </c>
    </row>
    <row r="81" spans="1:26" s="23" customFormat="1" ht="19" x14ac:dyDescent="0.25">
      <c r="A81" s="23">
        <v>80</v>
      </c>
      <c r="B81" s="24" t="s">
        <v>0</v>
      </c>
      <c r="C81" s="23" t="s">
        <v>22</v>
      </c>
      <c r="D81" s="23" t="s">
        <v>22</v>
      </c>
      <c r="E81" s="23" t="s">
        <v>47</v>
      </c>
      <c r="F81" s="23" t="s">
        <v>8</v>
      </c>
      <c r="G81" s="23">
        <v>6</v>
      </c>
      <c r="H81" s="23" t="s">
        <v>9</v>
      </c>
      <c r="I81" s="23" t="s">
        <v>42</v>
      </c>
      <c r="J81" s="23">
        <v>300</v>
      </c>
      <c r="K81" s="23" t="s">
        <v>13</v>
      </c>
      <c r="L81" s="23" t="s">
        <v>13</v>
      </c>
      <c r="M81" s="25" t="s">
        <v>13</v>
      </c>
      <c r="N81" s="33">
        <v>0</v>
      </c>
      <c r="O81" s="23">
        <v>7</v>
      </c>
      <c r="P81" s="13">
        <v>2.431</v>
      </c>
      <c r="Q81" s="23">
        <v>2.621</v>
      </c>
      <c r="R81" s="13">
        <v>2.5619999999999998</v>
      </c>
      <c r="S81" s="13">
        <v>0</v>
      </c>
      <c r="T81" s="13">
        <f>R81-S81</f>
        <v>2.5619999999999998</v>
      </c>
      <c r="U81" s="13">
        <v>2.7570000000000001</v>
      </c>
      <c r="V81" s="13">
        <f>U81-S81</f>
        <v>2.7570000000000001</v>
      </c>
      <c r="W81" s="13">
        <f>100 - (1 - (((U81-T81)/U81)+(S81/T81)))*100</f>
        <v>7.0729053318824953</v>
      </c>
      <c r="X81" s="13">
        <f>U81</f>
        <v>2.7570000000000001</v>
      </c>
      <c r="Y81" s="13">
        <f>(X81-U81)/U81*100</f>
        <v>0</v>
      </c>
      <c r="Z81" s="14">
        <f>IF(W81&gt;10,"NA",Y81)</f>
        <v>0</v>
      </c>
    </row>
    <row r="82" spans="1:26" s="23" customFormat="1" ht="19" x14ac:dyDescent="0.25">
      <c r="A82" s="23">
        <v>81</v>
      </c>
      <c r="B82" s="24" t="s">
        <v>0</v>
      </c>
      <c r="C82" s="23" t="s">
        <v>22</v>
      </c>
      <c r="D82" s="23" t="s">
        <v>22</v>
      </c>
      <c r="E82" s="23" t="s">
        <v>47</v>
      </c>
      <c r="F82" s="23" t="s">
        <v>8</v>
      </c>
      <c r="G82" s="23">
        <v>6</v>
      </c>
      <c r="H82" s="23" t="s">
        <v>9</v>
      </c>
      <c r="I82" s="23" t="s">
        <v>42</v>
      </c>
      <c r="J82" s="23">
        <v>300</v>
      </c>
      <c r="K82" s="23" t="s">
        <v>13</v>
      </c>
      <c r="L82" s="23" t="s">
        <v>13</v>
      </c>
      <c r="M82" s="25" t="s">
        <v>13</v>
      </c>
      <c r="N82" s="33">
        <v>0</v>
      </c>
      <c r="O82" s="23">
        <v>8</v>
      </c>
      <c r="P82" s="13">
        <v>2.4980000000000002</v>
      </c>
      <c r="Q82" s="23">
        <v>3.31</v>
      </c>
      <c r="R82" s="13">
        <v>3.2559999999999998</v>
      </c>
      <c r="S82" s="13">
        <v>0</v>
      </c>
      <c r="T82" s="13">
        <f>R82-S82</f>
        <v>3.2559999999999998</v>
      </c>
      <c r="U82" s="13">
        <f>T82</f>
        <v>3.2559999999999998</v>
      </c>
      <c r="V82" s="13">
        <f>U82-S82</f>
        <v>3.2559999999999998</v>
      </c>
      <c r="W82" s="13">
        <f>100 - (1 - (((U82-T82)/U82)+(S82/T82)))*100</f>
        <v>0</v>
      </c>
      <c r="X82" s="13">
        <f>U82</f>
        <v>3.2559999999999998</v>
      </c>
      <c r="Y82" s="13">
        <f>(X82-U82)/U82*100</f>
        <v>0</v>
      </c>
      <c r="Z82" s="14">
        <f>IF(W82&gt;10,"NA",Y82)</f>
        <v>0</v>
      </c>
    </row>
    <row r="83" spans="1:26" s="23" customFormat="1" ht="19" x14ac:dyDescent="0.25">
      <c r="A83" s="23">
        <v>82</v>
      </c>
      <c r="B83" s="24" t="s">
        <v>0</v>
      </c>
      <c r="C83" s="23" t="s">
        <v>22</v>
      </c>
      <c r="D83" s="23" t="s">
        <v>22</v>
      </c>
      <c r="E83" s="23" t="s">
        <v>47</v>
      </c>
      <c r="F83" s="23" t="s">
        <v>8</v>
      </c>
      <c r="G83" s="23">
        <v>7</v>
      </c>
      <c r="H83" s="23" t="s">
        <v>9</v>
      </c>
      <c r="I83" s="23" t="s">
        <v>43</v>
      </c>
      <c r="J83" s="23">
        <v>303</v>
      </c>
      <c r="K83" s="23">
        <v>21</v>
      </c>
      <c r="L83" s="23">
        <v>19</v>
      </c>
      <c r="M83" s="25">
        <f>PI()*(K83/2)^2/1000+PI()*(L83/2)^2/1000</f>
        <v>0.62988932704475342</v>
      </c>
      <c r="N83" s="33">
        <v>0</v>
      </c>
      <c r="O83" s="23">
        <v>1</v>
      </c>
      <c r="P83" s="13">
        <v>1.226</v>
      </c>
      <c r="Q83" s="13">
        <v>1.2390000000000001</v>
      </c>
      <c r="R83" s="13">
        <v>1.2</v>
      </c>
      <c r="S83" s="13">
        <v>0</v>
      </c>
      <c r="T83" s="13">
        <f>R83-S83</f>
        <v>1.2</v>
      </c>
      <c r="U83" s="13">
        <v>1.4239999999999999</v>
      </c>
      <c r="V83" s="13">
        <f>U83-S83</f>
        <v>1.4239999999999999</v>
      </c>
      <c r="W83" s="13">
        <f>100 - (1 - (((U83-T83)/U83)+(S83/T83)))*100</f>
        <v>15.730337078651672</v>
      </c>
      <c r="X83" s="13">
        <f>V83</f>
        <v>1.4239999999999999</v>
      </c>
      <c r="Y83" s="13">
        <f>(X83-U83)/U83*100</f>
        <v>0</v>
      </c>
      <c r="Z83" s="14" t="str">
        <f>IF(W83&gt;10,"NA",Y83)</f>
        <v>NA</v>
      </c>
    </row>
    <row r="84" spans="1:26" s="23" customFormat="1" ht="19" x14ac:dyDescent="0.25">
      <c r="A84" s="23">
        <v>83</v>
      </c>
      <c r="B84" s="24" t="s">
        <v>0</v>
      </c>
      <c r="C84" s="23" t="s">
        <v>22</v>
      </c>
      <c r="D84" s="23" t="s">
        <v>22</v>
      </c>
      <c r="E84" s="23" t="s">
        <v>47</v>
      </c>
      <c r="F84" s="23" t="s">
        <v>8</v>
      </c>
      <c r="G84" s="23">
        <v>7</v>
      </c>
      <c r="H84" s="23" t="s">
        <v>9</v>
      </c>
      <c r="I84" s="23" t="s">
        <v>43</v>
      </c>
      <c r="J84" s="23">
        <v>303</v>
      </c>
      <c r="K84" s="23">
        <v>21</v>
      </c>
      <c r="L84" s="23">
        <v>19</v>
      </c>
      <c r="M84" s="25">
        <f>PI()*(K84/2)^2/1000+PI()*(L84/2)^2/1000</f>
        <v>0.62988932704475342</v>
      </c>
      <c r="N84" s="33">
        <v>0</v>
      </c>
      <c r="O84" s="23">
        <v>2</v>
      </c>
      <c r="P84" s="13">
        <v>2.391</v>
      </c>
      <c r="Q84" s="13">
        <v>4.0640000000000001</v>
      </c>
      <c r="R84" s="13">
        <v>4.0019999999999998</v>
      </c>
      <c r="S84" s="13">
        <v>0</v>
      </c>
      <c r="T84" s="13">
        <f>R84-S84</f>
        <v>4.0019999999999998</v>
      </c>
      <c r="U84" s="13">
        <v>4.0570000000000004</v>
      </c>
      <c r="V84" s="13">
        <f>U84-S84</f>
        <v>4.0570000000000004</v>
      </c>
      <c r="W84" s="13">
        <f>100 - (1 - (((U84-T84)/U84)+(S84/T84)))*100</f>
        <v>1.3556815380823366</v>
      </c>
      <c r="X84" s="13">
        <f>V84</f>
        <v>4.0570000000000004</v>
      </c>
      <c r="Y84" s="13">
        <f>(X84-U84)/U84*100</f>
        <v>0</v>
      </c>
      <c r="Z84" s="14">
        <f>IF(W84&gt;10,"NA",Y84)</f>
        <v>0</v>
      </c>
    </row>
    <row r="85" spans="1:26" s="23" customFormat="1" ht="19" x14ac:dyDescent="0.25">
      <c r="A85" s="23">
        <v>84</v>
      </c>
      <c r="B85" s="24" t="s">
        <v>0</v>
      </c>
      <c r="C85" s="23" t="s">
        <v>22</v>
      </c>
      <c r="D85" s="23" t="s">
        <v>22</v>
      </c>
      <c r="E85" s="23" t="s">
        <v>47</v>
      </c>
      <c r="F85" s="23" t="s">
        <v>8</v>
      </c>
      <c r="G85" s="23">
        <v>7</v>
      </c>
      <c r="H85" s="23" t="s">
        <v>9</v>
      </c>
      <c r="I85" s="23" t="s">
        <v>43</v>
      </c>
      <c r="J85" s="23">
        <v>303</v>
      </c>
      <c r="K85" s="23">
        <v>21</v>
      </c>
      <c r="L85" s="23">
        <v>19</v>
      </c>
      <c r="M85" s="25">
        <f>PI()*(K85/2)^2/1000+PI()*(L85/2)^2/1000</f>
        <v>0.62988932704475342</v>
      </c>
      <c r="N85" s="33">
        <v>0</v>
      </c>
      <c r="O85" s="23">
        <v>3</v>
      </c>
      <c r="P85" s="13">
        <v>2.3330000000000002</v>
      </c>
      <c r="Q85" s="13">
        <v>3.887</v>
      </c>
      <c r="R85" s="13">
        <v>3.7450000000000001</v>
      </c>
      <c r="S85" s="13">
        <v>0</v>
      </c>
      <c r="T85" s="13">
        <f>R85-S85</f>
        <v>3.7450000000000001</v>
      </c>
      <c r="U85" s="13">
        <v>3.859</v>
      </c>
      <c r="V85" s="13">
        <f>U85-S85</f>
        <v>3.859</v>
      </c>
      <c r="W85" s="13">
        <f>100 - (1 - (((U85-T85)/U85)+(S85/T85)))*100</f>
        <v>2.9541331951282785</v>
      </c>
      <c r="X85" s="13">
        <f>V85</f>
        <v>3.859</v>
      </c>
      <c r="Y85" s="13">
        <f>(X85-U85)/U85*100</f>
        <v>0</v>
      </c>
      <c r="Z85" s="14">
        <f>IF(W85&gt;10,"NA",Y85)</f>
        <v>0</v>
      </c>
    </row>
    <row r="86" spans="1:26" s="23" customFormat="1" ht="19" x14ac:dyDescent="0.25">
      <c r="A86" s="23">
        <v>85</v>
      </c>
      <c r="B86" s="24" t="s">
        <v>0</v>
      </c>
      <c r="C86" s="23" t="s">
        <v>22</v>
      </c>
      <c r="D86" s="23" t="s">
        <v>22</v>
      </c>
      <c r="E86" s="23" t="s">
        <v>47</v>
      </c>
      <c r="F86" s="23" t="s">
        <v>8</v>
      </c>
      <c r="G86" s="23">
        <v>7</v>
      </c>
      <c r="H86" s="23" t="s">
        <v>9</v>
      </c>
      <c r="I86" s="23" t="s">
        <v>43</v>
      </c>
      <c r="J86" s="23">
        <v>303</v>
      </c>
      <c r="K86" s="23">
        <v>21</v>
      </c>
      <c r="L86" s="23">
        <v>19</v>
      </c>
      <c r="M86" s="25">
        <f>PI()*(K86/2)^2/1000+PI()*(L86/2)^2/1000</f>
        <v>0.62988932704475342</v>
      </c>
      <c r="N86" s="33">
        <v>1</v>
      </c>
      <c r="O86" s="23">
        <v>4</v>
      </c>
      <c r="P86" s="13">
        <v>1.3939999999999999</v>
      </c>
      <c r="Q86" s="13">
        <v>1.214</v>
      </c>
      <c r="R86" s="13">
        <v>1.175</v>
      </c>
      <c r="S86" s="13">
        <v>0</v>
      </c>
      <c r="T86" s="13">
        <f>R86-S86</f>
        <v>1.175</v>
      </c>
      <c r="U86" s="13">
        <v>1.175</v>
      </c>
      <c r="V86" s="13">
        <f>U86-S86</f>
        <v>1.175</v>
      </c>
      <c r="W86" s="13">
        <f>100 - (1 - (((U86-T86)/U86)+(S86/T86)))*100</f>
        <v>0</v>
      </c>
      <c r="X86" s="13">
        <f>V86</f>
        <v>1.175</v>
      </c>
      <c r="Y86" s="13">
        <f>(X86-U86)/U86*100</f>
        <v>0</v>
      </c>
      <c r="Z86" s="14">
        <f>IF(W86&gt;10,"NA",Y86)</f>
        <v>0</v>
      </c>
    </row>
    <row r="87" spans="1:26" s="23" customFormat="1" ht="19" x14ac:dyDescent="0.25">
      <c r="A87" s="23">
        <v>86</v>
      </c>
      <c r="B87" s="24" t="s">
        <v>0</v>
      </c>
      <c r="C87" s="23" t="s">
        <v>22</v>
      </c>
      <c r="D87" s="23" t="s">
        <v>22</v>
      </c>
      <c r="E87" s="23" t="s">
        <v>47</v>
      </c>
      <c r="F87" s="23" t="s">
        <v>8</v>
      </c>
      <c r="G87" s="23">
        <v>7</v>
      </c>
      <c r="H87" s="23" t="s">
        <v>9</v>
      </c>
      <c r="I87" s="23" t="s">
        <v>43</v>
      </c>
      <c r="J87" s="23">
        <v>303</v>
      </c>
      <c r="K87" s="23">
        <v>21</v>
      </c>
      <c r="L87" s="23">
        <v>19</v>
      </c>
      <c r="M87" s="25">
        <f>PI()*(K87/2)^2/1000+PI()*(L87/2)^2/1000</f>
        <v>0.62988932704475342</v>
      </c>
      <c r="N87" s="33">
        <v>1</v>
      </c>
      <c r="O87" s="23">
        <v>5</v>
      </c>
      <c r="P87" s="13">
        <v>1.4850000000000001</v>
      </c>
      <c r="Q87" s="13">
        <v>1.35</v>
      </c>
      <c r="R87" s="13">
        <v>1.304</v>
      </c>
      <c r="S87" s="13">
        <v>0</v>
      </c>
      <c r="T87" s="13">
        <f>R87-S87</f>
        <v>1.304</v>
      </c>
      <c r="U87" s="13">
        <v>1.304</v>
      </c>
      <c r="V87" s="13">
        <f>U87-S87</f>
        <v>1.304</v>
      </c>
      <c r="W87" s="13">
        <f>100 - (1 - (((U87-T87)/U87)+(S87/T87)))*100</f>
        <v>0</v>
      </c>
      <c r="X87" s="13">
        <f>V87</f>
        <v>1.304</v>
      </c>
      <c r="Y87" s="13">
        <f>(X87-U87)/U87*100</f>
        <v>0</v>
      </c>
      <c r="Z87" s="14">
        <f>IF(W87&gt;10,"NA",Y87)</f>
        <v>0</v>
      </c>
    </row>
    <row r="88" spans="1:26" s="23" customFormat="1" ht="19" x14ac:dyDescent="0.25">
      <c r="A88" s="23">
        <v>87</v>
      </c>
      <c r="B88" s="24" t="s">
        <v>0</v>
      </c>
      <c r="C88" s="23" t="s">
        <v>22</v>
      </c>
      <c r="D88" s="23" t="s">
        <v>22</v>
      </c>
      <c r="E88" s="23" t="s">
        <v>47</v>
      </c>
      <c r="F88" s="23" t="s">
        <v>8</v>
      </c>
      <c r="G88" s="23">
        <v>7</v>
      </c>
      <c r="H88" s="23" t="s">
        <v>9</v>
      </c>
      <c r="I88" s="23" t="s">
        <v>43</v>
      </c>
      <c r="J88" s="23">
        <v>303</v>
      </c>
      <c r="K88" s="23">
        <v>21</v>
      </c>
      <c r="L88" s="23">
        <v>19</v>
      </c>
      <c r="M88" s="25">
        <f>PI()*(K88/2)^2/1000+PI()*(L88/2)^2/1000</f>
        <v>0.62988932704475342</v>
      </c>
      <c r="N88" s="33">
        <v>0</v>
      </c>
      <c r="O88" s="23">
        <v>6</v>
      </c>
      <c r="P88" s="13">
        <v>2.7210000000000001</v>
      </c>
      <c r="Q88" s="13">
        <v>4.0739999999999998</v>
      </c>
      <c r="R88" s="13">
        <v>3.9780000000000002</v>
      </c>
      <c r="S88" s="13">
        <v>0</v>
      </c>
      <c r="T88" s="13">
        <f>R88-S88</f>
        <v>3.9780000000000002</v>
      </c>
      <c r="U88" s="13">
        <v>4.5650000000000004</v>
      </c>
      <c r="V88" s="13">
        <f>U88-S88</f>
        <v>4.5650000000000004</v>
      </c>
      <c r="W88" s="13">
        <f>100 - (1 - (((U88-T88)/U88)+(S88/T88)))*100</f>
        <v>12.85870755750274</v>
      </c>
      <c r="X88" s="13">
        <f>V88</f>
        <v>4.5650000000000004</v>
      </c>
      <c r="Y88" s="13">
        <f>(X88-U88)/U88*100</f>
        <v>0</v>
      </c>
      <c r="Z88" s="14" t="str">
        <f>IF(W88&gt;10,"NA",Y88)</f>
        <v>NA</v>
      </c>
    </row>
    <row r="89" spans="1:26" s="23" customFormat="1" ht="19" x14ac:dyDescent="0.25">
      <c r="A89" s="23">
        <v>88</v>
      </c>
      <c r="B89" s="24" t="s">
        <v>0</v>
      </c>
      <c r="C89" s="23" t="s">
        <v>22</v>
      </c>
      <c r="D89" s="23" t="s">
        <v>22</v>
      </c>
      <c r="E89" s="23" t="s">
        <v>47</v>
      </c>
      <c r="F89" s="23" t="s">
        <v>8</v>
      </c>
      <c r="G89" s="23">
        <v>7</v>
      </c>
      <c r="H89" s="23" t="s">
        <v>9</v>
      </c>
      <c r="I89" s="23" t="s">
        <v>43</v>
      </c>
      <c r="J89" s="23">
        <v>303</v>
      </c>
      <c r="K89" s="23">
        <v>21</v>
      </c>
      <c r="L89" s="23">
        <v>19</v>
      </c>
      <c r="M89" s="25">
        <f>PI()*(K89/2)^2/1000+PI()*(L89/2)^2/1000</f>
        <v>0.62988932704475342</v>
      </c>
      <c r="N89" s="33">
        <v>0</v>
      </c>
      <c r="O89" s="23">
        <v>7</v>
      </c>
      <c r="P89" s="13">
        <v>2.7669999999999999</v>
      </c>
      <c r="Q89" s="13">
        <v>4.681</v>
      </c>
      <c r="R89" s="13">
        <v>4.5910000000000002</v>
      </c>
      <c r="S89" s="13">
        <v>0</v>
      </c>
      <c r="T89" s="13">
        <f>R89-S89</f>
        <v>4.5910000000000002</v>
      </c>
      <c r="U89" s="13">
        <v>4.7839999999999998</v>
      </c>
      <c r="V89" s="13">
        <f>U89-S89</f>
        <v>4.7839999999999998</v>
      </c>
      <c r="W89" s="13">
        <f>100 - (1 - (((U89-T89)/U89)+(S89/T89)))*100</f>
        <v>4.0342809364548344</v>
      </c>
      <c r="X89" s="13">
        <f>V89</f>
        <v>4.7839999999999998</v>
      </c>
      <c r="Y89" s="13">
        <f>(X89-U89)/U89*100</f>
        <v>0</v>
      </c>
      <c r="Z89" s="14">
        <f>IF(W89&gt;10,"NA",Y89)</f>
        <v>0</v>
      </c>
    </row>
    <row r="90" spans="1:26" s="23" customFormat="1" ht="19" x14ac:dyDescent="0.25">
      <c r="A90" s="23">
        <v>89</v>
      </c>
      <c r="B90" s="24" t="s">
        <v>0</v>
      </c>
      <c r="C90" s="23" t="s">
        <v>22</v>
      </c>
      <c r="D90" s="23" t="s">
        <v>22</v>
      </c>
      <c r="E90" s="23" t="s">
        <v>47</v>
      </c>
      <c r="F90" s="23" t="s">
        <v>8</v>
      </c>
      <c r="G90" s="23">
        <v>7</v>
      </c>
      <c r="H90" s="23" t="s">
        <v>9</v>
      </c>
      <c r="I90" s="23" t="s">
        <v>43</v>
      </c>
      <c r="J90" s="23">
        <v>303</v>
      </c>
      <c r="K90" s="23">
        <v>21</v>
      </c>
      <c r="L90" s="23">
        <v>19</v>
      </c>
      <c r="M90" s="25">
        <f>PI()*(K90/2)^2/1000+PI()*(L90/2)^2/1000</f>
        <v>0.62988932704475342</v>
      </c>
      <c r="N90" s="33">
        <v>0</v>
      </c>
      <c r="O90" s="23">
        <v>8</v>
      </c>
      <c r="P90" s="13">
        <v>1.9550000000000001</v>
      </c>
      <c r="Q90" s="13">
        <v>1.7849999999999999</v>
      </c>
      <c r="R90" s="13">
        <v>1.69</v>
      </c>
      <c r="S90" s="13">
        <v>0</v>
      </c>
      <c r="T90" s="13">
        <f>R90-S90</f>
        <v>1.69</v>
      </c>
      <c r="U90" s="13">
        <v>1.708</v>
      </c>
      <c r="V90" s="13">
        <f>U90-S90</f>
        <v>1.708</v>
      </c>
      <c r="W90" s="13">
        <f>100 - (1 - (((U90-T90)/U90)+(S90/T90)))*100</f>
        <v>1.0538641686182615</v>
      </c>
      <c r="X90" s="13">
        <f>V90</f>
        <v>1.708</v>
      </c>
      <c r="Y90" s="13">
        <f>(X90-U90)/U90*100</f>
        <v>0</v>
      </c>
      <c r="Z90" s="14">
        <f>IF(W90&gt;10,"NA",Y90)</f>
        <v>0</v>
      </c>
    </row>
    <row r="91" spans="1:26" s="23" customFormat="1" ht="19" x14ac:dyDescent="0.25">
      <c r="A91" s="23">
        <v>90</v>
      </c>
      <c r="B91" s="24" t="s">
        <v>0</v>
      </c>
      <c r="C91" s="23" t="s">
        <v>22</v>
      </c>
      <c r="D91" s="23" t="s">
        <v>22</v>
      </c>
      <c r="E91" s="23" t="s">
        <v>47</v>
      </c>
      <c r="F91" s="23" t="s">
        <v>8</v>
      </c>
      <c r="G91" s="23">
        <v>7</v>
      </c>
      <c r="H91" s="23" t="s">
        <v>9</v>
      </c>
      <c r="I91" s="23" t="s">
        <v>43</v>
      </c>
      <c r="J91" s="23">
        <v>303</v>
      </c>
      <c r="K91" s="23">
        <v>21</v>
      </c>
      <c r="L91" s="23">
        <v>19</v>
      </c>
      <c r="M91" s="25">
        <f>PI()*(K91/2)^2/1000+PI()*(L91/2)^2/1000</f>
        <v>0.62988932704475342</v>
      </c>
      <c r="N91" s="33">
        <v>0</v>
      </c>
      <c r="O91" s="23">
        <v>9</v>
      </c>
      <c r="P91" s="13">
        <v>2.2160000000000002</v>
      </c>
      <c r="Q91" s="13">
        <v>2.996</v>
      </c>
      <c r="R91" s="13">
        <v>2.92</v>
      </c>
      <c r="S91" s="13">
        <v>0</v>
      </c>
      <c r="T91" s="13">
        <f>R91-S91</f>
        <v>2.92</v>
      </c>
      <c r="U91" s="13">
        <v>2.92</v>
      </c>
      <c r="V91" s="13">
        <f>U91-S91</f>
        <v>2.92</v>
      </c>
      <c r="W91" s="13">
        <f>100 - (1 - (((U91-T91)/U91)+(S91/T91)))*100</f>
        <v>0</v>
      </c>
      <c r="X91" s="13">
        <f>V91</f>
        <v>2.92</v>
      </c>
      <c r="Y91" s="13">
        <f>(X91-U91)/U91*100</f>
        <v>0</v>
      </c>
      <c r="Z91" s="14">
        <f>IF(W91&gt;10,"NA",Y91)</f>
        <v>0</v>
      </c>
    </row>
    <row r="92" spans="1:26" s="23" customFormat="1" ht="19" x14ac:dyDescent="0.25">
      <c r="A92" s="23">
        <v>91</v>
      </c>
      <c r="B92" s="24" t="s">
        <v>0</v>
      </c>
      <c r="C92" s="23" t="s">
        <v>22</v>
      </c>
      <c r="D92" s="23" t="s">
        <v>22</v>
      </c>
      <c r="E92" s="23" t="s">
        <v>47</v>
      </c>
      <c r="F92" s="23" t="s">
        <v>8</v>
      </c>
      <c r="G92" s="23">
        <v>7</v>
      </c>
      <c r="H92" s="23" t="s">
        <v>9</v>
      </c>
      <c r="I92" s="23" t="s">
        <v>43</v>
      </c>
      <c r="J92" s="23">
        <v>303</v>
      </c>
      <c r="K92" s="23">
        <v>21</v>
      </c>
      <c r="L92" s="23">
        <v>19</v>
      </c>
      <c r="M92" s="25">
        <f>PI()*(K92/2)^2/1000+PI()*(L92/2)^2/1000</f>
        <v>0.62988932704475342</v>
      </c>
      <c r="N92" s="33">
        <v>0</v>
      </c>
      <c r="O92" s="23">
        <v>10</v>
      </c>
      <c r="P92" s="13">
        <v>2.3730000000000002</v>
      </c>
      <c r="Q92" s="13">
        <v>2.794</v>
      </c>
      <c r="R92" s="13">
        <v>2.68</v>
      </c>
      <c r="S92" s="13">
        <v>0</v>
      </c>
      <c r="T92" s="13">
        <f>R92-S92</f>
        <v>2.68</v>
      </c>
      <c r="U92" s="13">
        <v>2.9969999999999999</v>
      </c>
      <c r="V92" s="13">
        <f>U92-S92</f>
        <v>2.9969999999999999</v>
      </c>
      <c r="W92" s="13">
        <f>100 - (1 - (((U92-T92)/U92)+(S92/T92)))*100</f>
        <v>10.577243910577238</v>
      </c>
      <c r="X92" s="13">
        <f>V92</f>
        <v>2.9969999999999999</v>
      </c>
      <c r="Y92" s="13">
        <f>(X92-U92)/U92*100</f>
        <v>0</v>
      </c>
      <c r="Z92" s="14" t="str">
        <f>IF(W92&gt;10,"NA",Y92)</f>
        <v>NA</v>
      </c>
    </row>
    <row r="93" spans="1:26" s="23" customFormat="1" ht="19" x14ac:dyDescent="0.25">
      <c r="A93" s="23">
        <v>92</v>
      </c>
      <c r="B93" s="24" t="s">
        <v>0</v>
      </c>
      <c r="C93" s="23" t="s">
        <v>22</v>
      </c>
      <c r="D93" s="23" t="s">
        <v>22</v>
      </c>
      <c r="E93" s="23" t="s">
        <v>47</v>
      </c>
      <c r="F93" s="23" t="s">
        <v>8</v>
      </c>
      <c r="G93" s="23">
        <v>8</v>
      </c>
      <c r="H93" s="23" t="s">
        <v>9</v>
      </c>
      <c r="I93" s="23" t="s">
        <v>31</v>
      </c>
      <c r="J93" s="23">
        <v>295</v>
      </c>
      <c r="K93" s="23" t="s">
        <v>13</v>
      </c>
      <c r="L93" s="23" t="s">
        <v>13</v>
      </c>
      <c r="M93" s="25" t="s">
        <v>13</v>
      </c>
      <c r="N93" s="33">
        <v>0</v>
      </c>
      <c r="O93" s="23">
        <v>1</v>
      </c>
      <c r="P93" s="13">
        <v>2.0339999999999998</v>
      </c>
      <c r="Q93" s="13">
        <v>1.976</v>
      </c>
      <c r="R93" s="13">
        <v>1.893</v>
      </c>
      <c r="S93" s="13">
        <v>0</v>
      </c>
      <c r="T93" s="13">
        <f>R93-S93</f>
        <v>1.893</v>
      </c>
      <c r="U93" s="13">
        <v>1.893</v>
      </c>
      <c r="V93" s="13">
        <f>U93-S93</f>
        <v>1.893</v>
      </c>
      <c r="W93" s="13">
        <f>100 - (1 - (((U93-T93)/U93)+(S93/T93)))*100</f>
        <v>0</v>
      </c>
      <c r="X93" s="13">
        <f>V93</f>
        <v>1.893</v>
      </c>
      <c r="Y93" s="13">
        <f>(X93-U93)/U93*100</f>
        <v>0</v>
      </c>
      <c r="Z93" s="14">
        <f>IF(W93&gt;10,"NA",Y93)</f>
        <v>0</v>
      </c>
    </row>
    <row r="94" spans="1:26" s="23" customFormat="1" ht="19" x14ac:dyDescent="0.25">
      <c r="A94" s="23">
        <v>93</v>
      </c>
      <c r="B94" s="24" t="s">
        <v>0</v>
      </c>
      <c r="C94" s="23" t="s">
        <v>22</v>
      </c>
      <c r="D94" s="23" t="s">
        <v>22</v>
      </c>
      <c r="E94" s="23" t="s">
        <v>47</v>
      </c>
      <c r="F94" s="23" t="s">
        <v>8</v>
      </c>
      <c r="G94" s="23">
        <v>8</v>
      </c>
      <c r="H94" s="23" t="s">
        <v>9</v>
      </c>
      <c r="I94" s="23" t="s">
        <v>31</v>
      </c>
      <c r="J94" s="23">
        <v>295</v>
      </c>
      <c r="K94" s="23" t="s">
        <v>13</v>
      </c>
      <c r="L94" s="23" t="s">
        <v>13</v>
      </c>
      <c r="M94" s="25" t="s">
        <v>13</v>
      </c>
      <c r="N94" s="33">
        <v>1</v>
      </c>
      <c r="O94" s="23">
        <v>2</v>
      </c>
      <c r="P94" s="13">
        <v>1.6870000000000001</v>
      </c>
      <c r="Q94" s="13">
        <v>1.242</v>
      </c>
      <c r="R94" s="13">
        <v>1.2</v>
      </c>
      <c r="S94" s="13">
        <v>0</v>
      </c>
      <c r="T94" s="13">
        <f>R94-S94</f>
        <v>1.2</v>
      </c>
      <c r="U94" s="13">
        <v>1.2</v>
      </c>
      <c r="V94" s="13">
        <f>U94-S94</f>
        <v>1.2</v>
      </c>
      <c r="W94" s="13">
        <f>100 - (1 - (((U94-T94)/U94)+(S94/T94)))*100</f>
        <v>0</v>
      </c>
      <c r="X94" s="13">
        <f>V94</f>
        <v>1.2</v>
      </c>
      <c r="Y94" s="13">
        <f>(X94-U94)/U94*100</f>
        <v>0</v>
      </c>
      <c r="Z94" s="14">
        <f>IF(W94&gt;10,"NA",Y94)</f>
        <v>0</v>
      </c>
    </row>
    <row r="95" spans="1:26" s="23" customFormat="1" ht="19" x14ac:dyDescent="0.25">
      <c r="A95" s="23">
        <v>94</v>
      </c>
      <c r="B95" s="24" t="s">
        <v>0</v>
      </c>
      <c r="C95" s="23" t="s">
        <v>22</v>
      </c>
      <c r="D95" s="23" t="s">
        <v>22</v>
      </c>
      <c r="E95" s="23" t="s">
        <v>47</v>
      </c>
      <c r="F95" s="23" t="s">
        <v>8</v>
      </c>
      <c r="G95" s="23">
        <v>8</v>
      </c>
      <c r="H95" s="23" t="s">
        <v>9</v>
      </c>
      <c r="I95" s="23" t="s">
        <v>31</v>
      </c>
      <c r="J95" s="23">
        <v>295</v>
      </c>
      <c r="K95" s="23" t="s">
        <v>13</v>
      </c>
      <c r="L95" s="23" t="s">
        <v>13</v>
      </c>
      <c r="M95" s="25" t="s">
        <v>13</v>
      </c>
      <c r="N95" s="33">
        <v>0</v>
      </c>
      <c r="O95" s="23">
        <v>3</v>
      </c>
      <c r="P95" s="13">
        <v>2.1339999999999999</v>
      </c>
      <c r="Q95" s="13">
        <v>2.2509999999999999</v>
      </c>
      <c r="R95" s="13">
        <v>2.198</v>
      </c>
      <c r="S95" s="13">
        <v>0</v>
      </c>
      <c r="T95" s="13">
        <f>R95-S95</f>
        <v>2.198</v>
      </c>
      <c r="U95" s="13">
        <v>2.2450000000000001</v>
      </c>
      <c r="V95" s="13">
        <f>U95-S95</f>
        <v>2.2450000000000001</v>
      </c>
      <c r="W95" s="13">
        <f>100 - (1 - (((U95-T95)/U95)+(S95/T95)))*100</f>
        <v>2.0935412026726112</v>
      </c>
      <c r="X95" s="13">
        <f>V95</f>
        <v>2.2450000000000001</v>
      </c>
      <c r="Y95" s="13">
        <f>(X95-U95)/U95*100</f>
        <v>0</v>
      </c>
      <c r="Z95" s="14">
        <f>IF(W95&gt;10,"NA",Y95)</f>
        <v>0</v>
      </c>
    </row>
    <row r="96" spans="1:26" s="23" customFormat="1" ht="19" x14ac:dyDescent="0.25">
      <c r="A96" s="23">
        <v>95</v>
      </c>
      <c r="B96" s="24" t="s">
        <v>0</v>
      </c>
      <c r="C96" s="23" t="s">
        <v>22</v>
      </c>
      <c r="D96" s="23" t="s">
        <v>22</v>
      </c>
      <c r="E96" s="23" t="s">
        <v>47</v>
      </c>
      <c r="F96" s="23" t="s">
        <v>8</v>
      </c>
      <c r="G96" s="23">
        <v>8</v>
      </c>
      <c r="H96" s="23" t="s">
        <v>9</v>
      </c>
      <c r="I96" s="23" t="s">
        <v>31</v>
      </c>
      <c r="J96" s="23">
        <v>295</v>
      </c>
      <c r="K96" s="23" t="s">
        <v>13</v>
      </c>
      <c r="L96" s="23" t="s">
        <v>13</v>
      </c>
      <c r="M96" s="25" t="s">
        <v>13</v>
      </c>
      <c r="N96" s="33">
        <v>0</v>
      </c>
      <c r="O96" s="23">
        <v>4</v>
      </c>
      <c r="P96" s="13">
        <v>1.964</v>
      </c>
      <c r="Q96" s="13">
        <v>1.9610000000000001</v>
      </c>
      <c r="R96" s="13">
        <v>1.9179999999999999</v>
      </c>
      <c r="S96" s="13">
        <v>0</v>
      </c>
      <c r="T96" s="13">
        <f>R96-S96</f>
        <v>1.9179999999999999</v>
      </c>
      <c r="U96" s="13">
        <v>1.9450000000000001</v>
      </c>
      <c r="V96" s="13">
        <f>U96-S96</f>
        <v>1.9450000000000001</v>
      </c>
      <c r="W96" s="13">
        <f>100 - (1 - (((U96-T96)/U96)+(S96/T96)))*100</f>
        <v>1.3881748071979558</v>
      </c>
      <c r="X96" s="13">
        <f>V96</f>
        <v>1.9450000000000001</v>
      </c>
      <c r="Y96" s="13">
        <f>(X96-U96)/U96*100</f>
        <v>0</v>
      </c>
      <c r="Z96" s="14">
        <f>IF(W96&gt;10,"NA",Y96)</f>
        <v>0</v>
      </c>
    </row>
    <row r="97" spans="1:26" s="23" customFormat="1" ht="19" x14ac:dyDescent="0.25">
      <c r="A97" s="23">
        <v>96</v>
      </c>
      <c r="B97" s="24" t="s">
        <v>0</v>
      </c>
      <c r="C97" s="23" t="s">
        <v>22</v>
      </c>
      <c r="D97" s="23" t="s">
        <v>22</v>
      </c>
      <c r="E97" s="23" t="s">
        <v>47</v>
      </c>
      <c r="F97" s="23" t="s">
        <v>8</v>
      </c>
      <c r="G97" s="23">
        <v>8</v>
      </c>
      <c r="H97" s="23" t="s">
        <v>9</v>
      </c>
      <c r="I97" s="23" t="s">
        <v>31</v>
      </c>
      <c r="J97" s="23">
        <v>295</v>
      </c>
      <c r="K97" s="23" t="s">
        <v>13</v>
      </c>
      <c r="L97" s="23" t="s">
        <v>13</v>
      </c>
      <c r="M97" s="25" t="s">
        <v>13</v>
      </c>
      <c r="N97" s="33">
        <v>0</v>
      </c>
      <c r="O97" s="23">
        <v>5</v>
      </c>
      <c r="P97" s="13">
        <v>2.2410000000000001</v>
      </c>
      <c r="Q97" s="13">
        <v>2.5059999999999998</v>
      </c>
      <c r="R97" s="13">
        <v>2.4260000000000002</v>
      </c>
      <c r="S97" s="13">
        <v>0</v>
      </c>
      <c r="T97" s="13">
        <f>R97-S97</f>
        <v>2.4260000000000002</v>
      </c>
      <c r="U97" s="13">
        <v>2.4260000000000002</v>
      </c>
      <c r="V97" s="13">
        <f>U97-S97</f>
        <v>2.4260000000000002</v>
      </c>
      <c r="W97" s="13">
        <f>100 - (1 - (((U97-T97)/U97)+(S97/T97)))*100</f>
        <v>0</v>
      </c>
      <c r="X97" s="13">
        <f>V97</f>
        <v>2.4260000000000002</v>
      </c>
      <c r="Y97" s="13">
        <f>(X97-U97)/U97*100</f>
        <v>0</v>
      </c>
      <c r="Z97" s="14">
        <f>IF(W97&gt;10,"NA",Y97)</f>
        <v>0</v>
      </c>
    </row>
    <row r="98" spans="1:26" s="23" customFormat="1" ht="19" x14ac:dyDescent="0.25">
      <c r="A98" s="23">
        <v>97</v>
      </c>
      <c r="B98" s="24" t="s">
        <v>0</v>
      </c>
      <c r="C98" s="23" t="s">
        <v>22</v>
      </c>
      <c r="D98" s="23" t="s">
        <v>22</v>
      </c>
      <c r="E98" s="23" t="s">
        <v>47</v>
      </c>
      <c r="F98" s="23" t="s">
        <v>8</v>
      </c>
      <c r="G98" s="23">
        <v>8</v>
      </c>
      <c r="H98" s="23" t="s">
        <v>9</v>
      </c>
      <c r="I98" s="23" t="s">
        <v>31</v>
      </c>
      <c r="J98" s="23">
        <v>295</v>
      </c>
      <c r="K98" s="23" t="s">
        <v>13</v>
      </c>
      <c r="L98" s="23" t="s">
        <v>13</v>
      </c>
      <c r="M98" s="25" t="s">
        <v>13</v>
      </c>
      <c r="N98" s="33">
        <v>0</v>
      </c>
      <c r="O98" s="23">
        <v>6</v>
      </c>
      <c r="P98" s="13">
        <v>1.792</v>
      </c>
      <c r="Q98" s="13">
        <v>1.4810000000000001</v>
      </c>
      <c r="R98" s="13">
        <v>1.359</v>
      </c>
      <c r="S98" s="13">
        <v>0</v>
      </c>
      <c r="T98" s="13">
        <f>R98-S98</f>
        <v>1.359</v>
      </c>
      <c r="U98" s="13">
        <v>1.643</v>
      </c>
      <c r="V98" s="13">
        <f>U98-S98</f>
        <v>1.643</v>
      </c>
      <c r="W98" s="13">
        <f>100 - (1 - (((U98-T98)/U98)+(S98/T98)))*100</f>
        <v>17.285453438831411</v>
      </c>
      <c r="X98" s="13">
        <f>V98</f>
        <v>1.643</v>
      </c>
      <c r="Y98" s="13">
        <f>(X98-U98)/U98*100</f>
        <v>0</v>
      </c>
      <c r="Z98" s="14" t="str">
        <f>IF(W98&gt;10,"NA",Y98)</f>
        <v>NA</v>
      </c>
    </row>
    <row r="99" spans="1:26" s="23" customFormat="1" ht="19" x14ac:dyDescent="0.25">
      <c r="A99" s="23">
        <v>98</v>
      </c>
      <c r="B99" s="24" t="s">
        <v>0</v>
      </c>
      <c r="C99" s="23" t="s">
        <v>22</v>
      </c>
      <c r="D99" s="23" t="s">
        <v>22</v>
      </c>
      <c r="E99" s="23" t="s">
        <v>47</v>
      </c>
      <c r="F99" s="23" t="s">
        <v>8</v>
      </c>
      <c r="G99" s="23">
        <v>8</v>
      </c>
      <c r="H99" s="23" t="s">
        <v>9</v>
      </c>
      <c r="I99" s="23" t="s">
        <v>31</v>
      </c>
      <c r="J99" s="23">
        <v>295</v>
      </c>
      <c r="K99" s="23" t="s">
        <v>13</v>
      </c>
      <c r="L99" s="23" t="s">
        <v>13</v>
      </c>
      <c r="M99" s="25" t="s">
        <v>13</v>
      </c>
      <c r="N99" s="33">
        <v>1</v>
      </c>
      <c r="O99" s="23">
        <v>7</v>
      </c>
      <c r="P99" s="13">
        <v>1.6659999999999999</v>
      </c>
      <c r="Q99" s="13">
        <v>1.2529999999999999</v>
      </c>
      <c r="R99" s="13">
        <v>1.2110000000000001</v>
      </c>
      <c r="S99" s="13">
        <v>0</v>
      </c>
      <c r="T99" s="13">
        <f>R99-S99</f>
        <v>1.2110000000000001</v>
      </c>
      <c r="U99" s="13">
        <v>1.2110000000000001</v>
      </c>
      <c r="V99" s="13">
        <f>U99-S99</f>
        <v>1.2110000000000001</v>
      </c>
      <c r="W99" s="13">
        <f>100 - (1 - (((U99-T99)/U99)+(S99/T99)))*100</f>
        <v>0</v>
      </c>
      <c r="X99" s="13">
        <f>V99</f>
        <v>1.2110000000000001</v>
      </c>
      <c r="Y99" s="13">
        <f>(X99-U99)/U99*100</f>
        <v>0</v>
      </c>
      <c r="Z99" s="14">
        <f>IF(W99&gt;10,"NA",Y99)</f>
        <v>0</v>
      </c>
    </row>
    <row r="100" spans="1:26" s="23" customFormat="1" ht="19" x14ac:dyDescent="0.25">
      <c r="A100" s="23">
        <v>99</v>
      </c>
      <c r="B100" s="24" t="s">
        <v>0</v>
      </c>
      <c r="C100" s="23" t="s">
        <v>22</v>
      </c>
      <c r="D100" s="23" t="s">
        <v>22</v>
      </c>
      <c r="E100" s="23" t="s">
        <v>47</v>
      </c>
      <c r="F100" s="23" t="s">
        <v>8</v>
      </c>
      <c r="G100" s="23">
        <v>8</v>
      </c>
      <c r="H100" s="23" t="s">
        <v>9</v>
      </c>
      <c r="I100" s="23" t="s">
        <v>31</v>
      </c>
      <c r="J100" s="23">
        <v>295</v>
      </c>
      <c r="K100" s="23" t="s">
        <v>13</v>
      </c>
      <c r="L100" s="23" t="s">
        <v>13</v>
      </c>
      <c r="M100" s="25" t="s">
        <v>13</v>
      </c>
      <c r="N100" s="33">
        <v>0</v>
      </c>
      <c r="O100" s="23">
        <v>8</v>
      </c>
      <c r="P100" s="13">
        <v>2.278</v>
      </c>
      <c r="Q100" s="13">
        <v>2.532</v>
      </c>
      <c r="R100" s="13">
        <v>2.4769999999999999</v>
      </c>
      <c r="S100" s="13">
        <v>0</v>
      </c>
      <c r="T100" s="13">
        <f>R100-S100</f>
        <v>2.4769999999999999</v>
      </c>
      <c r="U100" s="13">
        <v>2.4769999999999999</v>
      </c>
      <c r="V100" s="13">
        <f>U100-S100</f>
        <v>2.4769999999999999</v>
      </c>
      <c r="W100" s="13">
        <f>100 - (1 - (((U100-T100)/U100)+(S100/T100)))*100</f>
        <v>0</v>
      </c>
      <c r="X100" s="13">
        <f>V100</f>
        <v>2.4769999999999999</v>
      </c>
      <c r="Y100" s="13">
        <f>(X100-U100)/U100*100</f>
        <v>0</v>
      </c>
      <c r="Z100" s="14">
        <f>IF(W100&gt;10,"NA",Y100)</f>
        <v>0</v>
      </c>
    </row>
    <row r="101" spans="1:26" s="23" customFormat="1" ht="19" x14ac:dyDescent="0.25">
      <c r="A101" s="23">
        <v>100</v>
      </c>
      <c r="B101" s="24" t="s">
        <v>0</v>
      </c>
      <c r="C101" s="23" t="s">
        <v>22</v>
      </c>
      <c r="D101" s="23" t="s">
        <v>22</v>
      </c>
      <c r="E101" s="23" t="s">
        <v>47</v>
      </c>
      <c r="F101" s="23" t="s">
        <v>8</v>
      </c>
      <c r="G101" s="23">
        <v>9</v>
      </c>
      <c r="H101" s="23" t="s">
        <v>9</v>
      </c>
      <c r="I101" s="23" t="s">
        <v>30</v>
      </c>
      <c r="J101" s="23">
        <v>266</v>
      </c>
      <c r="K101" s="23" t="s">
        <v>13</v>
      </c>
      <c r="L101" s="23" t="s">
        <v>13</v>
      </c>
      <c r="M101" s="25" t="s">
        <v>13</v>
      </c>
      <c r="N101" s="33">
        <v>0</v>
      </c>
      <c r="O101" s="23">
        <v>1</v>
      </c>
      <c r="P101" s="13">
        <v>1.64</v>
      </c>
      <c r="Q101" s="13">
        <v>1.48</v>
      </c>
      <c r="R101" s="13">
        <v>1.44</v>
      </c>
      <c r="S101" s="13">
        <v>0</v>
      </c>
      <c r="T101" s="13">
        <f>R101-S101</f>
        <v>1.44</v>
      </c>
      <c r="U101" s="13">
        <v>1.44</v>
      </c>
      <c r="V101" s="13">
        <f>U101-S101</f>
        <v>1.44</v>
      </c>
      <c r="W101" s="13">
        <f>100 - (1 - (((U101-T101)/U101)+(S101/T101)))*100</f>
        <v>0</v>
      </c>
      <c r="X101" s="13">
        <f>U101</f>
        <v>1.44</v>
      </c>
      <c r="Y101" s="13">
        <f>(X101-U101)/U101*100</f>
        <v>0</v>
      </c>
      <c r="Z101" s="14">
        <f>IF(W101&gt;10,"NA",Y101)</f>
        <v>0</v>
      </c>
    </row>
    <row r="102" spans="1:26" s="23" customFormat="1" ht="19" x14ac:dyDescent="0.25">
      <c r="A102" s="23">
        <v>101</v>
      </c>
      <c r="B102" s="24" t="s">
        <v>0</v>
      </c>
      <c r="C102" s="23" t="s">
        <v>22</v>
      </c>
      <c r="D102" s="23" t="s">
        <v>22</v>
      </c>
      <c r="E102" s="23" t="s">
        <v>47</v>
      </c>
      <c r="F102" s="23" t="s">
        <v>8</v>
      </c>
      <c r="G102" s="23">
        <v>9</v>
      </c>
      <c r="H102" s="23" t="s">
        <v>9</v>
      </c>
      <c r="I102" s="23" t="s">
        <v>30</v>
      </c>
      <c r="J102" s="23">
        <v>266</v>
      </c>
      <c r="K102" s="23" t="s">
        <v>13</v>
      </c>
      <c r="L102" s="23" t="s">
        <v>13</v>
      </c>
      <c r="M102" s="25" t="s">
        <v>13</v>
      </c>
      <c r="N102" s="33">
        <v>0</v>
      </c>
      <c r="O102" s="23">
        <v>2</v>
      </c>
      <c r="P102" s="13">
        <v>1.407</v>
      </c>
      <c r="Q102" s="13">
        <v>1.145</v>
      </c>
      <c r="R102" s="13">
        <v>1.1000000000000001</v>
      </c>
      <c r="S102" s="13">
        <v>0</v>
      </c>
      <c r="T102" s="13">
        <f>R102-S102</f>
        <v>1.1000000000000001</v>
      </c>
      <c r="U102" s="13">
        <v>1.1339999999999999</v>
      </c>
      <c r="V102" s="13">
        <f>U102-S102</f>
        <v>1.1339999999999999</v>
      </c>
      <c r="W102" s="13">
        <f>100 - (1 - (((U102-T102)/U102)+(S102/T102)))*100</f>
        <v>2.9982363315696432</v>
      </c>
      <c r="X102" s="13">
        <f>U102</f>
        <v>1.1339999999999999</v>
      </c>
      <c r="Y102" s="13">
        <f>(X102-U102)/U102*100</f>
        <v>0</v>
      </c>
      <c r="Z102" s="14">
        <f>IF(W102&gt;10,"NA",Y102)</f>
        <v>0</v>
      </c>
    </row>
    <row r="103" spans="1:26" s="23" customFormat="1" ht="19" x14ac:dyDescent="0.25">
      <c r="A103" s="23">
        <v>102</v>
      </c>
      <c r="B103" s="24" t="s">
        <v>0</v>
      </c>
      <c r="C103" s="23" t="s">
        <v>22</v>
      </c>
      <c r="D103" s="23" t="s">
        <v>22</v>
      </c>
      <c r="E103" s="23" t="s">
        <v>47</v>
      </c>
      <c r="F103" s="23" t="s">
        <v>8</v>
      </c>
      <c r="G103" s="23">
        <v>9</v>
      </c>
      <c r="H103" s="23" t="s">
        <v>9</v>
      </c>
      <c r="I103" s="23" t="s">
        <v>30</v>
      </c>
      <c r="J103" s="23">
        <v>266</v>
      </c>
      <c r="K103" s="23" t="s">
        <v>13</v>
      </c>
      <c r="L103" s="23" t="s">
        <v>13</v>
      </c>
      <c r="M103" s="25" t="s">
        <v>13</v>
      </c>
      <c r="N103" s="33">
        <v>0</v>
      </c>
      <c r="O103" s="23">
        <v>3</v>
      </c>
      <c r="P103" s="13">
        <v>2.0190000000000001</v>
      </c>
      <c r="Q103" s="13">
        <v>2.0059999999999998</v>
      </c>
      <c r="R103" s="13">
        <v>1.9510000000000001</v>
      </c>
      <c r="S103" s="13">
        <v>0</v>
      </c>
      <c r="T103" s="13">
        <f>R103-S103</f>
        <v>1.9510000000000001</v>
      </c>
      <c r="U103" s="13">
        <v>1.9510000000000001</v>
      </c>
      <c r="V103" s="13">
        <f>U103-S103</f>
        <v>1.9510000000000001</v>
      </c>
      <c r="W103" s="13">
        <f>100 - (1 - (((U103-T103)/U103)+(S103/T103)))*100</f>
        <v>0</v>
      </c>
      <c r="X103" s="13">
        <f>U103</f>
        <v>1.9510000000000001</v>
      </c>
      <c r="Y103" s="13">
        <f>(X103-U103)/U103*100</f>
        <v>0</v>
      </c>
      <c r="Z103" s="14">
        <f>IF(W103&gt;10,"NA",Y103)</f>
        <v>0</v>
      </c>
    </row>
    <row r="104" spans="1:26" s="23" customFormat="1" ht="19" x14ac:dyDescent="0.25">
      <c r="A104" s="23">
        <v>103</v>
      </c>
      <c r="B104" s="24" t="s">
        <v>0</v>
      </c>
      <c r="C104" s="23" t="s">
        <v>22</v>
      </c>
      <c r="D104" s="23" t="s">
        <v>22</v>
      </c>
      <c r="E104" s="23" t="s">
        <v>47</v>
      </c>
      <c r="F104" s="23" t="s">
        <v>8</v>
      </c>
      <c r="G104" s="23">
        <v>9</v>
      </c>
      <c r="H104" s="23" t="s">
        <v>9</v>
      </c>
      <c r="I104" s="23" t="s">
        <v>30</v>
      </c>
      <c r="J104" s="23">
        <v>266</v>
      </c>
      <c r="K104" s="23" t="s">
        <v>13</v>
      </c>
      <c r="L104" s="23" t="s">
        <v>13</v>
      </c>
      <c r="M104" s="25" t="s">
        <v>13</v>
      </c>
      <c r="N104" s="33">
        <v>0</v>
      </c>
      <c r="O104" s="23">
        <v>4</v>
      </c>
      <c r="P104" s="13">
        <v>1.228</v>
      </c>
      <c r="Q104" s="13">
        <v>1.1819999999999999</v>
      </c>
      <c r="R104" s="13">
        <v>1.145</v>
      </c>
      <c r="S104" s="13">
        <v>0</v>
      </c>
      <c r="T104" s="13">
        <f>R104-S104</f>
        <v>1.145</v>
      </c>
      <c r="U104" s="13">
        <v>1.2450000000000001</v>
      </c>
      <c r="V104" s="13">
        <f>U104-S104</f>
        <v>1.2450000000000001</v>
      </c>
      <c r="W104" s="13">
        <f>100 - (1 - (((U104-T104)/U104)+(S104/T104)))*100</f>
        <v>8.0321285140562395</v>
      </c>
      <c r="X104" s="13">
        <f>U104</f>
        <v>1.2450000000000001</v>
      </c>
      <c r="Y104" s="13">
        <f>(X104-U104)/U104*100</f>
        <v>0</v>
      </c>
      <c r="Z104" s="14">
        <f>IF(W104&gt;10,"NA",Y104)</f>
        <v>0</v>
      </c>
    </row>
    <row r="105" spans="1:26" s="23" customFormat="1" ht="19" x14ac:dyDescent="0.25">
      <c r="A105" s="23">
        <v>104</v>
      </c>
      <c r="B105" s="24" t="s">
        <v>0</v>
      </c>
      <c r="C105" s="23" t="s">
        <v>22</v>
      </c>
      <c r="D105" s="23" t="s">
        <v>22</v>
      </c>
      <c r="E105" s="23" t="s">
        <v>47</v>
      </c>
      <c r="F105" s="23" t="s">
        <v>8</v>
      </c>
      <c r="G105" s="23">
        <v>9</v>
      </c>
      <c r="H105" s="23" t="s">
        <v>9</v>
      </c>
      <c r="I105" s="23" t="s">
        <v>30</v>
      </c>
      <c r="J105" s="23">
        <v>266</v>
      </c>
      <c r="K105" s="23" t="s">
        <v>13</v>
      </c>
      <c r="L105" s="23" t="s">
        <v>13</v>
      </c>
      <c r="M105" s="25" t="s">
        <v>13</v>
      </c>
      <c r="N105" s="33">
        <v>0</v>
      </c>
      <c r="O105" s="23">
        <v>5</v>
      </c>
      <c r="P105" s="13">
        <v>1.3340000000000001</v>
      </c>
      <c r="Q105" s="13">
        <v>1.238</v>
      </c>
      <c r="R105" s="13">
        <v>1.1779999999999999</v>
      </c>
      <c r="S105" s="13">
        <v>0</v>
      </c>
      <c r="T105" s="13">
        <f>R105-S105</f>
        <v>1.1779999999999999</v>
      </c>
      <c r="U105" s="13">
        <v>1.214</v>
      </c>
      <c r="V105" s="13">
        <f>U105-S105</f>
        <v>1.214</v>
      </c>
      <c r="W105" s="13">
        <f>100 - (1 - (((U105-T105)/U105)+(S105/T105)))*100</f>
        <v>2.965403624382219</v>
      </c>
      <c r="X105" s="13">
        <f>U105</f>
        <v>1.214</v>
      </c>
      <c r="Y105" s="13">
        <f>(X105-U105)/U105*100</f>
        <v>0</v>
      </c>
      <c r="Z105" s="14">
        <f>IF(W105&gt;10,"NA",Y105)</f>
        <v>0</v>
      </c>
    </row>
    <row r="106" spans="1:26" s="23" customFormat="1" ht="19" x14ac:dyDescent="0.25">
      <c r="A106" s="23">
        <v>105</v>
      </c>
      <c r="B106" s="24" t="s">
        <v>0</v>
      </c>
      <c r="C106" s="23" t="s">
        <v>22</v>
      </c>
      <c r="D106" s="23" t="s">
        <v>22</v>
      </c>
      <c r="E106" s="23" t="s">
        <v>47</v>
      </c>
      <c r="F106" s="23" t="s">
        <v>8</v>
      </c>
      <c r="G106" s="23">
        <v>9</v>
      </c>
      <c r="H106" s="23" t="s">
        <v>9</v>
      </c>
      <c r="I106" s="23" t="s">
        <v>30</v>
      </c>
      <c r="J106" s="23">
        <v>266</v>
      </c>
      <c r="K106" s="23" t="s">
        <v>13</v>
      </c>
      <c r="L106" s="23" t="s">
        <v>13</v>
      </c>
      <c r="M106" s="25" t="s">
        <v>13</v>
      </c>
      <c r="N106" s="33">
        <v>0</v>
      </c>
      <c r="O106" s="23">
        <v>6</v>
      </c>
      <c r="P106" s="13">
        <v>1.494</v>
      </c>
      <c r="Q106" s="13">
        <v>1.3740000000000001</v>
      </c>
      <c r="R106" s="13">
        <v>1.3169999999999999</v>
      </c>
      <c r="S106" s="13">
        <v>0</v>
      </c>
      <c r="T106" s="13">
        <f>R106-S106</f>
        <v>1.3169999999999999</v>
      </c>
      <c r="U106" s="13">
        <v>1.3169999999999999</v>
      </c>
      <c r="V106" s="13">
        <f>U106-S106</f>
        <v>1.3169999999999999</v>
      </c>
      <c r="W106" s="13">
        <f>100 - (1 - (((U106-T106)/U106)+(S106/T106)))*100</f>
        <v>0</v>
      </c>
      <c r="X106" s="13">
        <f>U106</f>
        <v>1.3169999999999999</v>
      </c>
      <c r="Y106" s="13">
        <f>(X106-U106)/U106*100</f>
        <v>0</v>
      </c>
      <c r="Z106" s="14">
        <f>IF(W106&gt;10,"NA",Y106)</f>
        <v>0</v>
      </c>
    </row>
    <row r="107" spans="1:26" s="23" customFormat="1" ht="19" x14ac:dyDescent="0.25">
      <c r="A107" s="23">
        <v>106</v>
      </c>
      <c r="B107" s="24" t="s">
        <v>0</v>
      </c>
      <c r="C107" s="23" t="s">
        <v>22</v>
      </c>
      <c r="D107" s="23" t="s">
        <v>22</v>
      </c>
      <c r="E107" s="23" t="s">
        <v>47</v>
      </c>
      <c r="F107" s="23" t="s">
        <v>8</v>
      </c>
      <c r="G107" s="23">
        <v>9</v>
      </c>
      <c r="H107" s="23" t="s">
        <v>9</v>
      </c>
      <c r="I107" s="23" t="s">
        <v>30</v>
      </c>
      <c r="J107" s="23">
        <v>266</v>
      </c>
      <c r="K107" s="23" t="s">
        <v>13</v>
      </c>
      <c r="L107" s="23" t="s">
        <v>13</v>
      </c>
      <c r="M107" s="25" t="s">
        <v>13</v>
      </c>
      <c r="N107" s="33">
        <v>0</v>
      </c>
      <c r="O107" s="23">
        <v>7</v>
      </c>
      <c r="P107" s="13">
        <v>2.0179999999999998</v>
      </c>
      <c r="Q107" s="13">
        <v>1.6759999999999999</v>
      </c>
      <c r="R107" s="13">
        <v>1.621</v>
      </c>
      <c r="S107" s="13">
        <v>0</v>
      </c>
      <c r="T107" s="13">
        <f>R107-S107</f>
        <v>1.621</v>
      </c>
      <c r="U107" s="13">
        <v>2.1360000000000001</v>
      </c>
      <c r="V107" s="13">
        <f>U107-S107</f>
        <v>2.1360000000000001</v>
      </c>
      <c r="W107" s="13">
        <f>100 - (1 - (((U107-T107)/U107)+(S107/T107)))*100</f>
        <v>24.110486891385776</v>
      </c>
      <c r="X107" s="13">
        <f>U107</f>
        <v>2.1360000000000001</v>
      </c>
      <c r="Y107" s="13">
        <f>(X107-U107)/U107*100</f>
        <v>0</v>
      </c>
      <c r="Z107" s="14" t="str">
        <f>IF(W107&gt;10,"NA",Y107)</f>
        <v>NA</v>
      </c>
    </row>
    <row r="108" spans="1:26" s="23" customFormat="1" ht="19" x14ac:dyDescent="0.25">
      <c r="A108" s="23">
        <v>107</v>
      </c>
      <c r="B108" s="24" t="s">
        <v>0</v>
      </c>
      <c r="C108" s="23" t="s">
        <v>22</v>
      </c>
      <c r="D108" s="23" t="s">
        <v>22</v>
      </c>
      <c r="E108" s="23" t="s">
        <v>47</v>
      </c>
      <c r="F108" s="23" t="s">
        <v>8</v>
      </c>
      <c r="G108" s="23">
        <v>9</v>
      </c>
      <c r="H108" s="23" t="s">
        <v>9</v>
      </c>
      <c r="I108" s="23" t="s">
        <v>30</v>
      </c>
      <c r="J108" s="23">
        <v>266</v>
      </c>
      <c r="K108" s="23" t="s">
        <v>13</v>
      </c>
      <c r="L108" s="23" t="s">
        <v>13</v>
      </c>
      <c r="M108" s="25" t="s">
        <v>13</v>
      </c>
      <c r="N108" s="33">
        <v>0</v>
      </c>
      <c r="O108" s="23">
        <v>8</v>
      </c>
      <c r="P108" s="13">
        <v>1.7410000000000001</v>
      </c>
      <c r="Q108" s="13">
        <v>1.583</v>
      </c>
      <c r="R108" s="13">
        <v>1.544</v>
      </c>
      <c r="S108" s="13">
        <v>0</v>
      </c>
      <c r="T108" s="13">
        <f>R108-S108</f>
        <v>1.544</v>
      </c>
      <c r="U108" s="13">
        <v>1.544</v>
      </c>
      <c r="V108" s="13">
        <f>U108-S108</f>
        <v>1.544</v>
      </c>
      <c r="W108" s="13">
        <f>100 - (1 - (((U108-T108)/U108)+(S108/T108)))*100</f>
        <v>0</v>
      </c>
      <c r="X108" s="13">
        <f>U108</f>
        <v>1.544</v>
      </c>
      <c r="Y108" s="13">
        <f>(X108-U108)/U108*100</f>
        <v>0</v>
      </c>
      <c r="Z108" s="14">
        <f>IF(W108&gt;10,"NA",Y108)</f>
        <v>0</v>
      </c>
    </row>
    <row r="109" spans="1:26" s="23" customFormat="1" ht="19" x14ac:dyDescent="0.25">
      <c r="A109" s="23">
        <v>108</v>
      </c>
      <c r="B109" s="24" t="s">
        <v>0</v>
      </c>
      <c r="C109" s="23" t="s">
        <v>22</v>
      </c>
      <c r="D109" s="23" t="s">
        <v>22</v>
      </c>
      <c r="E109" s="23" t="s">
        <v>47</v>
      </c>
      <c r="F109" s="23" t="s">
        <v>8</v>
      </c>
      <c r="G109" s="23">
        <v>9</v>
      </c>
      <c r="H109" s="23" t="s">
        <v>9</v>
      </c>
      <c r="I109" s="23" t="s">
        <v>30</v>
      </c>
      <c r="J109" s="23">
        <v>266</v>
      </c>
      <c r="K109" s="23" t="s">
        <v>13</v>
      </c>
      <c r="L109" s="23" t="s">
        <v>13</v>
      </c>
      <c r="M109" s="25" t="s">
        <v>13</v>
      </c>
      <c r="N109" s="33">
        <v>0</v>
      </c>
      <c r="O109" s="23">
        <v>9</v>
      </c>
      <c r="P109" s="13">
        <v>1.633</v>
      </c>
      <c r="Q109" s="13">
        <v>1.7190000000000001</v>
      </c>
      <c r="R109" s="13">
        <v>1.665</v>
      </c>
      <c r="S109" s="13">
        <v>0</v>
      </c>
      <c r="T109" s="13">
        <f>R109-S109</f>
        <v>1.665</v>
      </c>
      <c r="U109" s="13">
        <v>1.7310000000000001</v>
      </c>
      <c r="V109" s="13">
        <f>U109-S109</f>
        <v>1.7310000000000001</v>
      </c>
      <c r="W109" s="13">
        <f>100 - (1 - (((U109-T109)/U109)+(S109/T109)))*100</f>
        <v>3.8128249566724435</v>
      </c>
      <c r="X109" s="13">
        <f>U109</f>
        <v>1.7310000000000001</v>
      </c>
      <c r="Y109" s="13">
        <f>(X109-U109)/U109*100</f>
        <v>0</v>
      </c>
      <c r="Z109" s="14">
        <f>IF(W109&gt;10,"NA",Y109)</f>
        <v>0</v>
      </c>
    </row>
    <row r="110" spans="1:26" s="23" customFormat="1" ht="19" x14ac:dyDescent="0.25">
      <c r="A110" s="23">
        <v>109</v>
      </c>
      <c r="B110" s="24" t="s">
        <v>0</v>
      </c>
      <c r="C110" s="23" t="s">
        <v>22</v>
      </c>
      <c r="D110" s="23" t="s">
        <v>22</v>
      </c>
      <c r="E110" s="23" t="s">
        <v>47</v>
      </c>
      <c r="F110" s="23" t="s">
        <v>8</v>
      </c>
      <c r="G110" s="23">
        <v>9</v>
      </c>
      <c r="H110" s="23" t="s">
        <v>9</v>
      </c>
      <c r="I110" s="23" t="s">
        <v>30</v>
      </c>
      <c r="J110" s="23">
        <v>266</v>
      </c>
      <c r="K110" s="23" t="s">
        <v>13</v>
      </c>
      <c r="L110" s="23" t="s">
        <v>13</v>
      </c>
      <c r="M110" s="25" t="s">
        <v>13</v>
      </c>
      <c r="N110" s="33">
        <v>0</v>
      </c>
      <c r="O110" s="23">
        <v>10</v>
      </c>
      <c r="P110" s="13" t="s">
        <v>13</v>
      </c>
      <c r="Q110" s="13">
        <v>1.2350000000000001</v>
      </c>
      <c r="R110" s="13">
        <v>1.171</v>
      </c>
      <c r="S110" s="13">
        <v>0</v>
      </c>
      <c r="T110" s="13">
        <f>R110-S110</f>
        <v>1.171</v>
      </c>
      <c r="U110" s="13">
        <v>1.474</v>
      </c>
      <c r="V110" s="13">
        <f>U110-S110</f>
        <v>1.474</v>
      </c>
      <c r="W110" s="13">
        <f>100 - (1 - (((U110-T110)/U110)+(S110/T110)))*100</f>
        <v>20.556309362279507</v>
      </c>
      <c r="X110" s="13">
        <f>U110</f>
        <v>1.474</v>
      </c>
      <c r="Y110" s="13">
        <f>(X110-U110)/U110*100</f>
        <v>0</v>
      </c>
      <c r="Z110" s="14" t="str">
        <f>IF(W110&gt;10,"NA",Y110)</f>
        <v>NA</v>
      </c>
    </row>
    <row r="111" spans="1:26" s="23" customFormat="1" ht="19" x14ac:dyDescent="0.25">
      <c r="A111" s="23">
        <v>110</v>
      </c>
      <c r="B111" s="24" t="s">
        <v>0</v>
      </c>
      <c r="C111" s="23" t="s">
        <v>22</v>
      </c>
      <c r="D111" s="23" t="s">
        <v>22</v>
      </c>
      <c r="E111" s="23" t="s">
        <v>47</v>
      </c>
      <c r="F111" s="23" t="s">
        <v>8</v>
      </c>
      <c r="G111" s="23">
        <v>10</v>
      </c>
      <c r="H111" s="23" t="s">
        <v>9</v>
      </c>
      <c r="I111" s="23" t="s">
        <v>35</v>
      </c>
      <c r="J111" s="23">
        <v>258</v>
      </c>
      <c r="K111" s="23">
        <v>22</v>
      </c>
      <c r="L111" s="23">
        <v>0</v>
      </c>
      <c r="M111" s="25">
        <f>PI()*(K111/2)^2/1000+PI()*(L111/2)^2/1000</f>
        <v>0.38013271108436497</v>
      </c>
      <c r="N111" s="33">
        <v>0</v>
      </c>
      <c r="O111" s="23">
        <v>1</v>
      </c>
      <c r="P111" s="13">
        <v>1.8680000000000001</v>
      </c>
      <c r="Q111" s="13">
        <v>1.6060000000000001</v>
      </c>
      <c r="R111" s="13">
        <v>1.55</v>
      </c>
      <c r="S111" s="13">
        <v>0</v>
      </c>
      <c r="T111" s="13">
        <f>R111-S111</f>
        <v>1.55</v>
      </c>
      <c r="U111" s="13">
        <v>1.55</v>
      </c>
      <c r="V111" s="13">
        <f>U111-S111</f>
        <v>1.55</v>
      </c>
      <c r="W111" s="13">
        <f>100 - (1 - (((U111-T111)/U111)+(S111/T111)))*100</f>
        <v>0</v>
      </c>
      <c r="X111" s="13">
        <f>U111</f>
        <v>1.55</v>
      </c>
      <c r="Y111" s="13">
        <f>(X111-U111)/U111*100</f>
        <v>0</v>
      </c>
      <c r="Z111" s="14">
        <f>IF(W111&gt;10,"NA",Y111)</f>
        <v>0</v>
      </c>
    </row>
    <row r="112" spans="1:26" s="23" customFormat="1" ht="19" x14ac:dyDescent="0.25">
      <c r="A112" s="23">
        <v>111</v>
      </c>
      <c r="B112" s="24" t="s">
        <v>0</v>
      </c>
      <c r="C112" s="23" t="s">
        <v>22</v>
      </c>
      <c r="D112" s="23" t="s">
        <v>22</v>
      </c>
      <c r="E112" s="23" t="s">
        <v>47</v>
      </c>
      <c r="F112" s="23" t="s">
        <v>8</v>
      </c>
      <c r="G112" s="23">
        <v>10</v>
      </c>
      <c r="H112" s="23" t="s">
        <v>9</v>
      </c>
      <c r="I112" s="23" t="s">
        <v>35</v>
      </c>
      <c r="J112" s="23">
        <v>258</v>
      </c>
      <c r="K112" s="23">
        <v>22</v>
      </c>
      <c r="L112" s="23">
        <v>0</v>
      </c>
      <c r="M112" s="25">
        <f>PI()*(K112/2)^2/1000+PI()*(L112/2)^2/1000</f>
        <v>0.38013271108436497</v>
      </c>
      <c r="N112" s="33">
        <v>0</v>
      </c>
      <c r="O112" s="23">
        <v>2</v>
      </c>
      <c r="P112" s="13">
        <v>1.9430000000000001</v>
      </c>
      <c r="Q112" s="13">
        <v>2.12</v>
      </c>
      <c r="R112" s="13">
        <v>2.052</v>
      </c>
      <c r="S112" s="13">
        <v>0</v>
      </c>
      <c r="T112" s="13">
        <f>R112-S112</f>
        <v>2.052</v>
      </c>
      <c r="U112" s="13">
        <v>2.1779999999999999</v>
      </c>
      <c r="V112" s="13">
        <f>U112-S112</f>
        <v>2.1779999999999999</v>
      </c>
      <c r="W112" s="13">
        <f>100 - (1 - (((U112-T112)/U112)+(S112/T112)))*100</f>
        <v>5.7851239669421375</v>
      </c>
      <c r="X112" s="13">
        <f>U112</f>
        <v>2.1779999999999999</v>
      </c>
      <c r="Y112" s="13">
        <f>(X112-U112)/U112*100</f>
        <v>0</v>
      </c>
      <c r="Z112" s="14">
        <f>IF(W112&gt;10,"NA",Y112)</f>
        <v>0</v>
      </c>
    </row>
    <row r="113" spans="1:26" s="23" customFormat="1" ht="19" x14ac:dyDescent="0.25">
      <c r="A113" s="23">
        <v>112</v>
      </c>
      <c r="B113" s="24" t="s">
        <v>0</v>
      </c>
      <c r="C113" s="23" t="s">
        <v>22</v>
      </c>
      <c r="D113" s="23" t="s">
        <v>22</v>
      </c>
      <c r="E113" s="23" t="s">
        <v>47</v>
      </c>
      <c r="F113" s="23" t="s">
        <v>8</v>
      </c>
      <c r="G113" s="23">
        <v>10</v>
      </c>
      <c r="H113" s="23" t="s">
        <v>9</v>
      </c>
      <c r="I113" s="23" t="s">
        <v>35</v>
      </c>
      <c r="J113" s="23">
        <v>258</v>
      </c>
      <c r="K113" s="23">
        <v>22</v>
      </c>
      <c r="L113" s="23">
        <v>0</v>
      </c>
      <c r="M113" s="25">
        <f>PI()*(K113/2)^2/1000+PI()*(L113/2)^2/1000</f>
        <v>0.38013271108436497</v>
      </c>
      <c r="N113" s="33">
        <v>0</v>
      </c>
      <c r="O113" s="23">
        <v>3</v>
      </c>
      <c r="P113" s="13">
        <v>1.6930000000000001</v>
      </c>
      <c r="Q113" s="13">
        <v>1.4219999999999999</v>
      </c>
      <c r="R113" s="13">
        <v>1.363</v>
      </c>
      <c r="S113" s="13">
        <v>0</v>
      </c>
      <c r="T113" s="13">
        <f>R113-S113</f>
        <v>1.363</v>
      </c>
      <c r="U113" s="13">
        <v>1.363</v>
      </c>
      <c r="V113" s="13">
        <f>U113-S113</f>
        <v>1.363</v>
      </c>
      <c r="W113" s="13">
        <f>100 - (1 - (((U113-T113)/U113)+(S113/T113)))*100</f>
        <v>0</v>
      </c>
      <c r="X113" s="13">
        <f>U113</f>
        <v>1.363</v>
      </c>
      <c r="Y113" s="13">
        <f>(X113-U113)/U113*100</f>
        <v>0</v>
      </c>
      <c r="Z113" s="14">
        <f>IF(W113&gt;10,"NA",Y113)</f>
        <v>0</v>
      </c>
    </row>
    <row r="114" spans="1:26" s="23" customFormat="1" ht="19" x14ac:dyDescent="0.25">
      <c r="A114" s="23">
        <v>113</v>
      </c>
      <c r="B114" s="24" t="s">
        <v>0</v>
      </c>
      <c r="C114" s="23" t="s">
        <v>22</v>
      </c>
      <c r="D114" s="23" t="s">
        <v>22</v>
      </c>
      <c r="E114" s="23" t="s">
        <v>47</v>
      </c>
      <c r="F114" s="23" t="s">
        <v>8</v>
      </c>
      <c r="G114" s="23">
        <v>10</v>
      </c>
      <c r="H114" s="23" t="s">
        <v>9</v>
      </c>
      <c r="I114" s="23" t="s">
        <v>35</v>
      </c>
      <c r="J114" s="23">
        <v>258</v>
      </c>
      <c r="K114" s="23">
        <v>22</v>
      </c>
      <c r="L114" s="23">
        <v>0</v>
      </c>
      <c r="M114" s="25">
        <f>PI()*(K114/2)^2/1000+PI()*(L114/2)^2/1000</f>
        <v>0.38013271108436497</v>
      </c>
      <c r="N114" s="33">
        <v>0</v>
      </c>
      <c r="O114" s="23">
        <v>4</v>
      </c>
      <c r="P114" s="13">
        <v>1.5209999999999999</v>
      </c>
      <c r="Q114" s="13">
        <v>1.222</v>
      </c>
      <c r="R114" s="13">
        <v>1.1639999999999999</v>
      </c>
      <c r="S114" s="13">
        <v>0</v>
      </c>
      <c r="T114" s="13">
        <f>R114-S114</f>
        <v>1.1639999999999999</v>
      </c>
      <c r="U114" s="13">
        <v>1.2889999999999999</v>
      </c>
      <c r="V114" s="13">
        <f>U114-S114</f>
        <v>1.2889999999999999</v>
      </c>
      <c r="W114" s="13">
        <f>100 - (1 - (((U114-T114)/U114)+(S114/T114)))*100</f>
        <v>9.6974398758727745</v>
      </c>
      <c r="X114" s="13">
        <f>U114</f>
        <v>1.2889999999999999</v>
      </c>
      <c r="Y114" s="13">
        <f>(X114-U114)/U114*100</f>
        <v>0</v>
      </c>
      <c r="Z114" s="14">
        <f>IF(W114&gt;10,"NA",Y114)</f>
        <v>0</v>
      </c>
    </row>
    <row r="115" spans="1:26" s="23" customFormat="1" ht="19" x14ac:dyDescent="0.25">
      <c r="A115" s="23">
        <v>114</v>
      </c>
      <c r="B115" s="24" t="s">
        <v>0</v>
      </c>
      <c r="C115" s="23" t="s">
        <v>22</v>
      </c>
      <c r="D115" s="23" t="s">
        <v>22</v>
      </c>
      <c r="E115" s="23" t="s">
        <v>47</v>
      </c>
      <c r="F115" s="23" t="s">
        <v>8</v>
      </c>
      <c r="G115" s="23">
        <v>10</v>
      </c>
      <c r="H115" s="23" t="s">
        <v>9</v>
      </c>
      <c r="I115" s="23" t="s">
        <v>35</v>
      </c>
      <c r="J115" s="23">
        <v>258</v>
      </c>
      <c r="K115" s="23">
        <v>22</v>
      </c>
      <c r="L115" s="23">
        <v>0</v>
      </c>
      <c r="M115" s="25">
        <f>PI()*(K115/2)^2/1000+PI()*(L115/2)^2/1000</f>
        <v>0.38013271108436497</v>
      </c>
      <c r="N115" s="33">
        <v>0</v>
      </c>
      <c r="O115" s="23">
        <v>5</v>
      </c>
      <c r="P115" s="13">
        <v>1.2629999999999999</v>
      </c>
      <c r="Q115" s="13">
        <v>1.0980000000000001</v>
      </c>
      <c r="R115" s="13">
        <v>1.04</v>
      </c>
      <c r="S115" s="13">
        <v>8.0000000000000002E-3</v>
      </c>
      <c r="T115" s="13">
        <f>R115-S115</f>
        <v>1.032</v>
      </c>
      <c r="U115" s="13">
        <v>1.0640000000000001</v>
      </c>
      <c r="V115" s="13">
        <f>U115-S115</f>
        <v>1.056</v>
      </c>
      <c r="W115" s="13">
        <f>100 - (1 - (((U115-T115)/U115)+(S115/T115)))*100</f>
        <v>3.7827125954420922</v>
      </c>
      <c r="X115" s="13">
        <f>U115</f>
        <v>1.0640000000000001</v>
      </c>
      <c r="Y115" s="13">
        <f>(X115-U115)/U115*100</f>
        <v>0</v>
      </c>
      <c r="Z115" s="14">
        <f>IF(W115&gt;10,"NA",Y115)</f>
        <v>0</v>
      </c>
    </row>
    <row r="116" spans="1:26" s="23" customFormat="1" ht="19" x14ac:dyDescent="0.25">
      <c r="A116" s="23">
        <v>115</v>
      </c>
      <c r="B116" s="24" t="s">
        <v>0</v>
      </c>
      <c r="C116" s="23" t="s">
        <v>22</v>
      </c>
      <c r="D116" s="23" t="s">
        <v>22</v>
      </c>
      <c r="E116" s="23" t="s">
        <v>47</v>
      </c>
      <c r="F116" s="23" t="s">
        <v>8</v>
      </c>
      <c r="G116" s="23">
        <v>10</v>
      </c>
      <c r="H116" s="23" t="s">
        <v>9</v>
      </c>
      <c r="I116" s="23" t="s">
        <v>35</v>
      </c>
      <c r="J116" s="23">
        <v>258</v>
      </c>
      <c r="K116" s="23">
        <v>22</v>
      </c>
      <c r="L116" s="23">
        <v>0</v>
      </c>
      <c r="M116" s="25">
        <f>PI()*(K116/2)^2/1000+PI()*(L116/2)^2/1000</f>
        <v>0.38013271108436497</v>
      </c>
      <c r="N116" s="33">
        <v>0</v>
      </c>
      <c r="O116" s="23">
        <v>6</v>
      </c>
      <c r="P116" s="13">
        <v>2.0190000000000001</v>
      </c>
      <c r="Q116" s="13">
        <v>1.9490000000000001</v>
      </c>
      <c r="R116" s="13">
        <v>1.877</v>
      </c>
      <c r="S116" s="13">
        <v>0</v>
      </c>
      <c r="T116" s="13">
        <f>R116-S116</f>
        <v>1.877</v>
      </c>
      <c r="U116" s="13">
        <v>1.9359999999999999</v>
      </c>
      <c r="V116" s="13">
        <f>U116-S116</f>
        <v>1.9359999999999999</v>
      </c>
      <c r="W116" s="13">
        <f>100 - (1 - (((U116-T116)/U116)+(S116/T116)))*100</f>
        <v>3.0475206611570229</v>
      </c>
      <c r="X116" s="13">
        <f>U116</f>
        <v>1.9359999999999999</v>
      </c>
      <c r="Y116" s="13">
        <f>(X116-U116)/U116*100</f>
        <v>0</v>
      </c>
      <c r="Z116" s="14">
        <f>IF(W116&gt;10,"NA",Y116)</f>
        <v>0</v>
      </c>
    </row>
    <row r="117" spans="1:26" s="23" customFormat="1" ht="19" x14ac:dyDescent="0.25">
      <c r="A117" s="23">
        <v>116</v>
      </c>
      <c r="B117" s="24" t="s">
        <v>0</v>
      </c>
      <c r="C117" s="23" t="s">
        <v>22</v>
      </c>
      <c r="D117" s="23" t="s">
        <v>22</v>
      </c>
      <c r="E117" s="23" t="s">
        <v>47</v>
      </c>
      <c r="F117" s="23" t="s">
        <v>8</v>
      </c>
      <c r="G117" s="23">
        <v>11</v>
      </c>
      <c r="H117" s="23" t="s">
        <v>9</v>
      </c>
      <c r="I117" s="23" t="s">
        <v>44</v>
      </c>
      <c r="J117" s="23">
        <v>167</v>
      </c>
      <c r="K117" s="23">
        <v>36</v>
      </c>
      <c r="L117" s="23">
        <v>0</v>
      </c>
      <c r="M117" s="25">
        <f>PI()*(K117/2)^2/1000+PI()*(L117/2)^2/1000</f>
        <v>1.0178760197630929</v>
      </c>
      <c r="N117" s="33">
        <v>0</v>
      </c>
      <c r="O117" s="23">
        <v>1</v>
      </c>
      <c r="P117" s="13">
        <v>2.8109999999999999</v>
      </c>
      <c r="Q117" s="13">
        <v>3.7080000000000002</v>
      </c>
      <c r="R117" s="13">
        <v>3.6480000000000001</v>
      </c>
      <c r="S117" s="13">
        <v>0</v>
      </c>
      <c r="T117" s="13">
        <f>R117-S117</f>
        <v>3.6480000000000001</v>
      </c>
      <c r="U117" s="13">
        <v>3.6480000000000001</v>
      </c>
      <c r="V117" s="13">
        <f>U117-S117</f>
        <v>3.6480000000000001</v>
      </c>
      <c r="W117" s="13">
        <f>100 - (1 - (((U117-T117)/U117)+(S117/T117)))*100</f>
        <v>0</v>
      </c>
      <c r="X117" s="13">
        <f>U117</f>
        <v>3.6480000000000001</v>
      </c>
      <c r="Y117" s="13">
        <f>(X117-U117)/U117*100</f>
        <v>0</v>
      </c>
      <c r="Z117" s="14">
        <f>IF(W117&gt;10,"NA",Y117)</f>
        <v>0</v>
      </c>
    </row>
    <row r="118" spans="1:26" s="23" customFormat="1" ht="19" x14ac:dyDescent="0.25">
      <c r="A118" s="23">
        <v>117</v>
      </c>
      <c r="B118" s="24" t="s">
        <v>0</v>
      </c>
      <c r="C118" s="23" t="s">
        <v>22</v>
      </c>
      <c r="D118" s="23" t="s">
        <v>22</v>
      </c>
      <c r="E118" s="23" t="s">
        <v>47</v>
      </c>
      <c r="F118" s="23" t="s">
        <v>8</v>
      </c>
      <c r="G118" s="23">
        <v>11</v>
      </c>
      <c r="H118" s="23" t="s">
        <v>9</v>
      </c>
      <c r="I118" s="23" t="s">
        <v>44</v>
      </c>
      <c r="J118" s="23">
        <v>167</v>
      </c>
      <c r="K118" s="23">
        <v>36</v>
      </c>
      <c r="L118" s="23">
        <v>0</v>
      </c>
      <c r="M118" s="25">
        <f>PI()*(K118/2)^2/1000+PI()*(L118/2)^2/1000</f>
        <v>1.0178760197630929</v>
      </c>
      <c r="N118" s="33">
        <v>0</v>
      </c>
      <c r="O118" s="23">
        <v>2</v>
      </c>
      <c r="P118" s="13">
        <v>2.5659999999999998</v>
      </c>
      <c r="Q118" s="13">
        <v>3.419</v>
      </c>
      <c r="R118" s="13">
        <v>3.36</v>
      </c>
      <c r="S118" s="13">
        <v>0</v>
      </c>
      <c r="T118" s="13">
        <f>R118-S118</f>
        <v>3.36</v>
      </c>
      <c r="U118" s="13">
        <v>3.36</v>
      </c>
      <c r="V118" s="13">
        <f>U118-S118</f>
        <v>3.36</v>
      </c>
      <c r="W118" s="13">
        <f>100 - (1 - (((U118-T118)/U118)+(S118/T118)))*100</f>
        <v>0</v>
      </c>
      <c r="X118" s="13">
        <f>U118</f>
        <v>3.36</v>
      </c>
      <c r="Y118" s="13">
        <f>(X118-U118)/U118*100</f>
        <v>0</v>
      </c>
      <c r="Z118" s="14">
        <f>IF(W118&gt;10,"NA",Y118)</f>
        <v>0</v>
      </c>
    </row>
    <row r="119" spans="1:26" s="23" customFormat="1" ht="19" x14ac:dyDescent="0.25">
      <c r="A119" s="23">
        <v>118</v>
      </c>
      <c r="B119" s="24" t="s">
        <v>0</v>
      </c>
      <c r="C119" s="23" t="s">
        <v>22</v>
      </c>
      <c r="D119" s="23" t="s">
        <v>22</v>
      </c>
      <c r="E119" s="23" t="s">
        <v>47</v>
      </c>
      <c r="F119" s="23" t="s">
        <v>8</v>
      </c>
      <c r="G119" s="23">
        <v>11</v>
      </c>
      <c r="H119" s="23" t="s">
        <v>9</v>
      </c>
      <c r="I119" s="23" t="s">
        <v>44</v>
      </c>
      <c r="J119" s="23">
        <v>167</v>
      </c>
      <c r="K119" s="23">
        <v>36</v>
      </c>
      <c r="L119" s="23">
        <v>0</v>
      </c>
      <c r="M119" s="25">
        <f>PI()*(K119/2)^2/1000+PI()*(L119/2)^2/1000</f>
        <v>1.0178760197630929</v>
      </c>
      <c r="N119" s="33">
        <v>0</v>
      </c>
      <c r="O119" s="23">
        <v>3</v>
      </c>
      <c r="P119" s="13">
        <v>2.3730000000000002</v>
      </c>
      <c r="Q119" s="13">
        <v>3.133</v>
      </c>
      <c r="R119" s="13">
        <v>3.0489999999999999</v>
      </c>
      <c r="S119" s="13">
        <v>0</v>
      </c>
      <c r="T119" s="13">
        <f>R119-S119</f>
        <v>3.0489999999999999</v>
      </c>
      <c r="U119" s="13">
        <v>3.2349999999999999</v>
      </c>
      <c r="V119" s="13">
        <f>U119-S119</f>
        <v>3.2349999999999999</v>
      </c>
      <c r="W119" s="13">
        <f>100 - (1 - (((U119-T119)/U119)+(S119/T119)))*100</f>
        <v>5.7496136012364758</v>
      </c>
      <c r="X119" s="13">
        <f>U119</f>
        <v>3.2349999999999999</v>
      </c>
      <c r="Y119" s="13">
        <f>(X119-U119)/U119*100</f>
        <v>0</v>
      </c>
      <c r="Z119" s="14">
        <f>IF(W119&gt;10,"NA",Y119)</f>
        <v>0</v>
      </c>
    </row>
    <row r="120" spans="1:26" s="23" customFormat="1" ht="19" x14ac:dyDescent="0.25">
      <c r="A120" s="23">
        <v>119</v>
      </c>
      <c r="B120" s="24" t="s">
        <v>0</v>
      </c>
      <c r="C120" s="23" t="s">
        <v>22</v>
      </c>
      <c r="D120" s="23" t="s">
        <v>22</v>
      </c>
      <c r="E120" s="23" t="s">
        <v>47</v>
      </c>
      <c r="F120" s="23" t="s">
        <v>8</v>
      </c>
      <c r="G120" s="23">
        <v>11</v>
      </c>
      <c r="H120" s="23" t="s">
        <v>9</v>
      </c>
      <c r="I120" s="23" t="s">
        <v>44</v>
      </c>
      <c r="J120" s="23">
        <v>167</v>
      </c>
      <c r="K120" s="23">
        <v>36</v>
      </c>
      <c r="L120" s="23">
        <v>0</v>
      </c>
      <c r="M120" s="25">
        <f>PI()*(K120/2)^2/1000+PI()*(L120/2)^2/1000</f>
        <v>1.0178760197630929</v>
      </c>
      <c r="N120" s="33">
        <v>1</v>
      </c>
      <c r="O120" s="23">
        <v>4</v>
      </c>
      <c r="P120" s="13">
        <v>1.52</v>
      </c>
      <c r="Q120" s="13">
        <v>1.24</v>
      </c>
      <c r="R120" s="13">
        <v>1.216</v>
      </c>
      <c r="S120" s="13">
        <v>0</v>
      </c>
      <c r="T120" s="13">
        <f>R120-S120</f>
        <v>1.216</v>
      </c>
      <c r="U120" s="13">
        <v>1.216</v>
      </c>
      <c r="V120" s="13">
        <f>U120-S120</f>
        <v>1.216</v>
      </c>
      <c r="W120" s="13">
        <f>100 - (1 - (((U120-T120)/U120)+(S120/T120)))*100</f>
        <v>0</v>
      </c>
      <c r="X120" s="13">
        <f>U120</f>
        <v>1.216</v>
      </c>
      <c r="Y120" s="13">
        <f>(X120-U120)/U120*100</f>
        <v>0</v>
      </c>
      <c r="Z120" s="14">
        <f>IF(W120&gt;10,"NA",Y120)</f>
        <v>0</v>
      </c>
    </row>
    <row r="121" spans="1:26" s="23" customFormat="1" ht="19" x14ac:dyDescent="0.25">
      <c r="A121" s="23">
        <v>120</v>
      </c>
      <c r="B121" s="24" t="s">
        <v>0</v>
      </c>
      <c r="C121" s="23" t="s">
        <v>22</v>
      </c>
      <c r="D121" s="23" t="s">
        <v>22</v>
      </c>
      <c r="E121" s="23" t="s">
        <v>47</v>
      </c>
      <c r="F121" s="23" t="s">
        <v>8</v>
      </c>
      <c r="G121" s="23">
        <v>11</v>
      </c>
      <c r="H121" s="23" t="s">
        <v>9</v>
      </c>
      <c r="I121" s="23" t="s">
        <v>44</v>
      </c>
      <c r="J121" s="23">
        <v>167</v>
      </c>
      <c r="K121" s="23">
        <v>36</v>
      </c>
      <c r="L121" s="23">
        <v>0</v>
      </c>
      <c r="M121" s="25">
        <f>PI()*(K121/2)^2/1000+PI()*(L121/2)^2/1000</f>
        <v>1.0178760197630929</v>
      </c>
      <c r="N121" s="33">
        <v>0</v>
      </c>
      <c r="O121" s="23">
        <v>5</v>
      </c>
      <c r="P121" s="13">
        <v>2.5489999999999999</v>
      </c>
      <c r="Q121" s="13">
        <v>3.415</v>
      </c>
      <c r="R121" s="13">
        <v>3.3010000000000002</v>
      </c>
      <c r="S121" s="13">
        <v>0</v>
      </c>
      <c r="T121" s="13">
        <f>R121-S121</f>
        <v>3.3010000000000002</v>
      </c>
      <c r="U121" s="13">
        <v>3.3319999999999999</v>
      </c>
      <c r="V121" s="13">
        <f>U121-S121</f>
        <v>3.3319999999999999</v>
      </c>
      <c r="W121" s="13">
        <f>100 - (1 - (((U121-T121)/U121)+(S121/T121)))*100</f>
        <v>0.9303721488595329</v>
      </c>
      <c r="X121" s="13">
        <f>U121</f>
        <v>3.3319999999999999</v>
      </c>
      <c r="Y121" s="13">
        <f>(X121-U121)/U121*100</f>
        <v>0</v>
      </c>
      <c r="Z121" s="14">
        <f>IF(W121&gt;10,"NA",Y121)</f>
        <v>0</v>
      </c>
    </row>
    <row r="122" spans="1:26" s="23" customFormat="1" ht="19" x14ac:dyDescent="0.25">
      <c r="A122" s="23">
        <v>121</v>
      </c>
      <c r="B122" s="24" t="s">
        <v>0</v>
      </c>
      <c r="C122" s="23" t="s">
        <v>22</v>
      </c>
      <c r="D122" s="23" t="s">
        <v>22</v>
      </c>
      <c r="E122" s="23" t="s">
        <v>47</v>
      </c>
      <c r="F122" s="23" t="s">
        <v>8</v>
      </c>
      <c r="G122" s="23">
        <v>11</v>
      </c>
      <c r="H122" s="23" t="s">
        <v>9</v>
      </c>
      <c r="I122" s="23" t="s">
        <v>44</v>
      </c>
      <c r="J122" s="23">
        <v>167</v>
      </c>
      <c r="K122" s="23">
        <v>36</v>
      </c>
      <c r="L122" s="23">
        <v>0</v>
      </c>
      <c r="M122" s="25">
        <f>PI()*(K122/2)^2/1000+PI()*(L122/2)^2/1000</f>
        <v>1.0178760197630929</v>
      </c>
      <c r="N122" s="33">
        <v>0</v>
      </c>
      <c r="O122" s="23">
        <v>6</v>
      </c>
      <c r="P122" s="13" t="s">
        <v>13</v>
      </c>
      <c r="Q122" s="13">
        <v>1.4970000000000001</v>
      </c>
      <c r="R122" s="13">
        <v>1.4119999999999999</v>
      </c>
      <c r="S122" s="13">
        <v>0</v>
      </c>
      <c r="T122" s="13">
        <f>R122-S122</f>
        <v>1.4119999999999999</v>
      </c>
      <c r="U122" s="13">
        <v>2.2349999999999999</v>
      </c>
      <c r="V122" s="13">
        <f>U122-S122</f>
        <v>2.2349999999999999</v>
      </c>
      <c r="W122" s="13">
        <f>100 - (1 - (((U122-T122)/U122)+(S122/T122)))*100</f>
        <v>36.823266219239372</v>
      </c>
      <c r="X122" s="13">
        <f>U122</f>
        <v>2.2349999999999999</v>
      </c>
      <c r="Y122" s="13">
        <f>(X122-U122)/U122*100</f>
        <v>0</v>
      </c>
      <c r="Z122" s="14" t="str">
        <f>IF(W122&gt;10,"NA",Y122)</f>
        <v>NA</v>
      </c>
    </row>
    <row r="123" spans="1:26" s="23" customFormat="1" ht="19" x14ac:dyDescent="0.25">
      <c r="A123" s="23">
        <v>122</v>
      </c>
      <c r="B123" s="24" t="s">
        <v>0</v>
      </c>
      <c r="C123" s="23" t="s">
        <v>22</v>
      </c>
      <c r="D123" s="23" t="s">
        <v>22</v>
      </c>
      <c r="E123" s="23" t="s">
        <v>47</v>
      </c>
      <c r="F123" s="23" t="s">
        <v>8</v>
      </c>
      <c r="G123" s="23">
        <v>11</v>
      </c>
      <c r="H123" s="23" t="s">
        <v>9</v>
      </c>
      <c r="I123" s="23" t="s">
        <v>44</v>
      </c>
      <c r="J123" s="23">
        <v>167</v>
      </c>
      <c r="K123" s="23">
        <v>36</v>
      </c>
      <c r="L123" s="23">
        <v>0</v>
      </c>
      <c r="M123" s="25">
        <f>PI()*(K123/2)^2/1000+PI()*(L123/2)^2/1000</f>
        <v>1.0178760197630929</v>
      </c>
      <c r="N123" s="33">
        <v>0</v>
      </c>
      <c r="O123" s="23">
        <v>7</v>
      </c>
      <c r="P123" s="13">
        <v>2.4729999999999999</v>
      </c>
      <c r="Q123" s="13">
        <v>3.085</v>
      </c>
      <c r="R123" s="13">
        <v>3.024</v>
      </c>
      <c r="S123" s="13">
        <v>0</v>
      </c>
      <c r="T123" s="13">
        <f>R123-S123</f>
        <v>3.024</v>
      </c>
      <c r="U123" s="13">
        <v>3.024</v>
      </c>
      <c r="V123" s="13">
        <f>U123-S123</f>
        <v>3.024</v>
      </c>
      <c r="W123" s="13">
        <f>100 - (1 - (((U123-T123)/U123)+(S123/T123)))*100</f>
        <v>0</v>
      </c>
      <c r="X123" s="13">
        <f>U123</f>
        <v>3.024</v>
      </c>
      <c r="Y123" s="13">
        <f>(X123-U123)/U123*100</f>
        <v>0</v>
      </c>
      <c r="Z123" s="14">
        <f>IF(W123&gt;10,"NA",Y123)</f>
        <v>0</v>
      </c>
    </row>
    <row r="124" spans="1:26" s="23" customFormat="1" ht="19" x14ac:dyDescent="0.25">
      <c r="A124" s="23">
        <v>123</v>
      </c>
      <c r="B124" s="24" t="s">
        <v>0</v>
      </c>
      <c r="C124" s="23" t="s">
        <v>22</v>
      </c>
      <c r="D124" s="23" t="s">
        <v>22</v>
      </c>
      <c r="E124" s="23" t="s">
        <v>47</v>
      </c>
      <c r="F124" s="23" t="s">
        <v>8</v>
      </c>
      <c r="G124" s="23">
        <v>11</v>
      </c>
      <c r="H124" s="23" t="s">
        <v>9</v>
      </c>
      <c r="I124" s="23" t="s">
        <v>44</v>
      </c>
      <c r="J124" s="23">
        <v>167</v>
      </c>
      <c r="K124" s="23">
        <v>36</v>
      </c>
      <c r="L124" s="23">
        <v>0</v>
      </c>
      <c r="M124" s="25">
        <f>PI()*(K124/2)^2/1000+PI()*(L124/2)^2/1000</f>
        <v>1.0178760197630929</v>
      </c>
      <c r="N124" s="33">
        <v>0</v>
      </c>
      <c r="O124" s="23">
        <v>8</v>
      </c>
      <c r="P124" s="13">
        <v>2.3650000000000002</v>
      </c>
      <c r="Q124" s="13">
        <v>3.052</v>
      </c>
      <c r="R124" s="13">
        <v>2.9860000000000002</v>
      </c>
      <c r="S124" s="13">
        <v>0</v>
      </c>
      <c r="T124" s="13">
        <f>R124-S124</f>
        <v>2.9860000000000002</v>
      </c>
      <c r="U124" s="13">
        <v>2.988</v>
      </c>
      <c r="V124" s="13">
        <f>U124-S124</f>
        <v>2.988</v>
      </c>
      <c r="W124" s="13">
        <f>100 - (1 - (((U124-T124)/U124)+(S124/T124)))*100</f>
        <v>6.6934404283784943E-2</v>
      </c>
      <c r="X124" s="13">
        <f>U124</f>
        <v>2.988</v>
      </c>
      <c r="Y124" s="13">
        <f>(X124-U124)/U124*100</f>
        <v>0</v>
      </c>
      <c r="Z124" s="14">
        <f>IF(W124&gt;10,"NA",Y124)</f>
        <v>0</v>
      </c>
    </row>
    <row r="125" spans="1:26" s="23" customFormat="1" ht="19" x14ac:dyDescent="0.25">
      <c r="A125" s="23">
        <v>124</v>
      </c>
      <c r="B125" s="24" t="s">
        <v>0</v>
      </c>
      <c r="C125" s="23" t="s">
        <v>22</v>
      </c>
      <c r="D125" s="23" t="s">
        <v>22</v>
      </c>
      <c r="E125" s="23" t="s">
        <v>47</v>
      </c>
      <c r="F125" s="23" t="s">
        <v>8</v>
      </c>
      <c r="G125" s="23">
        <v>11</v>
      </c>
      <c r="H125" s="23" t="s">
        <v>9</v>
      </c>
      <c r="I125" s="23" t="s">
        <v>44</v>
      </c>
      <c r="J125" s="23">
        <v>167</v>
      </c>
      <c r="K125" s="23">
        <v>36</v>
      </c>
      <c r="L125" s="23">
        <v>0</v>
      </c>
      <c r="M125" s="25">
        <f>PI()*(K125/2)^2/1000+PI()*(L125/2)^2/1000</f>
        <v>1.0178760197630929</v>
      </c>
      <c r="N125" s="33">
        <v>0</v>
      </c>
      <c r="O125" s="23">
        <v>9</v>
      </c>
      <c r="P125" s="13">
        <v>2.516</v>
      </c>
      <c r="Q125" s="13">
        <v>3.673</v>
      </c>
      <c r="R125" s="13">
        <v>3.5840000000000001</v>
      </c>
      <c r="S125" s="13">
        <v>0</v>
      </c>
      <c r="T125" s="13">
        <f>R125-S125</f>
        <v>3.5840000000000001</v>
      </c>
      <c r="U125" s="13">
        <v>3.5840000000000001</v>
      </c>
      <c r="V125" s="13">
        <f>U125-S125</f>
        <v>3.5840000000000001</v>
      </c>
      <c r="W125" s="13">
        <f>100 - (1 - (((U125-T125)/U125)+(S125/T125)))*100</f>
        <v>0</v>
      </c>
      <c r="X125" s="13">
        <f>U125</f>
        <v>3.5840000000000001</v>
      </c>
      <c r="Y125" s="13">
        <f>(X125-U125)/U125*100</f>
        <v>0</v>
      </c>
      <c r="Z125" s="14">
        <f>IF(W125&gt;10,"NA",Y125)</f>
        <v>0</v>
      </c>
    </row>
    <row r="126" spans="1:26" s="23" customFormat="1" ht="19" x14ac:dyDescent="0.25">
      <c r="A126" s="23">
        <v>125</v>
      </c>
      <c r="B126" s="24" t="s">
        <v>0</v>
      </c>
      <c r="C126" s="23" t="s">
        <v>22</v>
      </c>
      <c r="D126" s="23" t="s">
        <v>22</v>
      </c>
      <c r="E126" s="23" t="s">
        <v>47</v>
      </c>
      <c r="F126" s="23" t="s">
        <v>8</v>
      </c>
      <c r="G126" s="23">
        <v>11</v>
      </c>
      <c r="H126" s="23" t="s">
        <v>9</v>
      </c>
      <c r="I126" s="23" t="s">
        <v>44</v>
      </c>
      <c r="J126" s="23">
        <v>167</v>
      </c>
      <c r="K126" s="23">
        <v>36</v>
      </c>
      <c r="L126" s="23">
        <v>0</v>
      </c>
      <c r="M126" s="25">
        <f>PI()*(K126/2)^2/1000+PI()*(L126/2)^2/1000</f>
        <v>1.0178760197630929</v>
      </c>
      <c r="N126" s="33">
        <v>0</v>
      </c>
      <c r="O126" s="23">
        <v>10</v>
      </c>
      <c r="P126" s="13">
        <v>2.585</v>
      </c>
      <c r="Q126" s="13">
        <v>3.5529999999999999</v>
      </c>
      <c r="R126" s="13">
        <v>3.472</v>
      </c>
      <c r="S126" s="13">
        <v>0</v>
      </c>
      <c r="T126" s="13">
        <f>R126-S126</f>
        <v>3.472</v>
      </c>
      <c r="U126" s="13">
        <v>3.4729999999999999</v>
      </c>
      <c r="V126" s="13">
        <f>U126-S126</f>
        <v>3.4729999999999999</v>
      </c>
      <c r="W126" s="13">
        <f>100 - (1 - (((U126-T126)/U126)+(S126/T126)))*100</f>
        <v>2.8793550244742505E-2</v>
      </c>
      <c r="X126" s="13">
        <f>U126</f>
        <v>3.4729999999999999</v>
      </c>
      <c r="Y126" s="13">
        <f>(X126-U126)/U126*100</f>
        <v>0</v>
      </c>
      <c r="Z126" s="14">
        <f>IF(W126&gt;10,"NA",Y126)</f>
        <v>0</v>
      </c>
    </row>
    <row r="127" spans="1:26" s="23" customFormat="1" ht="19" x14ac:dyDescent="0.25">
      <c r="A127" s="23">
        <v>126</v>
      </c>
      <c r="B127" s="24" t="s">
        <v>0</v>
      </c>
      <c r="C127" s="23" t="s">
        <v>22</v>
      </c>
      <c r="D127" s="23" t="s">
        <v>22</v>
      </c>
      <c r="E127" s="23" t="s">
        <v>47</v>
      </c>
      <c r="F127" s="23" t="s">
        <v>8</v>
      </c>
      <c r="G127" s="23">
        <v>11</v>
      </c>
      <c r="H127" s="23" t="s">
        <v>9</v>
      </c>
      <c r="I127" s="23" t="s">
        <v>44</v>
      </c>
      <c r="J127" s="23">
        <v>167</v>
      </c>
      <c r="K127" s="23">
        <v>36</v>
      </c>
      <c r="L127" s="23">
        <v>0</v>
      </c>
      <c r="M127" s="25">
        <f>PI()*(K127/2)^2/1000+PI()*(L127/2)^2/1000</f>
        <v>1.0178760197630929</v>
      </c>
      <c r="N127" s="33">
        <v>0</v>
      </c>
      <c r="O127" s="23">
        <v>11</v>
      </c>
      <c r="P127" s="13">
        <v>2.6589999999999998</v>
      </c>
      <c r="Q127" s="13">
        <v>3.6560000000000001</v>
      </c>
      <c r="R127" s="13">
        <v>3.58</v>
      </c>
      <c r="S127" s="13">
        <v>0</v>
      </c>
      <c r="T127" s="13">
        <f>R127-S127</f>
        <v>3.58</v>
      </c>
      <c r="U127" s="13">
        <v>3.5859999999999999</v>
      </c>
      <c r="V127" s="13">
        <f>U127-S127</f>
        <v>3.5859999999999999</v>
      </c>
      <c r="W127" s="13">
        <f>100 - (1 - (((U127-T127)/U127)+(S127/T127)))*100</f>
        <v>0.16731734523145292</v>
      </c>
      <c r="X127" s="13">
        <f>U127</f>
        <v>3.5859999999999999</v>
      </c>
      <c r="Y127" s="13">
        <f>(X127-U127)/U127*100</f>
        <v>0</v>
      </c>
      <c r="Z127" s="14">
        <f>IF(W127&gt;10,"NA",Y127)</f>
        <v>0</v>
      </c>
    </row>
    <row r="128" spans="1:26" s="23" customFormat="1" ht="19" x14ac:dyDescent="0.25">
      <c r="A128" s="23">
        <v>127</v>
      </c>
      <c r="B128" s="24" t="s">
        <v>0</v>
      </c>
      <c r="C128" s="23" t="s">
        <v>22</v>
      </c>
      <c r="D128" s="23" t="s">
        <v>22</v>
      </c>
      <c r="E128" s="23" t="s">
        <v>47</v>
      </c>
      <c r="F128" s="23" t="s">
        <v>8</v>
      </c>
      <c r="G128" s="23">
        <v>12</v>
      </c>
      <c r="H128" s="23" t="s">
        <v>9</v>
      </c>
      <c r="I128" s="23" t="s">
        <v>43</v>
      </c>
      <c r="J128" s="23">
        <v>163</v>
      </c>
      <c r="K128" s="23" t="s">
        <v>13</v>
      </c>
      <c r="L128" s="23" t="s">
        <v>13</v>
      </c>
      <c r="M128" s="25" t="s">
        <v>13</v>
      </c>
      <c r="N128" s="33">
        <v>0</v>
      </c>
      <c r="O128" s="23">
        <v>1</v>
      </c>
      <c r="P128" s="13">
        <v>1.702</v>
      </c>
      <c r="Q128" s="13">
        <v>1.5169999999999999</v>
      </c>
      <c r="R128" s="13">
        <v>1.454</v>
      </c>
      <c r="S128" s="13">
        <v>0</v>
      </c>
      <c r="T128" s="13">
        <f>R128-S128</f>
        <v>1.454</v>
      </c>
      <c r="U128" s="13">
        <v>1.492</v>
      </c>
      <c r="V128" s="13">
        <f>U128-S128</f>
        <v>1.492</v>
      </c>
      <c r="W128" s="13">
        <f>100 - (1 - (((U128-T128)/U128)+(S128/T128)))*100</f>
        <v>2.5469168900804249</v>
      </c>
      <c r="X128" s="13">
        <f>U128</f>
        <v>1.492</v>
      </c>
      <c r="Y128" s="13">
        <f>(X128-U128)/U128*100</f>
        <v>0</v>
      </c>
      <c r="Z128" s="14">
        <f>IF(W128&gt;10,"NA",Y128)</f>
        <v>0</v>
      </c>
    </row>
    <row r="129" spans="1:26" s="23" customFormat="1" ht="19" x14ac:dyDescent="0.25">
      <c r="A129" s="23">
        <v>128</v>
      </c>
      <c r="B129" s="24" t="s">
        <v>0</v>
      </c>
      <c r="C129" s="23" t="s">
        <v>22</v>
      </c>
      <c r="D129" s="23" t="s">
        <v>22</v>
      </c>
      <c r="E129" s="23" t="s">
        <v>47</v>
      </c>
      <c r="F129" s="23" t="s">
        <v>8</v>
      </c>
      <c r="G129" s="23">
        <v>12</v>
      </c>
      <c r="H129" s="23" t="s">
        <v>9</v>
      </c>
      <c r="I129" s="23" t="s">
        <v>43</v>
      </c>
      <c r="J129" s="23">
        <v>163</v>
      </c>
      <c r="K129" s="23" t="s">
        <v>13</v>
      </c>
      <c r="L129" s="23" t="s">
        <v>13</v>
      </c>
      <c r="M129" s="25" t="s">
        <v>13</v>
      </c>
      <c r="N129" s="33">
        <v>0</v>
      </c>
      <c r="O129" s="23">
        <v>2</v>
      </c>
      <c r="P129" s="13">
        <v>1.6220000000000001</v>
      </c>
      <c r="Q129" s="13">
        <v>1.36</v>
      </c>
      <c r="R129" s="13">
        <v>1.329</v>
      </c>
      <c r="S129" s="13">
        <v>0</v>
      </c>
      <c r="T129" s="13">
        <f>R129-S129</f>
        <v>1.329</v>
      </c>
      <c r="U129" s="13">
        <v>1.329</v>
      </c>
      <c r="V129" s="13">
        <f>U129-S129</f>
        <v>1.329</v>
      </c>
      <c r="W129" s="13">
        <f>100 - (1 - (((U129-T129)/U129)+(S129/T129)))*100</f>
        <v>0</v>
      </c>
      <c r="X129" s="13">
        <v>1.353</v>
      </c>
      <c r="Y129" s="13">
        <f>(X129-U129)/U129*100</f>
        <v>1.8058690744921009</v>
      </c>
      <c r="Z129" s="14">
        <f>IF(W129&gt;10,"NA",Y129)</f>
        <v>1.8058690744921009</v>
      </c>
    </row>
    <row r="130" spans="1:26" s="23" customFormat="1" ht="19" x14ac:dyDescent="0.25">
      <c r="A130" s="23">
        <v>129</v>
      </c>
      <c r="B130" s="24" t="s">
        <v>0</v>
      </c>
      <c r="C130" s="23" t="s">
        <v>22</v>
      </c>
      <c r="D130" s="23" t="s">
        <v>22</v>
      </c>
      <c r="E130" s="23" t="s">
        <v>47</v>
      </c>
      <c r="F130" s="23" t="s">
        <v>8</v>
      </c>
      <c r="G130" s="23">
        <v>12</v>
      </c>
      <c r="H130" s="23" t="s">
        <v>9</v>
      </c>
      <c r="I130" s="23" t="s">
        <v>43</v>
      </c>
      <c r="J130" s="23">
        <v>163</v>
      </c>
      <c r="K130" s="23" t="s">
        <v>13</v>
      </c>
      <c r="L130" s="23" t="s">
        <v>13</v>
      </c>
      <c r="M130" s="25" t="s">
        <v>13</v>
      </c>
      <c r="N130" s="33">
        <v>0</v>
      </c>
      <c r="O130" s="23">
        <v>3</v>
      </c>
      <c r="P130" s="13" t="s">
        <v>13</v>
      </c>
      <c r="Q130" s="13">
        <v>0.64</v>
      </c>
      <c r="R130" s="13">
        <v>0.60799999999999998</v>
      </c>
      <c r="S130" s="13">
        <v>0</v>
      </c>
      <c r="T130" s="13">
        <f>R130-S130</f>
        <v>0.60799999999999998</v>
      </c>
      <c r="U130" s="13">
        <v>0.79100000000000004</v>
      </c>
      <c r="V130" s="13">
        <f>U130-S130</f>
        <v>0.79100000000000004</v>
      </c>
      <c r="W130" s="13">
        <f>100 - (1 - (((U130-T130)/U130)+(S130/T130)))*100</f>
        <v>23.135271807838194</v>
      </c>
      <c r="X130" s="13">
        <f>U130</f>
        <v>0.79100000000000004</v>
      </c>
      <c r="Y130" s="13">
        <f>(X130-U130)/U130*100</f>
        <v>0</v>
      </c>
      <c r="Z130" s="14" t="str">
        <f>IF(W130&gt;10,"NA",Y130)</f>
        <v>NA</v>
      </c>
    </row>
    <row r="131" spans="1:26" s="23" customFormat="1" ht="19" x14ac:dyDescent="0.25">
      <c r="A131" s="23">
        <v>130</v>
      </c>
      <c r="B131" s="24" t="s">
        <v>0</v>
      </c>
      <c r="C131" s="23" t="s">
        <v>22</v>
      </c>
      <c r="D131" s="23" t="s">
        <v>22</v>
      </c>
      <c r="E131" s="23" t="s">
        <v>47</v>
      </c>
      <c r="F131" s="23" t="s">
        <v>8</v>
      </c>
      <c r="G131" s="23">
        <v>12</v>
      </c>
      <c r="H131" s="23" t="s">
        <v>9</v>
      </c>
      <c r="I131" s="23" t="s">
        <v>43</v>
      </c>
      <c r="J131" s="23">
        <v>163</v>
      </c>
      <c r="K131" s="23" t="s">
        <v>13</v>
      </c>
      <c r="L131" s="23" t="s">
        <v>13</v>
      </c>
      <c r="M131" s="25" t="s">
        <v>13</v>
      </c>
      <c r="N131" s="33">
        <v>0</v>
      </c>
      <c r="O131" s="23">
        <v>4</v>
      </c>
      <c r="P131" s="13">
        <v>2.5089999999999999</v>
      </c>
      <c r="Q131" s="13">
        <v>2.802</v>
      </c>
      <c r="R131" s="13">
        <v>2.7469999999999999</v>
      </c>
      <c r="S131" s="13">
        <v>0</v>
      </c>
      <c r="T131" s="13">
        <f>R131-S131</f>
        <v>2.7469999999999999</v>
      </c>
      <c r="U131" s="13">
        <v>2.7629999999999999</v>
      </c>
      <c r="V131" s="13">
        <f>U131-S131</f>
        <v>2.7629999999999999</v>
      </c>
      <c r="W131" s="13">
        <f>100 - (1 - (((U131-T131)/U131)+(S131/T131)))*100</f>
        <v>0.57908070937386924</v>
      </c>
      <c r="X131" s="13">
        <f>U131</f>
        <v>2.7629999999999999</v>
      </c>
      <c r="Y131" s="13">
        <f>(X131-U131)/U131*100</f>
        <v>0</v>
      </c>
      <c r="Z131" s="14">
        <f>IF(W131&gt;10,"NA",Y131)</f>
        <v>0</v>
      </c>
    </row>
    <row r="132" spans="1:26" s="23" customFormat="1" ht="19" x14ac:dyDescent="0.25">
      <c r="A132" s="23">
        <v>131</v>
      </c>
      <c r="B132" s="24" t="s">
        <v>0</v>
      </c>
      <c r="C132" s="23" t="s">
        <v>22</v>
      </c>
      <c r="D132" s="23" t="s">
        <v>22</v>
      </c>
      <c r="E132" s="23" t="s">
        <v>47</v>
      </c>
      <c r="F132" s="23" t="s">
        <v>8</v>
      </c>
      <c r="G132" s="23">
        <v>12</v>
      </c>
      <c r="H132" s="23" t="s">
        <v>9</v>
      </c>
      <c r="I132" s="23" t="s">
        <v>43</v>
      </c>
      <c r="J132" s="23">
        <v>163</v>
      </c>
      <c r="K132" s="23" t="s">
        <v>13</v>
      </c>
      <c r="L132" s="23" t="s">
        <v>13</v>
      </c>
      <c r="M132" s="25" t="s">
        <v>13</v>
      </c>
      <c r="N132" s="33">
        <v>0</v>
      </c>
      <c r="O132" s="23">
        <v>5</v>
      </c>
      <c r="P132" s="13">
        <v>2.4470000000000001</v>
      </c>
      <c r="Q132" s="13">
        <v>2.734</v>
      </c>
      <c r="R132" s="13">
        <v>2.669</v>
      </c>
      <c r="S132" s="13">
        <v>0</v>
      </c>
      <c r="T132" s="13">
        <f>R132-S132</f>
        <v>2.669</v>
      </c>
      <c r="U132" s="13">
        <v>2.669</v>
      </c>
      <c r="V132" s="13">
        <f>U132-S132</f>
        <v>2.669</v>
      </c>
      <c r="W132" s="13">
        <f>100 - (1 - (((U132-T132)/U132)+(S132/T132)))*100</f>
        <v>0</v>
      </c>
      <c r="X132" s="13">
        <f>U132</f>
        <v>2.669</v>
      </c>
      <c r="Y132" s="13">
        <f>(X132-U132)/U132*100</f>
        <v>0</v>
      </c>
      <c r="Z132" s="14">
        <f>IF(W132&gt;10,"NA",Y132)</f>
        <v>0</v>
      </c>
    </row>
    <row r="133" spans="1:26" s="23" customFormat="1" ht="19" x14ac:dyDescent="0.25">
      <c r="A133" s="23">
        <v>132</v>
      </c>
      <c r="B133" s="24" t="s">
        <v>0</v>
      </c>
      <c r="C133" s="23" t="s">
        <v>22</v>
      </c>
      <c r="D133" s="23" t="s">
        <v>22</v>
      </c>
      <c r="E133" s="23" t="s">
        <v>47</v>
      </c>
      <c r="F133" s="23" t="s">
        <v>8</v>
      </c>
      <c r="G133" s="23">
        <v>12</v>
      </c>
      <c r="H133" s="23" t="s">
        <v>9</v>
      </c>
      <c r="I133" s="23" t="s">
        <v>43</v>
      </c>
      <c r="J133" s="23">
        <v>163</v>
      </c>
      <c r="K133" s="23" t="s">
        <v>13</v>
      </c>
      <c r="L133" s="23" t="s">
        <v>13</v>
      </c>
      <c r="M133" s="25" t="s">
        <v>13</v>
      </c>
      <c r="N133" s="33">
        <v>0</v>
      </c>
      <c r="O133" s="23">
        <v>6</v>
      </c>
      <c r="P133" s="13">
        <v>1.0109999999999999</v>
      </c>
      <c r="Q133" s="13">
        <v>0.53100000000000003</v>
      </c>
      <c r="R133" s="13">
        <v>0.498</v>
      </c>
      <c r="S133" s="13">
        <v>0</v>
      </c>
      <c r="T133" s="13">
        <f>R133-S133</f>
        <v>0.498</v>
      </c>
      <c r="U133" s="13">
        <v>0.58299999999999996</v>
      </c>
      <c r="V133" s="13">
        <f>U133-S133</f>
        <v>0.58299999999999996</v>
      </c>
      <c r="W133" s="13">
        <f>100 - (1 - (((U133-T133)/U133)+(S133/T133)))*100</f>
        <v>14.579759862778729</v>
      </c>
      <c r="X133" s="13">
        <f>U133</f>
        <v>0.58299999999999996</v>
      </c>
      <c r="Y133" s="13">
        <f>(X133-U133)/U133*100</f>
        <v>0</v>
      </c>
      <c r="Z133" s="14" t="str">
        <f>IF(W133&gt;10,"NA",Y133)</f>
        <v>NA</v>
      </c>
    </row>
    <row r="134" spans="1:26" s="23" customFormat="1" ht="19" x14ac:dyDescent="0.25">
      <c r="A134" s="23">
        <v>133</v>
      </c>
      <c r="B134" s="24" t="s">
        <v>0</v>
      </c>
      <c r="C134" s="23" t="s">
        <v>22</v>
      </c>
      <c r="D134" s="23" t="s">
        <v>22</v>
      </c>
      <c r="E134" s="23" t="s">
        <v>47</v>
      </c>
      <c r="F134" s="23" t="s">
        <v>8</v>
      </c>
      <c r="G134" s="23">
        <v>12</v>
      </c>
      <c r="H134" s="23" t="s">
        <v>9</v>
      </c>
      <c r="I134" s="23" t="s">
        <v>43</v>
      </c>
      <c r="J134" s="23">
        <v>163</v>
      </c>
      <c r="K134" s="23" t="s">
        <v>13</v>
      </c>
      <c r="L134" s="23" t="s">
        <v>13</v>
      </c>
      <c r="M134" s="25" t="s">
        <v>13</v>
      </c>
      <c r="N134" s="33">
        <v>0</v>
      </c>
      <c r="O134" s="23">
        <v>7</v>
      </c>
      <c r="P134" s="13">
        <v>1.7150000000000001</v>
      </c>
      <c r="Q134" s="13">
        <v>1.083</v>
      </c>
      <c r="R134" s="13">
        <v>1.0409999999999999</v>
      </c>
      <c r="S134" s="13">
        <v>0</v>
      </c>
      <c r="T134" s="13">
        <f>R134-S134</f>
        <v>1.0409999999999999</v>
      </c>
      <c r="U134" s="13">
        <v>1.0409999999999999</v>
      </c>
      <c r="V134" s="13">
        <f>U134-S134</f>
        <v>1.0409999999999999</v>
      </c>
      <c r="W134" s="13">
        <f>100 - (1 - (((U134-T134)/U134)+(S134/T134)))*100</f>
        <v>0</v>
      </c>
      <c r="X134" s="13">
        <f>U134</f>
        <v>1.0409999999999999</v>
      </c>
      <c r="Y134" s="13">
        <f>(X134-U134)/U134*100</f>
        <v>0</v>
      </c>
      <c r="Z134" s="14">
        <f>IF(W134&gt;10,"NA",Y134)</f>
        <v>0</v>
      </c>
    </row>
    <row r="135" spans="1:26" s="23" customFormat="1" ht="19" x14ac:dyDescent="0.25">
      <c r="A135" s="23">
        <v>134</v>
      </c>
      <c r="B135" s="24" t="s">
        <v>0</v>
      </c>
      <c r="C135" s="23" t="s">
        <v>22</v>
      </c>
      <c r="D135" s="23" t="s">
        <v>22</v>
      </c>
      <c r="E135" s="23" t="s">
        <v>47</v>
      </c>
      <c r="F135" s="23" t="s">
        <v>8</v>
      </c>
      <c r="G135" s="23">
        <v>12</v>
      </c>
      <c r="H135" s="23" t="s">
        <v>9</v>
      </c>
      <c r="I135" s="23" t="s">
        <v>43</v>
      </c>
      <c r="J135" s="23">
        <v>163</v>
      </c>
      <c r="K135" s="23" t="s">
        <v>13</v>
      </c>
      <c r="L135" s="23" t="s">
        <v>13</v>
      </c>
      <c r="M135" s="25" t="s">
        <v>13</v>
      </c>
      <c r="N135" s="33">
        <v>0</v>
      </c>
      <c r="O135" s="23">
        <v>8</v>
      </c>
      <c r="P135" s="13">
        <v>2.407</v>
      </c>
      <c r="Q135" s="13">
        <v>2.758</v>
      </c>
      <c r="R135" s="13">
        <v>2.7010000000000001</v>
      </c>
      <c r="S135" s="13">
        <v>0</v>
      </c>
      <c r="T135" s="13">
        <f>R135-S135</f>
        <v>2.7010000000000001</v>
      </c>
      <c r="U135" s="13">
        <v>2.7010000000000001</v>
      </c>
      <c r="V135" s="13">
        <f>U135-S135</f>
        <v>2.7010000000000001</v>
      </c>
      <c r="W135" s="13">
        <f>100 - (1 - (((U135-T135)/U135)+(S135/T135)))*100</f>
        <v>0</v>
      </c>
      <c r="X135" s="13">
        <f>U135</f>
        <v>2.7010000000000001</v>
      </c>
      <c r="Y135" s="13">
        <f>(X135-U135)/U135*100</f>
        <v>0</v>
      </c>
      <c r="Z135" s="14">
        <f>IF(W135&gt;10,"NA",Y135)</f>
        <v>0</v>
      </c>
    </row>
    <row r="136" spans="1:26" s="23" customFormat="1" ht="19" x14ac:dyDescent="0.25">
      <c r="A136" s="23">
        <v>135</v>
      </c>
      <c r="B136" s="24" t="s">
        <v>0</v>
      </c>
      <c r="C136" s="23" t="s">
        <v>22</v>
      </c>
      <c r="D136" s="23" t="s">
        <v>22</v>
      </c>
      <c r="E136" s="23" t="s">
        <v>47</v>
      </c>
      <c r="F136" s="23" t="s">
        <v>8</v>
      </c>
      <c r="G136" s="23">
        <v>12</v>
      </c>
      <c r="H136" s="23" t="s">
        <v>9</v>
      </c>
      <c r="I136" s="23" t="s">
        <v>43</v>
      </c>
      <c r="J136" s="23">
        <v>163</v>
      </c>
      <c r="K136" s="23" t="s">
        <v>13</v>
      </c>
      <c r="L136" s="23" t="s">
        <v>13</v>
      </c>
      <c r="M136" s="25" t="s">
        <v>13</v>
      </c>
      <c r="N136" s="33">
        <v>0</v>
      </c>
      <c r="O136" s="23">
        <v>9</v>
      </c>
      <c r="P136" s="13">
        <v>2.298</v>
      </c>
      <c r="Q136" s="13">
        <v>2.2130000000000001</v>
      </c>
      <c r="R136" s="13">
        <v>2.149</v>
      </c>
      <c r="S136" s="13">
        <v>0</v>
      </c>
      <c r="T136" s="13">
        <f>R136-S136</f>
        <v>2.149</v>
      </c>
      <c r="U136" s="13">
        <v>2.149</v>
      </c>
      <c r="V136" s="13">
        <f>U136-S136</f>
        <v>2.149</v>
      </c>
      <c r="W136" s="13">
        <f>100 - (1 - (((U136-T136)/U136)+(S136/T136)))*100</f>
        <v>0</v>
      </c>
      <c r="X136" s="13">
        <f>U136</f>
        <v>2.149</v>
      </c>
      <c r="Y136" s="13">
        <f>(X136-U136)/U136*100</f>
        <v>0</v>
      </c>
      <c r="Z136" s="14">
        <f>IF(W136&gt;10,"NA",Y136)</f>
        <v>0</v>
      </c>
    </row>
    <row r="137" spans="1:26" s="23" customFormat="1" ht="19" x14ac:dyDescent="0.25">
      <c r="A137" s="23">
        <v>136</v>
      </c>
      <c r="B137" s="24" t="s">
        <v>0</v>
      </c>
      <c r="C137" s="23" t="s">
        <v>22</v>
      </c>
      <c r="D137" s="23" t="s">
        <v>22</v>
      </c>
      <c r="E137" s="23" t="s">
        <v>47</v>
      </c>
      <c r="F137" s="23" t="s">
        <v>8</v>
      </c>
      <c r="G137" s="23">
        <v>12</v>
      </c>
      <c r="H137" s="23" t="s">
        <v>9</v>
      </c>
      <c r="I137" s="23" t="s">
        <v>43</v>
      </c>
      <c r="J137" s="23">
        <v>163</v>
      </c>
      <c r="K137" s="23" t="s">
        <v>13</v>
      </c>
      <c r="L137" s="23" t="s">
        <v>13</v>
      </c>
      <c r="M137" s="25" t="s">
        <v>13</v>
      </c>
      <c r="N137" s="33">
        <v>0</v>
      </c>
      <c r="O137" s="23">
        <v>10</v>
      </c>
      <c r="P137" s="13">
        <v>2.0699999999999998</v>
      </c>
      <c r="Q137" s="13">
        <v>1.9039999999999999</v>
      </c>
      <c r="R137" s="13">
        <v>1.8360000000000001</v>
      </c>
      <c r="S137" s="13">
        <v>0</v>
      </c>
      <c r="T137" s="13">
        <f>R137-S137</f>
        <v>1.8360000000000001</v>
      </c>
      <c r="U137" s="13">
        <v>1.8360000000000001</v>
      </c>
      <c r="V137" s="13">
        <f>U137-S137</f>
        <v>1.8360000000000001</v>
      </c>
      <c r="W137" s="13">
        <f>100 - (1 - (((U137-T137)/U137)+(S137/T137)))*100</f>
        <v>0</v>
      </c>
      <c r="X137" s="13">
        <f>U137</f>
        <v>1.8360000000000001</v>
      </c>
      <c r="Y137" s="13">
        <f>(X137-U137)/U137*100</f>
        <v>0</v>
      </c>
      <c r="Z137" s="14">
        <f>IF(W137&gt;10,"NA",Y137)</f>
        <v>0</v>
      </c>
    </row>
    <row r="138" spans="1:26" s="23" customFormat="1" ht="19" x14ac:dyDescent="0.25">
      <c r="A138" s="23">
        <v>137</v>
      </c>
      <c r="B138" s="24" t="s">
        <v>0</v>
      </c>
      <c r="C138" s="23" t="s">
        <v>22</v>
      </c>
      <c r="D138" s="23" t="s">
        <v>22</v>
      </c>
      <c r="E138" s="23" t="s">
        <v>47</v>
      </c>
      <c r="F138" s="23" t="s">
        <v>8</v>
      </c>
      <c r="G138" s="23">
        <v>13</v>
      </c>
      <c r="H138" s="23" t="s">
        <v>9</v>
      </c>
      <c r="I138" s="23" t="s">
        <v>35</v>
      </c>
      <c r="J138" s="23">
        <v>153</v>
      </c>
      <c r="K138" s="23" t="s">
        <v>13</v>
      </c>
      <c r="L138" s="23" t="s">
        <v>13</v>
      </c>
      <c r="M138" s="25" t="s">
        <v>13</v>
      </c>
      <c r="N138" s="33">
        <v>0</v>
      </c>
      <c r="O138" s="23">
        <v>1</v>
      </c>
      <c r="P138" s="13">
        <v>1.748</v>
      </c>
      <c r="Q138" s="13">
        <v>0.877</v>
      </c>
      <c r="R138" s="13">
        <v>0.79500000000000004</v>
      </c>
      <c r="S138" s="13">
        <v>0</v>
      </c>
      <c r="T138" s="13">
        <f>R138-S138</f>
        <v>0.79500000000000004</v>
      </c>
      <c r="U138" s="13">
        <v>1.371</v>
      </c>
      <c r="V138" s="13">
        <f>U138-S138</f>
        <v>1.371</v>
      </c>
      <c r="W138" s="13">
        <f>100 - (1 - (((U138-T138)/U138)+(S138/T138)))*100</f>
        <v>42.013129102844637</v>
      </c>
      <c r="X138" s="13">
        <f>U138</f>
        <v>1.371</v>
      </c>
      <c r="Y138" s="13">
        <f>(X138-U138)/U138*100</f>
        <v>0</v>
      </c>
      <c r="Z138" s="14" t="str">
        <f>IF(W138&gt;10,"NA",Y138)</f>
        <v>NA</v>
      </c>
    </row>
    <row r="139" spans="1:26" s="23" customFormat="1" ht="19" x14ac:dyDescent="0.25">
      <c r="A139" s="23">
        <v>138</v>
      </c>
      <c r="B139" s="24" t="s">
        <v>0</v>
      </c>
      <c r="C139" s="23" t="s">
        <v>22</v>
      </c>
      <c r="D139" s="23" t="s">
        <v>22</v>
      </c>
      <c r="E139" s="23" t="s">
        <v>47</v>
      </c>
      <c r="F139" s="23" t="s">
        <v>8</v>
      </c>
      <c r="G139" s="23">
        <v>13</v>
      </c>
      <c r="H139" s="23" t="s">
        <v>9</v>
      </c>
      <c r="I139" s="23" t="s">
        <v>35</v>
      </c>
      <c r="J139" s="23">
        <v>153</v>
      </c>
      <c r="K139" s="23" t="s">
        <v>13</v>
      </c>
      <c r="L139" s="23" t="s">
        <v>13</v>
      </c>
      <c r="M139" s="25" t="s">
        <v>13</v>
      </c>
      <c r="N139" s="33">
        <v>0</v>
      </c>
      <c r="O139" s="23">
        <v>2</v>
      </c>
      <c r="P139" s="13">
        <v>2.0219999999999998</v>
      </c>
      <c r="Q139" s="13">
        <v>1.6759999999999999</v>
      </c>
      <c r="R139" s="13">
        <v>1.6180000000000001</v>
      </c>
      <c r="S139" s="13">
        <v>0</v>
      </c>
      <c r="T139" s="13">
        <f>R139-S139</f>
        <v>1.6180000000000001</v>
      </c>
      <c r="U139" s="13">
        <v>1.6339999999999999</v>
      </c>
      <c r="V139" s="13">
        <f>U139-S139</f>
        <v>1.6339999999999999</v>
      </c>
      <c r="W139" s="13">
        <f>100 - (1 - (((U139-T139)/U139)+(S139/T139)))*100</f>
        <v>0.97919216646265284</v>
      </c>
      <c r="X139" s="13">
        <f>U139</f>
        <v>1.6339999999999999</v>
      </c>
      <c r="Y139" s="13">
        <f>(X139-U139)/U139*100</f>
        <v>0</v>
      </c>
      <c r="Z139" s="14">
        <f>IF(W139&gt;10,"NA",Y139)</f>
        <v>0</v>
      </c>
    </row>
    <row r="140" spans="1:26" s="23" customFormat="1" ht="19" x14ac:dyDescent="0.25">
      <c r="A140" s="23">
        <v>139</v>
      </c>
      <c r="B140" s="24" t="s">
        <v>0</v>
      </c>
      <c r="C140" s="23" t="s">
        <v>22</v>
      </c>
      <c r="D140" s="23" t="s">
        <v>22</v>
      </c>
      <c r="E140" s="23" t="s">
        <v>47</v>
      </c>
      <c r="F140" s="23" t="s">
        <v>8</v>
      </c>
      <c r="G140" s="23">
        <v>13</v>
      </c>
      <c r="H140" s="23" t="s">
        <v>9</v>
      </c>
      <c r="I140" s="23" t="s">
        <v>35</v>
      </c>
      <c r="J140" s="23">
        <v>153</v>
      </c>
      <c r="K140" s="23" t="s">
        <v>13</v>
      </c>
      <c r="L140" s="23" t="s">
        <v>13</v>
      </c>
      <c r="M140" s="25" t="s">
        <v>13</v>
      </c>
      <c r="N140" s="33">
        <v>0</v>
      </c>
      <c r="O140" s="23">
        <v>3</v>
      </c>
      <c r="P140" s="13">
        <v>2.2639999999999998</v>
      </c>
      <c r="Q140" s="13">
        <v>2.0150000000000001</v>
      </c>
      <c r="R140" s="13">
        <v>1.974</v>
      </c>
      <c r="S140" s="13">
        <v>0</v>
      </c>
      <c r="T140" s="13">
        <f>R140-S140</f>
        <v>1.974</v>
      </c>
      <c r="U140" s="13">
        <v>1.974</v>
      </c>
      <c r="V140" s="13">
        <f>U140-S140</f>
        <v>1.974</v>
      </c>
      <c r="W140" s="13">
        <f>100 - (1 - (((U140-T140)/U140)+(S140/T140)))*100</f>
        <v>0</v>
      </c>
      <c r="X140" s="13">
        <f>U140</f>
        <v>1.974</v>
      </c>
      <c r="Y140" s="13">
        <f>(X140-U140)/U140*100</f>
        <v>0</v>
      </c>
      <c r="Z140" s="14">
        <f>IF(W140&gt;10,"NA",Y140)</f>
        <v>0</v>
      </c>
    </row>
    <row r="141" spans="1:26" s="23" customFormat="1" ht="19" x14ac:dyDescent="0.25">
      <c r="A141" s="23">
        <v>140</v>
      </c>
      <c r="B141" s="24" t="s">
        <v>0</v>
      </c>
      <c r="C141" s="23" t="s">
        <v>22</v>
      </c>
      <c r="D141" s="23" t="s">
        <v>22</v>
      </c>
      <c r="E141" s="23" t="s">
        <v>47</v>
      </c>
      <c r="F141" s="23" t="s">
        <v>8</v>
      </c>
      <c r="G141" s="23">
        <v>13</v>
      </c>
      <c r="H141" s="23" t="s">
        <v>9</v>
      </c>
      <c r="I141" s="23" t="s">
        <v>35</v>
      </c>
      <c r="J141" s="23">
        <v>153</v>
      </c>
      <c r="K141" s="23" t="s">
        <v>13</v>
      </c>
      <c r="L141" s="23" t="s">
        <v>13</v>
      </c>
      <c r="M141" s="25" t="s">
        <v>13</v>
      </c>
      <c r="N141" s="33">
        <v>0</v>
      </c>
      <c r="O141" s="23">
        <v>4</v>
      </c>
      <c r="P141" s="13">
        <v>1.8280000000000001</v>
      </c>
      <c r="Q141" s="13">
        <v>1.452</v>
      </c>
      <c r="R141" s="13">
        <v>1.4059999999999999</v>
      </c>
      <c r="S141" s="13">
        <v>0</v>
      </c>
      <c r="T141" s="13">
        <f>R141-S141</f>
        <v>1.4059999999999999</v>
      </c>
      <c r="U141" s="13">
        <v>1.5409999999999999</v>
      </c>
      <c r="V141" s="13">
        <f>U141-S141</f>
        <v>1.5409999999999999</v>
      </c>
      <c r="W141" s="13">
        <f>100 - (1 - (((U141-T141)/U141)+(S141/T141)))*100</f>
        <v>8.7605451005840393</v>
      </c>
      <c r="X141" s="13">
        <f>U141</f>
        <v>1.5409999999999999</v>
      </c>
      <c r="Y141" s="13">
        <f>(X141-U141)/U141*100</f>
        <v>0</v>
      </c>
      <c r="Z141" s="14">
        <f>IF(W141&gt;10,"NA",Y141)</f>
        <v>0</v>
      </c>
    </row>
    <row r="142" spans="1:26" s="23" customFormat="1" ht="19" x14ac:dyDescent="0.25">
      <c r="A142" s="23">
        <v>141</v>
      </c>
      <c r="B142" s="24" t="s">
        <v>0</v>
      </c>
      <c r="C142" s="23" t="s">
        <v>22</v>
      </c>
      <c r="D142" s="23" t="s">
        <v>22</v>
      </c>
      <c r="E142" s="23" t="s">
        <v>47</v>
      </c>
      <c r="F142" s="23" t="s">
        <v>8</v>
      </c>
      <c r="G142" s="23">
        <v>13</v>
      </c>
      <c r="H142" s="23" t="s">
        <v>9</v>
      </c>
      <c r="I142" s="23" t="s">
        <v>35</v>
      </c>
      <c r="J142" s="23">
        <v>153</v>
      </c>
      <c r="K142" s="23" t="s">
        <v>13</v>
      </c>
      <c r="L142" s="23" t="s">
        <v>13</v>
      </c>
      <c r="M142" s="25" t="s">
        <v>13</v>
      </c>
      <c r="N142" s="33">
        <v>0</v>
      </c>
      <c r="O142" s="23">
        <v>5</v>
      </c>
      <c r="P142" s="13">
        <v>2.0990000000000002</v>
      </c>
      <c r="Q142" s="13">
        <v>1.716</v>
      </c>
      <c r="R142" s="13">
        <v>1.681</v>
      </c>
      <c r="S142" s="13">
        <v>0</v>
      </c>
      <c r="T142" s="13">
        <f>R142-S142</f>
        <v>1.681</v>
      </c>
      <c r="U142" s="13">
        <v>1.7290000000000001</v>
      </c>
      <c r="V142" s="13">
        <f>U142-S142</f>
        <v>1.7290000000000001</v>
      </c>
      <c r="W142" s="13">
        <f>100 - (1 - (((U142-T142)/U142)+(S142/T142)))*100</f>
        <v>2.7761711972238317</v>
      </c>
      <c r="X142" s="13">
        <f>U142</f>
        <v>1.7290000000000001</v>
      </c>
      <c r="Y142" s="13">
        <f>(X142-U142)/U142*100</f>
        <v>0</v>
      </c>
      <c r="Z142" s="14">
        <f>IF(W142&gt;10,"NA",Y142)</f>
        <v>0</v>
      </c>
    </row>
    <row r="143" spans="1:26" s="23" customFormat="1" ht="19" x14ac:dyDescent="0.25">
      <c r="A143" s="23">
        <v>142</v>
      </c>
      <c r="B143" s="24" t="s">
        <v>0</v>
      </c>
      <c r="C143" s="23" t="s">
        <v>22</v>
      </c>
      <c r="D143" s="23" t="s">
        <v>22</v>
      </c>
      <c r="E143" s="23" t="s">
        <v>47</v>
      </c>
      <c r="F143" s="23" t="s">
        <v>8</v>
      </c>
      <c r="G143" s="23">
        <v>13</v>
      </c>
      <c r="H143" s="23" t="s">
        <v>9</v>
      </c>
      <c r="I143" s="23" t="s">
        <v>35</v>
      </c>
      <c r="J143" s="23">
        <v>153</v>
      </c>
      <c r="K143" s="23" t="s">
        <v>13</v>
      </c>
      <c r="L143" s="23" t="s">
        <v>13</v>
      </c>
      <c r="M143" s="25" t="s">
        <v>13</v>
      </c>
      <c r="N143" s="33">
        <v>0</v>
      </c>
      <c r="O143" s="23">
        <v>6</v>
      </c>
      <c r="P143" s="13">
        <v>1.994</v>
      </c>
      <c r="Q143" s="13">
        <v>1.704</v>
      </c>
      <c r="R143" s="13">
        <v>1.667</v>
      </c>
      <c r="S143" s="13">
        <v>0</v>
      </c>
      <c r="T143" s="13">
        <f>R143-S143</f>
        <v>1.667</v>
      </c>
      <c r="U143" s="13">
        <v>1.667</v>
      </c>
      <c r="V143" s="13">
        <f>U143-S143</f>
        <v>1.667</v>
      </c>
      <c r="W143" s="13">
        <f>100 - (1 - (((U143-T143)/U143)+(S143/T143)))*100</f>
        <v>0</v>
      </c>
      <c r="X143" s="13">
        <f>U143</f>
        <v>1.667</v>
      </c>
      <c r="Y143" s="13">
        <f>(X143-U143)/U143*100</f>
        <v>0</v>
      </c>
      <c r="Z143" s="14">
        <f>IF(W143&gt;10,"NA",Y143)</f>
        <v>0</v>
      </c>
    </row>
    <row r="144" spans="1:26" s="23" customFormat="1" ht="19" x14ac:dyDescent="0.25">
      <c r="A144" s="23">
        <v>143</v>
      </c>
      <c r="B144" s="24" t="s">
        <v>0</v>
      </c>
      <c r="C144" s="23" t="s">
        <v>22</v>
      </c>
      <c r="D144" s="23" t="s">
        <v>22</v>
      </c>
      <c r="E144" s="23" t="s">
        <v>47</v>
      </c>
      <c r="F144" s="23" t="s">
        <v>8</v>
      </c>
      <c r="G144" s="23">
        <v>13</v>
      </c>
      <c r="H144" s="23" t="s">
        <v>9</v>
      </c>
      <c r="I144" s="23" t="s">
        <v>35</v>
      </c>
      <c r="J144" s="23">
        <v>153</v>
      </c>
      <c r="K144" s="23" t="s">
        <v>13</v>
      </c>
      <c r="L144" s="23" t="s">
        <v>13</v>
      </c>
      <c r="M144" s="25" t="s">
        <v>13</v>
      </c>
      <c r="N144" s="33">
        <v>0</v>
      </c>
      <c r="O144" s="23">
        <v>7</v>
      </c>
      <c r="P144" s="13">
        <v>2.113</v>
      </c>
      <c r="Q144" s="13">
        <v>1.8340000000000001</v>
      </c>
      <c r="R144" s="13">
        <v>1.804</v>
      </c>
      <c r="S144" s="13">
        <v>0</v>
      </c>
      <c r="T144" s="13">
        <f>R144-S144</f>
        <v>1.804</v>
      </c>
      <c r="U144" s="13">
        <v>1.8360000000000001</v>
      </c>
      <c r="V144" s="13">
        <f>U144-S144</f>
        <v>1.8360000000000001</v>
      </c>
      <c r="W144" s="13">
        <f>100 - (1 - (((U144-T144)/U144)+(S144/T144)))*100</f>
        <v>1.7429193899782121</v>
      </c>
      <c r="X144" s="13">
        <f>U144</f>
        <v>1.8360000000000001</v>
      </c>
      <c r="Y144" s="13">
        <f>(X144-U144)/U144*100</f>
        <v>0</v>
      </c>
      <c r="Z144" s="14">
        <f>IF(W144&gt;10,"NA",Y144)</f>
        <v>0</v>
      </c>
    </row>
    <row r="145" spans="1:26" s="23" customFormat="1" ht="19" x14ac:dyDescent="0.25">
      <c r="A145" s="23">
        <v>144</v>
      </c>
      <c r="B145" s="24" t="s">
        <v>0</v>
      </c>
      <c r="C145" s="23" t="s">
        <v>22</v>
      </c>
      <c r="D145" s="23" t="s">
        <v>22</v>
      </c>
      <c r="E145" s="23" t="s">
        <v>47</v>
      </c>
      <c r="F145" s="23" t="s">
        <v>8</v>
      </c>
      <c r="G145" s="23">
        <v>13</v>
      </c>
      <c r="H145" s="23" t="s">
        <v>9</v>
      </c>
      <c r="I145" s="23" t="s">
        <v>35</v>
      </c>
      <c r="J145" s="23">
        <v>153</v>
      </c>
      <c r="K145" s="23" t="s">
        <v>13</v>
      </c>
      <c r="L145" s="23" t="s">
        <v>13</v>
      </c>
      <c r="M145" s="25" t="s">
        <v>13</v>
      </c>
      <c r="N145" s="33">
        <v>0</v>
      </c>
      <c r="O145" s="23">
        <v>8</v>
      </c>
      <c r="P145" s="13">
        <v>2.3119999999999998</v>
      </c>
      <c r="Q145" s="13">
        <v>2.0259999999999998</v>
      </c>
      <c r="R145" s="13">
        <v>1.9910000000000001</v>
      </c>
      <c r="S145" s="13">
        <v>0</v>
      </c>
      <c r="T145" s="13">
        <f>R145-S145</f>
        <v>1.9910000000000001</v>
      </c>
      <c r="U145" s="13">
        <v>2.004</v>
      </c>
      <c r="V145" s="13">
        <f>U145-S145</f>
        <v>2.004</v>
      </c>
      <c r="W145" s="13">
        <f>100 - (1 - (((U145-T145)/U145)+(S145/T145)))*100</f>
        <v>0.64870259481037351</v>
      </c>
      <c r="X145" s="13">
        <f>U145</f>
        <v>2.004</v>
      </c>
      <c r="Y145" s="13">
        <f>(X145-U145)/U145*100</f>
        <v>0</v>
      </c>
      <c r="Z145" s="14">
        <f>IF(W145&gt;10,"NA",Y145)</f>
        <v>0</v>
      </c>
    </row>
    <row r="146" spans="1:26" s="23" customFormat="1" ht="19" x14ac:dyDescent="0.25">
      <c r="A146" s="23">
        <v>145</v>
      </c>
      <c r="B146" s="24" t="s">
        <v>0</v>
      </c>
      <c r="C146" s="23" t="s">
        <v>22</v>
      </c>
      <c r="D146" s="23" t="s">
        <v>22</v>
      </c>
      <c r="E146" s="23" t="s">
        <v>47</v>
      </c>
      <c r="F146" s="23" t="s">
        <v>8</v>
      </c>
      <c r="G146" s="23">
        <v>13</v>
      </c>
      <c r="H146" s="23" t="s">
        <v>9</v>
      </c>
      <c r="I146" s="23" t="s">
        <v>35</v>
      </c>
      <c r="J146" s="23">
        <v>153</v>
      </c>
      <c r="K146" s="23" t="s">
        <v>13</v>
      </c>
      <c r="L146" s="23" t="s">
        <v>13</v>
      </c>
      <c r="M146" s="25" t="s">
        <v>13</v>
      </c>
      <c r="N146" s="33">
        <v>0</v>
      </c>
      <c r="O146" s="23">
        <v>9</v>
      </c>
      <c r="P146" s="13">
        <v>1.851</v>
      </c>
      <c r="Q146" s="13">
        <v>1.62</v>
      </c>
      <c r="R146" s="13">
        <v>1.524</v>
      </c>
      <c r="S146" s="13">
        <v>0</v>
      </c>
      <c r="T146" s="13">
        <f>R146-S146</f>
        <v>1.524</v>
      </c>
      <c r="U146" s="13">
        <v>1.524</v>
      </c>
      <c r="V146" s="13">
        <f>U146-S146</f>
        <v>1.524</v>
      </c>
      <c r="W146" s="13">
        <f>100 - (1 - (((U146-T146)/U146)+(S146/T146)))*100</f>
        <v>0</v>
      </c>
      <c r="X146" s="13">
        <f>U146</f>
        <v>1.524</v>
      </c>
      <c r="Y146" s="13">
        <f>(X146-U146)/U146*100</f>
        <v>0</v>
      </c>
      <c r="Z146" s="14">
        <f>IF(W146&gt;10,"NA",Y146)</f>
        <v>0</v>
      </c>
    </row>
    <row r="147" spans="1:26" s="23" customFormat="1" ht="19" x14ac:dyDescent="0.25">
      <c r="A147" s="23">
        <v>146</v>
      </c>
      <c r="B147" s="24" t="s">
        <v>0</v>
      </c>
      <c r="C147" s="23" t="s">
        <v>22</v>
      </c>
      <c r="D147" s="23" t="s">
        <v>22</v>
      </c>
      <c r="E147" s="23" t="s">
        <v>47</v>
      </c>
      <c r="F147" s="23" t="s">
        <v>8</v>
      </c>
      <c r="G147" s="23">
        <v>13</v>
      </c>
      <c r="H147" s="23" t="s">
        <v>9</v>
      </c>
      <c r="I147" s="23" t="s">
        <v>35</v>
      </c>
      <c r="J147" s="23">
        <v>153</v>
      </c>
      <c r="K147" s="23" t="s">
        <v>13</v>
      </c>
      <c r="L147" s="23" t="s">
        <v>13</v>
      </c>
      <c r="M147" s="25" t="s">
        <v>13</v>
      </c>
      <c r="N147" s="33">
        <v>0</v>
      </c>
      <c r="O147" s="23">
        <v>10</v>
      </c>
      <c r="P147" s="13">
        <v>2.2829999999999999</v>
      </c>
      <c r="Q147" s="13">
        <v>2.0169999999999999</v>
      </c>
      <c r="R147" s="13">
        <v>1.98</v>
      </c>
      <c r="S147" s="13">
        <v>0</v>
      </c>
      <c r="T147" s="13">
        <f>R147-S147</f>
        <v>1.98</v>
      </c>
      <c r="U147" s="13">
        <v>1.98</v>
      </c>
      <c r="V147" s="13">
        <f>U147-S147</f>
        <v>1.98</v>
      </c>
      <c r="W147" s="13">
        <f>100 - (1 - (((U147-T147)/U147)+(S147/T147)))*100</f>
        <v>0</v>
      </c>
      <c r="X147" s="13">
        <f>U147</f>
        <v>1.98</v>
      </c>
      <c r="Y147" s="13">
        <f>(X147-U147)/U147*100</f>
        <v>0</v>
      </c>
      <c r="Z147" s="14">
        <f>IF(W147&gt;10,"NA",Y147)</f>
        <v>0</v>
      </c>
    </row>
    <row r="148" spans="1:26" s="23" customFormat="1" ht="19" x14ac:dyDescent="0.25">
      <c r="A148" s="23">
        <v>147</v>
      </c>
      <c r="B148" s="24" t="s">
        <v>0</v>
      </c>
      <c r="C148" s="23" t="s">
        <v>22</v>
      </c>
      <c r="D148" s="23" t="s">
        <v>22</v>
      </c>
      <c r="E148" s="23" t="s">
        <v>47</v>
      </c>
      <c r="F148" s="23" t="s">
        <v>8</v>
      </c>
      <c r="G148" s="23">
        <v>13</v>
      </c>
      <c r="H148" s="23" t="s">
        <v>9</v>
      </c>
      <c r="I148" s="23" t="s">
        <v>35</v>
      </c>
      <c r="J148" s="23">
        <v>153</v>
      </c>
      <c r="K148" s="23" t="s">
        <v>13</v>
      </c>
      <c r="L148" s="23" t="s">
        <v>13</v>
      </c>
      <c r="M148" s="25" t="s">
        <v>13</v>
      </c>
      <c r="N148" s="33">
        <v>0</v>
      </c>
      <c r="O148" s="23">
        <v>11</v>
      </c>
      <c r="P148" s="13">
        <v>2.2650000000000001</v>
      </c>
      <c r="Q148" s="13">
        <v>2.0670000000000002</v>
      </c>
      <c r="R148" s="13">
        <v>2.0249999999999999</v>
      </c>
      <c r="S148" s="13">
        <v>0</v>
      </c>
      <c r="T148" s="13">
        <f>R148-S148</f>
        <v>2.0249999999999999</v>
      </c>
      <c r="U148" s="13">
        <v>2.0840000000000001</v>
      </c>
      <c r="V148" s="13">
        <f>U148-S148</f>
        <v>2.0840000000000001</v>
      </c>
      <c r="W148" s="13">
        <f>100 - (1 - (((U148-T148)/U148)+(S148/T148)))*100</f>
        <v>2.8310940499040385</v>
      </c>
      <c r="X148" s="13">
        <f>U148</f>
        <v>2.0840000000000001</v>
      </c>
      <c r="Y148" s="13">
        <f>(X148-U148)/U148*100</f>
        <v>0</v>
      </c>
      <c r="Z148" s="14">
        <f>IF(W148&gt;10,"NA",Y148)</f>
        <v>0</v>
      </c>
    </row>
    <row r="149" spans="1:26" s="23" customFormat="1" ht="19" x14ac:dyDescent="0.25">
      <c r="A149" s="23">
        <v>148</v>
      </c>
      <c r="B149" s="24" t="s">
        <v>0</v>
      </c>
      <c r="C149" s="23" t="s">
        <v>22</v>
      </c>
      <c r="D149" s="23" t="s">
        <v>22</v>
      </c>
      <c r="E149" s="23" t="s">
        <v>47</v>
      </c>
      <c r="F149" s="23" t="s">
        <v>8</v>
      </c>
      <c r="G149" s="23">
        <v>13</v>
      </c>
      <c r="H149" s="23" t="s">
        <v>9</v>
      </c>
      <c r="I149" s="23" t="s">
        <v>35</v>
      </c>
      <c r="J149" s="23">
        <v>153</v>
      </c>
      <c r="K149" s="23" t="s">
        <v>13</v>
      </c>
      <c r="L149" s="23" t="s">
        <v>13</v>
      </c>
      <c r="M149" s="25" t="s">
        <v>13</v>
      </c>
      <c r="N149" s="33">
        <v>0</v>
      </c>
      <c r="O149" s="23">
        <v>12</v>
      </c>
      <c r="P149" s="13">
        <v>2.3260000000000001</v>
      </c>
      <c r="Q149" s="13">
        <v>2.242</v>
      </c>
      <c r="R149" s="13">
        <v>2.2050000000000001</v>
      </c>
      <c r="S149" s="13">
        <v>0</v>
      </c>
      <c r="T149" s="13">
        <f>R149-S149</f>
        <v>2.2050000000000001</v>
      </c>
      <c r="U149" s="13">
        <v>2.2050000000000001</v>
      </c>
      <c r="V149" s="13">
        <f>U149-S149</f>
        <v>2.2050000000000001</v>
      </c>
      <c r="W149" s="13">
        <f>100 - (1 - (((U149-T149)/U149)+(S149/T149)))*100</f>
        <v>0</v>
      </c>
      <c r="X149" s="13">
        <f>U149</f>
        <v>2.2050000000000001</v>
      </c>
      <c r="Y149" s="13">
        <f>(X149-U149)/U149*100</f>
        <v>0</v>
      </c>
      <c r="Z149" s="14">
        <f>IF(W149&gt;10,"NA",Y149)</f>
        <v>0</v>
      </c>
    </row>
    <row r="150" spans="1:26" s="23" customFormat="1" ht="19" x14ac:dyDescent="0.25">
      <c r="A150" s="23">
        <v>149</v>
      </c>
      <c r="B150" s="24" t="s">
        <v>0</v>
      </c>
      <c r="C150" s="23" t="s">
        <v>22</v>
      </c>
      <c r="D150" s="23" t="s">
        <v>22</v>
      </c>
      <c r="E150" s="23" t="s">
        <v>47</v>
      </c>
      <c r="F150" s="23" t="s">
        <v>8</v>
      </c>
      <c r="G150" s="23">
        <v>13</v>
      </c>
      <c r="H150" s="23" t="s">
        <v>9</v>
      </c>
      <c r="I150" s="23" t="s">
        <v>35</v>
      </c>
      <c r="J150" s="23">
        <v>153</v>
      </c>
      <c r="K150" s="23" t="s">
        <v>13</v>
      </c>
      <c r="L150" s="23" t="s">
        <v>13</v>
      </c>
      <c r="M150" s="25" t="s">
        <v>13</v>
      </c>
      <c r="N150" s="33">
        <v>0</v>
      </c>
      <c r="O150" s="23">
        <v>13</v>
      </c>
      <c r="P150" s="13">
        <v>1.9330000000000001</v>
      </c>
      <c r="Q150" s="13">
        <v>1.694</v>
      </c>
      <c r="R150" s="13">
        <v>1.61</v>
      </c>
      <c r="S150" s="13">
        <v>0</v>
      </c>
      <c r="T150" s="13">
        <f>R150-S150</f>
        <v>1.61</v>
      </c>
      <c r="U150" s="13">
        <v>1.61</v>
      </c>
      <c r="V150" s="13">
        <f>U150-S150</f>
        <v>1.61</v>
      </c>
      <c r="W150" s="13">
        <f>100 - (1 - (((U150-T150)/U150)+(S150/T150)))*100</f>
        <v>0</v>
      </c>
      <c r="X150" s="13">
        <f>U150</f>
        <v>1.61</v>
      </c>
      <c r="Y150" s="13">
        <f>(X150-U150)/U150*100</f>
        <v>0</v>
      </c>
      <c r="Z150" s="14">
        <f>IF(W150&gt;10,"NA",Y150)</f>
        <v>0</v>
      </c>
    </row>
    <row r="151" spans="1:26" s="23" customFormat="1" ht="19" x14ac:dyDescent="0.25">
      <c r="A151" s="23">
        <v>150</v>
      </c>
      <c r="B151" s="24" t="s">
        <v>0</v>
      </c>
      <c r="C151" s="23" t="s">
        <v>22</v>
      </c>
      <c r="D151" s="23" t="s">
        <v>22</v>
      </c>
      <c r="E151" s="23" t="s">
        <v>47</v>
      </c>
      <c r="F151" s="23" t="s">
        <v>8</v>
      </c>
      <c r="G151" s="23">
        <v>13</v>
      </c>
      <c r="H151" s="23" t="s">
        <v>9</v>
      </c>
      <c r="I151" s="23" t="s">
        <v>35</v>
      </c>
      <c r="J151" s="23">
        <v>153</v>
      </c>
      <c r="K151" s="23" t="s">
        <v>13</v>
      </c>
      <c r="L151" s="23" t="s">
        <v>13</v>
      </c>
      <c r="M151" s="25" t="s">
        <v>13</v>
      </c>
      <c r="N151" s="33">
        <v>0</v>
      </c>
      <c r="O151" s="23">
        <v>14</v>
      </c>
      <c r="P151" s="13">
        <v>1.3080000000000001</v>
      </c>
      <c r="Q151" s="13">
        <v>0.88400000000000001</v>
      </c>
      <c r="R151" s="13">
        <v>0.85299999999999998</v>
      </c>
      <c r="S151" s="13">
        <v>0</v>
      </c>
      <c r="T151" s="13">
        <f>R151-S151</f>
        <v>0.85299999999999998</v>
      </c>
      <c r="U151" s="13">
        <v>1.042</v>
      </c>
      <c r="V151" s="13">
        <f>U151-S151</f>
        <v>1.042</v>
      </c>
      <c r="W151" s="13">
        <f>100 - (1 - (((U151-T151)/U151)+(S151/T151)))*100</f>
        <v>18.138195777351257</v>
      </c>
      <c r="X151" s="13">
        <f>U151</f>
        <v>1.042</v>
      </c>
      <c r="Y151" s="13">
        <f>(X151-U151)/U151*100</f>
        <v>0</v>
      </c>
      <c r="Z151" s="14" t="str">
        <f>IF(W151&gt;10,"NA",Y151)</f>
        <v>NA</v>
      </c>
    </row>
    <row r="152" spans="1:26" s="23" customFormat="1" ht="19" x14ac:dyDescent="0.25">
      <c r="A152" s="23">
        <v>151</v>
      </c>
      <c r="B152" s="24" t="s">
        <v>0</v>
      </c>
      <c r="C152" s="23" t="s">
        <v>22</v>
      </c>
      <c r="D152" s="23" t="s">
        <v>22</v>
      </c>
      <c r="E152" s="23" t="s">
        <v>47</v>
      </c>
      <c r="F152" s="23" t="s">
        <v>8</v>
      </c>
      <c r="G152" s="23">
        <v>13</v>
      </c>
      <c r="H152" s="23" t="s">
        <v>9</v>
      </c>
      <c r="I152" s="23" t="s">
        <v>35</v>
      </c>
      <c r="J152" s="23">
        <v>153</v>
      </c>
      <c r="K152" s="23" t="s">
        <v>13</v>
      </c>
      <c r="L152" s="23" t="s">
        <v>13</v>
      </c>
      <c r="M152" s="25" t="s">
        <v>13</v>
      </c>
      <c r="N152" s="33">
        <v>0</v>
      </c>
      <c r="O152" s="23">
        <v>15</v>
      </c>
      <c r="P152" s="13">
        <v>2.3260000000000001</v>
      </c>
      <c r="Q152" s="13">
        <v>2.0760000000000001</v>
      </c>
      <c r="R152" s="13">
        <v>2.0430000000000001</v>
      </c>
      <c r="S152" s="13">
        <v>0</v>
      </c>
      <c r="T152" s="13">
        <f>R152-S152</f>
        <v>2.0430000000000001</v>
      </c>
      <c r="U152" s="13">
        <v>2.0430000000000001</v>
      </c>
      <c r="V152" s="13">
        <f>U152-S152</f>
        <v>2.0430000000000001</v>
      </c>
      <c r="W152" s="13">
        <f>100 - (1 - (((U152-T152)/U152)+(S152/T152)))*100</f>
        <v>0</v>
      </c>
      <c r="X152" s="13">
        <f>U152</f>
        <v>2.0430000000000001</v>
      </c>
      <c r="Y152" s="13">
        <f>(X152-U152)/U152*100</f>
        <v>0</v>
      </c>
      <c r="Z152" s="14">
        <f>IF(W152&gt;10,"NA",Y152)</f>
        <v>0</v>
      </c>
    </row>
    <row r="153" spans="1:26" s="23" customFormat="1" ht="19" x14ac:dyDescent="0.25">
      <c r="A153" s="23">
        <v>152</v>
      </c>
      <c r="B153" s="24" t="s">
        <v>0</v>
      </c>
      <c r="C153" s="23" t="s">
        <v>22</v>
      </c>
      <c r="D153" s="23" t="s">
        <v>22</v>
      </c>
      <c r="E153" s="23" t="s">
        <v>47</v>
      </c>
      <c r="F153" s="23" t="s">
        <v>8</v>
      </c>
      <c r="G153" s="23">
        <v>13</v>
      </c>
      <c r="H153" s="23" t="s">
        <v>9</v>
      </c>
      <c r="I153" s="23" t="s">
        <v>35</v>
      </c>
      <c r="J153" s="23">
        <v>153</v>
      </c>
      <c r="K153" s="23" t="s">
        <v>13</v>
      </c>
      <c r="L153" s="23" t="s">
        <v>13</v>
      </c>
      <c r="M153" s="25" t="s">
        <v>13</v>
      </c>
      <c r="N153" s="33">
        <v>0</v>
      </c>
      <c r="O153" s="23">
        <v>16</v>
      </c>
      <c r="P153" s="13">
        <v>2.3090000000000002</v>
      </c>
      <c r="Q153" s="13">
        <v>2.1640000000000001</v>
      </c>
      <c r="R153" s="13">
        <v>2.1269999999999998</v>
      </c>
      <c r="S153" s="13">
        <v>0</v>
      </c>
      <c r="T153" s="13">
        <f>R153-S153</f>
        <v>2.1269999999999998</v>
      </c>
      <c r="U153" s="13">
        <v>2.1269999999999998</v>
      </c>
      <c r="V153" s="13">
        <f>U153-S153</f>
        <v>2.1269999999999998</v>
      </c>
      <c r="W153" s="13">
        <f>100 - (1 - (((U153-T153)/U153)+(S153/T153)))*100</f>
        <v>0</v>
      </c>
      <c r="X153" s="13">
        <f>U153</f>
        <v>2.1269999999999998</v>
      </c>
      <c r="Y153" s="13">
        <f>(X153-U153)/U153*100</f>
        <v>0</v>
      </c>
      <c r="Z153" s="14">
        <f>IF(W153&gt;10,"NA",Y153)</f>
        <v>0</v>
      </c>
    </row>
    <row r="154" spans="1:26" s="23" customFormat="1" ht="19" x14ac:dyDescent="0.25">
      <c r="A154" s="23">
        <v>153</v>
      </c>
      <c r="B154" s="24" t="s">
        <v>0</v>
      </c>
      <c r="C154" s="23" t="s">
        <v>22</v>
      </c>
      <c r="D154" s="23" t="s">
        <v>22</v>
      </c>
      <c r="E154" s="23" t="s">
        <v>47</v>
      </c>
      <c r="F154" s="23" t="s">
        <v>8</v>
      </c>
      <c r="G154" s="23">
        <v>14</v>
      </c>
      <c r="H154" s="23" t="s">
        <v>9</v>
      </c>
      <c r="I154" s="23" t="s">
        <v>30</v>
      </c>
      <c r="J154" s="23">
        <v>154</v>
      </c>
      <c r="K154" s="23" t="s">
        <v>13</v>
      </c>
      <c r="L154" s="23" t="s">
        <v>13</v>
      </c>
      <c r="M154" s="25" t="s">
        <v>13</v>
      </c>
      <c r="N154" s="33">
        <v>0</v>
      </c>
      <c r="O154" s="23">
        <v>1</v>
      </c>
      <c r="P154" s="13">
        <v>2.056</v>
      </c>
      <c r="Q154" s="13">
        <v>2.238</v>
      </c>
      <c r="R154" s="13">
        <v>2.1779999999999999</v>
      </c>
      <c r="S154" s="13">
        <v>0</v>
      </c>
      <c r="T154" s="13">
        <f>R154-S154</f>
        <v>2.1779999999999999</v>
      </c>
      <c r="U154" s="13">
        <v>2.1779999999999999</v>
      </c>
      <c r="V154" s="13">
        <f>U154-S154</f>
        <v>2.1779999999999999</v>
      </c>
      <c r="W154" s="13">
        <f>100 - (1 - (((U154-T154)/U154)+(S154/T154)))*100</f>
        <v>0</v>
      </c>
      <c r="X154" s="13">
        <f>U154</f>
        <v>2.1779999999999999</v>
      </c>
      <c r="Y154" s="13">
        <f>(X154-U154)/U154*100</f>
        <v>0</v>
      </c>
      <c r="Z154" s="14">
        <f>IF(W154&gt;10,"NA",Y154)</f>
        <v>0</v>
      </c>
    </row>
    <row r="155" spans="1:26" s="23" customFormat="1" ht="19" x14ac:dyDescent="0.25">
      <c r="A155" s="23">
        <v>154</v>
      </c>
      <c r="B155" s="24" t="s">
        <v>0</v>
      </c>
      <c r="C155" s="23" t="s">
        <v>22</v>
      </c>
      <c r="D155" s="23" t="s">
        <v>22</v>
      </c>
      <c r="E155" s="23" t="s">
        <v>47</v>
      </c>
      <c r="F155" s="23" t="s">
        <v>8</v>
      </c>
      <c r="G155" s="23">
        <v>14</v>
      </c>
      <c r="H155" s="23" t="s">
        <v>9</v>
      </c>
      <c r="I155" s="23" t="s">
        <v>30</v>
      </c>
      <c r="J155" s="23">
        <v>154</v>
      </c>
      <c r="K155" s="23" t="s">
        <v>13</v>
      </c>
      <c r="L155" s="23" t="s">
        <v>13</v>
      </c>
      <c r="M155" s="25" t="s">
        <v>13</v>
      </c>
      <c r="N155" s="33">
        <v>0</v>
      </c>
      <c r="O155" s="23">
        <v>2</v>
      </c>
      <c r="P155" s="13">
        <v>2.0110000000000001</v>
      </c>
      <c r="Q155" s="13">
        <v>1.9670000000000001</v>
      </c>
      <c r="R155" s="13">
        <v>1.899</v>
      </c>
      <c r="S155" s="13">
        <v>0</v>
      </c>
      <c r="T155" s="13">
        <f>R155-S155</f>
        <v>1.899</v>
      </c>
      <c r="U155" s="13">
        <v>1.899</v>
      </c>
      <c r="V155" s="13">
        <f>U155-S155</f>
        <v>1.899</v>
      </c>
      <c r="W155" s="13">
        <f>100 - (1 - (((U155-T155)/U155)+(S155/T155)))*100</f>
        <v>0</v>
      </c>
      <c r="X155" s="13">
        <f>U155</f>
        <v>1.899</v>
      </c>
      <c r="Y155" s="13">
        <f>(X155-U155)/U155*100</f>
        <v>0</v>
      </c>
      <c r="Z155" s="14">
        <f>IF(W155&gt;10,"NA",Y155)</f>
        <v>0</v>
      </c>
    </row>
    <row r="156" spans="1:26" s="23" customFormat="1" ht="19" x14ac:dyDescent="0.25">
      <c r="A156" s="23">
        <v>155</v>
      </c>
      <c r="B156" s="24" t="s">
        <v>0</v>
      </c>
      <c r="C156" s="23" t="s">
        <v>22</v>
      </c>
      <c r="D156" s="23" t="s">
        <v>22</v>
      </c>
      <c r="E156" s="23" t="s">
        <v>47</v>
      </c>
      <c r="F156" s="23" t="s">
        <v>8</v>
      </c>
      <c r="G156" s="23">
        <v>14</v>
      </c>
      <c r="H156" s="23" t="s">
        <v>9</v>
      </c>
      <c r="I156" s="23" t="s">
        <v>30</v>
      </c>
      <c r="J156" s="23">
        <v>154</v>
      </c>
      <c r="K156" s="23" t="s">
        <v>13</v>
      </c>
      <c r="L156" s="23" t="s">
        <v>13</v>
      </c>
      <c r="M156" s="25" t="s">
        <v>13</v>
      </c>
      <c r="N156" s="33">
        <v>1</v>
      </c>
      <c r="O156" s="23">
        <v>3</v>
      </c>
      <c r="P156" s="13">
        <v>1.2290000000000001</v>
      </c>
      <c r="Q156" s="13">
        <v>0.75900000000000001</v>
      </c>
      <c r="R156" s="13">
        <v>0.71199999999999997</v>
      </c>
      <c r="S156" s="13">
        <v>0</v>
      </c>
      <c r="T156" s="13">
        <f>R156-S156</f>
        <v>0.71199999999999997</v>
      </c>
      <c r="U156" s="13">
        <v>0.71199999999999997</v>
      </c>
      <c r="V156" s="13">
        <f>U156-S156</f>
        <v>0.71199999999999997</v>
      </c>
      <c r="W156" s="13">
        <f>100 - (1 - (((U156-T156)/U156)+(S156/T156)))*100</f>
        <v>0</v>
      </c>
      <c r="X156" s="13">
        <f>U156</f>
        <v>0.71199999999999997</v>
      </c>
      <c r="Y156" s="13">
        <f>(X156-U156)/U156*100</f>
        <v>0</v>
      </c>
      <c r="Z156" s="14">
        <f>IF(W156&gt;10,"NA",Y156)</f>
        <v>0</v>
      </c>
    </row>
    <row r="157" spans="1:26" s="23" customFormat="1" ht="19" x14ac:dyDescent="0.25">
      <c r="A157" s="23">
        <v>156</v>
      </c>
      <c r="B157" s="24" t="s">
        <v>0</v>
      </c>
      <c r="C157" s="23" t="s">
        <v>22</v>
      </c>
      <c r="D157" s="23" t="s">
        <v>22</v>
      </c>
      <c r="E157" s="23" t="s">
        <v>47</v>
      </c>
      <c r="F157" s="23" t="s">
        <v>8</v>
      </c>
      <c r="G157" s="23">
        <v>14</v>
      </c>
      <c r="H157" s="23" t="s">
        <v>9</v>
      </c>
      <c r="I157" s="23" t="s">
        <v>30</v>
      </c>
      <c r="J157" s="23">
        <v>154</v>
      </c>
      <c r="K157" s="23" t="s">
        <v>13</v>
      </c>
      <c r="L157" s="23" t="s">
        <v>13</v>
      </c>
      <c r="M157" s="25" t="s">
        <v>13</v>
      </c>
      <c r="N157" s="33">
        <v>1</v>
      </c>
      <c r="O157" s="23">
        <v>4</v>
      </c>
      <c r="P157" s="13">
        <v>1.2250000000000001</v>
      </c>
      <c r="Q157" s="13">
        <v>0.81299999999999994</v>
      </c>
      <c r="R157" s="13">
        <v>0.77</v>
      </c>
      <c r="S157" s="13">
        <v>0</v>
      </c>
      <c r="T157" s="13">
        <f>R157-S157</f>
        <v>0.77</v>
      </c>
      <c r="U157" s="13">
        <v>0.77200000000000002</v>
      </c>
      <c r="V157" s="13">
        <f>U157-S157</f>
        <v>0.77200000000000002</v>
      </c>
      <c r="W157" s="13">
        <f>100 - (1 - (((U157-T157)/U157)+(S157/T157)))*100</f>
        <v>0.25906735751294718</v>
      </c>
      <c r="X157" s="13">
        <f>U157</f>
        <v>0.77200000000000002</v>
      </c>
      <c r="Y157" s="13">
        <f>(X157-U157)/U157*100</f>
        <v>0</v>
      </c>
      <c r="Z157" s="14">
        <f>IF(W157&gt;10,"NA",Y157)</f>
        <v>0</v>
      </c>
    </row>
    <row r="158" spans="1:26" s="23" customFormat="1" ht="19" x14ac:dyDescent="0.25">
      <c r="A158" s="23">
        <v>157</v>
      </c>
      <c r="B158" s="24" t="s">
        <v>0</v>
      </c>
      <c r="C158" s="23" t="s">
        <v>22</v>
      </c>
      <c r="D158" s="23" t="s">
        <v>22</v>
      </c>
      <c r="E158" s="23" t="s">
        <v>47</v>
      </c>
      <c r="F158" s="23" t="s">
        <v>8</v>
      </c>
      <c r="G158" s="23">
        <v>14</v>
      </c>
      <c r="H158" s="23" t="s">
        <v>9</v>
      </c>
      <c r="I158" s="23" t="s">
        <v>30</v>
      </c>
      <c r="J158" s="23">
        <v>154</v>
      </c>
      <c r="K158" s="23" t="s">
        <v>13</v>
      </c>
      <c r="L158" s="23" t="s">
        <v>13</v>
      </c>
      <c r="M158" s="25" t="s">
        <v>13</v>
      </c>
      <c r="N158" s="33">
        <v>0</v>
      </c>
      <c r="O158" s="23">
        <v>5</v>
      </c>
      <c r="P158" s="13">
        <v>1.6439999999999999</v>
      </c>
      <c r="Q158" s="13">
        <v>1.631</v>
      </c>
      <c r="R158" s="13">
        <v>1.57</v>
      </c>
      <c r="S158" s="13">
        <v>0</v>
      </c>
      <c r="T158" s="13">
        <f>R158-S158</f>
        <v>1.57</v>
      </c>
      <c r="U158" s="13">
        <v>1.589</v>
      </c>
      <c r="V158" s="13">
        <f>U158-S158</f>
        <v>1.589</v>
      </c>
      <c r="W158" s="13">
        <f>100 - (1 - (((U158-T158)/U158)+(S158/T158)))*100</f>
        <v>1.1957205789804846</v>
      </c>
      <c r="X158" s="13">
        <f>U158</f>
        <v>1.589</v>
      </c>
      <c r="Y158" s="13">
        <f>(X158-U158)/U158*100</f>
        <v>0</v>
      </c>
      <c r="Z158" s="14">
        <f>IF(W158&gt;10,"NA",Y158)</f>
        <v>0</v>
      </c>
    </row>
    <row r="159" spans="1:26" s="23" customFormat="1" ht="19" x14ac:dyDescent="0.25">
      <c r="A159" s="23">
        <v>158</v>
      </c>
      <c r="B159" s="24" t="s">
        <v>0</v>
      </c>
      <c r="C159" s="23" t="s">
        <v>22</v>
      </c>
      <c r="D159" s="23" t="s">
        <v>22</v>
      </c>
      <c r="E159" s="23" t="s">
        <v>47</v>
      </c>
      <c r="F159" s="23" t="s">
        <v>8</v>
      </c>
      <c r="G159" s="23">
        <v>14</v>
      </c>
      <c r="H159" s="23" t="s">
        <v>9</v>
      </c>
      <c r="I159" s="23" t="s">
        <v>30</v>
      </c>
      <c r="J159" s="23">
        <v>154</v>
      </c>
      <c r="K159" s="23" t="s">
        <v>13</v>
      </c>
      <c r="L159" s="23" t="s">
        <v>13</v>
      </c>
      <c r="M159" s="25" t="s">
        <v>13</v>
      </c>
      <c r="N159" s="33">
        <v>0</v>
      </c>
      <c r="O159" s="23">
        <v>6</v>
      </c>
      <c r="P159" s="13">
        <v>1.5760000000000001</v>
      </c>
      <c r="Q159" s="13">
        <v>1.486</v>
      </c>
      <c r="R159" s="13">
        <v>1.4359999999999999</v>
      </c>
      <c r="S159" s="13">
        <v>0</v>
      </c>
      <c r="T159" s="13">
        <f>R159-S159</f>
        <v>1.4359999999999999</v>
      </c>
      <c r="U159" s="13">
        <v>1.462</v>
      </c>
      <c r="V159" s="13">
        <f>U159-S159</f>
        <v>1.462</v>
      </c>
      <c r="W159" s="13">
        <f>100 - (1 - (((U159-T159)/U159)+(S159/T159)))*100</f>
        <v>1.7783857729138219</v>
      </c>
      <c r="X159" s="13">
        <f>U159</f>
        <v>1.462</v>
      </c>
      <c r="Y159" s="13">
        <f>(X159-U159)/U159*100</f>
        <v>0</v>
      </c>
      <c r="Z159" s="14">
        <f>IF(W159&gt;10,"NA",Y159)</f>
        <v>0</v>
      </c>
    </row>
    <row r="160" spans="1:26" s="23" customFormat="1" ht="19" x14ac:dyDescent="0.25">
      <c r="A160" s="23">
        <v>159</v>
      </c>
      <c r="B160" s="24" t="s">
        <v>0</v>
      </c>
      <c r="C160" s="23" t="s">
        <v>22</v>
      </c>
      <c r="D160" s="23" t="s">
        <v>22</v>
      </c>
      <c r="E160" s="23" t="s">
        <v>47</v>
      </c>
      <c r="F160" s="23" t="s">
        <v>8</v>
      </c>
      <c r="G160" s="23">
        <v>14</v>
      </c>
      <c r="H160" s="23" t="s">
        <v>9</v>
      </c>
      <c r="I160" s="23" t="s">
        <v>30</v>
      </c>
      <c r="J160" s="23">
        <v>154</v>
      </c>
      <c r="K160" s="23" t="s">
        <v>13</v>
      </c>
      <c r="L160" s="23" t="s">
        <v>13</v>
      </c>
      <c r="M160" s="25" t="s">
        <v>13</v>
      </c>
      <c r="N160" s="33">
        <v>0</v>
      </c>
      <c r="O160" s="23">
        <v>7</v>
      </c>
      <c r="P160" s="13">
        <v>2.0960000000000001</v>
      </c>
      <c r="Q160" s="13">
        <v>2.2130000000000001</v>
      </c>
      <c r="R160" s="13">
        <v>2.169</v>
      </c>
      <c r="S160" s="13">
        <v>0</v>
      </c>
      <c r="T160" s="13">
        <f>R160-S160</f>
        <v>2.169</v>
      </c>
      <c r="U160" s="13">
        <v>2.169</v>
      </c>
      <c r="V160" s="13">
        <f>U160-S160</f>
        <v>2.169</v>
      </c>
      <c r="W160" s="13">
        <f>100 - (1 - (((U160-T160)/U160)+(S160/T160)))*100</f>
        <v>0</v>
      </c>
      <c r="X160" s="13">
        <f>U160</f>
        <v>2.169</v>
      </c>
      <c r="Y160" s="13">
        <f>(X160-U160)/U160*100</f>
        <v>0</v>
      </c>
      <c r="Z160" s="14">
        <f>IF(W160&gt;10,"NA",Y160)</f>
        <v>0</v>
      </c>
    </row>
    <row r="161" spans="1:26" s="23" customFormat="1" ht="19" x14ac:dyDescent="0.25">
      <c r="A161" s="23">
        <v>160</v>
      </c>
      <c r="B161" s="24" t="s">
        <v>0</v>
      </c>
      <c r="C161" s="23" t="s">
        <v>22</v>
      </c>
      <c r="D161" s="23" t="s">
        <v>22</v>
      </c>
      <c r="E161" s="23" t="s">
        <v>47</v>
      </c>
      <c r="F161" s="23" t="s">
        <v>8</v>
      </c>
      <c r="G161" s="23">
        <v>14</v>
      </c>
      <c r="H161" s="23" t="s">
        <v>9</v>
      </c>
      <c r="I161" s="23" t="s">
        <v>30</v>
      </c>
      <c r="J161" s="23">
        <v>154</v>
      </c>
      <c r="K161" s="23" t="s">
        <v>13</v>
      </c>
      <c r="L161" s="23" t="s">
        <v>13</v>
      </c>
      <c r="M161" s="25" t="s">
        <v>13</v>
      </c>
      <c r="N161" s="33">
        <v>0</v>
      </c>
      <c r="O161" s="23">
        <v>8</v>
      </c>
      <c r="P161" s="13">
        <v>2.0659999999999998</v>
      </c>
      <c r="Q161" s="13">
        <v>1.9570000000000001</v>
      </c>
      <c r="R161" s="13">
        <v>1.913</v>
      </c>
      <c r="S161" s="13">
        <v>0</v>
      </c>
      <c r="T161" s="13">
        <f>R161-S161</f>
        <v>1.913</v>
      </c>
      <c r="U161" s="13">
        <v>1.958</v>
      </c>
      <c r="V161" s="13">
        <f>U161-S161</f>
        <v>1.958</v>
      </c>
      <c r="W161" s="13">
        <f>100 - (1 - (((U161-T161)/U161)+(S161/T161)))*100</f>
        <v>2.2982635342185915</v>
      </c>
      <c r="X161" s="13">
        <f>U161</f>
        <v>1.958</v>
      </c>
      <c r="Y161" s="13">
        <f>(X161-U161)/U161*100</f>
        <v>0</v>
      </c>
      <c r="Z161" s="14">
        <f>IF(W161&gt;10,"NA",Y161)</f>
        <v>0</v>
      </c>
    </row>
    <row r="162" spans="1:26" s="23" customFormat="1" ht="19" x14ac:dyDescent="0.25">
      <c r="A162" s="23">
        <v>161</v>
      </c>
      <c r="B162" s="24" t="s">
        <v>0</v>
      </c>
      <c r="C162" s="23" t="s">
        <v>22</v>
      </c>
      <c r="D162" s="23" t="s">
        <v>22</v>
      </c>
      <c r="E162" s="23" t="s">
        <v>47</v>
      </c>
      <c r="F162" s="23" t="s">
        <v>8</v>
      </c>
      <c r="G162" s="23">
        <v>14</v>
      </c>
      <c r="H162" s="23" t="s">
        <v>9</v>
      </c>
      <c r="I162" s="23" t="s">
        <v>30</v>
      </c>
      <c r="J162" s="23">
        <v>154</v>
      </c>
      <c r="K162" s="23" t="s">
        <v>13</v>
      </c>
      <c r="L162" s="23" t="s">
        <v>13</v>
      </c>
      <c r="M162" s="25" t="s">
        <v>13</v>
      </c>
      <c r="N162" s="33">
        <v>0</v>
      </c>
      <c r="O162" s="23">
        <v>9</v>
      </c>
      <c r="P162" s="13">
        <v>2.2000000000000002</v>
      </c>
      <c r="Q162" s="13">
        <v>2.38</v>
      </c>
      <c r="R162" s="13">
        <v>2.3109999999999999</v>
      </c>
      <c r="S162" s="13">
        <v>0</v>
      </c>
      <c r="T162" s="13">
        <f>R162-S162</f>
        <v>2.3109999999999999</v>
      </c>
      <c r="U162" s="13">
        <v>2.3109999999999999</v>
      </c>
      <c r="V162" s="13">
        <f>U162-S162</f>
        <v>2.3109999999999999</v>
      </c>
      <c r="W162" s="13">
        <f>100 - (1 - (((U162-T162)/U162)+(S162/T162)))*100</f>
        <v>0</v>
      </c>
      <c r="X162" s="13">
        <f>U162</f>
        <v>2.3109999999999999</v>
      </c>
      <c r="Y162" s="13">
        <f>(X162-U162)/U162*100</f>
        <v>0</v>
      </c>
      <c r="Z162" s="14">
        <f>IF(W162&gt;10,"NA",Y162)</f>
        <v>0</v>
      </c>
    </row>
    <row r="163" spans="1:26" s="23" customFormat="1" ht="19" x14ac:dyDescent="0.25">
      <c r="A163" s="23">
        <v>162</v>
      </c>
      <c r="B163" s="24" t="s">
        <v>0</v>
      </c>
      <c r="C163" s="23" t="s">
        <v>22</v>
      </c>
      <c r="D163" s="23" t="s">
        <v>22</v>
      </c>
      <c r="E163" s="23" t="s">
        <v>47</v>
      </c>
      <c r="F163" s="23" t="s">
        <v>8</v>
      </c>
      <c r="G163" s="23">
        <v>14</v>
      </c>
      <c r="H163" s="23" t="s">
        <v>9</v>
      </c>
      <c r="I163" s="23" t="s">
        <v>30</v>
      </c>
      <c r="J163" s="23">
        <v>154</v>
      </c>
      <c r="K163" s="23" t="s">
        <v>13</v>
      </c>
      <c r="L163" s="23" t="s">
        <v>13</v>
      </c>
      <c r="M163" s="25" t="s">
        <v>13</v>
      </c>
      <c r="N163" s="33">
        <v>0</v>
      </c>
      <c r="O163" s="23">
        <v>10</v>
      </c>
      <c r="P163" s="13">
        <v>2.012</v>
      </c>
      <c r="Q163" s="13">
        <v>2.0579999999999998</v>
      </c>
      <c r="R163" s="13">
        <v>1.992</v>
      </c>
      <c r="S163" s="13">
        <v>0</v>
      </c>
      <c r="T163" s="13">
        <f>R163-S163</f>
        <v>1.992</v>
      </c>
      <c r="U163" s="13">
        <v>1.992</v>
      </c>
      <c r="V163" s="13">
        <f>U163-S163</f>
        <v>1.992</v>
      </c>
      <c r="W163" s="13">
        <f>100 - (1 - (((U163-T163)/U163)+(S163/T163)))*100</f>
        <v>0</v>
      </c>
      <c r="X163" s="13">
        <f>U163</f>
        <v>1.992</v>
      </c>
      <c r="Y163" s="13">
        <f>(X163-U163)/U163*100</f>
        <v>0</v>
      </c>
      <c r="Z163" s="14">
        <f>IF(W163&gt;10,"NA",Y163)</f>
        <v>0</v>
      </c>
    </row>
    <row r="164" spans="1:26" s="23" customFormat="1" ht="19" x14ac:dyDescent="0.25">
      <c r="A164" s="23">
        <v>163</v>
      </c>
      <c r="B164" s="24" t="s">
        <v>0</v>
      </c>
      <c r="C164" s="23" t="s">
        <v>22</v>
      </c>
      <c r="D164" s="23" t="s">
        <v>22</v>
      </c>
      <c r="E164" s="23" t="s">
        <v>47</v>
      </c>
      <c r="F164" s="23" t="s">
        <v>8</v>
      </c>
      <c r="G164" s="23">
        <v>15</v>
      </c>
      <c r="H164" s="23" t="s">
        <v>9</v>
      </c>
      <c r="I164" s="23" t="s">
        <v>35</v>
      </c>
      <c r="J164" s="23">
        <v>150</v>
      </c>
      <c r="K164" s="23" t="s">
        <v>13</v>
      </c>
      <c r="L164" s="23" t="s">
        <v>13</v>
      </c>
      <c r="M164" s="25" t="s">
        <v>13</v>
      </c>
      <c r="N164" s="33">
        <v>0</v>
      </c>
      <c r="O164" s="23">
        <v>1</v>
      </c>
      <c r="P164" s="13">
        <v>1.9710000000000001</v>
      </c>
      <c r="Q164" s="13">
        <v>1.7789999999999999</v>
      </c>
      <c r="R164" s="13">
        <v>1.7490000000000001</v>
      </c>
      <c r="S164" s="13">
        <v>0</v>
      </c>
      <c r="T164" s="13">
        <f>R164-S164</f>
        <v>1.7490000000000001</v>
      </c>
      <c r="U164" s="13">
        <v>2.3290000000000002</v>
      </c>
      <c r="V164" s="13">
        <f>U164-S164</f>
        <v>2.3290000000000002</v>
      </c>
      <c r="W164" s="13">
        <f>100 - (1 - (((U164-T164)/U164)+(S164/T164)))*100</f>
        <v>24.903392013739804</v>
      </c>
      <c r="X164" s="13">
        <f>U164</f>
        <v>2.3290000000000002</v>
      </c>
      <c r="Y164" s="13">
        <f>(X164-U164)/U164*100</f>
        <v>0</v>
      </c>
      <c r="Z164" s="14" t="str">
        <f>IF(W164&gt;10,"NA",Y164)</f>
        <v>NA</v>
      </c>
    </row>
    <row r="165" spans="1:26" s="23" customFormat="1" ht="19" x14ac:dyDescent="0.25">
      <c r="A165" s="23">
        <v>164</v>
      </c>
      <c r="B165" s="24" t="s">
        <v>0</v>
      </c>
      <c r="C165" s="23" t="s">
        <v>22</v>
      </c>
      <c r="D165" s="23" t="s">
        <v>22</v>
      </c>
      <c r="E165" s="23" t="s">
        <v>47</v>
      </c>
      <c r="F165" s="23" t="s">
        <v>8</v>
      </c>
      <c r="G165" s="23">
        <v>15</v>
      </c>
      <c r="H165" s="23" t="s">
        <v>9</v>
      </c>
      <c r="I165" s="23" t="s">
        <v>35</v>
      </c>
      <c r="J165" s="23">
        <v>150</v>
      </c>
      <c r="K165" s="23" t="s">
        <v>13</v>
      </c>
      <c r="L165" s="23" t="s">
        <v>13</v>
      </c>
      <c r="M165" s="25" t="s">
        <v>13</v>
      </c>
      <c r="N165" s="33">
        <v>1</v>
      </c>
      <c r="O165" s="23">
        <v>2</v>
      </c>
      <c r="P165" s="13">
        <v>1.36</v>
      </c>
      <c r="Q165" s="13">
        <v>1.034</v>
      </c>
      <c r="R165" s="13">
        <v>1.0069999999999999</v>
      </c>
      <c r="S165" s="13">
        <v>0</v>
      </c>
      <c r="T165" s="13">
        <f>R165-S165</f>
        <v>1.0069999999999999</v>
      </c>
      <c r="U165" s="13">
        <v>1.0069999999999999</v>
      </c>
      <c r="V165" s="13">
        <f>U165-S165</f>
        <v>1.0069999999999999</v>
      </c>
      <c r="W165" s="13">
        <f>100 - (1 - (((U165-T165)/U165)+(S165/T165)))*100</f>
        <v>0</v>
      </c>
      <c r="X165" s="13">
        <v>1.0069999999999999</v>
      </c>
      <c r="Y165" s="13">
        <f>(X165-U165)/U165*100</f>
        <v>0</v>
      </c>
      <c r="Z165" s="14">
        <f>IF(W165&gt;10,"NA",Y165)</f>
        <v>0</v>
      </c>
    </row>
    <row r="166" spans="1:26" s="23" customFormat="1" ht="19" x14ac:dyDescent="0.25">
      <c r="A166" s="23">
        <v>165</v>
      </c>
      <c r="B166" s="24" t="s">
        <v>0</v>
      </c>
      <c r="C166" s="23" t="s">
        <v>22</v>
      </c>
      <c r="D166" s="23" t="s">
        <v>22</v>
      </c>
      <c r="E166" s="23" t="s">
        <v>47</v>
      </c>
      <c r="F166" s="23" t="s">
        <v>8</v>
      </c>
      <c r="G166" s="23">
        <v>15</v>
      </c>
      <c r="H166" s="23" t="s">
        <v>9</v>
      </c>
      <c r="I166" s="23" t="s">
        <v>35</v>
      </c>
      <c r="J166" s="23">
        <v>150</v>
      </c>
      <c r="K166" s="23" t="s">
        <v>13</v>
      </c>
      <c r="L166" s="23" t="s">
        <v>13</v>
      </c>
      <c r="M166" s="25" t="s">
        <v>13</v>
      </c>
      <c r="N166" s="33">
        <v>1</v>
      </c>
      <c r="O166" s="23">
        <v>3</v>
      </c>
      <c r="P166" s="13">
        <v>1.2230000000000001</v>
      </c>
      <c r="Q166" s="13">
        <v>1.1679999999999999</v>
      </c>
      <c r="R166" s="13">
        <v>1.1519999999999999</v>
      </c>
      <c r="S166" s="13">
        <v>0</v>
      </c>
      <c r="T166" s="13">
        <f>R166-S166</f>
        <v>1.1519999999999999</v>
      </c>
      <c r="U166" s="13">
        <v>1.256</v>
      </c>
      <c r="V166" s="13">
        <f>U166-S166</f>
        <v>1.256</v>
      </c>
      <c r="W166" s="13">
        <f>100 - (1 - (((U166-T166)/U166)+(S166/T166)))*100</f>
        <v>8.2802547770700698</v>
      </c>
      <c r="X166" s="13">
        <v>1.256</v>
      </c>
      <c r="Y166" s="13">
        <f>(X166-U166)/U166*100</f>
        <v>0</v>
      </c>
      <c r="Z166" s="14">
        <f>IF(W166&gt;10,"NA",Y166)</f>
        <v>0</v>
      </c>
    </row>
    <row r="167" spans="1:26" s="23" customFormat="1" ht="19" x14ac:dyDescent="0.25">
      <c r="A167" s="23">
        <v>166</v>
      </c>
      <c r="B167" s="24" t="s">
        <v>0</v>
      </c>
      <c r="C167" s="23" t="s">
        <v>22</v>
      </c>
      <c r="D167" s="23" t="s">
        <v>22</v>
      </c>
      <c r="E167" s="23" t="s">
        <v>47</v>
      </c>
      <c r="F167" s="23" t="s">
        <v>8</v>
      </c>
      <c r="G167" s="23">
        <v>15</v>
      </c>
      <c r="H167" s="23" t="s">
        <v>9</v>
      </c>
      <c r="I167" s="23" t="s">
        <v>35</v>
      </c>
      <c r="J167" s="23">
        <v>150</v>
      </c>
      <c r="K167" s="23" t="s">
        <v>13</v>
      </c>
      <c r="L167" s="23" t="s">
        <v>13</v>
      </c>
      <c r="M167" s="25" t="s">
        <v>13</v>
      </c>
      <c r="N167" s="33">
        <v>0</v>
      </c>
      <c r="O167" s="23">
        <v>4</v>
      </c>
      <c r="P167" s="13">
        <v>2.6859999999999999</v>
      </c>
      <c r="Q167" s="13">
        <v>4.1500000000000004</v>
      </c>
      <c r="R167" s="13">
        <v>4.048</v>
      </c>
      <c r="S167" s="13">
        <v>0</v>
      </c>
      <c r="T167" s="13">
        <f>R167-S167</f>
        <v>4.048</v>
      </c>
      <c r="U167" s="13">
        <v>4.0739999999999998</v>
      </c>
      <c r="V167" s="13">
        <f>U167-S167</f>
        <v>4.0739999999999998</v>
      </c>
      <c r="W167" s="13">
        <f>100 - (1 - (((U167-T167)/U167)+(S167/T167)))*100</f>
        <v>0.63819342169857407</v>
      </c>
      <c r="X167" s="13">
        <f>U167</f>
        <v>4.0739999999999998</v>
      </c>
      <c r="Y167" s="13">
        <f>(X167-U167)/U167*100</f>
        <v>0</v>
      </c>
      <c r="Z167" s="14">
        <f>IF(W167&gt;10,"NA",Y167)</f>
        <v>0</v>
      </c>
    </row>
    <row r="168" spans="1:26" s="23" customFormat="1" ht="19" x14ac:dyDescent="0.25">
      <c r="A168" s="23">
        <v>167</v>
      </c>
      <c r="B168" s="24" t="s">
        <v>0</v>
      </c>
      <c r="C168" s="23" t="s">
        <v>22</v>
      </c>
      <c r="D168" s="23" t="s">
        <v>22</v>
      </c>
      <c r="E168" s="23" t="s">
        <v>47</v>
      </c>
      <c r="F168" s="23" t="s">
        <v>8</v>
      </c>
      <c r="G168" s="23">
        <v>15</v>
      </c>
      <c r="H168" s="23" t="s">
        <v>9</v>
      </c>
      <c r="I168" s="23" t="s">
        <v>35</v>
      </c>
      <c r="J168" s="23">
        <v>150</v>
      </c>
      <c r="K168" s="23" t="s">
        <v>13</v>
      </c>
      <c r="L168" s="23" t="s">
        <v>13</v>
      </c>
      <c r="M168" s="25" t="s">
        <v>13</v>
      </c>
      <c r="N168" s="33">
        <v>0</v>
      </c>
      <c r="O168" s="23">
        <v>5</v>
      </c>
      <c r="P168" s="13">
        <v>2.3919999999999999</v>
      </c>
      <c r="Q168" s="13">
        <v>3.6059999999999999</v>
      </c>
      <c r="R168" s="13">
        <v>3.5</v>
      </c>
      <c r="S168" s="13">
        <v>0</v>
      </c>
      <c r="T168" s="13">
        <f>R168-S168</f>
        <v>3.5</v>
      </c>
      <c r="U168" s="13">
        <v>3.5</v>
      </c>
      <c r="V168" s="13">
        <f>U168-S168</f>
        <v>3.5</v>
      </c>
      <c r="W168" s="13">
        <f>100 - (1 - (((U168-T168)/U168)+(S168/T168)))*100</f>
        <v>0</v>
      </c>
      <c r="X168" s="13">
        <f>U168</f>
        <v>3.5</v>
      </c>
      <c r="Y168" s="13">
        <f>(X168-U168)/U168*100</f>
        <v>0</v>
      </c>
      <c r="Z168" s="14">
        <f>IF(W168&gt;10,"NA",Y168)</f>
        <v>0</v>
      </c>
    </row>
    <row r="169" spans="1:26" s="23" customFormat="1" ht="19" x14ac:dyDescent="0.25">
      <c r="A169" s="23">
        <v>168</v>
      </c>
      <c r="B169" s="24" t="s">
        <v>0</v>
      </c>
      <c r="C169" s="23" t="s">
        <v>22</v>
      </c>
      <c r="D169" s="23" t="s">
        <v>22</v>
      </c>
      <c r="E169" s="23" t="s">
        <v>47</v>
      </c>
      <c r="F169" s="23" t="s">
        <v>8</v>
      </c>
      <c r="G169" s="23">
        <v>15</v>
      </c>
      <c r="H169" s="23" t="s">
        <v>9</v>
      </c>
      <c r="I169" s="23" t="s">
        <v>35</v>
      </c>
      <c r="J169" s="23">
        <v>150</v>
      </c>
      <c r="K169" s="23" t="s">
        <v>13</v>
      </c>
      <c r="L169" s="23" t="s">
        <v>13</v>
      </c>
      <c r="M169" s="25" t="s">
        <v>13</v>
      </c>
      <c r="N169" s="33">
        <v>0</v>
      </c>
      <c r="O169" s="23">
        <v>6</v>
      </c>
      <c r="P169" s="13">
        <v>1.827</v>
      </c>
      <c r="Q169" s="13">
        <v>2.2690000000000001</v>
      </c>
      <c r="R169" s="13">
        <v>2.198</v>
      </c>
      <c r="S169" s="13">
        <v>0</v>
      </c>
      <c r="T169" s="13">
        <f>R169-S169</f>
        <v>2.198</v>
      </c>
      <c r="U169" s="13">
        <v>2.198</v>
      </c>
      <c r="V169" s="13">
        <f>U169-S169</f>
        <v>2.198</v>
      </c>
      <c r="W169" s="13">
        <f>100 - (1 - (((U169-T169)/U169)+(S169/T169)))*100</f>
        <v>0</v>
      </c>
      <c r="X169" s="13">
        <f>U169</f>
        <v>2.198</v>
      </c>
      <c r="Y169" s="13">
        <f>(X169-U169)/U169*100</f>
        <v>0</v>
      </c>
      <c r="Z169" s="14">
        <f>IF(W169&gt;10,"NA",Y169)</f>
        <v>0</v>
      </c>
    </row>
    <row r="170" spans="1:26" s="23" customFormat="1" ht="19" x14ac:dyDescent="0.25">
      <c r="A170" s="23">
        <v>169</v>
      </c>
      <c r="B170" s="24" t="s">
        <v>0</v>
      </c>
      <c r="C170" s="23" t="s">
        <v>22</v>
      </c>
      <c r="D170" s="23" t="s">
        <v>22</v>
      </c>
      <c r="E170" s="23" t="s">
        <v>47</v>
      </c>
      <c r="F170" s="23" t="s">
        <v>8</v>
      </c>
      <c r="G170" s="23">
        <v>15</v>
      </c>
      <c r="H170" s="23" t="s">
        <v>9</v>
      </c>
      <c r="I170" s="23" t="s">
        <v>35</v>
      </c>
      <c r="J170" s="23">
        <v>150</v>
      </c>
      <c r="K170" s="23" t="s">
        <v>13</v>
      </c>
      <c r="L170" s="23" t="s">
        <v>13</v>
      </c>
      <c r="M170" s="25" t="s">
        <v>13</v>
      </c>
      <c r="N170" s="33">
        <v>0</v>
      </c>
      <c r="O170" s="23">
        <v>7</v>
      </c>
      <c r="P170" s="13">
        <v>1.8879999999999999</v>
      </c>
      <c r="Q170" s="13">
        <v>2.2730000000000001</v>
      </c>
      <c r="R170" s="13">
        <v>2.2050000000000001</v>
      </c>
      <c r="S170" s="13">
        <v>0</v>
      </c>
      <c r="T170" s="13">
        <f>R170-S170</f>
        <v>2.2050000000000001</v>
      </c>
      <c r="U170" s="13">
        <v>2.2210000000000001</v>
      </c>
      <c r="V170" s="13">
        <f>U170-S170</f>
        <v>2.2210000000000001</v>
      </c>
      <c r="W170" s="13">
        <f>100 - (1 - (((U170-T170)/U170)+(S170/T170)))*100</f>
        <v>0.72039621791985553</v>
      </c>
      <c r="X170" s="13">
        <f>U170</f>
        <v>2.2210000000000001</v>
      </c>
      <c r="Y170" s="13">
        <f>(X170-U170)/U170*100</f>
        <v>0</v>
      </c>
      <c r="Z170" s="14">
        <f>IF(W170&gt;10,"NA",Y170)</f>
        <v>0</v>
      </c>
    </row>
    <row r="171" spans="1:26" s="23" customFormat="1" ht="19" x14ac:dyDescent="0.25">
      <c r="A171" s="23">
        <v>170</v>
      </c>
      <c r="B171" s="24" t="s">
        <v>0</v>
      </c>
      <c r="C171" s="23" t="s">
        <v>22</v>
      </c>
      <c r="D171" s="23" t="s">
        <v>22</v>
      </c>
      <c r="E171" s="23" t="s">
        <v>47</v>
      </c>
      <c r="F171" s="23" t="s">
        <v>8</v>
      </c>
      <c r="G171" s="23">
        <v>15</v>
      </c>
      <c r="H171" s="23" t="s">
        <v>9</v>
      </c>
      <c r="I171" s="23" t="s">
        <v>35</v>
      </c>
      <c r="J171" s="23">
        <v>150</v>
      </c>
      <c r="K171" s="23" t="s">
        <v>13</v>
      </c>
      <c r="L171" s="23" t="s">
        <v>13</v>
      </c>
      <c r="M171" s="25" t="s">
        <v>13</v>
      </c>
      <c r="N171" s="33">
        <v>0</v>
      </c>
      <c r="O171" s="23">
        <v>8</v>
      </c>
      <c r="P171" s="13">
        <v>3.0419999999999998</v>
      </c>
      <c r="Q171" s="13">
        <v>5.4729999999999999</v>
      </c>
      <c r="R171" s="13">
        <v>5.4160000000000004</v>
      </c>
      <c r="S171" s="13">
        <v>0</v>
      </c>
      <c r="T171" s="13">
        <f>R171-S171</f>
        <v>5.4160000000000004</v>
      </c>
      <c r="U171" s="13">
        <v>5.4390000000000001</v>
      </c>
      <c r="V171" s="13">
        <f>U171-S171</f>
        <v>5.4390000000000001</v>
      </c>
      <c r="W171" s="13">
        <f>100 - (1 - (((U171-T171)/U171)+(S171/T171)))*100</f>
        <v>0.42287185144327566</v>
      </c>
      <c r="X171" s="13">
        <f>U171</f>
        <v>5.4390000000000001</v>
      </c>
      <c r="Y171" s="13">
        <f>(X171-U171)/U171*100</f>
        <v>0</v>
      </c>
      <c r="Z171" s="14">
        <f>IF(W171&gt;10,"NA",Y171)</f>
        <v>0</v>
      </c>
    </row>
    <row r="172" spans="1:26" s="23" customFormat="1" ht="19" x14ac:dyDescent="0.25">
      <c r="A172" s="23">
        <v>171</v>
      </c>
      <c r="B172" s="24" t="s">
        <v>0</v>
      </c>
      <c r="C172" s="23" t="s">
        <v>22</v>
      </c>
      <c r="D172" s="23" t="s">
        <v>22</v>
      </c>
      <c r="E172" s="23" t="s">
        <v>47</v>
      </c>
      <c r="F172" s="23" t="s">
        <v>8</v>
      </c>
      <c r="G172" s="23">
        <v>15</v>
      </c>
      <c r="H172" s="23" t="s">
        <v>9</v>
      </c>
      <c r="I172" s="23" t="s">
        <v>35</v>
      </c>
      <c r="J172" s="23">
        <v>150</v>
      </c>
      <c r="K172" s="23" t="s">
        <v>13</v>
      </c>
      <c r="L172" s="23" t="s">
        <v>13</v>
      </c>
      <c r="M172" s="25" t="s">
        <v>13</v>
      </c>
      <c r="N172" s="33">
        <v>0</v>
      </c>
      <c r="O172" s="23">
        <v>9</v>
      </c>
      <c r="P172" s="13">
        <v>3.1040000000000001</v>
      </c>
      <c r="Q172" s="13">
        <v>5.0659999999999998</v>
      </c>
      <c r="R172" s="13">
        <v>4.9740000000000002</v>
      </c>
      <c r="S172" s="13">
        <v>0</v>
      </c>
      <c r="T172" s="13">
        <f>R172-S172</f>
        <v>4.9740000000000002</v>
      </c>
      <c r="U172" s="13">
        <v>4.9740000000000002</v>
      </c>
      <c r="V172" s="13">
        <f>U172-S172</f>
        <v>4.9740000000000002</v>
      </c>
      <c r="W172" s="13">
        <f>100 - (1 - (((U172-T172)/U172)+(S172/T172)))*100</f>
        <v>0</v>
      </c>
      <c r="X172" s="13">
        <f>U172</f>
        <v>4.9740000000000002</v>
      </c>
      <c r="Y172" s="13">
        <f>(X172-U172)/U172*100</f>
        <v>0</v>
      </c>
      <c r="Z172" s="14">
        <f>IF(W172&gt;10,"NA",Y172)</f>
        <v>0</v>
      </c>
    </row>
    <row r="173" spans="1:26" s="23" customFormat="1" ht="19" x14ac:dyDescent="0.25">
      <c r="A173" s="23">
        <v>172</v>
      </c>
      <c r="B173" s="24" t="s">
        <v>0</v>
      </c>
      <c r="C173" s="23" t="s">
        <v>22</v>
      </c>
      <c r="D173" s="23" t="s">
        <v>22</v>
      </c>
      <c r="E173" s="23" t="s">
        <v>47</v>
      </c>
      <c r="F173" s="23" t="s">
        <v>8</v>
      </c>
      <c r="G173" s="23">
        <v>15</v>
      </c>
      <c r="H173" s="23" t="s">
        <v>9</v>
      </c>
      <c r="I173" s="23" t="s">
        <v>35</v>
      </c>
      <c r="J173" s="23">
        <v>150</v>
      </c>
      <c r="K173" s="23" t="s">
        <v>13</v>
      </c>
      <c r="L173" s="23" t="s">
        <v>13</v>
      </c>
      <c r="M173" s="25" t="s">
        <v>13</v>
      </c>
      <c r="N173" s="33">
        <v>0</v>
      </c>
      <c r="O173" s="23">
        <v>10</v>
      </c>
      <c r="P173" s="13">
        <v>2.71</v>
      </c>
      <c r="Q173" s="13">
        <v>3.7890000000000001</v>
      </c>
      <c r="R173" s="13">
        <v>3.698</v>
      </c>
      <c r="S173" s="13">
        <v>0</v>
      </c>
      <c r="T173" s="13">
        <f>R173-S173</f>
        <v>3.698</v>
      </c>
      <c r="U173" s="13">
        <v>3.698</v>
      </c>
      <c r="V173" s="13">
        <f>U173-S173</f>
        <v>3.698</v>
      </c>
      <c r="W173" s="13">
        <f>100 - (1 - (((U173-T173)/U173)+(S173/T173)))*100</f>
        <v>0</v>
      </c>
      <c r="X173" s="13">
        <f>U173</f>
        <v>3.698</v>
      </c>
      <c r="Y173" s="13">
        <f>(X173-U173)/U173*100</f>
        <v>0</v>
      </c>
      <c r="Z173" s="14">
        <f>IF(W173&gt;10,"NA",Y173)</f>
        <v>0</v>
      </c>
    </row>
    <row r="174" spans="1:26" s="23" customFormat="1" ht="19" x14ac:dyDescent="0.25">
      <c r="A174" s="23">
        <v>173</v>
      </c>
      <c r="B174" s="24" t="s">
        <v>0</v>
      </c>
      <c r="C174" s="23" t="s">
        <v>22</v>
      </c>
      <c r="D174" s="23" t="s">
        <v>22</v>
      </c>
      <c r="E174" s="23" t="s">
        <v>47</v>
      </c>
      <c r="F174" s="23" t="s">
        <v>8</v>
      </c>
      <c r="G174" s="23">
        <v>15</v>
      </c>
      <c r="H174" s="23" t="s">
        <v>9</v>
      </c>
      <c r="I174" s="23" t="s">
        <v>35</v>
      </c>
      <c r="J174" s="23">
        <v>150</v>
      </c>
      <c r="K174" s="23" t="s">
        <v>13</v>
      </c>
      <c r="L174" s="23" t="s">
        <v>13</v>
      </c>
      <c r="M174" s="25" t="s">
        <v>13</v>
      </c>
      <c r="N174" s="33">
        <v>0</v>
      </c>
      <c r="O174" s="23">
        <v>11</v>
      </c>
      <c r="P174" s="13">
        <v>2.1949999999999998</v>
      </c>
      <c r="Q174" s="13">
        <v>2.8439999999999999</v>
      </c>
      <c r="R174" s="13">
        <v>2.76</v>
      </c>
      <c r="S174" s="13">
        <v>0</v>
      </c>
      <c r="T174" s="13">
        <f>R174-S174</f>
        <v>2.76</v>
      </c>
      <c r="U174" s="13">
        <v>2.895</v>
      </c>
      <c r="V174" s="13">
        <f>U174-S174</f>
        <v>2.895</v>
      </c>
      <c r="W174" s="13">
        <f>100 - (1 - (((U174-T174)/U174)+(S174/T174)))*100</f>
        <v>4.663212435233163</v>
      </c>
      <c r="X174" s="13">
        <f>U174</f>
        <v>2.895</v>
      </c>
      <c r="Y174" s="13">
        <f>(X174-U174)/U174*100</f>
        <v>0</v>
      </c>
      <c r="Z174" s="14">
        <f>IF(W174&gt;10,"NA",Y174)</f>
        <v>0</v>
      </c>
    </row>
    <row r="175" spans="1:26" s="23" customFormat="1" ht="19" x14ac:dyDescent="0.25">
      <c r="A175" s="23">
        <v>174</v>
      </c>
      <c r="B175" s="24" t="s">
        <v>0</v>
      </c>
      <c r="C175" s="23" t="s">
        <v>22</v>
      </c>
      <c r="D175" s="23" t="s">
        <v>22</v>
      </c>
      <c r="E175" s="23" t="s">
        <v>47</v>
      </c>
      <c r="F175" s="23" t="s">
        <v>8</v>
      </c>
      <c r="G175" s="23">
        <v>15</v>
      </c>
      <c r="H175" s="23" t="s">
        <v>9</v>
      </c>
      <c r="I175" s="23" t="s">
        <v>35</v>
      </c>
      <c r="J175" s="23">
        <v>150</v>
      </c>
      <c r="K175" s="23" t="s">
        <v>13</v>
      </c>
      <c r="L175" s="23" t="s">
        <v>13</v>
      </c>
      <c r="M175" s="25" t="s">
        <v>13</v>
      </c>
      <c r="N175" s="33">
        <v>0</v>
      </c>
      <c r="O175" s="23">
        <v>12</v>
      </c>
      <c r="P175" s="13">
        <v>2.0720000000000001</v>
      </c>
      <c r="Q175" s="13">
        <v>2.702</v>
      </c>
      <c r="R175" s="13">
        <v>2.613</v>
      </c>
      <c r="S175" s="13">
        <v>0</v>
      </c>
      <c r="T175" s="13">
        <f>R175-S175</f>
        <v>2.613</v>
      </c>
      <c r="U175" s="13">
        <v>2.754</v>
      </c>
      <c r="V175" s="13">
        <f>U175-S175</f>
        <v>2.754</v>
      </c>
      <c r="W175" s="13">
        <f>100 - (1 - (((U175-T175)/U175)+(S175/T175)))*100</f>
        <v>5.1198257080610006</v>
      </c>
      <c r="X175" s="13">
        <f>U175</f>
        <v>2.754</v>
      </c>
      <c r="Y175" s="13">
        <f>(X175-U175)/U175*100</f>
        <v>0</v>
      </c>
      <c r="Z175" s="14">
        <f>IF(W175&gt;10,"NA",Y175)</f>
        <v>0</v>
      </c>
    </row>
    <row r="176" spans="1:26" s="23" customFormat="1" ht="19" x14ac:dyDescent="0.25">
      <c r="A176" s="23">
        <v>175</v>
      </c>
      <c r="B176" s="24" t="s">
        <v>0</v>
      </c>
      <c r="C176" s="23" t="s">
        <v>22</v>
      </c>
      <c r="D176" s="23" t="s">
        <v>22</v>
      </c>
      <c r="E176" s="23" t="s">
        <v>47</v>
      </c>
      <c r="F176" s="23" t="s">
        <v>8</v>
      </c>
      <c r="G176" s="23">
        <v>15</v>
      </c>
      <c r="H176" s="23" t="s">
        <v>9</v>
      </c>
      <c r="I176" s="23" t="s">
        <v>35</v>
      </c>
      <c r="J176" s="23">
        <v>150</v>
      </c>
      <c r="K176" s="23" t="s">
        <v>13</v>
      </c>
      <c r="L176" s="23" t="s">
        <v>13</v>
      </c>
      <c r="M176" s="25" t="s">
        <v>13</v>
      </c>
      <c r="N176" s="33">
        <v>0</v>
      </c>
      <c r="O176" s="23">
        <v>13</v>
      </c>
      <c r="P176" s="13">
        <v>2.153</v>
      </c>
      <c r="Q176" s="13">
        <v>2.6389999999999998</v>
      </c>
      <c r="R176" s="13">
        <v>2.5750000000000002</v>
      </c>
      <c r="S176" s="13">
        <v>0</v>
      </c>
      <c r="T176" s="13">
        <f>R176-S176</f>
        <v>2.5750000000000002</v>
      </c>
      <c r="U176" s="13">
        <v>2.5750000000000002</v>
      </c>
      <c r="V176" s="13">
        <f>U176-S176</f>
        <v>2.5750000000000002</v>
      </c>
      <c r="W176" s="13">
        <f>100 - (1 - (((U176-T176)/U176)+(S176/T176)))*100</f>
        <v>0</v>
      </c>
      <c r="X176" s="13">
        <f>U176</f>
        <v>2.5750000000000002</v>
      </c>
      <c r="Y176" s="13">
        <f>(X176-U176)/U176*100</f>
        <v>0</v>
      </c>
      <c r="Z176" s="14">
        <f>IF(W176&gt;10,"NA",Y176)</f>
        <v>0</v>
      </c>
    </row>
    <row r="177" spans="1:26" s="23" customFormat="1" ht="19" x14ac:dyDescent="0.25">
      <c r="A177" s="23">
        <v>176</v>
      </c>
      <c r="B177" s="24" t="s">
        <v>0</v>
      </c>
      <c r="C177" s="23" t="s">
        <v>22</v>
      </c>
      <c r="D177" s="23" t="s">
        <v>22</v>
      </c>
      <c r="E177" s="23" t="s">
        <v>47</v>
      </c>
      <c r="F177" s="23" t="s">
        <v>8</v>
      </c>
      <c r="G177" s="23">
        <v>16</v>
      </c>
      <c r="H177" s="23" t="s">
        <v>9</v>
      </c>
      <c r="I177" s="23" t="s">
        <v>42</v>
      </c>
      <c r="J177" s="23">
        <v>144</v>
      </c>
      <c r="K177" s="23" t="s">
        <v>13</v>
      </c>
      <c r="L177" s="23" t="s">
        <v>13</v>
      </c>
      <c r="M177" s="25" t="s">
        <v>13</v>
      </c>
      <c r="N177" s="33">
        <v>0</v>
      </c>
      <c r="O177" s="23">
        <v>1</v>
      </c>
      <c r="P177" s="13">
        <v>1.504</v>
      </c>
      <c r="Q177" s="13">
        <v>1.212</v>
      </c>
      <c r="R177" s="13">
        <v>1.1319999999999999</v>
      </c>
      <c r="S177" s="13">
        <v>0</v>
      </c>
      <c r="T177" s="13">
        <f>R177-S177</f>
        <v>1.1319999999999999</v>
      </c>
      <c r="U177" s="13">
        <f>R177</f>
        <v>1.1319999999999999</v>
      </c>
      <c r="V177" s="13">
        <f>U177-S177</f>
        <v>1.1319999999999999</v>
      </c>
      <c r="W177" s="13">
        <f>100 - (1 - (((U177-T177)/U177)+(S177/T177)))*100</f>
        <v>0</v>
      </c>
      <c r="X177" s="23">
        <v>1.1319999999999999</v>
      </c>
      <c r="Y177" s="13">
        <f>(X177-U177)/U177*100</f>
        <v>0</v>
      </c>
      <c r="Z177" s="14">
        <f>IF(W177&gt;10,"NA",Y177)</f>
        <v>0</v>
      </c>
    </row>
    <row r="178" spans="1:26" s="23" customFormat="1" ht="19" x14ac:dyDescent="0.25">
      <c r="A178" s="23">
        <v>177</v>
      </c>
      <c r="B178" s="24" t="s">
        <v>0</v>
      </c>
      <c r="C178" s="23" t="s">
        <v>22</v>
      </c>
      <c r="D178" s="23" t="s">
        <v>22</v>
      </c>
      <c r="E178" s="23" t="s">
        <v>47</v>
      </c>
      <c r="F178" s="23" t="s">
        <v>8</v>
      </c>
      <c r="G178" s="23">
        <v>16</v>
      </c>
      <c r="H178" s="23" t="s">
        <v>9</v>
      </c>
      <c r="I178" s="23" t="s">
        <v>42</v>
      </c>
      <c r="J178" s="23">
        <v>144</v>
      </c>
      <c r="K178" s="23" t="s">
        <v>13</v>
      </c>
      <c r="L178" s="23" t="s">
        <v>13</v>
      </c>
      <c r="M178" s="25" t="s">
        <v>13</v>
      </c>
      <c r="N178" s="33">
        <v>0</v>
      </c>
      <c r="O178" s="23">
        <v>2</v>
      </c>
      <c r="P178" s="13">
        <v>2.2530000000000001</v>
      </c>
      <c r="Q178" s="13">
        <v>2.59</v>
      </c>
      <c r="R178" s="13">
        <v>2.5379999999999998</v>
      </c>
      <c r="S178" s="13">
        <v>0</v>
      </c>
      <c r="T178" s="13">
        <f>R178-S178</f>
        <v>2.5379999999999998</v>
      </c>
      <c r="U178" s="13">
        <f>R178</f>
        <v>2.5379999999999998</v>
      </c>
      <c r="V178" s="13">
        <f>U178-S178</f>
        <v>2.5379999999999998</v>
      </c>
      <c r="W178" s="13">
        <f>100 - (1 - (((U178-T178)/U178)+(S178/T178)))*100</f>
        <v>0</v>
      </c>
      <c r="X178" s="23">
        <v>2.5379999999999998</v>
      </c>
      <c r="Y178" s="13">
        <f>(X178-U178)/U178*100</f>
        <v>0</v>
      </c>
      <c r="Z178" s="14">
        <f>IF(W178&gt;10,"NA",Y178)</f>
        <v>0</v>
      </c>
    </row>
    <row r="179" spans="1:26" s="23" customFormat="1" ht="19" x14ac:dyDescent="0.25">
      <c r="A179" s="23">
        <v>178</v>
      </c>
      <c r="B179" s="24" t="s">
        <v>0</v>
      </c>
      <c r="C179" s="23" t="s">
        <v>22</v>
      </c>
      <c r="D179" s="23" t="s">
        <v>22</v>
      </c>
      <c r="E179" s="23" t="s">
        <v>47</v>
      </c>
      <c r="F179" s="23" t="s">
        <v>8</v>
      </c>
      <c r="G179" s="23">
        <v>16</v>
      </c>
      <c r="H179" s="23" t="s">
        <v>9</v>
      </c>
      <c r="I179" s="23" t="s">
        <v>42</v>
      </c>
      <c r="J179" s="23">
        <v>144</v>
      </c>
      <c r="K179" s="23" t="s">
        <v>13</v>
      </c>
      <c r="L179" s="23" t="s">
        <v>13</v>
      </c>
      <c r="M179" s="25" t="s">
        <v>13</v>
      </c>
      <c r="N179" s="33">
        <v>0</v>
      </c>
      <c r="O179" s="23">
        <v>3</v>
      </c>
      <c r="P179" s="13">
        <v>1.96</v>
      </c>
      <c r="Q179" s="13">
        <v>1.919</v>
      </c>
      <c r="R179" s="13">
        <v>1.87</v>
      </c>
      <c r="S179" s="13">
        <v>0</v>
      </c>
      <c r="T179" s="13">
        <f>R179-S179</f>
        <v>1.87</v>
      </c>
      <c r="U179" s="13">
        <f>R179</f>
        <v>1.87</v>
      </c>
      <c r="V179" s="13">
        <f>U179-S179</f>
        <v>1.87</v>
      </c>
      <c r="W179" s="13">
        <f>100 - (1 - (((U179-T179)/U179)+(S179/T179)))*100</f>
        <v>0</v>
      </c>
      <c r="X179" s="23">
        <v>1.87</v>
      </c>
      <c r="Y179" s="13">
        <f>(X179-U179)/U179*100</f>
        <v>0</v>
      </c>
      <c r="Z179" s="14">
        <f>IF(W179&gt;10,"NA",Y179)</f>
        <v>0</v>
      </c>
    </row>
    <row r="180" spans="1:26" s="23" customFormat="1" ht="19" x14ac:dyDescent="0.25">
      <c r="A180" s="23">
        <v>179</v>
      </c>
      <c r="B180" s="24" t="s">
        <v>0</v>
      </c>
      <c r="C180" s="23" t="s">
        <v>22</v>
      </c>
      <c r="D180" s="23" t="s">
        <v>22</v>
      </c>
      <c r="E180" s="23" t="s">
        <v>47</v>
      </c>
      <c r="F180" s="23" t="s">
        <v>8</v>
      </c>
      <c r="G180" s="23">
        <v>16</v>
      </c>
      <c r="H180" s="23" t="s">
        <v>9</v>
      </c>
      <c r="I180" s="23" t="s">
        <v>42</v>
      </c>
      <c r="J180" s="23">
        <v>144</v>
      </c>
      <c r="K180" s="23" t="s">
        <v>13</v>
      </c>
      <c r="L180" s="23" t="s">
        <v>13</v>
      </c>
      <c r="M180" s="25" t="s">
        <v>13</v>
      </c>
      <c r="N180" s="33">
        <v>0</v>
      </c>
      <c r="O180" s="23">
        <v>4</v>
      </c>
      <c r="P180" s="13">
        <v>1.8440000000000001</v>
      </c>
      <c r="Q180" s="13">
        <v>1.0249999999999999</v>
      </c>
      <c r="R180" s="13">
        <v>0.98799999999999999</v>
      </c>
      <c r="S180" s="13">
        <v>0</v>
      </c>
      <c r="T180" s="13">
        <f>R180-S180</f>
        <v>0.98799999999999999</v>
      </c>
      <c r="U180" s="13">
        <v>1.48</v>
      </c>
      <c r="V180" s="13">
        <f>U180-S180</f>
        <v>1.48</v>
      </c>
      <c r="W180" s="13">
        <f>100 - (1 - (((U180-T180)/U180)+(S180/T180)))*100</f>
        <v>33.243243243243242</v>
      </c>
      <c r="X180" s="23">
        <v>1.48</v>
      </c>
      <c r="Y180" s="13">
        <f>(X180-U180)/U180*100</f>
        <v>0</v>
      </c>
      <c r="Z180" s="14" t="str">
        <f>IF(W180&gt;10,"NA",Y180)</f>
        <v>NA</v>
      </c>
    </row>
    <row r="181" spans="1:26" s="23" customFormat="1" ht="19" x14ac:dyDescent="0.25">
      <c r="A181" s="23">
        <v>180</v>
      </c>
      <c r="B181" s="24" t="s">
        <v>0</v>
      </c>
      <c r="C181" s="23" t="s">
        <v>22</v>
      </c>
      <c r="D181" s="23" t="s">
        <v>22</v>
      </c>
      <c r="E181" s="23" t="s">
        <v>47</v>
      </c>
      <c r="F181" s="23" t="s">
        <v>8</v>
      </c>
      <c r="G181" s="23">
        <v>16</v>
      </c>
      <c r="H181" s="23" t="s">
        <v>9</v>
      </c>
      <c r="I181" s="23" t="s">
        <v>42</v>
      </c>
      <c r="J181" s="23">
        <v>144</v>
      </c>
      <c r="K181" s="23" t="s">
        <v>13</v>
      </c>
      <c r="L181" s="23" t="s">
        <v>13</v>
      </c>
      <c r="M181" s="25" t="s">
        <v>13</v>
      </c>
      <c r="N181" s="33">
        <v>0</v>
      </c>
      <c r="O181" s="23">
        <v>5</v>
      </c>
      <c r="P181" s="13">
        <v>1.675</v>
      </c>
      <c r="Q181" s="13">
        <v>1.5309999999999999</v>
      </c>
      <c r="R181" s="13">
        <v>1.47</v>
      </c>
      <c r="S181" s="13">
        <v>0</v>
      </c>
      <c r="T181" s="13">
        <f>R181-S181</f>
        <v>1.47</v>
      </c>
      <c r="U181" s="13">
        <f>R181</f>
        <v>1.47</v>
      </c>
      <c r="V181" s="13">
        <f>U181-S181</f>
        <v>1.47</v>
      </c>
      <c r="W181" s="13">
        <f>100 - (1 - (((U181-T181)/U181)+(S181/T181)))*100</f>
        <v>0</v>
      </c>
      <c r="X181" s="23">
        <v>1.4750000000000001</v>
      </c>
      <c r="Y181" s="13">
        <f>(X181-U181)/U181*100</f>
        <v>0.34013605442177658</v>
      </c>
      <c r="Z181" s="14">
        <f>IF(W181&gt;10,"NA",Y181)</f>
        <v>0.34013605442177658</v>
      </c>
    </row>
    <row r="182" spans="1:26" s="23" customFormat="1" ht="19" x14ac:dyDescent="0.25">
      <c r="A182" s="23">
        <v>181</v>
      </c>
      <c r="B182" s="24" t="s">
        <v>0</v>
      </c>
      <c r="C182" s="23" t="s">
        <v>22</v>
      </c>
      <c r="D182" s="23" t="s">
        <v>22</v>
      </c>
      <c r="E182" s="23" t="s">
        <v>47</v>
      </c>
      <c r="F182" s="23" t="s">
        <v>8</v>
      </c>
      <c r="G182" s="23">
        <v>16</v>
      </c>
      <c r="H182" s="23" t="s">
        <v>9</v>
      </c>
      <c r="I182" s="23" t="s">
        <v>42</v>
      </c>
      <c r="J182" s="23">
        <v>144</v>
      </c>
      <c r="K182" s="23" t="s">
        <v>13</v>
      </c>
      <c r="L182" s="23" t="s">
        <v>13</v>
      </c>
      <c r="M182" s="25" t="s">
        <v>13</v>
      </c>
      <c r="N182" s="33">
        <v>0</v>
      </c>
      <c r="O182" s="23">
        <v>6</v>
      </c>
      <c r="P182" s="13">
        <v>1.821</v>
      </c>
      <c r="Q182" s="13">
        <v>1.7529999999999999</v>
      </c>
      <c r="R182" s="13">
        <v>1.7130000000000001</v>
      </c>
      <c r="S182" s="13">
        <v>0</v>
      </c>
      <c r="T182" s="13">
        <f>R182-S182</f>
        <v>1.7130000000000001</v>
      </c>
      <c r="U182" s="13">
        <f>R182</f>
        <v>1.7130000000000001</v>
      </c>
      <c r="V182" s="13">
        <f>U182-S182</f>
        <v>1.7130000000000001</v>
      </c>
      <c r="W182" s="13">
        <f>100 - (1 - (((U182-T182)/U182)+(S182/T182)))*100</f>
        <v>0</v>
      </c>
      <c r="X182" s="23">
        <v>1.7190000000000001</v>
      </c>
      <c r="Y182" s="13">
        <f>(X182-U182)/U182*100</f>
        <v>0.35026269702276736</v>
      </c>
      <c r="Z182" s="14">
        <f>IF(W182&gt;10,"NA",Y182)</f>
        <v>0.35026269702276736</v>
      </c>
    </row>
    <row r="183" spans="1:26" s="23" customFormat="1" ht="19" x14ac:dyDescent="0.25">
      <c r="A183" s="23">
        <v>182</v>
      </c>
      <c r="B183" s="24" t="s">
        <v>0</v>
      </c>
      <c r="C183" s="23" t="s">
        <v>22</v>
      </c>
      <c r="D183" s="23" t="s">
        <v>22</v>
      </c>
      <c r="E183" s="23" t="s">
        <v>47</v>
      </c>
      <c r="F183" s="23" t="s">
        <v>8</v>
      </c>
      <c r="G183" s="23">
        <v>16</v>
      </c>
      <c r="H183" s="23" t="s">
        <v>9</v>
      </c>
      <c r="I183" s="23" t="s">
        <v>42</v>
      </c>
      <c r="J183" s="23">
        <v>144</v>
      </c>
      <c r="K183" s="23" t="s">
        <v>13</v>
      </c>
      <c r="L183" s="23" t="s">
        <v>13</v>
      </c>
      <c r="M183" s="25" t="s">
        <v>13</v>
      </c>
      <c r="N183" s="33">
        <v>0</v>
      </c>
      <c r="O183" s="23">
        <v>7</v>
      </c>
      <c r="P183" s="13">
        <v>1.657</v>
      </c>
      <c r="Q183" s="13">
        <v>1.4390000000000001</v>
      </c>
      <c r="R183" s="13">
        <v>1.357</v>
      </c>
      <c r="S183" s="13">
        <v>0</v>
      </c>
      <c r="T183" s="13">
        <f>R183-S183</f>
        <v>1.357</v>
      </c>
      <c r="U183" s="13">
        <f>R183</f>
        <v>1.357</v>
      </c>
      <c r="V183" s="13">
        <f>U183-S183</f>
        <v>1.357</v>
      </c>
      <c r="W183" s="13">
        <f>100 - (1 - (((U183-T183)/U183)+(S183/T183)))*100</f>
        <v>0</v>
      </c>
      <c r="X183" s="13">
        <f>U183</f>
        <v>1.357</v>
      </c>
      <c r="Y183" s="13">
        <f>(X183-U183)/U183*100</f>
        <v>0</v>
      </c>
      <c r="Z183" s="14">
        <f>IF(W183&gt;10,"NA",Y183)</f>
        <v>0</v>
      </c>
    </row>
    <row r="184" spans="1:26" s="23" customFormat="1" ht="19" x14ac:dyDescent="0.25">
      <c r="A184" s="23">
        <v>183</v>
      </c>
      <c r="B184" s="24" t="s">
        <v>0</v>
      </c>
      <c r="C184" s="23" t="s">
        <v>22</v>
      </c>
      <c r="D184" s="23" t="s">
        <v>22</v>
      </c>
      <c r="E184" s="23" t="s">
        <v>47</v>
      </c>
      <c r="F184" s="23" t="s">
        <v>8</v>
      </c>
      <c r="G184" s="23">
        <v>16</v>
      </c>
      <c r="H184" s="23" t="s">
        <v>9</v>
      </c>
      <c r="I184" s="23" t="s">
        <v>42</v>
      </c>
      <c r="J184" s="23">
        <v>144</v>
      </c>
      <c r="K184" s="23" t="s">
        <v>13</v>
      </c>
      <c r="L184" s="23" t="s">
        <v>13</v>
      </c>
      <c r="M184" s="25" t="s">
        <v>13</v>
      </c>
      <c r="N184" s="33">
        <v>0</v>
      </c>
      <c r="O184" s="23">
        <v>8</v>
      </c>
      <c r="P184" s="13">
        <v>2.2650000000000001</v>
      </c>
      <c r="Q184" s="13">
        <v>2.2730000000000001</v>
      </c>
      <c r="R184" s="13">
        <v>2.2330000000000001</v>
      </c>
      <c r="S184" s="13">
        <v>0</v>
      </c>
      <c r="T184" s="13">
        <f>R184-S184</f>
        <v>2.2330000000000001</v>
      </c>
      <c r="U184" s="13">
        <f>R184</f>
        <v>2.2330000000000001</v>
      </c>
      <c r="V184" s="13">
        <f>U184-S184</f>
        <v>2.2330000000000001</v>
      </c>
      <c r="W184" s="13">
        <f>100 - (1 - (((U184-T184)/U184)+(S184/T184)))*100</f>
        <v>0</v>
      </c>
      <c r="X184" s="13">
        <f>U184</f>
        <v>2.2330000000000001</v>
      </c>
      <c r="Y184" s="13">
        <f>(X184-U184)/U184*100</f>
        <v>0</v>
      </c>
      <c r="Z184" s="14">
        <f>IF(W184&gt;10,"NA",Y184)</f>
        <v>0</v>
      </c>
    </row>
    <row r="185" spans="1:26" s="23" customFormat="1" ht="19" x14ac:dyDescent="0.25">
      <c r="A185" s="23">
        <v>184</v>
      </c>
      <c r="B185" s="24" t="s">
        <v>0</v>
      </c>
      <c r="C185" s="23" t="s">
        <v>22</v>
      </c>
      <c r="D185" s="23" t="s">
        <v>22</v>
      </c>
      <c r="E185" s="23" t="s">
        <v>47</v>
      </c>
      <c r="F185" s="23" t="s">
        <v>8</v>
      </c>
      <c r="G185" s="23">
        <v>16</v>
      </c>
      <c r="H185" s="23" t="s">
        <v>9</v>
      </c>
      <c r="I185" s="23" t="s">
        <v>42</v>
      </c>
      <c r="J185" s="23">
        <v>144</v>
      </c>
      <c r="K185" s="23" t="s">
        <v>13</v>
      </c>
      <c r="L185" s="23" t="s">
        <v>13</v>
      </c>
      <c r="M185" s="25" t="s">
        <v>13</v>
      </c>
      <c r="N185" s="33">
        <v>0</v>
      </c>
      <c r="O185" s="23">
        <v>9</v>
      </c>
      <c r="P185" s="13">
        <v>1.554</v>
      </c>
      <c r="Q185" s="13">
        <v>1.446</v>
      </c>
      <c r="R185" s="13">
        <v>1.399</v>
      </c>
      <c r="S185" s="13">
        <v>0</v>
      </c>
      <c r="T185" s="13">
        <f>R185-S185</f>
        <v>1.399</v>
      </c>
      <c r="U185" s="13">
        <f>R185</f>
        <v>1.399</v>
      </c>
      <c r="V185" s="13">
        <f>U185-S185</f>
        <v>1.399</v>
      </c>
      <c r="W185" s="13">
        <f>100 - (1 - (((U185-T185)/U185)+(S185/T185)))*100</f>
        <v>0</v>
      </c>
      <c r="X185" s="13">
        <f>U185</f>
        <v>1.399</v>
      </c>
      <c r="Y185" s="13">
        <f>(X185-U185)/U185*100</f>
        <v>0</v>
      </c>
      <c r="Z185" s="14">
        <f>IF(W185&gt;10,"NA",Y185)</f>
        <v>0</v>
      </c>
    </row>
    <row r="186" spans="1:26" s="23" customFormat="1" ht="19" x14ac:dyDescent="0.25">
      <c r="A186" s="23">
        <v>185</v>
      </c>
      <c r="B186" s="24" t="s">
        <v>0</v>
      </c>
      <c r="C186" s="23" t="s">
        <v>22</v>
      </c>
      <c r="D186" s="23" t="s">
        <v>22</v>
      </c>
      <c r="E186" s="23" t="s">
        <v>47</v>
      </c>
      <c r="F186" s="23" t="s">
        <v>8</v>
      </c>
      <c r="G186" s="23">
        <v>16</v>
      </c>
      <c r="H186" s="23" t="s">
        <v>9</v>
      </c>
      <c r="I186" s="23" t="s">
        <v>42</v>
      </c>
      <c r="J186" s="23">
        <v>144</v>
      </c>
      <c r="K186" s="23" t="s">
        <v>13</v>
      </c>
      <c r="L186" s="23" t="s">
        <v>13</v>
      </c>
      <c r="M186" s="25" t="s">
        <v>13</v>
      </c>
      <c r="N186" s="33">
        <v>0</v>
      </c>
      <c r="O186" s="23">
        <v>10</v>
      </c>
      <c r="P186" s="13">
        <v>1.9330000000000001</v>
      </c>
      <c r="Q186" s="13">
        <v>1.877</v>
      </c>
      <c r="R186" s="13">
        <v>1.8220000000000001</v>
      </c>
      <c r="S186" s="13">
        <v>0</v>
      </c>
      <c r="T186" s="13">
        <f>R186-S186</f>
        <v>1.8220000000000001</v>
      </c>
      <c r="U186" s="13">
        <v>1.831</v>
      </c>
      <c r="V186" s="13">
        <f>U186-S186</f>
        <v>1.831</v>
      </c>
      <c r="W186" s="13">
        <f>100 - (1 - (((U186-T186)/U186)+(S186/T186)))*100</f>
        <v>0.49153468050245408</v>
      </c>
      <c r="X186" s="13">
        <f>U186</f>
        <v>1.831</v>
      </c>
      <c r="Y186" s="13">
        <f>(X186-U186)/U186*100</f>
        <v>0</v>
      </c>
      <c r="Z186" s="14">
        <f>IF(W186&gt;10,"NA",Y186)</f>
        <v>0</v>
      </c>
    </row>
    <row r="187" spans="1:26" s="23" customFormat="1" ht="19" x14ac:dyDescent="0.25">
      <c r="A187" s="23">
        <v>186</v>
      </c>
      <c r="B187" s="24" t="s">
        <v>0</v>
      </c>
      <c r="C187" s="23" t="s">
        <v>22</v>
      </c>
      <c r="D187" s="23" t="s">
        <v>22</v>
      </c>
      <c r="E187" s="23" t="s">
        <v>47</v>
      </c>
      <c r="F187" s="23" t="s">
        <v>8</v>
      </c>
      <c r="G187" s="23">
        <v>16</v>
      </c>
      <c r="H187" s="23" t="s">
        <v>9</v>
      </c>
      <c r="I187" s="23" t="s">
        <v>42</v>
      </c>
      <c r="J187" s="23">
        <v>144</v>
      </c>
      <c r="K187" s="23" t="s">
        <v>13</v>
      </c>
      <c r="L187" s="23" t="s">
        <v>13</v>
      </c>
      <c r="M187" s="25" t="s">
        <v>13</v>
      </c>
      <c r="N187" s="33">
        <v>0</v>
      </c>
      <c r="O187" s="23">
        <v>11</v>
      </c>
      <c r="P187" s="13">
        <v>1.96</v>
      </c>
      <c r="Q187" s="13">
        <v>2.1419999999999999</v>
      </c>
      <c r="R187" s="13">
        <v>2.1019999999999999</v>
      </c>
      <c r="S187" s="13">
        <v>0</v>
      </c>
      <c r="T187" s="13">
        <f>R187-S187</f>
        <v>2.1019999999999999</v>
      </c>
      <c r="U187" s="13">
        <f>R187</f>
        <v>2.1019999999999999</v>
      </c>
      <c r="V187" s="13">
        <f>U187-S187</f>
        <v>2.1019999999999999</v>
      </c>
      <c r="W187" s="13">
        <f>100 - (1 - (((U187-T187)/U187)+(S187/T187)))*100</f>
        <v>0</v>
      </c>
      <c r="X187" s="13">
        <f>U187</f>
        <v>2.1019999999999999</v>
      </c>
      <c r="Y187" s="13">
        <f>(X187-U187)/U187*100</f>
        <v>0</v>
      </c>
      <c r="Z187" s="14">
        <f>IF(W187&gt;10,"NA",Y187)</f>
        <v>0</v>
      </c>
    </row>
    <row r="188" spans="1:26" s="23" customFormat="1" ht="19" x14ac:dyDescent="0.25">
      <c r="A188" s="23">
        <v>187</v>
      </c>
      <c r="B188" s="24" t="s">
        <v>0</v>
      </c>
      <c r="C188" s="23" t="s">
        <v>22</v>
      </c>
      <c r="D188" s="23" t="s">
        <v>22</v>
      </c>
      <c r="E188" s="23" t="s">
        <v>47</v>
      </c>
      <c r="F188" s="23" t="s">
        <v>8</v>
      </c>
      <c r="G188" s="23">
        <v>16</v>
      </c>
      <c r="H188" s="23" t="s">
        <v>9</v>
      </c>
      <c r="I188" s="23" t="s">
        <v>42</v>
      </c>
      <c r="J188" s="23">
        <v>144</v>
      </c>
      <c r="K188" s="23" t="s">
        <v>13</v>
      </c>
      <c r="L188" s="23" t="s">
        <v>13</v>
      </c>
      <c r="M188" s="25" t="s">
        <v>13</v>
      </c>
      <c r="N188" s="33">
        <v>0</v>
      </c>
      <c r="O188" s="23">
        <v>12</v>
      </c>
      <c r="P188" s="13">
        <v>2.1680000000000001</v>
      </c>
      <c r="Q188" s="13">
        <v>2.2789999999999999</v>
      </c>
      <c r="R188" s="13">
        <v>2.2130000000000001</v>
      </c>
      <c r="S188" s="13">
        <v>0</v>
      </c>
      <c r="T188" s="13">
        <f>R188-S188</f>
        <v>2.2130000000000001</v>
      </c>
      <c r="U188" s="13">
        <f>R188</f>
        <v>2.2130000000000001</v>
      </c>
      <c r="V188" s="13">
        <f>U188-S188</f>
        <v>2.2130000000000001</v>
      </c>
      <c r="W188" s="13">
        <f>100 - (1 - (((U188-T188)/U188)+(S188/T188)))*100</f>
        <v>0</v>
      </c>
      <c r="X188" s="13">
        <f>U188</f>
        <v>2.2130000000000001</v>
      </c>
      <c r="Y188" s="13">
        <f>(X188-U188)/U188*100</f>
        <v>0</v>
      </c>
      <c r="Z188" s="14">
        <f>IF(W188&gt;10,"NA",Y188)</f>
        <v>0</v>
      </c>
    </row>
    <row r="189" spans="1:26" s="23" customFormat="1" ht="19" x14ac:dyDescent="0.25">
      <c r="A189" s="23">
        <v>188</v>
      </c>
      <c r="B189" s="24" t="s">
        <v>0</v>
      </c>
      <c r="C189" s="23" t="s">
        <v>22</v>
      </c>
      <c r="D189" s="23" t="s">
        <v>22</v>
      </c>
      <c r="E189" s="23" t="s">
        <v>47</v>
      </c>
      <c r="F189" s="23" t="s">
        <v>8</v>
      </c>
      <c r="G189" s="23">
        <v>16</v>
      </c>
      <c r="H189" s="23" t="s">
        <v>9</v>
      </c>
      <c r="I189" s="23" t="s">
        <v>42</v>
      </c>
      <c r="J189" s="23">
        <v>144</v>
      </c>
      <c r="K189" s="23" t="s">
        <v>13</v>
      </c>
      <c r="L189" s="23" t="s">
        <v>13</v>
      </c>
      <c r="M189" s="25" t="s">
        <v>13</v>
      </c>
      <c r="N189" s="33">
        <v>0</v>
      </c>
      <c r="O189" s="23">
        <v>13</v>
      </c>
      <c r="P189" s="13">
        <v>1.827</v>
      </c>
      <c r="Q189" s="13">
        <v>1.7450000000000001</v>
      </c>
      <c r="R189" s="13">
        <v>1.6850000000000001</v>
      </c>
      <c r="S189" s="13">
        <v>0</v>
      </c>
      <c r="T189" s="13">
        <f>R189-S189</f>
        <v>1.6850000000000001</v>
      </c>
      <c r="U189" s="13">
        <f>R189</f>
        <v>1.6850000000000001</v>
      </c>
      <c r="V189" s="13">
        <f>U189-S189</f>
        <v>1.6850000000000001</v>
      </c>
      <c r="W189" s="13">
        <f>100 - (1 - (((U189-T189)/U189)+(S189/T189)))*100</f>
        <v>0</v>
      </c>
      <c r="X189" s="13">
        <f>U189</f>
        <v>1.6850000000000001</v>
      </c>
      <c r="Y189" s="13">
        <f>(X189-U189)/U189*100</f>
        <v>0</v>
      </c>
      <c r="Z189" s="14">
        <f>IF(W189&gt;10,"NA",Y189)</f>
        <v>0</v>
      </c>
    </row>
    <row r="190" spans="1:26" s="23" customFormat="1" ht="19" x14ac:dyDescent="0.25">
      <c r="A190" s="23">
        <v>189</v>
      </c>
      <c r="B190" s="24" t="s">
        <v>0</v>
      </c>
      <c r="C190" s="23" t="s">
        <v>22</v>
      </c>
      <c r="D190" s="23" t="s">
        <v>22</v>
      </c>
      <c r="E190" s="23" t="s">
        <v>47</v>
      </c>
      <c r="F190" s="23" t="s">
        <v>8</v>
      </c>
      <c r="G190" s="23">
        <v>17</v>
      </c>
      <c r="H190" s="23" t="s">
        <v>9</v>
      </c>
      <c r="I190" s="23" t="s">
        <v>43</v>
      </c>
      <c r="J190" s="23">
        <v>140</v>
      </c>
      <c r="K190" s="23">
        <v>15</v>
      </c>
      <c r="L190" s="23">
        <v>14</v>
      </c>
      <c r="M190" s="25">
        <f>PI()*(K190/2)^2/1000+PI()*(L190/2)^2/1000</f>
        <v>0.3306526267903257</v>
      </c>
      <c r="N190" s="33">
        <v>0</v>
      </c>
      <c r="O190" s="23">
        <v>1</v>
      </c>
      <c r="P190" s="13">
        <v>1.482</v>
      </c>
      <c r="Q190" s="13">
        <v>1.194</v>
      </c>
      <c r="R190" s="13">
        <v>1.1319999999999999</v>
      </c>
      <c r="S190" s="13">
        <v>0</v>
      </c>
      <c r="T190" s="13">
        <f>R190-S190</f>
        <v>1.1319999999999999</v>
      </c>
      <c r="U190" s="13">
        <v>1.1319999999999999</v>
      </c>
      <c r="V190" s="13">
        <f>U190-S190</f>
        <v>1.1319999999999999</v>
      </c>
      <c r="W190" s="13">
        <f>100 - (1 - (((U190-T190)/U190)+(S190/T190)))*100</f>
        <v>0</v>
      </c>
      <c r="X190" s="13">
        <f>U190</f>
        <v>1.1319999999999999</v>
      </c>
      <c r="Y190" s="13">
        <f>(X190-U190)/U190*100</f>
        <v>0</v>
      </c>
      <c r="Z190" s="14">
        <f>IF(W190&gt;10,"NA",Y190)</f>
        <v>0</v>
      </c>
    </row>
    <row r="191" spans="1:26" s="23" customFormat="1" ht="19" x14ac:dyDescent="0.25">
      <c r="A191" s="23">
        <v>190</v>
      </c>
      <c r="B191" s="24" t="s">
        <v>0</v>
      </c>
      <c r="C191" s="23" t="s">
        <v>22</v>
      </c>
      <c r="D191" s="23" t="s">
        <v>22</v>
      </c>
      <c r="E191" s="23" t="s">
        <v>47</v>
      </c>
      <c r="F191" s="23" t="s">
        <v>8</v>
      </c>
      <c r="G191" s="23">
        <v>17</v>
      </c>
      <c r="H191" s="23" t="s">
        <v>9</v>
      </c>
      <c r="I191" s="23" t="s">
        <v>43</v>
      </c>
      <c r="J191" s="23">
        <v>140</v>
      </c>
      <c r="K191" s="23">
        <v>15</v>
      </c>
      <c r="L191" s="23">
        <v>14</v>
      </c>
      <c r="M191" s="25">
        <f>PI()*(K191/2)^2/1000+PI()*(L191/2)^2/1000</f>
        <v>0.3306526267903257</v>
      </c>
      <c r="N191" s="33">
        <v>1</v>
      </c>
      <c r="O191" s="23">
        <v>2</v>
      </c>
      <c r="P191" s="13">
        <v>1.129</v>
      </c>
      <c r="Q191" s="13">
        <v>0.61799999999999999</v>
      </c>
      <c r="R191" s="13">
        <v>0.55600000000000005</v>
      </c>
      <c r="S191" s="13">
        <v>0</v>
      </c>
      <c r="T191" s="13">
        <f>R191-S191</f>
        <v>0.55600000000000005</v>
      </c>
      <c r="U191" s="13">
        <v>0.55600000000000005</v>
      </c>
      <c r="V191" s="13">
        <f>U191-S191</f>
        <v>0.55600000000000005</v>
      </c>
      <c r="W191" s="13">
        <f>100 - (1 - (((U191-T191)/U191)+(S191/T191)))*100</f>
        <v>0</v>
      </c>
      <c r="X191" s="13">
        <f>U191</f>
        <v>0.55600000000000005</v>
      </c>
      <c r="Y191" s="13">
        <f>(X191-U191)/U191*100</f>
        <v>0</v>
      </c>
      <c r="Z191" s="14">
        <f>IF(W191&gt;10,"NA",Y191)</f>
        <v>0</v>
      </c>
    </row>
    <row r="192" spans="1:26" s="23" customFormat="1" ht="19" x14ac:dyDescent="0.25">
      <c r="A192" s="23">
        <v>191</v>
      </c>
      <c r="B192" s="24" t="s">
        <v>0</v>
      </c>
      <c r="C192" s="23" t="s">
        <v>22</v>
      </c>
      <c r="D192" s="23" t="s">
        <v>22</v>
      </c>
      <c r="E192" s="23" t="s">
        <v>47</v>
      </c>
      <c r="F192" s="23" t="s">
        <v>8</v>
      </c>
      <c r="G192" s="23">
        <v>17</v>
      </c>
      <c r="H192" s="23" t="s">
        <v>9</v>
      </c>
      <c r="I192" s="23" t="s">
        <v>43</v>
      </c>
      <c r="J192" s="23">
        <v>140</v>
      </c>
      <c r="K192" s="23">
        <v>15</v>
      </c>
      <c r="L192" s="23">
        <v>14</v>
      </c>
      <c r="M192" s="25">
        <f>PI()*(K192/2)^2/1000+PI()*(L192/2)^2/1000</f>
        <v>0.3306526267903257</v>
      </c>
      <c r="N192" s="33">
        <v>1</v>
      </c>
      <c r="O192" s="23">
        <v>3</v>
      </c>
      <c r="P192" s="13">
        <v>1.1919999999999999</v>
      </c>
      <c r="Q192" s="13">
        <v>0.60599999999999998</v>
      </c>
      <c r="R192" s="13">
        <v>0.60599999999999998</v>
      </c>
      <c r="S192" s="13">
        <v>0</v>
      </c>
      <c r="T192" s="13">
        <f>R192-S192</f>
        <v>0.60599999999999998</v>
      </c>
      <c r="U192" s="13">
        <v>0.60599999999999998</v>
      </c>
      <c r="V192" s="13">
        <f>U192-S192</f>
        <v>0.60599999999999998</v>
      </c>
      <c r="W192" s="13">
        <f>100 - (1 - (((U192-T192)/U192)+(S192/T192)))*100</f>
        <v>0</v>
      </c>
      <c r="X192" s="13">
        <f>U192</f>
        <v>0.60599999999999998</v>
      </c>
      <c r="Y192" s="13">
        <f>(X192-U192)/U192*100</f>
        <v>0</v>
      </c>
      <c r="Z192" s="14">
        <f>IF(W192&gt;10,"NA",Y192)</f>
        <v>0</v>
      </c>
    </row>
    <row r="193" spans="1:26" s="23" customFormat="1" ht="19" x14ac:dyDescent="0.25">
      <c r="A193" s="23">
        <v>192</v>
      </c>
      <c r="B193" s="24" t="s">
        <v>0</v>
      </c>
      <c r="C193" s="23" t="s">
        <v>22</v>
      </c>
      <c r="D193" s="23" t="s">
        <v>22</v>
      </c>
      <c r="E193" s="23" t="s">
        <v>47</v>
      </c>
      <c r="F193" s="23" t="s">
        <v>8</v>
      </c>
      <c r="G193" s="23">
        <v>17</v>
      </c>
      <c r="H193" s="23" t="s">
        <v>9</v>
      </c>
      <c r="I193" s="23" t="s">
        <v>43</v>
      </c>
      <c r="J193" s="23">
        <v>140</v>
      </c>
      <c r="K193" s="23">
        <v>15</v>
      </c>
      <c r="L193" s="23">
        <v>14</v>
      </c>
      <c r="M193" s="25">
        <f>PI()*(K193/2)^2/1000+PI()*(L193/2)^2/1000</f>
        <v>0.3306526267903257</v>
      </c>
      <c r="N193" s="33">
        <v>0</v>
      </c>
      <c r="O193" s="23">
        <v>4</v>
      </c>
      <c r="P193" s="13">
        <v>1.474</v>
      </c>
      <c r="Q193" s="13">
        <v>1.0980000000000001</v>
      </c>
      <c r="R193" s="13">
        <v>1.0980000000000001</v>
      </c>
      <c r="S193" s="13">
        <v>0</v>
      </c>
      <c r="T193" s="13">
        <f>R193-S193</f>
        <v>1.0980000000000001</v>
      </c>
      <c r="U193" s="13">
        <v>1.1200000000000001</v>
      </c>
      <c r="V193" s="13">
        <f>U193-S193</f>
        <v>1.1200000000000001</v>
      </c>
      <c r="W193" s="13">
        <f>100 - (1 - (((U193-T193)/U193)+(S193/T193)))*100</f>
        <v>1.9642857142857224</v>
      </c>
      <c r="X193" s="13">
        <f>U193</f>
        <v>1.1200000000000001</v>
      </c>
      <c r="Y193" s="13">
        <f>(X193-U193)/U193*100</f>
        <v>0</v>
      </c>
      <c r="Z193" s="14">
        <f>IF(W193&gt;10,"NA",Y193)</f>
        <v>0</v>
      </c>
    </row>
    <row r="194" spans="1:26" s="23" customFormat="1" ht="19" x14ac:dyDescent="0.25">
      <c r="A194" s="23">
        <v>193</v>
      </c>
      <c r="B194" s="24" t="s">
        <v>0</v>
      </c>
      <c r="C194" s="23" t="s">
        <v>22</v>
      </c>
      <c r="D194" s="23" t="s">
        <v>22</v>
      </c>
      <c r="E194" s="23" t="s">
        <v>47</v>
      </c>
      <c r="F194" s="23" t="s">
        <v>8</v>
      </c>
      <c r="G194" s="23">
        <v>17</v>
      </c>
      <c r="H194" s="23" t="s">
        <v>9</v>
      </c>
      <c r="I194" s="23" t="s">
        <v>43</v>
      </c>
      <c r="J194" s="23">
        <v>140</v>
      </c>
      <c r="K194" s="23">
        <v>15</v>
      </c>
      <c r="L194" s="23">
        <v>14</v>
      </c>
      <c r="M194" s="25">
        <f>PI()*(K194/2)^2/1000+PI()*(L194/2)^2/1000</f>
        <v>0.3306526267903257</v>
      </c>
      <c r="N194" s="33">
        <v>0</v>
      </c>
      <c r="O194" s="23">
        <v>5</v>
      </c>
      <c r="P194" s="13">
        <v>2.323</v>
      </c>
      <c r="Q194" s="13">
        <v>2.915</v>
      </c>
      <c r="R194" s="13">
        <v>2.8530000000000002</v>
      </c>
      <c r="S194" s="13">
        <v>0</v>
      </c>
      <c r="T194" s="13">
        <f>R194-S194</f>
        <v>2.8530000000000002</v>
      </c>
      <c r="U194" s="13">
        <v>2.8849999999999998</v>
      </c>
      <c r="V194" s="13">
        <f>U194-S194</f>
        <v>2.8849999999999998</v>
      </c>
      <c r="W194" s="13">
        <f>100 - (1 - (((U194-T194)/U194)+(S194/T194)))*100</f>
        <v>1.1091854419410652</v>
      </c>
      <c r="X194" s="13">
        <f>U194</f>
        <v>2.8849999999999998</v>
      </c>
      <c r="Y194" s="13">
        <f>(X194-U194)/U194*100</f>
        <v>0</v>
      </c>
      <c r="Z194" s="14">
        <f>IF(W194&gt;10,"NA",Y194)</f>
        <v>0</v>
      </c>
    </row>
    <row r="195" spans="1:26" s="23" customFormat="1" ht="19" x14ac:dyDescent="0.25">
      <c r="A195" s="23">
        <v>194</v>
      </c>
      <c r="B195" s="24" t="s">
        <v>0</v>
      </c>
      <c r="C195" s="23" t="s">
        <v>22</v>
      </c>
      <c r="D195" s="23" t="s">
        <v>22</v>
      </c>
      <c r="E195" s="23" t="s">
        <v>47</v>
      </c>
      <c r="F195" s="23" t="s">
        <v>8</v>
      </c>
      <c r="G195" s="23">
        <v>17</v>
      </c>
      <c r="H195" s="23" t="s">
        <v>9</v>
      </c>
      <c r="I195" s="23" t="s">
        <v>43</v>
      </c>
      <c r="J195" s="23">
        <v>140</v>
      </c>
      <c r="K195" s="23">
        <v>15</v>
      </c>
      <c r="L195" s="23">
        <v>14</v>
      </c>
      <c r="M195" s="25">
        <f>PI()*(K195/2)^2/1000+PI()*(L195/2)^2/1000</f>
        <v>0.3306526267903257</v>
      </c>
      <c r="N195" s="33">
        <v>0</v>
      </c>
      <c r="O195" s="23">
        <v>6</v>
      </c>
      <c r="P195" s="13">
        <v>2.8370000000000002</v>
      </c>
      <c r="Q195" s="13">
        <v>3.9409999999999998</v>
      </c>
      <c r="R195" s="13">
        <v>3.8679999999999999</v>
      </c>
      <c r="S195" s="13">
        <v>0</v>
      </c>
      <c r="T195" s="13">
        <f>R195-S195</f>
        <v>3.8679999999999999</v>
      </c>
      <c r="U195" s="13">
        <v>3.9420000000000002</v>
      </c>
      <c r="V195" s="13">
        <f>U195-S195</f>
        <v>3.9420000000000002</v>
      </c>
      <c r="W195" s="13">
        <f>100 - (1 - (((U195-T195)/U195)+(S195/T195)))*100</f>
        <v>1.8772196854388739</v>
      </c>
      <c r="X195" s="13">
        <v>3.9420000000000002</v>
      </c>
      <c r="Y195" s="13">
        <f>(X195-U195)/U195*100</f>
        <v>0</v>
      </c>
      <c r="Z195" s="14">
        <f>IF(W195&gt;10,"NA",Y195)</f>
        <v>0</v>
      </c>
    </row>
    <row r="196" spans="1:26" s="23" customFormat="1" ht="19" x14ac:dyDescent="0.25">
      <c r="A196" s="23">
        <v>195</v>
      </c>
      <c r="B196" s="24" t="s">
        <v>0</v>
      </c>
      <c r="C196" s="23" t="s">
        <v>22</v>
      </c>
      <c r="D196" s="23" t="s">
        <v>22</v>
      </c>
      <c r="E196" s="23" t="s">
        <v>47</v>
      </c>
      <c r="F196" s="23" t="s">
        <v>8</v>
      </c>
      <c r="G196" s="23">
        <v>17</v>
      </c>
      <c r="H196" s="23" t="s">
        <v>9</v>
      </c>
      <c r="I196" s="23" t="s">
        <v>43</v>
      </c>
      <c r="J196" s="23">
        <v>140</v>
      </c>
      <c r="K196" s="23">
        <v>15</v>
      </c>
      <c r="L196" s="23">
        <v>14</v>
      </c>
      <c r="M196" s="25">
        <f>PI()*(K196/2)^2/1000+PI()*(L196/2)^2/1000</f>
        <v>0.3306526267903257</v>
      </c>
      <c r="N196" s="33">
        <v>0</v>
      </c>
      <c r="O196" s="23">
        <v>7</v>
      </c>
      <c r="P196" s="13">
        <v>2.536</v>
      </c>
      <c r="Q196" s="13">
        <v>3.556</v>
      </c>
      <c r="R196" s="13">
        <v>3.4910000000000001</v>
      </c>
      <c r="S196" s="13">
        <v>0</v>
      </c>
      <c r="T196" s="13">
        <f>R196-S196</f>
        <v>3.4910000000000001</v>
      </c>
      <c r="U196" s="13">
        <v>3.7679999999999998</v>
      </c>
      <c r="V196" s="13">
        <f>U196-S196</f>
        <v>3.7679999999999998</v>
      </c>
      <c r="W196" s="13">
        <f>100 - (1 - (((U196-T196)/U196)+(S196/T196)))*100</f>
        <v>7.3513800424628357</v>
      </c>
      <c r="X196" s="13">
        <v>3.7679999999999998</v>
      </c>
      <c r="Y196" s="13">
        <f>(X196-U196)/U196*100</f>
        <v>0</v>
      </c>
      <c r="Z196" s="14">
        <f>IF(W196&gt;10,"NA",Y196)</f>
        <v>0</v>
      </c>
    </row>
    <row r="197" spans="1:26" s="23" customFormat="1" ht="19" x14ac:dyDescent="0.25">
      <c r="A197" s="23">
        <v>196</v>
      </c>
      <c r="B197" s="24" t="s">
        <v>0</v>
      </c>
      <c r="C197" s="23" t="s">
        <v>22</v>
      </c>
      <c r="D197" s="23" t="s">
        <v>22</v>
      </c>
      <c r="E197" s="23" t="s">
        <v>47</v>
      </c>
      <c r="F197" s="23" t="s">
        <v>8</v>
      </c>
      <c r="G197" s="23">
        <v>17</v>
      </c>
      <c r="H197" s="23" t="s">
        <v>9</v>
      </c>
      <c r="I197" s="23" t="s">
        <v>43</v>
      </c>
      <c r="J197" s="23">
        <v>140</v>
      </c>
      <c r="K197" s="23">
        <v>15</v>
      </c>
      <c r="L197" s="23">
        <v>14</v>
      </c>
      <c r="M197" s="25">
        <f>PI()*(K197/2)^2/1000+PI()*(L197/2)^2/1000</f>
        <v>0.3306526267903257</v>
      </c>
      <c r="N197" s="33">
        <v>0</v>
      </c>
      <c r="O197" s="23">
        <v>8</v>
      </c>
      <c r="P197" s="13">
        <v>2.3879999999999999</v>
      </c>
      <c r="Q197" s="13">
        <v>3.0990000000000002</v>
      </c>
      <c r="R197" s="13">
        <v>3.0430000000000001</v>
      </c>
      <c r="S197" s="13">
        <v>0</v>
      </c>
      <c r="T197" s="13">
        <f>R197-S197</f>
        <v>3.0430000000000001</v>
      </c>
      <c r="U197" s="13">
        <v>3.2149999999999999</v>
      </c>
      <c r="V197" s="13">
        <f>U197-S197</f>
        <v>3.2149999999999999</v>
      </c>
      <c r="W197" s="13">
        <f>100 - (1 - (((U197-T197)/U197)+(S197/T197)))*100</f>
        <v>5.3499222395023196</v>
      </c>
      <c r="X197" s="13">
        <f>U197</f>
        <v>3.2149999999999999</v>
      </c>
      <c r="Y197" s="13">
        <f>(X197-U197)/U197*100</f>
        <v>0</v>
      </c>
      <c r="Z197" s="14">
        <f>IF(W197&gt;10,"NA",Y197)</f>
        <v>0</v>
      </c>
    </row>
    <row r="198" spans="1:26" s="23" customFormat="1" ht="19" x14ac:dyDescent="0.25">
      <c r="A198" s="23">
        <v>197</v>
      </c>
      <c r="B198" s="24" t="s">
        <v>0</v>
      </c>
      <c r="C198" s="23" t="s">
        <v>22</v>
      </c>
      <c r="D198" s="23" t="s">
        <v>22</v>
      </c>
      <c r="E198" s="23" t="s">
        <v>47</v>
      </c>
      <c r="F198" s="23" t="s">
        <v>8</v>
      </c>
      <c r="G198" s="23">
        <v>17</v>
      </c>
      <c r="H198" s="23" t="s">
        <v>9</v>
      </c>
      <c r="I198" s="23" t="s">
        <v>43</v>
      </c>
      <c r="J198" s="23">
        <v>140</v>
      </c>
      <c r="K198" s="23">
        <v>15</v>
      </c>
      <c r="L198" s="23">
        <v>14</v>
      </c>
      <c r="M198" s="25">
        <f>PI()*(K198/2)^2/1000+PI()*(L198/2)^2/1000</f>
        <v>0.3306526267903257</v>
      </c>
      <c r="N198" s="33">
        <v>0</v>
      </c>
      <c r="O198" s="23">
        <v>9</v>
      </c>
      <c r="P198" s="13">
        <v>2.597</v>
      </c>
      <c r="Q198" s="13">
        <v>3.6480000000000001</v>
      </c>
      <c r="R198" s="13">
        <v>3.581</v>
      </c>
      <c r="S198" s="13">
        <v>0</v>
      </c>
      <c r="T198" s="13">
        <f>R198-S198</f>
        <v>3.581</v>
      </c>
      <c r="U198" s="13">
        <v>3.581</v>
      </c>
      <c r="V198" s="13">
        <f>U198-S198</f>
        <v>3.581</v>
      </c>
      <c r="W198" s="13">
        <f>100 - (1 - (((U198-T198)/U198)+(S198/T198)))*100</f>
        <v>0</v>
      </c>
      <c r="X198" s="13">
        <f>U198</f>
        <v>3.581</v>
      </c>
      <c r="Y198" s="13">
        <f>(X198-U198)/U198*100</f>
        <v>0</v>
      </c>
      <c r="Z198" s="14">
        <f>IF(W198&gt;10,"NA",Y198)</f>
        <v>0</v>
      </c>
    </row>
    <row r="199" spans="1:26" s="23" customFormat="1" ht="19" x14ac:dyDescent="0.25">
      <c r="A199" s="23">
        <v>198</v>
      </c>
      <c r="B199" s="24" t="s">
        <v>0</v>
      </c>
      <c r="C199" s="23" t="s">
        <v>22</v>
      </c>
      <c r="D199" s="23" t="s">
        <v>22</v>
      </c>
      <c r="E199" s="23" t="s">
        <v>47</v>
      </c>
      <c r="F199" s="23" t="s">
        <v>8</v>
      </c>
      <c r="G199" s="23">
        <v>18</v>
      </c>
      <c r="H199" s="23" t="s">
        <v>9</v>
      </c>
      <c r="I199" s="23" t="s">
        <v>43</v>
      </c>
      <c r="J199" s="23">
        <v>133</v>
      </c>
      <c r="K199" s="23">
        <v>31</v>
      </c>
      <c r="L199" s="23">
        <v>0</v>
      </c>
      <c r="M199" s="25">
        <f>PI()*(K199/2)^2/1000+PI()*(L199/2)^2/1000</f>
        <v>0.75476763502494781</v>
      </c>
      <c r="N199" s="33">
        <v>0</v>
      </c>
      <c r="O199" s="23">
        <v>1</v>
      </c>
      <c r="P199" s="13">
        <v>2.181</v>
      </c>
      <c r="Q199" s="13">
        <v>2.4359999999999999</v>
      </c>
      <c r="R199" s="13">
        <v>2.3849999999999998</v>
      </c>
      <c r="S199" s="13">
        <v>0</v>
      </c>
      <c r="T199" s="13">
        <f>R199-S199</f>
        <v>2.3849999999999998</v>
      </c>
      <c r="U199" s="13">
        <v>2.3849999999999998</v>
      </c>
      <c r="V199" s="13">
        <f>U199-S199</f>
        <v>2.3849999999999998</v>
      </c>
      <c r="W199" s="13">
        <f>100 - (1 - (((U199-T199)/U199)+(S199/T199)))*100</f>
        <v>0</v>
      </c>
      <c r="X199" s="13">
        <f>U199</f>
        <v>2.3849999999999998</v>
      </c>
      <c r="Y199" s="13">
        <f>(X199-U199)/U199*100</f>
        <v>0</v>
      </c>
      <c r="Z199" s="14">
        <f>IF(W199&gt;10,"NA",Y199)</f>
        <v>0</v>
      </c>
    </row>
    <row r="200" spans="1:26" s="23" customFormat="1" ht="19" x14ac:dyDescent="0.25">
      <c r="A200" s="23">
        <v>199</v>
      </c>
      <c r="B200" s="24" t="s">
        <v>0</v>
      </c>
      <c r="C200" s="23" t="s">
        <v>22</v>
      </c>
      <c r="D200" s="23" t="s">
        <v>22</v>
      </c>
      <c r="E200" s="23" t="s">
        <v>47</v>
      </c>
      <c r="F200" s="23" t="s">
        <v>8</v>
      </c>
      <c r="G200" s="23">
        <v>18</v>
      </c>
      <c r="H200" s="23" t="s">
        <v>9</v>
      </c>
      <c r="I200" s="23" t="s">
        <v>43</v>
      </c>
      <c r="J200" s="23">
        <v>133</v>
      </c>
      <c r="K200" s="23">
        <v>31</v>
      </c>
      <c r="L200" s="23">
        <v>0</v>
      </c>
      <c r="M200" s="25">
        <f>PI()*(K200/2)^2/1000+PI()*(L200/2)^2/1000</f>
        <v>0.75476763502494781</v>
      </c>
      <c r="N200" s="33">
        <v>1</v>
      </c>
      <c r="O200" s="23">
        <v>2</v>
      </c>
      <c r="P200" s="13">
        <v>1.403</v>
      </c>
      <c r="Q200" s="13">
        <v>1.079</v>
      </c>
      <c r="R200" s="13">
        <v>1.048</v>
      </c>
      <c r="S200" s="13">
        <v>0</v>
      </c>
      <c r="T200" s="13">
        <f>R200-S200</f>
        <v>1.048</v>
      </c>
      <c r="U200" s="13">
        <v>1.048</v>
      </c>
      <c r="V200" s="13">
        <f>U200-S200</f>
        <v>1.048</v>
      </c>
      <c r="W200" s="13">
        <f>100 - (1 - (((U200-T200)/U200)+(S200/T200)))*100</f>
        <v>0</v>
      </c>
      <c r="X200" s="13">
        <f>U200</f>
        <v>1.048</v>
      </c>
      <c r="Y200" s="13">
        <f>(X200-U200)/U200*100</f>
        <v>0</v>
      </c>
      <c r="Z200" s="14">
        <f>IF(W200&gt;10,"NA",Y200)</f>
        <v>0</v>
      </c>
    </row>
    <row r="201" spans="1:26" s="23" customFormat="1" ht="19" x14ac:dyDescent="0.25">
      <c r="A201" s="23">
        <v>200</v>
      </c>
      <c r="B201" s="24" t="s">
        <v>0</v>
      </c>
      <c r="C201" s="23" t="s">
        <v>22</v>
      </c>
      <c r="D201" s="23" t="s">
        <v>22</v>
      </c>
      <c r="E201" s="23" t="s">
        <v>47</v>
      </c>
      <c r="F201" s="23" t="s">
        <v>8</v>
      </c>
      <c r="G201" s="23">
        <v>18</v>
      </c>
      <c r="H201" s="23" t="s">
        <v>9</v>
      </c>
      <c r="I201" s="23" t="s">
        <v>43</v>
      </c>
      <c r="J201" s="23">
        <v>133</v>
      </c>
      <c r="K201" s="23">
        <v>31</v>
      </c>
      <c r="L201" s="23">
        <v>0</v>
      </c>
      <c r="M201" s="25">
        <f>PI()*(K201/2)^2/1000+PI()*(L201/2)^2/1000</f>
        <v>0.75476763502494781</v>
      </c>
      <c r="N201" s="33">
        <v>0</v>
      </c>
      <c r="O201" s="23">
        <v>3</v>
      </c>
      <c r="P201" s="13">
        <v>1.8029999999999999</v>
      </c>
      <c r="Q201" s="13">
        <v>1.6140000000000001</v>
      </c>
      <c r="R201" s="13">
        <v>1.5740000000000001</v>
      </c>
      <c r="S201" s="13">
        <v>0</v>
      </c>
      <c r="T201" s="13">
        <f>R201-S201</f>
        <v>1.5740000000000001</v>
      </c>
      <c r="U201" s="13">
        <v>1.6739999999999999</v>
      </c>
      <c r="V201" s="13">
        <f>U201-S201</f>
        <v>1.6739999999999999</v>
      </c>
      <c r="W201" s="13">
        <f>100 - (1 - (((U201-T201)/U201)+(S201/T201)))*100</f>
        <v>5.9737156511350094</v>
      </c>
      <c r="X201" s="13">
        <f>U201</f>
        <v>1.6739999999999999</v>
      </c>
      <c r="Y201" s="13">
        <f>(X201-U201)/U201*100</f>
        <v>0</v>
      </c>
      <c r="Z201" s="14">
        <f>IF(W201&gt;10,"NA",Y201)</f>
        <v>0</v>
      </c>
    </row>
    <row r="202" spans="1:26" s="23" customFormat="1" ht="19" x14ac:dyDescent="0.25">
      <c r="A202" s="23">
        <v>201</v>
      </c>
      <c r="B202" s="24" t="s">
        <v>0</v>
      </c>
      <c r="C202" s="23" t="s">
        <v>22</v>
      </c>
      <c r="D202" s="23" t="s">
        <v>22</v>
      </c>
      <c r="E202" s="23" t="s">
        <v>47</v>
      </c>
      <c r="F202" s="23" t="s">
        <v>8</v>
      </c>
      <c r="G202" s="23">
        <v>18</v>
      </c>
      <c r="H202" s="23" t="s">
        <v>9</v>
      </c>
      <c r="I202" s="23" t="s">
        <v>43</v>
      </c>
      <c r="J202" s="23">
        <v>133</v>
      </c>
      <c r="K202" s="23">
        <v>31</v>
      </c>
      <c r="L202" s="23">
        <v>0</v>
      </c>
      <c r="M202" s="25">
        <f>PI()*(K202/2)^2/1000+PI()*(L202/2)^2/1000</f>
        <v>0.75476763502494781</v>
      </c>
      <c r="N202" s="33">
        <v>0</v>
      </c>
      <c r="O202" s="23">
        <v>4</v>
      </c>
      <c r="P202" s="13">
        <v>2.2490000000000001</v>
      </c>
      <c r="Q202" s="13">
        <v>2.3149999999999999</v>
      </c>
      <c r="R202" s="13">
        <v>2.282</v>
      </c>
      <c r="S202" s="13">
        <v>0</v>
      </c>
      <c r="T202" s="13">
        <f>R202-S202</f>
        <v>2.282</v>
      </c>
      <c r="U202" s="13">
        <v>2.3010000000000002</v>
      </c>
      <c r="V202" s="13">
        <f>U202-S202</f>
        <v>2.3010000000000002</v>
      </c>
      <c r="W202" s="13">
        <f>100 - (1 - (((U202-T202)/U202)+(S202/T202)))*100</f>
        <v>0.82572794437200514</v>
      </c>
      <c r="X202" s="13">
        <f>U202</f>
        <v>2.3010000000000002</v>
      </c>
      <c r="Y202" s="13">
        <f>(X202-U202)/U202*100</f>
        <v>0</v>
      </c>
      <c r="Z202" s="14">
        <f>IF(W202&gt;10,"NA",Y202)</f>
        <v>0</v>
      </c>
    </row>
    <row r="203" spans="1:26" s="23" customFormat="1" ht="19" x14ac:dyDescent="0.25">
      <c r="A203" s="23">
        <v>202</v>
      </c>
      <c r="B203" s="24" t="s">
        <v>0</v>
      </c>
      <c r="C203" s="23" t="s">
        <v>22</v>
      </c>
      <c r="D203" s="23" t="s">
        <v>22</v>
      </c>
      <c r="E203" s="23" t="s">
        <v>47</v>
      </c>
      <c r="F203" s="23" t="s">
        <v>8</v>
      </c>
      <c r="G203" s="23">
        <v>18</v>
      </c>
      <c r="H203" s="23" t="s">
        <v>9</v>
      </c>
      <c r="I203" s="23" t="s">
        <v>43</v>
      </c>
      <c r="J203" s="23">
        <v>133</v>
      </c>
      <c r="K203" s="23">
        <v>31</v>
      </c>
      <c r="L203" s="23">
        <v>0</v>
      </c>
      <c r="M203" s="25">
        <f>PI()*(K203/2)^2/1000+PI()*(L203/2)^2/1000</f>
        <v>0.75476763502494781</v>
      </c>
      <c r="N203" s="33">
        <v>0</v>
      </c>
      <c r="O203" s="23">
        <v>5</v>
      </c>
      <c r="P203" s="13">
        <v>1.784</v>
      </c>
      <c r="Q203" s="13">
        <v>1.7430000000000001</v>
      </c>
      <c r="R203" s="13">
        <v>1.7</v>
      </c>
      <c r="S203" s="13">
        <v>0</v>
      </c>
      <c r="T203" s="13">
        <f>R203-S203</f>
        <v>1.7</v>
      </c>
      <c r="U203" s="13">
        <v>1.702</v>
      </c>
      <c r="V203" s="13">
        <f>U203-S203</f>
        <v>1.702</v>
      </c>
      <c r="W203" s="13">
        <f>100 - (1 - (((U203-T203)/U203)+(S203/T203)))*100</f>
        <v>0.11750881316098116</v>
      </c>
      <c r="X203" s="13">
        <f>U203</f>
        <v>1.702</v>
      </c>
      <c r="Y203" s="13">
        <f>(X203-U203)/U203*100</f>
        <v>0</v>
      </c>
      <c r="Z203" s="14">
        <f>IF(W203&gt;10,"NA",Y203)</f>
        <v>0</v>
      </c>
    </row>
    <row r="204" spans="1:26" s="23" customFormat="1" ht="19" x14ac:dyDescent="0.25">
      <c r="A204" s="23">
        <v>203</v>
      </c>
      <c r="B204" s="24" t="s">
        <v>0</v>
      </c>
      <c r="C204" s="23" t="s">
        <v>22</v>
      </c>
      <c r="D204" s="23" t="s">
        <v>22</v>
      </c>
      <c r="E204" s="23" t="s">
        <v>47</v>
      </c>
      <c r="F204" s="23" t="s">
        <v>8</v>
      </c>
      <c r="G204" s="23">
        <v>18</v>
      </c>
      <c r="H204" s="23" t="s">
        <v>9</v>
      </c>
      <c r="I204" s="23" t="s">
        <v>43</v>
      </c>
      <c r="J204" s="23">
        <v>133</v>
      </c>
      <c r="K204" s="23">
        <v>31</v>
      </c>
      <c r="L204" s="23">
        <v>0</v>
      </c>
      <c r="M204" s="25">
        <f>PI()*(K204/2)^2/1000+PI()*(L204/2)^2/1000</f>
        <v>0.75476763502494781</v>
      </c>
      <c r="N204" s="33">
        <v>0</v>
      </c>
      <c r="O204" s="23">
        <v>6</v>
      </c>
      <c r="P204" s="13">
        <v>1.873</v>
      </c>
      <c r="Q204" s="13">
        <v>1.798</v>
      </c>
      <c r="R204" s="13">
        <v>1.7669999999999999</v>
      </c>
      <c r="S204" s="13">
        <v>0</v>
      </c>
      <c r="T204" s="13">
        <f>R204-S204</f>
        <v>1.7669999999999999</v>
      </c>
      <c r="U204" s="13">
        <v>1.7849999999999999</v>
      </c>
      <c r="V204" s="13">
        <f>U204-S204</f>
        <v>1.7849999999999999</v>
      </c>
      <c r="W204" s="13">
        <f>100 - (1 - (((U204-T204)/U204)+(S204/T204)))*100</f>
        <v>1.0084033613445342</v>
      </c>
      <c r="X204" s="13">
        <f>U204</f>
        <v>1.7849999999999999</v>
      </c>
      <c r="Y204" s="13">
        <f>(X204-U204)/U204*100</f>
        <v>0</v>
      </c>
      <c r="Z204" s="14">
        <f>IF(W204&gt;10,"NA",Y204)</f>
        <v>0</v>
      </c>
    </row>
    <row r="205" spans="1:26" s="23" customFormat="1" ht="19" x14ac:dyDescent="0.25">
      <c r="A205" s="23">
        <v>204</v>
      </c>
      <c r="B205" s="24" t="s">
        <v>0</v>
      </c>
      <c r="C205" s="23" t="s">
        <v>22</v>
      </c>
      <c r="D205" s="23" t="s">
        <v>22</v>
      </c>
      <c r="E205" s="23" t="s">
        <v>47</v>
      </c>
      <c r="F205" s="23" t="s">
        <v>8</v>
      </c>
      <c r="G205" s="23">
        <v>18</v>
      </c>
      <c r="H205" s="23" t="s">
        <v>9</v>
      </c>
      <c r="I205" s="23" t="s">
        <v>43</v>
      </c>
      <c r="J205" s="23">
        <v>133</v>
      </c>
      <c r="K205" s="23">
        <v>31</v>
      </c>
      <c r="L205" s="23">
        <v>0</v>
      </c>
      <c r="M205" s="25">
        <f>PI()*(K205/2)^2/1000+PI()*(L205/2)^2/1000</f>
        <v>0.75476763502494781</v>
      </c>
      <c r="N205" s="33">
        <v>0</v>
      </c>
      <c r="O205" s="23">
        <v>7</v>
      </c>
      <c r="P205" s="13">
        <v>2.3340000000000001</v>
      </c>
      <c r="Q205" s="13">
        <v>2.4289999999999998</v>
      </c>
      <c r="R205" s="13">
        <v>2.3860000000000001</v>
      </c>
      <c r="S205" s="13">
        <v>0</v>
      </c>
      <c r="T205" s="13">
        <f>R205-S205</f>
        <v>2.3860000000000001</v>
      </c>
      <c r="U205" s="13">
        <v>2.3860000000000001</v>
      </c>
      <c r="V205" s="13">
        <f>U205-S205</f>
        <v>2.3860000000000001</v>
      </c>
      <c r="W205" s="13">
        <f>100 - (1 - (((U205-T205)/U205)+(S205/T205)))*100</f>
        <v>0</v>
      </c>
      <c r="X205" s="13">
        <f>U205</f>
        <v>2.3860000000000001</v>
      </c>
      <c r="Y205" s="13">
        <f>(X205-U205)/U205*100</f>
        <v>0</v>
      </c>
      <c r="Z205" s="14">
        <f>IF(W205&gt;10,"NA",Y205)</f>
        <v>0</v>
      </c>
    </row>
    <row r="206" spans="1:26" s="23" customFormat="1" ht="19" x14ac:dyDescent="0.25">
      <c r="A206" s="23">
        <v>205</v>
      </c>
      <c r="B206" s="24" t="s">
        <v>0</v>
      </c>
      <c r="C206" s="23" t="s">
        <v>22</v>
      </c>
      <c r="D206" s="23" t="s">
        <v>22</v>
      </c>
      <c r="E206" s="23" t="s">
        <v>47</v>
      </c>
      <c r="F206" s="23" t="s">
        <v>8</v>
      </c>
      <c r="G206" s="23">
        <v>18</v>
      </c>
      <c r="H206" s="23" t="s">
        <v>9</v>
      </c>
      <c r="I206" s="23" t="s">
        <v>43</v>
      </c>
      <c r="J206" s="23">
        <v>133</v>
      </c>
      <c r="K206" s="23">
        <v>31</v>
      </c>
      <c r="L206" s="23">
        <v>0</v>
      </c>
      <c r="M206" s="25">
        <f>PI()*(K206/2)^2/1000+PI()*(L206/2)^2/1000</f>
        <v>0.75476763502494781</v>
      </c>
      <c r="N206" s="33">
        <v>0</v>
      </c>
      <c r="O206" s="23">
        <v>8</v>
      </c>
      <c r="P206" s="13">
        <v>2.5169999999999999</v>
      </c>
      <c r="Q206" s="13">
        <v>2.7789999999999999</v>
      </c>
      <c r="R206" s="13">
        <v>2.7410000000000001</v>
      </c>
      <c r="S206" s="13">
        <v>0</v>
      </c>
      <c r="T206" s="13">
        <f>R206-S206</f>
        <v>2.7410000000000001</v>
      </c>
      <c r="U206" s="13">
        <v>2.7410000000000001</v>
      </c>
      <c r="V206" s="13">
        <f>U206-S206</f>
        <v>2.7410000000000001</v>
      </c>
      <c r="W206" s="13">
        <f>100 - (1 - (((U206-T206)/U206)+(S206/T206)))*100</f>
        <v>0</v>
      </c>
      <c r="X206" s="13">
        <f>U206</f>
        <v>2.7410000000000001</v>
      </c>
      <c r="Y206" s="13">
        <f>(X206-U206)/U206*100</f>
        <v>0</v>
      </c>
      <c r="Z206" s="14">
        <f>IF(W206&gt;10,"NA",Y206)</f>
        <v>0</v>
      </c>
    </row>
    <row r="207" spans="1:26" s="23" customFormat="1" ht="19" x14ac:dyDescent="0.25">
      <c r="A207" s="23">
        <v>206</v>
      </c>
      <c r="B207" s="24" t="s">
        <v>0</v>
      </c>
      <c r="C207" s="23" t="s">
        <v>22</v>
      </c>
      <c r="D207" s="23" t="s">
        <v>22</v>
      </c>
      <c r="E207" s="23" t="s">
        <v>47</v>
      </c>
      <c r="F207" s="23" t="s">
        <v>8</v>
      </c>
      <c r="G207" s="23">
        <v>19</v>
      </c>
      <c r="H207" s="23" t="s">
        <v>9</v>
      </c>
      <c r="I207" s="23" t="s">
        <v>35</v>
      </c>
      <c r="J207" s="23">
        <v>207</v>
      </c>
      <c r="K207" s="23" t="s">
        <v>13</v>
      </c>
      <c r="L207" s="23" t="s">
        <v>13</v>
      </c>
      <c r="M207" s="25" t="s">
        <v>13</v>
      </c>
      <c r="N207" s="33">
        <v>0</v>
      </c>
      <c r="O207" s="23">
        <v>1</v>
      </c>
      <c r="P207" s="13">
        <v>1.734</v>
      </c>
      <c r="Q207" s="13">
        <v>1.829</v>
      </c>
      <c r="R207" s="13">
        <v>1.798</v>
      </c>
      <c r="S207" s="13">
        <v>0</v>
      </c>
      <c r="T207" s="13">
        <f>R207-S207</f>
        <v>1.798</v>
      </c>
      <c r="U207" s="13">
        <v>1.8220000000000001</v>
      </c>
      <c r="V207" s="13">
        <f>U207-S207</f>
        <v>1.8220000000000001</v>
      </c>
      <c r="W207" s="13">
        <f>100 - (1 - (((U207-T207)/U207)+(S207/T207)))*100</f>
        <v>1.3172338090010953</v>
      </c>
      <c r="X207" s="13">
        <f>U207</f>
        <v>1.8220000000000001</v>
      </c>
      <c r="Y207" s="13">
        <f>(X207-U207)/U207*100</f>
        <v>0</v>
      </c>
      <c r="Z207" s="14">
        <f>IF(W207&gt;10,"NA",Y207)</f>
        <v>0</v>
      </c>
    </row>
    <row r="208" spans="1:26" s="23" customFormat="1" ht="19" x14ac:dyDescent="0.25">
      <c r="A208" s="23">
        <v>207</v>
      </c>
      <c r="B208" s="24" t="s">
        <v>0</v>
      </c>
      <c r="C208" s="23" t="s">
        <v>22</v>
      </c>
      <c r="D208" s="23" t="s">
        <v>22</v>
      </c>
      <c r="E208" s="23" t="s">
        <v>47</v>
      </c>
      <c r="F208" s="23" t="s">
        <v>8</v>
      </c>
      <c r="G208" s="23">
        <v>19</v>
      </c>
      <c r="H208" s="23" t="s">
        <v>9</v>
      </c>
      <c r="I208" s="23" t="s">
        <v>35</v>
      </c>
      <c r="J208" s="23">
        <v>207</v>
      </c>
      <c r="K208" s="23" t="s">
        <v>13</v>
      </c>
      <c r="L208" s="23" t="s">
        <v>13</v>
      </c>
      <c r="M208" s="25" t="s">
        <v>13</v>
      </c>
      <c r="N208" s="33">
        <v>1</v>
      </c>
      <c r="O208" s="23">
        <v>2</v>
      </c>
      <c r="P208" s="13">
        <v>0.95299999999999996</v>
      </c>
      <c r="Q208" s="13">
        <v>0.60699999999999998</v>
      </c>
      <c r="R208" s="13">
        <v>0.58099999999999996</v>
      </c>
      <c r="S208" s="13">
        <v>0</v>
      </c>
      <c r="T208" s="13">
        <f>R208-S208</f>
        <v>0.58099999999999996</v>
      </c>
      <c r="U208" s="13">
        <v>0.60299999999999998</v>
      </c>
      <c r="V208" s="13">
        <f>U208-S208</f>
        <v>0.60299999999999998</v>
      </c>
      <c r="W208" s="13">
        <f>100 - (1 - (((U208-T208)/U208)+(S208/T208)))*100</f>
        <v>3.6484245439469305</v>
      </c>
      <c r="X208" s="13">
        <f>U208</f>
        <v>0.60299999999999998</v>
      </c>
      <c r="Y208" s="13">
        <f>(X208-U208)/U208*100</f>
        <v>0</v>
      </c>
      <c r="Z208" s="14">
        <f>IF(W208&gt;10,"NA",Y208)</f>
        <v>0</v>
      </c>
    </row>
    <row r="209" spans="1:26" s="23" customFormat="1" ht="19" x14ac:dyDescent="0.25">
      <c r="A209" s="23">
        <v>208</v>
      </c>
      <c r="B209" s="24" t="s">
        <v>0</v>
      </c>
      <c r="C209" s="23" t="s">
        <v>22</v>
      </c>
      <c r="D209" s="23" t="s">
        <v>22</v>
      </c>
      <c r="E209" s="23" t="s">
        <v>47</v>
      </c>
      <c r="F209" s="23" t="s">
        <v>8</v>
      </c>
      <c r="G209" s="23">
        <v>19</v>
      </c>
      <c r="H209" s="23" t="s">
        <v>9</v>
      </c>
      <c r="I209" s="23" t="s">
        <v>35</v>
      </c>
      <c r="J209" s="23">
        <v>207</v>
      </c>
      <c r="K209" s="23" t="s">
        <v>13</v>
      </c>
      <c r="L209" s="23" t="s">
        <v>13</v>
      </c>
      <c r="M209" s="25" t="s">
        <v>13</v>
      </c>
      <c r="N209" s="33">
        <v>1</v>
      </c>
      <c r="O209" s="23">
        <v>3</v>
      </c>
      <c r="P209" s="13">
        <v>1.0289999999999999</v>
      </c>
      <c r="Q209" s="13">
        <v>0.68500000000000005</v>
      </c>
      <c r="R209" s="13">
        <v>0.65400000000000003</v>
      </c>
      <c r="S209" s="13">
        <v>0</v>
      </c>
      <c r="T209" s="13">
        <f>R209-S209</f>
        <v>0.65400000000000003</v>
      </c>
      <c r="U209" s="13">
        <v>0.66200000000000003</v>
      </c>
      <c r="V209" s="13">
        <f>U209-S209</f>
        <v>0.66200000000000003</v>
      </c>
      <c r="W209" s="13">
        <f>100 - (1 - (((U209-T209)/U209)+(S209/T209)))*100</f>
        <v>1.2084592145015165</v>
      </c>
      <c r="X209" s="13">
        <f>U209</f>
        <v>0.66200000000000003</v>
      </c>
      <c r="Y209" s="13">
        <f>(X209-U209)/U209*100</f>
        <v>0</v>
      </c>
      <c r="Z209" s="14">
        <f>IF(W209&gt;10,"NA",Y209)</f>
        <v>0</v>
      </c>
    </row>
    <row r="210" spans="1:26" s="23" customFormat="1" ht="19" x14ac:dyDescent="0.25">
      <c r="A210" s="23">
        <v>209</v>
      </c>
      <c r="B210" s="24" t="s">
        <v>0</v>
      </c>
      <c r="C210" s="23" t="s">
        <v>22</v>
      </c>
      <c r="D210" s="23" t="s">
        <v>22</v>
      </c>
      <c r="E210" s="23" t="s">
        <v>47</v>
      </c>
      <c r="F210" s="23" t="s">
        <v>8</v>
      </c>
      <c r="G210" s="23">
        <v>19</v>
      </c>
      <c r="H210" s="23" t="s">
        <v>9</v>
      </c>
      <c r="I210" s="23" t="s">
        <v>35</v>
      </c>
      <c r="J210" s="23">
        <v>207</v>
      </c>
      <c r="K210" s="23" t="s">
        <v>13</v>
      </c>
      <c r="L210" s="23" t="s">
        <v>13</v>
      </c>
      <c r="M210" s="25" t="s">
        <v>13</v>
      </c>
      <c r="N210" s="33">
        <v>0</v>
      </c>
      <c r="O210" s="23">
        <v>4</v>
      </c>
      <c r="P210" s="13">
        <v>1.4890000000000001</v>
      </c>
      <c r="Q210" s="13">
        <v>1.355</v>
      </c>
      <c r="R210" s="13">
        <v>1.3140000000000001</v>
      </c>
      <c r="S210" s="13">
        <v>0</v>
      </c>
      <c r="T210" s="13">
        <f>R210-S210</f>
        <v>1.3140000000000001</v>
      </c>
      <c r="U210" s="13">
        <v>1.3140000000000001</v>
      </c>
      <c r="V210" s="13">
        <f>U210-S210</f>
        <v>1.3140000000000001</v>
      </c>
      <c r="W210" s="13">
        <f>100 - (1 - (((U210-T210)/U210)+(S210/T210)))*100</f>
        <v>0</v>
      </c>
      <c r="X210" s="13">
        <f>U210</f>
        <v>1.3140000000000001</v>
      </c>
      <c r="Y210" s="13">
        <f>(X210-U210)/U210*100</f>
        <v>0</v>
      </c>
      <c r="Z210" s="14">
        <f>IF(W210&gt;10,"NA",Y210)</f>
        <v>0</v>
      </c>
    </row>
    <row r="211" spans="1:26" s="23" customFormat="1" ht="19" x14ac:dyDescent="0.25">
      <c r="A211" s="23">
        <v>210</v>
      </c>
      <c r="B211" s="24" t="s">
        <v>0</v>
      </c>
      <c r="C211" s="23" t="s">
        <v>22</v>
      </c>
      <c r="D211" s="23" t="s">
        <v>22</v>
      </c>
      <c r="E211" s="23" t="s">
        <v>47</v>
      </c>
      <c r="F211" s="23" t="s">
        <v>8</v>
      </c>
      <c r="G211" s="23">
        <v>19</v>
      </c>
      <c r="H211" s="23" t="s">
        <v>9</v>
      </c>
      <c r="I211" s="23" t="s">
        <v>35</v>
      </c>
      <c r="J211" s="23">
        <v>207</v>
      </c>
      <c r="K211" s="23" t="s">
        <v>13</v>
      </c>
      <c r="L211" s="23" t="s">
        <v>13</v>
      </c>
      <c r="M211" s="25" t="s">
        <v>13</v>
      </c>
      <c r="N211" s="33">
        <v>0</v>
      </c>
      <c r="O211" s="23">
        <v>5</v>
      </c>
      <c r="P211" s="13">
        <v>1.5309999999999999</v>
      </c>
      <c r="Q211" s="13">
        <v>1.86</v>
      </c>
      <c r="R211" s="13">
        <v>1.8029999999999999</v>
      </c>
      <c r="S211" s="13">
        <v>0</v>
      </c>
      <c r="T211" s="13">
        <f>R211-S211</f>
        <v>1.8029999999999999</v>
      </c>
      <c r="U211" s="13">
        <v>1.8440000000000001</v>
      </c>
      <c r="V211" s="13">
        <f>U211-S211</f>
        <v>1.8440000000000001</v>
      </c>
      <c r="W211" s="13">
        <f>100 - (1 - (((U211-T211)/U211)+(S211/T211)))*100</f>
        <v>2.2234273318872084</v>
      </c>
      <c r="X211" s="13">
        <f>U211</f>
        <v>1.8440000000000001</v>
      </c>
      <c r="Y211" s="13">
        <f>(X211-U211)/U211*100</f>
        <v>0</v>
      </c>
      <c r="Z211" s="14">
        <f>IF(W211&gt;10,"NA",Y211)</f>
        <v>0</v>
      </c>
    </row>
    <row r="212" spans="1:26" s="23" customFormat="1" ht="19" x14ac:dyDescent="0.25">
      <c r="A212" s="23">
        <v>211</v>
      </c>
      <c r="B212" s="24" t="s">
        <v>0</v>
      </c>
      <c r="C212" s="23" t="s">
        <v>22</v>
      </c>
      <c r="D212" s="23" t="s">
        <v>22</v>
      </c>
      <c r="E212" s="23" t="s">
        <v>47</v>
      </c>
      <c r="F212" s="23" t="s">
        <v>8</v>
      </c>
      <c r="G212" s="23">
        <v>19</v>
      </c>
      <c r="H212" s="23" t="s">
        <v>9</v>
      </c>
      <c r="I212" s="23" t="s">
        <v>35</v>
      </c>
      <c r="J212" s="23">
        <v>207</v>
      </c>
      <c r="K212" s="23" t="s">
        <v>13</v>
      </c>
      <c r="L212" s="23" t="s">
        <v>13</v>
      </c>
      <c r="M212" s="25" t="s">
        <v>13</v>
      </c>
      <c r="N212" s="33">
        <v>0</v>
      </c>
      <c r="O212" s="23">
        <v>6</v>
      </c>
      <c r="P212" s="13">
        <v>1.7350000000000001</v>
      </c>
      <c r="Q212" s="13">
        <v>1.5720000000000001</v>
      </c>
      <c r="R212" s="13">
        <v>1.506</v>
      </c>
      <c r="S212" s="13">
        <v>0</v>
      </c>
      <c r="T212" s="13">
        <f>R212-S212</f>
        <v>1.506</v>
      </c>
      <c r="U212" s="13">
        <v>1.8009999999999999</v>
      </c>
      <c r="V212" s="13">
        <f>U212-S212</f>
        <v>1.8009999999999999</v>
      </c>
      <c r="W212" s="13">
        <f>100 - (1 - (((U212-T212)/U212)+(S212/T212)))*100</f>
        <v>16.379789006107714</v>
      </c>
      <c r="X212" s="13">
        <f>U212</f>
        <v>1.8009999999999999</v>
      </c>
      <c r="Y212" s="13">
        <f>(X212-U212)/U212*100</f>
        <v>0</v>
      </c>
      <c r="Z212" s="14" t="str">
        <f>IF(W212&gt;10,"NA",Y212)</f>
        <v>NA</v>
      </c>
    </row>
    <row r="213" spans="1:26" s="23" customFormat="1" ht="19" x14ac:dyDescent="0.25">
      <c r="A213" s="23">
        <v>212</v>
      </c>
      <c r="B213" s="24" t="s">
        <v>0</v>
      </c>
      <c r="C213" s="23" t="s">
        <v>22</v>
      </c>
      <c r="D213" s="23" t="s">
        <v>22</v>
      </c>
      <c r="E213" s="23" t="s">
        <v>47</v>
      </c>
      <c r="F213" s="23" t="s">
        <v>8</v>
      </c>
      <c r="G213" s="23">
        <v>19</v>
      </c>
      <c r="H213" s="23" t="s">
        <v>9</v>
      </c>
      <c r="I213" s="23" t="s">
        <v>35</v>
      </c>
      <c r="J213" s="23">
        <v>207</v>
      </c>
      <c r="K213" s="23" t="s">
        <v>13</v>
      </c>
      <c r="L213" s="23" t="s">
        <v>13</v>
      </c>
      <c r="M213" s="25" t="s">
        <v>13</v>
      </c>
      <c r="N213" s="33">
        <v>0</v>
      </c>
      <c r="O213" s="23">
        <v>7</v>
      </c>
      <c r="P213" s="13">
        <v>1.466</v>
      </c>
      <c r="Q213" s="13">
        <v>1.339</v>
      </c>
      <c r="R213" s="13">
        <v>1.323</v>
      </c>
      <c r="S213" s="13">
        <v>0</v>
      </c>
      <c r="T213" s="13">
        <f>R213-S213</f>
        <v>1.323</v>
      </c>
      <c r="U213" s="13">
        <v>1.46</v>
      </c>
      <c r="V213" s="13">
        <f>U213-S213</f>
        <v>1.46</v>
      </c>
      <c r="W213" s="13">
        <f>100 - (1 - (((U213-T213)/U213)+(S213/T213)))*100</f>
        <v>9.3835616438356197</v>
      </c>
      <c r="X213" s="13">
        <f>U213</f>
        <v>1.46</v>
      </c>
      <c r="Y213" s="13">
        <f>(X213-U213)/U213*100</f>
        <v>0</v>
      </c>
      <c r="Z213" s="14">
        <f>IF(W213&gt;10,"NA",Y213)</f>
        <v>0</v>
      </c>
    </row>
    <row r="214" spans="1:26" s="23" customFormat="1" ht="19" x14ac:dyDescent="0.25">
      <c r="A214" s="23">
        <v>213</v>
      </c>
      <c r="B214" s="24" t="s">
        <v>0</v>
      </c>
      <c r="C214" s="23" t="s">
        <v>22</v>
      </c>
      <c r="D214" s="23" t="s">
        <v>22</v>
      </c>
      <c r="E214" s="23" t="s">
        <v>47</v>
      </c>
      <c r="F214" s="23" t="s">
        <v>8</v>
      </c>
      <c r="G214" s="23">
        <v>19</v>
      </c>
      <c r="H214" s="23" t="s">
        <v>9</v>
      </c>
      <c r="I214" s="23" t="s">
        <v>35</v>
      </c>
      <c r="J214" s="23">
        <v>207</v>
      </c>
      <c r="K214" s="23" t="s">
        <v>13</v>
      </c>
      <c r="L214" s="23" t="s">
        <v>13</v>
      </c>
      <c r="M214" s="25" t="s">
        <v>13</v>
      </c>
      <c r="N214" s="33">
        <v>0</v>
      </c>
      <c r="O214" s="23">
        <v>8</v>
      </c>
      <c r="P214" s="13">
        <v>1.919</v>
      </c>
      <c r="Q214" s="13">
        <v>2.0110000000000001</v>
      </c>
      <c r="R214" s="13">
        <v>1.956</v>
      </c>
      <c r="S214" s="13">
        <v>0</v>
      </c>
      <c r="T214" s="13">
        <f>R214-S214</f>
        <v>1.956</v>
      </c>
      <c r="U214" s="13">
        <v>1.9930000000000001</v>
      </c>
      <c r="V214" s="13">
        <f>U214-S214</f>
        <v>1.9930000000000001</v>
      </c>
      <c r="W214" s="13">
        <f>100 - (1 - (((U214-T214)/U214)+(S214/T214)))*100</f>
        <v>1.8564977420973463</v>
      </c>
      <c r="X214" s="13">
        <f>U214</f>
        <v>1.9930000000000001</v>
      </c>
      <c r="Y214" s="13">
        <f>(X214-U214)/U214*100</f>
        <v>0</v>
      </c>
      <c r="Z214" s="14">
        <f>IF(W214&gt;10,"NA",Y214)</f>
        <v>0</v>
      </c>
    </row>
    <row r="215" spans="1:26" s="23" customFormat="1" ht="19" x14ac:dyDescent="0.25">
      <c r="A215" s="23">
        <v>214</v>
      </c>
      <c r="B215" s="24" t="s">
        <v>0</v>
      </c>
      <c r="C215" s="23" t="s">
        <v>46</v>
      </c>
      <c r="D215" s="23" t="s">
        <v>46</v>
      </c>
      <c r="E215" s="23" t="s">
        <v>47</v>
      </c>
      <c r="F215" s="23" t="s">
        <v>8</v>
      </c>
      <c r="G215" s="23">
        <v>20</v>
      </c>
      <c r="H215" s="23" t="s">
        <v>9</v>
      </c>
      <c r="I215" s="23" t="s">
        <v>56</v>
      </c>
      <c r="J215" s="23">
        <v>133</v>
      </c>
      <c r="K215" s="23">
        <v>59</v>
      </c>
      <c r="L215" s="23">
        <v>47</v>
      </c>
      <c r="M215" s="25">
        <f>PI()*(K215/2)^2/1000+PI()*(L215/2)^2/1000</f>
        <v>4.4689155497314808</v>
      </c>
      <c r="N215" s="33">
        <v>0</v>
      </c>
      <c r="O215" s="23">
        <v>1</v>
      </c>
      <c r="P215" s="23">
        <v>2.7650000000000001</v>
      </c>
      <c r="Q215" s="23">
        <v>3.3919999999999999</v>
      </c>
      <c r="R215" s="23">
        <v>3.3330000000000002</v>
      </c>
      <c r="S215" s="13">
        <v>0</v>
      </c>
      <c r="T215" s="13">
        <f>R215-S215</f>
        <v>3.3330000000000002</v>
      </c>
      <c r="U215" s="23">
        <v>3.3330000000000002</v>
      </c>
      <c r="V215" s="13">
        <f>U215-S215</f>
        <v>3.3330000000000002</v>
      </c>
      <c r="W215" s="13">
        <f>100 - (1 - (((U215-T215)/U215)+(S215/T215)))*100</f>
        <v>0</v>
      </c>
      <c r="X215" s="13">
        <f>U215</f>
        <v>3.3330000000000002</v>
      </c>
      <c r="Y215" s="13">
        <f>(X215-U215)/U215*100</f>
        <v>0</v>
      </c>
      <c r="Z215" s="14">
        <f>IF(W215&gt;10,"NA",Y215)</f>
        <v>0</v>
      </c>
    </row>
    <row r="216" spans="1:26" s="23" customFormat="1" ht="19" x14ac:dyDescent="0.25">
      <c r="A216" s="23">
        <v>215</v>
      </c>
      <c r="B216" s="24" t="s">
        <v>0</v>
      </c>
      <c r="C216" s="23" t="s">
        <v>46</v>
      </c>
      <c r="D216" s="23" t="s">
        <v>46</v>
      </c>
      <c r="E216" s="23" t="s">
        <v>47</v>
      </c>
      <c r="F216" s="23" t="s">
        <v>8</v>
      </c>
      <c r="G216" s="23">
        <v>20</v>
      </c>
      <c r="H216" s="23" t="s">
        <v>9</v>
      </c>
      <c r="I216" s="23" t="s">
        <v>56</v>
      </c>
      <c r="J216" s="23">
        <v>133</v>
      </c>
      <c r="K216" s="23">
        <v>59</v>
      </c>
      <c r="L216" s="23">
        <v>47</v>
      </c>
      <c r="M216" s="25">
        <f>PI()*(K216/2)^2/1000+PI()*(L216/2)^2/1000</f>
        <v>4.4689155497314808</v>
      </c>
      <c r="N216" s="33">
        <v>0</v>
      </c>
      <c r="O216" s="23">
        <v>2</v>
      </c>
      <c r="P216" s="23">
        <v>1.8220000000000001</v>
      </c>
      <c r="Q216" s="23">
        <v>1.357</v>
      </c>
      <c r="R216" s="23">
        <v>1.29</v>
      </c>
      <c r="S216" s="13">
        <v>0</v>
      </c>
      <c r="T216" s="13">
        <f>R216-S216</f>
        <v>1.29</v>
      </c>
      <c r="U216" s="23">
        <v>1.6140000000000001</v>
      </c>
      <c r="V216" s="13">
        <f>U216-S216</f>
        <v>1.6140000000000001</v>
      </c>
      <c r="W216" s="13">
        <f>100 - (1 - (((U216-T216)/U216)+(S216/T216)))*100</f>
        <v>20.074349442379173</v>
      </c>
      <c r="X216" s="13">
        <f>U216</f>
        <v>1.6140000000000001</v>
      </c>
      <c r="Y216" s="13">
        <f>(X216-U216)/U216*100</f>
        <v>0</v>
      </c>
      <c r="Z216" s="14" t="str">
        <f>IF(W216&gt;10,"NA",Y216)</f>
        <v>NA</v>
      </c>
    </row>
    <row r="217" spans="1:26" s="23" customFormat="1" ht="19" x14ac:dyDescent="0.25">
      <c r="A217" s="23">
        <v>216</v>
      </c>
      <c r="B217" s="24" t="s">
        <v>0</v>
      </c>
      <c r="C217" s="23" t="s">
        <v>46</v>
      </c>
      <c r="D217" s="23" t="s">
        <v>46</v>
      </c>
      <c r="E217" s="23" t="s">
        <v>47</v>
      </c>
      <c r="F217" s="23" t="s">
        <v>8</v>
      </c>
      <c r="G217" s="23">
        <v>20</v>
      </c>
      <c r="H217" s="23" t="s">
        <v>9</v>
      </c>
      <c r="I217" s="23" t="s">
        <v>56</v>
      </c>
      <c r="J217" s="23">
        <v>133</v>
      </c>
      <c r="K217" s="23">
        <v>59</v>
      </c>
      <c r="L217" s="23">
        <v>47</v>
      </c>
      <c r="M217" s="25">
        <f>PI()*(K217/2)^2/1000+PI()*(L217/2)^2/1000</f>
        <v>4.4689155497314808</v>
      </c>
      <c r="N217" s="33">
        <v>0</v>
      </c>
      <c r="O217" s="23">
        <v>3</v>
      </c>
      <c r="P217" s="23">
        <v>2.4089999999999998</v>
      </c>
      <c r="Q217" s="23">
        <v>3.1789999999999998</v>
      </c>
      <c r="R217" s="23">
        <v>3.1019999999999999</v>
      </c>
      <c r="S217" s="13">
        <v>0</v>
      </c>
      <c r="T217" s="13">
        <f>R217-S217</f>
        <v>3.1019999999999999</v>
      </c>
      <c r="U217" s="23">
        <v>3.1019999999999999</v>
      </c>
      <c r="V217" s="13">
        <f>U217-S217</f>
        <v>3.1019999999999999</v>
      </c>
      <c r="W217" s="13">
        <f>100 - (1 - (((U217-T217)/U217)+(S217/T217)))*100</f>
        <v>0</v>
      </c>
      <c r="X217" s="13">
        <f>U217</f>
        <v>3.1019999999999999</v>
      </c>
      <c r="Y217" s="13">
        <f>(X217-U217)/U217*100</f>
        <v>0</v>
      </c>
      <c r="Z217" s="14">
        <f>IF(W217&gt;10,"NA",Y217)</f>
        <v>0</v>
      </c>
    </row>
    <row r="218" spans="1:26" s="23" customFormat="1" ht="19" x14ac:dyDescent="0.25">
      <c r="A218" s="23">
        <v>217</v>
      </c>
      <c r="B218" s="24" t="s">
        <v>0</v>
      </c>
      <c r="C218" s="23" t="s">
        <v>46</v>
      </c>
      <c r="D218" s="23" t="s">
        <v>46</v>
      </c>
      <c r="E218" s="23" t="s">
        <v>47</v>
      </c>
      <c r="F218" s="23" t="s">
        <v>8</v>
      </c>
      <c r="G218" s="23">
        <v>20</v>
      </c>
      <c r="H218" s="23" t="s">
        <v>9</v>
      </c>
      <c r="I218" s="23" t="s">
        <v>56</v>
      </c>
      <c r="J218" s="23">
        <v>133</v>
      </c>
      <c r="K218" s="23">
        <v>59</v>
      </c>
      <c r="L218" s="23">
        <v>47</v>
      </c>
      <c r="M218" s="25">
        <f>PI()*(K218/2)^2/1000+PI()*(L218/2)^2/1000</f>
        <v>4.4689155497314808</v>
      </c>
      <c r="N218" s="33">
        <v>0</v>
      </c>
      <c r="O218" s="23">
        <v>4</v>
      </c>
      <c r="P218" s="23">
        <v>2.4</v>
      </c>
      <c r="Q218" s="23">
        <v>2.9470000000000001</v>
      </c>
      <c r="R218" s="23">
        <v>2.8450000000000002</v>
      </c>
      <c r="S218" s="13">
        <v>0</v>
      </c>
      <c r="T218" s="13">
        <f>R218-S218</f>
        <v>2.8450000000000002</v>
      </c>
      <c r="U218" s="23">
        <v>2.8450000000000002</v>
      </c>
      <c r="V218" s="13">
        <f>U218-S218</f>
        <v>2.8450000000000002</v>
      </c>
      <c r="W218" s="13">
        <f>100 - (1 - (((U218-T218)/U218)+(S218/T218)))*100</f>
        <v>0</v>
      </c>
      <c r="X218" s="13">
        <f>U218</f>
        <v>2.8450000000000002</v>
      </c>
      <c r="Y218" s="13">
        <f>(X218-U218)/U218*100</f>
        <v>0</v>
      </c>
      <c r="Z218" s="14">
        <f>IF(W218&gt;10,"NA",Y218)</f>
        <v>0</v>
      </c>
    </row>
    <row r="219" spans="1:26" s="23" customFormat="1" ht="19" x14ac:dyDescent="0.25">
      <c r="A219" s="23">
        <v>218</v>
      </c>
      <c r="B219" s="24" t="s">
        <v>0</v>
      </c>
      <c r="C219" s="23" t="s">
        <v>46</v>
      </c>
      <c r="D219" s="23" t="s">
        <v>46</v>
      </c>
      <c r="E219" s="23" t="s">
        <v>47</v>
      </c>
      <c r="F219" s="23" t="s">
        <v>8</v>
      </c>
      <c r="G219" s="23">
        <v>20</v>
      </c>
      <c r="H219" s="23" t="s">
        <v>9</v>
      </c>
      <c r="I219" s="23" t="s">
        <v>56</v>
      </c>
      <c r="J219" s="23">
        <v>133</v>
      </c>
      <c r="K219" s="23">
        <v>59</v>
      </c>
      <c r="L219" s="23">
        <v>47</v>
      </c>
      <c r="M219" s="25">
        <f>PI()*(K219/2)^2/1000+PI()*(L219/2)^2/1000</f>
        <v>4.4689155497314808</v>
      </c>
      <c r="N219" s="33">
        <v>0</v>
      </c>
      <c r="O219" s="23">
        <v>5</v>
      </c>
      <c r="P219" s="23">
        <v>2.4849999999999999</v>
      </c>
      <c r="Q219" s="23">
        <v>2.3180000000000001</v>
      </c>
      <c r="R219" s="23">
        <v>2.242</v>
      </c>
      <c r="S219" s="13">
        <v>4.3999999999999997E-2</v>
      </c>
      <c r="T219" s="13">
        <f>R219-S219</f>
        <v>2.198</v>
      </c>
      <c r="U219" s="23">
        <v>2.4380000000000002</v>
      </c>
      <c r="V219" s="13">
        <f>U219-S219</f>
        <v>2.3940000000000001</v>
      </c>
      <c r="W219" s="13">
        <f>100 - (1 - (((U219-T219)/U219)+(S219/T219)))*100</f>
        <v>11.845954372720087</v>
      </c>
      <c r="X219" s="13">
        <f>U219</f>
        <v>2.4380000000000002</v>
      </c>
      <c r="Y219" s="13">
        <f>(X219-U219)/U219*100</f>
        <v>0</v>
      </c>
      <c r="Z219" s="14" t="str">
        <f>IF(W219&gt;10,"NA",Y219)</f>
        <v>NA</v>
      </c>
    </row>
    <row r="220" spans="1:26" s="23" customFormat="1" ht="19" x14ac:dyDescent="0.25">
      <c r="A220" s="23">
        <v>219</v>
      </c>
      <c r="B220" s="24" t="s">
        <v>0</v>
      </c>
      <c r="C220" s="23" t="s">
        <v>46</v>
      </c>
      <c r="D220" s="23" t="s">
        <v>46</v>
      </c>
      <c r="E220" s="23" t="s">
        <v>47</v>
      </c>
      <c r="F220" s="23" t="s">
        <v>8</v>
      </c>
      <c r="G220" s="23">
        <v>20</v>
      </c>
      <c r="H220" s="23" t="s">
        <v>9</v>
      </c>
      <c r="I220" s="23" t="s">
        <v>56</v>
      </c>
      <c r="J220" s="23">
        <v>133</v>
      </c>
      <c r="K220" s="23">
        <v>59</v>
      </c>
      <c r="L220" s="23">
        <v>47</v>
      </c>
      <c r="M220" s="25">
        <f>PI()*(K220/2)^2/1000+PI()*(L220/2)^2/1000</f>
        <v>4.4689155497314808</v>
      </c>
      <c r="N220" s="33">
        <v>0</v>
      </c>
      <c r="O220" s="23">
        <v>6</v>
      </c>
      <c r="P220" s="23">
        <v>2.5310000000000001</v>
      </c>
      <c r="Q220" s="23">
        <v>2.1190000000000002</v>
      </c>
      <c r="R220" s="23">
        <v>2.0430000000000001</v>
      </c>
      <c r="S220" s="13">
        <v>0</v>
      </c>
      <c r="T220" s="13">
        <f>R220-S220</f>
        <v>2.0430000000000001</v>
      </c>
      <c r="U220" s="23">
        <v>2.661</v>
      </c>
      <c r="V220" s="13">
        <f>U220-S220</f>
        <v>2.661</v>
      </c>
      <c r="W220" s="13">
        <f>100 - (1 - (((U220-T220)/U220)+(S220/T220)))*100</f>
        <v>23.224351747463359</v>
      </c>
      <c r="X220" s="13">
        <f>U220</f>
        <v>2.661</v>
      </c>
      <c r="Y220" s="13">
        <f>(X220-U220)/U220*100</f>
        <v>0</v>
      </c>
      <c r="Z220" s="14" t="str">
        <f>IF(W220&gt;10,"NA",Y220)</f>
        <v>NA</v>
      </c>
    </row>
    <row r="221" spans="1:26" s="23" customFormat="1" ht="19" x14ac:dyDescent="0.25">
      <c r="A221" s="23">
        <v>220</v>
      </c>
      <c r="B221" s="24" t="s">
        <v>0</v>
      </c>
      <c r="C221" s="23" t="s">
        <v>46</v>
      </c>
      <c r="D221" s="23" t="s">
        <v>46</v>
      </c>
      <c r="E221" s="23" t="s">
        <v>47</v>
      </c>
      <c r="F221" s="23" t="s">
        <v>8</v>
      </c>
      <c r="G221" s="23">
        <v>20</v>
      </c>
      <c r="H221" s="23" t="s">
        <v>17</v>
      </c>
      <c r="I221" s="23" t="s">
        <v>56</v>
      </c>
      <c r="J221" s="23">
        <v>133</v>
      </c>
      <c r="K221" s="23">
        <v>59</v>
      </c>
      <c r="L221" s="23">
        <v>47</v>
      </c>
      <c r="M221" s="25">
        <f>PI()*(K221/2)^2/1000+PI()*(L221/2)^2/1000</f>
        <v>4.4689155497314808</v>
      </c>
      <c r="N221" s="33">
        <v>0</v>
      </c>
      <c r="O221" s="23">
        <v>1</v>
      </c>
      <c r="P221" s="13">
        <v>2.6960000000000002</v>
      </c>
      <c r="Q221" s="13">
        <v>3.3559999999999999</v>
      </c>
      <c r="R221" s="13">
        <v>3.2989999999999999</v>
      </c>
      <c r="S221" s="13">
        <v>0</v>
      </c>
      <c r="T221" s="13">
        <f>R221-S221</f>
        <v>3.2989999999999999</v>
      </c>
      <c r="U221" s="13">
        <v>3.2989999999999999</v>
      </c>
      <c r="V221" s="13">
        <f>U221-S221</f>
        <v>3.2989999999999999</v>
      </c>
      <c r="W221" s="13">
        <f>100 - (1 - (((U221-T221)/U221)+(S221/T221)))*100</f>
        <v>0</v>
      </c>
      <c r="X221" s="13">
        <v>3.2989999999999999</v>
      </c>
      <c r="Y221" s="13">
        <f>(X221-U221)/U221*100</f>
        <v>0</v>
      </c>
      <c r="Z221" s="14">
        <f>IF(W221&gt;10,"NA",Y221)</f>
        <v>0</v>
      </c>
    </row>
    <row r="222" spans="1:26" s="23" customFormat="1" ht="19" x14ac:dyDescent="0.25">
      <c r="A222" s="23">
        <v>221</v>
      </c>
      <c r="B222" s="24" t="s">
        <v>0</v>
      </c>
      <c r="C222" s="23" t="s">
        <v>46</v>
      </c>
      <c r="D222" s="23" t="s">
        <v>46</v>
      </c>
      <c r="E222" s="23" t="s">
        <v>47</v>
      </c>
      <c r="F222" s="23" t="s">
        <v>8</v>
      </c>
      <c r="G222" s="23">
        <v>20</v>
      </c>
      <c r="H222" s="23" t="s">
        <v>17</v>
      </c>
      <c r="I222" s="23" t="s">
        <v>56</v>
      </c>
      <c r="J222" s="23">
        <v>133</v>
      </c>
      <c r="K222" s="23">
        <v>59</v>
      </c>
      <c r="L222" s="23">
        <v>47</v>
      </c>
      <c r="M222" s="25">
        <f>PI()*(K222/2)^2/1000+PI()*(L222/2)^2/1000</f>
        <v>4.4689155497314808</v>
      </c>
      <c r="N222" s="33">
        <v>0</v>
      </c>
      <c r="O222" s="23">
        <v>2</v>
      </c>
      <c r="P222" s="13">
        <v>1.843</v>
      </c>
      <c r="Q222" s="13">
        <v>1.323</v>
      </c>
      <c r="R222" s="13">
        <v>1.262</v>
      </c>
      <c r="S222" s="13">
        <v>0</v>
      </c>
      <c r="T222" s="13">
        <f>R222-S222</f>
        <v>1.262</v>
      </c>
      <c r="U222" s="13">
        <v>1.6439999999999999</v>
      </c>
      <c r="V222" s="13">
        <f>U222-S222</f>
        <v>1.6439999999999999</v>
      </c>
      <c r="W222" s="13">
        <f>100 - (1 - (((U222-T222)/U222)+(S222/T222)))*100</f>
        <v>23.236009732360088</v>
      </c>
      <c r="X222" s="13">
        <v>1.6439999999999999</v>
      </c>
      <c r="Y222" s="13">
        <f>(X222-U222)/U222*100</f>
        <v>0</v>
      </c>
      <c r="Z222" s="14" t="str">
        <f>IF(W222&gt;10,"NA",Y222)</f>
        <v>NA</v>
      </c>
    </row>
    <row r="223" spans="1:26" s="23" customFormat="1" ht="19" x14ac:dyDescent="0.25">
      <c r="A223" s="23">
        <v>222</v>
      </c>
      <c r="B223" s="24" t="s">
        <v>0</v>
      </c>
      <c r="C223" s="23" t="s">
        <v>46</v>
      </c>
      <c r="D223" s="23" t="s">
        <v>46</v>
      </c>
      <c r="E223" s="23" t="s">
        <v>47</v>
      </c>
      <c r="F223" s="23" t="s">
        <v>8</v>
      </c>
      <c r="G223" s="23">
        <v>20</v>
      </c>
      <c r="H223" s="23" t="s">
        <v>17</v>
      </c>
      <c r="I223" s="23" t="s">
        <v>56</v>
      </c>
      <c r="J223" s="23">
        <v>133</v>
      </c>
      <c r="K223" s="23">
        <v>59</v>
      </c>
      <c r="L223" s="23">
        <v>47</v>
      </c>
      <c r="M223" s="25">
        <f>PI()*(K223/2)^2/1000+PI()*(L223/2)^2/1000</f>
        <v>4.4689155497314808</v>
      </c>
      <c r="N223" s="33">
        <v>0</v>
      </c>
      <c r="O223" s="23">
        <v>3</v>
      </c>
      <c r="P223" s="13">
        <v>2.3839999999999999</v>
      </c>
      <c r="Q223" s="13">
        <v>3.117</v>
      </c>
      <c r="R223" s="13">
        <v>3.048</v>
      </c>
      <c r="S223" s="13">
        <v>0</v>
      </c>
      <c r="T223" s="13">
        <f>R223-S223</f>
        <v>3.048</v>
      </c>
      <c r="U223" s="13">
        <v>3.048</v>
      </c>
      <c r="V223" s="13">
        <f>U223-S223</f>
        <v>3.048</v>
      </c>
      <c r="W223" s="13">
        <f>100 - (1 - (((U223-T223)/U223)+(S223/T223)))*100</f>
        <v>0</v>
      </c>
      <c r="X223" s="13">
        <v>3.048</v>
      </c>
      <c r="Y223" s="13">
        <f>(X223-U223)/U223*100</f>
        <v>0</v>
      </c>
      <c r="Z223" s="14">
        <f>IF(W223&gt;10,"NA",Y223)</f>
        <v>0</v>
      </c>
    </row>
    <row r="224" spans="1:26" s="23" customFormat="1" ht="19" x14ac:dyDescent="0.25">
      <c r="A224" s="23">
        <v>223</v>
      </c>
      <c r="B224" s="24" t="s">
        <v>0</v>
      </c>
      <c r="C224" s="23" t="s">
        <v>46</v>
      </c>
      <c r="D224" s="23" t="s">
        <v>46</v>
      </c>
      <c r="E224" s="23" t="s">
        <v>47</v>
      </c>
      <c r="F224" s="23" t="s">
        <v>8</v>
      </c>
      <c r="G224" s="23">
        <v>20</v>
      </c>
      <c r="H224" s="23" t="s">
        <v>17</v>
      </c>
      <c r="I224" s="23" t="s">
        <v>56</v>
      </c>
      <c r="J224" s="23">
        <v>133</v>
      </c>
      <c r="K224" s="23">
        <v>59</v>
      </c>
      <c r="L224" s="23">
        <v>47</v>
      </c>
      <c r="M224" s="25">
        <f>PI()*(K224/2)^2/1000+PI()*(L224/2)^2/1000</f>
        <v>4.4689155497314808</v>
      </c>
      <c r="N224" s="33">
        <v>0</v>
      </c>
      <c r="O224" s="23">
        <v>4</v>
      </c>
      <c r="P224" s="13">
        <v>2.649</v>
      </c>
      <c r="Q224" s="13">
        <v>2.8809999999999998</v>
      </c>
      <c r="R224" s="13">
        <v>2.8149999999999999</v>
      </c>
      <c r="S224" s="13">
        <v>0</v>
      </c>
      <c r="T224" s="13">
        <f>R224-S224</f>
        <v>2.8149999999999999</v>
      </c>
      <c r="U224" s="13">
        <v>2.8149999999999999</v>
      </c>
      <c r="V224" s="13">
        <f>U224-S224</f>
        <v>2.8149999999999999</v>
      </c>
      <c r="W224" s="13">
        <f>100 - (1 - (((U224-T224)/U224)+(S224/T224)))*100</f>
        <v>0</v>
      </c>
      <c r="X224" s="13">
        <v>2.8149999999999999</v>
      </c>
      <c r="Y224" s="13">
        <f>(X224-U224)/U224*100</f>
        <v>0</v>
      </c>
      <c r="Z224" s="14">
        <f>IF(W224&gt;10,"NA",Y224)</f>
        <v>0</v>
      </c>
    </row>
    <row r="225" spans="1:26" s="23" customFormat="1" ht="19" x14ac:dyDescent="0.25">
      <c r="A225" s="23">
        <v>224</v>
      </c>
      <c r="B225" s="24" t="s">
        <v>0</v>
      </c>
      <c r="C225" s="23" t="s">
        <v>46</v>
      </c>
      <c r="D225" s="23" t="s">
        <v>46</v>
      </c>
      <c r="E225" s="23" t="s">
        <v>47</v>
      </c>
      <c r="F225" s="23" t="s">
        <v>8</v>
      </c>
      <c r="G225" s="23">
        <v>20</v>
      </c>
      <c r="H225" s="23" t="s">
        <v>17</v>
      </c>
      <c r="I225" s="23" t="s">
        <v>56</v>
      </c>
      <c r="J225" s="23">
        <v>133</v>
      </c>
      <c r="K225" s="23">
        <v>59</v>
      </c>
      <c r="L225" s="23">
        <v>47</v>
      </c>
      <c r="M225" s="25">
        <f>PI()*(K225/2)^2/1000+PI()*(L225/2)^2/1000</f>
        <v>4.4689155497314808</v>
      </c>
      <c r="N225" s="33">
        <v>0</v>
      </c>
      <c r="O225" s="23">
        <v>5</v>
      </c>
      <c r="P225" s="13">
        <v>2.4860000000000002</v>
      </c>
      <c r="Q225" s="13">
        <v>2.2599999999999998</v>
      </c>
      <c r="R225" s="13">
        <v>2.161</v>
      </c>
      <c r="S225" s="13">
        <v>4.8000000000000001E-2</v>
      </c>
      <c r="T225" s="13">
        <f>R225-S225</f>
        <v>2.113</v>
      </c>
      <c r="U225" s="13">
        <v>2.3559999999999999</v>
      </c>
      <c r="V225" s="13">
        <f>U225-S225</f>
        <v>2.3079999999999998</v>
      </c>
      <c r="W225" s="13">
        <f>100 - (1 - (((U225-T225)/U225)+(S225/T225)))*100</f>
        <v>12.58574336089066</v>
      </c>
      <c r="X225" s="13">
        <v>2.3559999999999999</v>
      </c>
      <c r="Y225" s="13">
        <f>(X225-U225)/U225*100</f>
        <v>0</v>
      </c>
      <c r="Z225" s="14" t="str">
        <f>IF(W225&gt;10,"NA",Y225)</f>
        <v>NA</v>
      </c>
    </row>
    <row r="226" spans="1:26" s="23" customFormat="1" ht="19" x14ac:dyDescent="0.25">
      <c r="A226" s="23">
        <v>225</v>
      </c>
      <c r="B226" s="24" t="s">
        <v>0</v>
      </c>
      <c r="C226" s="23" t="s">
        <v>46</v>
      </c>
      <c r="D226" s="23" t="s">
        <v>46</v>
      </c>
      <c r="E226" s="23" t="s">
        <v>47</v>
      </c>
      <c r="F226" s="23" t="s">
        <v>8</v>
      </c>
      <c r="G226" s="23">
        <v>20</v>
      </c>
      <c r="H226" s="23" t="s">
        <v>17</v>
      </c>
      <c r="I226" s="23" t="s">
        <v>56</v>
      </c>
      <c r="J226" s="23">
        <v>133</v>
      </c>
      <c r="K226" s="23">
        <v>59</v>
      </c>
      <c r="L226" s="23">
        <v>47</v>
      </c>
      <c r="M226" s="25">
        <f>PI()*(K226/2)^2/1000+PI()*(L226/2)^2/1000</f>
        <v>4.4689155497314808</v>
      </c>
      <c r="N226" s="33">
        <v>0</v>
      </c>
      <c r="O226" s="23">
        <v>6</v>
      </c>
      <c r="P226" s="13">
        <v>2.448</v>
      </c>
      <c r="Q226" s="13">
        <v>2.0750000000000002</v>
      </c>
      <c r="R226" s="13">
        <v>1.9490000000000001</v>
      </c>
      <c r="S226" s="13">
        <v>0</v>
      </c>
      <c r="T226" s="13">
        <f>R226-S226</f>
        <v>1.9490000000000001</v>
      </c>
      <c r="U226" s="13">
        <v>2.44</v>
      </c>
      <c r="V226" s="13">
        <f>U226-S226</f>
        <v>2.44</v>
      </c>
      <c r="W226" s="13">
        <f>100 - (1 - (((U226-T226)/U226)+(S226/T226)))*100</f>
        <v>20.122950819672127</v>
      </c>
      <c r="X226" s="13">
        <v>2.44</v>
      </c>
      <c r="Y226" s="13">
        <f>(X226-U226)/U226*100</f>
        <v>0</v>
      </c>
      <c r="Z226" s="14" t="str">
        <f>IF(W226&gt;10,"NA",Y226)</f>
        <v>NA</v>
      </c>
    </row>
    <row r="227" spans="1:26" s="23" customFormat="1" ht="19" x14ac:dyDescent="0.25">
      <c r="A227" s="23">
        <v>226</v>
      </c>
      <c r="B227" s="24" t="s">
        <v>0</v>
      </c>
      <c r="C227" s="23" t="s">
        <v>46</v>
      </c>
      <c r="D227" s="23" t="s">
        <v>46</v>
      </c>
      <c r="E227" s="23" t="s">
        <v>47</v>
      </c>
      <c r="F227" s="23" t="s">
        <v>8</v>
      </c>
      <c r="G227" s="23">
        <v>21</v>
      </c>
      <c r="H227" s="23" t="s">
        <v>9</v>
      </c>
      <c r="I227" s="23" t="s">
        <v>35</v>
      </c>
      <c r="J227" s="23">
        <v>217</v>
      </c>
      <c r="K227" s="23">
        <v>26</v>
      </c>
      <c r="L227" s="23">
        <v>0</v>
      </c>
      <c r="M227" s="25">
        <f>PI()*(K227/2)^2/1000+PI()*(L227/2)^2/1000</f>
        <v>0.5309291584566751</v>
      </c>
      <c r="N227" s="33">
        <v>0</v>
      </c>
      <c r="O227" s="23">
        <v>1</v>
      </c>
      <c r="P227" s="13">
        <v>2.762</v>
      </c>
      <c r="Q227" s="13">
        <v>3.8079999999999998</v>
      </c>
      <c r="R227" s="13">
        <v>3.7469999999999999</v>
      </c>
      <c r="S227" s="13">
        <v>0</v>
      </c>
      <c r="T227" s="13">
        <f>R227-S227</f>
        <v>3.7469999999999999</v>
      </c>
      <c r="U227" s="13">
        <v>3.7469999999999999</v>
      </c>
      <c r="V227" s="13">
        <f>U227-S227</f>
        <v>3.7469999999999999</v>
      </c>
      <c r="W227" s="13">
        <f>100 - (1 - (((U227-T227)/U227)+(S227/T227)))*100</f>
        <v>0</v>
      </c>
      <c r="X227" s="13">
        <v>3.7469999999999999</v>
      </c>
      <c r="Y227" s="13">
        <f>(X227-U227)/U227*100</f>
        <v>0</v>
      </c>
      <c r="Z227" s="14">
        <f>IF(W227&gt;10,"NA",Y227)</f>
        <v>0</v>
      </c>
    </row>
    <row r="228" spans="1:26" s="23" customFormat="1" ht="19" x14ac:dyDescent="0.25">
      <c r="A228" s="23">
        <v>227</v>
      </c>
      <c r="B228" s="24" t="s">
        <v>0</v>
      </c>
      <c r="C228" s="23" t="s">
        <v>46</v>
      </c>
      <c r="D228" s="23" t="s">
        <v>46</v>
      </c>
      <c r="E228" s="23" t="s">
        <v>47</v>
      </c>
      <c r="F228" s="23" t="s">
        <v>8</v>
      </c>
      <c r="G228" s="23">
        <v>21</v>
      </c>
      <c r="H228" s="23" t="s">
        <v>9</v>
      </c>
      <c r="I228" s="23" t="s">
        <v>35</v>
      </c>
      <c r="J228" s="23">
        <v>217</v>
      </c>
      <c r="K228" s="23">
        <v>26</v>
      </c>
      <c r="L228" s="23">
        <v>0</v>
      </c>
      <c r="M228" s="25">
        <f>PI()*(K228/2)^2/1000+PI()*(L228/2)^2/1000</f>
        <v>0.5309291584566751</v>
      </c>
      <c r="N228" s="33">
        <v>0</v>
      </c>
      <c r="O228" s="23">
        <v>2</v>
      </c>
      <c r="P228" s="13">
        <v>2.5840000000000001</v>
      </c>
      <c r="Q228" s="13">
        <v>3.51</v>
      </c>
      <c r="R228" s="13">
        <v>3.4540000000000002</v>
      </c>
      <c r="S228" s="13">
        <v>0</v>
      </c>
      <c r="T228" s="13">
        <f>R228-S228</f>
        <v>3.4540000000000002</v>
      </c>
      <c r="U228" s="13">
        <v>3.4540000000000002</v>
      </c>
      <c r="V228" s="13">
        <f>U228-S228</f>
        <v>3.4540000000000002</v>
      </c>
      <c r="W228" s="13">
        <f>100 - (1 - (((U228-T228)/U228)+(S228/T228)))*100</f>
        <v>0</v>
      </c>
      <c r="X228" s="13">
        <v>3.4540000000000002</v>
      </c>
      <c r="Y228" s="13">
        <f>(X228-U228)/U228*100</f>
        <v>0</v>
      </c>
      <c r="Z228" s="14">
        <f>IF(W228&gt;10,"NA",Y228)</f>
        <v>0</v>
      </c>
    </row>
    <row r="229" spans="1:26" s="23" customFormat="1" ht="19" x14ac:dyDescent="0.25">
      <c r="A229" s="23">
        <v>228</v>
      </c>
      <c r="B229" s="24" t="s">
        <v>0</v>
      </c>
      <c r="C229" s="23" t="s">
        <v>46</v>
      </c>
      <c r="D229" s="23" t="s">
        <v>46</v>
      </c>
      <c r="E229" s="23" t="s">
        <v>47</v>
      </c>
      <c r="F229" s="23" t="s">
        <v>8</v>
      </c>
      <c r="G229" s="23">
        <v>21</v>
      </c>
      <c r="H229" s="23" t="s">
        <v>9</v>
      </c>
      <c r="I229" s="23" t="s">
        <v>35</v>
      </c>
      <c r="J229" s="23">
        <v>217</v>
      </c>
      <c r="K229" s="23">
        <v>26</v>
      </c>
      <c r="L229" s="23">
        <v>0</v>
      </c>
      <c r="M229" s="25">
        <f>PI()*(K229/2)^2/1000+PI()*(L229/2)^2/1000</f>
        <v>0.5309291584566751</v>
      </c>
      <c r="N229" s="33">
        <v>1</v>
      </c>
      <c r="O229" s="23">
        <v>3</v>
      </c>
      <c r="P229" s="13">
        <v>1.774</v>
      </c>
      <c r="Q229" s="13">
        <v>1.504</v>
      </c>
      <c r="R229" s="13">
        <v>1.4750000000000001</v>
      </c>
      <c r="S229" s="13">
        <v>0</v>
      </c>
      <c r="T229" s="13">
        <f>R229-S229</f>
        <v>1.4750000000000001</v>
      </c>
      <c r="U229" s="13">
        <v>1.4950000000000001</v>
      </c>
      <c r="V229" s="13">
        <f>U229-S229</f>
        <v>1.4950000000000001</v>
      </c>
      <c r="W229" s="13">
        <f>100 - (1 - (((U229-T229)/U229)+(S229/T229)))*100</f>
        <v>1.3377926421404709</v>
      </c>
      <c r="X229" s="13">
        <v>1.4950000000000001</v>
      </c>
      <c r="Y229" s="13">
        <f>(X229-U229)/U229*100</f>
        <v>0</v>
      </c>
      <c r="Z229" s="14">
        <f>IF(W229&gt;10,"NA",Y229)</f>
        <v>0</v>
      </c>
    </row>
    <row r="230" spans="1:26" s="23" customFormat="1" ht="19" x14ac:dyDescent="0.25">
      <c r="A230" s="23">
        <v>229</v>
      </c>
      <c r="B230" s="24" t="s">
        <v>0</v>
      </c>
      <c r="C230" s="23" t="s">
        <v>46</v>
      </c>
      <c r="D230" s="23" t="s">
        <v>46</v>
      </c>
      <c r="E230" s="23" t="s">
        <v>47</v>
      </c>
      <c r="F230" s="23" t="s">
        <v>8</v>
      </c>
      <c r="G230" s="23">
        <v>21</v>
      </c>
      <c r="H230" s="23" t="s">
        <v>9</v>
      </c>
      <c r="I230" s="23" t="s">
        <v>35</v>
      </c>
      <c r="J230" s="23">
        <v>217</v>
      </c>
      <c r="K230" s="23">
        <v>26</v>
      </c>
      <c r="L230" s="23">
        <v>0</v>
      </c>
      <c r="M230" s="25">
        <f>PI()*(K230/2)^2/1000+PI()*(L230/2)^2/1000</f>
        <v>0.5309291584566751</v>
      </c>
      <c r="N230" s="33">
        <v>0</v>
      </c>
      <c r="O230" s="23">
        <v>4</v>
      </c>
      <c r="P230" s="13">
        <v>2.0070000000000001</v>
      </c>
      <c r="Q230" s="13">
        <v>2.4159999999999999</v>
      </c>
      <c r="R230" s="13">
        <v>2.3210000000000002</v>
      </c>
      <c r="S230" s="13">
        <v>0</v>
      </c>
      <c r="T230" s="13">
        <f>R230-S230</f>
        <v>2.3210000000000002</v>
      </c>
      <c r="U230" s="13">
        <v>2.3210000000000002</v>
      </c>
      <c r="V230" s="13">
        <f>U230-S230</f>
        <v>2.3210000000000002</v>
      </c>
      <c r="W230" s="13">
        <f>100 - (1 - (((U230-T230)/U230)+(S230/T230)))*100</f>
        <v>0</v>
      </c>
      <c r="X230" s="13">
        <v>2.3210000000000002</v>
      </c>
      <c r="Y230" s="13">
        <f>(X230-U230)/U230*100</f>
        <v>0</v>
      </c>
      <c r="Z230" s="14">
        <f>IF(W230&gt;10,"NA",Y230)</f>
        <v>0</v>
      </c>
    </row>
    <row r="231" spans="1:26" s="23" customFormat="1" ht="19" x14ac:dyDescent="0.25">
      <c r="A231" s="23">
        <v>230</v>
      </c>
      <c r="B231" s="24" t="s">
        <v>0</v>
      </c>
      <c r="C231" s="23" t="s">
        <v>46</v>
      </c>
      <c r="D231" s="23" t="s">
        <v>46</v>
      </c>
      <c r="E231" s="23" t="s">
        <v>47</v>
      </c>
      <c r="F231" s="23" t="s">
        <v>8</v>
      </c>
      <c r="G231" s="23">
        <v>21</v>
      </c>
      <c r="H231" s="23" t="s">
        <v>9</v>
      </c>
      <c r="I231" s="23" t="s">
        <v>35</v>
      </c>
      <c r="J231" s="23">
        <v>217</v>
      </c>
      <c r="K231" s="23">
        <v>26</v>
      </c>
      <c r="L231" s="23">
        <v>0</v>
      </c>
      <c r="M231" s="25">
        <f>PI()*(K231/2)^2/1000+PI()*(L231/2)^2/1000</f>
        <v>0.5309291584566751</v>
      </c>
      <c r="N231" s="33">
        <v>0</v>
      </c>
      <c r="O231" s="23">
        <v>5</v>
      </c>
      <c r="P231" s="13">
        <v>1.621</v>
      </c>
      <c r="Q231" s="13">
        <v>1.5629999999999999</v>
      </c>
      <c r="R231" s="13">
        <v>1.5029999999999999</v>
      </c>
      <c r="S231" s="13">
        <v>0</v>
      </c>
      <c r="T231" s="13">
        <f>R231-S231</f>
        <v>1.5029999999999999</v>
      </c>
      <c r="U231" s="13">
        <v>1.538</v>
      </c>
      <c r="V231" s="13">
        <f>U231-S231</f>
        <v>1.538</v>
      </c>
      <c r="W231" s="13">
        <f>100 - (1 - (((U231-T231)/U231)+(S231/T231)))*100</f>
        <v>2.2756827048114587</v>
      </c>
      <c r="X231" s="13">
        <v>1.538</v>
      </c>
      <c r="Y231" s="13">
        <f>(X231-U231)/U231*100</f>
        <v>0</v>
      </c>
      <c r="Z231" s="14">
        <f>IF(W231&gt;10,"NA",Y231)</f>
        <v>0</v>
      </c>
    </row>
    <row r="232" spans="1:26" s="23" customFormat="1" ht="19" x14ac:dyDescent="0.25">
      <c r="A232" s="23">
        <v>231</v>
      </c>
      <c r="B232" s="24" t="s">
        <v>0</v>
      </c>
      <c r="C232" s="23" t="s">
        <v>46</v>
      </c>
      <c r="D232" s="23" t="s">
        <v>46</v>
      </c>
      <c r="E232" s="23" t="s">
        <v>47</v>
      </c>
      <c r="F232" s="23" t="s">
        <v>8</v>
      </c>
      <c r="G232" s="23">
        <v>21</v>
      </c>
      <c r="H232" s="23" t="s">
        <v>9</v>
      </c>
      <c r="I232" s="23" t="s">
        <v>35</v>
      </c>
      <c r="J232" s="23">
        <v>217</v>
      </c>
      <c r="K232" s="23">
        <v>26</v>
      </c>
      <c r="L232" s="23">
        <v>0</v>
      </c>
      <c r="M232" s="25">
        <f>PI()*(K232/2)^2/1000+PI()*(L232/2)^2/1000</f>
        <v>0.5309291584566751</v>
      </c>
      <c r="N232" s="33">
        <v>0</v>
      </c>
      <c r="O232" s="23">
        <v>6</v>
      </c>
      <c r="P232" s="13">
        <v>1.2929999999999999</v>
      </c>
      <c r="Q232" s="13">
        <v>0.83899999999999997</v>
      </c>
      <c r="R232" s="13">
        <v>0.78900000000000003</v>
      </c>
      <c r="S232" s="13">
        <v>0</v>
      </c>
      <c r="T232" s="13">
        <f>R232-S232</f>
        <v>0.78900000000000003</v>
      </c>
      <c r="U232" s="13">
        <v>0.95799999999999996</v>
      </c>
      <c r="V232" s="13">
        <f>U232-S232</f>
        <v>0.95799999999999996</v>
      </c>
      <c r="W232" s="13">
        <f>100 - (1 - (((U232-T232)/U232)+(S232/T232)))*100</f>
        <v>17.640918580375768</v>
      </c>
      <c r="X232" s="13">
        <v>0.95799999999999996</v>
      </c>
      <c r="Y232" s="13">
        <f>(X232-U232)/U232*100</f>
        <v>0</v>
      </c>
      <c r="Z232" s="14" t="str">
        <f>IF(W232&gt;10,"NA",Y232)</f>
        <v>NA</v>
      </c>
    </row>
    <row r="233" spans="1:26" s="23" customFormat="1" ht="19" x14ac:dyDescent="0.25">
      <c r="A233" s="23">
        <v>232</v>
      </c>
      <c r="B233" s="24" t="s">
        <v>0</v>
      </c>
      <c r="C233" s="23" t="s">
        <v>46</v>
      </c>
      <c r="D233" s="23" t="s">
        <v>46</v>
      </c>
      <c r="E233" s="23" t="s">
        <v>47</v>
      </c>
      <c r="F233" s="23" t="s">
        <v>8</v>
      </c>
      <c r="G233" s="23">
        <v>21</v>
      </c>
      <c r="H233" s="23" t="s">
        <v>9</v>
      </c>
      <c r="I233" s="23" t="s">
        <v>35</v>
      </c>
      <c r="J233" s="23">
        <v>217</v>
      </c>
      <c r="K233" s="23">
        <v>26</v>
      </c>
      <c r="L233" s="23">
        <v>0</v>
      </c>
      <c r="M233" s="25">
        <f>PI()*(K233/2)^2/1000+PI()*(L233/2)^2/1000</f>
        <v>0.5309291584566751</v>
      </c>
      <c r="N233" s="33">
        <v>0</v>
      </c>
      <c r="O233" s="23">
        <v>7</v>
      </c>
      <c r="P233" s="13">
        <v>2.1880000000000002</v>
      </c>
      <c r="Q233" s="13">
        <v>2.625</v>
      </c>
      <c r="R233" s="13">
        <v>2.625</v>
      </c>
      <c r="S233" s="13">
        <v>0</v>
      </c>
      <c r="T233" s="13">
        <f>R233-S233</f>
        <v>2.625</v>
      </c>
      <c r="U233" s="13">
        <v>2.625</v>
      </c>
      <c r="V233" s="13">
        <f>U233-S233</f>
        <v>2.625</v>
      </c>
      <c r="W233" s="13">
        <f>100 - (1 - (((U233-T233)/U233)+(S233/T233)))*100</f>
        <v>0</v>
      </c>
      <c r="X233" s="13">
        <v>2.625</v>
      </c>
      <c r="Y233" s="13">
        <f>(X233-U233)/U233*100</f>
        <v>0</v>
      </c>
      <c r="Z233" s="14">
        <f>IF(W233&gt;10,"NA",Y233)</f>
        <v>0</v>
      </c>
    </row>
    <row r="234" spans="1:26" s="23" customFormat="1" ht="19" x14ac:dyDescent="0.25">
      <c r="A234" s="23">
        <v>233</v>
      </c>
      <c r="B234" s="24" t="s">
        <v>0</v>
      </c>
      <c r="C234" s="23" t="s">
        <v>46</v>
      </c>
      <c r="D234" s="23" t="s">
        <v>46</v>
      </c>
      <c r="E234" s="23" t="s">
        <v>47</v>
      </c>
      <c r="F234" s="23" t="s">
        <v>8</v>
      </c>
      <c r="G234" s="23">
        <v>21</v>
      </c>
      <c r="H234" s="23" t="s">
        <v>9</v>
      </c>
      <c r="I234" s="23" t="s">
        <v>35</v>
      </c>
      <c r="J234" s="23">
        <v>217</v>
      </c>
      <c r="K234" s="23">
        <v>26</v>
      </c>
      <c r="L234" s="23">
        <v>0</v>
      </c>
      <c r="M234" s="25">
        <f>PI()*(K234/2)^2/1000+PI()*(L234/2)^2/1000</f>
        <v>0.5309291584566751</v>
      </c>
      <c r="N234" s="33">
        <v>0</v>
      </c>
      <c r="O234" s="23">
        <v>8</v>
      </c>
      <c r="P234" s="13">
        <v>2.3170000000000002</v>
      </c>
      <c r="Q234" s="13">
        <v>2.4420000000000002</v>
      </c>
      <c r="R234" s="13">
        <v>2.3639999999999999</v>
      </c>
      <c r="S234" s="13">
        <v>0</v>
      </c>
      <c r="T234" s="13">
        <f>R234-S234</f>
        <v>2.3639999999999999</v>
      </c>
      <c r="U234" s="13">
        <v>2.3639999999999999</v>
      </c>
      <c r="V234" s="13">
        <f>U234-S234</f>
        <v>2.3639999999999999</v>
      </c>
      <c r="W234" s="13">
        <f>100 - (1 - (((U234-T234)/U234)+(S234/T234)))*100</f>
        <v>0</v>
      </c>
      <c r="X234" s="13">
        <v>2.3639999999999999</v>
      </c>
      <c r="Y234" s="13">
        <f>(X234-U234)/U234*100</f>
        <v>0</v>
      </c>
      <c r="Z234" s="14">
        <f>IF(W234&gt;10,"NA",Y234)</f>
        <v>0</v>
      </c>
    </row>
    <row r="235" spans="1:26" s="23" customFormat="1" ht="19" x14ac:dyDescent="0.25">
      <c r="A235" s="23">
        <v>234</v>
      </c>
      <c r="B235" s="24" t="s">
        <v>0</v>
      </c>
      <c r="C235" s="23" t="s">
        <v>46</v>
      </c>
      <c r="D235" s="23" t="s">
        <v>46</v>
      </c>
      <c r="E235" s="23" t="s">
        <v>47</v>
      </c>
      <c r="F235" s="23" t="s">
        <v>8</v>
      </c>
      <c r="G235" s="23">
        <v>21</v>
      </c>
      <c r="H235" s="23" t="s">
        <v>9</v>
      </c>
      <c r="I235" s="23" t="s">
        <v>35</v>
      </c>
      <c r="J235" s="23">
        <v>217</v>
      </c>
      <c r="K235" s="23">
        <v>26</v>
      </c>
      <c r="L235" s="23">
        <v>0</v>
      </c>
      <c r="M235" s="25">
        <f>PI()*(K235/2)^2/1000+PI()*(L235/2)^2/1000</f>
        <v>0.5309291584566751</v>
      </c>
      <c r="N235" s="33">
        <v>0</v>
      </c>
      <c r="O235" s="23">
        <v>9</v>
      </c>
      <c r="P235" s="13">
        <v>1.669</v>
      </c>
      <c r="Q235" s="13">
        <v>1.8560000000000001</v>
      </c>
      <c r="R235" s="13">
        <v>1.7849999999999999</v>
      </c>
      <c r="S235" s="13">
        <v>0</v>
      </c>
      <c r="T235" s="13">
        <f>R235-S235</f>
        <v>1.7849999999999999</v>
      </c>
      <c r="U235" s="13">
        <v>1.7849999999999999</v>
      </c>
      <c r="V235" s="13">
        <f>U235-S235</f>
        <v>1.7849999999999999</v>
      </c>
      <c r="W235" s="13">
        <f>100 - (1 - (((U235-T235)/U235)+(S235/T235)))*100</f>
        <v>0</v>
      </c>
      <c r="X235" s="13">
        <v>1.7849999999999999</v>
      </c>
      <c r="Y235" s="13">
        <f>(X235-U235)/U235*100</f>
        <v>0</v>
      </c>
      <c r="Z235" s="14">
        <f>IF(W235&gt;10,"NA",Y235)</f>
        <v>0</v>
      </c>
    </row>
    <row r="236" spans="1:26" s="23" customFormat="1" ht="19" x14ac:dyDescent="0.25">
      <c r="A236" s="23">
        <v>235</v>
      </c>
      <c r="B236" s="24" t="s">
        <v>0</v>
      </c>
      <c r="C236" s="23" t="s">
        <v>46</v>
      </c>
      <c r="D236" s="23" t="s">
        <v>46</v>
      </c>
      <c r="E236" s="23" t="s">
        <v>47</v>
      </c>
      <c r="F236" s="23" t="s">
        <v>8</v>
      </c>
      <c r="G236" s="23">
        <v>21</v>
      </c>
      <c r="H236" s="23" t="s">
        <v>9</v>
      </c>
      <c r="I236" s="23" t="s">
        <v>35</v>
      </c>
      <c r="J236" s="23">
        <v>217</v>
      </c>
      <c r="K236" s="23">
        <v>26</v>
      </c>
      <c r="L236" s="23">
        <v>0</v>
      </c>
      <c r="M236" s="25">
        <f>PI()*(K236/2)^2/1000+PI()*(L236/2)^2/1000</f>
        <v>0.5309291584566751</v>
      </c>
      <c r="N236" s="33">
        <v>0</v>
      </c>
      <c r="O236" s="23">
        <v>10</v>
      </c>
      <c r="P236" s="13">
        <v>3.0230000000000001</v>
      </c>
      <c r="Q236" s="13">
        <v>4.17</v>
      </c>
      <c r="R236" s="13">
        <v>4.0970000000000004</v>
      </c>
      <c r="S236" s="13">
        <v>0</v>
      </c>
      <c r="T236" s="13">
        <f>R236-S236</f>
        <v>4.0970000000000004</v>
      </c>
      <c r="U236" s="13">
        <v>4.0970000000000004</v>
      </c>
      <c r="V236" s="13">
        <f>U236-S236</f>
        <v>4.0970000000000004</v>
      </c>
      <c r="W236" s="13">
        <f>100 - (1 - (((U236-T236)/U236)+(S236/T236)))*100</f>
        <v>0</v>
      </c>
      <c r="X236" s="13">
        <v>4.0970000000000004</v>
      </c>
      <c r="Y236" s="13">
        <f>(X236-U236)/U236*100</f>
        <v>0</v>
      </c>
      <c r="Z236" s="14">
        <f>IF(W236&gt;10,"NA",Y236)</f>
        <v>0</v>
      </c>
    </row>
    <row r="237" spans="1:26" s="23" customFormat="1" ht="19" x14ac:dyDescent="0.25">
      <c r="A237" s="23">
        <v>236</v>
      </c>
      <c r="B237" s="24" t="s">
        <v>0</v>
      </c>
      <c r="C237" s="23" t="s">
        <v>46</v>
      </c>
      <c r="D237" s="23" t="s">
        <v>46</v>
      </c>
      <c r="E237" s="23" t="s">
        <v>47</v>
      </c>
      <c r="F237" s="23" t="s">
        <v>8</v>
      </c>
      <c r="G237" s="23">
        <v>21</v>
      </c>
      <c r="H237" s="23" t="s">
        <v>9</v>
      </c>
      <c r="I237" s="23" t="s">
        <v>35</v>
      </c>
      <c r="J237" s="23">
        <v>217</v>
      </c>
      <c r="K237" s="23">
        <v>26</v>
      </c>
      <c r="L237" s="23">
        <v>0</v>
      </c>
      <c r="M237" s="25">
        <f>PI()*(K237/2)^2/1000+PI()*(L237/2)^2/1000</f>
        <v>0.5309291584566751</v>
      </c>
      <c r="N237" s="33">
        <v>0</v>
      </c>
      <c r="O237" s="23">
        <v>11</v>
      </c>
      <c r="P237" s="13">
        <v>2.508</v>
      </c>
      <c r="Q237" s="13">
        <v>2.4</v>
      </c>
      <c r="R237" s="13">
        <v>2.3380000000000001</v>
      </c>
      <c r="S237" s="13">
        <v>0</v>
      </c>
      <c r="T237" s="13">
        <f>R237-S237</f>
        <v>2.3380000000000001</v>
      </c>
      <c r="U237" s="13">
        <v>3.137</v>
      </c>
      <c r="V237" s="13">
        <f>U237-S237</f>
        <v>3.137</v>
      </c>
      <c r="W237" s="13">
        <f>100 - (1 - (((U237-T237)/U237)+(S237/T237)))*100</f>
        <v>25.470194453299328</v>
      </c>
      <c r="X237" s="13">
        <v>3.137</v>
      </c>
      <c r="Y237" s="13">
        <f>(X237-U237)/U237*100</f>
        <v>0</v>
      </c>
      <c r="Z237" s="14" t="str">
        <f>IF(W237&gt;10,"NA",Y237)</f>
        <v>NA</v>
      </c>
    </row>
    <row r="238" spans="1:26" s="23" customFormat="1" ht="19" x14ac:dyDescent="0.25">
      <c r="A238" s="23">
        <v>237</v>
      </c>
      <c r="B238" s="24" t="s">
        <v>0</v>
      </c>
      <c r="C238" s="23" t="s">
        <v>46</v>
      </c>
      <c r="D238" s="23" t="s">
        <v>46</v>
      </c>
      <c r="E238" s="23" t="s">
        <v>47</v>
      </c>
      <c r="F238" s="23" t="s">
        <v>8</v>
      </c>
      <c r="G238" s="23">
        <v>22</v>
      </c>
      <c r="H238" s="23" t="s">
        <v>9</v>
      </c>
      <c r="I238" s="23" t="s">
        <v>35</v>
      </c>
      <c r="J238" s="23">
        <v>340</v>
      </c>
      <c r="K238" s="23" t="s">
        <v>13</v>
      </c>
      <c r="L238" s="23" t="s">
        <v>13</v>
      </c>
      <c r="M238" s="25" t="s">
        <v>13</v>
      </c>
      <c r="N238" s="33">
        <v>0</v>
      </c>
      <c r="O238" s="23">
        <v>1</v>
      </c>
      <c r="P238" s="13">
        <v>1.524</v>
      </c>
      <c r="Q238" s="13">
        <v>1.379</v>
      </c>
      <c r="R238" s="13">
        <v>1.2969999999999999</v>
      </c>
      <c r="S238" s="13">
        <v>0</v>
      </c>
      <c r="T238" s="13">
        <f>R238-S238</f>
        <v>1.2969999999999999</v>
      </c>
      <c r="U238" s="13">
        <v>1.2969999999999999</v>
      </c>
      <c r="V238" s="13">
        <f>U238-S238</f>
        <v>1.2969999999999999</v>
      </c>
      <c r="W238" s="13">
        <f>100 - (1 - (((U238-T238)/U238)+(S238/T238)))*100</f>
        <v>0</v>
      </c>
      <c r="X238" s="13">
        <v>1.2969999999999999</v>
      </c>
      <c r="Y238" s="13">
        <f>(X238-U238)/U238*100</f>
        <v>0</v>
      </c>
      <c r="Z238" s="14">
        <f>IF(W238&gt;10,"NA",Y238)</f>
        <v>0</v>
      </c>
    </row>
    <row r="239" spans="1:26" s="23" customFormat="1" ht="19" x14ac:dyDescent="0.25">
      <c r="A239" s="23">
        <v>238</v>
      </c>
      <c r="B239" s="24" t="s">
        <v>0</v>
      </c>
      <c r="C239" s="23" t="s">
        <v>46</v>
      </c>
      <c r="D239" s="23" t="s">
        <v>46</v>
      </c>
      <c r="E239" s="23" t="s">
        <v>47</v>
      </c>
      <c r="F239" s="23" t="s">
        <v>8</v>
      </c>
      <c r="G239" s="23">
        <v>22</v>
      </c>
      <c r="H239" s="23" t="s">
        <v>9</v>
      </c>
      <c r="I239" s="23" t="s">
        <v>35</v>
      </c>
      <c r="J239" s="23">
        <v>340</v>
      </c>
      <c r="K239" s="23" t="s">
        <v>13</v>
      </c>
      <c r="L239" s="23" t="s">
        <v>13</v>
      </c>
      <c r="M239" s="25" t="s">
        <v>13</v>
      </c>
      <c r="N239" s="33">
        <v>0</v>
      </c>
      <c r="O239" s="23">
        <v>2</v>
      </c>
      <c r="P239" s="13">
        <v>2.694</v>
      </c>
      <c r="Q239" s="13">
        <v>2.2229999999999999</v>
      </c>
      <c r="R239" s="13">
        <v>2.1509999999999998</v>
      </c>
      <c r="S239" s="13">
        <v>0</v>
      </c>
      <c r="T239" s="13">
        <f>R239-S239</f>
        <v>2.1509999999999998</v>
      </c>
      <c r="U239" s="13">
        <v>3.8220000000000001</v>
      </c>
      <c r="V239" s="13">
        <f>U239-S239</f>
        <v>3.8220000000000001</v>
      </c>
      <c r="W239" s="13">
        <f>100 - (1 - (((U239-T239)/U239)+(S239/T239)))*100</f>
        <v>43.720565149136583</v>
      </c>
      <c r="X239" s="13">
        <v>3.8220000000000001</v>
      </c>
      <c r="Y239" s="13">
        <f>(X239-U239)/U239*100</f>
        <v>0</v>
      </c>
      <c r="Z239" s="14" t="str">
        <f>IF(W239&gt;10,"NA",Y239)</f>
        <v>NA</v>
      </c>
    </row>
    <row r="240" spans="1:26" s="23" customFormat="1" ht="19" x14ac:dyDescent="0.25">
      <c r="A240" s="23">
        <v>239</v>
      </c>
      <c r="B240" s="24" t="s">
        <v>0</v>
      </c>
      <c r="C240" s="23" t="s">
        <v>46</v>
      </c>
      <c r="D240" s="23" t="s">
        <v>46</v>
      </c>
      <c r="E240" s="23" t="s">
        <v>47</v>
      </c>
      <c r="F240" s="23" t="s">
        <v>8</v>
      </c>
      <c r="G240" s="23">
        <v>22</v>
      </c>
      <c r="H240" s="23" t="s">
        <v>9</v>
      </c>
      <c r="I240" s="23" t="s">
        <v>35</v>
      </c>
      <c r="J240" s="23">
        <v>340</v>
      </c>
      <c r="K240" s="23" t="s">
        <v>13</v>
      </c>
      <c r="L240" s="23" t="s">
        <v>13</v>
      </c>
      <c r="M240" s="25" t="s">
        <v>13</v>
      </c>
      <c r="N240" s="33">
        <v>0</v>
      </c>
      <c r="O240" s="23">
        <v>3</v>
      </c>
      <c r="P240" s="13">
        <v>2.3889999999999998</v>
      </c>
      <c r="Q240" s="13">
        <v>3.431</v>
      </c>
      <c r="R240" s="13">
        <v>3.3380000000000001</v>
      </c>
      <c r="S240" s="13">
        <v>0</v>
      </c>
      <c r="T240" s="13">
        <f>R240-S240</f>
        <v>3.3380000000000001</v>
      </c>
      <c r="U240" s="13">
        <v>3.4409999999999998</v>
      </c>
      <c r="V240" s="13">
        <f>U240-S240</f>
        <v>3.4409999999999998</v>
      </c>
      <c r="W240" s="13">
        <f>100 - (1 - (((U240-T240)/U240)+(S240/T240)))*100</f>
        <v>2.9933158965416879</v>
      </c>
      <c r="X240" s="13">
        <v>3.4409999999999998</v>
      </c>
      <c r="Y240" s="13">
        <f>(X240-U240)/U240*100</f>
        <v>0</v>
      </c>
      <c r="Z240" s="14">
        <f>IF(W240&gt;10,"NA",Y240)</f>
        <v>0</v>
      </c>
    </row>
    <row r="241" spans="1:26" s="23" customFormat="1" ht="19" x14ac:dyDescent="0.25">
      <c r="A241" s="23">
        <v>240</v>
      </c>
      <c r="B241" s="24" t="s">
        <v>0</v>
      </c>
      <c r="C241" s="23" t="s">
        <v>46</v>
      </c>
      <c r="D241" s="23" t="s">
        <v>46</v>
      </c>
      <c r="E241" s="23" t="s">
        <v>47</v>
      </c>
      <c r="F241" s="23" t="s">
        <v>8</v>
      </c>
      <c r="G241" s="23">
        <v>22</v>
      </c>
      <c r="H241" s="23" t="s">
        <v>9</v>
      </c>
      <c r="I241" s="23" t="s">
        <v>35</v>
      </c>
      <c r="J241" s="23">
        <v>340</v>
      </c>
      <c r="K241" s="23" t="s">
        <v>13</v>
      </c>
      <c r="L241" s="23" t="s">
        <v>13</v>
      </c>
      <c r="M241" s="25" t="s">
        <v>13</v>
      </c>
      <c r="N241" s="33">
        <v>0</v>
      </c>
      <c r="O241" s="23">
        <v>4</v>
      </c>
      <c r="P241" s="13">
        <v>2.0270000000000001</v>
      </c>
      <c r="Q241" s="13">
        <v>2.113</v>
      </c>
      <c r="R241" s="13">
        <v>2.0539999999999998</v>
      </c>
      <c r="S241" s="13">
        <v>0</v>
      </c>
      <c r="T241" s="13">
        <f>R241-S241</f>
        <v>2.0539999999999998</v>
      </c>
      <c r="U241" s="13">
        <v>2.625</v>
      </c>
      <c r="V241" s="13">
        <f>U241-S241</f>
        <v>2.625</v>
      </c>
      <c r="W241" s="13">
        <f>100 - (1 - (((U241-T241)/U241)+(S241/T241)))*100</f>
        <v>21.75238095238096</v>
      </c>
      <c r="X241" s="13">
        <v>2.625</v>
      </c>
      <c r="Y241" s="13">
        <f>(X241-U241)/U241*100</f>
        <v>0</v>
      </c>
      <c r="Z241" s="14" t="str">
        <f>IF(W241&gt;10,"NA",Y241)</f>
        <v>NA</v>
      </c>
    </row>
    <row r="242" spans="1:26" s="23" customFormat="1" ht="19" x14ac:dyDescent="0.25">
      <c r="A242" s="23">
        <v>241</v>
      </c>
      <c r="B242" s="24" t="s">
        <v>0</v>
      </c>
      <c r="C242" s="23" t="s">
        <v>46</v>
      </c>
      <c r="D242" s="23" t="s">
        <v>46</v>
      </c>
      <c r="E242" s="23" t="s">
        <v>47</v>
      </c>
      <c r="F242" s="23" t="s">
        <v>8</v>
      </c>
      <c r="G242" s="23">
        <v>22</v>
      </c>
      <c r="H242" s="23" t="s">
        <v>9</v>
      </c>
      <c r="I242" s="23" t="s">
        <v>35</v>
      </c>
      <c r="J242" s="23">
        <v>340</v>
      </c>
      <c r="K242" s="23" t="s">
        <v>13</v>
      </c>
      <c r="L242" s="23" t="s">
        <v>13</v>
      </c>
      <c r="M242" s="25" t="s">
        <v>13</v>
      </c>
      <c r="N242" s="33">
        <v>0</v>
      </c>
      <c r="O242" s="23">
        <v>5</v>
      </c>
      <c r="P242" s="13">
        <v>2.4830000000000001</v>
      </c>
      <c r="Q242" s="13">
        <v>3.3439999999999999</v>
      </c>
      <c r="R242" s="13">
        <v>3.28</v>
      </c>
      <c r="S242" s="13">
        <v>0</v>
      </c>
      <c r="T242" s="13">
        <f>R242-S242</f>
        <v>3.28</v>
      </c>
      <c r="U242" s="13">
        <v>3.3580000000000001</v>
      </c>
      <c r="V242" s="13">
        <f>U242-S242</f>
        <v>3.3580000000000001</v>
      </c>
      <c r="W242" s="13">
        <f>100 - (1 - (((U242-T242)/U242)+(S242/T242)))*100</f>
        <v>2.3228111971411636</v>
      </c>
      <c r="X242" s="13">
        <v>3.3580000000000001</v>
      </c>
      <c r="Y242" s="13">
        <f>(X242-U242)/U242*100</f>
        <v>0</v>
      </c>
      <c r="Z242" s="14">
        <f>IF(W242&gt;10,"NA",Y242)</f>
        <v>0</v>
      </c>
    </row>
    <row r="243" spans="1:26" s="23" customFormat="1" ht="19" x14ac:dyDescent="0.25">
      <c r="A243" s="23">
        <v>242</v>
      </c>
      <c r="B243" s="24" t="s">
        <v>0</v>
      </c>
      <c r="C243" s="23" t="s">
        <v>46</v>
      </c>
      <c r="D243" s="23" t="s">
        <v>46</v>
      </c>
      <c r="E243" s="23" t="s">
        <v>47</v>
      </c>
      <c r="F243" s="23" t="s">
        <v>8</v>
      </c>
      <c r="G243" s="23">
        <v>22</v>
      </c>
      <c r="H243" s="23" t="s">
        <v>9</v>
      </c>
      <c r="I243" s="23" t="s">
        <v>35</v>
      </c>
      <c r="J243" s="23">
        <v>340</v>
      </c>
      <c r="K243" s="23" t="s">
        <v>13</v>
      </c>
      <c r="L243" s="23" t="s">
        <v>13</v>
      </c>
      <c r="M243" s="25" t="s">
        <v>13</v>
      </c>
      <c r="N243" s="33">
        <v>0</v>
      </c>
      <c r="O243" s="23">
        <v>6</v>
      </c>
      <c r="P243" s="13">
        <v>2.286</v>
      </c>
      <c r="Q243" s="13">
        <v>2.9009999999999998</v>
      </c>
      <c r="R243" s="13">
        <v>2.7959999999999998</v>
      </c>
      <c r="S243" s="13">
        <v>0</v>
      </c>
      <c r="T243" s="13">
        <f>R243-S243</f>
        <v>2.7959999999999998</v>
      </c>
      <c r="U243" s="13">
        <v>3.0830000000000002</v>
      </c>
      <c r="V243" s="13">
        <f>U243-S243</f>
        <v>3.0830000000000002</v>
      </c>
      <c r="W243" s="13">
        <f>100 - (1 - (((U243-T243)/U243)+(S243/T243)))*100</f>
        <v>9.3091144988647585</v>
      </c>
      <c r="X243" s="13">
        <v>3.0830000000000002</v>
      </c>
      <c r="Y243" s="13">
        <f>(X243-U243)/U243*100</f>
        <v>0</v>
      </c>
      <c r="Z243" s="14">
        <f>IF(W243&gt;10,"NA",Y243)</f>
        <v>0</v>
      </c>
    </row>
    <row r="244" spans="1:26" s="23" customFormat="1" ht="19" x14ac:dyDescent="0.25">
      <c r="A244" s="23">
        <v>243</v>
      </c>
      <c r="B244" s="24" t="s">
        <v>0</v>
      </c>
      <c r="C244" s="23" t="s">
        <v>46</v>
      </c>
      <c r="D244" s="23" t="s">
        <v>46</v>
      </c>
      <c r="E244" s="23" t="s">
        <v>47</v>
      </c>
      <c r="F244" s="23" t="s">
        <v>8</v>
      </c>
      <c r="G244" s="23">
        <v>22</v>
      </c>
      <c r="H244" s="23" t="s">
        <v>17</v>
      </c>
      <c r="I244" s="23" t="s">
        <v>35</v>
      </c>
      <c r="J244" s="23">
        <v>340</v>
      </c>
      <c r="K244" s="23" t="s">
        <v>13</v>
      </c>
      <c r="L244" s="23" t="s">
        <v>13</v>
      </c>
      <c r="M244" s="25" t="s">
        <v>13</v>
      </c>
      <c r="N244" s="33">
        <v>1</v>
      </c>
      <c r="O244" s="23">
        <v>1</v>
      </c>
      <c r="P244" s="13">
        <v>1.212</v>
      </c>
      <c r="Q244" s="13">
        <v>1.0049999999999999</v>
      </c>
      <c r="R244" s="13">
        <v>0.85699999999999998</v>
      </c>
      <c r="S244" s="13">
        <v>0</v>
      </c>
      <c r="T244" s="13">
        <f>R244-S244</f>
        <v>0.85699999999999998</v>
      </c>
      <c r="U244" s="13">
        <v>0.93799999999999994</v>
      </c>
      <c r="V244" s="13">
        <f>U244-S244</f>
        <v>0.93799999999999994</v>
      </c>
      <c r="W244" s="13">
        <f>100 - (1 - (((U244-T244)/U244)+(S244/T244)))*100</f>
        <v>8.6353944562899869</v>
      </c>
      <c r="X244" s="13">
        <v>0.93799999999999994</v>
      </c>
      <c r="Y244" s="13">
        <f>(X244-U244)/U244*100</f>
        <v>0</v>
      </c>
      <c r="Z244" s="14">
        <f>IF(W244&gt;10,"NA",Y244)</f>
        <v>0</v>
      </c>
    </row>
    <row r="245" spans="1:26" s="23" customFormat="1" ht="19" x14ac:dyDescent="0.25">
      <c r="A245" s="23">
        <v>244</v>
      </c>
      <c r="B245" s="24" t="s">
        <v>0</v>
      </c>
      <c r="C245" s="23" t="s">
        <v>46</v>
      </c>
      <c r="D245" s="23" t="s">
        <v>46</v>
      </c>
      <c r="E245" s="23" t="s">
        <v>47</v>
      </c>
      <c r="F245" s="23" t="s">
        <v>8</v>
      </c>
      <c r="G245" s="23">
        <v>22</v>
      </c>
      <c r="H245" s="23" t="s">
        <v>17</v>
      </c>
      <c r="I245" s="23" t="s">
        <v>35</v>
      </c>
      <c r="J245" s="23">
        <v>340</v>
      </c>
      <c r="K245" s="23" t="s">
        <v>13</v>
      </c>
      <c r="L245" s="23" t="s">
        <v>13</v>
      </c>
      <c r="M245" s="25" t="s">
        <v>13</v>
      </c>
      <c r="N245" s="33">
        <v>1</v>
      </c>
      <c r="O245" s="23">
        <v>2</v>
      </c>
      <c r="P245" s="13">
        <v>1.1140000000000001</v>
      </c>
      <c r="Q245" s="13">
        <v>0.97399999999999998</v>
      </c>
      <c r="R245" s="13">
        <v>0.92800000000000005</v>
      </c>
      <c r="S245" s="13">
        <v>0</v>
      </c>
      <c r="T245" s="13">
        <f>R245-S245</f>
        <v>0.92800000000000005</v>
      </c>
      <c r="U245" s="13">
        <v>0.96699999999999997</v>
      </c>
      <c r="V245" s="13">
        <f>U245-S245</f>
        <v>0.96699999999999997</v>
      </c>
      <c r="W245" s="13">
        <f>100 - (1 - (((U245-T245)/U245)+(S245/T245)))*100</f>
        <v>4.0330920372285419</v>
      </c>
      <c r="X245" s="13">
        <v>0.96699999999999997</v>
      </c>
      <c r="Y245" s="13">
        <f>(X245-U245)/U245*100</f>
        <v>0</v>
      </c>
      <c r="Z245" s="14">
        <f>IF(W245&gt;10,"NA",Y245)</f>
        <v>0</v>
      </c>
    </row>
    <row r="246" spans="1:26" s="23" customFormat="1" ht="19" x14ac:dyDescent="0.25">
      <c r="A246" s="23">
        <v>245</v>
      </c>
      <c r="B246" s="24" t="s">
        <v>0</v>
      </c>
      <c r="C246" s="23" t="s">
        <v>46</v>
      </c>
      <c r="D246" s="23" t="s">
        <v>46</v>
      </c>
      <c r="E246" s="23" t="s">
        <v>47</v>
      </c>
      <c r="F246" s="23" t="s">
        <v>8</v>
      </c>
      <c r="G246" s="23">
        <v>22</v>
      </c>
      <c r="H246" s="23" t="s">
        <v>17</v>
      </c>
      <c r="I246" s="23" t="s">
        <v>35</v>
      </c>
      <c r="J246" s="23">
        <v>340</v>
      </c>
      <c r="K246" s="23" t="s">
        <v>13</v>
      </c>
      <c r="L246" s="23" t="s">
        <v>13</v>
      </c>
      <c r="M246" s="25" t="s">
        <v>13</v>
      </c>
      <c r="N246" s="33">
        <v>1</v>
      </c>
      <c r="O246" s="23">
        <v>3</v>
      </c>
      <c r="P246" s="13">
        <v>1.734</v>
      </c>
      <c r="Q246" s="13">
        <v>1.579</v>
      </c>
      <c r="R246" s="13">
        <v>1.5249999999999999</v>
      </c>
      <c r="S246" s="13">
        <v>0</v>
      </c>
      <c r="T246" s="13">
        <f>R246-S246</f>
        <v>1.5249999999999999</v>
      </c>
      <c r="U246" s="13">
        <v>1.5249999999999999</v>
      </c>
      <c r="V246" s="13">
        <f>U246-S246</f>
        <v>1.5249999999999999</v>
      </c>
      <c r="W246" s="13">
        <f>100 - (1 - (((U246-T246)/U246)+(S246/T246)))*100</f>
        <v>0</v>
      </c>
      <c r="X246" s="13">
        <v>1.5249999999999999</v>
      </c>
      <c r="Y246" s="13">
        <f>(X246-U246)/U246*100</f>
        <v>0</v>
      </c>
      <c r="Z246" s="14">
        <f>IF(W246&gt;10,"NA",Y246)</f>
        <v>0</v>
      </c>
    </row>
    <row r="247" spans="1:26" s="23" customFormat="1" ht="19" x14ac:dyDescent="0.25">
      <c r="A247" s="23">
        <v>246</v>
      </c>
      <c r="B247" s="24" t="s">
        <v>0</v>
      </c>
      <c r="C247" s="23" t="s">
        <v>46</v>
      </c>
      <c r="D247" s="23" t="s">
        <v>46</v>
      </c>
      <c r="E247" s="23" t="s">
        <v>47</v>
      </c>
      <c r="F247" s="23" t="s">
        <v>8</v>
      </c>
      <c r="G247" s="23">
        <v>22</v>
      </c>
      <c r="H247" s="23" t="s">
        <v>17</v>
      </c>
      <c r="I247" s="23" t="s">
        <v>35</v>
      </c>
      <c r="J247" s="23">
        <v>340</v>
      </c>
      <c r="K247" s="23" t="s">
        <v>13</v>
      </c>
      <c r="L247" s="23" t="s">
        <v>13</v>
      </c>
      <c r="M247" s="25" t="s">
        <v>13</v>
      </c>
      <c r="N247" s="33">
        <v>1</v>
      </c>
      <c r="O247" s="23">
        <v>4</v>
      </c>
      <c r="P247" s="13">
        <v>1.3759999999999999</v>
      </c>
      <c r="Q247" s="13">
        <v>1.0660000000000001</v>
      </c>
      <c r="R247" s="13">
        <v>1.0409999999999999</v>
      </c>
      <c r="S247" s="13">
        <v>0</v>
      </c>
      <c r="T247" s="13">
        <f>R247-S247</f>
        <v>1.0409999999999999</v>
      </c>
      <c r="U247" s="13">
        <v>1.0409999999999999</v>
      </c>
      <c r="V247" s="13">
        <f>U247-S247</f>
        <v>1.0409999999999999</v>
      </c>
      <c r="W247" s="13">
        <f>100 - (1 - (((U247-T247)/U247)+(S247/T247)))*100</f>
        <v>0</v>
      </c>
      <c r="X247" s="13">
        <v>1.0409999999999999</v>
      </c>
      <c r="Y247" s="13">
        <f>(X247-U247)/U247*100</f>
        <v>0</v>
      </c>
      <c r="Z247" s="14">
        <f>IF(W247&gt;10,"NA",Y247)</f>
        <v>0</v>
      </c>
    </row>
    <row r="248" spans="1:26" s="23" customFormat="1" ht="19" x14ac:dyDescent="0.25">
      <c r="A248" s="23">
        <v>247</v>
      </c>
      <c r="B248" s="24" t="s">
        <v>0</v>
      </c>
      <c r="C248" s="23" t="s">
        <v>46</v>
      </c>
      <c r="D248" s="23" t="s">
        <v>46</v>
      </c>
      <c r="E248" s="23" t="s">
        <v>47</v>
      </c>
      <c r="F248" s="23" t="s">
        <v>8</v>
      </c>
      <c r="G248" s="23">
        <v>22</v>
      </c>
      <c r="H248" s="23" t="s">
        <v>17</v>
      </c>
      <c r="I248" s="23" t="s">
        <v>35</v>
      </c>
      <c r="J248" s="23">
        <v>340</v>
      </c>
      <c r="K248" s="23" t="s">
        <v>13</v>
      </c>
      <c r="L248" s="23" t="s">
        <v>13</v>
      </c>
      <c r="M248" s="25" t="s">
        <v>13</v>
      </c>
      <c r="N248" s="33">
        <v>1</v>
      </c>
      <c r="O248" s="23">
        <v>5</v>
      </c>
      <c r="P248" s="13">
        <v>1.4179999999999999</v>
      </c>
      <c r="Q248" s="13">
        <v>1.083</v>
      </c>
      <c r="R248" s="13">
        <v>1.083</v>
      </c>
      <c r="S248" s="13">
        <v>0</v>
      </c>
      <c r="T248" s="13">
        <f>R248-S248</f>
        <v>1.083</v>
      </c>
      <c r="U248" s="13">
        <v>1.1659999999999999</v>
      </c>
      <c r="V248" s="13">
        <f>U248-S248</f>
        <v>1.1659999999999999</v>
      </c>
      <c r="W248" s="13">
        <f>100 - (1 - (((U248-T248)/U248)+(S248/T248)))*100</f>
        <v>7.1183533447684368</v>
      </c>
      <c r="X248" s="13">
        <v>1.1659999999999999</v>
      </c>
      <c r="Y248" s="13">
        <f>(X248-U248)/U248*100</f>
        <v>0</v>
      </c>
      <c r="Z248" s="14">
        <f>IF(W248&gt;10,"NA",Y248)</f>
        <v>0</v>
      </c>
    </row>
    <row r="249" spans="1:26" s="23" customFormat="1" ht="19" x14ac:dyDescent="0.25">
      <c r="A249" s="23">
        <v>248</v>
      </c>
      <c r="B249" s="24" t="s">
        <v>0</v>
      </c>
      <c r="C249" s="23" t="s">
        <v>46</v>
      </c>
      <c r="D249" s="23" t="s">
        <v>46</v>
      </c>
      <c r="E249" s="23" t="s">
        <v>47</v>
      </c>
      <c r="F249" s="23" t="s">
        <v>8</v>
      </c>
      <c r="G249" s="23">
        <v>22</v>
      </c>
      <c r="H249" s="23" t="s">
        <v>17</v>
      </c>
      <c r="I249" s="23" t="s">
        <v>35</v>
      </c>
      <c r="J249" s="23">
        <v>340</v>
      </c>
      <c r="K249" s="23" t="s">
        <v>13</v>
      </c>
      <c r="L249" s="23" t="s">
        <v>13</v>
      </c>
      <c r="M249" s="25" t="s">
        <v>13</v>
      </c>
      <c r="N249" s="33">
        <v>1</v>
      </c>
      <c r="O249" s="23">
        <v>6</v>
      </c>
      <c r="P249" s="13">
        <v>1.5209999999999999</v>
      </c>
      <c r="Q249" s="13">
        <v>1.0409999999999999</v>
      </c>
      <c r="R249" s="13">
        <v>1.0269999999999999</v>
      </c>
      <c r="S249" s="13">
        <v>0</v>
      </c>
      <c r="T249" s="13">
        <f>R249-S249</f>
        <v>1.0269999999999999</v>
      </c>
      <c r="U249" s="13">
        <v>1.0269999999999999</v>
      </c>
      <c r="V249" s="13">
        <f>U249-S249</f>
        <v>1.0269999999999999</v>
      </c>
      <c r="W249" s="13">
        <f>100 - (1 - (((U249-T249)/U249)+(S249/T249)))*100</f>
        <v>0</v>
      </c>
      <c r="X249" s="13">
        <v>1.0269999999999999</v>
      </c>
      <c r="Y249" s="13">
        <f>(X249-U249)/U249*100</f>
        <v>0</v>
      </c>
      <c r="Z249" s="14">
        <f>IF(W249&gt;10,"NA",Y249)</f>
        <v>0</v>
      </c>
    </row>
    <row r="250" spans="1:26" s="23" customFormat="1" ht="19" x14ac:dyDescent="0.25">
      <c r="A250" s="23">
        <v>249</v>
      </c>
      <c r="B250" s="24" t="s">
        <v>0</v>
      </c>
      <c r="C250" s="23" t="s">
        <v>46</v>
      </c>
      <c r="D250" s="23" t="s">
        <v>46</v>
      </c>
      <c r="E250" s="23" t="s">
        <v>47</v>
      </c>
      <c r="F250" s="23" t="s">
        <v>8</v>
      </c>
      <c r="G250" s="23">
        <v>22</v>
      </c>
      <c r="H250" s="23" t="s">
        <v>17</v>
      </c>
      <c r="I250" s="23" t="s">
        <v>35</v>
      </c>
      <c r="J250" s="23">
        <v>340</v>
      </c>
      <c r="K250" s="23" t="s">
        <v>13</v>
      </c>
      <c r="L250" s="23" t="s">
        <v>13</v>
      </c>
      <c r="M250" s="25" t="s">
        <v>13</v>
      </c>
      <c r="N250" s="33">
        <v>0</v>
      </c>
      <c r="O250" s="23">
        <v>7</v>
      </c>
      <c r="P250" s="13">
        <v>1.8240000000000001</v>
      </c>
      <c r="Q250" s="13">
        <v>1.018</v>
      </c>
      <c r="R250" s="13">
        <v>0.96399999999999997</v>
      </c>
      <c r="S250" s="13">
        <v>0</v>
      </c>
      <c r="T250" s="13">
        <f>R250-S250</f>
        <v>0.96399999999999997</v>
      </c>
      <c r="U250" s="13">
        <v>1.74</v>
      </c>
      <c r="V250" s="13">
        <f>U250-S250</f>
        <v>1.74</v>
      </c>
      <c r="W250" s="13">
        <f>100 - (1 - (((U250-T250)/U250)+(S250/T250)))*100</f>
        <v>44.597701149425298</v>
      </c>
      <c r="X250" s="13">
        <v>1.74</v>
      </c>
      <c r="Y250" s="13">
        <f>(X250-U250)/U250*100</f>
        <v>0</v>
      </c>
      <c r="Z250" s="14" t="str">
        <f>IF(W250&gt;10,"NA",Y250)</f>
        <v>NA</v>
      </c>
    </row>
    <row r="251" spans="1:26" s="23" customFormat="1" ht="19" x14ac:dyDescent="0.25">
      <c r="A251" s="23">
        <v>250</v>
      </c>
      <c r="B251" s="24" t="s">
        <v>0</v>
      </c>
      <c r="C251" s="23" t="s">
        <v>46</v>
      </c>
      <c r="D251" s="23" t="s">
        <v>46</v>
      </c>
      <c r="E251" s="23" t="s">
        <v>47</v>
      </c>
      <c r="F251" s="23" t="s">
        <v>8</v>
      </c>
      <c r="G251" s="23">
        <v>22</v>
      </c>
      <c r="H251" s="23" t="s">
        <v>17</v>
      </c>
      <c r="I251" s="23" t="s">
        <v>35</v>
      </c>
      <c r="J251" s="23">
        <v>340</v>
      </c>
      <c r="K251" s="23" t="s">
        <v>13</v>
      </c>
      <c r="L251" s="23" t="s">
        <v>13</v>
      </c>
      <c r="M251" s="25" t="s">
        <v>13</v>
      </c>
      <c r="N251" s="33">
        <v>1</v>
      </c>
      <c r="O251" s="23">
        <v>8</v>
      </c>
      <c r="P251" s="13">
        <v>1.3260000000000001</v>
      </c>
      <c r="Q251" s="13">
        <v>1.129</v>
      </c>
      <c r="R251" s="13">
        <v>1.1000000000000001</v>
      </c>
      <c r="S251" s="13">
        <v>0</v>
      </c>
      <c r="T251" s="13">
        <f>R251-S251</f>
        <v>1.1000000000000001</v>
      </c>
      <c r="U251" s="13">
        <v>1.1000000000000001</v>
      </c>
      <c r="V251" s="13">
        <f>U251-S251</f>
        <v>1.1000000000000001</v>
      </c>
      <c r="W251" s="13">
        <f>100 - (1 - (((U251-T251)/U251)+(S251/T251)))*100</f>
        <v>0</v>
      </c>
      <c r="X251" s="13">
        <v>1.1000000000000001</v>
      </c>
      <c r="Y251" s="13">
        <f>(X251-U251)/U251*100</f>
        <v>0</v>
      </c>
      <c r="Z251" s="14">
        <f>IF(W251&gt;10,"NA",Y251)</f>
        <v>0</v>
      </c>
    </row>
    <row r="252" spans="1:26" s="23" customFormat="1" ht="19" x14ac:dyDescent="0.25">
      <c r="A252" s="23">
        <v>251</v>
      </c>
      <c r="B252" s="24" t="s">
        <v>0</v>
      </c>
      <c r="C252" s="23" t="s">
        <v>46</v>
      </c>
      <c r="D252" s="23" t="s">
        <v>46</v>
      </c>
      <c r="E252" s="23" t="s">
        <v>47</v>
      </c>
      <c r="F252" s="23" t="s">
        <v>8</v>
      </c>
      <c r="G252" s="23">
        <v>22</v>
      </c>
      <c r="H252" s="23" t="s">
        <v>17</v>
      </c>
      <c r="I252" s="23" t="s">
        <v>35</v>
      </c>
      <c r="J252" s="23">
        <v>340</v>
      </c>
      <c r="K252" s="23" t="s">
        <v>13</v>
      </c>
      <c r="L252" s="23" t="s">
        <v>13</v>
      </c>
      <c r="M252" s="25" t="s">
        <v>13</v>
      </c>
      <c r="N252" s="33">
        <v>0</v>
      </c>
      <c r="O252" s="23">
        <v>9</v>
      </c>
      <c r="P252" s="13">
        <v>2.5329999999999999</v>
      </c>
      <c r="Q252" s="13">
        <v>3.698</v>
      </c>
      <c r="R252" s="13">
        <v>3.6280000000000001</v>
      </c>
      <c r="S252" s="13">
        <v>0</v>
      </c>
      <c r="T252" s="13">
        <f>R252-S252</f>
        <v>3.6280000000000001</v>
      </c>
      <c r="U252" s="13">
        <v>3.6280000000000001</v>
      </c>
      <c r="V252" s="13">
        <f>U252-S252</f>
        <v>3.6280000000000001</v>
      </c>
      <c r="W252" s="13">
        <f>100 - (1 - (((U252-T252)/U252)+(S252/T252)))*100</f>
        <v>0</v>
      </c>
      <c r="X252" s="13">
        <v>3.6280000000000001</v>
      </c>
      <c r="Y252" s="13">
        <f>(X252-U252)/U252*100</f>
        <v>0</v>
      </c>
      <c r="Z252" s="14">
        <f>IF(W252&gt;10,"NA",Y252)</f>
        <v>0</v>
      </c>
    </row>
    <row r="253" spans="1:26" s="23" customFormat="1" ht="19" x14ac:dyDescent="0.25">
      <c r="A253" s="23">
        <v>252</v>
      </c>
      <c r="B253" s="24" t="s">
        <v>0</v>
      </c>
      <c r="C253" s="23" t="s">
        <v>46</v>
      </c>
      <c r="D253" s="23" t="s">
        <v>46</v>
      </c>
      <c r="E253" s="23" t="s">
        <v>47</v>
      </c>
      <c r="F253" s="23" t="s">
        <v>8</v>
      </c>
      <c r="G253" s="23">
        <v>22</v>
      </c>
      <c r="H253" s="23" t="s">
        <v>17</v>
      </c>
      <c r="I253" s="23" t="s">
        <v>35</v>
      </c>
      <c r="J253" s="23">
        <v>340</v>
      </c>
      <c r="K253" s="23" t="s">
        <v>13</v>
      </c>
      <c r="L253" s="23" t="s">
        <v>13</v>
      </c>
      <c r="M253" s="25" t="s">
        <v>13</v>
      </c>
      <c r="N253" s="33">
        <v>0</v>
      </c>
      <c r="O253" s="23">
        <v>10</v>
      </c>
      <c r="P253" s="13">
        <v>2.3940000000000001</v>
      </c>
      <c r="Q253" s="13">
        <v>2.1850000000000001</v>
      </c>
      <c r="R253" s="13">
        <v>2.1190000000000002</v>
      </c>
      <c r="S253" s="13">
        <v>0</v>
      </c>
      <c r="T253" s="13">
        <f>R253-S253</f>
        <v>2.1190000000000002</v>
      </c>
      <c r="U253" s="13">
        <v>2.9060000000000001</v>
      </c>
      <c r="V253" s="13">
        <f>U253-S253</f>
        <v>2.9060000000000001</v>
      </c>
      <c r="W253" s="13">
        <f>100 - (1 - (((U253-T253)/U253)+(S253/T253)))*100</f>
        <v>27.081899518238117</v>
      </c>
      <c r="X253" s="13">
        <v>2.9060000000000001</v>
      </c>
      <c r="Y253" s="13">
        <f>(X253-U253)/U253*100</f>
        <v>0</v>
      </c>
      <c r="Z253" s="14" t="str">
        <f>IF(W253&gt;10,"NA",Y253)</f>
        <v>NA</v>
      </c>
    </row>
    <row r="254" spans="1:26" s="23" customFormat="1" ht="19" x14ac:dyDescent="0.25">
      <c r="A254" s="23">
        <v>253</v>
      </c>
      <c r="B254" s="24" t="s">
        <v>0</v>
      </c>
      <c r="C254" s="23" t="s">
        <v>46</v>
      </c>
      <c r="D254" s="23" t="s">
        <v>46</v>
      </c>
      <c r="E254" s="23" t="s">
        <v>47</v>
      </c>
      <c r="F254" s="23" t="s">
        <v>8</v>
      </c>
      <c r="G254" s="23">
        <v>22</v>
      </c>
      <c r="H254" s="23" t="s">
        <v>17</v>
      </c>
      <c r="I254" s="23" t="s">
        <v>35</v>
      </c>
      <c r="J254" s="23">
        <v>340</v>
      </c>
      <c r="K254" s="23" t="s">
        <v>13</v>
      </c>
      <c r="L254" s="23" t="s">
        <v>13</v>
      </c>
      <c r="M254" s="25" t="s">
        <v>13</v>
      </c>
      <c r="N254" s="33">
        <v>0</v>
      </c>
      <c r="O254" s="23">
        <v>11</v>
      </c>
      <c r="P254" s="13">
        <v>1.881</v>
      </c>
      <c r="Q254" s="13">
        <v>2.2810000000000001</v>
      </c>
      <c r="R254" s="13">
        <v>2.2599999999999998</v>
      </c>
      <c r="S254" s="13">
        <v>0</v>
      </c>
      <c r="T254" s="13">
        <f>R254-S254</f>
        <v>2.2599999999999998</v>
      </c>
      <c r="U254" s="13">
        <v>2.835</v>
      </c>
      <c r="V254" s="13">
        <f>U254-S254</f>
        <v>2.835</v>
      </c>
      <c r="W254" s="13">
        <f>100 - (1 - (((U254-T254)/U254)+(S254/T254)))*100</f>
        <v>20.282186948853621</v>
      </c>
      <c r="X254" s="13">
        <v>2.835</v>
      </c>
      <c r="Y254" s="13">
        <f>(X254-U254)/U254*100</f>
        <v>0</v>
      </c>
      <c r="Z254" s="14" t="str">
        <f>IF(W254&gt;10,"NA",Y254)</f>
        <v>NA</v>
      </c>
    </row>
    <row r="255" spans="1:26" s="23" customFormat="1" ht="19" x14ac:dyDescent="0.25">
      <c r="A255" s="23">
        <v>254</v>
      </c>
      <c r="B255" s="24" t="s">
        <v>0</v>
      </c>
      <c r="C255" s="23" t="s">
        <v>46</v>
      </c>
      <c r="D255" s="23" t="s">
        <v>46</v>
      </c>
      <c r="E255" s="23" t="s">
        <v>47</v>
      </c>
      <c r="F255" s="23" t="s">
        <v>8</v>
      </c>
      <c r="G255" s="23">
        <v>22</v>
      </c>
      <c r="H255" s="23" t="s">
        <v>17</v>
      </c>
      <c r="I255" s="23" t="s">
        <v>35</v>
      </c>
      <c r="J255" s="23">
        <v>340</v>
      </c>
      <c r="K255" s="23" t="s">
        <v>13</v>
      </c>
      <c r="L255" s="23" t="s">
        <v>13</v>
      </c>
      <c r="M255" s="25" t="s">
        <v>13</v>
      </c>
      <c r="N255" s="33">
        <v>1</v>
      </c>
      <c r="O255" s="23">
        <v>12</v>
      </c>
      <c r="P255" s="13">
        <v>1.7290000000000001</v>
      </c>
      <c r="Q255" s="13">
        <v>1.468</v>
      </c>
      <c r="R255" s="13">
        <v>1.468</v>
      </c>
      <c r="S255" s="13">
        <v>0</v>
      </c>
      <c r="T255" s="13">
        <f>R255-S255</f>
        <v>1.468</v>
      </c>
      <c r="U255" s="13">
        <v>1.619</v>
      </c>
      <c r="V255" s="13">
        <f>U255-S255</f>
        <v>1.619</v>
      </c>
      <c r="W255" s="13">
        <f>100 - (1 - (((U255-T255)/U255)+(S255/T255)))*100</f>
        <v>9.3267449042618864</v>
      </c>
      <c r="X255" s="13">
        <v>1.619</v>
      </c>
      <c r="Y255" s="13">
        <f>(X255-U255)/U255*100</f>
        <v>0</v>
      </c>
      <c r="Z255" s="14">
        <f>IF(W255&gt;10,"NA",Y255)</f>
        <v>0</v>
      </c>
    </row>
    <row r="256" spans="1:26" s="23" customFormat="1" ht="19" x14ac:dyDescent="0.25">
      <c r="A256" s="23">
        <v>255</v>
      </c>
      <c r="B256" s="24" t="s">
        <v>0</v>
      </c>
      <c r="C256" s="23" t="s">
        <v>46</v>
      </c>
      <c r="D256" s="23" t="s">
        <v>46</v>
      </c>
      <c r="E256" s="23" t="s">
        <v>47</v>
      </c>
      <c r="F256" s="23" t="s">
        <v>8</v>
      </c>
      <c r="G256" s="23">
        <v>22</v>
      </c>
      <c r="H256" s="23" t="s">
        <v>17</v>
      </c>
      <c r="I256" s="23" t="s">
        <v>35</v>
      </c>
      <c r="J256" s="23">
        <v>340</v>
      </c>
      <c r="K256" s="23" t="s">
        <v>13</v>
      </c>
      <c r="L256" s="23" t="s">
        <v>13</v>
      </c>
      <c r="M256" s="25" t="s">
        <v>13</v>
      </c>
      <c r="N256" s="33">
        <v>0</v>
      </c>
      <c r="O256" s="23">
        <v>13</v>
      </c>
      <c r="P256" s="13">
        <v>1.756</v>
      </c>
      <c r="Q256" s="13">
        <v>1.669</v>
      </c>
      <c r="R256" s="13">
        <v>1.613</v>
      </c>
      <c r="S256" s="13">
        <v>0</v>
      </c>
      <c r="T256" s="13">
        <f>R256-S256</f>
        <v>1.613</v>
      </c>
      <c r="U256" s="13">
        <v>1.895</v>
      </c>
      <c r="V256" s="13">
        <f>U256-S256</f>
        <v>1.895</v>
      </c>
      <c r="W256" s="13">
        <f>100 - (1 - (((U256-T256)/U256)+(S256/T256)))*100</f>
        <v>14.881266490765171</v>
      </c>
      <c r="X256" s="13">
        <v>1.895</v>
      </c>
      <c r="Y256" s="13">
        <f>(X256-U256)/U256*100</f>
        <v>0</v>
      </c>
      <c r="Z256" s="14" t="str">
        <f>IF(W256&gt;10,"NA",Y256)</f>
        <v>NA</v>
      </c>
    </row>
    <row r="257" spans="1:26" s="23" customFormat="1" ht="19" x14ac:dyDescent="0.25">
      <c r="A257" s="23">
        <v>256</v>
      </c>
      <c r="B257" s="24" t="s">
        <v>0</v>
      </c>
      <c r="C257" s="23" t="s">
        <v>46</v>
      </c>
      <c r="D257" s="23" t="s">
        <v>46</v>
      </c>
      <c r="E257" s="23" t="s">
        <v>47</v>
      </c>
      <c r="F257" s="23" t="s">
        <v>8</v>
      </c>
      <c r="G257" s="23">
        <v>22</v>
      </c>
      <c r="H257" s="23" t="s">
        <v>17</v>
      </c>
      <c r="I257" s="23" t="s">
        <v>35</v>
      </c>
      <c r="J257" s="23">
        <v>340</v>
      </c>
      <c r="K257" s="23" t="s">
        <v>13</v>
      </c>
      <c r="L257" s="23" t="s">
        <v>13</v>
      </c>
      <c r="M257" s="25" t="s">
        <v>13</v>
      </c>
      <c r="N257" s="33">
        <v>0</v>
      </c>
      <c r="O257" s="23">
        <v>14</v>
      </c>
      <c r="P257" s="13">
        <v>2.2629999999999999</v>
      </c>
      <c r="Q257" s="13">
        <v>3.694</v>
      </c>
      <c r="R257" s="13">
        <v>3.6280000000000001</v>
      </c>
      <c r="S257" s="13">
        <v>0</v>
      </c>
      <c r="T257" s="13">
        <f>R257-S257</f>
        <v>3.6280000000000001</v>
      </c>
      <c r="U257" s="13">
        <v>3.802</v>
      </c>
      <c r="V257" s="13">
        <f>U257-S257</f>
        <v>3.802</v>
      </c>
      <c r="W257" s="13">
        <f>100 - (1 - (((U257-T257)/U257)+(S257/T257)))*100</f>
        <v>4.5765386638611147</v>
      </c>
      <c r="X257" s="13">
        <v>3.802</v>
      </c>
      <c r="Y257" s="13">
        <f>(X257-U257)/U257*100</f>
        <v>0</v>
      </c>
      <c r="Z257" s="14">
        <f>IF(W257&gt;10,"NA",Y257)</f>
        <v>0</v>
      </c>
    </row>
    <row r="258" spans="1:26" s="23" customFormat="1" ht="19" x14ac:dyDescent="0.25">
      <c r="A258" s="23">
        <v>257</v>
      </c>
      <c r="B258" s="24" t="s">
        <v>0</v>
      </c>
      <c r="C258" s="23" t="s">
        <v>46</v>
      </c>
      <c r="D258" s="23" t="s">
        <v>46</v>
      </c>
      <c r="E258" s="23" t="s">
        <v>47</v>
      </c>
      <c r="F258" s="23" t="s">
        <v>8</v>
      </c>
      <c r="G258" s="23">
        <v>22</v>
      </c>
      <c r="H258" s="23" t="s">
        <v>17</v>
      </c>
      <c r="I258" s="23" t="s">
        <v>35</v>
      </c>
      <c r="J258" s="23">
        <v>340</v>
      </c>
      <c r="K258" s="23" t="s">
        <v>13</v>
      </c>
      <c r="L258" s="23" t="s">
        <v>13</v>
      </c>
      <c r="M258" s="25" t="s">
        <v>13</v>
      </c>
      <c r="N258" s="33">
        <v>0</v>
      </c>
      <c r="O258" s="23">
        <v>15</v>
      </c>
      <c r="P258" s="13">
        <v>2.1989999999999998</v>
      </c>
      <c r="Q258" s="13">
        <v>3.1240000000000001</v>
      </c>
      <c r="R258" s="13">
        <v>3.0419999999999998</v>
      </c>
      <c r="S258" s="13">
        <v>0</v>
      </c>
      <c r="T258" s="13">
        <f>R258-S258</f>
        <v>3.0419999999999998</v>
      </c>
      <c r="U258" s="13">
        <v>3.3159999999999998</v>
      </c>
      <c r="V258" s="13">
        <f>U258-S258</f>
        <v>3.3159999999999998</v>
      </c>
      <c r="W258" s="13">
        <f>100 - (1 - (((U258-T258)/U258)+(S258/T258)))*100</f>
        <v>8.2629674306393213</v>
      </c>
      <c r="X258" s="13">
        <v>3.3159999999999998</v>
      </c>
      <c r="Y258" s="13">
        <f>(X258-U258)/U258*100</f>
        <v>0</v>
      </c>
      <c r="Z258" s="14">
        <f>IF(W258&gt;10,"NA",Y258)</f>
        <v>0</v>
      </c>
    </row>
    <row r="259" spans="1:26" s="23" customFormat="1" ht="19" x14ac:dyDescent="0.25">
      <c r="A259" s="23">
        <v>258</v>
      </c>
      <c r="B259" s="24" t="s">
        <v>0</v>
      </c>
      <c r="C259" s="23" t="s">
        <v>46</v>
      </c>
      <c r="D259" s="23" t="s">
        <v>46</v>
      </c>
      <c r="E259" s="23" t="s">
        <v>47</v>
      </c>
      <c r="F259" s="23" t="s">
        <v>8</v>
      </c>
      <c r="G259" s="23">
        <v>22</v>
      </c>
      <c r="H259" s="23" t="s">
        <v>17</v>
      </c>
      <c r="I259" s="23" t="s">
        <v>35</v>
      </c>
      <c r="J259" s="23">
        <v>340</v>
      </c>
      <c r="K259" s="23" t="s">
        <v>13</v>
      </c>
      <c r="L259" s="23" t="s">
        <v>13</v>
      </c>
      <c r="M259" s="25" t="s">
        <v>13</v>
      </c>
      <c r="N259" s="33">
        <v>0</v>
      </c>
      <c r="O259" s="23">
        <v>16</v>
      </c>
      <c r="P259" s="13">
        <v>2.4369999999999998</v>
      </c>
      <c r="Q259" s="13">
        <v>3.5230000000000001</v>
      </c>
      <c r="R259" s="13">
        <v>3.4449999999999998</v>
      </c>
      <c r="S259" s="13">
        <v>0</v>
      </c>
      <c r="T259" s="13">
        <f>R259-S259</f>
        <v>3.4449999999999998</v>
      </c>
      <c r="U259" s="13">
        <v>3.4969999999999999</v>
      </c>
      <c r="V259" s="13">
        <f>U259-S259</f>
        <v>3.4969999999999999</v>
      </c>
      <c r="W259" s="13">
        <f>100 - (1 - (((U259-T259)/U259)+(S259/T259)))*100</f>
        <v>1.4869888475836461</v>
      </c>
      <c r="X259" s="13">
        <v>3.4969999999999999</v>
      </c>
      <c r="Y259" s="13">
        <f>(X259-U259)/U259*100</f>
        <v>0</v>
      </c>
      <c r="Z259" s="14">
        <f>IF(W259&gt;10,"NA",Y259)</f>
        <v>0</v>
      </c>
    </row>
    <row r="260" spans="1:26" s="23" customFormat="1" ht="19" x14ac:dyDescent="0.25">
      <c r="A260" s="23">
        <v>259</v>
      </c>
      <c r="B260" s="24" t="s">
        <v>0</v>
      </c>
      <c r="C260" s="23" t="s">
        <v>46</v>
      </c>
      <c r="D260" s="23" t="s">
        <v>46</v>
      </c>
      <c r="E260" s="23" t="s">
        <v>47</v>
      </c>
      <c r="F260" s="23" t="s">
        <v>8</v>
      </c>
      <c r="G260" s="23">
        <v>22</v>
      </c>
      <c r="H260" s="23" t="s">
        <v>17</v>
      </c>
      <c r="I260" s="23" t="s">
        <v>35</v>
      </c>
      <c r="J260" s="23">
        <v>340</v>
      </c>
      <c r="K260" s="23" t="s">
        <v>13</v>
      </c>
      <c r="L260" s="23" t="s">
        <v>13</v>
      </c>
      <c r="M260" s="25" t="s">
        <v>13</v>
      </c>
      <c r="N260" s="33">
        <v>0</v>
      </c>
      <c r="O260" s="23">
        <v>17</v>
      </c>
      <c r="P260" s="13">
        <v>2.5329999999999999</v>
      </c>
      <c r="Q260" s="13">
        <v>3.8639999999999999</v>
      </c>
      <c r="R260" s="13">
        <v>3.7719999999999998</v>
      </c>
      <c r="S260" s="13">
        <v>0</v>
      </c>
      <c r="T260" s="13">
        <f>R260-S260</f>
        <v>3.7719999999999998</v>
      </c>
      <c r="U260" s="13">
        <v>3.7719999999999998</v>
      </c>
      <c r="V260" s="13">
        <f>U260-S260</f>
        <v>3.7719999999999998</v>
      </c>
      <c r="W260" s="13">
        <f>100 - (1 - (((U260-T260)/U260)+(S260/T260)))*100</f>
        <v>0</v>
      </c>
      <c r="X260" s="13">
        <v>3.7719999999999998</v>
      </c>
      <c r="Y260" s="13">
        <f>(X260-U260)/U260*100</f>
        <v>0</v>
      </c>
      <c r="Z260" s="14">
        <f>IF(W260&gt;10,"NA",Y260)</f>
        <v>0</v>
      </c>
    </row>
    <row r="261" spans="1:26" s="23" customFormat="1" ht="19" x14ac:dyDescent="0.25">
      <c r="A261" s="23">
        <v>260</v>
      </c>
      <c r="B261" s="24" t="s">
        <v>0</v>
      </c>
      <c r="C261" s="23" t="s">
        <v>46</v>
      </c>
      <c r="D261" s="23" t="s">
        <v>46</v>
      </c>
      <c r="E261" s="23" t="s">
        <v>47</v>
      </c>
      <c r="F261" s="23" t="s">
        <v>8</v>
      </c>
      <c r="G261" s="23">
        <v>23</v>
      </c>
      <c r="H261" s="23" t="s">
        <v>9</v>
      </c>
      <c r="I261" s="23" t="s">
        <v>43</v>
      </c>
      <c r="J261" s="23">
        <v>189</v>
      </c>
      <c r="K261" s="23">
        <v>30</v>
      </c>
      <c r="L261" s="23">
        <v>0</v>
      </c>
      <c r="M261" s="25">
        <f>PI()*(K261/2)^2/1000+PI()*(L261/2)^2/1000</f>
        <v>0.70685834705770345</v>
      </c>
      <c r="N261" s="33">
        <v>0</v>
      </c>
      <c r="O261" s="23">
        <v>1</v>
      </c>
      <c r="P261" s="13">
        <v>2.5819999999999999</v>
      </c>
      <c r="Q261" s="13">
        <v>3.7280000000000002</v>
      </c>
      <c r="R261" s="13">
        <v>3.6419999999999999</v>
      </c>
      <c r="S261" s="13">
        <v>0</v>
      </c>
      <c r="T261" s="13">
        <f>R261-S261</f>
        <v>3.6419999999999999</v>
      </c>
      <c r="U261" s="13">
        <v>3.6629999999999998</v>
      </c>
      <c r="V261" s="13">
        <f>U261-S261</f>
        <v>3.6629999999999998</v>
      </c>
      <c r="W261" s="13">
        <f>100 - (1 - (((U261-T261)/U261)+(S261/T261)))*100</f>
        <v>0.57330057330057116</v>
      </c>
      <c r="X261" s="13">
        <v>3.6629999999999998</v>
      </c>
      <c r="Y261" s="13">
        <f>(X261-U261)/U261*100</f>
        <v>0</v>
      </c>
      <c r="Z261" s="14">
        <f>IF(W261&gt;10,"NA",Y261)</f>
        <v>0</v>
      </c>
    </row>
    <row r="262" spans="1:26" s="23" customFormat="1" ht="19" x14ac:dyDescent="0.25">
      <c r="A262" s="23">
        <v>261</v>
      </c>
      <c r="B262" s="24" t="s">
        <v>0</v>
      </c>
      <c r="C262" s="23" t="s">
        <v>46</v>
      </c>
      <c r="D262" s="23" t="s">
        <v>46</v>
      </c>
      <c r="E262" s="23" t="s">
        <v>47</v>
      </c>
      <c r="F262" s="23" t="s">
        <v>8</v>
      </c>
      <c r="G262" s="23">
        <v>23</v>
      </c>
      <c r="H262" s="23" t="s">
        <v>9</v>
      </c>
      <c r="I262" s="23" t="s">
        <v>43</v>
      </c>
      <c r="J262" s="23">
        <v>189</v>
      </c>
      <c r="K262" s="23">
        <v>30</v>
      </c>
      <c r="L262" s="23">
        <v>0</v>
      </c>
      <c r="M262" s="25">
        <f>PI()*(K262/2)^2/1000+PI()*(L262/2)^2/1000</f>
        <v>0.70685834705770345</v>
      </c>
      <c r="N262" s="33">
        <v>0</v>
      </c>
      <c r="O262" s="23">
        <v>2</v>
      </c>
      <c r="P262" s="13">
        <v>2.4300000000000002</v>
      </c>
      <c r="Q262" s="13">
        <v>3.0329999999999999</v>
      </c>
      <c r="R262" s="13">
        <v>2.9780000000000002</v>
      </c>
      <c r="S262" s="13">
        <v>0</v>
      </c>
      <c r="T262" s="13">
        <f>R262-S262</f>
        <v>2.9780000000000002</v>
      </c>
      <c r="U262" s="13">
        <v>2.9780000000000002</v>
      </c>
      <c r="V262" s="13">
        <f>U262-S262</f>
        <v>2.9780000000000002</v>
      </c>
      <c r="W262" s="13">
        <f>100 - (1 - (((U262-T262)/U262)+(S262/T262)))*100</f>
        <v>0</v>
      </c>
      <c r="X262" s="13">
        <v>2.9780000000000002</v>
      </c>
      <c r="Y262" s="13">
        <f>(X262-U262)/U262*100</f>
        <v>0</v>
      </c>
      <c r="Z262" s="14">
        <f>IF(W262&gt;10,"NA",Y262)</f>
        <v>0</v>
      </c>
    </row>
    <row r="263" spans="1:26" s="23" customFormat="1" ht="19" x14ac:dyDescent="0.25">
      <c r="A263" s="23">
        <v>262</v>
      </c>
      <c r="B263" s="24" t="s">
        <v>0</v>
      </c>
      <c r="C263" s="23" t="s">
        <v>46</v>
      </c>
      <c r="D263" s="23" t="s">
        <v>46</v>
      </c>
      <c r="E263" s="23" t="s">
        <v>47</v>
      </c>
      <c r="F263" s="23" t="s">
        <v>8</v>
      </c>
      <c r="G263" s="23">
        <v>23</v>
      </c>
      <c r="H263" s="23" t="s">
        <v>9</v>
      </c>
      <c r="I263" s="23" t="s">
        <v>43</v>
      </c>
      <c r="J263" s="23">
        <v>189</v>
      </c>
      <c r="K263" s="23">
        <v>30</v>
      </c>
      <c r="L263" s="23">
        <v>0</v>
      </c>
      <c r="M263" s="25">
        <f>PI()*(K263/2)^2/1000+PI()*(L263/2)^2/1000</f>
        <v>0.70685834705770345</v>
      </c>
      <c r="N263" s="33">
        <v>0</v>
      </c>
      <c r="O263" s="23">
        <v>3</v>
      </c>
      <c r="P263" s="13">
        <v>2.1549999999999998</v>
      </c>
      <c r="Q263" s="13">
        <v>2.367</v>
      </c>
      <c r="R263" s="13">
        <v>2.323</v>
      </c>
      <c r="S263" s="13">
        <v>0</v>
      </c>
      <c r="T263" s="13">
        <f>R263-S263</f>
        <v>2.323</v>
      </c>
      <c r="U263" s="13">
        <v>2.4369999999999998</v>
      </c>
      <c r="V263" s="13">
        <f>U263-S263</f>
        <v>2.4369999999999998</v>
      </c>
      <c r="W263" s="13">
        <f>100 - (1 - (((U263-T263)/U263)+(S263/T263)))*100</f>
        <v>4.677882642593346</v>
      </c>
      <c r="X263" s="13">
        <v>2.4369999999999998</v>
      </c>
      <c r="Y263" s="13">
        <f>(X263-U263)/U263*100</f>
        <v>0</v>
      </c>
      <c r="Z263" s="14">
        <f>IF(W263&gt;10,"NA",Y263)</f>
        <v>0</v>
      </c>
    </row>
    <row r="264" spans="1:26" s="23" customFormat="1" ht="19" x14ac:dyDescent="0.25">
      <c r="A264" s="23">
        <v>263</v>
      </c>
      <c r="B264" s="24" t="s">
        <v>0</v>
      </c>
      <c r="C264" s="23" t="s">
        <v>46</v>
      </c>
      <c r="D264" s="23" t="s">
        <v>46</v>
      </c>
      <c r="E264" s="23" t="s">
        <v>47</v>
      </c>
      <c r="F264" s="23" t="s">
        <v>8</v>
      </c>
      <c r="G264" s="23">
        <v>23</v>
      </c>
      <c r="H264" s="23" t="s">
        <v>9</v>
      </c>
      <c r="I264" s="23" t="s">
        <v>43</v>
      </c>
      <c r="J264" s="23">
        <v>189</v>
      </c>
      <c r="K264" s="23">
        <v>30</v>
      </c>
      <c r="L264" s="23">
        <v>0</v>
      </c>
      <c r="M264" s="25">
        <f>PI()*(K264/2)^2/1000+PI()*(L264/2)^2/1000</f>
        <v>0.70685834705770345</v>
      </c>
      <c r="N264" s="33">
        <v>0</v>
      </c>
      <c r="O264" s="23">
        <v>4</v>
      </c>
      <c r="P264" s="13">
        <v>1.64</v>
      </c>
      <c r="Q264" s="13">
        <v>1.0229999999999999</v>
      </c>
      <c r="R264" s="13">
        <v>0.97199999999999998</v>
      </c>
      <c r="S264" s="13">
        <v>0</v>
      </c>
      <c r="T264" s="13">
        <f>R264-S264</f>
        <v>0.97199999999999998</v>
      </c>
      <c r="U264" s="13">
        <v>1.28</v>
      </c>
      <c r="V264" s="13">
        <f>U264-S264</f>
        <v>1.28</v>
      </c>
      <c r="W264" s="13">
        <f>100 - (1 - (((U264-T264)/U264)+(S264/T264)))*100</f>
        <v>24.062500000000014</v>
      </c>
      <c r="X264" s="13">
        <v>1.28</v>
      </c>
      <c r="Y264" s="13">
        <f>(X264-U264)/U264*100</f>
        <v>0</v>
      </c>
      <c r="Z264" s="14" t="str">
        <f>IF(W264&gt;10,"NA",Y264)</f>
        <v>NA</v>
      </c>
    </row>
    <row r="265" spans="1:26" s="23" customFormat="1" ht="19" x14ac:dyDescent="0.25">
      <c r="A265" s="23">
        <v>264</v>
      </c>
      <c r="B265" s="24" t="s">
        <v>0</v>
      </c>
      <c r="C265" s="23" t="s">
        <v>46</v>
      </c>
      <c r="D265" s="23" t="s">
        <v>46</v>
      </c>
      <c r="E265" s="23" t="s">
        <v>47</v>
      </c>
      <c r="F265" s="23" t="s">
        <v>8</v>
      </c>
      <c r="G265" s="23">
        <v>23</v>
      </c>
      <c r="H265" s="23" t="s">
        <v>9</v>
      </c>
      <c r="I265" s="23" t="s">
        <v>43</v>
      </c>
      <c r="J265" s="23">
        <v>189</v>
      </c>
      <c r="K265" s="23">
        <v>30</v>
      </c>
      <c r="L265" s="23">
        <v>0</v>
      </c>
      <c r="M265" s="25">
        <f>PI()*(K265/2)^2/1000+PI()*(L265/2)^2/1000</f>
        <v>0.70685834705770345</v>
      </c>
      <c r="N265" s="33">
        <v>0</v>
      </c>
      <c r="O265" s="23">
        <v>5</v>
      </c>
      <c r="P265" s="13">
        <v>1.486</v>
      </c>
      <c r="Q265" s="13">
        <v>0.92200000000000004</v>
      </c>
      <c r="R265" s="13">
        <v>0.89</v>
      </c>
      <c r="S265" s="13">
        <v>0</v>
      </c>
      <c r="T265" s="13">
        <f>R265-S265</f>
        <v>0.89</v>
      </c>
      <c r="U265" s="13">
        <v>0.97899999999999998</v>
      </c>
      <c r="V265" s="13">
        <f>U265-S265</f>
        <v>0.97899999999999998</v>
      </c>
      <c r="W265" s="13">
        <f>100 - (1 - (((U265-T265)/U265)+(S265/T265)))*100</f>
        <v>9.0909090909090793</v>
      </c>
      <c r="X265" s="13">
        <v>0.97899999999999998</v>
      </c>
      <c r="Y265" s="13">
        <f>(X265-U265)/U265*100</f>
        <v>0</v>
      </c>
      <c r="Z265" s="14">
        <f>IF(W265&gt;10,"NA",Y265)</f>
        <v>0</v>
      </c>
    </row>
    <row r="266" spans="1:26" s="23" customFormat="1" ht="19" x14ac:dyDescent="0.25">
      <c r="A266" s="23">
        <v>265</v>
      </c>
      <c r="B266" s="24" t="s">
        <v>0</v>
      </c>
      <c r="C266" s="23" t="s">
        <v>46</v>
      </c>
      <c r="D266" s="23" t="s">
        <v>46</v>
      </c>
      <c r="E266" s="23" t="s">
        <v>47</v>
      </c>
      <c r="F266" s="23" t="s">
        <v>8</v>
      </c>
      <c r="G266" s="23">
        <v>23</v>
      </c>
      <c r="H266" s="23" t="s">
        <v>9</v>
      </c>
      <c r="I266" s="23" t="s">
        <v>43</v>
      </c>
      <c r="J266" s="23">
        <v>189</v>
      </c>
      <c r="K266" s="23">
        <v>30</v>
      </c>
      <c r="L266" s="23">
        <v>0</v>
      </c>
      <c r="M266" s="25">
        <f>PI()*(K266/2)^2/1000+PI()*(L266/2)^2/1000</f>
        <v>0.70685834705770345</v>
      </c>
      <c r="N266" s="33">
        <v>0</v>
      </c>
      <c r="O266" s="23">
        <v>6</v>
      </c>
      <c r="P266" s="13">
        <v>3.3730000000000002</v>
      </c>
      <c r="Q266" s="13">
        <v>4.4340000000000002</v>
      </c>
      <c r="R266" s="13">
        <v>4.3639999999999999</v>
      </c>
      <c r="S266" s="13">
        <v>0</v>
      </c>
      <c r="T266" s="13">
        <f>R266-S266</f>
        <v>4.3639999999999999</v>
      </c>
      <c r="U266" s="13">
        <v>4.3639999999999999</v>
      </c>
      <c r="V266" s="13">
        <f>U266-S266</f>
        <v>4.3639999999999999</v>
      </c>
      <c r="W266" s="13">
        <f>100 - (1 - (((U266-T266)/U266)+(S266/T266)))*100</f>
        <v>0</v>
      </c>
      <c r="X266" s="13">
        <v>4.3639999999999999</v>
      </c>
      <c r="Y266" s="13">
        <f>(X266-U266)/U266*100</f>
        <v>0</v>
      </c>
      <c r="Z266" s="14">
        <f>IF(W266&gt;10,"NA",Y266)</f>
        <v>0</v>
      </c>
    </row>
    <row r="267" spans="1:26" s="23" customFormat="1" ht="19" x14ac:dyDescent="0.25">
      <c r="A267" s="23">
        <v>266</v>
      </c>
      <c r="B267" s="24" t="s">
        <v>0</v>
      </c>
      <c r="C267" s="23" t="s">
        <v>46</v>
      </c>
      <c r="D267" s="23" t="s">
        <v>46</v>
      </c>
      <c r="E267" s="23" t="s">
        <v>47</v>
      </c>
      <c r="F267" s="23" t="s">
        <v>8</v>
      </c>
      <c r="G267" s="23">
        <v>23</v>
      </c>
      <c r="H267" s="23" t="s">
        <v>9</v>
      </c>
      <c r="I267" s="23" t="s">
        <v>43</v>
      </c>
      <c r="J267" s="23">
        <v>189</v>
      </c>
      <c r="K267" s="23">
        <v>30</v>
      </c>
      <c r="L267" s="23">
        <v>0</v>
      </c>
      <c r="M267" s="25">
        <f>PI()*(K267/2)^2/1000+PI()*(L267/2)^2/1000</f>
        <v>0.70685834705770345</v>
      </c>
      <c r="N267" s="33">
        <v>0</v>
      </c>
      <c r="O267" s="23">
        <v>7</v>
      </c>
      <c r="P267" s="13">
        <v>3.5249999999999999</v>
      </c>
      <c r="Q267" s="13">
        <v>5.01</v>
      </c>
      <c r="R267" s="13">
        <v>4.9329999999999998</v>
      </c>
      <c r="S267" s="13">
        <v>0</v>
      </c>
      <c r="T267" s="13">
        <f>R267-S267</f>
        <v>4.9329999999999998</v>
      </c>
      <c r="U267" s="13">
        <v>4.9329999999999998</v>
      </c>
      <c r="V267" s="13">
        <f>U267-S267</f>
        <v>4.9329999999999998</v>
      </c>
      <c r="W267" s="13">
        <f>100 - (1 - (((U267-T267)/U267)+(S267/T267)))*100</f>
        <v>0</v>
      </c>
      <c r="X267" s="13">
        <v>4.9329999999999998</v>
      </c>
      <c r="Y267" s="13">
        <f>(X267-U267)/U267*100</f>
        <v>0</v>
      </c>
      <c r="Z267" s="14">
        <f>IF(W267&gt;10,"NA",Y267)</f>
        <v>0</v>
      </c>
    </row>
    <row r="268" spans="1:26" s="23" customFormat="1" ht="19" x14ac:dyDescent="0.25">
      <c r="A268" s="23">
        <v>267</v>
      </c>
      <c r="B268" s="24" t="s">
        <v>0</v>
      </c>
      <c r="C268" s="23" t="s">
        <v>46</v>
      </c>
      <c r="D268" s="23" t="s">
        <v>46</v>
      </c>
      <c r="E268" s="23" t="s">
        <v>47</v>
      </c>
      <c r="F268" s="23" t="s">
        <v>8</v>
      </c>
      <c r="G268" s="23">
        <v>23</v>
      </c>
      <c r="H268" s="23" t="s">
        <v>9</v>
      </c>
      <c r="I268" s="23" t="s">
        <v>43</v>
      </c>
      <c r="J268" s="23">
        <v>189</v>
      </c>
      <c r="K268" s="23">
        <v>30</v>
      </c>
      <c r="L268" s="23">
        <v>0</v>
      </c>
      <c r="M268" s="25">
        <f>PI()*(K268/2)^2/1000+PI()*(L268/2)^2/1000</f>
        <v>0.70685834705770345</v>
      </c>
      <c r="N268" s="33">
        <v>0</v>
      </c>
      <c r="O268" s="23">
        <v>8</v>
      </c>
      <c r="P268" s="13">
        <v>2.9729999999999999</v>
      </c>
      <c r="Q268" s="13">
        <v>4.2990000000000004</v>
      </c>
      <c r="R268" s="13">
        <v>4.2050000000000001</v>
      </c>
      <c r="S268" s="13">
        <v>0</v>
      </c>
      <c r="T268" s="13">
        <f>R268-S268</f>
        <v>4.2050000000000001</v>
      </c>
      <c r="U268" s="13">
        <v>4.2050000000000001</v>
      </c>
      <c r="V268" s="13">
        <f>U268-S268</f>
        <v>4.2050000000000001</v>
      </c>
      <c r="W268" s="13">
        <f>100 - (1 - (((U268-T268)/U268)+(S268/T268)))*100</f>
        <v>0</v>
      </c>
      <c r="X268" s="13">
        <v>4.2050000000000001</v>
      </c>
      <c r="Y268" s="13">
        <f>(X268-U268)/U268*100</f>
        <v>0</v>
      </c>
      <c r="Z268" s="14">
        <f>IF(W268&gt;10,"NA",Y268)</f>
        <v>0</v>
      </c>
    </row>
    <row r="269" spans="1:26" s="23" customFormat="1" ht="19" x14ac:dyDescent="0.25">
      <c r="A269" s="23">
        <v>268</v>
      </c>
      <c r="B269" s="24" t="s">
        <v>0</v>
      </c>
      <c r="C269" s="23" t="s">
        <v>46</v>
      </c>
      <c r="D269" s="23" t="s">
        <v>46</v>
      </c>
      <c r="E269" s="23" t="s">
        <v>47</v>
      </c>
      <c r="F269" s="23" t="s">
        <v>8</v>
      </c>
      <c r="G269" s="23">
        <v>23</v>
      </c>
      <c r="H269" s="23" t="s">
        <v>9</v>
      </c>
      <c r="I269" s="23" t="s">
        <v>43</v>
      </c>
      <c r="J269" s="23">
        <v>189</v>
      </c>
      <c r="K269" s="23">
        <v>30</v>
      </c>
      <c r="L269" s="23">
        <v>0</v>
      </c>
      <c r="M269" s="25">
        <f>PI()*(K269/2)^2/1000+PI()*(L269/2)^2/1000</f>
        <v>0.70685834705770345</v>
      </c>
      <c r="N269" s="33">
        <v>0</v>
      </c>
      <c r="O269" s="23">
        <v>9</v>
      </c>
      <c r="P269" s="13">
        <v>2.97</v>
      </c>
      <c r="Q269" s="13">
        <v>3.7010000000000001</v>
      </c>
      <c r="R269" s="13">
        <v>3.645</v>
      </c>
      <c r="S269" s="13">
        <v>0</v>
      </c>
      <c r="T269" s="13">
        <f>R269-S269</f>
        <v>3.645</v>
      </c>
      <c r="U269" s="13">
        <v>3.802</v>
      </c>
      <c r="V269" s="13">
        <f>U269-S269</f>
        <v>3.802</v>
      </c>
      <c r="W269" s="13">
        <f>100 - (1 - (((U269-T269)/U269)+(S269/T269)))*100</f>
        <v>4.1294055760126298</v>
      </c>
      <c r="X269" s="13">
        <v>3.802</v>
      </c>
      <c r="Y269" s="13">
        <f>(X269-U269)/U269*100</f>
        <v>0</v>
      </c>
      <c r="Z269" s="14">
        <f>IF(W269&gt;10,"NA",Y269)</f>
        <v>0</v>
      </c>
    </row>
    <row r="270" spans="1:26" s="23" customFormat="1" ht="19" x14ac:dyDescent="0.25">
      <c r="A270" s="23">
        <v>269</v>
      </c>
      <c r="B270" s="24" t="s">
        <v>0</v>
      </c>
      <c r="C270" s="23" t="s">
        <v>46</v>
      </c>
      <c r="D270" s="23" t="s">
        <v>46</v>
      </c>
      <c r="E270" s="23" t="s">
        <v>47</v>
      </c>
      <c r="F270" s="23" t="s">
        <v>8</v>
      </c>
      <c r="G270" s="23">
        <v>24</v>
      </c>
      <c r="H270" s="23" t="s">
        <v>9</v>
      </c>
      <c r="I270" s="23" t="s">
        <v>44</v>
      </c>
      <c r="J270" s="23">
        <v>186</v>
      </c>
      <c r="K270" s="23">
        <v>79</v>
      </c>
      <c r="L270" s="23">
        <v>0</v>
      </c>
      <c r="M270" s="25">
        <f>PI()*(K270/2)^2/1000+PI()*(L270/2)^2/1000</f>
        <v>4.9016699377634749</v>
      </c>
      <c r="N270" s="33">
        <v>0</v>
      </c>
      <c r="O270" s="23">
        <v>1</v>
      </c>
      <c r="P270" s="13">
        <v>2.6419999999999999</v>
      </c>
      <c r="Q270" s="13">
        <v>2.7949999999999999</v>
      </c>
      <c r="R270" s="13">
        <v>2.7090000000000001</v>
      </c>
      <c r="S270" s="13">
        <v>0</v>
      </c>
      <c r="T270" s="13">
        <f>R270-S270</f>
        <v>2.7090000000000001</v>
      </c>
      <c r="U270" s="13">
        <v>2.9630000000000001</v>
      </c>
      <c r="V270" s="13">
        <f>U270-S270</f>
        <v>2.9630000000000001</v>
      </c>
      <c r="W270" s="13">
        <f>100 - (1 - (((U270-T270)/U270)+(S270/T270)))*100</f>
        <v>8.5723928450894391</v>
      </c>
      <c r="X270" s="13">
        <v>2.9630000000000001</v>
      </c>
      <c r="Y270" s="13">
        <f>(X270-U270)/U270*100</f>
        <v>0</v>
      </c>
      <c r="Z270" s="14">
        <f>IF(W270&gt;10,"NA",Y270)</f>
        <v>0</v>
      </c>
    </row>
    <row r="271" spans="1:26" s="23" customFormat="1" ht="19" x14ac:dyDescent="0.25">
      <c r="A271" s="23">
        <v>270</v>
      </c>
      <c r="B271" s="24" t="s">
        <v>0</v>
      </c>
      <c r="C271" s="23" t="s">
        <v>46</v>
      </c>
      <c r="D271" s="23" t="s">
        <v>46</v>
      </c>
      <c r="E271" s="23" t="s">
        <v>47</v>
      </c>
      <c r="F271" s="23" t="s">
        <v>8</v>
      </c>
      <c r="G271" s="23">
        <v>24</v>
      </c>
      <c r="H271" s="23" t="s">
        <v>9</v>
      </c>
      <c r="I271" s="23" t="s">
        <v>44</v>
      </c>
      <c r="J271" s="23">
        <v>186</v>
      </c>
      <c r="K271" s="23">
        <v>79</v>
      </c>
      <c r="L271" s="23">
        <v>0</v>
      </c>
      <c r="M271" s="25">
        <f>PI()*(K271/2)^2/1000+PI()*(L271/2)^2/1000</f>
        <v>4.9016699377634749</v>
      </c>
      <c r="N271" s="33">
        <v>1</v>
      </c>
      <c r="O271" s="23">
        <v>2</v>
      </c>
      <c r="P271" s="13">
        <v>2.468</v>
      </c>
      <c r="Q271" s="13">
        <v>2.5099999999999998</v>
      </c>
      <c r="R271" s="13">
        <v>2.431</v>
      </c>
      <c r="S271" s="13">
        <v>0</v>
      </c>
      <c r="T271" s="13">
        <f>R271-S271</f>
        <v>2.431</v>
      </c>
      <c r="U271" s="13">
        <v>2.431</v>
      </c>
      <c r="V271" s="13">
        <f>U271-S271</f>
        <v>2.431</v>
      </c>
      <c r="W271" s="13">
        <f>100 - (1 - (((U271-T271)/U271)+(S271/T271)))*100</f>
        <v>0</v>
      </c>
      <c r="X271" s="13">
        <v>2.431</v>
      </c>
      <c r="Y271" s="13">
        <f>(X271-U271)/U271*100</f>
        <v>0</v>
      </c>
      <c r="Z271" s="14">
        <f>IF(W271&gt;10,"NA",Y271)</f>
        <v>0</v>
      </c>
    </row>
    <row r="272" spans="1:26" s="23" customFormat="1" ht="19" x14ac:dyDescent="0.25">
      <c r="A272" s="23">
        <v>271</v>
      </c>
      <c r="B272" s="24" t="s">
        <v>0</v>
      </c>
      <c r="C272" s="23" t="s">
        <v>46</v>
      </c>
      <c r="D272" s="23" t="s">
        <v>46</v>
      </c>
      <c r="E272" s="23" t="s">
        <v>47</v>
      </c>
      <c r="F272" s="23" t="s">
        <v>8</v>
      </c>
      <c r="G272" s="23">
        <v>24</v>
      </c>
      <c r="H272" s="23" t="s">
        <v>9</v>
      </c>
      <c r="I272" s="23" t="s">
        <v>44</v>
      </c>
      <c r="J272" s="23">
        <v>186</v>
      </c>
      <c r="K272" s="23">
        <v>79</v>
      </c>
      <c r="L272" s="23">
        <v>0</v>
      </c>
      <c r="M272" s="25">
        <f>PI()*(K272/2)^2/1000+PI()*(L272/2)^2/1000</f>
        <v>4.9016699377634749</v>
      </c>
      <c r="N272" s="33">
        <v>1</v>
      </c>
      <c r="O272" s="23">
        <v>3</v>
      </c>
      <c r="P272" s="13">
        <v>2.2330000000000001</v>
      </c>
      <c r="Q272" s="13">
        <v>2.2829999999999999</v>
      </c>
      <c r="R272" s="13">
        <v>2.1930000000000001</v>
      </c>
      <c r="S272" s="13">
        <v>0</v>
      </c>
      <c r="T272" s="13">
        <f>R272-S272</f>
        <v>2.1930000000000001</v>
      </c>
      <c r="U272" s="13">
        <v>2.1930000000000001</v>
      </c>
      <c r="V272" s="13">
        <f>U272-S272</f>
        <v>2.1930000000000001</v>
      </c>
      <c r="W272" s="13">
        <f>100 - (1 - (((U272-T272)/U272)+(S272/T272)))*100</f>
        <v>0</v>
      </c>
      <c r="X272" s="13">
        <v>2.1930000000000001</v>
      </c>
      <c r="Y272" s="13">
        <f>(X272-U272)/U272*100</f>
        <v>0</v>
      </c>
      <c r="Z272" s="14">
        <f>IF(W272&gt;10,"NA",Y272)</f>
        <v>0</v>
      </c>
    </row>
    <row r="273" spans="1:26" s="23" customFormat="1" ht="19" x14ac:dyDescent="0.25">
      <c r="A273" s="23">
        <v>272</v>
      </c>
      <c r="B273" s="24" t="s">
        <v>0</v>
      </c>
      <c r="C273" s="23" t="s">
        <v>46</v>
      </c>
      <c r="D273" s="23" t="s">
        <v>46</v>
      </c>
      <c r="E273" s="23" t="s">
        <v>47</v>
      </c>
      <c r="F273" s="23" t="s">
        <v>8</v>
      </c>
      <c r="G273" s="23">
        <v>24</v>
      </c>
      <c r="H273" s="23" t="s">
        <v>9</v>
      </c>
      <c r="I273" s="23" t="s">
        <v>44</v>
      </c>
      <c r="J273" s="23">
        <v>186</v>
      </c>
      <c r="K273" s="23">
        <v>79</v>
      </c>
      <c r="L273" s="23">
        <v>0</v>
      </c>
      <c r="M273" s="25">
        <f>PI()*(K273/2)^2/1000+PI()*(L273/2)^2/1000</f>
        <v>4.9016699377634749</v>
      </c>
      <c r="N273" s="33">
        <v>0</v>
      </c>
      <c r="O273" s="23">
        <v>4</v>
      </c>
      <c r="P273" s="13">
        <v>2.0979999999999999</v>
      </c>
      <c r="Q273" s="13">
        <v>2.0470000000000002</v>
      </c>
      <c r="R273" s="13">
        <v>1.9810000000000001</v>
      </c>
      <c r="S273" s="13">
        <v>0</v>
      </c>
      <c r="T273" s="13">
        <f>R273-S273</f>
        <v>1.9810000000000001</v>
      </c>
      <c r="U273" s="13">
        <v>2.0910000000000002</v>
      </c>
      <c r="V273" s="13">
        <f>U273-S273</f>
        <v>2.0910000000000002</v>
      </c>
      <c r="W273" s="13">
        <f>100 - (1 - (((U273-T273)/U273)+(S273/T273)))*100</f>
        <v>5.2606408417025392</v>
      </c>
      <c r="X273" s="13">
        <v>2.0910000000000002</v>
      </c>
      <c r="Y273" s="13">
        <f>(X273-U273)/U273*100</f>
        <v>0</v>
      </c>
      <c r="Z273" s="14">
        <f>IF(W273&gt;10,"NA",Y273)</f>
        <v>0</v>
      </c>
    </row>
    <row r="274" spans="1:26" s="23" customFormat="1" ht="19" x14ac:dyDescent="0.25">
      <c r="A274" s="23">
        <v>273</v>
      </c>
      <c r="B274" s="24" t="s">
        <v>0</v>
      </c>
      <c r="C274" s="23" t="s">
        <v>46</v>
      </c>
      <c r="D274" s="23" t="s">
        <v>46</v>
      </c>
      <c r="E274" s="23" t="s">
        <v>47</v>
      </c>
      <c r="F274" s="23" t="s">
        <v>8</v>
      </c>
      <c r="G274" s="23">
        <v>24</v>
      </c>
      <c r="H274" s="23" t="s">
        <v>9</v>
      </c>
      <c r="I274" s="23" t="s">
        <v>44</v>
      </c>
      <c r="J274" s="23">
        <v>186</v>
      </c>
      <c r="K274" s="23">
        <v>79</v>
      </c>
      <c r="L274" s="23">
        <v>0</v>
      </c>
      <c r="M274" s="25">
        <f>PI()*(K274/2)^2/1000+PI()*(L274/2)^2/1000</f>
        <v>4.9016699377634749</v>
      </c>
      <c r="N274" s="33">
        <v>0</v>
      </c>
      <c r="O274" s="23">
        <v>5</v>
      </c>
      <c r="P274" s="13">
        <v>4.1429999999999998</v>
      </c>
      <c r="Q274" s="13">
        <v>7.0629999999999997</v>
      </c>
      <c r="R274" s="13">
        <v>6.8550000000000004</v>
      </c>
      <c r="S274" s="13">
        <v>0</v>
      </c>
      <c r="T274" s="13">
        <f>R274-S274</f>
        <v>6.8550000000000004</v>
      </c>
      <c r="U274" s="13">
        <v>6.8550000000000004</v>
      </c>
      <c r="V274" s="13">
        <f>U274-S274</f>
        <v>6.8550000000000004</v>
      </c>
      <c r="W274" s="13">
        <f>100 - (1 - (((U274-T274)/U274)+(S274/T274)))*100</f>
        <v>0</v>
      </c>
      <c r="X274" s="13">
        <v>6.8550000000000004</v>
      </c>
      <c r="Y274" s="13">
        <f>(X274-U274)/U274*100</f>
        <v>0</v>
      </c>
      <c r="Z274" s="14">
        <f>IF(W274&gt;10,"NA",Y274)</f>
        <v>0</v>
      </c>
    </row>
    <row r="275" spans="1:26" s="23" customFormat="1" ht="19" x14ac:dyDescent="0.25">
      <c r="A275" s="23">
        <v>274</v>
      </c>
      <c r="B275" s="24" t="s">
        <v>0</v>
      </c>
      <c r="C275" s="23" t="s">
        <v>46</v>
      </c>
      <c r="D275" s="23" t="s">
        <v>46</v>
      </c>
      <c r="E275" s="23" t="s">
        <v>47</v>
      </c>
      <c r="F275" s="23" t="s">
        <v>8</v>
      </c>
      <c r="G275" s="23">
        <v>24</v>
      </c>
      <c r="H275" s="23" t="s">
        <v>9</v>
      </c>
      <c r="I275" s="23" t="s">
        <v>44</v>
      </c>
      <c r="J275" s="23">
        <v>186</v>
      </c>
      <c r="K275" s="23">
        <v>79</v>
      </c>
      <c r="L275" s="23">
        <v>0</v>
      </c>
      <c r="M275" s="25">
        <f>PI()*(K275/2)^2/1000+PI()*(L275/2)^2/1000</f>
        <v>4.9016699377634749</v>
      </c>
      <c r="N275" s="33">
        <v>0</v>
      </c>
      <c r="O275" s="23">
        <v>6</v>
      </c>
      <c r="P275" s="13">
        <v>4.3849999999999998</v>
      </c>
      <c r="Q275" s="13">
        <v>7.0069999999999997</v>
      </c>
      <c r="R275" s="13">
        <v>6.8380000000000001</v>
      </c>
      <c r="S275" s="13">
        <v>0</v>
      </c>
      <c r="T275" s="13">
        <f>R275-S275</f>
        <v>6.8380000000000001</v>
      </c>
      <c r="U275" s="13">
        <v>8.1479999999999997</v>
      </c>
      <c r="V275" s="13">
        <f>U275-S275</f>
        <v>8.1479999999999997</v>
      </c>
      <c r="W275" s="13">
        <f>100 - (1 - (((U275-T275)/U275)+(S275/T275)))*100</f>
        <v>16.077565046637204</v>
      </c>
      <c r="X275" s="13">
        <v>8.1479999999999997</v>
      </c>
      <c r="Y275" s="13">
        <f>(X275-U275)/U275*100</f>
        <v>0</v>
      </c>
      <c r="Z275" s="14" t="str">
        <f>IF(W275&gt;10,"NA",Y275)</f>
        <v>NA</v>
      </c>
    </row>
    <row r="276" spans="1:26" s="23" customFormat="1" ht="19" x14ac:dyDescent="0.25">
      <c r="A276" s="23">
        <v>275</v>
      </c>
      <c r="B276" s="24" t="s">
        <v>0</v>
      </c>
      <c r="C276" s="23" t="s">
        <v>46</v>
      </c>
      <c r="D276" s="23" t="s">
        <v>46</v>
      </c>
      <c r="E276" s="23" t="s">
        <v>47</v>
      </c>
      <c r="F276" s="23" t="s">
        <v>8</v>
      </c>
      <c r="G276" s="23">
        <v>24</v>
      </c>
      <c r="H276" s="23" t="s">
        <v>9</v>
      </c>
      <c r="I276" s="23" t="s">
        <v>44</v>
      </c>
      <c r="J276" s="23">
        <v>186</v>
      </c>
      <c r="K276" s="23">
        <v>79</v>
      </c>
      <c r="L276" s="23">
        <v>0</v>
      </c>
      <c r="M276" s="25">
        <f>PI()*(K276/2)^2/1000+PI()*(L276/2)^2/1000</f>
        <v>4.9016699377634749</v>
      </c>
      <c r="N276" s="33">
        <v>0</v>
      </c>
      <c r="O276" s="23">
        <v>7</v>
      </c>
      <c r="P276" s="13">
        <v>3.5710000000000002</v>
      </c>
      <c r="Q276" s="13">
        <v>4.5999999999999996</v>
      </c>
      <c r="R276" s="13">
        <v>4.4119999999999999</v>
      </c>
      <c r="S276" s="13">
        <v>0</v>
      </c>
      <c r="T276" s="13">
        <f>R276-S276</f>
        <v>4.4119999999999999</v>
      </c>
      <c r="U276" s="13">
        <v>5.8860000000000001</v>
      </c>
      <c r="V276" s="13">
        <f>U276-S276</f>
        <v>5.8860000000000001</v>
      </c>
      <c r="W276" s="13">
        <f>100 - (1 - (((U276-T276)/U276)+(S276/T276)))*100</f>
        <v>25.042473666326885</v>
      </c>
      <c r="X276" s="13">
        <v>5.8860000000000001</v>
      </c>
      <c r="Y276" s="13">
        <f>(X276-U276)/U276*100</f>
        <v>0</v>
      </c>
      <c r="Z276" s="14" t="str">
        <f>IF(W276&gt;10,"NA",Y276)</f>
        <v>NA</v>
      </c>
    </row>
    <row r="277" spans="1:26" s="23" customFormat="1" ht="19" x14ac:dyDescent="0.25">
      <c r="A277" s="23">
        <v>276</v>
      </c>
      <c r="B277" s="24" t="s">
        <v>0</v>
      </c>
      <c r="C277" s="23" t="s">
        <v>46</v>
      </c>
      <c r="D277" s="23" t="s">
        <v>46</v>
      </c>
      <c r="E277" s="23" t="s">
        <v>47</v>
      </c>
      <c r="F277" s="23" t="s">
        <v>8</v>
      </c>
      <c r="G277" s="23">
        <v>24</v>
      </c>
      <c r="H277" s="23" t="s">
        <v>17</v>
      </c>
      <c r="I277" s="23" t="s">
        <v>44</v>
      </c>
      <c r="J277" s="23">
        <v>186</v>
      </c>
      <c r="K277" s="23">
        <v>79</v>
      </c>
      <c r="L277" s="23">
        <v>0</v>
      </c>
      <c r="M277" s="25">
        <f>PI()*(K277/2)^2/1000+PI()*(L277/2)^2/1000</f>
        <v>4.9016699377634749</v>
      </c>
      <c r="N277" s="33">
        <v>0</v>
      </c>
      <c r="O277" s="23">
        <v>1</v>
      </c>
      <c r="P277" s="13">
        <v>2.5710000000000002</v>
      </c>
      <c r="Q277" s="13">
        <v>2.379</v>
      </c>
      <c r="R277" s="13">
        <v>2.2970000000000002</v>
      </c>
      <c r="S277" s="13">
        <v>0</v>
      </c>
      <c r="T277" s="13">
        <f>R277-S277</f>
        <v>2.2970000000000002</v>
      </c>
      <c r="U277" s="13">
        <v>2.7970000000000002</v>
      </c>
      <c r="V277" s="13">
        <f>U277-S277</f>
        <v>2.7970000000000002</v>
      </c>
      <c r="W277" s="13">
        <f>100 - (1 - (((U277-T277)/U277)+(S277/T277)))*100</f>
        <v>17.876296031462275</v>
      </c>
      <c r="X277" s="13">
        <v>2.7970000000000002</v>
      </c>
      <c r="Y277" s="13">
        <f>(X277-U277)/U277*100</f>
        <v>0</v>
      </c>
      <c r="Z277" s="14" t="str">
        <f>IF(W277&gt;10,"NA",Y277)</f>
        <v>NA</v>
      </c>
    </row>
    <row r="278" spans="1:26" s="23" customFormat="1" ht="19" x14ac:dyDescent="0.25">
      <c r="A278" s="23">
        <v>277</v>
      </c>
      <c r="B278" s="24" t="s">
        <v>0</v>
      </c>
      <c r="C278" s="23" t="s">
        <v>46</v>
      </c>
      <c r="D278" s="23" t="s">
        <v>46</v>
      </c>
      <c r="E278" s="23" t="s">
        <v>47</v>
      </c>
      <c r="F278" s="23" t="s">
        <v>8</v>
      </c>
      <c r="G278" s="23">
        <v>24</v>
      </c>
      <c r="H278" s="23" t="s">
        <v>17</v>
      </c>
      <c r="I278" s="23" t="s">
        <v>44</v>
      </c>
      <c r="J278" s="23">
        <v>186</v>
      </c>
      <c r="K278" s="23">
        <v>79</v>
      </c>
      <c r="L278" s="23">
        <v>0</v>
      </c>
      <c r="M278" s="25">
        <f>PI()*(K278/2)^2/1000+PI()*(L278/2)^2/1000</f>
        <v>4.9016699377634749</v>
      </c>
      <c r="N278" s="33">
        <v>1</v>
      </c>
      <c r="O278" s="23">
        <v>2</v>
      </c>
      <c r="P278" s="13">
        <v>2.3319999999999999</v>
      </c>
      <c r="Q278" s="13">
        <v>2.7250000000000001</v>
      </c>
      <c r="R278" s="13">
        <v>2.629</v>
      </c>
      <c r="S278" s="13">
        <v>0</v>
      </c>
      <c r="T278" s="13">
        <f>R278-S278</f>
        <v>2.629</v>
      </c>
      <c r="U278" s="13">
        <v>2.706</v>
      </c>
      <c r="V278" s="13">
        <f>U278-S278</f>
        <v>2.706</v>
      </c>
      <c r="W278" s="13">
        <f>100 - (1 - (((U278-T278)/U278)+(S278/T278)))*100</f>
        <v>2.8455284552845512</v>
      </c>
      <c r="X278" s="13">
        <v>2.706</v>
      </c>
      <c r="Y278" s="13">
        <f>(X278-U278)/U278*100</f>
        <v>0</v>
      </c>
      <c r="Z278" s="14">
        <f>IF(W278&gt;10,"NA",Y278)</f>
        <v>0</v>
      </c>
    </row>
    <row r="279" spans="1:26" s="23" customFormat="1" ht="19" x14ac:dyDescent="0.25">
      <c r="A279" s="23">
        <v>278</v>
      </c>
      <c r="B279" s="24" t="s">
        <v>0</v>
      </c>
      <c r="C279" s="23" t="s">
        <v>46</v>
      </c>
      <c r="D279" s="23" t="s">
        <v>46</v>
      </c>
      <c r="E279" s="23" t="s">
        <v>47</v>
      </c>
      <c r="F279" s="23" t="s">
        <v>8</v>
      </c>
      <c r="G279" s="23">
        <v>24</v>
      </c>
      <c r="H279" s="23" t="s">
        <v>17</v>
      </c>
      <c r="I279" s="23" t="s">
        <v>44</v>
      </c>
      <c r="J279" s="23">
        <v>186</v>
      </c>
      <c r="K279" s="23">
        <v>79</v>
      </c>
      <c r="L279" s="23">
        <v>0</v>
      </c>
      <c r="M279" s="25">
        <f>PI()*(K279/2)^2/1000+PI()*(L279/2)^2/1000</f>
        <v>4.9016699377634749</v>
      </c>
      <c r="N279" s="33">
        <v>0</v>
      </c>
      <c r="O279" s="23">
        <v>3</v>
      </c>
      <c r="P279" s="13">
        <v>3.2429999999999999</v>
      </c>
      <c r="Q279" s="13">
        <v>4.3890000000000002</v>
      </c>
      <c r="R279" s="13">
        <v>4.3890000000000002</v>
      </c>
      <c r="S279" s="13">
        <v>0</v>
      </c>
      <c r="T279" s="13">
        <f>R279-S279</f>
        <v>4.3890000000000002</v>
      </c>
      <c r="U279" s="13">
        <v>4.4630000000000001</v>
      </c>
      <c r="V279" s="13">
        <f>U279-S279</f>
        <v>4.4630000000000001</v>
      </c>
      <c r="W279" s="13">
        <f>100 - (1 - (((U279-T279)/U279)+(S279/T279)))*100</f>
        <v>1.6580775263275882</v>
      </c>
      <c r="X279" s="13">
        <v>4.4630000000000001</v>
      </c>
      <c r="Y279" s="13">
        <f>(X279-U279)/U279*100</f>
        <v>0</v>
      </c>
      <c r="Z279" s="14">
        <f>IF(W279&gt;10,"NA",Y279)</f>
        <v>0</v>
      </c>
    </row>
    <row r="280" spans="1:26" s="23" customFormat="1" ht="19" x14ac:dyDescent="0.25">
      <c r="A280" s="23">
        <v>279</v>
      </c>
      <c r="B280" s="24" t="s">
        <v>0</v>
      </c>
      <c r="C280" s="23" t="s">
        <v>46</v>
      </c>
      <c r="D280" s="23" t="s">
        <v>46</v>
      </c>
      <c r="E280" s="23" t="s">
        <v>47</v>
      </c>
      <c r="F280" s="23" t="s">
        <v>8</v>
      </c>
      <c r="G280" s="23">
        <v>24</v>
      </c>
      <c r="H280" s="23" t="s">
        <v>17</v>
      </c>
      <c r="I280" s="23" t="s">
        <v>44</v>
      </c>
      <c r="J280" s="23">
        <v>186</v>
      </c>
      <c r="K280" s="23">
        <v>79</v>
      </c>
      <c r="L280" s="23">
        <v>0</v>
      </c>
      <c r="M280" s="25">
        <f>PI()*(K280/2)^2/1000+PI()*(L280/2)^2/1000</f>
        <v>4.9016699377634749</v>
      </c>
      <c r="N280" s="33">
        <v>0</v>
      </c>
      <c r="O280" s="23">
        <v>4</v>
      </c>
      <c r="P280" s="13">
        <v>3.4940000000000002</v>
      </c>
      <c r="Q280" s="13">
        <v>4.74</v>
      </c>
      <c r="R280" s="13">
        <v>4.609</v>
      </c>
      <c r="S280" s="13">
        <v>0</v>
      </c>
      <c r="T280" s="13">
        <f>R280-S280</f>
        <v>4.609</v>
      </c>
      <c r="U280" s="13">
        <v>4.609</v>
      </c>
      <c r="V280" s="13">
        <f>U280-S280</f>
        <v>4.609</v>
      </c>
      <c r="W280" s="13">
        <f>100 - (1 - (((U280-T280)/U280)+(S280/T280)))*100</f>
        <v>0</v>
      </c>
      <c r="X280" s="13">
        <v>4.609</v>
      </c>
      <c r="Y280" s="13">
        <f>(X280-U280)/U280*100</f>
        <v>0</v>
      </c>
      <c r="Z280" s="14">
        <f>IF(W280&gt;10,"NA",Y280)</f>
        <v>0</v>
      </c>
    </row>
    <row r="281" spans="1:26" s="23" customFormat="1" ht="19" x14ac:dyDescent="0.25">
      <c r="A281" s="23">
        <v>280</v>
      </c>
      <c r="B281" s="24" t="s">
        <v>0</v>
      </c>
      <c r="C281" s="23" t="s">
        <v>46</v>
      </c>
      <c r="D281" s="23" t="s">
        <v>46</v>
      </c>
      <c r="E281" s="23" t="s">
        <v>47</v>
      </c>
      <c r="F281" s="23" t="s">
        <v>8</v>
      </c>
      <c r="G281" s="23">
        <v>24</v>
      </c>
      <c r="H281" s="23" t="s">
        <v>17</v>
      </c>
      <c r="I281" s="23" t="s">
        <v>44</v>
      </c>
      <c r="J281" s="23">
        <v>186</v>
      </c>
      <c r="K281" s="23">
        <v>79</v>
      </c>
      <c r="L281" s="23">
        <v>0</v>
      </c>
      <c r="M281" s="25">
        <f>PI()*(K281/2)^2/1000+PI()*(L281/2)^2/1000</f>
        <v>4.9016699377634749</v>
      </c>
      <c r="N281" s="33">
        <v>1</v>
      </c>
      <c r="O281" s="23">
        <v>5</v>
      </c>
      <c r="P281" s="13">
        <v>2.6509999999999998</v>
      </c>
      <c r="Q281" s="13">
        <v>2.948</v>
      </c>
      <c r="R281" s="13">
        <v>2.87</v>
      </c>
      <c r="S281" s="13">
        <v>0</v>
      </c>
      <c r="T281" s="13">
        <f>R281-S281</f>
        <v>2.87</v>
      </c>
      <c r="U281" s="13">
        <v>2.87</v>
      </c>
      <c r="V281" s="13">
        <f>U281-S281</f>
        <v>2.87</v>
      </c>
      <c r="W281" s="13">
        <f>100 - (1 - (((U281-T281)/U281)+(S281/T281)))*100</f>
        <v>0</v>
      </c>
      <c r="X281" s="13">
        <v>2.87</v>
      </c>
      <c r="Y281" s="13">
        <f>(X281-U281)/U281*100</f>
        <v>0</v>
      </c>
      <c r="Z281" s="14">
        <f>IF(W281&gt;10,"NA",Y281)</f>
        <v>0</v>
      </c>
    </row>
    <row r="282" spans="1:26" s="23" customFormat="1" ht="19" x14ac:dyDescent="0.25">
      <c r="A282" s="23">
        <v>281</v>
      </c>
      <c r="B282" s="24" t="s">
        <v>0</v>
      </c>
      <c r="C282" s="23" t="s">
        <v>46</v>
      </c>
      <c r="D282" s="23" t="s">
        <v>46</v>
      </c>
      <c r="E282" s="23" t="s">
        <v>47</v>
      </c>
      <c r="F282" s="23" t="s">
        <v>8</v>
      </c>
      <c r="G282" s="23">
        <v>24</v>
      </c>
      <c r="H282" s="23" t="s">
        <v>17</v>
      </c>
      <c r="I282" s="23" t="s">
        <v>44</v>
      </c>
      <c r="J282" s="23">
        <v>186</v>
      </c>
      <c r="K282" s="23">
        <v>79</v>
      </c>
      <c r="L282" s="23">
        <v>0</v>
      </c>
      <c r="M282" s="25">
        <f>PI()*(K282/2)^2/1000+PI()*(L282/2)^2/1000</f>
        <v>4.9016699377634749</v>
      </c>
      <c r="N282" s="33">
        <v>0</v>
      </c>
      <c r="O282" s="23">
        <v>6</v>
      </c>
      <c r="P282" s="13">
        <v>3.0049999999999999</v>
      </c>
      <c r="Q282" s="13">
        <v>4.0890000000000004</v>
      </c>
      <c r="R282" s="13">
        <v>3.9660000000000002</v>
      </c>
      <c r="S282" s="13">
        <v>0</v>
      </c>
      <c r="T282" s="13">
        <f>R282-S282</f>
        <v>3.9660000000000002</v>
      </c>
      <c r="U282" s="13">
        <v>4.5599999999999996</v>
      </c>
      <c r="V282" s="13">
        <f>U282-S282</f>
        <v>4.5599999999999996</v>
      </c>
      <c r="W282" s="13">
        <f>100 - (1 - (((U282-T282)/U282)+(S282/T282)))*100</f>
        <v>13.026315789473671</v>
      </c>
      <c r="X282" s="13">
        <v>4.5599999999999996</v>
      </c>
      <c r="Y282" s="13">
        <f>(X282-U282)/U282*100</f>
        <v>0</v>
      </c>
      <c r="Z282" s="14" t="str">
        <f>IF(W282&gt;10,"NA",Y282)</f>
        <v>NA</v>
      </c>
    </row>
    <row r="283" spans="1:26" s="23" customFormat="1" ht="19" x14ac:dyDescent="0.25">
      <c r="A283" s="23">
        <v>282</v>
      </c>
      <c r="B283" s="24" t="s">
        <v>0</v>
      </c>
      <c r="C283" s="23" t="s">
        <v>46</v>
      </c>
      <c r="D283" s="23" t="s">
        <v>46</v>
      </c>
      <c r="E283" s="23" t="s">
        <v>47</v>
      </c>
      <c r="F283" s="23" t="s">
        <v>8</v>
      </c>
      <c r="G283" s="23">
        <v>24</v>
      </c>
      <c r="H283" s="23" t="s">
        <v>17</v>
      </c>
      <c r="I283" s="23" t="s">
        <v>44</v>
      </c>
      <c r="J283" s="23">
        <v>186</v>
      </c>
      <c r="K283" s="23">
        <v>79</v>
      </c>
      <c r="L283" s="23">
        <v>0</v>
      </c>
      <c r="M283" s="25">
        <f>PI()*(K283/2)^2/1000+PI()*(L283/2)^2/1000</f>
        <v>4.9016699377634749</v>
      </c>
      <c r="N283" s="33">
        <v>0</v>
      </c>
      <c r="O283" s="23">
        <v>7</v>
      </c>
      <c r="P283" s="13">
        <v>3.1349999999999998</v>
      </c>
      <c r="Q283" s="13">
        <v>5.8440000000000003</v>
      </c>
      <c r="R283" s="13">
        <v>5.7149999999999999</v>
      </c>
      <c r="S283" s="13">
        <v>0</v>
      </c>
      <c r="T283" s="13">
        <f>R283-S283</f>
        <v>5.7149999999999999</v>
      </c>
      <c r="U283" s="13">
        <v>5.7149999999999999</v>
      </c>
      <c r="V283" s="13">
        <f>U283-S283</f>
        <v>5.7149999999999999</v>
      </c>
      <c r="W283" s="13">
        <f>100 - (1 - (((U283-T283)/U283)+(S283/T283)))*100</f>
        <v>0</v>
      </c>
      <c r="X283" s="13">
        <v>5.7149999999999999</v>
      </c>
      <c r="Y283" s="13">
        <f>(X283-U283)/U283*100</f>
        <v>0</v>
      </c>
      <c r="Z283" s="14">
        <f>IF(W283&gt;10,"NA",Y283)</f>
        <v>0</v>
      </c>
    </row>
    <row r="284" spans="1:26" s="23" customFormat="1" ht="19" x14ac:dyDescent="0.25">
      <c r="A284" s="23">
        <v>283</v>
      </c>
      <c r="B284" s="24" t="s">
        <v>0</v>
      </c>
      <c r="C284" s="23" t="s">
        <v>46</v>
      </c>
      <c r="D284" s="23" t="s">
        <v>46</v>
      </c>
      <c r="E284" s="23" t="s">
        <v>47</v>
      </c>
      <c r="F284" s="23" t="s">
        <v>8</v>
      </c>
      <c r="G284" s="23">
        <v>24</v>
      </c>
      <c r="H284" s="23" t="s">
        <v>17</v>
      </c>
      <c r="I284" s="23" t="s">
        <v>44</v>
      </c>
      <c r="J284" s="23">
        <v>186</v>
      </c>
      <c r="K284" s="23">
        <v>79</v>
      </c>
      <c r="L284" s="23">
        <v>0</v>
      </c>
      <c r="M284" s="25">
        <f>PI()*(K284/2)^2/1000+PI()*(L284/2)^2/1000</f>
        <v>4.9016699377634749</v>
      </c>
      <c r="N284" s="33">
        <v>0</v>
      </c>
      <c r="O284" s="23">
        <v>8</v>
      </c>
      <c r="P284" s="13">
        <v>3.8519999999999999</v>
      </c>
      <c r="Q284" s="13">
        <v>6.3769999999999998</v>
      </c>
      <c r="R284" s="13">
        <v>6.2210000000000001</v>
      </c>
      <c r="S284" s="13">
        <v>0</v>
      </c>
      <c r="T284" s="13">
        <f>R284-S284</f>
        <v>6.2210000000000001</v>
      </c>
      <c r="U284" s="13">
        <v>6.2210000000000001</v>
      </c>
      <c r="V284" s="13">
        <f>U284-S284</f>
        <v>6.2210000000000001</v>
      </c>
      <c r="W284" s="13">
        <f>100 - (1 - (((U284-T284)/U284)+(S284/T284)))*100</f>
        <v>0</v>
      </c>
      <c r="X284" s="13">
        <v>6.2210000000000001</v>
      </c>
      <c r="Y284" s="13">
        <f>(X284-U284)/U284*100</f>
        <v>0</v>
      </c>
      <c r="Z284" s="14">
        <f>IF(W284&gt;10,"NA",Y284)</f>
        <v>0</v>
      </c>
    </row>
    <row r="285" spans="1:26" s="23" customFormat="1" ht="19" x14ac:dyDescent="0.25">
      <c r="A285" s="23">
        <v>284</v>
      </c>
      <c r="B285" s="24" t="s">
        <v>0</v>
      </c>
      <c r="C285" s="23" t="s">
        <v>46</v>
      </c>
      <c r="D285" s="23" t="s">
        <v>46</v>
      </c>
      <c r="E285" s="23" t="s">
        <v>47</v>
      </c>
      <c r="F285" s="23" t="s">
        <v>8</v>
      </c>
      <c r="G285" s="23">
        <v>24</v>
      </c>
      <c r="H285" s="23" t="s">
        <v>17</v>
      </c>
      <c r="I285" s="23" t="s">
        <v>44</v>
      </c>
      <c r="J285" s="23">
        <v>186</v>
      </c>
      <c r="K285" s="23">
        <v>79</v>
      </c>
      <c r="L285" s="23">
        <v>0</v>
      </c>
      <c r="M285" s="25">
        <f>PI()*(K285/2)^2/1000+PI()*(L285/2)^2/1000</f>
        <v>4.9016699377634749</v>
      </c>
      <c r="N285" s="33">
        <v>0</v>
      </c>
      <c r="O285" s="23">
        <v>9</v>
      </c>
      <c r="P285" s="13">
        <v>3.2949999999999999</v>
      </c>
      <c r="Q285" s="13">
        <v>6.2469999999999999</v>
      </c>
      <c r="R285" s="13">
        <v>6.1349999999999998</v>
      </c>
      <c r="S285" s="13">
        <v>0</v>
      </c>
      <c r="T285" s="13">
        <f>R285-S285</f>
        <v>6.1349999999999998</v>
      </c>
      <c r="U285" s="13">
        <v>6.1349999999999998</v>
      </c>
      <c r="V285" s="13">
        <f>U285-S285</f>
        <v>6.1349999999999998</v>
      </c>
      <c r="W285" s="13">
        <f>100 - (1 - (((U285-T285)/U285)+(S285/T285)))*100</f>
        <v>0</v>
      </c>
      <c r="X285" s="13">
        <v>6.1349999999999998</v>
      </c>
      <c r="Y285" s="13">
        <f>(X285-U285)/U285*100</f>
        <v>0</v>
      </c>
      <c r="Z285" s="14">
        <f>IF(W285&gt;10,"NA",Y285)</f>
        <v>0</v>
      </c>
    </row>
    <row r="286" spans="1:26" s="23" customFormat="1" ht="19" x14ac:dyDescent="0.25">
      <c r="A286" s="23">
        <v>285</v>
      </c>
      <c r="B286" s="24" t="s">
        <v>0</v>
      </c>
      <c r="C286" s="23" t="s">
        <v>46</v>
      </c>
      <c r="D286" s="23" t="s">
        <v>46</v>
      </c>
      <c r="E286" s="23" t="s">
        <v>47</v>
      </c>
      <c r="F286" s="23" t="s">
        <v>8</v>
      </c>
      <c r="G286" s="23">
        <v>24</v>
      </c>
      <c r="H286" s="23" t="s">
        <v>17</v>
      </c>
      <c r="I286" s="23" t="s">
        <v>44</v>
      </c>
      <c r="J286" s="23">
        <v>186</v>
      </c>
      <c r="K286" s="23">
        <v>79</v>
      </c>
      <c r="L286" s="23">
        <v>0</v>
      </c>
      <c r="M286" s="25">
        <f>PI()*(K286/2)^2/1000+PI()*(L286/2)^2/1000</f>
        <v>4.9016699377634749</v>
      </c>
      <c r="N286" s="33">
        <v>0</v>
      </c>
      <c r="O286" s="23">
        <v>10</v>
      </c>
      <c r="P286" s="13">
        <v>3.8610000000000002</v>
      </c>
      <c r="Q286" s="13">
        <v>6.4560000000000004</v>
      </c>
      <c r="R286" s="13">
        <v>6.2889999999999997</v>
      </c>
      <c r="S286" s="13">
        <v>0</v>
      </c>
      <c r="T286" s="13">
        <f>R286-S286</f>
        <v>6.2889999999999997</v>
      </c>
      <c r="U286" s="13">
        <v>6.2889999999999997</v>
      </c>
      <c r="V286" s="13">
        <f>U286-S286</f>
        <v>6.2889999999999997</v>
      </c>
      <c r="W286" s="13">
        <f>100 - (1 - (((U286-T286)/U286)+(S286/T286)))*100</f>
        <v>0</v>
      </c>
      <c r="X286" s="13">
        <v>6.2889999999999997</v>
      </c>
      <c r="Y286" s="13">
        <f>(X286-U286)/U286*100</f>
        <v>0</v>
      </c>
      <c r="Z286" s="14">
        <f>IF(W286&gt;10,"NA",Y286)</f>
        <v>0</v>
      </c>
    </row>
    <row r="287" spans="1:26" s="23" customFormat="1" ht="19" x14ac:dyDescent="0.25">
      <c r="A287" s="23">
        <v>286</v>
      </c>
      <c r="B287" s="24" t="s">
        <v>0</v>
      </c>
      <c r="C287" s="23" t="s">
        <v>46</v>
      </c>
      <c r="D287" s="23" t="s">
        <v>46</v>
      </c>
      <c r="E287" s="23" t="s">
        <v>47</v>
      </c>
      <c r="F287" s="23" t="s">
        <v>8</v>
      </c>
      <c r="G287" s="23">
        <v>25</v>
      </c>
      <c r="H287" s="23" t="s">
        <v>9</v>
      </c>
      <c r="I287" s="23" t="s">
        <v>13</v>
      </c>
      <c r="J287" s="23">
        <v>175</v>
      </c>
      <c r="K287" s="23">
        <v>21</v>
      </c>
      <c r="L287" s="23">
        <v>0</v>
      </c>
      <c r="M287" s="25">
        <f>PI()*(K287/2)^2/1000+PI()*(L287/2)^2/1000</f>
        <v>0.34636059005827469</v>
      </c>
      <c r="N287" s="33">
        <v>1</v>
      </c>
      <c r="O287" s="23">
        <v>1</v>
      </c>
      <c r="P287" s="13">
        <v>1.603</v>
      </c>
      <c r="Q287" s="13">
        <v>1.6419999999999999</v>
      </c>
      <c r="R287" s="13">
        <v>1.5860000000000001</v>
      </c>
      <c r="S287" s="13">
        <v>0</v>
      </c>
      <c r="T287" s="13">
        <f>R287-S287</f>
        <v>1.5860000000000001</v>
      </c>
      <c r="U287" s="13">
        <v>1.5860000000000001</v>
      </c>
      <c r="V287" s="13">
        <f>U287-S287</f>
        <v>1.5860000000000001</v>
      </c>
      <c r="W287" s="13">
        <f>100 - (1 - (((U287-T287)/U287)+(S287/T287)))*100</f>
        <v>0</v>
      </c>
      <c r="X287" s="13">
        <v>1.5860000000000001</v>
      </c>
      <c r="Y287" s="13">
        <f>(X287-U287)/U287*100</f>
        <v>0</v>
      </c>
      <c r="Z287" s="14">
        <f>IF(W287&gt;10,"NA",Y287)</f>
        <v>0</v>
      </c>
    </row>
    <row r="288" spans="1:26" s="23" customFormat="1" ht="19" x14ac:dyDescent="0.25">
      <c r="A288" s="23">
        <v>287</v>
      </c>
      <c r="B288" s="24" t="s">
        <v>0</v>
      </c>
      <c r="C288" s="23" t="s">
        <v>46</v>
      </c>
      <c r="D288" s="23" t="s">
        <v>46</v>
      </c>
      <c r="E288" s="23" t="s">
        <v>47</v>
      </c>
      <c r="F288" s="23" t="s">
        <v>8</v>
      </c>
      <c r="G288" s="23">
        <v>25</v>
      </c>
      <c r="H288" s="23" t="s">
        <v>9</v>
      </c>
      <c r="I288" s="23" t="s">
        <v>13</v>
      </c>
      <c r="J288" s="23">
        <v>175</v>
      </c>
      <c r="K288" s="23">
        <v>21</v>
      </c>
      <c r="L288" s="23">
        <v>0</v>
      </c>
      <c r="M288" s="25">
        <f>PI()*(K288/2)^2/1000+PI()*(L288/2)^2/1000</f>
        <v>0.34636059005827469</v>
      </c>
      <c r="N288" s="33">
        <v>1</v>
      </c>
      <c r="O288" s="23">
        <v>2</v>
      </c>
      <c r="P288" s="13">
        <v>1.58</v>
      </c>
      <c r="Q288" s="13">
        <v>1.554</v>
      </c>
      <c r="R288" s="13">
        <v>1.506</v>
      </c>
      <c r="S288" s="13">
        <v>0</v>
      </c>
      <c r="T288" s="13">
        <f>R288-S288</f>
        <v>1.506</v>
      </c>
      <c r="U288" s="13">
        <v>1.506</v>
      </c>
      <c r="V288" s="13">
        <f>U288-S288</f>
        <v>1.506</v>
      </c>
      <c r="W288" s="13">
        <f>100 - (1 - (((U288-T288)/U288)+(S288/T288)))*100</f>
        <v>0</v>
      </c>
      <c r="X288" s="13">
        <v>1.506</v>
      </c>
      <c r="Y288" s="13">
        <f>(X288-U288)/U288*100</f>
        <v>0</v>
      </c>
      <c r="Z288" s="14">
        <f>IF(W288&gt;10,"NA",Y288)</f>
        <v>0</v>
      </c>
    </row>
    <row r="289" spans="1:26" s="23" customFormat="1" ht="19" x14ac:dyDescent="0.25">
      <c r="A289" s="23">
        <v>288</v>
      </c>
      <c r="B289" s="24" t="s">
        <v>0</v>
      </c>
      <c r="C289" s="23" t="s">
        <v>46</v>
      </c>
      <c r="D289" s="23" t="s">
        <v>46</v>
      </c>
      <c r="E289" s="23" t="s">
        <v>47</v>
      </c>
      <c r="F289" s="23" t="s">
        <v>8</v>
      </c>
      <c r="G289" s="23">
        <v>25</v>
      </c>
      <c r="H289" s="23" t="s">
        <v>9</v>
      </c>
      <c r="I289" s="23" t="s">
        <v>13</v>
      </c>
      <c r="J289" s="23">
        <v>175</v>
      </c>
      <c r="K289" s="23">
        <v>21</v>
      </c>
      <c r="L289" s="23">
        <v>0</v>
      </c>
      <c r="M289" s="25">
        <f>PI()*(K289/2)^2/1000+PI()*(L289/2)^2/1000</f>
        <v>0.34636059005827469</v>
      </c>
      <c r="N289" s="33">
        <v>0</v>
      </c>
      <c r="O289" s="23">
        <v>3</v>
      </c>
      <c r="P289" s="13">
        <v>2.1269999999999998</v>
      </c>
      <c r="Q289" s="13">
        <v>2.62</v>
      </c>
      <c r="R289" s="13">
        <v>2.5470000000000002</v>
      </c>
      <c r="S289" s="13">
        <v>0</v>
      </c>
      <c r="T289" s="13">
        <f>R289-S289</f>
        <v>2.5470000000000002</v>
      </c>
      <c r="U289" s="13">
        <v>2.6219999999999999</v>
      </c>
      <c r="V289" s="13">
        <f>U289-S289</f>
        <v>2.6219999999999999</v>
      </c>
      <c r="W289" s="13">
        <f>100 - (1 - (((U289-T289)/U289)+(S289/T289)))*100</f>
        <v>2.8604118993134904</v>
      </c>
      <c r="X289" s="13">
        <v>2.6219999999999999</v>
      </c>
      <c r="Y289" s="13">
        <f>(X289-U289)/U289*100</f>
        <v>0</v>
      </c>
      <c r="Z289" s="14">
        <f>IF(W289&gt;10,"NA",Y289)</f>
        <v>0</v>
      </c>
    </row>
    <row r="290" spans="1:26" s="23" customFormat="1" ht="19" x14ac:dyDescent="0.25">
      <c r="A290" s="23">
        <v>289</v>
      </c>
      <c r="B290" s="24" t="s">
        <v>0</v>
      </c>
      <c r="C290" s="23" t="s">
        <v>46</v>
      </c>
      <c r="D290" s="23" t="s">
        <v>46</v>
      </c>
      <c r="E290" s="23" t="s">
        <v>47</v>
      </c>
      <c r="F290" s="23" t="s">
        <v>8</v>
      </c>
      <c r="G290" s="23">
        <v>25</v>
      </c>
      <c r="H290" s="23" t="s">
        <v>9</v>
      </c>
      <c r="I290" s="23" t="s">
        <v>13</v>
      </c>
      <c r="J290" s="23">
        <v>175</v>
      </c>
      <c r="K290" s="23">
        <v>21</v>
      </c>
      <c r="L290" s="23">
        <v>0</v>
      </c>
      <c r="M290" s="25">
        <f>PI()*(K290/2)^2/1000+PI()*(L290/2)^2/1000</f>
        <v>0.34636059005827469</v>
      </c>
      <c r="N290" s="33">
        <v>0</v>
      </c>
      <c r="O290" s="23">
        <v>4</v>
      </c>
      <c r="P290" s="13">
        <v>2.2789999999999999</v>
      </c>
      <c r="Q290" s="13">
        <v>2.8639999999999999</v>
      </c>
      <c r="R290" s="13">
        <v>2.76</v>
      </c>
      <c r="S290" s="13">
        <v>0</v>
      </c>
      <c r="T290" s="13">
        <f>R290-S290</f>
        <v>2.76</v>
      </c>
      <c r="U290" s="13">
        <v>2.819</v>
      </c>
      <c r="V290" s="13">
        <f>U290-S290</f>
        <v>2.819</v>
      </c>
      <c r="W290" s="13">
        <f>100 - (1 - (((U290-T290)/U290)+(S290/T290)))*100</f>
        <v>2.09294075913445</v>
      </c>
      <c r="X290" s="13">
        <v>2.819</v>
      </c>
      <c r="Y290" s="13">
        <f>(X290-U290)/U290*100</f>
        <v>0</v>
      </c>
      <c r="Z290" s="14">
        <f>IF(W290&gt;10,"NA",Y290)</f>
        <v>0</v>
      </c>
    </row>
    <row r="291" spans="1:26" s="23" customFormat="1" ht="19" x14ac:dyDescent="0.25">
      <c r="A291" s="23">
        <v>290</v>
      </c>
      <c r="B291" s="24" t="s">
        <v>0</v>
      </c>
      <c r="C291" s="23" t="s">
        <v>46</v>
      </c>
      <c r="D291" s="23" t="s">
        <v>46</v>
      </c>
      <c r="E291" s="23" t="s">
        <v>47</v>
      </c>
      <c r="F291" s="23" t="s">
        <v>8</v>
      </c>
      <c r="G291" s="23">
        <v>25</v>
      </c>
      <c r="H291" s="23" t="s">
        <v>9</v>
      </c>
      <c r="I291" s="23" t="s">
        <v>13</v>
      </c>
      <c r="J291" s="23">
        <v>175</v>
      </c>
      <c r="K291" s="23">
        <v>21</v>
      </c>
      <c r="L291" s="23">
        <v>0</v>
      </c>
      <c r="M291" s="25">
        <f>PI()*(K291/2)^2/1000+PI()*(L291/2)^2/1000</f>
        <v>0.34636059005827469</v>
      </c>
      <c r="N291" s="33">
        <v>0</v>
      </c>
      <c r="O291" s="23">
        <v>5</v>
      </c>
      <c r="P291" s="13">
        <v>2.1949999999999998</v>
      </c>
      <c r="Q291" s="13">
        <v>2.766</v>
      </c>
      <c r="R291" s="13">
        <v>2.6850000000000001</v>
      </c>
      <c r="S291" s="13">
        <v>0</v>
      </c>
      <c r="T291" s="13">
        <f>R291-S291</f>
        <v>2.6850000000000001</v>
      </c>
      <c r="U291" s="13">
        <v>2.6850000000000001</v>
      </c>
      <c r="V291" s="13">
        <f>U291-S291</f>
        <v>2.6850000000000001</v>
      </c>
      <c r="W291" s="13">
        <f>100 - (1 - (((U291-T291)/U291)+(S291/T291)))*100</f>
        <v>0</v>
      </c>
      <c r="X291" s="13">
        <v>2.6850000000000001</v>
      </c>
      <c r="Y291" s="13">
        <f>(X291-U291)/U291*100</f>
        <v>0</v>
      </c>
      <c r="Z291" s="14">
        <f>IF(W291&gt;10,"NA",Y291)</f>
        <v>0</v>
      </c>
    </row>
    <row r="292" spans="1:26" s="23" customFormat="1" ht="19" x14ac:dyDescent="0.25">
      <c r="A292" s="23">
        <v>291</v>
      </c>
      <c r="B292" s="24" t="s">
        <v>0</v>
      </c>
      <c r="C292" s="23" t="s">
        <v>46</v>
      </c>
      <c r="D292" s="23" t="s">
        <v>46</v>
      </c>
      <c r="E292" s="23" t="s">
        <v>47</v>
      </c>
      <c r="F292" s="23" t="s">
        <v>8</v>
      </c>
      <c r="G292" s="23">
        <v>25</v>
      </c>
      <c r="H292" s="23" t="s">
        <v>9</v>
      </c>
      <c r="I292" s="23" t="s">
        <v>13</v>
      </c>
      <c r="J292" s="23">
        <v>175</v>
      </c>
      <c r="K292" s="23">
        <v>21</v>
      </c>
      <c r="L292" s="23">
        <v>0</v>
      </c>
      <c r="M292" s="25">
        <f>PI()*(K292/2)^2/1000+PI()*(L292/2)^2/1000</f>
        <v>0.34636059005827469</v>
      </c>
      <c r="N292" s="33">
        <v>0</v>
      </c>
      <c r="O292" s="23">
        <v>6</v>
      </c>
      <c r="P292" s="13">
        <v>2.3330000000000002</v>
      </c>
      <c r="Q292" s="13">
        <v>2.7109999999999999</v>
      </c>
      <c r="R292" s="13">
        <v>2.6320000000000001</v>
      </c>
      <c r="S292" s="13">
        <v>0</v>
      </c>
      <c r="T292" s="13">
        <f>R292-S292</f>
        <v>2.6320000000000001</v>
      </c>
      <c r="U292" s="13">
        <v>2.6320000000000001</v>
      </c>
      <c r="V292" s="13">
        <f>U292-S292</f>
        <v>2.6320000000000001</v>
      </c>
      <c r="W292" s="13">
        <f>100 - (1 - (((U292-T292)/U292)+(S292/T292)))*100</f>
        <v>0</v>
      </c>
      <c r="X292" s="13">
        <v>2.6320000000000001</v>
      </c>
      <c r="Y292" s="13">
        <f>(X292-U292)/U292*100</f>
        <v>0</v>
      </c>
      <c r="Z292" s="14">
        <f>IF(W292&gt;10,"NA",Y292)</f>
        <v>0</v>
      </c>
    </row>
    <row r="293" spans="1:26" s="23" customFormat="1" ht="19" x14ac:dyDescent="0.25">
      <c r="A293" s="23">
        <v>292</v>
      </c>
      <c r="B293" s="24" t="s">
        <v>0</v>
      </c>
      <c r="C293" s="23" t="s">
        <v>46</v>
      </c>
      <c r="D293" s="23" t="s">
        <v>46</v>
      </c>
      <c r="E293" s="23" t="s">
        <v>47</v>
      </c>
      <c r="F293" s="23" t="s">
        <v>8</v>
      </c>
      <c r="G293" s="23">
        <v>25</v>
      </c>
      <c r="H293" s="23" t="s">
        <v>9</v>
      </c>
      <c r="I293" s="23" t="s">
        <v>13</v>
      </c>
      <c r="J293" s="23">
        <v>175</v>
      </c>
      <c r="K293" s="23">
        <v>21</v>
      </c>
      <c r="L293" s="23">
        <v>0</v>
      </c>
      <c r="M293" s="25">
        <f>PI()*(K293/2)^2/1000+PI()*(L293/2)^2/1000</f>
        <v>0.34636059005827469</v>
      </c>
      <c r="N293" s="33">
        <v>0</v>
      </c>
      <c r="O293" s="23">
        <v>7</v>
      </c>
      <c r="P293" s="13">
        <v>2.9020000000000001</v>
      </c>
      <c r="Q293" s="13">
        <v>3.07</v>
      </c>
      <c r="R293" s="13">
        <v>2.9860000000000002</v>
      </c>
      <c r="S293" s="13">
        <v>0</v>
      </c>
      <c r="T293" s="13">
        <f>R293-S293</f>
        <v>2.9860000000000002</v>
      </c>
      <c r="U293" s="13">
        <v>3.26</v>
      </c>
      <c r="V293" s="13">
        <f>U293-S293</f>
        <v>3.26</v>
      </c>
      <c r="W293" s="13">
        <f>100 - (1 - (((U293-T293)/U293)+(S293/T293)))*100</f>
        <v>8.4049079754601053</v>
      </c>
      <c r="X293" s="13">
        <v>3.26</v>
      </c>
      <c r="Y293" s="13">
        <f>(X293-U293)/U293*100</f>
        <v>0</v>
      </c>
      <c r="Z293" s="14">
        <f>IF(W293&gt;10,"NA",Y293)</f>
        <v>0</v>
      </c>
    </row>
    <row r="294" spans="1:26" s="23" customFormat="1" ht="19" x14ac:dyDescent="0.25">
      <c r="A294" s="23">
        <v>293</v>
      </c>
      <c r="B294" s="24" t="s">
        <v>0</v>
      </c>
      <c r="C294" s="23" t="s">
        <v>46</v>
      </c>
      <c r="D294" s="23" t="s">
        <v>46</v>
      </c>
      <c r="E294" s="23" t="s">
        <v>47</v>
      </c>
      <c r="F294" s="23" t="s">
        <v>8</v>
      </c>
      <c r="G294" s="23">
        <v>25</v>
      </c>
      <c r="H294" s="23" t="s">
        <v>9</v>
      </c>
      <c r="I294" s="23" t="s">
        <v>13</v>
      </c>
      <c r="J294" s="23">
        <v>175</v>
      </c>
      <c r="K294" s="23">
        <v>21</v>
      </c>
      <c r="L294" s="23">
        <v>0</v>
      </c>
      <c r="M294" s="25">
        <f>PI()*(K294/2)^2/1000+PI()*(L294/2)^2/1000</f>
        <v>0.34636059005827469</v>
      </c>
      <c r="N294" s="33">
        <v>0</v>
      </c>
      <c r="O294" s="23">
        <v>8</v>
      </c>
      <c r="P294" s="13">
        <v>2.76</v>
      </c>
      <c r="Q294" s="13">
        <v>3.4769999999999999</v>
      </c>
      <c r="R294" s="13">
        <v>3.383</v>
      </c>
      <c r="S294" s="13">
        <v>0</v>
      </c>
      <c r="T294" s="13">
        <f>R294-S294</f>
        <v>3.383</v>
      </c>
      <c r="U294" s="13">
        <v>3.383</v>
      </c>
      <c r="V294" s="13">
        <f>U294-S294</f>
        <v>3.383</v>
      </c>
      <c r="W294" s="13">
        <f>100 - (1 - (((U294-T294)/U294)+(S294/T294)))*100</f>
        <v>0</v>
      </c>
      <c r="X294" s="13">
        <v>3.383</v>
      </c>
      <c r="Y294" s="13">
        <f>(X294-U294)/U294*100</f>
        <v>0</v>
      </c>
      <c r="Z294" s="14">
        <f>IF(W294&gt;10,"NA",Y294)</f>
        <v>0</v>
      </c>
    </row>
    <row r="295" spans="1:26" s="23" customFormat="1" ht="19" x14ac:dyDescent="0.25">
      <c r="A295" s="23">
        <v>294</v>
      </c>
      <c r="B295" s="24" t="s">
        <v>0</v>
      </c>
      <c r="C295" s="23" t="s">
        <v>46</v>
      </c>
      <c r="D295" s="23" t="s">
        <v>46</v>
      </c>
      <c r="E295" s="23" t="s">
        <v>47</v>
      </c>
      <c r="F295" s="23" t="s">
        <v>8</v>
      </c>
      <c r="G295" s="23">
        <v>25</v>
      </c>
      <c r="H295" s="23" t="s">
        <v>9</v>
      </c>
      <c r="I295" s="23" t="s">
        <v>13</v>
      </c>
      <c r="J295" s="23">
        <v>175</v>
      </c>
      <c r="K295" s="23">
        <v>21</v>
      </c>
      <c r="L295" s="23">
        <v>0</v>
      </c>
      <c r="M295" s="25">
        <f>PI()*(K295/2)^2/1000+PI()*(L295/2)^2/1000</f>
        <v>0.34636059005827469</v>
      </c>
      <c r="N295" s="33">
        <v>0</v>
      </c>
      <c r="O295" s="23">
        <v>9</v>
      </c>
      <c r="P295" s="13">
        <v>2.327</v>
      </c>
      <c r="Q295" s="13">
        <v>2.8359999999999999</v>
      </c>
      <c r="R295" s="13">
        <v>2.7679999999999998</v>
      </c>
      <c r="S295" s="13">
        <v>0</v>
      </c>
      <c r="T295" s="13">
        <f>R295-S295</f>
        <v>2.7679999999999998</v>
      </c>
      <c r="U295" s="13">
        <v>2.7679999999999998</v>
      </c>
      <c r="V295" s="13">
        <f>U295-S295</f>
        <v>2.7679999999999998</v>
      </c>
      <c r="W295" s="13">
        <f>100 - (1 - (((U295-T295)/U295)+(S295/T295)))*100</f>
        <v>0</v>
      </c>
      <c r="X295" s="13">
        <v>2.782</v>
      </c>
      <c r="Y295" s="13">
        <f>(X295-U295)/U295*100</f>
        <v>0.50578034682081774</v>
      </c>
      <c r="Z295" s="14">
        <f>IF(W295&gt;10,"NA",Y295)</f>
        <v>0.50578034682081774</v>
      </c>
    </row>
    <row r="296" spans="1:26" s="23" customFormat="1" ht="19" x14ac:dyDescent="0.25">
      <c r="A296" s="23">
        <v>295</v>
      </c>
      <c r="B296" s="24" t="s">
        <v>0</v>
      </c>
      <c r="C296" s="23" t="s">
        <v>46</v>
      </c>
      <c r="D296" s="23" t="s">
        <v>46</v>
      </c>
      <c r="E296" s="23" t="s">
        <v>47</v>
      </c>
      <c r="F296" s="23" t="s">
        <v>8</v>
      </c>
      <c r="G296" s="23">
        <v>25</v>
      </c>
      <c r="H296" s="23" t="s">
        <v>9</v>
      </c>
      <c r="I296" s="23" t="s">
        <v>13</v>
      </c>
      <c r="J296" s="23">
        <v>175</v>
      </c>
      <c r="K296" s="23">
        <v>21</v>
      </c>
      <c r="L296" s="23">
        <v>0</v>
      </c>
      <c r="M296" s="25">
        <f>PI()*(K296/2)^2/1000+PI()*(L296/2)^2/1000</f>
        <v>0.34636059005827469</v>
      </c>
      <c r="N296" s="33">
        <v>0</v>
      </c>
      <c r="O296" s="23">
        <v>10</v>
      </c>
      <c r="P296" s="13">
        <v>2.1920000000000002</v>
      </c>
      <c r="Q296" s="13">
        <v>2.786</v>
      </c>
      <c r="R296" s="13">
        <v>2.72</v>
      </c>
      <c r="S296" s="13">
        <v>0</v>
      </c>
      <c r="T296" s="13">
        <f>R296-S296</f>
        <v>2.72</v>
      </c>
      <c r="U296" s="13">
        <v>2.72</v>
      </c>
      <c r="V296" s="13">
        <f>U296-S296</f>
        <v>2.72</v>
      </c>
      <c r="W296" s="13">
        <f>100 - (1 - (((U296-T296)/U296)+(S296/T296)))*100</f>
        <v>0</v>
      </c>
      <c r="X296" s="13">
        <v>2.72</v>
      </c>
      <c r="Y296" s="13">
        <f>(X296-U296)/U296*100</f>
        <v>0</v>
      </c>
      <c r="Z296" s="14">
        <f>IF(W296&gt;10,"NA",Y296)</f>
        <v>0</v>
      </c>
    </row>
    <row r="297" spans="1:26" s="23" customFormat="1" ht="19" x14ac:dyDescent="0.25">
      <c r="A297" s="23">
        <v>296</v>
      </c>
      <c r="B297" s="24" t="s">
        <v>0</v>
      </c>
      <c r="C297" s="23" t="s">
        <v>46</v>
      </c>
      <c r="D297" s="23" t="s">
        <v>46</v>
      </c>
      <c r="E297" s="23" t="s">
        <v>47</v>
      </c>
      <c r="F297" s="23" t="s">
        <v>8</v>
      </c>
      <c r="G297" s="23">
        <v>26</v>
      </c>
      <c r="H297" s="23" t="s">
        <v>9</v>
      </c>
      <c r="I297" s="23" t="s">
        <v>57</v>
      </c>
      <c r="J297" s="23">
        <v>387</v>
      </c>
      <c r="K297" s="23">
        <v>192</v>
      </c>
      <c r="L297" s="23">
        <v>0</v>
      </c>
      <c r="M297" s="25">
        <f>PI()*(K297/2)^2/1000+PI()*(L297/2)^2/1000</f>
        <v>28.952917895483534</v>
      </c>
      <c r="N297" s="33">
        <v>0</v>
      </c>
      <c r="O297" s="23">
        <v>1</v>
      </c>
      <c r="P297" s="13">
        <v>3.173</v>
      </c>
      <c r="Q297" s="13">
        <v>5.4379999999999997</v>
      </c>
      <c r="R297" s="13">
        <v>5.3550000000000004</v>
      </c>
      <c r="S297" s="13">
        <v>0</v>
      </c>
      <c r="T297" s="13">
        <f>R297-S297</f>
        <v>5.3550000000000004</v>
      </c>
      <c r="U297" s="13">
        <v>5.3550000000000004</v>
      </c>
      <c r="V297" s="13">
        <f>U297-S297</f>
        <v>5.3550000000000004</v>
      </c>
      <c r="W297" s="13">
        <f>100 - (1 - (((U297-T297)/U297)+(S297/T297)))*100</f>
        <v>0</v>
      </c>
      <c r="X297" s="13">
        <v>5.3550000000000004</v>
      </c>
      <c r="Y297" s="13">
        <f>(X297-U297)/U297*100</f>
        <v>0</v>
      </c>
      <c r="Z297" s="14">
        <f>IF(W297&gt;10,"NA",Y297)</f>
        <v>0</v>
      </c>
    </row>
    <row r="298" spans="1:26" s="23" customFormat="1" ht="19" x14ac:dyDescent="0.25">
      <c r="A298" s="23">
        <v>297</v>
      </c>
      <c r="B298" s="24" t="s">
        <v>0</v>
      </c>
      <c r="C298" s="23" t="s">
        <v>46</v>
      </c>
      <c r="D298" s="23" t="s">
        <v>46</v>
      </c>
      <c r="E298" s="23" t="s">
        <v>47</v>
      </c>
      <c r="F298" s="23" t="s">
        <v>8</v>
      </c>
      <c r="G298" s="23">
        <v>26</v>
      </c>
      <c r="H298" s="23" t="s">
        <v>9</v>
      </c>
      <c r="I298" s="23" t="s">
        <v>57</v>
      </c>
      <c r="J298" s="23">
        <v>387</v>
      </c>
      <c r="K298" s="23">
        <v>192</v>
      </c>
      <c r="L298" s="23">
        <v>0</v>
      </c>
      <c r="M298" s="25">
        <f>PI()*(K298/2)^2/1000+PI()*(L298/2)^2/1000</f>
        <v>28.952917895483534</v>
      </c>
      <c r="N298" s="33">
        <v>0</v>
      </c>
      <c r="O298" s="23">
        <v>2</v>
      </c>
      <c r="P298" s="13">
        <v>2.403</v>
      </c>
      <c r="Q298" s="13">
        <v>2.9159999999999999</v>
      </c>
      <c r="R298" s="13">
        <v>2.8530000000000002</v>
      </c>
      <c r="S298" s="13">
        <v>0</v>
      </c>
      <c r="T298" s="13">
        <f>R298-S298</f>
        <v>2.8530000000000002</v>
      </c>
      <c r="U298" s="13">
        <v>3.359</v>
      </c>
      <c r="V298" s="13">
        <f>U298-S298</f>
        <v>3.359</v>
      </c>
      <c r="W298" s="13">
        <f>100 - (1 - (((U298-T298)/U298)+(S298/T298)))*100</f>
        <v>15.06400714498362</v>
      </c>
      <c r="X298" s="13">
        <v>3.359</v>
      </c>
      <c r="Y298" s="13">
        <f>(X298-U298)/U298*100</f>
        <v>0</v>
      </c>
      <c r="Z298" s="14" t="str">
        <f>IF(W298&gt;10,"NA",Y298)</f>
        <v>NA</v>
      </c>
    </row>
    <row r="299" spans="1:26" s="23" customFormat="1" ht="19" x14ac:dyDescent="0.25">
      <c r="A299" s="23">
        <v>298</v>
      </c>
      <c r="B299" s="24" t="s">
        <v>0</v>
      </c>
      <c r="C299" s="23" t="s">
        <v>46</v>
      </c>
      <c r="D299" s="23" t="s">
        <v>46</v>
      </c>
      <c r="E299" s="23" t="s">
        <v>47</v>
      </c>
      <c r="F299" s="23" t="s">
        <v>8</v>
      </c>
      <c r="G299" s="23">
        <v>26</v>
      </c>
      <c r="H299" s="23" t="s">
        <v>9</v>
      </c>
      <c r="I299" s="23" t="s">
        <v>57</v>
      </c>
      <c r="J299" s="23">
        <v>387</v>
      </c>
      <c r="K299" s="23">
        <v>192</v>
      </c>
      <c r="L299" s="23">
        <v>0</v>
      </c>
      <c r="M299" s="25">
        <f>PI()*(K299/2)^2/1000+PI()*(L299/2)^2/1000</f>
        <v>28.952917895483534</v>
      </c>
      <c r="N299" s="33">
        <v>0</v>
      </c>
      <c r="O299" s="23">
        <v>3</v>
      </c>
      <c r="P299" s="13">
        <v>2.9540000000000002</v>
      </c>
      <c r="Q299" s="13">
        <v>4.827</v>
      </c>
      <c r="R299" s="13">
        <v>4.7080000000000002</v>
      </c>
      <c r="S299" s="13">
        <v>0</v>
      </c>
      <c r="T299" s="13">
        <f>R299-S299</f>
        <v>4.7080000000000002</v>
      </c>
      <c r="U299" s="13">
        <v>4.7080000000000002</v>
      </c>
      <c r="V299" s="13">
        <f>U299-S299</f>
        <v>4.7080000000000002</v>
      </c>
      <c r="W299" s="13">
        <f>100 - (1 - (((U299-T299)/U299)+(S299/T299)))*100</f>
        <v>0</v>
      </c>
      <c r="X299" s="13">
        <v>4.7080000000000002</v>
      </c>
      <c r="Y299" s="13">
        <f>(X299-U299)/U299*100</f>
        <v>0</v>
      </c>
      <c r="Z299" s="14">
        <f>IF(W299&gt;10,"NA",Y299)</f>
        <v>0</v>
      </c>
    </row>
    <row r="300" spans="1:26" s="23" customFormat="1" ht="19" x14ac:dyDescent="0.25">
      <c r="A300" s="23">
        <v>299</v>
      </c>
      <c r="B300" s="24" t="s">
        <v>0</v>
      </c>
      <c r="C300" s="23" t="s">
        <v>46</v>
      </c>
      <c r="D300" s="23" t="s">
        <v>46</v>
      </c>
      <c r="E300" s="23" t="s">
        <v>47</v>
      </c>
      <c r="F300" s="23" t="s">
        <v>8</v>
      </c>
      <c r="G300" s="23">
        <v>26</v>
      </c>
      <c r="H300" s="23" t="s">
        <v>9</v>
      </c>
      <c r="I300" s="23" t="s">
        <v>57</v>
      </c>
      <c r="J300" s="23">
        <v>387</v>
      </c>
      <c r="K300" s="23">
        <v>192</v>
      </c>
      <c r="L300" s="23">
        <v>0</v>
      </c>
      <c r="M300" s="25">
        <f>PI()*(K300/2)^2/1000+PI()*(L300/2)^2/1000</f>
        <v>28.952917895483534</v>
      </c>
      <c r="N300" s="33">
        <v>0</v>
      </c>
      <c r="O300" s="23">
        <v>4</v>
      </c>
      <c r="P300" s="13">
        <v>3.125</v>
      </c>
      <c r="Q300" s="13">
        <v>5.3869999999999996</v>
      </c>
      <c r="R300" s="13">
        <v>5.2590000000000003</v>
      </c>
      <c r="S300" s="13">
        <v>0</v>
      </c>
      <c r="T300" s="13">
        <f>R300-S300</f>
        <v>5.2590000000000003</v>
      </c>
      <c r="U300" s="13">
        <v>5.2590000000000003</v>
      </c>
      <c r="V300" s="13">
        <f>U300-S300</f>
        <v>5.2590000000000003</v>
      </c>
      <c r="W300" s="13">
        <f>100 - (1 - (((U300-T300)/U300)+(S300/T300)))*100</f>
        <v>0</v>
      </c>
      <c r="X300" s="13">
        <v>5.2590000000000003</v>
      </c>
      <c r="Y300" s="13">
        <f>(X300-U300)/U300*100</f>
        <v>0</v>
      </c>
      <c r="Z300" s="14">
        <f>IF(W300&gt;10,"NA",Y300)</f>
        <v>0</v>
      </c>
    </row>
    <row r="301" spans="1:26" s="23" customFormat="1" ht="19" x14ac:dyDescent="0.25">
      <c r="A301" s="23">
        <v>300</v>
      </c>
      <c r="B301" s="24" t="s">
        <v>0</v>
      </c>
      <c r="C301" s="23" t="s">
        <v>46</v>
      </c>
      <c r="D301" s="23" t="s">
        <v>46</v>
      </c>
      <c r="E301" s="23" t="s">
        <v>47</v>
      </c>
      <c r="F301" s="23" t="s">
        <v>8</v>
      </c>
      <c r="G301" s="23">
        <v>26</v>
      </c>
      <c r="H301" s="23" t="s">
        <v>9</v>
      </c>
      <c r="I301" s="23" t="s">
        <v>57</v>
      </c>
      <c r="J301" s="23">
        <v>387</v>
      </c>
      <c r="K301" s="23">
        <v>192</v>
      </c>
      <c r="L301" s="23">
        <v>0</v>
      </c>
      <c r="M301" s="25">
        <f>PI()*(K301/2)^2/1000+PI()*(L301/2)^2/1000</f>
        <v>28.952917895483534</v>
      </c>
      <c r="N301" s="33">
        <v>0</v>
      </c>
      <c r="O301" s="23">
        <v>5</v>
      </c>
      <c r="P301" s="13">
        <v>3.2589999999999999</v>
      </c>
      <c r="Q301" s="13">
        <v>4.4089999999999998</v>
      </c>
      <c r="R301" s="13">
        <v>4.306</v>
      </c>
      <c r="S301" s="13">
        <v>0</v>
      </c>
      <c r="T301" s="13">
        <f>R301-S301</f>
        <v>4.306</v>
      </c>
      <c r="U301" s="13">
        <v>5.4</v>
      </c>
      <c r="V301" s="13">
        <f>U301-S301</f>
        <v>5.4</v>
      </c>
      <c r="W301" s="13">
        <f>100 - (1 - (((U301-T301)/U301)+(S301/T301)))*100</f>
        <v>20.259259259259267</v>
      </c>
      <c r="X301" s="13">
        <v>5.4</v>
      </c>
      <c r="Y301" s="13">
        <f>(X301-U301)/U301*100</f>
        <v>0</v>
      </c>
      <c r="Z301" s="14" t="str">
        <f>IF(W301&gt;10,"NA",Y301)</f>
        <v>NA</v>
      </c>
    </row>
    <row r="302" spans="1:26" s="23" customFormat="1" ht="19" x14ac:dyDescent="0.25">
      <c r="A302" s="23">
        <v>301</v>
      </c>
      <c r="B302" s="24" t="s">
        <v>0</v>
      </c>
      <c r="C302" s="23" t="s">
        <v>46</v>
      </c>
      <c r="D302" s="23" t="s">
        <v>46</v>
      </c>
      <c r="E302" s="23" t="s">
        <v>47</v>
      </c>
      <c r="F302" s="23" t="s">
        <v>8</v>
      </c>
      <c r="G302" s="23">
        <v>26</v>
      </c>
      <c r="H302" s="23" t="s">
        <v>17</v>
      </c>
      <c r="I302" s="23" t="s">
        <v>57</v>
      </c>
      <c r="J302" s="23">
        <v>387</v>
      </c>
      <c r="K302" s="23">
        <v>192</v>
      </c>
      <c r="L302" s="23">
        <v>0</v>
      </c>
      <c r="M302" s="25">
        <f>PI()*(K302/2)^2/1000+PI()*(L302/2)^2/1000</f>
        <v>28.952917895483534</v>
      </c>
      <c r="N302" s="33">
        <v>0</v>
      </c>
      <c r="O302" s="23">
        <v>1</v>
      </c>
      <c r="P302" s="13">
        <v>2.2650000000000001</v>
      </c>
      <c r="Q302" s="13">
        <v>2.8530000000000002</v>
      </c>
      <c r="R302" s="13">
        <v>2.7989999999999999</v>
      </c>
      <c r="S302" s="13">
        <v>0</v>
      </c>
      <c r="T302" s="13">
        <f>R302-S302</f>
        <v>2.7989999999999999</v>
      </c>
      <c r="U302" s="13">
        <v>2.87</v>
      </c>
      <c r="V302" s="13">
        <f>U302-S302</f>
        <v>2.87</v>
      </c>
      <c r="W302" s="13">
        <f>100 - (1 - (((U302-T302)/U302)+(S302/T302)))*100</f>
        <v>2.473867595818831</v>
      </c>
      <c r="X302" s="13">
        <v>2.87</v>
      </c>
      <c r="Y302" s="13">
        <f>(X302-U302)/U302*100</f>
        <v>0</v>
      </c>
      <c r="Z302" s="14">
        <f>IF(W302&gt;10,"NA",Y302)</f>
        <v>0</v>
      </c>
    </row>
    <row r="303" spans="1:26" s="23" customFormat="1" ht="19" x14ac:dyDescent="0.25">
      <c r="A303" s="23">
        <v>302</v>
      </c>
      <c r="B303" s="24" t="s">
        <v>0</v>
      </c>
      <c r="C303" s="23" t="s">
        <v>46</v>
      </c>
      <c r="D303" s="23" t="s">
        <v>46</v>
      </c>
      <c r="E303" s="23" t="s">
        <v>47</v>
      </c>
      <c r="F303" s="23" t="s">
        <v>8</v>
      </c>
      <c r="G303" s="23">
        <v>26</v>
      </c>
      <c r="H303" s="23" t="s">
        <v>17</v>
      </c>
      <c r="I303" s="23" t="s">
        <v>57</v>
      </c>
      <c r="J303" s="23">
        <v>387</v>
      </c>
      <c r="K303" s="23">
        <v>192</v>
      </c>
      <c r="L303" s="23">
        <v>0</v>
      </c>
      <c r="M303" s="25">
        <f>PI()*(K303/2)^2/1000+PI()*(L303/2)^2/1000</f>
        <v>28.952917895483534</v>
      </c>
      <c r="N303" s="33">
        <v>0</v>
      </c>
      <c r="O303" s="23">
        <v>2</v>
      </c>
      <c r="P303" s="13">
        <v>2.2669999999999999</v>
      </c>
      <c r="Q303" s="13">
        <v>2.319</v>
      </c>
      <c r="R303" s="13">
        <v>2.2480000000000002</v>
      </c>
      <c r="S303" s="13">
        <v>0</v>
      </c>
      <c r="T303" s="13">
        <f>R303-S303</f>
        <v>2.2480000000000002</v>
      </c>
      <c r="U303" s="13">
        <v>2.5640000000000001</v>
      </c>
      <c r="V303" s="13">
        <f>U303-S303</f>
        <v>2.5640000000000001</v>
      </c>
      <c r="W303" s="13">
        <f>100 - (1 - (((U303-T303)/U303)+(S303/T303)))*100</f>
        <v>12.324492979719182</v>
      </c>
      <c r="X303" s="13">
        <v>2.5640000000000001</v>
      </c>
      <c r="Y303" s="13">
        <f>(X303-U303)/U303*100</f>
        <v>0</v>
      </c>
      <c r="Z303" s="14" t="str">
        <f>IF(W303&gt;10,"NA",Y303)</f>
        <v>NA</v>
      </c>
    </row>
    <row r="304" spans="1:26" s="23" customFormat="1" ht="19" x14ac:dyDescent="0.25">
      <c r="A304" s="23">
        <v>303</v>
      </c>
      <c r="B304" s="24" t="s">
        <v>0</v>
      </c>
      <c r="C304" s="23" t="s">
        <v>46</v>
      </c>
      <c r="D304" s="23" t="s">
        <v>46</v>
      </c>
      <c r="E304" s="23" t="s">
        <v>47</v>
      </c>
      <c r="F304" s="23" t="s">
        <v>8</v>
      </c>
      <c r="G304" s="23">
        <v>26</v>
      </c>
      <c r="H304" s="23" t="s">
        <v>17</v>
      </c>
      <c r="I304" s="23" t="s">
        <v>57</v>
      </c>
      <c r="J304" s="23">
        <v>387</v>
      </c>
      <c r="K304" s="23">
        <v>192</v>
      </c>
      <c r="L304" s="23">
        <v>0</v>
      </c>
      <c r="M304" s="25">
        <f>PI()*(K304/2)^2/1000+PI()*(L304/2)^2/1000</f>
        <v>28.952917895483534</v>
      </c>
      <c r="N304" s="33">
        <v>0</v>
      </c>
      <c r="O304" s="23">
        <v>3</v>
      </c>
      <c r="P304" s="13">
        <v>2.6459999999999999</v>
      </c>
      <c r="Q304" s="13">
        <v>4.0570000000000004</v>
      </c>
      <c r="R304" s="13">
        <v>3.9910000000000001</v>
      </c>
      <c r="S304" s="13">
        <v>0</v>
      </c>
      <c r="T304" s="13">
        <f>R304-S304</f>
        <v>3.9910000000000001</v>
      </c>
      <c r="U304" s="13">
        <v>4.0620000000000003</v>
      </c>
      <c r="V304" s="13">
        <f>U304-S304</f>
        <v>4.0620000000000003</v>
      </c>
      <c r="W304" s="13">
        <f>100 - (1 - (((U304-T304)/U304)+(S304/T304)))*100</f>
        <v>1.7479074347612027</v>
      </c>
      <c r="X304" s="13">
        <v>4.0620000000000003</v>
      </c>
      <c r="Y304" s="13">
        <f>(X304-U304)/U304*100</f>
        <v>0</v>
      </c>
      <c r="Z304" s="14">
        <f>IF(W304&gt;10,"NA",Y304)</f>
        <v>0</v>
      </c>
    </row>
    <row r="305" spans="1:26" s="23" customFormat="1" ht="19" x14ac:dyDescent="0.25">
      <c r="A305" s="23">
        <v>304</v>
      </c>
      <c r="B305" s="24" t="s">
        <v>0</v>
      </c>
      <c r="C305" s="23" t="s">
        <v>46</v>
      </c>
      <c r="D305" s="23" t="s">
        <v>46</v>
      </c>
      <c r="E305" s="23" t="s">
        <v>47</v>
      </c>
      <c r="F305" s="23" t="s">
        <v>8</v>
      </c>
      <c r="G305" s="23">
        <v>26</v>
      </c>
      <c r="H305" s="23" t="s">
        <v>17</v>
      </c>
      <c r="I305" s="23" t="s">
        <v>57</v>
      </c>
      <c r="J305" s="23">
        <v>387</v>
      </c>
      <c r="K305" s="23">
        <v>192</v>
      </c>
      <c r="L305" s="23">
        <v>0</v>
      </c>
      <c r="M305" s="25">
        <f>PI()*(K305/2)^2/1000+PI()*(L305/2)^2/1000</f>
        <v>28.952917895483534</v>
      </c>
      <c r="N305" s="33">
        <v>0</v>
      </c>
      <c r="O305" s="23">
        <v>4</v>
      </c>
      <c r="P305" s="13">
        <v>1.9330000000000001</v>
      </c>
      <c r="Q305" s="13">
        <v>1.58</v>
      </c>
      <c r="R305" s="13">
        <v>1.488</v>
      </c>
      <c r="S305" s="13">
        <v>0</v>
      </c>
      <c r="T305" s="13">
        <f>R305-S305</f>
        <v>1.488</v>
      </c>
      <c r="U305" s="13">
        <v>2.1970000000000001</v>
      </c>
      <c r="V305" s="13">
        <f>U305-S305</f>
        <v>2.1970000000000001</v>
      </c>
      <c r="W305" s="13">
        <f>100 - (1 - (((U305-T305)/U305)+(S305/T305)))*100</f>
        <v>32.271279016841149</v>
      </c>
      <c r="X305" s="13">
        <v>2.1970000000000001</v>
      </c>
      <c r="Y305" s="13">
        <f>(X305-U305)/U305*100</f>
        <v>0</v>
      </c>
      <c r="Z305" s="14" t="str">
        <f>IF(W305&gt;10,"NA",Y305)</f>
        <v>NA</v>
      </c>
    </row>
    <row r="306" spans="1:26" s="23" customFormat="1" ht="19" x14ac:dyDescent="0.25">
      <c r="A306" s="23">
        <v>305</v>
      </c>
      <c r="B306" s="24" t="s">
        <v>0</v>
      </c>
      <c r="C306" s="23" t="s">
        <v>46</v>
      </c>
      <c r="D306" s="23" t="s">
        <v>46</v>
      </c>
      <c r="E306" s="23" t="s">
        <v>47</v>
      </c>
      <c r="F306" s="23" t="s">
        <v>8</v>
      </c>
      <c r="G306" s="23">
        <v>26</v>
      </c>
      <c r="H306" s="23" t="s">
        <v>17</v>
      </c>
      <c r="I306" s="23" t="s">
        <v>57</v>
      </c>
      <c r="J306" s="23">
        <v>387</v>
      </c>
      <c r="K306" s="23">
        <v>192</v>
      </c>
      <c r="L306" s="23">
        <v>0</v>
      </c>
      <c r="M306" s="25">
        <f>PI()*(K306/2)^2/1000+PI()*(L306/2)^2/1000</f>
        <v>28.952917895483534</v>
      </c>
      <c r="N306" s="33">
        <v>0</v>
      </c>
      <c r="O306" s="23">
        <v>5</v>
      </c>
      <c r="P306" s="13">
        <v>2.5979999999999999</v>
      </c>
      <c r="Q306" s="13">
        <v>3.74</v>
      </c>
      <c r="R306" s="13">
        <v>3.68</v>
      </c>
      <c r="S306" s="13">
        <v>0</v>
      </c>
      <c r="T306" s="13">
        <f>R306-S306</f>
        <v>3.68</v>
      </c>
      <c r="U306" s="13">
        <v>3.6840000000000002</v>
      </c>
      <c r="V306" s="13">
        <f>U306-S306</f>
        <v>3.6840000000000002</v>
      </c>
      <c r="W306" s="13">
        <f>100 - (1 - (((U306-T306)/U306)+(S306/T306)))*100</f>
        <v>0.10857763300759871</v>
      </c>
      <c r="X306" s="13">
        <v>3.6840000000000002</v>
      </c>
      <c r="Y306" s="13">
        <f>(X306-U306)/U306*100</f>
        <v>0</v>
      </c>
      <c r="Z306" s="14">
        <f>IF(W306&gt;10,"NA",Y306)</f>
        <v>0</v>
      </c>
    </row>
    <row r="307" spans="1:26" s="23" customFormat="1" ht="19" x14ac:dyDescent="0.25">
      <c r="A307" s="23">
        <v>306</v>
      </c>
      <c r="B307" s="24" t="s">
        <v>0</v>
      </c>
      <c r="C307" s="23" t="s">
        <v>46</v>
      </c>
      <c r="D307" s="23" t="s">
        <v>46</v>
      </c>
      <c r="E307" s="23" t="s">
        <v>47</v>
      </c>
      <c r="F307" s="23" t="s">
        <v>8</v>
      </c>
      <c r="G307" s="23">
        <v>27</v>
      </c>
      <c r="H307" s="23" t="s">
        <v>9</v>
      </c>
      <c r="I307" s="23" t="s">
        <v>36</v>
      </c>
      <c r="J307" s="23">
        <v>360</v>
      </c>
      <c r="K307" s="23">
        <v>54</v>
      </c>
      <c r="L307" s="23">
        <v>0</v>
      </c>
      <c r="M307" s="25">
        <f>PI()*(K307/2)^2/1000+PI()*(L307/2)^2/1000</f>
        <v>2.2902210444669588</v>
      </c>
      <c r="N307" s="33">
        <v>0</v>
      </c>
      <c r="O307" s="23">
        <v>1</v>
      </c>
      <c r="P307" s="13">
        <v>2.2290000000000001</v>
      </c>
      <c r="Q307" s="13">
        <v>2.3090000000000002</v>
      </c>
      <c r="R307" s="13">
        <v>2.258</v>
      </c>
      <c r="S307" s="13">
        <v>0</v>
      </c>
      <c r="T307" s="13">
        <f>R307-S307</f>
        <v>2.258</v>
      </c>
      <c r="U307" s="13">
        <v>2.258</v>
      </c>
      <c r="V307" s="13">
        <f>U307-S307</f>
        <v>2.258</v>
      </c>
      <c r="W307" s="13">
        <f>100 - (1 - (((U307-T307)/U307)+(S307/T307)))*100</f>
        <v>0</v>
      </c>
      <c r="X307" s="13">
        <v>2.258</v>
      </c>
      <c r="Y307" s="13">
        <f>(X307-U307)/U307*100</f>
        <v>0</v>
      </c>
      <c r="Z307" s="14">
        <f>IF(W307&gt;10,"NA",Y307)</f>
        <v>0</v>
      </c>
    </row>
    <row r="308" spans="1:26" s="23" customFormat="1" ht="19" x14ac:dyDescent="0.25">
      <c r="A308" s="23">
        <v>307</v>
      </c>
      <c r="B308" s="24" t="s">
        <v>0</v>
      </c>
      <c r="C308" s="23" t="s">
        <v>46</v>
      </c>
      <c r="D308" s="23" t="s">
        <v>46</v>
      </c>
      <c r="E308" s="23" t="s">
        <v>47</v>
      </c>
      <c r="F308" s="23" t="s">
        <v>8</v>
      </c>
      <c r="G308" s="23">
        <v>27</v>
      </c>
      <c r="H308" s="23" t="s">
        <v>9</v>
      </c>
      <c r="I308" s="23" t="s">
        <v>36</v>
      </c>
      <c r="J308" s="23">
        <v>360</v>
      </c>
      <c r="K308" s="23">
        <v>54</v>
      </c>
      <c r="L308" s="23">
        <v>0</v>
      </c>
      <c r="M308" s="25">
        <f>PI()*(K308/2)^2/1000+PI()*(L308/2)^2/1000</f>
        <v>2.2902210444669588</v>
      </c>
      <c r="N308" s="33">
        <v>0</v>
      </c>
      <c r="O308" s="23">
        <v>2</v>
      </c>
      <c r="P308" s="13">
        <v>2.028</v>
      </c>
      <c r="Q308" s="13">
        <v>1.637</v>
      </c>
      <c r="R308" s="13">
        <v>1.593</v>
      </c>
      <c r="S308" s="13">
        <v>0</v>
      </c>
      <c r="T308" s="13">
        <f>R308-S308</f>
        <v>1.593</v>
      </c>
      <c r="U308" s="13">
        <v>1.631</v>
      </c>
      <c r="V308" s="13">
        <f>U308-S308</f>
        <v>1.631</v>
      </c>
      <c r="W308" s="13">
        <f>100 - (1 - (((U308-T308)/U308)+(S308/T308)))*100</f>
        <v>2.3298589822195055</v>
      </c>
      <c r="X308" s="13">
        <v>1.631</v>
      </c>
      <c r="Y308" s="13">
        <f>(X308-U308)/U308*100</f>
        <v>0</v>
      </c>
      <c r="Z308" s="14">
        <f>IF(W308&gt;10,"NA",Y308)</f>
        <v>0</v>
      </c>
    </row>
    <row r="309" spans="1:26" s="23" customFormat="1" ht="19" x14ac:dyDescent="0.25">
      <c r="A309" s="23">
        <v>308</v>
      </c>
      <c r="B309" s="24" t="s">
        <v>0</v>
      </c>
      <c r="C309" s="23" t="s">
        <v>46</v>
      </c>
      <c r="D309" s="23" t="s">
        <v>46</v>
      </c>
      <c r="E309" s="23" t="s">
        <v>47</v>
      </c>
      <c r="F309" s="23" t="s">
        <v>8</v>
      </c>
      <c r="G309" s="23">
        <v>27</v>
      </c>
      <c r="H309" s="23" t="s">
        <v>9</v>
      </c>
      <c r="I309" s="23" t="s">
        <v>36</v>
      </c>
      <c r="J309" s="23">
        <v>360</v>
      </c>
      <c r="K309" s="23">
        <v>54</v>
      </c>
      <c r="L309" s="23">
        <v>0</v>
      </c>
      <c r="M309" s="25">
        <f>PI()*(K309/2)^2/1000+PI()*(L309/2)^2/1000</f>
        <v>2.2902210444669588</v>
      </c>
      <c r="N309" s="33">
        <v>0</v>
      </c>
      <c r="O309" s="23">
        <v>3</v>
      </c>
      <c r="P309" s="13">
        <v>2.3370000000000002</v>
      </c>
      <c r="Q309" s="13">
        <v>2.04</v>
      </c>
      <c r="R309" s="13">
        <v>1.9319999999999999</v>
      </c>
      <c r="S309" s="13">
        <v>0</v>
      </c>
      <c r="T309" s="13">
        <f>R309-S309</f>
        <v>1.9319999999999999</v>
      </c>
      <c r="U309" s="13">
        <v>2.7559999999999998</v>
      </c>
      <c r="V309" s="13">
        <f>U309-S309</f>
        <v>2.7559999999999998</v>
      </c>
      <c r="W309" s="13">
        <f>100 - (1 - (((U309-T309)/U309)+(S309/T309)))*100</f>
        <v>29.898403483309139</v>
      </c>
      <c r="X309" s="13">
        <v>2.7559999999999998</v>
      </c>
      <c r="Y309" s="13">
        <f>(X309-U309)/U309*100</f>
        <v>0</v>
      </c>
      <c r="Z309" s="14" t="str">
        <f>IF(W309&gt;10,"NA",Y309)</f>
        <v>NA</v>
      </c>
    </row>
    <row r="310" spans="1:26" s="23" customFormat="1" ht="19" x14ac:dyDescent="0.25">
      <c r="A310" s="23">
        <v>309</v>
      </c>
      <c r="B310" s="24" t="s">
        <v>0</v>
      </c>
      <c r="C310" s="23" t="s">
        <v>46</v>
      </c>
      <c r="D310" s="23" t="s">
        <v>46</v>
      </c>
      <c r="E310" s="23" t="s">
        <v>47</v>
      </c>
      <c r="F310" s="23" t="s">
        <v>8</v>
      </c>
      <c r="G310" s="23">
        <v>27</v>
      </c>
      <c r="H310" s="23" t="s">
        <v>9</v>
      </c>
      <c r="I310" s="23" t="s">
        <v>36</v>
      </c>
      <c r="J310" s="23">
        <v>360</v>
      </c>
      <c r="K310" s="23">
        <v>54</v>
      </c>
      <c r="L310" s="23">
        <v>0</v>
      </c>
      <c r="M310" s="25">
        <f>PI()*(K310/2)^2/1000+PI()*(L310/2)^2/1000</f>
        <v>2.2902210444669588</v>
      </c>
      <c r="N310" s="33">
        <v>0</v>
      </c>
      <c r="O310" s="23">
        <v>4</v>
      </c>
      <c r="P310" s="13">
        <v>2.7389999999999999</v>
      </c>
      <c r="Q310" s="13">
        <v>2.6070000000000002</v>
      </c>
      <c r="R310" s="13">
        <v>2.5409999999999999</v>
      </c>
      <c r="S310" s="13">
        <v>0</v>
      </c>
      <c r="T310" s="13">
        <f>R310-S310</f>
        <v>2.5409999999999999</v>
      </c>
      <c r="U310" s="13">
        <v>2.5409999999999999</v>
      </c>
      <c r="V310" s="13">
        <f>U310-S310</f>
        <v>2.5409999999999999</v>
      </c>
      <c r="W310" s="13">
        <f>100 - (1 - (((U310-T310)/U310)+(S310/T310)))*100</f>
        <v>0</v>
      </c>
      <c r="X310" s="13">
        <v>2.5409999999999999</v>
      </c>
      <c r="Y310" s="13">
        <f>(X310-U310)/U310*100</f>
        <v>0</v>
      </c>
      <c r="Z310" s="14">
        <f>IF(W310&gt;10,"NA",Y310)</f>
        <v>0</v>
      </c>
    </row>
    <row r="311" spans="1:26" s="23" customFormat="1" ht="19" x14ac:dyDescent="0.25">
      <c r="A311" s="23">
        <v>310</v>
      </c>
      <c r="B311" s="24" t="s">
        <v>0</v>
      </c>
      <c r="C311" s="23" t="s">
        <v>46</v>
      </c>
      <c r="D311" s="23" t="s">
        <v>46</v>
      </c>
      <c r="E311" s="23" t="s">
        <v>47</v>
      </c>
      <c r="F311" s="23" t="s">
        <v>8</v>
      </c>
      <c r="G311" s="23">
        <v>27</v>
      </c>
      <c r="H311" s="23" t="s">
        <v>9</v>
      </c>
      <c r="I311" s="23" t="s">
        <v>36</v>
      </c>
      <c r="J311" s="23">
        <v>360</v>
      </c>
      <c r="K311" s="23">
        <v>54</v>
      </c>
      <c r="L311" s="23">
        <v>0</v>
      </c>
      <c r="M311" s="25">
        <f>PI()*(K311/2)^2/1000+PI()*(L311/2)^2/1000</f>
        <v>2.2902210444669588</v>
      </c>
      <c r="N311" s="33">
        <v>0</v>
      </c>
      <c r="O311" s="23">
        <v>5</v>
      </c>
      <c r="P311" s="13">
        <v>3.3220000000000001</v>
      </c>
      <c r="Q311" s="13">
        <v>4.5229999999999997</v>
      </c>
      <c r="R311" s="13">
        <v>4.4470000000000001</v>
      </c>
      <c r="S311" s="13">
        <v>0</v>
      </c>
      <c r="T311" s="13">
        <f>R311-S311</f>
        <v>4.4470000000000001</v>
      </c>
      <c r="U311" s="13">
        <v>4.6900000000000004</v>
      </c>
      <c r="V311" s="13">
        <f>U311-S311</f>
        <v>4.6900000000000004</v>
      </c>
      <c r="W311" s="13">
        <f>100 - (1 - (((U311-T311)/U311)+(S311/T311)))*100</f>
        <v>5.181236673773995</v>
      </c>
      <c r="X311" s="13">
        <v>4.6900000000000004</v>
      </c>
      <c r="Y311" s="13">
        <f>(X311-U311)/U311*100</f>
        <v>0</v>
      </c>
      <c r="Z311" s="14">
        <f>IF(W311&gt;10,"NA",Y311)</f>
        <v>0</v>
      </c>
    </row>
    <row r="312" spans="1:26" s="23" customFormat="1" ht="19" x14ac:dyDescent="0.25">
      <c r="A312" s="23">
        <v>311</v>
      </c>
      <c r="B312" s="24" t="s">
        <v>0</v>
      </c>
      <c r="C312" s="23" t="s">
        <v>46</v>
      </c>
      <c r="D312" s="23" t="s">
        <v>46</v>
      </c>
      <c r="E312" s="23" t="s">
        <v>47</v>
      </c>
      <c r="F312" s="23" t="s">
        <v>8</v>
      </c>
      <c r="G312" s="23">
        <v>27</v>
      </c>
      <c r="H312" s="23" t="s">
        <v>9</v>
      </c>
      <c r="I312" s="23" t="s">
        <v>36</v>
      </c>
      <c r="J312" s="23">
        <v>360</v>
      </c>
      <c r="K312" s="23">
        <v>54</v>
      </c>
      <c r="L312" s="23">
        <v>0</v>
      </c>
      <c r="M312" s="25">
        <f>PI()*(K312/2)^2/1000+PI()*(L312/2)^2/1000</f>
        <v>2.2902210444669588</v>
      </c>
      <c r="N312" s="33">
        <v>0</v>
      </c>
      <c r="O312" s="23">
        <v>6</v>
      </c>
      <c r="P312" s="13">
        <v>3.2610000000000001</v>
      </c>
      <c r="Q312" s="13">
        <v>4.3579999999999997</v>
      </c>
      <c r="R312" s="13">
        <v>4.2679999999999998</v>
      </c>
      <c r="S312" s="13">
        <v>0</v>
      </c>
      <c r="T312" s="13">
        <f>R312-S312</f>
        <v>4.2679999999999998</v>
      </c>
      <c r="U312" s="13">
        <v>4.2679999999999998</v>
      </c>
      <c r="V312" s="13">
        <f>U312-S312</f>
        <v>4.2679999999999998</v>
      </c>
      <c r="W312" s="13">
        <f>100 - (1 - (((U312-T312)/U312)+(S312/T312)))*100</f>
        <v>0</v>
      </c>
      <c r="X312" s="13">
        <v>4.2679999999999998</v>
      </c>
      <c r="Y312" s="13">
        <f>(X312-U312)/U312*100</f>
        <v>0</v>
      </c>
      <c r="Z312" s="14">
        <f>IF(W312&gt;10,"NA",Y312)</f>
        <v>0</v>
      </c>
    </row>
    <row r="313" spans="1:26" s="23" customFormat="1" ht="19" x14ac:dyDescent="0.25">
      <c r="A313" s="23">
        <v>312</v>
      </c>
      <c r="B313" s="24" t="s">
        <v>0</v>
      </c>
      <c r="C313" s="23" t="s">
        <v>46</v>
      </c>
      <c r="D313" s="23" t="s">
        <v>46</v>
      </c>
      <c r="E313" s="23" t="s">
        <v>47</v>
      </c>
      <c r="F313" s="23" t="s">
        <v>8</v>
      </c>
      <c r="G313" s="23">
        <v>27</v>
      </c>
      <c r="H313" s="23" t="s">
        <v>9</v>
      </c>
      <c r="I313" s="23" t="s">
        <v>36</v>
      </c>
      <c r="J313" s="23">
        <v>360</v>
      </c>
      <c r="K313" s="23">
        <v>54</v>
      </c>
      <c r="L313" s="23">
        <v>0</v>
      </c>
      <c r="M313" s="25">
        <f>PI()*(K313/2)^2/1000+PI()*(L313/2)^2/1000</f>
        <v>2.2902210444669588</v>
      </c>
      <c r="N313" s="33">
        <v>0</v>
      </c>
      <c r="O313" s="23">
        <v>7</v>
      </c>
      <c r="P313" s="13">
        <v>2.8460000000000001</v>
      </c>
      <c r="Q313" s="13">
        <v>2.8149999999999999</v>
      </c>
      <c r="R313" s="13">
        <v>2.7440000000000002</v>
      </c>
      <c r="S313" s="13">
        <v>0</v>
      </c>
      <c r="T313" s="13">
        <f>R313-S313</f>
        <v>2.7440000000000002</v>
      </c>
      <c r="U313" s="13">
        <v>2.7440000000000002</v>
      </c>
      <c r="V313" s="13">
        <f>U313-S313</f>
        <v>2.7440000000000002</v>
      </c>
      <c r="W313" s="13">
        <f>100 - (1 - (((U313-T313)/U313)+(S313/T313)))*100</f>
        <v>0</v>
      </c>
      <c r="X313" s="13">
        <v>2.7440000000000002</v>
      </c>
      <c r="Y313" s="13">
        <f>(X313-U313)/U313*100</f>
        <v>0</v>
      </c>
      <c r="Z313" s="14">
        <f>IF(W313&gt;10,"NA",Y313)</f>
        <v>0</v>
      </c>
    </row>
    <row r="314" spans="1:26" s="23" customFormat="1" ht="19" x14ac:dyDescent="0.25">
      <c r="A314" s="23">
        <v>313</v>
      </c>
      <c r="B314" s="24" t="s">
        <v>0</v>
      </c>
      <c r="C314" s="23" t="s">
        <v>46</v>
      </c>
      <c r="D314" s="23" t="s">
        <v>46</v>
      </c>
      <c r="E314" s="23" t="s">
        <v>47</v>
      </c>
      <c r="F314" s="23" t="s">
        <v>8</v>
      </c>
      <c r="G314" s="23">
        <v>27</v>
      </c>
      <c r="H314" s="23" t="s">
        <v>9</v>
      </c>
      <c r="I314" s="23" t="s">
        <v>36</v>
      </c>
      <c r="J314" s="23">
        <v>360</v>
      </c>
      <c r="K314" s="23">
        <v>54</v>
      </c>
      <c r="L314" s="23">
        <v>0</v>
      </c>
      <c r="M314" s="25">
        <f>PI()*(K314/2)^2/1000+PI()*(L314/2)^2/1000</f>
        <v>2.2902210444669588</v>
      </c>
      <c r="N314" s="33">
        <v>0</v>
      </c>
      <c r="O314" s="23">
        <v>8</v>
      </c>
      <c r="P314" s="13">
        <v>2.778</v>
      </c>
      <c r="Q314" s="13">
        <v>2.952</v>
      </c>
      <c r="R314" s="13">
        <v>2.8650000000000002</v>
      </c>
      <c r="S314" s="13">
        <v>0</v>
      </c>
      <c r="T314" s="13">
        <f>R314-S314</f>
        <v>2.8650000000000002</v>
      </c>
      <c r="U314" s="13">
        <v>2.8650000000000002</v>
      </c>
      <c r="V314" s="13">
        <f>U314-S314</f>
        <v>2.8650000000000002</v>
      </c>
      <c r="W314" s="13">
        <f>100 - (1 - (((U314-T314)/U314)+(S314/T314)))*100</f>
        <v>0</v>
      </c>
      <c r="X314" s="13">
        <v>2.8650000000000002</v>
      </c>
      <c r="Y314" s="13">
        <f>(X314-U314)/U314*100</f>
        <v>0</v>
      </c>
      <c r="Z314" s="14">
        <f>IF(W314&gt;10,"NA",Y314)</f>
        <v>0</v>
      </c>
    </row>
    <row r="315" spans="1:26" s="23" customFormat="1" ht="19" x14ac:dyDescent="0.25">
      <c r="A315" s="23">
        <v>314</v>
      </c>
      <c r="B315" s="24" t="s">
        <v>0</v>
      </c>
      <c r="C315" s="23" t="s">
        <v>46</v>
      </c>
      <c r="D315" s="23" t="s">
        <v>46</v>
      </c>
      <c r="E315" s="23" t="s">
        <v>47</v>
      </c>
      <c r="F315" s="23" t="s">
        <v>8</v>
      </c>
      <c r="G315" s="23">
        <v>27</v>
      </c>
      <c r="H315" s="23" t="s">
        <v>17</v>
      </c>
      <c r="I315" s="23" t="s">
        <v>36</v>
      </c>
      <c r="J315" s="23">
        <v>360</v>
      </c>
      <c r="K315" s="23">
        <v>54</v>
      </c>
      <c r="L315" s="23">
        <v>0</v>
      </c>
      <c r="M315" s="25">
        <f>PI()*(K315/2)^2/1000+PI()*(L315/2)^2/1000</f>
        <v>2.2902210444669588</v>
      </c>
      <c r="N315" s="33">
        <v>0</v>
      </c>
      <c r="O315" s="23">
        <v>1</v>
      </c>
      <c r="P315" s="13">
        <v>2.8530000000000002</v>
      </c>
      <c r="Q315" s="13">
        <v>3.1070000000000002</v>
      </c>
      <c r="R315" s="13">
        <v>3.0209999999999999</v>
      </c>
      <c r="S315" s="13">
        <v>0</v>
      </c>
      <c r="T315" s="13">
        <f>R315-S315</f>
        <v>3.0209999999999999</v>
      </c>
      <c r="U315" s="13">
        <v>3.0209999999999999</v>
      </c>
      <c r="V315" s="13">
        <f>U315-S315</f>
        <v>3.0209999999999999</v>
      </c>
      <c r="W315" s="13">
        <f>100 - (1 - (((U315-T315)/U315)+(S315/T315)))*100</f>
        <v>0</v>
      </c>
      <c r="X315" s="13">
        <v>3.0209999999999999</v>
      </c>
      <c r="Y315" s="13">
        <f>(X315-U315)/U315*100</f>
        <v>0</v>
      </c>
      <c r="Z315" s="14">
        <f>IF(W315&gt;10,"NA",Y315)</f>
        <v>0</v>
      </c>
    </row>
    <row r="316" spans="1:26" s="23" customFormat="1" ht="19" x14ac:dyDescent="0.25">
      <c r="A316" s="23">
        <v>315</v>
      </c>
      <c r="B316" s="24" t="s">
        <v>0</v>
      </c>
      <c r="C316" s="23" t="s">
        <v>46</v>
      </c>
      <c r="D316" s="23" t="s">
        <v>46</v>
      </c>
      <c r="E316" s="23" t="s">
        <v>47</v>
      </c>
      <c r="F316" s="23" t="s">
        <v>8</v>
      </c>
      <c r="G316" s="23">
        <v>27</v>
      </c>
      <c r="H316" s="23" t="s">
        <v>17</v>
      </c>
      <c r="I316" s="23" t="s">
        <v>36</v>
      </c>
      <c r="J316" s="23">
        <v>360</v>
      </c>
      <c r="K316" s="23">
        <v>54</v>
      </c>
      <c r="L316" s="23">
        <v>0</v>
      </c>
      <c r="M316" s="25">
        <f>PI()*(K316/2)^2/1000+PI()*(L316/2)^2/1000</f>
        <v>2.2902210444669588</v>
      </c>
      <c r="N316" s="33">
        <v>0</v>
      </c>
      <c r="O316" s="23">
        <v>2</v>
      </c>
      <c r="P316" s="13">
        <v>2.7250000000000001</v>
      </c>
      <c r="Q316" s="13">
        <v>2.9319999999999999</v>
      </c>
      <c r="R316" s="13">
        <v>2.875</v>
      </c>
      <c r="S316" s="13">
        <v>0</v>
      </c>
      <c r="T316" s="13">
        <f>R316-S316</f>
        <v>2.875</v>
      </c>
      <c r="U316" s="13">
        <v>2.875</v>
      </c>
      <c r="V316" s="13">
        <f>U316-S316</f>
        <v>2.875</v>
      </c>
      <c r="W316" s="13">
        <f>100 - (1 - (((U316-T316)/U316)+(S316/T316)))*100</f>
        <v>0</v>
      </c>
      <c r="X316" s="13">
        <v>2.875</v>
      </c>
      <c r="Y316" s="13">
        <f>(X316-U316)/U316*100</f>
        <v>0</v>
      </c>
      <c r="Z316" s="14">
        <f>IF(W316&gt;10,"NA",Y316)</f>
        <v>0</v>
      </c>
    </row>
    <row r="317" spans="1:26" s="23" customFormat="1" ht="19" x14ac:dyDescent="0.25">
      <c r="A317" s="23">
        <v>316</v>
      </c>
      <c r="B317" s="24" t="s">
        <v>0</v>
      </c>
      <c r="C317" s="23" t="s">
        <v>46</v>
      </c>
      <c r="D317" s="23" t="s">
        <v>46</v>
      </c>
      <c r="E317" s="23" t="s">
        <v>47</v>
      </c>
      <c r="F317" s="23" t="s">
        <v>8</v>
      </c>
      <c r="G317" s="23">
        <v>27</v>
      </c>
      <c r="H317" s="23" t="s">
        <v>17</v>
      </c>
      <c r="I317" s="23" t="s">
        <v>36</v>
      </c>
      <c r="J317" s="23">
        <v>360</v>
      </c>
      <c r="K317" s="23">
        <v>54</v>
      </c>
      <c r="L317" s="23">
        <v>0</v>
      </c>
      <c r="M317" s="25">
        <f>PI()*(K317/2)^2/1000+PI()*(L317/2)^2/1000</f>
        <v>2.2902210444669588</v>
      </c>
      <c r="N317" s="33">
        <v>0</v>
      </c>
      <c r="O317" s="23">
        <v>3</v>
      </c>
      <c r="P317" s="13">
        <v>1.9379999999999999</v>
      </c>
      <c r="Q317" s="13">
        <v>1.3160000000000001</v>
      </c>
      <c r="R317" s="13">
        <v>1.2729999999999999</v>
      </c>
      <c r="S317" s="13">
        <v>0</v>
      </c>
      <c r="T317" s="13">
        <f>R317-S317</f>
        <v>1.2729999999999999</v>
      </c>
      <c r="U317" s="13">
        <v>1.5680000000000001</v>
      </c>
      <c r="V317" s="13">
        <f>U317-S317</f>
        <v>1.5680000000000001</v>
      </c>
      <c r="W317" s="13">
        <f>100 - (1 - (((U317-T317)/U317)+(S317/T317)))*100</f>
        <v>18.813775510204096</v>
      </c>
      <c r="X317" s="13">
        <v>1.5680000000000001</v>
      </c>
      <c r="Y317" s="13">
        <f>(X317-U317)/U317*100</f>
        <v>0</v>
      </c>
      <c r="Z317" s="14" t="str">
        <f>IF(W317&gt;10,"NA",Y317)</f>
        <v>NA</v>
      </c>
    </row>
    <row r="318" spans="1:26" s="23" customFormat="1" ht="19" x14ac:dyDescent="0.25">
      <c r="A318" s="23">
        <v>317</v>
      </c>
      <c r="B318" s="24" t="s">
        <v>0</v>
      </c>
      <c r="C318" s="23" t="s">
        <v>46</v>
      </c>
      <c r="D318" s="23" t="s">
        <v>46</v>
      </c>
      <c r="E318" s="23" t="s">
        <v>47</v>
      </c>
      <c r="F318" s="23" t="s">
        <v>8</v>
      </c>
      <c r="G318" s="23">
        <v>27</v>
      </c>
      <c r="H318" s="23" t="s">
        <v>17</v>
      </c>
      <c r="I318" s="23" t="s">
        <v>36</v>
      </c>
      <c r="J318" s="23">
        <v>360</v>
      </c>
      <c r="K318" s="23">
        <v>54</v>
      </c>
      <c r="L318" s="23">
        <v>0</v>
      </c>
      <c r="M318" s="25">
        <f>PI()*(K318/2)^2/1000+PI()*(L318/2)^2/1000</f>
        <v>2.2902210444669588</v>
      </c>
      <c r="N318" s="33">
        <v>0</v>
      </c>
      <c r="O318" s="23">
        <v>4</v>
      </c>
      <c r="P318" s="13">
        <v>1.6970000000000001</v>
      </c>
      <c r="Q318" s="13">
        <v>1.411</v>
      </c>
      <c r="R318" s="13">
        <v>1.351</v>
      </c>
      <c r="S318" s="13">
        <v>0</v>
      </c>
      <c r="T318" s="13">
        <f>R318-S318</f>
        <v>1.351</v>
      </c>
      <c r="U318" s="13">
        <v>1.351</v>
      </c>
      <c r="V318" s="13">
        <f>U318-S318</f>
        <v>1.351</v>
      </c>
      <c r="W318" s="13">
        <f>100 - (1 - (((U318-T318)/U318)+(S318/T318)))*100</f>
        <v>0</v>
      </c>
      <c r="X318" s="13">
        <v>1.351</v>
      </c>
      <c r="Y318" s="13">
        <f>(X318-U318)/U318*100</f>
        <v>0</v>
      </c>
      <c r="Z318" s="14">
        <f>IF(W318&gt;10,"NA",Y318)</f>
        <v>0</v>
      </c>
    </row>
    <row r="319" spans="1:26" s="23" customFormat="1" ht="19" x14ac:dyDescent="0.25">
      <c r="A319" s="23">
        <v>318</v>
      </c>
      <c r="B319" s="24" t="s">
        <v>0</v>
      </c>
      <c r="C319" s="23" t="s">
        <v>46</v>
      </c>
      <c r="D319" s="23" t="s">
        <v>46</v>
      </c>
      <c r="E319" s="23" t="s">
        <v>47</v>
      </c>
      <c r="F319" s="23" t="s">
        <v>8</v>
      </c>
      <c r="G319" s="23">
        <v>27</v>
      </c>
      <c r="H319" s="23" t="s">
        <v>17</v>
      </c>
      <c r="I319" s="23" t="s">
        <v>36</v>
      </c>
      <c r="J319" s="23">
        <v>360</v>
      </c>
      <c r="K319" s="23">
        <v>54</v>
      </c>
      <c r="L319" s="23">
        <v>0</v>
      </c>
      <c r="M319" s="25">
        <f>PI()*(K319/2)^2/1000+PI()*(L319/2)^2/1000</f>
        <v>2.2902210444669588</v>
      </c>
      <c r="N319" s="33">
        <v>0</v>
      </c>
      <c r="O319" s="23">
        <v>5</v>
      </c>
      <c r="P319" s="13">
        <v>1.885</v>
      </c>
      <c r="Q319" s="13">
        <v>1.6180000000000001</v>
      </c>
      <c r="R319" s="13">
        <v>1.6180000000000001</v>
      </c>
      <c r="S319" s="13">
        <v>0</v>
      </c>
      <c r="T319" s="13">
        <f>R319-S319</f>
        <v>1.6180000000000001</v>
      </c>
      <c r="U319" s="13">
        <v>1.6180000000000001</v>
      </c>
      <c r="V319" s="13">
        <f>U319-S319</f>
        <v>1.6180000000000001</v>
      </c>
      <c r="W319" s="13">
        <f>100 - (1 - (((U319-T319)/U319)+(S319/T319)))*100</f>
        <v>0</v>
      </c>
      <c r="X319" s="13">
        <v>1.6180000000000001</v>
      </c>
      <c r="Y319" s="13">
        <f>(X319-U319)/U319*100</f>
        <v>0</v>
      </c>
      <c r="Z319" s="14">
        <f>IF(W319&gt;10,"NA",Y319)</f>
        <v>0</v>
      </c>
    </row>
    <row r="320" spans="1:26" s="23" customFormat="1" ht="19" x14ac:dyDescent="0.25">
      <c r="A320" s="23">
        <v>319</v>
      </c>
      <c r="B320" s="24" t="s">
        <v>0</v>
      </c>
      <c r="C320" s="23" t="s">
        <v>46</v>
      </c>
      <c r="D320" s="23" t="s">
        <v>46</v>
      </c>
      <c r="E320" s="23" t="s">
        <v>47</v>
      </c>
      <c r="F320" s="23" t="s">
        <v>8</v>
      </c>
      <c r="G320" s="23">
        <v>27</v>
      </c>
      <c r="H320" s="23" t="s">
        <v>17</v>
      </c>
      <c r="I320" s="23" t="s">
        <v>36</v>
      </c>
      <c r="J320" s="23">
        <v>360</v>
      </c>
      <c r="K320" s="23">
        <v>54</v>
      </c>
      <c r="L320" s="23">
        <v>0</v>
      </c>
      <c r="M320" s="25">
        <f>PI()*(K320/2)^2/1000+PI()*(L320/2)^2/1000</f>
        <v>2.2902210444669588</v>
      </c>
      <c r="N320" s="33">
        <v>0</v>
      </c>
      <c r="O320" s="23">
        <v>6</v>
      </c>
      <c r="P320" s="13">
        <v>2.2349999999999999</v>
      </c>
      <c r="Q320" s="13">
        <v>1.5449999999999999</v>
      </c>
      <c r="R320" s="13">
        <v>1.4890000000000001</v>
      </c>
      <c r="S320" s="13">
        <v>0</v>
      </c>
      <c r="T320" s="13">
        <f>R320-S320</f>
        <v>1.4890000000000001</v>
      </c>
      <c r="U320" s="13">
        <v>1.8180000000000001</v>
      </c>
      <c r="V320" s="13">
        <f>U320-S320</f>
        <v>1.8180000000000001</v>
      </c>
      <c r="W320" s="13">
        <f>100 - (1 - (((U320-T320)/U320)+(S320/T320)))*100</f>
        <v>18.096809680968093</v>
      </c>
      <c r="X320" s="13">
        <v>1.8180000000000001</v>
      </c>
      <c r="Y320" s="13">
        <f>(X320-U320)/U320*100</f>
        <v>0</v>
      </c>
      <c r="Z320" s="14" t="str">
        <f>IF(W320&gt;10,"NA",Y320)</f>
        <v>NA</v>
      </c>
    </row>
    <row r="321" spans="1:26" s="23" customFormat="1" ht="19" x14ac:dyDescent="0.25">
      <c r="A321" s="23">
        <v>320</v>
      </c>
      <c r="B321" s="24" t="s">
        <v>0</v>
      </c>
      <c r="C321" s="23" t="s">
        <v>46</v>
      </c>
      <c r="D321" s="23" t="s">
        <v>46</v>
      </c>
      <c r="E321" s="23" t="s">
        <v>47</v>
      </c>
      <c r="F321" s="23" t="s">
        <v>8</v>
      </c>
      <c r="G321" s="23">
        <v>27</v>
      </c>
      <c r="H321" s="23" t="s">
        <v>17</v>
      </c>
      <c r="I321" s="23" t="s">
        <v>36</v>
      </c>
      <c r="J321" s="23">
        <v>360</v>
      </c>
      <c r="K321" s="23">
        <v>54</v>
      </c>
      <c r="L321" s="23">
        <v>0</v>
      </c>
      <c r="M321" s="25">
        <f>PI()*(K321/2)^2/1000+PI()*(L321/2)^2/1000</f>
        <v>2.2902210444669588</v>
      </c>
      <c r="N321" s="33">
        <v>0</v>
      </c>
      <c r="O321" s="23">
        <v>7</v>
      </c>
      <c r="P321" s="13">
        <v>2.15</v>
      </c>
      <c r="Q321" s="13">
        <v>1.738</v>
      </c>
      <c r="R321" s="13">
        <v>1.643</v>
      </c>
      <c r="S321" s="13">
        <v>0</v>
      </c>
      <c r="T321" s="13">
        <f>R321-S321</f>
        <v>1.643</v>
      </c>
      <c r="U321" s="13">
        <v>2.9369999999999998</v>
      </c>
      <c r="V321" s="13">
        <f>U321-S321</f>
        <v>2.9369999999999998</v>
      </c>
      <c r="W321" s="13">
        <f>100 - (1 - (((U321-T321)/U321)+(S321/T321)))*100</f>
        <v>44.058563159686749</v>
      </c>
      <c r="X321" s="13">
        <v>2.9369999999999998</v>
      </c>
      <c r="Y321" s="13">
        <f>(X321-U321)/U321*100</f>
        <v>0</v>
      </c>
      <c r="Z321" s="14" t="str">
        <f>IF(W321&gt;10,"NA",Y321)</f>
        <v>NA</v>
      </c>
    </row>
    <row r="322" spans="1:26" s="23" customFormat="1" ht="19" x14ac:dyDescent="0.25">
      <c r="A322" s="23">
        <v>321</v>
      </c>
      <c r="B322" s="24" t="s">
        <v>0</v>
      </c>
      <c r="C322" s="23" t="s">
        <v>46</v>
      </c>
      <c r="D322" s="23" t="s">
        <v>46</v>
      </c>
      <c r="E322" s="23" t="s">
        <v>47</v>
      </c>
      <c r="F322" s="23" t="s">
        <v>8</v>
      </c>
      <c r="G322" s="23">
        <v>27</v>
      </c>
      <c r="H322" s="23" t="s">
        <v>17</v>
      </c>
      <c r="I322" s="23" t="s">
        <v>36</v>
      </c>
      <c r="J322" s="23">
        <v>360</v>
      </c>
      <c r="K322" s="23">
        <v>54</v>
      </c>
      <c r="L322" s="23">
        <v>0</v>
      </c>
      <c r="M322" s="25">
        <f>PI()*(K322/2)^2/1000+PI()*(L322/2)^2/1000</f>
        <v>2.2902210444669588</v>
      </c>
      <c r="N322" s="33">
        <v>0</v>
      </c>
      <c r="O322" s="23">
        <v>8</v>
      </c>
      <c r="P322" s="13">
        <v>1.6080000000000001</v>
      </c>
      <c r="Q322" s="13">
        <v>1.1319999999999999</v>
      </c>
      <c r="R322" s="13">
        <v>1.014</v>
      </c>
      <c r="S322" s="13">
        <v>0</v>
      </c>
      <c r="T322" s="13">
        <f>R322-S322</f>
        <v>1.014</v>
      </c>
      <c r="U322" s="13">
        <v>1.014</v>
      </c>
      <c r="V322" s="13">
        <f>U322-S322</f>
        <v>1.014</v>
      </c>
      <c r="W322" s="13">
        <f>100 - (1 - (((U322-T322)/U322)+(S322/T322)))*100</f>
        <v>0</v>
      </c>
      <c r="X322" s="13">
        <v>1.014</v>
      </c>
      <c r="Y322" s="13">
        <f>(X322-U322)/U322*100</f>
        <v>0</v>
      </c>
      <c r="Z322" s="14">
        <f>IF(W322&gt;10,"NA",Y322)</f>
        <v>0</v>
      </c>
    </row>
    <row r="323" spans="1:26" s="23" customFormat="1" ht="19" x14ac:dyDescent="0.25">
      <c r="A323" s="23">
        <v>322</v>
      </c>
      <c r="B323" s="24" t="s">
        <v>0</v>
      </c>
      <c r="C323" s="23" t="s">
        <v>46</v>
      </c>
      <c r="D323" s="23" t="s">
        <v>46</v>
      </c>
      <c r="E323" s="23" t="s">
        <v>47</v>
      </c>
      <c r="F323" s="23" t="s">
        <v>8</v>
      </c>
      <c r="G323" s="23">
        <v>27</v>
      </c>
      <c r="H323" s="23" t="s">
        <v>17</v>
      </c>
      <c r="I323" s="23" t="s">
        <v>36</v>
      </c>
      <c r="J323" s="23">
        <v>360</v>
      </c>
      <c r="K323" s="23">
        <v>54</v>
      </c>
      <c r="L323" s="23">
        <v>0</v>
      </c>
      <c r="M323" s="25">
        <f>PI()*(K323/2)^2/1000+PI()*(L323/2)^2/1000</f>
        <v>2.2902210444669588</v>
      </c>
      <c r="N323" s="33">
        <v>0</v>
      </c>
      <c r="O323" s="23">
        <v>9</v>
      </c>
      <c r="P323" s="13">
        <v>2.2959999999999998</v>
      </c>
      <c r="Q323" s="13">
        <v>2.5790000000000002</v>
      </c>
      <c r="R323" s="13">
        <v>2.5169999999999999</v>
      </c>
      <c r="S323" s="13">
        <v>0</v>
      </c>
      <c r="T323" s="13">
        <f>R323-S323</f>
        <v>2.5169999999999999</v>
      </c>
      <c r="U323" s="13">
        <v>2.5169999999999999</v>
      </c>
      <c r="V323" s="13">
        <f>U323-S323</f>
        <v>2.5169999999999999</v>
      </c>
      <c r="W323" s="13">
        <f>100 - (1 - (((U323-T323)/U323)+(S323/T323)))*100</f>
        <v>0</v>
      </c>
      <c r="X323" s="13">
        <v>2.5169999999999999</v>
      </c>
      <c r="Y323" s="13">
        <f>(X323-U323)/U323*100</f>
        <v>0</v>
      </c>
      <c r="Z323" s="14">
        <f>IF(W323&gt;10,"NA",Y323)</f>
        <v>0</v>
      </c>
    </row>
    <row r="324" spans="1:26" s="23" customFormat="1" ht="19" x14ac:dyDescent="0.25">
      <c r="A324" s="23">
        <v>323</v>
      </c>
      <c r="B324" s="24" t="s">
        <v>0</v>
      </c>
      <c r="C324" s="23" t="s">
        <v>46</v>
      </c>
      <c r="D324" s="23" t="s">
        <v>46</v>
      </c>
      <c r="E324" s="23" t="s">
        <v>47</v>
      </c>
      <c r="F324" s="23" t="s">
        <v>8</v>
      </c>
      <c r="G324" s="23">
        <v>27</v>
      </c>
      <c r="H324" s="23" t="s">
        <v>17</v>
      </c>
      <c r="I324" s="23" t="s">
        <v>36</v>
      </c>
      <c r="J324" s="23">
        <v>360</v>
      </c>
      <c r="K324" s="23">
        <v>54</v>
      </c>
      <c r="L324" s="23">
        <v>0</v>
      </c>
      <c r="M324" s="25">
        <f>PI()*(K324/2)^2/1000+PI()*(L324/2)^2/1000</f>
        <v>2.2902210444669588</v>
      </c>
      <c r="N324" s="33">
        <v>0</v>
      </c>
      <c r="O324" s="23">
        <v>10</v>
      </c>
      <c r="P324" s="13">
        <v>2.3050000000000002</v>
      </c>
      <c r="Q324" s="13">
        <v>1.895</v>
      </c>
      <c r="R324" s="13">
        <v>1.8240000000000001</v>
      </c>
      <c r="S324" s="13">
        <v>0</v>
      </c>
      <c r="T324" s="13">
        <f>R324-S324</f>
        <v>1.8240000000000001</v>
      </c>
      <c r="U324" s="13">
        <v>1.8240000000000001</v>
      </c>
      <c r="V324" s="13">
        <f>U324-S324</f>
        <v>1.8240000000000001</v>
      </c>
      <c r="W324" s="13">
        <f>100 - (1 - (((U324-T324)/U324)+(S324/T324)))*100</f>
        <v>0</v>
      </c>
      <c r="X324" s="13">
        <v>1.8240000000000001</v>
      </c>
      <c r="Y324" s="13">
        <f>(X324-U324)/U324*100</f>
        <v>0</v>
      </c>
      <c r="Z324" s="14">
        <f>IF(W324&gt;10,"NA",Y324)</f>
        <v>0</v>
      </c>
    </row>
    <row r="325" spans="1:26" s="23" customFormat="1" ht="19" x14ac:dyDescent="0.25">
      <c r="A325" s="23">
        <v>324</v>
      </c>
      <c r="B325" s="24" t="s">
        <v>0</v>
      </c>
      <c r="C325" s="23" t="s">
        <v>46</v>
      </c>
      <c r="D325" s="23" t="s">
        <v>46</v>
      </c>
      <c r="E325" s="23" t="s">
        <v>47</v>
      </c>
      <c r="F325" s="23" t="s">
        <v>8</v>
      </c>
      <c r="G325" s="23">
        <v>27</v>
      </c>
      <c r="H325" s="23" t="s">
        <v>17</v>
      </c>
      <c r="I325" s="23" t="s">
        <v>36</v>
      </c>
      <c r="J325" s="23">
        <v>360</v>
      </c>
      <c r="K325" s="23">
        <v>54</v>
      </c>
      <c r="L325" s="23">
        <v>0</v>
      </c>
      <c r="M325" s="25">
        <f>PI()*(K325/2)^2/1000+PI()*(L325/2)^2/1000</f>
        <v>2.2902210444669588</v>
      </c>
      <c r="N325" s="33">
        <v>0</v>
      </c>
      <c r="O325" s="23">
        <v>11</v>
      </c>
      <c r="P325" s="13">
        <v>2.3719999999999999</v>
      </c>
      <c r="Q325" s="13">
        <v>2.6669999999999998</v>
      </c>
      <c r="R325" s="13">
        <v>2.585</v>
      </c>
      <c r="S325" s="13">
        <v>0</v>
      </c>
      <c r="T325" s="13">
        <f>R325-S325</f>
        <v>2.585</v>
      </c>
      <c r="U325" s="13">
        <v>2.585</v>
      </c>
      <c r="V325" s="13">
        <f>U325-S325</f>
        <v>2.585</v>
      </c>
      <c r="W325" s="13">
        <f>100 - (1 - (((U325-T325)/U325)+(S325/T325)))*100</f>
        <v>0</v>
      </c>
      <c r="X325" s="13">
        <v>2.585</v>
      </c>
      <c r="Y325" s="13">
        <f>(X325-U325)/U325*100</f>
        <v>0</v>
      </c>
      <c r="Z325" s="14">
        <f>IF(W325&gt;10,"NA",Y325)</f>
        <v>0</v>
      </c>
    </row>
    <row r="326" spans="1:26" s="23" customFormat="1" ht="19" x14ac:dyDescent="0.25">
      <c r="A326" s="23">
        <v>325</v>
      </c>
      <c r="B326" s="24" t="s">
        <v>0</v>
      </c>
      <c r="C326" s="23" t="s">
        <v>46</v>
      </c>
      <c r="D326" s="23" t="s">
        <v>46</v>
      </c>
      <c r="E326" s="23" t="s">
        <v>47</v>
      </c>
      <c r="F326" s="23" t="s">
        <v>8</v>
      </c>
      <c r="G326" s="23">
        <v>27</v>
      </c>
      <c r="H326" s="23" t="s">
        <v>17</v>
      </c>
      <c r="I326" s="23" t="s">
        <v>36</v>
      </c>
      <c r="J326" s="23">
        <v>360</v>
      </c>
      <c r="K326" s="23">
        <v>54</v>
      </c>
      <c r="L326" s="23">
        <v>0</v>
      </c>
      <c r="M326" s="25">
        <f>PI()*(K326/2)^2/1000+PI()*(L326/2)^2/1000</f>
        <v>2.2902210444669588</v>
      </c>
      <c r="N326" s="33">
        <v>0</v>
      </c>
      <c r="O326" s="23">
        <v>12</v>
      </c>
      <c r="P326" s="13">
        <v>2.16</v>
      </c>
      <c r="Q326" s="13">
        <v>1.714</v>
      </c>
      <c r="R326" s="13">
        <v>1.6579999999999999</v>
      </c>
      <c r="S326" s="13">
        <v>0</v>
      </c>
      <c r="T326" s="13">
        <f>R326-S326</f>
        <v>1.6579999999999999</v>
      </c>
      <c r="U326" s="13">
        <v>1.6579999999999999</v>
      </c>
      <c r="V326" s="13">
        <f>U326-S326</f>
        <v>1.6579999999999999</v>
      </c>
      <c r="W326" s="13">
        <f>100 - (1 - (((U326-T326)/U326)+(S326/T326)))*100</f>
        <v>0</v>
      </c>
      <c r="X326" s="13">
        <v>1.6579999999999999</v>
      </c>
      <c r="Y326" s="13">
        <f>(X326-U326)/U326*100</f>
        <v>0</v>
      </c>
      <c r="Z326" s="14">
        <f>IF(W326&gt;10,"NA",Y326)</f>
        <v>0</v>
      </c>
    </row>
    <row r="327" spans="1:26" s="23" customFormat="1" ht="19" x14ac:dyDescent="0.25">
      <c r="A327" s="23">
        <v>326</v>
      </c>
      <c r="B327" s="24" t="s">
        <v>0</v>
      </c>
      <c r="C327" s="23" t="s">
        <v>46</v>
      </c>
      <c r="D327" s="23" t="s">
        <v>46</v>
      </c>
      <c r="E327" s="23" t="s">
        <v>47</v>
      </c>
      <c r="F327" s="23" t="s">
        <v>8</v>
      </c>
      <c r="G327" s="23">
        <v>27</v>
      </c>
      <c r="H327" s="23" t="s">
        <v>17</v>
      </c>
      <c r="I327" s="23" t="s">
        <v>36</v>
      </c>
      <c r="J327" s="23">
        <v>360</v>
      </c>
      <c r="K327" s="23">
        <v>54</v>
      </c>
      <c r="L327" s="23">
        <v>0</v>
      </c>
      <c r="M327" s="25">
        <f>PI()*(K327/2)^2/1000+PI()*(L327/2)^2/1000</f>
        <v>2.2902210444669588</v>
      </c>
      <c r="N327" s="33">
        <v>0</v>
      </c>
      <c r="O327" s="23">
        <v>13</v>
      </c>
      <c r="P327" s="13">
        <v>3.347</v>
      </c>
      <c r="Q327" s="13">
        <v>4.3920000000000003</v>
      </c>
      <c r="R327" s="13">
        <v>4.2990000000000004</v>
      </c>
      <c r="S327" s="13">
        <v>0</v>
      </c>
      <c r="T327" s="13">
        <f>R327-S327</f>
        <v>4.2990000000000004</v>
      </c>
      <c r="U327" s="13">
        <v>4.6740000000000004</v>
      </c>
      <c r="V327" s="13">
        <f>U327-S327</f>
        <v>4.6740000000000004</v>
      </c>
      <c r="W327" s="13">
        <f>100 - (1 - (((U327-T327)/U327)+(S327/T327)))*100</f>
        <v>8.0231065468549474</v>
      </c>
      <c r="X327" s="13">
        <v>4.6740000000000004</v>
      </c>
      <c r="Y327" s="13">
        <f>(X327-U327)/U327*100</f>
        <v>0</v>
      </c>
      <c r="Z327" s="14">
        <f>IF(W327&gt;10,"NA",Y327)</f>
        <v>0</v>
      </c>
    </row>
    <row r="328" spans="1:26" s="23" customFormat="1" ht="19" x14ac:dyDescent="0.25">
      <c r="A328" s="23">
        <v>327</v>
      </c>
      <c r="B328" s="24" t="s">
        <v>0</v>
      </c>
      <c r="C328" s="23" t="s">
        <v>46</v>
      </c>
      <c r="D328" s="23" t="s">
        <v>46</v>
      </c>
      <c r="E328" s="23" t="s">
        <v>47</v>
      </c>
      <c r="F328" s="23" t="s">
        <v>8</v>
      </c>
      <c r="G328" s="23">
        <v>27</v>
      </c>
      <c r="H328" s="23" t="s">
        <v>17</v>
      </c>
      <c r="I328" s="23" t="s">
        <v>36</v>
      </c>
      <c r="J328" s="23">
        <v>360</v>
      </c>
      <c r="K328" s="23">
        <v>54</v>
      </c>
      <c r="L328" s="23">
        <v>0</v>
      </c>
      <c r="M328" s="25">
        <f>PI()*(K328/2)^2/1000+PI()*(L328/2)^2/1000</f>
        <v>2.2902210444669588</v>
      </c>
      <c r="N328" s="33">
        <v>0</v>
      </c>
      <c r="O328" s="23">
        <v>14</v>
      </c>
      <c r="P328" s="13">
        <v>3.2869999999999999</v>
      </c>
      <c r="Q328" s="13">
        <v>4.4260000000000002</v>
      </c>
      <c r="R328" s="13">
        <v>4.3310000000000004</v>
      </c>
      <c r="S328" s="13">
        <v>0</v>
      </c>
      <c r="T328" s="13">
        <f>R328-S328</f>
        <v>4.3310000000000004</v>
      </c>
      <c r="U328" s="13">
        <v>4.9470000000000001</v>
      </c>
      <c r="V328" s="13">
        <f>U328-S328</f>
        <v>4.9470000000000001</v>
      </c>
      <c r="W328" s="13">
        <f>100 - (1 - (((U328-T328)/U328)+(S328/T328)))*100</f>
        <v>12.451991105720623</v>
      </c>
      <c r="X328" s="13">
        <v>4.9470000000000001</v>
      </c>
      <c r="Y328" s="13">
        <f>(X328-U328)/U328*100</f>
        <v>0</v>
      </c>
      <c r="Z328" s="14" t="str">
        <f>IF(W328&gt;10,"NA",Y328)</f>
        <v>NA</v>
      </c>
    </row>
    <row r="329" spans="1:26" s="23" customFormat="1" ht="19" x14ac:dyDescent="0.25">
      <c r="A329" s="23">
        <v>328</v>
      </c>
      <c r="B329" s="24" t="s">
        <v>0</v>
      </c>
      <c r="C329" s="23" t="s">
        <v>46</v>
      </c>
      <c r="D329" s="23" t="s">
        <v>46</v>
      </c>
      <c r="E329" s="23" t="s">
        <v>47</v>
      </c>
      <c r="F329" s="23" t="s">
        <v>8</v>
      </c>
      <c r="G329" s="23">
        <v>27</v>
      </c>
      <c r="H329" s="23" t="s">
        <v>17</v>
      </c>
      <c r="I329" s="23" t="s">
        <v>36</v>
      </c>
      <c r="J329" s="23">
        <v>360</v>
      </c>
      <c r="K329" s="23">
        <v>54</v>
      </c>
      <c r="L329" s="23">
        <v>0</v>
      </c>
      <c r="M329" s="25">
        <f>PI()*(K329/2)^2/1000+PI()*(L329/2)^2/1000</f>
        <v>2.2902210444669588</v>
      </c>
      <c r="N329" s="33">
        <v>0</v>
      </c>
      <c r="O329" s="23">
        <v>15</v>
      </c>
      <c r="P329" s="13">
        <v>1.8959999999999999</v>
      </c>
      <c r="Q329" s="13">
        <v>1.2849999999999999</v>
      </c>
      <c r="R329" s="13">
        <v>1.258</v>
      </c>
      <c r="S329" s="13">
        <v>0</v>
      </c>
      <c r="T329" s="13">
        <f>R329-S329</f>
        <v>1.258</v>
      </c>
      <c r="U329" s="13">
        <v>1.258</v>
      </c>
      <c r="V329" s="13">
        <f>U329-S329</f>
        <v>1.258</v>
      </c>
      <c r="W329" s="13">
        <f>100 - (1 - (((U329-T329)/U329)+(S329/T329)))*100</f>
        <v>0</v>
      </c>
      <c r="X329" s="13">
        <v>1.258</v>
      </c>
      <c r="Y329" s="13">
        <f>(X329-U329)/U329*100</f>
        <v>0</v>
      </c>
      <c r="Z329" s="14">
        <f>IF(W329&gt;10,"NA",Y329)</f>
        <v>0</v>
      </c>
    </row>
    <row r="330" spans="1:26" s="23" customFormat="1" ht="19" x14ac:dyDescent="0.25">
      <c r="A330" s="23">
        <v>329</v>
      </c>
      <c r="B330" s="24" t="s">
        <v>0</v>
      </c>
      <c r="C330" s="23" t="s">
        <v>46</v>
      </c>
      <c r="D330" s="23" t="s">
        <v>46</v>
      </c>
      <c r="E330" s="23" t="s">
        <v>47</v>
      </c>
      <c r="F330" s="23" t="s">
        <v>8</v>
      </c>
      <c r="G330" s="23">
        <v>27</v>
      </c>
      <c r="H330" s="23" t="s">
        <v>17</v>
      </c>
      <c r="I330" s="23" t="s">
        <v>36</v>
      </c>
      <c r="J330" s="23">
        <v>360</v>
      </c>
      <c r="K330" s="23">
        <v>54</v>
      </c>
      <c r="L330" s="23">
        <v>0</v>
      </c>
      <c r="M330" s="25">
        <f>PI()*(K330/2)^2/1000+PI()*(L330/2)^2/1000</f>
        <v>2.2902210444669588</v>
      </c>
      <c r="N330" s="33">
        <v>0</v>
      </c>
      <c r="O330" s="23">
        <v>16</v>
      </c>
      <c r="P330" s="13">
        <v>2.1709999999999998</v>
      </c>
      <c r="Q330" s="13">
        <v>1.599</v>
      </c>
      <c r="R330" s="13">
        <v>1.58</v>
      </c>
      <c r="S330" s="13">
        <v>0</v>
      </c>
      <c r="T330" s="13">
        <f>R330-S330</f>
        <v>1.58</v>
      </c>
      <c r="U330" s="13">
        <v>1.58</v>
      </c>
      <c r="V330" s="13">
        <f>U330-S330</f>
        <v>1.58</v>
      </c>
      <c r="W330" s="13">
        <f>100 - (1 - (((U330-T330)/U330)+(S330/T330)))*100</f>
        <v>0</v>
      </c>
      <c r="X330" s="13">
        <v>1.58</v>
      </c>
      <c r="Y330" s="13">
        <f>(X330-U330)/U330*100</f>
        <v>0</v>
      </c>
      <c r="Z330" s="14">
        <f>IF(W330&gt;10,"NA",Y330)</f>
        <v>0</v>
      </c>
    </row>
    <row r="331" spans="1:26" s="23" customFormat="1" ht="19" x14ac:dyDescent="0.25">
      <c r="A331" s="23">
        <v>330</v>
      </c>
      <c r="B331" s="24" t="s">
        <v>0</v>
      </c>
      <c r="C331" s="23" t="s">
        <v>46</v>
      </c>
      <c r="D331" s="23" t="s">
        <v>46</v>
      </c>
      <c r="E331" s="23" t="s">
        <v>47</v>
      </c>
      <c r="F331" s="23" t="s">
        <v>8</v>
      </c>
      <c r="G331" s="23">
        <v>27</v>
      </c>
      <c r="H331" s="23" t="s">
        <v>17</v>
      </c>
      <c r="I331" s="23" t="s">
        <v>36</v>
      </c>
      <c r="J331" s="23">
        <v>360</v>
      </c>
      <c r="K331" s="23">
        <v>54</v>
      </c>
      <c r="L331" s="23">
        <v>0</v>
      </c>
      <c r="M331" s="25">
        <f>PI()*(K331/2)^2/1000+PI()*(L331/2)^2/1000</f>
        <v>2.2902210444669588</v>
      </c>
      <c r="N331" s="33">
        <v>0</v>
      </c>
      <c r="O331" s="23">
        <v>17</v>
      </c>
      <c r="P331" s="13">
        <v>2.0670000000000002</v>
      </c>
      <c r="Q331" s="13">
        <v>2.3410000000000002</v>
      </c>
      <c r="R331" s="13">
        <v>2.2629999999999999</v>
      </c>
      <c r="S331" s="13">
        <v>0</v>
      </c>
      <c r="T331" s="13">
        <f>R331-S331</f>
        <v>2.2629999999999999</v>
      </c>
      <c r="U331" s="13">
        <v>2.9020000000000001</v>
      </c>
      <c r="V331" s="13">
        <f>U331-S331</f>
        <v>2.9020000000000001</v>
      </c>
      <c r="W331" s="13">
        <f>100 - (1 - (((U331-T331)/U331)+(S331/T331)))*100</f>
        <v>22.019297036526538</v>
      </c>
      <c r="X331" s="13">
        <v>2.9020000000000001</v>
      </c>
      <c r="Y331" s="13">
        <f>(X331-U331)/U331*100</f>
        <v>0</v>
      </c>
      <c r="Z331" s="14" t="str">
        <f>IF(W331&gt;10,"NA",Y331)</f>
        <v>NA</v>
      </c>
    </row>
    <row r="332" spans="1:26" s="23" customFormat="1" ht="19" x14ac:dyDescent="0.25">
      <c r="A332" s="23">
        <v>331</v>
      </c>
      <c r="B332" s="24" t="s">
        <v>0</v>
      </c>
      <c r="C332" s="23" t="s">
        <v>46</v>
      </c>
      <c r="D332" s="23" t="s">
        <v>46</v>
      </c>
      <c r="E332" s="23" t="s">
        <v>47</v>
      </c>
      <c r="F332" s="23" t="s">
        <v>8</v>
      </c>
      <c r="G332" s="23">
        <v>28</v>
      </c>
      <c r="H332" s="23" t="s">
        <v>9</v>
      </c>
      <c r="I332" s="23" t="s">
        <v>42</v>
      </c>
      <c r="J332" s="23">
        <v>130</v>
      </c>
      <c r="K332" s="23">
        <v>40</v>
      </c>
      <c r="L332" s="23">
        <v>25</v>
      </c>
      <c r="M332" s="25">
        <f>PI()*(K332/2)^2/1000+PI()*(L332/2)^2/1000</f>
        <v>1.7475109135593225</v>
      </c>
      <c r="N332" s="33">
        <v>0</v>
      </c>
      <c r="O332" s="23">
        <v>1</v>
      </c>
      <c r="P332" s="13">
        <v>1.863</v>
      </c>
      <c r="Q332" s="13">
        <v>1.419</v>
      </c>
      <c r="R332" s="13">
        <v>1.357</v>
      </c>
      <c r="S332" s="13">
        <v>0</v>
      </c>
      <c r="T332" s="13">
        <f>R332-S332</f>
        <v>1.357</v>
      </c>
      <c r="U332" s="13">
        <v>1.357</v>
      </c>
      <c r="V332" s="13">
        <f>U332-S332</f>
        <v>1.357</v>
      </c>
      <c r="W332" s="13">
        <f>100 - (1 - (((U332-T332)/U332)+(S332/T332)))*100</f>
        <v>0</v>
      </c>
      <c r="X332" s="13">
        <v>1.357</v>
      </c>
      <c r="Y332" s="13">
        <f>(X332-U332)/U332*100</f>
        <v>0</v>
      </c>
      <c r="Z332" s="14">
        <f>IF(W332&gt;10,"NA",Y332)</f>
        <v>0</v>
      </c>
    </row>
    <row r="333" spans="1:26" s="23" customFormat="1" ht="19" x14ac:dyDescent="0.25">
      <c r="A333" s="23">
        <v>332</v>
      </c>
      <c r="B333" s="24" t="s">
        <v>0</v>
      </c>
      <c r="C333" s="23" t="s">
        <v>46</v>
      </c>
      <c r="D333" s="23" t="s">
        <v>46</v>
      </c>
      <c r="E333" s="23" t="s">
        <v>47</v>
      </c>
      <c r="F333" s="23" t="s">
        <v>8</v>
      </c>
      <c r="G333" s="23">
        <v>28</v>
      </c>
      <c r="H333" s="23" t="s">
        <v>9</v>
      </c>
      <c r="I333" s="23" t="s">
        <v>42</v>
      </c>
      <c r="J333" s="23">
        <v>130</v>
      </c>
      <c r="K333" s="23">
        <v>40</v>
      </c>
      <c r="L333" s="23">
        <v>25</v>
      </c>
      <c r="M333" s="25">
        <f>PI()*(K333/2)^2/1000+PI()*(L333/2)^2/1000</f>
        <v>1.7475109135593225</v>
      </c>
      <c r="N333" s="33">
        <v>0</v>
      </c>
      <c r="O333" s="23">
        <v>2</v>
      </c>
      <c r="P333" s="13">
        <v>2.1789999999999998</v>
      </c>
      <c r="Q333" s="13">
        <v>2.198</v>
      </c>
      <c r="R333" s="13">
        <v>2.1669999999999998</v>
      </c>
      <c r="S333" s="13">
        <v>0</v>
      </c>
      <c r="T333" s="13">
        <f>R333-S333</f>
        <v>2.1669999999999998</v>
      </c>
      <c r="U333" s="13">
        <v>2.3069999999999999</v>
      </c>
      <c r="V333" s="13">
        <f>U333-S333</f>
        <v>2.3069999999999999</v>
      </c>
      <c r="W333" s="13">
        <f>100 - (1 - (((U333-T333)/U333)+(S333/T333)))*100</f>
        <v>6.0684872128305187</v>
      </c>
      <c r="X333" s="13">
        <v>2.3069999999999999</v>
      </c>
      <c r="Y333" s="13">
        <f>(X333-U333)/U333*100</f>
        <v>0</v>
      </c>
      <c r="Z333" s="14">
        <f>IF(W333&gt;10,"NA",Y333)</f>
        <v>0</v>
      </c>
    </row>
    <row r="334" spans="1:26" ht="19" x14ac:dyDescent="0.25">
      <c r="A334" s="23">
        <v>333</v>
      </c>
      <c r="B334" s="5" t="s">
        <v>0</v>
      </c>
      <c r="C334" s="3" t="s">
        <v>46</v>
      </c>
      <c r="D334" s="3" t="s">
        <v>46</v>
      </c>
      <c r="E334" s="3" t="s">
        <v>47</v>
      </c>
      <c r="F334" s="3" t="s">
        <v>8</v>
      </c>
      <c r="G334" s="3">
        <v>28</v>
      </c>
      <c r="H334" s="3" t="s">
        <v>9</v>
      </c>
      <c r="I334" s="23" t="s">
        <v>42</v>
      </c>
      <c r="J334" s="23">
        <v>130</v>
      </c>
      <c r="K334" s="23">
        <v>40</v>
      </c>
      <c r="L334" s="23">
        <v>25</v>
      </c>
      <c r="M334" s="25">
        <f>PI()*(K334/2)^2/1000+PI()*(L334/2)^2/1000</f>
        <v>1.7475109135593225</v>
      </c>
      <c r="N334" s="33">
        <v>1</v>
      </c>
      <c r="O334" s="3">
        <v>3</v>
      </c>
      <c r="P334" s="6">
        <v>1.6719999999999999</v>
      </c>
      <c r="Q334" s="6">
        <v>1.246</v>
      </c>
      <c r="R334" s="6">
        <v>1.2050000000000001</v>
      </c>
      <c r="S334" s="6">
        <v>0</v>
      </c>
      <c r="T334" s="6">
        <f>R334-S334</f>
        <v>1.2050000000000001</v>
      </c>
      <c r="U334" s="6">
        <v>1.2050000000000001</v>
      </c>
      <c r="V334" s="6">
        <f>U334-S334</f>
        <v>1.2050000000000001</v>
      </c>
      <c r="W334" s="6">
        <f>100 - (1 - (((U334-T334)/U334)+(S334/T334)))*100</f>
        <v>0</v>
      </c>
      <c r="X334" s="13">
        <v>1.2050000000000001</v>
      </c>
      <c r="Y334" s="13">
        <f>(X334-U334)/U334*100</f>
        <v>0</v>
      </c>
      <c r="Z334" s="14">
        <f>IF(W334&gt;10,"NA",Y334)</f>
        <v>0</v>
      </c>
    </row>
    <row r="335" spans="1:26" ht="19" x14ac:dyDescent="0.25">
      <c r="A335" s="23">
        <v>334</v>
      </c>
      <c r="B335" s="5" t="s">
        <v>0</v>
      </c>
      <c r="C335" s="3" t="s">
        <v>46</v>
      </c>
      <c r="D335" s="3" t="s">
        <v>46</v>
      </c>
      <c r="E335" s="3" t="s">
        <v>47</v>
      </c>
      <c r="F335" s="3" t="s">
        <v>8</v>
      </c>
      <c r="G335" s="3">
        <v>28</v>
      </c>
      <c r="H335" s="3" t="s">
        <v>9</v>
      </c>
      <c r="I335" s="23" t="s">
        <v>42</v>
      </c>
      <c r="J335" s="23">
        <v>130</v>
      </c>
      <c r="K335" s="23">
        <v>40</v>
      </c>
      <c r="L335" s="23">
        <v>25</v>
      </c>
      <c r="M335" s="25">
        <f>PI()*(K335/2)^2/1000+PI()*(L335/2)^2/1000</f>
        <v>1.7475109135593225</v>
      </c>
      <c r="N335" s="33">
        <v>0</v>
      </c>
      <c r="O335" s="3">
        <v>4</v>
      </c>
      <c r="P335" s="6">
        <v>1.877</v>
      </c>
      <c r="Q335" s="6">
        <v>1.3740000000000001</v>
      </c>
      <c r="R335" s="6">
        <v>1.3129999999999999</v>
      </c>
      <c r="S335" s="6">
        <v>0</v>
      </c>
      <c r="T335" s="6">
        <f>R335-S335</f>
        <v>1.3129999999999999</v>
      </c>
      <c r="U335" s="6">
        <v>1.571</v>
      </c>
      <c r="V335" s="6">
        <f>U335-S335</f>
        <v>1.571</v>
      </c>
      <c r="W335" s="6">
        <f>100 - (1 - (((U335-T335)/U335)+(S335/T335)))*100</f>
        <v>16.422660725652449</v>
      </c>
      <c r="X335" s="13">
        <v>1.571</v>
      </c>
      <c r="Y335" s="13">
        <f>(X335-U335)/U335*100</f>
        <v>0</v>
      </c>
      <c r="Z335" s="14" t="str">
        <f>IF(W335&gt;10,"NA",Y335)</f>
        <v>NA</v>
      </c>
    </row>
    <row r="336" spans="1:26" ht="19" x14ac:dyDescent="0.25">
      <c r="A336" s="23">
        <v>335</v>
      </c>
      <c r="B336" s="5" t="s">
        <v>0</v>
      </c>
      <c r="C336" s="3" t="s">
        <v>46</v>
      </c>
      <c r="D336" s="3" t="s">
        <v>46</v>
      </c>
      <c r="E336" s="3" t="s">
        <v>47</v>
      </c>
      <c r="F336" s="3" t="s">
        <v>8</v>
      </c>
      <c r="G336" s="3">
        <v>28</v>
      </c>
      <c r="H336" s="3" t="s">
        <v>9</v>
      </c>
      <c r="I336" s="23" t="s">
        <v>42</v>
      </c>
      <c r="J336" s="23">
        <v>130</v>
      </c>
      <c r="K336" s="23">
        <v>40</v>
      </c>
      <c r="L336" s="23">
        <v>25</v>
      </c>
      <c r="M336" s="25">
        <f>PI()*(K336/2)^2/1000+PI()*(L336/2)^2/1000</f>
        <v>1.7475109135593225</v>
      </c>
      <c r="N336" s="33">
        <v>0</v>
      </c>
      <c r="O336" s="3">
        <v>5</v>
      </c>
      <c r="P336" s="6">
        <v>1.6519999999999999</v>
      </c>
      <c r="Q336" s="6">
        <v>1.3180000000000001</v>
      </c>
      <c r="R336" s="6">
        <v>1.2010000000000001</v>
      </c>
      <c r="S336" s="6">
        <v>0</v>
      </c>
      <c r="T336" s="6">
        <f>R336-S336</f>
        <v>1.2010000000000001</v>
      </c>
      <c r="U336" s="6">
        <v>1.2010000000000001</v>
      </c>
      <c r="V336" s="6">
        <f>U336-S336</f>
        <v>1.2010000000000001</v>
      </c>
      <c r="W336" s="6">
        <f>100 - (1 - (((U336-T336)/U336)+(S336/T336)))*100</f>
        <v>0</v>
      </c>
      <c r="X336" s="13">
        <v>1.2010000000000001</v>
      </c>
      <c r="Y336" s="13">
        <f>(X336-U336)/U336*100</f>
        <v>0</v>
      </c>
      <c r="Z336" s="14">
        <f>IF(W336&gt;10,"NA",Y336)</f>
        <v>0</v>
      </c>
    </row>
    <row r="337" spans="1:26" ht="19" x14ac:dyDescent="0.25">
      <c r="A337" s="23">
        <v>336</v>
      </c>
      <c r="B337" s="5" t="s">
        <v>0</v>
      </c>
      <c r="C337" s="3" t="s">
        <v>46</v>
      </c>
      <c r="D337" s="3" t="s">
        <v>46</v>
      </c>
      <c r="E337" s="3" t="s">
        <v>47</v>
      </c>
      <c r="F337" s="3" t="s">
        <v>8</v>
      </c>
      <c r="G337" s="3">
        <v>28</v>
      </c>
      <c r="H337" s="3" t="s">
        <v>9</v>
      </c>
      <c r="I337" s="23" t="s">
        <v>42</v>
      </c>
      <c r="J337" s="23">
        <v>130</v>
      </c>
      <c r="K337" s="23">
        <v>40</v>
      </c>
      <c r="L337" s="23">
        <v>25</v>
      </c>
      <c r="M337" s="25">
        <f>PI()*(K337/2)^2/1000+PI()*(L337/2)^2/1000</f>
        <v>1.7475109135593225</v>
      </c>
      <c r="N337" s="33">
        <v>0</v>
      </c>
      <c r="O337" s="3">
        <v>6</v>
      </c>
      <c r="P337" s="6">
        <v>1.458</v>
      </c>
      <c r="Q337" s="6">
        <v>1.0609999999999999</v>
      </c>
      <c r="R337" s="6">
        <v>1.03</v>
      </c>
      <c r="S337" s="6">
        <v>0</v>
      </c>
      <c r="T337" s="6">
        <f>R337-S337</f>
        <v>1.03</v>
      </c>
      <c r="U337" s="6">
        <v>1.115</v>
      </c>
      <c r="V337" s="6">
        <f>U337-S337</f>
        <v>1.115</v>
      </c>
      <c r="W337" s="6">
        <f>100 - (1 - (((U337-T337)/U337)+(S337/T337)))*100</f>
        <v>7.6233183856502222</v>
      </c>
      <c r="X337" s="13">
        <v>1.115</v>
      </c>
      <c r="Y337" s="13">
        <f>(X337-U337)/U337*100</f>
        <v>0</v>
      </c>
      <c r="Z337" s="14">
        <f>IF(W337&gt;10,"NA",Y337)</f>
        <v>0</v>
      </c>
    </row>
    <row r="338" spans="1:26" ht="19" x14ac:dyDescent="0.25">
      <c r="A338" s="23">
        <v>337</v>
      </c>
      <c r="B338" s="5" t="s">
        <v>0</v>
      </c>
      <c r="C338" s="3" t="s">
        <v>46</v>
      </c>
      <c r="D338" s="3" t="s">
        <v>46</v>
      </c>
      <c r="E338" s="3" t="s">
        <v>47</v>
      </c>
      <c r="F338" s="3" t="s">
        <v>8</v>
      </c>
      <c r="G338" s="3">
        <v>28</v>
      </c>
      <c r="H338" s="3" t="s">
        <v>9</v>
      </c>
      <c r="I338" s="23" t="s">
        <v>42</v>
      </c>
      <c r="J338" s="23">
        <v>130</v>
      </c>
      <c r="K338" s="23">
        <v>40</v>
      </c>
      <c r="L338" s="23">
        <v>25</v>
      </c>
      <c r="M338" s="25">
        <f>PI()*(K338/2)^2/1000+PI()*(L338/2)^2/1000</f>
        <v>1.7475109135593225</v>
      </c>
      <c r="N338" s="33">
        <v>0</v>
      </c>
      <c r="O338" s="3">
        <v>7</v>
      </c>
      <c r="P338" s="6">
        <v>2.5369999999999999</v>
      </c>
      <c r="Q338" s="6">
        <v>3.121</v>
      </c>
      <c r="R338" s="6">
        <v>3.0550000000000002</v>
      </c>
      <c r="S338" s="6">
        <v>0</v>
      </c>
      <c r="T338" s="6">
        <f>R338-S338</f>
        <v>3.0550000000000002</v>
      </c>
      <c r="U338" s="6">
        <v>3.0550000000000002</v>
      </c>
      <c r="V338" s="6">
        <f>U338-S338</f>
        <v>3.0550000000000002</v>
      </c>
      <c r="W338" s="6">
        <f>100 - (1 - (((U338-T338)/U338)+(S338/T338)))*100</f>
        <v>0</v>
      </c>
      <c r="X338" s="13">
        <v>3.0550000000000002</v>
      </c>
      <c r="Y338" s="13">
        <f>(X338-U338)/U338*100</f>
        <v>0</v>
      </c>
      <c r="Z338" s="14">
        <f>IF(W338&gt;10,"NA",Y338)</f>
        <v>0</v>
      </c>
    </row>
    <row r="339" spans="1:26" ht="19" x14ac:dyDescent="0.25">
      <c r="A339" s="23">
        <v>338</v>
      </c>
      <c r="B339" s="5" t="s">
        <v>0</v>
      </c>
      <c r="C339" s="3" t="s">
        <v>46</v>
      </c>
      <c r="D339" s="3" t="s">
        <v>46</v>
      </c>
      <c r="E339" s="3" t="s">
        <v>47</v>
      </c>
      <c r="F339" s="3" t="s">
        <v>8</v>
      </c>
      <c r="G339" s="3">
        <v>28</v>
      </c>
      <c r="H339" s="3" t="s">
        <v>9</v>
      </c>
      <c r="I339" s="23" t="s">
        <v>42</v>
      </c>
      <c r="J339" s="23">
        <v>130</v>
      </c>
      <c r="K339" s="23">
        <v>40</v>
      </c>
      <c r="L339" s="23">
        <v>25</v>
      </c>
      <c r="M339" s="25">
        <f>PI()*(K339/2)^2/1000+PI()*(L339/2)^2/1000</f>
        <v>1.7475109135593225</v>
      </c>
      <c r="N339" s="33">
        <v>0</v>
      </c>
      <c r="O339" s="3">
        <v>8</v>
      </c>
      <c r="P339" s="6">
        <v>2.0790000000000002</v>
      </c>
      <c r="Q339" s="6">
        <v>1.863</v>
      </c>
      <c r="R339" s="6">
        <v>1.82</v>
      </c>
      <c r="S339" s="6">
        <v>0</v>
      </c>
      <c r="T339" s="6">
        <f>R339-S339</f>
        <v>1.82</v>
      </c>
      <c r="U339" s="6">
        <v>1.82</v>
      </c>
      <c r="V339" s="6">
        <f>U339-S339</f>
        <v>1.82</v>
      </c>
      <c r="W339" s="6">
        <f>100 - (1 - (((U339-T339)/U339)+(S339/T339)))*100</f>
        <v>0</v>
      </c>
      <c r="X339" s="13">
        <v>1.82</v>
      </c>
      <c r="Y339" s="13">
        <f>(X339-U339)/U339*100</f>
        <v>0</v>
      </c>
      <c r="Z339" s="14">
        <f>IF(W339&gt;10,"NA",Y339)</f>
        <v>0</v>
      </c>
    </row>
    <row r="340" spans="1:26" ht="19" x14ac:dyDescent="0.25">
      <c r="A340" s="23">
        <v>339</v>
      </c>
      <c r="B340" s="5" t="s">
        <v>0</v>
      </c>
      <c r="C340" s="3" t="s">
        <v>46</v>
      </c>
      <c r="D340" s="3" t="s">
        <v>46</v>
      </c>
      <c r="E340" s="3" t="s">
        <v>47</v>
      </c>
      <c r="F340" s="3" t="s">
        <v>8</v>
      </c>
      <c r="G340" s="3">
        <v>28</v>
      </c>
      <c r="H340" s="3" t="s">
        <v>9</v>
      </c>
      <c r="I340" s="23" t="s">
        <v>42</v>
      </c>
      <c r="J340" s="23">
        <v>130</v>
      </c>
      <c r="K340" s="23">
        <v>40</v>
      </c>
      <c r="L340" s="23">
        <v>25</v>
      </c>
      <c r="M340" s="25">
        <f>PI()*(K340/2)^2/1000+PI()*(L340/2)^2/1000</f>
        <v>1.7475109135593225</v>
      </c>
      <c r="N340" s="33">
        <v>0</v>
      </c>
      <c r="O340" s="3">
        <v>9</v>
      </c>
      <c r="P340" s="6">
        <v>2.133</v>
      </c>
      <c r="Q340" s="6">
        <v>2.0390000000000001</v>
      </c>
      <c r="R340" s="6">
        <v>1.996</v>
      </c>
      <c r="S340" s="6">
        <v>0</v>
      </c>
      <c r="T340" s="6">
        <f>R340-S340</f>
        <v>1.996</v>
      </c>
      <c r="U340" s="6">
        <v>1.996</v>
      </c>
      <c r="V340" s="6">
        <f>U340-S340</f>
        <v>1.996</v>
      </c>
      <c r="W340" s="6">
        <f>100 - (1 - (((U340-T340)/U340)+(S340/T340)))*100</f>
        <v>0</v>
      </c>
      <c r="X340" s="13">
        <v>1.996</v>
      </c>
      <c r="Y340" s="13">
        <f>(X340-U340)/U340*100</f>
        <v>0</v>
      </c>
      <c r="Z340" s="14">
        <f>IF(W340&gt;10,"NA",Y340)</f>
        <v>0</v>
      </c>
    </row>
    <row r="341" spans="1:26" ht="19" x14ac:dyDescent="0.25">
      <c r="A341" s="23">
        <v>340</v>
      </c>
      <c r="B341" s="5" t="s">
        <v>0</v>
      </c>
      <c r="C341" s="3" t="s">
        <v>46</v>
      </c>
      <c r="D341" s="3" t="s">
        <v>46</v>
      </c>
      <c r="E341" s="3" t="s">
        <v>47</v>
      </c>
      <c r="F341" s="3" t="s">
        <v>8</v>
      </c>
      <c r="G341" s="3">
        <v>28</v>
      </c>
      <c r="H341" s="3" t="s">
        <v>9</v>
      </c>
      <c r="I341" s="23" t="s">
        <v>42</v>
      </c>
      <c r="J341" s="23">
        <v>130</v>
      </c>
      <c r="K341" s="23">
        <v>40</v>
      </c>
      <c r="L341" s="23">
        <v>25</v>
      </c>
      <c r="M341" s="25">
        <f>PI()*(K341/2)^2/1000+PI()*(L341/2)^2/1000</f>
        <v>1.7475109135593225</v>
      </c>
      <c r="N341" s="33">
        <v>0</v>
      </c>
      <c r="O341" s="3">
        <v>10</v>
      </c>
      <c r="P341" s="6">
        <v>2.2189999999999999</v>
      </c>
      <c r="Q341" s="6">
        <v>2.2589999999999999</v>
      </c>
      <c r="R341" s="6">
        <v>2.1989999999999998</v>
      </c>
      <c r="S341" s="6">
        <v>0</v>
      </c>
      <c r="T341" s="6">
        <f>R341-S341</f>
        <v>2.1989999999999998</v>
      </c>
      <c r="U341" s="6">
        <v>2.1989999999999998</v>
      </c>
      <c r="V341" s="6">
        <f>U341-S341</f>
        <v>2.1989999999999998</v>
      </c>
      <c r="W341" s="6">
        <f>100 - (1 - (((U341-T341)/U341)+(S341/T341)))*100</f>
        <v>0</v>
      </c>
      <c r="X341" s="13">
        <v>2.1989999999999998</v>
      </c>
      <c r="Y341" s="13">
        <f>(X341-U341)/U341*100</f>
        <v>0</v>
      </c>
      <c r="Z341" s="14">
        <f>IF(W341&gt;10,"NA",Y341)</f>
        <v>0</v>
      </c>
    </row>
    <row r="342" spans="1:26" ht="19" x14ac:dyDescent="0.25">
      <c r="A342" s="23">
        <v>341</v>
      </c>
      <c r="B342" s="5" t="s">
        <v>0</v>
      </c>
      <c r="C342" s="3" t="s">
        <v>46</v>
      </c>
      <c r="D342" s="3" t="s">
        <v>46</v>
      </c>
      <c r="E342" s="3" t="s">
        <v>47</v>
      </c>
      <c r="F342" s="3" t="s">
        <v>8</v>
      </c>
      <c r="G342" s="3">
        <v>28</v>
      </c>
      <c r="H342" s="3" t="s">
        <v>9</v>
      </c>
      <c r="I342" s="23" t="s">
        <v>42</v>
      </c>
      <c r="J342" s="23">
        <v>130</v>
      </c>
      <c r="K342" s="23">
        <v>40</v>
      </c>
      <c r="L342" s="23">
        <v>25</v>
      </c>
      <c r="M342" s="25">
        <f>PI()*(K342/2)^2/1000+PI()*(L342/2)^2/1000</f>
        <v>1.7475109135593225</v>
      </c>
      <c r="N342" s="33">
        <v>0</v>
      </c>
      <c r="O342" s="3">
        <v>11</v>
      </c>
      <c r="P342" s="6">
        <v>2.081</v>
      </c>
      <c r="Q342" s="6">
        <v>2.173</v>
      </c>
      <c r="R342" s="6">
        <v>2.1219999999999999</v>
      </c>
      <c r="S342" s="6">
        <v>0</v>
      </c>
      <c r="T342" s="6">
        <f>R342-S342</f>
        <v>2.1219999999999999</v>
      </c>
      <c r="U342" s="6">
        <v>2.1219999999999999</v>
      </c>
      <c r="V342" s="6">
        <f>U342-S342</f>
        <v>2.1219999999999999</v>
      </c>
      <c r="W342" s="6">
        <f>100 - (1 - (((U342-T342)/U342)+(S342/T342)))*100</f>
        <v>0</v>
      </c>
      <c r="X342" s="13">
        <v>2.1219999999999999</v>
      </c>
      <c r="Y342" s="13">
        <f>(X342-U342)/U342*100</f>
        <v>0</v>
      </c>
      <c r="Z342" s="14">
        <f>IF(W342&gt;10,"NA",Y342)</f>
        <v>0</v>
      </c>
    </row>
    <row r="343" spans="1:26" ht="19" x14ac:dyDescent="0.25">
      <c r="A343" s="23">
        <v>342</v>
      </c>
      <c r="B343" s="5" t="s">
        <v>0</v>
      </c>
      <c r="C343" s="3" t="s">
        <v>46</v>
      </c>
      <c r="D343" s="3" t="s">
        <v>46</v>
      </c>
      <c r="E343" s="3" t="s">
        <v>47</v>
      </c>
      <c r="F343" s="3" t="s">
        <v>8</v>
      </c>
      <c r="G343" s="3">
        <v>29</v>
      </c>
      <c r="H343" s="3" t="s">
        <v>9</v>
      </c>
      <c r="I343" s="23" t="s">
        <v>37</v>
      </c>
      <c r="J343" s="23">
        <v>118</v>
      </c>
      <c r="K343" s="23">
        <v>40</v>
      </c>
      <c r="L343" s="23">
        <v>0</v>
      </c>
      <c r="M343" s="4">
        <f>PI()*(K343/2)^2/1000+PI()*(L343/2)^2/1000</f>
        <v>1.2566370614359172</v>
      </c>
      <c r="N343" s="33">
        <v>0</v>
      </c>
      <c r="O343" s="3">
        <v>1</v>
      </c>
      <c r="P343" s="6">
        <v>2.0840000000000001</v>
      </c>
      <c r="Q343" s="6">
        <v>1.629</v>
      </c>
      <c r="R343" s="6">
        <v>1.597</v>
      </c>
      <c r="S343" s="6">
        <v>0</v>
      </c>
      <c r="T343" s="6">
        <f>R343-S343</f>
        <v>1.597</v>
      </c>
      <c r="U343" s="6">
        <v>2.1469999999999998</v>
      </c>
      <c r="V343" s="6">
        <f>U343-S343</f>
        <v>2.1469999999999998</v>
      </c>
      <c r="W343" s="6">
        <f>100 - (1 - (((U343-T343)/U343)+(S343/T343)))*100</f>
        <v>25.617140195621786</v>
      </c>
      <c r="X343" s="6">
        <v>2.1469999999999998</v>
      </c>
      <c r="Y343" s="13">
        <f>(X343-U343)/U343*100</f>
        <v>0</v>
      </c>
      <c r="Z343" s="14" t="str">
        <f>IF(W343&gt;10,"NA",Y343)</f>
        <v>NA</v>
      </c>
    </row>
    <row r="344" spans="1:26" ht="19" x14ac:dyDescent="0.25">
      <c r="A344" s="23">
        <v>343</v>
      </c>
      <c r="B344" s="5" t="s">
        <v>0</v>
      </c>
      <c r="C344" s="3" t="s">
        <v>46</v>
      </c>
      <c r="D344" s="3" t="s">
        <v>46</v>
      </c>
      <c r="E344" s="3" t="s">
        <v>47</v>
      </c>
      <c r="F344" s="3" t="s">
        <v>8</v>
      </c>
      <c r="G344" s="3">
        <v>29</v>
      </c>
      <c r="H344" s="3" t="s">
        <v>9</v>
      </c>
      <c r="I344" s="23" t="s">
        <v>37</v>
      </c>
      <c r="J344" s="23">
        <v>118</v>
      </c>
      <c r="K344" s="23">
        <v>40</v>
      </c>
      <c r="L344" s="23">
        <v>0</v>
      </c>
      <c r="M344" s="4">
        <f>PI()*(K344/2)^2/1000+PI()*(L344/2)^2/1000</f>
        <v>1.2566370614359172</v>
      </c>
      <c r="N344" s="33">
        <v>0</v>
      </c>
      <c r="O344" s="3">
        <v>2</v>
      </c>
      <c r="P344" s="6">
        <v>1.8740000000000001</v>
      </c>
      <c r="Q344" s="6">
        <v>0.81399999999999995</v>
      </c>
      <c r="R344" s="6">
        <v>0.79400000000000004</v>
      </c>
      <c r="S344" s="6">
        <v>0</v>
      </c>
      <c r="T344" s="6">
        <f>R344-S344</f>
        <v>0.79400000000000004</v>
      </c>
      <c r="U344" s="6">
        <v>1.2769999999999999</v>
      </c>
      <c r="V344" s="6">
        <f>U344-S344</f>
        <v>1.2769999999999999</v>
      </c>
      <c r="W344" s="6">
        <f>100 - (1 - (((U344-T344)/U344)+(S344/T344)))*100</f>
        <v>37.823022709475332</v>
      </c>
      <c r="X344" s="6">
        <v>1.2769999999999999</v>
      </c>
      <c r="Y344" s="13">
        <f>(X344-U344)/U344*100</f>
        <v>0</v>
      </c>
      <c r="Z344" s="14" t="str">
        <f>IF(W344&gt;10,"NA",Y344)</f>
        <v>NA</v>
      </c>
    </row>
    <row r="345" spans="1:26" ht="19" x14ac:dyDescent="0.25">
      <c r="A345" s="23">
        <v>344</v>
      </c>
      <c r="B345" s="5" t="s">
        <v>0</v>
      </c>
      <c r="C345" s="3" t="s">
        <v>46</v>
      </c>
      <c r="D345" s="3" t="s">
        <v>46</v>
      </c>
      <c r="E345" s="3" t="s">
        <v>47</v>
      </c>
      <c r="F345" s="3" t="s">
        <v>8</v>
      </c>
      <c r="G345" s="3">
        <v>29</v>
      </c>
      <c r="H345" s="3" t="s">
        <v>9</v>
      </c>
      <c r="I345" s="23" t="s">
        <v>37</v>
      </c>
      <c r="J345" s="23">
        <v>118</v>
      </c>
      <c r="K345" s="23">
        <v>40</v>
      </c>
      <c r="L345" s="23">
        <v>0</v>
      </c>
      <c r="M345" s="4">
        <f>PI()*(K345/2)^2/1000+PI()*(L345/2)^2/1000</f>
        <v>1.2566370614359172</v>
      </c>
      <c r="N345" s="33">
        <v>0</v>
      </c>
      <c r="O345" s="3">
        <v>3</v>
      </c>
      <c r="P345" s="6">
        <v>1.3180000000000001</v>
      </c>
      <c r="Q345" s="6">
        <v>0.85799999999999998</v>
      </c>
      <c r="R345" s="6">
        <v>0.82199999999999995</v>
      </c>
      <c r="S345" s="6">
        <v>0</v>
      </c>
      <c r="T345" s="6">
        <f>R345-S345</f>
        <v>0.82199999999999995</v>
      </c>
      <c r="U345" s="6">
        <v>0.82199999999999995</v>
      </c>
      <c r="V345" s="6">
        <f>U345-S345</f>
        <v>0.82199999999999995</v>
      </c>
      <c r="W345" s="6">
        <f>100 - (1 - (((U345-T345)/U345)+(S345/T345)))*100</f>
        <v>0</v>
      </c>
      <c r="X345" s="6">
        <v>0.82199999999999995</v>
      </c>
      <c r="Y345" s="13">
        <f>(X345-U345)/U345*100</f>
        <v>0</v>
      </c>
      <c r="Z345" s="14">
        <f>IF(W345&gt;10,"NA",Y345)</f>
        <v>0</v>
      </c>
    </row>
    <row r="346" spans="1:26" ht="19" x14ac:dyDescent="0.25">
      <c r="A346" s="23">
        <v>345</v>
      </c>
      <c r="B346" s="5" t="s">
        <v>0</v>
      </c>
      <c r="C346" s="3" t="s">
        <v>46</v>
      </c>
      <c r="D346" s="3" t="s">
        <v>46</v>
      </c>
      <c r="E346" s="3" t="s">
        <v>47</v>
      </c>
      <c r="F346" s="3" t="s">
        <v>8</v>
      </c>
      <c r="G346" s="3">
        <v>29</v>
      </c>
      <c r="H346" s="3" t="s">
        <v>9</v>
      </c>
      <c r="I346" s="23" t="s">
        <v>37</v>
      </c>
      <c r="J346" s="23">
        <v>118</v>
      </c>
      <c r="K346" s="23">
        <v>40</v>
      </c>
      <c r="L346" s="23">
        <v>0</v>
      </c>
      <c r="M346" s="4">
        <f>PI()*(K346/2)^2/1000+PI()*(L346/2)^2/1000</f>
        <v>1.2566370614359172</v>
      </c>
      <c r="N346" s="33">
        <v>0</v>
      </c>
      <c r="O346" s="3">
        <v>4</v>
      </c>
      <c r="P346" s="6">
        <v>2.9670000000000001</v>
      </c>
      <c r="Q346" s="6">
        <v>4.476</v>
      </c>
      <c r="R346" s="6">
        <v>4.3940000000000001</v>
      </c>
      <c r="S346" s="6">
        <v>0</v>
      </c>
      <c r="T346" s="6">
        <f>R346-S346</f>
        <v>4.3940000000000001</v>
      </c>
      <c r="U346" s="6">
        <v>4.3940000000000001</v>
      </c>
      <c r="V346" s="6">
        <f>U346-S346</f>
        <v>4.3940000000000001</v>
      </c>
      <c r="W346" s="6">
        <f>100 - (1 - (((U346-T346)/U346)+(S346/T346)))*100</f>
        <v>0</v>
      </c>
      <c r="X346" s="6">
        <v>4.3940000000000001</v>
      </c>
      <c r="Y346" s="13">
        <f>(X346-U346)/U346*100</f>
        <v>0</v>
      </c>
      <c r="Z346" s="14">
        <f>IF(W346&gt;10,"NA",Y346)</f>
        <v>0</v>
      </c>
    </row>
    <row r="347" spans="1:26" ht="19" x14ac:dyDescent="0.25">
      <c r="A347" s="23">
        <v>346</v>
      </c>
      <c r="B347" s="5" t="s">
        <v>0</v>
      </c>
      <c r="C347" s="3" t="s">
        <v>46</v>
      </c>
      <c r="D347" s="3" t="s">
        <v>46</v>
      </c>
      <c r="E347" s="3" t="s">
        <v>47</v>
      </c>
      <c r="F347" s="3" t="s">
        <v>8</v>
      </c>
      <c r="G347" s="3">
        <v>29</v>
      </c>
      <c r="H347" s="3" t="s">
        <v>9</v>
      </c>
      <c r="I347" s="23" t="s">
        <v>37</v>
      </c>
      <c r="J347" s="23">
        <v>118</v>
      </c>
      <c r="K347" s="23">
        <v>40</v>
      </c>
      <c r="L347" s="23">
        <v>0</v>
      </c>
      <c r="M347" s="4">
        <f>PI()*(K347/2)^2/1000+PI()*(L347/2)^2/1000</f>
        <v>1.2566370614359172</v>
      </c>
      <c r="N347" s="33">
        <v>0</v>
      </c>
      <c r="O347" s="3">
        <v>5</v>
      </c>
      <c r="P347" s="6">
        <v>3.1440000000000001</v>
      </c>
      <c r="Q347" s="6">
        <v>3.8780000000000001</v>
      </c>
      <c r="R347" s="6">
        <v>3.8140000000000001</v>
      </c>
      <c r="S347" s="6">
        <v>0</v>
      </c>
      <c r="T347" s="6">
        <f>R347-S347</f>
        <v>3.8140000000000001</v>
      </c>
      <c r="U347" s="6">
        <v>3.8140000000000001</v>
      </c>
      <c r="V347" s="6">
        <f>U347-S347</f>
        <v>3.8140000000000001</v>
      </c>
      <c r="W347" s="6">
        <f>100 - (1 - (((U347-T347)/U347)+(S347/T347)))*100</f>
        <v>0</v>
      </c>
      <c r="X347" s="6">
        <v>3.8140000000000001</v>
      </c>
      <c r="Y347" s="13">
        <f>(X347-U347)/U347*100</f>
        <v>0</v>
      </c>
      <c r="Z347" s="14">
        <f>IF(W347&gt;10,"NA",Y347)</f>
        <v>0</v>
      </c>
    </row>
    <row r="348" spans="1:26" ht="19" x14ac:dyDescent="0.25">
      <c r="A348" s="23">
        <v>347</v>
      </c>
      <c r="B348" s="5" t="s">
        <v>0</v>
      </c>
      <c r="C348" s="3" t="s">
        <v>46</v>
      </c>
      <c r="D348" s="3" t="s">
        <v>46</v>
      </c>
      <c r="E348" s="3" t="s">
        <v>47</v>
      </c>
      <c r="F348" s="3" t="s">
        <v>8</v>
      </c>
      <c r="G348" s="3">
        <v>29</v>
      </c>
      <c r="H348" s="3" t="s">
        <v>9</v>
      </c>
      <c r="I348" s="23" t="s">
        <v>37</v>
      </c>
      <c r="J348" s="23">
        <v>118</v>
      </c>
      <c r="K348" s="23">
        <v>40</v>
      </c>
      <c r="L348" s="23">
        <v>0</v>
      </c>
      <c r="M348" s="4">
        <f>PI()*(K348/2)^2/1000+PI()*(L348/2)^2/1000</f>
        <v>1.2566370614359172</v>
      </c>
      <c r="N348" s="33">
        <v>0</v>
      </c>
      <c r="O348" s="3">
        <v>6</v>
      </c>
      <c r="P348" s="6">
        <v>3.0150000000000001</v>
      </c>
      <c r="Q348" s="6">
        <v>4.0970000000000004</v>
      </c>
      <c r="R348" s="6">
        <v>4.024</v>
      </c>
      <c r="S348" s="6">
        <v>0</v>
      </c>
      <c r="T348" s="6">
        <f>R348-S348</f>
        <v>4.024</v>
      </c>
      <c r="U348" s="6">
        <v>4.024</v>
      </c>
      <c r="V348" s="6">
        <f>U348-S348</f>
        <v>4.024</v>
      </c>
      <c r="W348" s="6">
        <f>100 - (1 - (((U348-T348)/U348)+(S348/T348)))*100</f>
        <v>0</v>
      </c>
      <c r="X348" s="6">
        <v>4.024</v>
      </c>
      <c r="Y348" s="13">
        <f>(X348-U348)/U348*100</f>
        <v>0</v>
      </c>
      <c r="Z348" s="14">
        <f>IF(W348&gt;10,"NA",Y348)</f>
        <v>0</v>
      </c>
    </row>
    <row r="349" spans="1:26" ht="19" x14ac:dyDescent="0.25">
      <c r="A349" s="23">
        <v>348</v>
      </c>
      <c r="B349" s="5" t="s">
        <v>0</v>
      </c>
      <c r="C349" s="3" t="s">
        <v>46</v>
      </c>
      <c r="D349" s="3" t="s">
        <v>46</v>
      </c>
      <c r="E349" s="3" t="s">
        <v>47</v>
      </c>
      <c r="F349" s="3" t="s">
        <v>8</v>
      </c>
      <c r="G349" s="3">
        <v>29</v>
      </c>
      <c r="H349" s="3" t="s">
        <v>9</v>
      </c>
      <c r="I349" s="23" t="s">
        <v>37</v>
      </c>
      <c r="J349" s="23">
        <v>118</v>
      </c>
      <c r="K349" s="23">
        <v>40</v>
      </c>
      <c r="L349" s="23">
        <v>0</v>
      </c>
      <c r="M349" s="4">
        <f>PI()*(K349/2)^2/1000+PI()*(L349/2)^2/1000</f>
        <v>1.2566370614359172</v>
      </c>
      <c r="N349" s="33">
        <v>0</v>
      </c>
      <c r="O349" s="3">
        <v>7</v>
      </c>
      <c r="P349" s="6">
        <v>3.0649999999999999</v>
      </c>
      <c r="Q349" s="6">
        <v>4.5220000000000002</v>
      </c>
      <c r="R349" s="6">
        <v>4.4610000000000003</v>
      </c>
      <c r="S349" s="6">
        <v>0</v>
      </c>
      <c r="T349" s="6">
        <f>R349-S349</f>
        <v>4.4610000000000003</v>
      </c>
      <c r="U349" s="6">
        <v>4.4610000000000003</v>
      </c>
      <c r="V349" s="6">
        <f>U349-S349</f>
        <v>4.4610000000000003</v>
      </c>
      <c r="W349" s="6">
        <f>100 - (1 - (((U349-T349)/U349)+(S349/T349)))*100</f>
        <v>0</v>
      </c>
      <c r="X349" s="6">
        <v>4.4610000000000003</v>
      </c>
      <c r="Y349" s="13">
        <f>(X349-U349)/U349*100</f>
        <v>0</v>
      </c>
      <c r="Z349" s="14">
        <f>IF(W349&gt;10,"NA",Y349)</f>
        <v>0</v>
      </c>
    </row>
    <row r="350" spans="1:26" ht="19" x14ac:dyDescent="0.25">
      <c r="A350" s="23">
        <v>349</v>
      </c>
      <c r="B350" s="5" t="s">
        <v>0</v>
      </c>
      <c r="C350" s="3" t="s">
        <v>46</v>
      </c>
      <c r="D350" s="3" t="s">
        <v>46</v>
      </c>
      <c r="E350" s="3" t="s">
        <v>47</v>
      </c>
      <c r="F350" s="3" t="s">
        <v>8</v>
      </c>
      <c r="G350" s="3">
        <v>29</v>
      </c>
      <c r="H350" s="3" t="s">
        <v>17</v>
      </c>
      <c r="I350" s="23" t="s">
        <v>37</v>
      </c>
      <c r="J350" s="23">
        <v>118</v>
      </c>
      <c r="K350" s="23">
        <v>40</v>
      </c>
      <c r="L350" s="23">
        <v>0</v>
      </c>
      <c r="M350" s="4">
        <f>PI()*(K350/2)^2/1000+PI()*(L350/2)^2/1000</f>
        <v>1.2566370614359172</v>
      </c>
      <c r="N350" s="33">
        <v>0</v>
      </c>
      <c r="O350" s="3">
        <v>1</v>
      </c>
      <c r="P350" s="6">
        <v>2.8170000000000002</v>
      </c>
      <c r="Q350" s="6">
        <v>3.2</v>
      </c>
      <c r="R350" s="6">
        <v>3.1179999999999999</v>
      </c>
      <c r="S350" s="6">
        <v>0</v>
      </c>
      <c r="T350" s="6">
        <f>R350-S350</f>
        <v>3.1179999999999999</v>
      </c>
      <c r="U350" s="6">
        <v>3.32</v>
      </c>
      <c r="V350" s="6">
        <f>U350-S350</f>
        <v>3.32</v>
      </c>
      <c r="W350" s="6">
        <f>100 - (1 - (((U350-T350)/U350)+(S350/T350)))*100</f>
        <v>6.0843373493976003</v>
      </c>
      <c r="X350" s="13">
        <v>3.32</v>
      </c>
      <c r="Y350" s="13">
        <f>(X350-U350)/U350*100</f>
        <v>0</v>
      </c>
      <c r="Z350" s="14">
        <f>IF(W350&gt;10,"NA",Y350)</f>
        <v>0</v>
      </c>
    </row>
    <row r="351" spans="1:26" ht="19" x14ac:dyDescent="0.25">
      <c r="A351" s="23">
        <v>350</v>
      </c>
      <c r="B351" s="5" t="s">
        <v>0</v>
      </c>
      <c r="C351" s="3" t="s">
        <v>46</v>
      </c>
      <c r="D351" s="3" t="s">
        <v>46</v>
      </c>
      <c r="E351" s="3" t="s">
        <v>47</v>
      </c>
      <c r="F351" s="3" t="s">
        <v>8</v>
      </c>
      <c r="G351" s="3">
        <v>29</v>
      </c>
      <c r="H351" s="3" t="s">
        <v>17</v>
      </c>
      <c r="I351" s="23" t="s">
        <v>37</v>
      </c>
      <c r="J351" s="23">
        <v>118</v>
      </c>
      <c r="K351" s="23">
        <v>40</v>
      </c>
      <c r="L351" s="23">
        <v>0</v>
      </c>
      <c r="M351" s="4">
        <f>PI()*(K351/2)^2/1000+PI()*(L351/2)^2/1000</f>
        <v>1.2566370614359172</v>
      </c>
      <c r="N351" s="33">
        <v>0</v>
      </c>
      <c r="O351" s="3">
        <v>2</v>
      </c>
      <c r="P351" s="6">
        <v>2.665</v>
      </c>
      <c r="Q351" s="6">
        <v>3.343</v>
      </c>
      <c r="R351" s="6">
        <v>3.2669999999999999</v>
      </c>
      <c r="S351" s="6">
        <v>0</v>
      </c>
      <c r="T351" s="6">
        <f>R351-S351</f>
        <v>3.2669999999999999</v>
      </c>
      <c r="U351" s="6">
        <v>3.2669999999999999</v>
      </c>
      <c r="V351" s="6">
        <f>U351-S351</f>
        <v>3.2669999999999999</v>
      </c>
      <c r="W351" s="6">
        <f>100 - (1 - (((U351-T351)/U351)+(S351/T351)))*100</f>
        <v>0</v>
      </c>
      <c r="X351" s="13">
        <v>3.2669999999999999</v>
      </c>
      <c r="Y351" s="13">
        <f>(X351-U351)/U351*100</f>
        <v>0</v>
      </c>
      <c r="Z351" s="14">
        <f>IF(W351&gt;10,"NA",Y351)</f>
        <v>0</v>
      </c>
    </row>
    <row r="352" spans="1:26" ht="19" x14ac:dyDescent="0.25">
      <c r="A352" s="23">
        <v>351</v>
      </c>
      <c r="B352" s="5" t="s">
        <v>0</v>
      </c>
      <c r="C352" s="3" t="s">
        <v>46</v>
      </c>
      <c r="D352" s="3" t="s">
        <v>46</v>
      </c>
      <c r="E352" s="3" t="s">
        <v>47</v>
      </c>
      <c r="F352" s="3" t="s">
        <v>8</v>
      </c>
      <c r="G352" s="3">
        <v>29</v>
      </c>
      <c r="H352" s="3" t="s">
        <v>17</v>
      </c>
      <c r="I352" s="23" t="s">
        <v>37</v>
      </c>
      <c r="J352" s="23">
        <v>118</v>
      </c>
      <c r="K352" s="23">
        <v>40</v>
      </c>
      <c r="L352" s="23">
        <v>0</v>
      </c>
      <c r="M352" s="4">
        <f>PI()*(K352/2)^2/1000+PI()*(L352/2)^2/1000</f>
        <v>1.2566370614359172</v>
      </c>
      <c r="N352" s="33">
        <v>0</v>
      </c>
      <c r="O352" s="3">
        <v>3</v>
      </c>
      <c r="P352" s="6">
        <v>1.623</v>
      </c>
      <c r="Q352" s="6">
        <v>1.014</v>
      </c>
      <c r="R352" s="6">
        <v>0.97599999999999998</v>
      </c>
      <c r="S352" s="6">
        <v>0</v>
      </c>
      <c r="T352" s="6">
        <f>R352-S352</f>
        <v>0.97599999999999998</v>
      </c>
      <c r="U352" s="6">
        <v>0.97599999999999998</v>
      </c>
      <c r="V352" s="6">
        <f>U352-S352</f>
        <v>0.97599999999999998</v>
      </c>
      <c r="W352" s="6">
        <f>100 - (1 - (((U352-T352)/U352)+(S352/T352)))*100</f>
        <v>0</v>
      </c>
      <c r="X352" s="13">
        <v>0.97599999999999998</v>
      </c>
      <c r="Y352" s="13">
        <f>(X352-U352)/U352*100</f>
        <v>0</v>
      </c>
      <c r="Z352" s="14">
        <f>IF(W352&gt;10,"NA",Y352)</f>
        <v>0</v>
      </c>
    </row>
    <row r="353" spans="1:26" ht="19" x14ac:dyDescent="0.25">
      <c r="A353" s="23">
        <v>352</v>
      </c>
      <c r="B353" s="5" t="s">
        <v>0</v>
      </c>
      <c r="C353" s="3" t="s">
        <v>46</v>
      </c>
      <c r="D353" s="3" t="s">
        <v>46</v>
      </c>
      <c r="E353" s="3" t="s">
        <v>47</v>
      </c>
      <c r="F353" s="3" t="s">
        <v>8</v>
      </c>
      <c r="G353" s="3">
        <v>29</v>
      </c>
      <c r="H353" s="3" t="s">
        <v>17</v>
      </c>
      <c r="I353" s="23" t="s">
        <v>37</v>
      </c>
      <c r="J353" s="23">
        <v>118</v>
      </c>
      <c r="K353" s="23">
        <v>40</v>
      </c>
      <c r="L353" s="23">
        <v>0</v>
      </c>
      <c r="M353" s="4">
        <f>PI()*(K353/2)^2/1000+PI()*(L353/2)^2/1000</f>
        <v>1.2566370614359172</v>
      </c>
      <c r="N353" s="33">
        <v>0</v>
      </c>
      <c r="O353" s="3">
        <v>4</v>
      </c>
      <c r="P353" s="6">
        <v>1.4850000000000001</v>
      </c>
      <c r="Q353" s="6">
        <v>0.88100000000000001</v>
      </c>
      <c r="R353" s="6">
        <v>0.83799999999999997</v>
      </c>
      <c r="S353" s="6">
        <v>0</v>
      </c>
      <c r="T353" s="6">
        <f>R353-S353</f>
        <v>0.83799999999999997</v>
      </c>
      <c r="U353" s="6">
        <v>0.86299999999999999</v>
      </c>
      <c r="V353" s="6">
        <f>U353-S353</f>
        <v>0.86299999999999999</v>
      </c>
      <c r="W353" s="6">
        <f>100 - (1 - (((U353-T353)/U353)+(S353/T353)))*100</f>
        <v>2.8968713789107881</v>
      </c>
      <c r="X353" s="13">
        <v>0.86299999999999999</v>
      </c>
      <c r="Y353" s="13">
        <f>(X353-U353)/U353*100</f>
        <v>0</v>
      </c>
      <c r="Z353" s="14">
        <f>IF(W353&gt;10,"NA",Y353)</f>
        <v>0</v>
      </c>
    </row>
    <row r="354" spans="1:26" ht="19" x14ac:dyDescent="0.25">
      <c r="A354" s="23">
        <v>353</v>
      </c>
      <c r="B354" s="5" t="s">
        <v>0</v>
      </c>
      <c r="C354" s="3" t="s">
        <v>46</v>
      </c>
      <c r="D354" s="3" t="s">
        <v>46</v>
      </c>
      <c r="E354" s="3" t="s">
        <v>47</v>
      </c>
      <c r="F354" s="3" t="s">
        <v>8</v>
      </c>
      <c r="G354" s="3">
        <v>29</v>
      </c>
      <c r="H354" s="3" t="s">
        <v>17</v>
      </c>
      <c r="I354" s="23" t="s">
        <v>37</v>
      </c>
      <c r="J354" s="23">
        <v>118</v>
      </c>
      <c r="K354" s="23">
        <v>40</v>
      </c>
      <c r="L354" s="23">
        <v>0</v>
      </c>
      <c r="M354" s="4">
        <f>PI()*(K354/2)^2/1000+PI()*(L354/2)^2/1000</f>
        <v>1.2566370614359172</v>
      </c>
      <c r="N354" s="33">
        <v>0</v>
      </c>
      <c r="O354" s="3">
        <v>5</v>
      </c>
      <c r="P354" s="6">
        <v>1.619</v>
      </c>
      <c r="Q354" s="6">
        <v>0.98699999999999999</v>
      </c>
      <c r="R354" s="6">
        <v>0.92800000000000005</v>
      </c>
      <c r="S354" s="6">
        <v>0</v>
      </c>
      <c r="T354" s="6">
        <f>R354-S354</f>
        <v>0.92800000000000005</v>
      </c>
      <c r="U354" s="6">
        <v>0.92800000000000005</v>
      </c>
      <c r="V354" s="6">
        <f>U354-S354</f>
        <v>0.92800000000000005</v>
      </c>
      <c r="W354" s="6">
        <f>100 - (1 - (((U354-T354)/U354)+(S354/T354)))*100</f>
        <v>0</v>
      </c>
      <c r="X354" s="13">
        <v>0.92800000000000005</v>
      </c>
      <c r="Y354" s="13">
        <f>(X354-U354)/U354*100</f>
        <v>0</v>
      </c>
      <c r="Z354" s="14">
        <f>IF(W354&gt;10,"NA",Y354)</f>
        <v>0</v>
      </c>
    </row>
    <row r="355" spans="1:26" ht="19" x14ac:dyDescent="0.25">
      <c r="A355" s="23">
        <v>354</v>
      </c>
      <c r="B355" s="5" t="s">
        <v>0</v>
      </c>
      <c r="C355" s="3" t="s">
        <v>46</v>
      </c>
      <c r="D355" s="3" t="s">
        <v>46</v>
      </c>
      <c r="E355" s="3" t="s">
        <v>47</v>
      </c>
      <c r="F355" s="3" t="s">
        <v>8</v>
      </c>
      <c r="G355" s="3">
        <v>29</v>
      </c>
      <c r="H355" s="3" t="s">
        <v>17</v>
      </c>
      <c r="I355" s="23" t="s">
        <v>37</v>
      </c>
      <c r="J355" s="23">
        <v>118</v>
      </c>
      <c r="K355" s="23">
        <v>40</v>
      </c>
      <c r="L355" s="23">
        <v>0</v>
      </c>
      <c r="M355" s="4">
        <f>PI()*(K355/2)^2/1000+PI()*(L355/2)^2/1000</f>
        <v>1.2566370614359172</v>
      </c>
      <c r="N355" s="33">
        <v>0</v>
      </c>
      <c r="O355" s="3">
        <v>6</v>
      </c>
      <c r="P355" s="6">
        <v>2.5859999999999999</v>
      </c>
      <c r="Q355" s="6">
        <v>3.1070000000000002</v>
      </c>
      <c r="R355" s="6">
        <v>3.04</v>
      </c>
      <c r="S355" s="6">
        <v>0</v>
      </c>
      <c r="T355" s="6">
        <f>R355-S355</f>
        <v>3.04</v>
      </c>
      <c r="U355" s="6">
        <v>3.1960000000000002</v>
      </c>
      <c r="V355" s="6">
        <f>U355-S355</f>
        <v>3.1960000000000002</v>
      </c>
      <c r="W355" s="6">
        <f>100 - (1 - (((U355-T355)/U355)+(S355/T355)))*100</f>
        <v>4.8811013767209062</v>
      </c>
      <c r="X355" s="13">
        <v>3.1960000000000002</v>
      </c>
      <c r="Y355" s="13">
        <f>(X355-U355)/U355*100</f>
        <v>0</v>
      </c>
      <c r="Z355" s="14">
        <f>IF(W355&gt;10,"NA",Y355)</f>
        <v>0</v>
      </c>
    </row>
    <row r="356" spans="1:26" ht="19" x14ac:dyDescent="0.25">
      <c r="A356" s="23">
        <v>355</v>
      </c>
      <c r="B356" s="5" t="s">
        <v>0</v>
      </c>
      <c r="C356" s="3" t="s">
        <v>46</v>
      </c>
      <c r="D356" s="3" t="s">
        <v>46</v>
      </c>
      <c r="E356" s="3" t="s">
        <v>47</v>
      </c>
      <c r="F356" s="3" t="s">
        <v>8</v>
      </c>
      <c r="G356" s="3">
        <v>29</v>
      </c>
      <c r="H356" s="3" t="s">
        <v>17</v>
      </c>
      <c r="I356" s="23" t="s">
        <v>37</v>
      </c>
      <c r="J356" s="23">
        <v>118</v>
      </c>
      <c r="K356" s="23">
        <v>40</v>
      </c>
      <c r="L356" s="23">
        <v>0</v>
      </c>
      <c r="M356" s="4">
        <f>PI()*(K356/2)^2/1000+PI()*(L356/2)^2/1000</f>
        <v>1.2566370614359172</v>
      </c>
      <c r="N356" s="33">
        <v>0</v>
      </c>
      <c r="O356" s="3">
        <v>7</v>
      </c>
      <c r="P356" s="6">
        <v>1.9570000000000001</v>
      </c>
      <c r="Q356" s="6">
        <v>2.0059999999999998</v>
      </c>
      <c r="R356" s="6">
        <v>1.9430000000000001</v>
      </c>
      <c r="S356" s="6">
        <v>0</v>
      </c>
      <c r="T356" s="6">
        <f>R356-S356</f>
        <v>1.9430000000000001</v>
      </c>
      <c r="U356" s="6">
        <v>1.9430000000000001</v>
      </c>
      <c r="V356" s="6">
        <f>U356-S356</f>
        <v>1.9430000000000001</v>
      </c>
      <c r="W356" s="6">
        <f>100 - (1 - (((U356-T356)/U356)+(S356/T356)))*100</f>
        <v>0</v>
      </c>
      <c r="X356" s="13">
        <v>1.9430000000000001</v>
      </c>
      <c r="Y356" s="13">
        <f>(X356-U356)/U356*100</f>
        <v>0</v>
      </c>
      <c r="Z356" s="14">
        <f>IF(W356&gt;10,"NA",Y356)</f>
        <v>0</v>
      </c>
    </row>
    <row r="357" spans="1:26" ht="19" x14ac:dyDescent="0.25">
      <c r="A357" s="23">
        <v>356</v>
      </c>
      <c r="B357" s="5" t="s">
        <v>0</v>
      </c>
      <c r="C357" s="3" t="s">
        <v>46</v>
      </c>
      <c r="D357" s="3" t="s">
        <v>46</v>
      </c>
      <c r="E357" s="3" t="s">
        <v>47</v>
      </c>
      <c r="F357" s="3" t="s">
        <v>8</v>
      </c>
      <c r="G357" s="3">
        <v>29</v>
      </c>
      <c r="H357" s="3" t="s">
        <v>17</v>
      </c>
      <c r="I357" s="23" t="s">
        <v>37</v>
      </c>
      <c r="J357" s="23">
        <v>118</v>
      </c>
      <c r="K357" s="23">
        <v>40</v>
      </c>
      <c r="L357" s="23">
        <v>0</v>
      </c>
      <c r="M357" s="4">
        <f>PI()*(K357/2)^2/1000+PI()*(L357/2)^2/1000</f>
        <v>1.2566370614359172</v>
      </c>
      <c r="N357" s="33">
        <v>0</v>
      </c>
      <c r="O357" s="3">
        <v>8</v>
      </c>
      <c r="P357" s="6">
        <v>2.0419999999999998</v>
      </c>
      <c r="Q357" s="6">
        <v>1.9219999999999999</v>
      </c>
      <c r="R357" s="6">
        <v>1.8560000000000001</v>
      </c>
      <c r="S357" s="6">
        <v>0</v>
      </c>
      <c r="T357" s="6">
        <f>R357-S357</f>
        <v>1.8560000000000001</v>
      </c>
      <c r="U357" s="6">
        <v>1.9219999999999999</v>
      </c>
      <c r="V357" s="6">
        <f>U357-S357</f>
        <v>1.9219999999999999</v>
      </c>
      <c r="W357" s="6">
        <f>100 - (1 - (((U357-T357)/U357)+(S357/T357)))*100</f>
        <v>3.4339229968782519</v>
      </c>
      <c r="X357" s="13">
        <v>1.9219999999999999</v>
      </c>
      <c r="Y357" s="13">
        <f>(X357-U357)/U357*100</f>
        <v>0</v>
      </c>
      <c r="Z357" s="14">
        <f>IF(W357&gt;10,"NA",Y357)</f>
        <v>0</v>
      </c>
    </row>
    <row r="358" spans="1:26" ht="19" x14ac:dyDescent="0.25">
      <c r="A358" s="23">
        <v>357</v>
      </c>
      <c r="B358" s="5" t="s">
        <v>0</v>
      </c>
      <c r="C358" s="3" t="s">
        <v>46</v>
      </c>
      <c r="D358" s="3" t="s">
        <v>46</v>
      </c>
      <c r="E358" s="3" t="s">
        <v>47</v>
      </c>
      <c r="F358" s="3" t="s">
        <v>8</v>
      </c>
      <c r="G358" s="3">
        <v>29</v>
      </c>
      <c r="H358" s="3" t="s">
        <v>17</v>
      </c>
      <c r="I358" s="23" t="s">
        <v>37</v>
      </c>
      <c r="J358" s="23">
        <v>118</v>
      </c>
      <c r="K358" s="23">
        <v>40</v>
      </c>
      <c r="L358" s="23">
        <v>0</v>
      </c>
      <c r="M358" s="4">
        <f>PI()*(K358/2)^2/1000+PI()*(L358/2)^2/1000</f>
        <v>1.2566370614359172</v>
      </c>
      <c r="N358" s="33">
        <v>0</v>
      </c>
      <c r="O358" s="3">
        <v>9</v>
      </c>
      <c r="P358" s="6">
        <v>2.839</v>
      </c>
      <c r="Q358" s="6">
        <v>3.96</v>
      </c>
      <c r="R358" s="6">
        <v>3.8780000000000001</v>
      </c>
      <c r="S358" s="6">
        <v>0</v>
      </c>
      <c r="T358" s="6">
        <f>R358-S358</f>
        <v>3.8780000000000001</v>
      </c>
      <c r="U358" s="6">
        <v>3.8780000000000001</v>
      </c>
      <c r="V358" s="6">
        <f>U358-S358</f>
        <v>3.8780000000000001</v>
      </c>
      <c r="W358" s="6">
        <f>100 - (1 - (((U358-T358)/U358)+(S358/T358)))*100</f>
        <v>0</v>
      </c>
      <c r="X358" s="13">
        <v>3.8780000000000001</v>
      </c>
      <c r="Y358" s="13">
        <f>(X358-U358)/U358*100</f>
        <v>0</v>
      </c>
      <c r="Z358" s="14">
        <f>IF(W358&gt;10,"NA",Y358)</f>
        <v>0</v>
      </c>
    </row>
    <row r="359" spans="1:26" ht="19" x14ac:dyDescent="0.25">
      <c r="A359" s="23">
        <v>358</v>
      </c>
      <c r="B359" s="5" t="s">
        <v>0</v>
      </c>
      <c r="C359" s="3" t="s">
        <v>46</v>
      </c>
      <c r="D359" s="3" t="s">
        <v>46</v>
      </c>
      <c r="E359" s="3" t="s">
        <v>47</v>
      </c>
      <c r="F359" s="3" t="s">
        <v>8</v>
      </c>
      <c r="G359" s="3">
        <v>29</v>
      </c>
      <c r="H359" s="3" t="s">
        <v>17</v>
      </c>
      <c r="I359" s="23" t="s">
        <v>37</v>
      </c>
      <c r="J359" s="23">
        <v>118</v>
      </c>
      <c r="K359" s="23">
        <v>40</v>
      </c>
      <c r="L359" s="23">
        <v>0</v>
      </c>
      <c r="M359" s="4">
        <f>PI()*(K359/2)^2/1000+PI()*(L359/2)^2/1000</f>
        <v>1.2566370614359172</v>
      </c>
      <c r="N359" s="33">
        <v>0</v>
      </c>
      <c r="O359" s="3">
        <v>10</v>
      </c>
      <c r="P359" s="6">
        <v>2.6760000000000002</v>
      </c>
      <c r="Q359" s="6">
        <v>3.0339999999999998</v>
      </c>
      <c r="R359" s="6">
        <v>2.952</v>
      </c>
      <c r="S359" s="6">
        <v>0</v>
      </c>
      <c r="T359" s="6">
        <f>R359-S359</f>
        <v>2.952</v>
      </c>
      <c r="U359" s="6">
        <v>2.952</v>
      </c>
      <c r="V359" s="6">
        <f>U359-S359</f>
        <v>2.952</v>
      </c>
      <c r="W359" s="6">
        <f>100 - (1 - (((U359-T359)/U359)+(S359/T359)))*100</f>
        <v>0</v>
      </c>
      <c r="X359" s="13">
        <v>2.952</v>
      </c>
      <c r="Y359" s="13">
        <f>(X359-U359)/U359*100</f>
        <v>0</v>
      </c>
      <c r="Z359" s="14">
        <f>IF(W359&gt;10,"NA",Y359)</f>
        <v>0</v>
      </c>
    </row>
    <row r="360" spans="1:26" ht="19" x14ac:dyDescent="0.25">
      <c r="A360" s="23">
        <v>359</v>
      </c>
      <c r="B360" s="5" t="s">
        <v>0</v>
      </c>
      <c r="C360" s="3" t="s">
        <v>46</v>
      </c>
      <c r="D360" s="3" t="s">
        <v>46</v>
      </c>
      <c r="E360" s="3" t="s">
        <v>47</v>
      </c>
      <c r="F360" s="3" t="s">
        <v>8</v>
      </c>
      <c r="G360" s="3">
        <v>30</v>
      </c>
      <c r="H360" s="3" t="s">
        <v>9</v>
      </c>
      <c r="I360" s="23" t="s">
        <v>13</v>
      </c>
      <c r="J360" s="23">
        <v>64</v>
      </c>
      <c r="K360" s="23">
        <v>35</v>
      </c>
      <c r="L360" s="23">
        <v>0</v>
      </c>
      <c r="M360" s="4">
        <f>PI()*(K360/2)^2/1000+PI()*(L360/2)^2/1000</f>
        <v>0.96211275016187414</v>
      </c>
      <c r="N360" s="33">
        <v>0</v>
      </c>
      <c r="O360" s="3">
        <v>1</v>
      </c>
      <c r="P360" s="6">
        <v>1.357</v>
      </c>
      <c r="Q360" s="6">
        <v>0.76600000000000001</v>
      </c>
      <c r="R360" s="6">
        <v>0.73</v>
      </c>
      <c r="S360" s="6">
        <v>0</v>
      </c>
      <c r="T360" s="6">
        <f>R360-S360</f>
        <v>0.73</v>
      </c>
      <c r="U360" s="6">
        <v>0.80400000000000005</v>
      </c>
      <c r="V360" s="6">
        <f>U360-S360</f>
        <v>0.80400000000000005</v>
      </c>
      <c r="W360" s="6">
        <f>100 - (1 - (((U360-T360)/U360)+(S360/T360)))*100</f>
        <v>9.2039800995025018</v>
      </c>
      <c r="X360" s="6">
        <v>0.80400000000000005</v>
      </c>
      <c r="Y360" s="13">
        <f>(X360-U360)/U360*100</f>
        <v>0</v>
      </c>
      <c r="Z360" s="14">
        <f>IF(W360&gt;10,"NA",Y360)</f>
        <v>0</v>
      </c>
    </row>
    <row r="361" spans="1:26" ht="19" x14ac:dyDescent="0.25">
      <c r="A361" s="23">
        <v>360</v>
      </c>
      <c r="B361" s="5" t="s">
        <v>0</v>
      </c>
      <c r="C361" s="3" t="s">
        <v>46</v>
      </c>
      <c r="D361" s="3" t="s">
        <v>46</v>
      </c>
      <c r="E361" s="3" t="s">
        <v>47</v>
      </c>
      <c r="F361" s="3" t="s">
        <v>8</v>
      </c>
      <c r="G361" s="3">
        <v>30</v>
      </c>
      <c r="H361" s="3" t="s">
        <v>9</v>
      </c>
      <c r="I361" s="23" t="s">
        <v>13</v>
      </c>
      <c r="J361" s="23">
        <v>64</v>
      </c>
      <c r="K361" s="23">
        <v>35</v>
      </c>
      <c r="L361" s="23">
        <v>0</v>
      </c>
      <c r="M361" s="4">
        <f>PI()*(K361/2)^2/1000+PI()*(L361/2)^2/1000</f>
        <v>0.96211275016187414</v>
      </c>
      <c r="N361" s="33">
        <v>0</v>
      </c>
      <c r="O361" s="3">
        <v>2</v>
      </c>
      <c r="P361" s="6">
        <v>1.2829999999999999</v>
      </c>
      <c r="Q361" s="6">
        <v>0.81299999999999994</v>
      </c>
      <c r="R361" s="6">
        <v>0.78300000000000003</v>
      </c>
      <c r="S361" s="6">
        <v>0</v>
      </c>
      <c r="T361" s="6">
        <f>R361-S361</f>
        <v>0.78300000000000003</v>
      </c>
      <c r="U361" s="6">
        <v>0.80700000000000005</v>
      </c>
      <c r="V361" s="6">
        <f>U361-S361</f>
        <v>0.80700000000000005</v>
      </c>
      <c r="W361" s="6">
        <f>100 - (1 - (((U361-T361)/U361)+(S361/T361)))*100</f>
        <v>2.9739776951672781</v>
      </c>
      <c r="X361" s="6">
        <v>0.80700000000000005</v>
      </c>
      <c r="Y361" s="13">
        <f>(X361-U361)/U361*100</f>
        <v>0</v>
      </c>
      <c r="Z361" s="14">
        <f>IF(W361&gt;10,"NA",Y361)</f>
        <v>0</v>
      </c>
    </row>
    <row r="362" spans="1:26" ht="19" x14ac:dyDescent="0.25">
      <c r="A362" s="23">
        <v>361</v>
      </c>
      <c r="B362" s="5" t="s">
        <v>0</v>
      </c>
      <c r="C362" s="3" t="s">
        <v>46</v>
      </c>
      <c r="D362" s="3" t="s">
        <v>46</v>
      </c>
      <c r="E362" s="3" t="s">
        <v>47</v>
      </c>
      <c r="F362" s="3" t="s">
        <v>8</v>
      </c>
      <c r="G362" s="3">
        <v>30</v>
      </c>
      <c r="H362" s="3" t="s">
        <v>9</v>
      </c>
      <c r="I362" s="23" t="s">
        <v>13</v>
      </c>
      <c r="J362" s="23">
        <v>64</v>
      </c>
      <c r="K362" s="23">
        <v>35</v>
      </c>
      <c r="L362" s="23">
        <v>0</v>
      </c>
      <c r="M362" s="4">
        <f>PI()*(K362/2)^2/1000+PI()*(L362/2)^2/1000</f>
        <v>0.96211275016187414</v>
      </c>
      <c r="N362" s="33">
        <v>0</v>
      </c>
      <c r="O362" s="3">
        <v>3</v>
      </c>
      <c r="P362" s="6">
        <v>1.66</v>
      </c>
      <c r="Q362" s="6">
        <v>1.042</v>
      </c>
      <c r="R362" s="6">
        <v>1.0049999999999999</v>
      </c>
      <c r="S362" s="6">
        <v>0</v>
      </c>
      <c r="T362" s="6">
        <f>R362-S362</f>
        <v>1.0049999999999999</v>
      </c>
      <c r="U362" s="6">
        <v>1.0049999999999999</v>
      </c>
      <c r="V362" s="6">
        <f>U362-S362</f>
        <v>1.0049999999999999</v>
      </c>
      <c r="W362" s="6">
        <f>100 - (1 - (((U362-T362)/U362)+(S362/T362)))*100</f>
        <v>0</v>
      </c>
      <c r="X362" s="6">
        <v>1.0049999999999999</v>
      </c>
      <c r="Y362" s="13">
        <f>(X362-U362)/U362*100</f>
        <v>0</v>
      </c>
      <c r="Z362" s="14">
        <f>IF(W362&gt;10,"NA",Y362)</f>
        <v>0</v>
      </c>
    </row>
    <row r="363" spans="1:26" ht="19" x14ac:dyDescent="0.25">
      <c r="A363" s="23">
        <v>362</v>
      </c>
      <c r="B363" s="5" t="s">
        <v>0</v>
      </c>
      <c r="C363" s="3" t="s">
        <v>46</v>
      </c>
      <c r="D363" s="3" t="s">
        <v>46</v>
      </c>
      <c r="E363" s="3" t="s">
        <v>47</v>
      </c>
      <c r="F363" s="3" t="s">
        <v>8</v>
      </c>
      <c r="G363" s="3">
        <v>30</v>
      </c>
      <c r="H363" s="3" t="s">
        <v>9</v>
      </c>
      <c r="I363" s="23" t="s">
        <v>13</v>
      </c>
      <c r="J363" s="23">
        <v>64</v>
      </c>
      <c r="K363" s="23">
        <v>35</v>
      </c>
      <c r="L363" s="23">
        <v>0</v>
      </c>
      <c r="M363" s="4">
        <f>PI()*(K363/2)^2/1000+PI()*(L363/2)^2/1000</f>
        <v>0.96211275016187414</v>
      </c>
      <c r="N363" s="33">
        <v>0</v>
      </c>
      <c r="O363" s="3">
        <v>4</v>
      </c>
      <c r="P363" s="6">
        <v>2.9039999999999999</v>
      </c>
      <c r="Q363" s="6">
        <v>4.1779999999999999</v>
      </c>
      <c r="R363" s="6">
        <v>4.1130000000000004</v>
      </c>
      <c r="S363" s="6">
        <v>0</v>
      </c>
      <c r="T363" s="6">
        <f>R363-S363</f>
        <v>4.1130000000000004</v>
      </c>
      <c r="U363" s="6">
        <v>4.1130000000000004</v>
      </c>
      <c r="V363" s="6">
        <f>U363-S363</f>
        <v>4.1130000000000004</v>
      </c>
      <c r="W363" s="6">
        <f>100 - (1 - (((U363-T363)/U363)+(S363/T363)))*100</f>
        <v>0</v>
      </c>
      <c r="X363" s="6">
        <v>4.1130000000000004</v>
      </c>
      <c r="Y363" s="13">
        <f>(X363-U363)/U363*100</f>
        <v>0</v>
      </c>
      <c r="Z363" s="14">
        <f>IF(W363&gt;10,"NA",Y363)</f>
        <v>0</v>
      </c>
    </row>
    <row r="364" spans="1:26" ht="19" x14ac:dyDescent="0.25">
      <c r="A364" s="23">
        <v>363</v>
      </c>
      <c r="B364" s="5" t="s">
        <v>0</v>
      </c>
      <c r="C364" s="3" t="s">
        <v>46</v>
      </c>
      <c r="D364" s="3" t="s">
        <v>46</v>
      </c>
      <c r="E364" s="3" t="s">
        <v>47</v>
      </c>
      <c r="F364" s="3" t="s">
        <v>8</v>
      </c>
      <c r="G364" s="3">
        <v>30</v>
      </c>
      <c r="H364" s="3" t="s">
        <v>9</v>
      </c>
      <c r="I364" s="23" t="s">
        <v>13</v>
      </c>
      <c r="J364" s="23">
        <v>64</v>
      </c>
      <c r="K364" s="23">
        <v>35</v>
      </c>
      <c r="L364" s="23">
        <v>0</v>
      </c>
      <c r="M364" s="4">
        <f>PI()*(K364/2)^2/1000+PI()*(L364/2)^2/1000</f>
        <v>0.96211275016187414</v>
      </c>
      <c r="N364" s="33">
        <v>0</v>
      </c>
      <c r="O364" s="3">
        <v>5</v>
      </c>
      <c r="P364" s="6">
        <v>2.8359999999999999</v>
      </c>
      <c r="Q364" s="6">
        <v>4.1050000000000004</v>
      </c>
      <c r="R364" s="6">
        <v>4.0060000000000002</v>
      </c>
      <c r="S364" s="6">
        <v>0</v>
      </c>
      <c r="T364" s="6">
        <f>R364-S364</f>
        <v>4.0060000000000002</v>
      </c>
      <c r="U364" s="6">
        <v>4.0060000000000002</v>
      </c>
      <c r="V364" s="6">
        <f>U364-S364</f>
        <v>4.0060000000000002</v>
      </c>
      <c r="W364" s="6">
        <f>100 - (1 - (((U364-T364)/U364)+(S364/T364)))*100</f>
        <v>0</v>
      </c>
      <c r="X364" s="6">
        <v>4.0060000000000002</v>
      </c>
      <c r="Y364" s="13">
        <f>(X364-U364)/U364*100</f>
        <v>0</v>
      </c>
      <c r="Z364" s="14">
        <f>IF(W364&gt;10,"NA",Y364)</f>
        <v>0</v>
      </c>
    </row>
    <row r="365" spans="1:26" ht="19" x14ac:dyDescent="0.25">
      <c r="A365" s="23">
        <v>364</v>
      </c>
      <c r="B365" s="5" t="s">
        <v>0</v>
      </c>
      <c r="C365" s="3" t="s">
        <v>46</v>
      </c>
      <c r="D365" s="3" t="s">
        <v>46</v>
      </c>
      <c r="E365" s="3" t="s">
        <v>47</v>
      </c>
      <c r="F365" s="3" t="s">
        <v>8</v>
      </c>
      <c r="G365" s="3">
        <v>30</v>
      </c>
      <c r="H365" s="3" t="s">
        <v>9</v>
      </c>
      <c r="I365" s="23" t="s">
        <v>13</v>
      </c>
      <c r="J365" s="23">
        <v>64</v>
      </c>
      <c r="K365" s="23">
        <v>35</v>
      </c>
      <c r="L365" s="23">
        <v>0</v>
      </c>
      <c r="M365" s="4">
        <f>PI()*(K365/2)^2/1000+PI()*(L365/2)^2/1000</f>
        <v>0.96211275016187414</v>
      </c>
      <c r="N365" s="33">
        <v>0</v>
      </c>
      <c r="O365" s="3">
        <v>6</v>
      </c>
      <c r="P365" s="6">
        <v>3.077</v>
      </c>
      <c r="Q365" s="6">
        <v>4.1280000000000001</v>
      </c>
      <c r="R365" s="6">
        <v>4.0570000000000004</v>
      </c>
      <c r="S365" s="6">
        <v>0</v>
      </c>
      <c r="T365" s="6">
        <f>R365-S365</f>
        <v>4.0570000000000004</v>
      </c>
      <c r="U365" s="6">
        <v>4.0570000000000004</v>
      </c>
      <c r="V365" s="6">
        <f>U365-S365</f>
        <v>4.0570000000000004</v>
      </c>
      <c r="W365" s="6">
        <f>100 - (1 - (((U365-T365)/U365)+(S365/T365)))*100</f>
        <v>0</v>
      </c>
      <c r="X365" s="6">
        <v>4.0570000000000004</v>
      </c>
      <c r="Y365" s="13">
        <f>(X365-U365)/U365*100</f>
        <v>0</v>
      </c>
      <c r="Z365" s="14">
        <f>IF(W365&gt;10,"NA",Y365)</f>
        <v>0</v>
      </c>
    </row>
    <row r="366" spans="1:26" ht="19" x14ac:dyDescent="0.25">
      <c r="A366" s="23">
        <v>365</v>
      </c>
      <c r="B366" s="5" t="s">
        <v>0</v>
      </c>
      <c r="C366" s="3" t="s">
        <v>46</v>
      </c>
      <c r="D366" s="3" t="s">
        <v>46</v>
      </c>
      <c r="E366" s="3" t="s">
        <v>47</v>
      </c>
      <c r="F366" s="3" t="s">
        <v>8</v>
      </c>
      <c r="G366" s="3">
        <v>30</v>
      </c>
      <c r="H366" s="3" t="s">
        <v>9</v>
      </c>
      <c r="I366" s="23" t="s">
        <v>13</v>
      </c>
      <c r="J366" s="23">
        <v>64</v>
      </c>
      <c r="K366" s="23">
        <v>35</v>
      </c>
      <c r="L366" s="23">
        <v>0</v>
      </c>
      <c r="M366" s="4">
        <f>PI()*(K366/2)^2/1000+PI()*(L366/2)^2/1000</f>
        <v>0.96211275016187414</v>
      </c>
      <c r="N366" s="33">
        <v>0</v>
      </c>
      <c r="O366" s="3">
        <v>7</v>
      </c>
      <c r="P366" s="6">
        <v>2.395</v>
      </c>
      <c r="Q366" s="6">
        <v>3.3140000000000001</v>
      </c>
      <c r="R366" s="6">
        <v>3.2080000000000002</v>
      </c>
      <c r="S366" s="6">
        <v>0</v>
      </c>
      <c r="T366" s="6">
        <f>R366-S366</f>
        <v>3.2080000000000002</v>
      </c>
      <c r="U366" s="6">
        <v>3.2080000000000002</v>
      </c>
      <c r="V366" s="6">
        <f>U366-S366</f>
        <v>3.2080000000000002</v>
      </c>
      <c r="W366" s="6">
        <f>100 - (1 - (((U366-T366)/U366)+(S366/T366)))*100</f>
        <v>0</v>
      </c>
      <c r="X366" s="6">
        <v>3.2269999999999999</v>
      </c>
      <c r="Y366" s="13">
        <f>(X366-U366)/U366*100</f>
        <v>0.5922693266832818</v>
      </c>
      <c r="Z366" s="14">
        <f>IF(W366&gt;10,"NA",Y366)</f>
        <v>0.5922693266832818</v>
      </c>
    </row>
    <row r="367" spans="1:26" ht="19" x14ac:dyDescent="0.25">
      <c r="A367" s="23">
        <v>366</v>
      </c>
      <c r="B367" s="5" t="s">
        <v>0</v>
      </c>
      <c r="C367" s="3" t="s">
        <v>46</v>
      </c>
      <c r="D367" s="3" t="s">
        <v>46</v>
      </c>
      <c r="E367" s="3" t="s">
        <v>47</v>
      </c>
      <c r="F367" s="3" t="s">
        <v>8</v>
      </c>
      <c r="G367" s="3">
        <v>30</v>
      </c>
      <c r="H367" s="3" t="s">
        <v>9</v>
      </c>
      <c r="I367" s="23" t="s">
        <v>13</v>
      </c>
      <c r="J367" s="23">
        <v>64</v>
      </c>
      <c r="K367" s="23">
        <v>35</v>
      </c>
      <c r="L367" s="23">
        <v>0</v>
      </c>
      <c r="M367" s="4">
        <f>PI()*(K367/2)^2/1000+PI()*(L367/2)^2/1000</f>
        <v>0.96211275016187414</v>
      </c>
      <c r="N367" s="33">
        <v>0</v>
      </c>
      <c r="O367" s="3">
        <v>8</v>
      </c>
      <c r="P367" s="6">
        <v>2.3239999999999998</v>
      </c>
      <c r="Q367" s="6">
        <v>2.58</v>
      </c>
      <c r="R367" s="6">
        <v>2.4820000000000002</v>
      </c>
      <c r="S367" s="6">
        <v>0</v>
      </c>
      <c r="T367" s="6">
        <f>R367-S367</f>
        <v>2.4820000000000002</v>
      </c>
      <c r="U367" s="6">
        <v>2.907</v>
      </c>
      <c r="V367" s="6">
        <f>U367-S367</f>
        <v>2.907</v>
      </c>
      <c r="W367" s="6">
        <f>100 - (1 - (((U367-T367)/U367)+(S367/T367)))*100</f>
        <v>14.619883040935662</v>
      </c>
      <c r="X367" s="6">
        <v>2.907</v>
      </c>
      <c r="Y367" s="13">
        <f>(X367-U367)/U367*100</f>
        <v>0</v>
      </c>
      <c r="Z367" s="14" t="str">
        <f>IF(W367&gt;10,"NA",Y367)</f>
        <v>NA</v>
      </c>
    </row>
    <row r="368" spans="1:26" ht="19" x14ac:dyDescent="0.25">
      <c r="A368" s="23">
        <v>367</v>
      </c>
      <c r="B368" s="5" t="s">
        <v>0</v>
      </c>
      <c r="C368" s="3" t="s">
        <v>46</v>
      </c>
      <c r="D368" s="3" t="s">
        <v>46</v>
      </c>
      <c r="E368" s="3" t="s">
        <v>47</v>
      </c>
      <c r="F368" s="3" t="s">
        <v>8</v>
      </c>
      <c r="G368" s="3">
        <v>30</v>
      </c>
      <c r="H368" s="3" t="s">
        <v>9</v>
      </c>
      <c r="I368" s="23" t="s">
        <v>13</v>
      </c>
      <c r="J368" s="23">
        <v>64</v>
      </c>
      <c r="K368" s="23">
        <v>35</v>
      </c>
      <c r="L368" s="23">
        <v>0</v>
      </c>
      <c r="M368" s="4">
        <f>PI()*(K368/2)^2/1000+PI()*(L368/2)^2/1000</f>
        <v>0.96211275016187414</v>
      </c>
      <c r="N368" s="33">
        <v>0</v>
      </c>
      <c r="O368" s="3">
        <v>9</v>
      </c>
      <c r="P368" s="6">
        <v>3.11</v>
      </c>
      <c r="Q368" s="6">
        <v>3.9369999999999998</v>
      </c>
      <c r="R368" s="6">
        <v>3.8809999999999998</v>
      </c>
      <c r="S368" s="6">
        <v>0</v>
      </c>
      <c r="T368" s="6">
        <f>R368-S368</f>
        <v>3.8809999999999998</v>
      </c>
      <c r="U368" s="6">
        <v>3.8809999999999998</v>
      </c>
      <c r="V368" s="6">
        <f>U368-S368</f>
        <v>3.8809999999999998</v>
      </c>
      <c r="W368" s="6">
        <f>100 - (1 - (((U368-T368)/U368)+(S368/T368)))*100</f>
        <v>0</v>
      </c>
      <c r="X368" s="6">
        <v>3.8809999999999998</v>
      </c>
      <c r="Y368" s="13">
        <f>(X368-U368)/U368*100</f>
        <v>0</v>
      </c>
      <c r="Z368" s="14">
        <f>IF(W368&gt;10,"NA",Y368)</f>
        <v>0</v>
      </c>
    </row>
    <row r="369" spans="1:26" ht="19" x14ac:dyDescent="0.25">
      <c r="A369" s="23">
        <v>368</v>
      </c>
      <c r="B369" s="5" t="s">
        <v>0</v>
      </c>
      <c r="C369" s="3" t="s">
        <v>46</v>
      </c>
      <c r="D369" s="3" t="s">
        <v>46</v>
      </c>
      <c r="E369" s="3" t="s">
        <v>47</v>
      </c>
      <c r="F369" s="3" t="s">
        <v>8</v>
      </c>
      <c r="G369" s="3">
        <v>30</v>
      </c>
      <c r="H369" s="3" t="s">
        <v>9</v>
      </c>
      <c r="I369" s="23" t="s">
        <v>13</v>
      </c>
      <c r="J369" s="23">
        <v>64</v>
      </c>
      <c r="K369" s="23">
        <v>35</v>
      </c>
      <c r="L369" s="23">
        <v>0</v>
      </c>
      <c r="M369" s="4">
        <f>PI()*(K369/2)^2/1000+PI()*(L369/2)^2/1000</f>
        <v>0.96211275016187414</v>
      </c>
      <c r="N369" s="33">
        <v>0</v>
      </c>
      <c r="O369" s="3">
        <v>10</v>
      </c>
      <c r="P369" s="6">
        <v>2.38</v>
      </c>
      <c r="Q369" s="6">
        <v>2.4249999999999998</v>
      </c>
      <c r="R369" s="6">
        <v>2.3620000000000001</v>
      </c>
      <c r="S369" s="6">
        <v>0</v>
      </c>
      <c r="T369" s="6">
        <f>R369-S369</f>
        <v>2.3620000000000001</v>
      </c>
      <c r="U369" s="6">
        <v>2.3620000000000001</v>
      </c>
      <c r="V369" s="6">
        <f>U369-S369</f>
        <v>2.3620000000000001</v>
      </c>
      <c r="W369" s="6">
        <f>100 - (1 - (((U369-T369)/U369)+(S369/T369)))*100</f>
        <v>0</v>
      </c>
      <c r="X369" s="6">
        <v>2.3889999999999998</v>
      </c>
      <c r="Y369" s="13">
        <f>(X369-U369)/U369*100</f>
        <v>1.143099068585931</v>
      </c>
      <c r="Z369" s="14">
        <f>IF(W369&gt;10,"NA",Y369)</f>
        <v>1.143099068585931</v>
      </c>
    </row>
    <row r="370" spans="1:26" ht="19" x14ac:dyDescent="0.25">
      <c r="A370" s="23">
        <v>369</v>
      </c>
      <c r="B370" s="5" t="s">
        <v>0</v>
      </c>
      <c r="C370" s="3" t="s">
        <v>46</v>
      </c>
      <c r="D370" s="3" t="s">
        <v>46</v>
      </c>
      <c r="E370" s="3" t="s">
        <v>47</v>
      </c>
      <c r="F370" s="3" t="s">
        <v>8</v>
      </c>
      <c r="G370" s="3">
        <v>30</v>
      </c>
      <c r="H370" s="3" t="s">
        <v>9</v>
      </c>
      <c r="I370" s="23" t="s">
        <v>13</v>
      </c>
      <c r="J370" s="23">
        <v>64</v>
      </c>
      <c r="K370" s="23">
        <v>35</v>
      </c>
      <c r="L370" s="23">
        <v>0</v>
      </c>
      <c r="M370" s="4">
        <f>PI()*(K370/2)^2/1000+PI()*(L370/2)^2/1000</f>
        <v>0.96211275016187414</v>
      </c>
      <c r="N370" s="33">
        <v>0</v>
      </c>
      <c r="O370" s="3">
        <v>11</v>
      </c>
      <c r="P370" s="6">
        <v>2.585</v>
      </c>
      <c r="Q370" s="6">
        <v>2.6179999999999999</v>
      </c>
      <c r="R370" s="6">
        <v>2.5790000000000002</v>
      </c>
      <c r="S370" s="6">
        <v>0</v>
      </c>
      <c r="T370" s="6">
        <f>R370-S370</f>
        <v>2.5790000000000002</v>
      </c>
      <c r="U370" s="6">
        <v>2.6659999999999999</v>
      </c>
      <c r="V370" s="6">
        <f>U370-S370</f>
        <v>2.6659999999999999</v>
      </c>
      <c r="W370" s="6">
        <f>100 - (1 - (((U370-T370)/U370)+(S370/T370)))*100</f>
        <v>3.2633158289572179</v>
      </c>
      <c r="X370" s="6">
        <v>2.7090000000000001</v>
      </c>
      <c r="Y370" s="13">
        <f>(X370-U370)/U370*100</f>
        <v>1.6129032258064571</v>
      </c>
      <c r="Z370" s="14">
        <f>IF(W370&gt;10,"NA",Y370)</f>
        <v>1.6129032258064571</v>
      </c>
    </row>
    <row r="371" spans="1:26" ht="19" x14ac:dyDescent="0.25">
      <c r="A371" s="23">
        <v>370</v>
      </c>
      <c r="B371" s="5" t="s">
        <v>0</v>
      </c>
      <c r="C371" s="3" t="s">
        <v>46</v>
      </c>
      <c r="D371" s="3" t="s">
        <v>46</v>
      </c>
      <c r="E371" s="3" t="s">
        <v>47</v>
      </c>
      <c r="F371" s="3" t="s">
        <v>8</v>
      </c>
      <c r="G371" s="3">
        <v>30</v>
      </c>
      <c r="H371" s="3" t="s">
        <v>9</v>
      </c>
      <c r="I371" s="23" t="s">
        <v>13</v>
      </c>
      <c r="J371" s="23">
        <v>64</v>
      </c>
      <c r="K371" s="23">
        <v>35</v>
      </c>
      <c r="L371" s="23">
        <v>0</v>
      </c>
      <c r="M371" s="4">
        <f>PI()*(K371/2)^2/1000+PI()*(L371/2)^2/1000</f>
        <v>0.96211275016187414</v>
      </c>
      <c r="N371" s="33">
        <v>0</v>
      </c>
      <c r="O371" s="3">
        <v>12</v>
      </c>
      <c r="P371" s="6">
        <v>2.5950000000000002</v>
      </c>
      <c r="Q371" s="6">
        <v>2.6509999999999998</v>
      </c>
      <c r="R371" s="6">
        <v>2.593</v>
      </c>
      <c r="S371" s="6">
        <v>0</v>
      </c>
      <c r="T371" s="6">
        <f>R371-S371</f>
        <v>2.593</v>
      </c>
      <c r="U371" s="6">
        <v>2.593</v>
      </c>
      <c r="V371" s="6">
        <f>U371-S371</f>
        <v>2.593</v>
      </c>
      <c r="W371" s="6">
        <f>100 - (1 - (((U371-T371)/U371)+(S371/T371)))*100</f>
        <v>0</v>
      </c>
      <c r="X371" s="6">
        <v>2.605</v>
      </c>
      <c r="Y371" s="13">
        <f>(X371-U371)/U371*100</f>
        <v>0.46278441959120753</v>
      </c>
      <c r="Z371" s="14">
        <f>IF(W371&gt;10,"NA",Y371)</f>
        <v>0.46278441959120753</v>
      </c>
    </row>
    <row r="372" spans="1:26" ht="19" x14ac:dyDescent="0.25">
      <c r="A372" s="23">
        <v>371</v>
      </c>
      <c r="B372" s="5" t="s">
        <v>0</v>
      </c>
      <c r="C372" s="3" t="s">
        <v>46</v>
      </c>
      <c r="D372" s="3" t="s">
        <v>46</v>
      </c>
      <c r="E372" s="3" t="s">
        <v>47</v>
      </c>
      <c r="F372" s="3" t="s">
        <v>8</v>
      </c>
      <c r="G372" s="3">
        <v>30</v>
      </c>
      <c r="H372" s="3" t="s">
        <v>9</v>
      </c>
      <c r="I372" s="23" t="s">
        <v>13</v>
      </c>
      <c r="J372" s="23">
        <v>64</v>
      </c>
      <c r="K372" s="23">
        <v>35</v>
      </c>
      <c r="L372" s="23">
        <v>0</v>
      </c>
      <c r="M372" s="4">
        <f>PI()*(K372/2)^2/1000+PI()*(L372/2)^2/1000</f>
        <v>0.96211275016187414</v>
      </c>
      <c r="N372" s="33">
        <v>0</v>
      </c>
      <c r="O372" s="3">
        <v>13</v>
      </c>
      <c r="P372" s="6">
        <v>2.6840000000000002</v>
      </c>
      <c r="Q372" s="6">
        <v>3.0670000000000002</v>
      </c>
      <c r="R372" s="6">
        <v>2.9969999999999999</v>
      </c>
      <c r="S372" s="6">
        <v>0</v>
      </c>
      <c r="T372" s="6">
        <f>R372-S372</f>
        <v>2.9969999999999999</v>
      </c>
      <c r="U372" s="6">
        <v>2.9969999999999999</v>
      </c>
      <c r="V372" s="6">
        <f>U372-S372</f>
        <v>2.9969999999999999</v>
      </c>
      <c r="W372" s="6">
        <f>100 - (1 - (((U372-T372)/U372)+(S372/T372)))*100</f>
        <v>0</v>
      </c>
      <c r="X372" s="6">
        <v>3.0390000000000001</v>
      </c>
      <c r="Y372" s="13">
        <f>(X372-U372)/U372*100</f>
        <v>1.40140140140141</v>
      </c>
      <c r="Z372" s="14">
        <f>IF(W372&gt;10,"NA",Y372)</f>
        <v>1.40140140140141</v>
      </c>
    </row>
    <row r="373" spans="1:26" ht="19" x14ac:dyDescent="0.25">
      <c r="A373" s="23">
        <v>372</v>
      </c>
      <c r="B373" s="5" t="s">
        <v>0</v>
      </c>
      <c r="C373" s="3" t="s">
        <v>46</v>
      </c>
      <c r="D373" s="3" t="s">
        <v>46</v>
      </c>
      <c r="E373" s="3" t="s">
        <v>47</v>
      </c>
      <c r="F373" s="3" t="s">
        <v>8</v>
      </c>
      <c r="G373" s="3">
        <v>31</v>
      </c>
      <c r="H373" s="3" t="s">
        <v>9</v>
      </c>
      <c r="I373" s="23" t="s">
        <v>13</v>
      </c>
      <c r="J373" s="23">
        <v>63</v>
      </c>
      <c r="K373" s="23">
        <v>20</v>
      </c>
      <c r="L373" s="23">
        <v>0</v>
      </c>
      <c r="M373" s="4">
        <f>PI()*(K373/2)^2/1000+PI()*(L373/2)^2/1000</f>
        <v>0.31415926535897931</v>
      </c>
      <c r="N373" s="33">
        <v>0</v>
      </c>
      <c r="O373" s="3">
        <v>1</v>
      </c>
      <c r="P373" s="6">
        <v>2.8849999999999998</v>
      </c>
      <c r="Q373" s="6">
        <v>4.548</v>
      </c>
      <c r="R373" s="6">
        <v>4.4859999999999998</v>
      </c>
      <c r="S373" s="6">
        <v>0</v>
      </c>
      <c r="T373" s="6">
        <f>R373-S373</f>
        <v>4.4859999999999998</v>
      </c>
      <c r="U373" s="6">
        <v>4.6139999999999999</v>
      </c>
      <c r="V373" s="6">
        <f>U373-S373</f>
        <v>4.6139999999999999</v>
      </c>
      <c r="W373" s="6">
        <f>100 - (1 - (((U373-T373)/U373)+(S373/T373)))*100</f>
        <v>2.7741655830082408</v>
      </c>
      <c r="X373" s="6">
        <v>4.6139999999999999</v>
      </c>
      <c r="Y373" s="13">
        <f>(X373-U373)/U373*100</f>
        <v>0</v>
      </c>
      <c r="Z373" s="14">
        <f>IF(W373&gt;10,"NA",Y373)</f>
        <v>0</v>
      </c>
    </row>
    <row r="374" spans="1:26" ht="19" x14ac:dyDescent="0.25">
      <c r="A374" s="23">
        <v>373</v>
      </c>
      <c r="B374" s="5" t="s">
        <v>0</v>
      </c>
      <c r="C374" s="3" t="s">
        <v>46</v>
      </c>
      <c r="D374" s="3" t="s">
        <v>46</v>
      </c>
      <c r="E374" s="3" t="s">
        <v>47</v>
      </c>
      <c r="F374" s="3" t="s">
        <v>8</v>
      </c>
      <c r="G374" s="3">
        <v>31</v>
      </c>
      <c r="H374" s="3" t="s">
        <v>9</v>
      </c>
      <c r="I374" s="23" t="s">
        <v>13</v>
      </c>
      <c r="J374" s="23">
        <v>63</v>
      </c>
      <c r="K374" s="23">
        <v>20</v>
      </c>
      <c r="L374" s="23">
        <v>0</v>
      </c>
      <c r="M374" s="4">
        <f>PI()*(K374/2)^2/1000+PI()*(L374/2)^2/1000</f>
        <v>0.31415926535897931</v>
      </c>
      <c r="N374" s="33">
        <v>0</v>
      </c>
      <c r="O374" s="3">
        <v>2</v>
      </c>
      <c r="P374" s="6">
        <v>2.7120000000000002</v>
      </c>
      <c r="Q374" s="6">
        <v>3.1139999999999999</v>
      </c>
      <c r="R374" s="6">
        <v>3.0630000000000002</v>
      </c>
      <c r="S374" s="6">
        <v>0</v>
      </c>
      <c r="T374" s="6">
        <f>R374-S374</f>
        <v>3.0630000000000002</v>
      </c>
      <c r="U374" s="6">
        <v>3.0630000000000002</v>
      </c>
      <c r="V374" s="6">
        <f>U374-S374</f>
        <v>3.0630000000000002</v>
      </c>
      <c r="W374" s="6">
        <f>100 - (1 - (((U374-T374)/U374)+(S374/T374)))*100</f>
        <v>0</v>
      </c>
      <c r="X374" s="6">
        <v>3.1339999999999999</v>
      </c>
      <c r="Y374" s="13">
        <f>(X374-U374)/U374*100</f>
        <v>2.3179888997714571</v>
      </c>
      <c r="Z374" s="14">
        <f>IF(W374&gt;10,"NA",Y374)</f>
        <v>2.3179888997714571</v>
      </c>
    </row>
    <row r="375" spans="1:26" ht="19" x14ac:dyDescent="0.25">
      <c r="A375" s="23">
        <v>374</v>
      </c>
      <c r="B375" s="5" t="s">
        <v>0</v>
      </c>
      <c r="C375" s="3" t="s">
        <v>46</v>
      </c>
      <c r="D375" s="3" t="s">
        <v>46</v>
      </c>
      <c r="E375" s="3" t="s">
        <v>47</v>
      </c>
      <c r="F375" s="3" t="s">
        <v>8</v>
      </c>
      <c r="G375" s="3">
        <v>31</v>
      </c>
      <c r="H375" s="3" t="s">
        <v>9</v>
      </c>
      <c r="I375" s="23" t="s">
        <v>13</v>
      </c>
      <c r="J375" s="23">
        <v>63</v>
      </c>
      <c r="K375" s="23">
        <v>20</v>
      </c>
      <c r="L375" s="23">
        <v>0</v>
      </c>
      <c r="M375" s="4">
        <f>PI()*(K375/2)^2/1000+PI()*(L375/2)^2/1000</f>
        <v>0.31415926535897931</v>
      </c>
      <c r="N375" s="33">
        <v>1</v>
      </c>
      <c r="O375" s="3">
        <v>3</v>
      </c>
      <c r="P375" s="6">
        <v>1.647</v>
      </c>
      <c r="Q375" s="6">
        <v>1.101</v>
      </c>
      <c r="R375" s="6">
        <v>1.0880000000000001</v>
      </c>
      <c r="S375" s="6">
        <v>0</v>
      </c>
      <c r="T375" s="6">
        <f>R375-S375</f>
        <v>1.0880000000000001</v>
      </c>
      <c r="U375" s="6">
        <v>1.0880000000000001</v>
      </c>
      <c r="V375" s="6">
        <f>U375-S375</f>
        <v>1.0880000000000001</v>
      </c>
      <c r="W375" s="6">
        <f>100 - (1 - (((U375-T375)/U375)+(S375/T375)))*100</f>
        <v>0</v>
      </c>
      <c r="X375" s="6">
        <v>1.105</v>
      </c>
      <c r="Y375" s="13">
        <f>(X375-U375)/U375*100</f>
        <v>1.5624999999999911</v>
      </c>
      <c r="Z375" s="14">
        <f>IF(W375&gt;10,"NA",Y375)</f>
        <v>1.5624999999999911</v>
      </c>
    </row>
    <row r="376" spans="1:26" ht="19" x14ac:dyDescent="0.25">
      <c r="A376" s="23">
        <v>375</v>
      </c>
      <c r="B376" s="5" t="s">
        <v>0</v>
      </c>
      <c r="C376" s="3" t="s">
        <v>46</v>
      </c>
      <c r="D376" s="3" t="s">
        <v>46</v>
      </c>
      <c r="E376" s="3" t="s">
        <v>47</v>
      </c>
      <c r="F376" s="3" t="s">
        <v>8</v>
      </c>
      <c r="G376" s="3">
        <v>31</v>
      </c>
      <c r="H376" s="3" t="s">
        <v>9</v>
      </c>
      <c r="I376" s="23" t="s">
        <v>13</v>
      </c>
      <c r="J376" s="23">
        <v>63</v>
      </c>
      <c r="K376" s="23">
        <v>20</v>
      </c>
      <c r="L376" s="23">
        <v>0</v>
      </c>
      <c r="M376" s="4">
        <f>PI()*(K376/2)^2/1000+PI()*(L376/2)^2/1000</f>
        <v>0.31415926535897931</v>
      </c>
      <c r="N376" s="33">
        <v>1</v>
      </c>
      <c r="O376" s="3">
        <v>4</v>
      </c>
      <c r="P376" s="6">
        <v>1.9490000000000001</v>
      </c>
      <c r="Q376" s="6">
        <v>1.5980000000000001</v>
      </c>
      <c r="R376" s="6">
        <v>1.569</v>
      </c>
      <c r="S376" s="6">
        <v>0</v>
      </c>
      <c r="T376" s="6">
        <f>R376-S376</f>
        <v>1.569</v>
      </c>
      <c r="U376" s="6">
        <v>1.569</v>
      </c>
      <c r="V376" s="6">
        <f>U376-S376</f>
        <v>1.569</v>
      </c>
      <c r="W376" s="6">
        <f>100 - (1 - (((U376-T376)/U376)+(S376/T376)))*100</f>
        <v>0</v>
      </c>
      <c r="X376" s="6">
        <v>1.6240000000000001</v>
      </c>
      <c r="Y376" s="13">
        <f>(X376-U376)/U376*100</f>
        <v>3.5054174633524644</v>
      </c>
      <c r="Z376" s="14">
        <f>IF(W376&gt;10,"NA",Y376)</f>
        <v>3.5054174633524644</v>
      </c>
    </row>
    <row r="377" spans="1:26" ht="19" x14ac:dyDescent="0.25">
      <c r="A377" s="23">
        <v>376</v>
      </c>
      <c r="B377" s="5" t="s">
        <v>0</v>
      </c>
      <c r="C377" s="3" t="s">
        <v>46</v>
      </c>
      <c r="D377" s="3" t="s">
        <v>46</v>
      </c>
      <c r="E377" s="3" t="s">
        <v>47</v>
      </c>
      <c r="F377" s="3" t="s">
        <v>8</v>
      </c>
      <c r="G377" s="3">
        <v>31</v>
      </c>
      <c r="H377" s="3" t="s">
        <v>9</v>
      </c>
      <c r="I377" s="23" t="s">
        <v>13</v>
      </c>
      <c r="J377" s="23">
        <v>63</v>
      </c>
      <c r="K377" s="23">
        <v>20</v>
      </c>
      <c r="L377" s="23">
        <v>0</v>
      </c>
      <c r="M377" s="4">
        <f>PI()*(K377/2)^2/1000+PI()*(L377/2)^2/1000</f>
        <v>0.31415926535897931</v>
      </c>
      <c r="N377" s="33">
        <v>1</v>
      </c>
      <c r="O377" s="3">
        <v>5</v>
      </c>
      <c r="P377" s="6">
        <v>1.9159999999999999</v>
      </c>
      <c r="Q377" s="6">
        <v>1.5940000000000001</v>
      </c>
      <c r="R377" s="6">
        <v>1.5680000000000001</v>
      </c>
      <c r="S377" s="6">
        <v>0</v>
      </c>
      <c r="T377" s="6">
        <f>R377-S377</f>
        <v>1.5680000000000001</v>
      </c>
      <c r="U377" s="6">
        <v>1.6080000000000001</v>
      </c>
      <c r="V377" s="6">
        <f>U377-S377</f>
        <v>1.6080000000000001</v>
      </c>
      <c r="W377" s="6">
        <f>100 - (1 - (((U377-T377)/U377)+(S377/T377)))*100</f>
        <v>2.4875621890547279</v>
      </c>
      <c r="X377" s="6">
        <v>1.6539999999999999</v>
      </c>
      <c r="Y377" s="13">
        <f>(X377-U377)/U377*100</f>
        <v>2.860696517412924</v>
      </c>
      <c r="Z377" s="14">
        <f>IF(W377&gt;10,"NA",Y377)</f>
        <v>2.860696517412924</v>
      </c>
    </row>
    <row r="378" spans="1:26" ht="19" x14ac:dyDescent="0.25">
      <c r="A378" s="23">
        <v>377</v>
      </c>
      <c r="B378" s="5" t="s">
        <v>0</v>
      </c>
      <c r="C378" s="3" t="s">
        <v>46</v>
      </c>
      <c r="D378" s="3" t="s">
        <v>46</v>
      </c>
      <c r="E378" s="3" t="s">
        <v>47</v>
      </c>
      <c r="F378" s="3" t="s">
        <v>8</v>
      </c>
      <c r="G378" s="3">
        <v>31</v>
      </c>
      <c r="H378" s="3" t="s">
        <v>9</v>
      </c>
      <c r="I378" s="23" t="s">
        <v>13</v>
      </c>
      <c r="J378" s="23">
        <v>63</v>
      </c>
      <c r="K378" s="23">
        <v>20</v>
      </c>
      <c r="L378" s="23">
        <v>0</v>
      </c>
      <c r="M378" s="4">
        <f>PI()*(K378/2)^2/1000+PI()*(L378/2)^2/1000</f>
        <v>0.31415926535897931</v>
      </c>
      <c r="N378" s="33">
        <v>0</v>
      </c>
      <c r="O378" s="3">
        <v>6</v>
      </c>
      <c r="P378" s="6">
        <v>1.4570000000000001</v>
      </c>
      <c r="Q378" s="6">
        <v>0.92200000000000004</v>
      </c>
      <c r="R378" s="6">
        <v>0.877</v>
      </c>
      <c r="S378" s="6">
        <v>0</v>
      </c>
      <c r="T378" s="6">
        <f>R378-S378</f>
        <v>0.877</v>
      </c>
      <c r="U378" s="6">
        <v>0.877</v>
      </c>
      <c r="V378" s="6">
        <f>U378-S378</f>
        <v>0.877</v>
      </c>
      <c r="W378" s="6">
        <f>100 - (1 - (((U378-T378)/U378)+(S378/T378)))*100</f>
        <v>0</v>
      </c>
      <c r="X378" s="6">
        <v>0.877</v>
      </c>
      <c r="Y378" s="13">
        <f>(X378-U378)/U378*100</f>
        <v>0</v>
      </c>
      <c r="Z378" s="14">
        <f>IF(W378&gt;10,"NA",Y378)</f>
        <v>0</v>
      </c>
    </row>
    <row r="379" spans="1:26" ht="19" x14ac:dyDescent="0.25">
      <c r="A379" s="23">
        <v>378</v>
      </c>
      <c r="B379" s="5" t="s">
        <v>0</v>
      </c>
      <c r="C379" s="3" t="s">
        <v>46</v>
      </c>
      <c r="D379" s="3" t="s">
        <v>46</v>
      </c>
      <c r="E379" s="3" t="s">
        <v>47</v>
      </c>
      <c r="F379" s="3" t="s">
        <v>8</v>
      </c>
      <c r="G379" s="3">
        <v>31</v>
      </c>
      <c r="H379" s="3" t="s">
        <v>9</v>
      </c>
      <c r="I379" s="23" t="s">
        <v>13</v>
      </c>
      <c r="J379" s="23">
        <v>63</v>
      </c>
      <c r="K379" s="23">
        <v>20</v>
      </c>
      <c r="L379" s="23">
        <v>0</v>
      </c>
      <c r="M379" s="4">
        <f>PI()*(K379/2)^2/1000+PI()*(L379/2)^2/1000</f>
        <v>0.31415926535897931</v>
      </c>
      <c r="N379" s="33">
        <v>0</v>
      </c>
      <c r="O379" s="3">
        <v>7</v>
      </c>
      <c r="P379" s="6">
        <v>3.472</v>
      </c>
      <c r="Q379" s="6">
        <v>6.0129999999999999</v>
      </c>
      <c r="R379" s="6">
        <v>5.9480000000000004</v>
      </c>
      <c r="S379" s="6">
        <v>0</v>
      </c>
      <c r="T379" s="6">
        <f>R379-S379</f>
        <v>5.9480000000000004</v>
      </c>
      <c r="U379" s="6">
        <v>5.9480000000000004</v>
      </c>
      <c r="V379" s="6">
        <f>U379-S379</f>
        <v>5.9480000000000004</v>
      </c>
      <c r="W379" s="6">
        <f>100 - (1 - (((U379-T379)/U379)+(S379/T379)))*100</f>
        <v>0</v>
      </c>
      <c r="X379" s="6">
        <v>6.1890000000000001</v>
      </c>
      <c r="Y379" s="13">
        <f>(X379-U379)/U379*100</f>
        <v>4.0517821116341572</v>
      </c>
      <c r="Z379" s="14">
        <f>IF(W379&gt;10,"NA",Y379)</f>
        <v>4.0517821116341572</v>
      </c>
    </row>
    <row r="380" spans="1:26" ht="19" x14ac:dyDescent="0.25">
      <c r="A380" s="23">
        <v>379</v>
      </c>
      <c r="B380" s="5" t="s">
        <v>0</v>
      </c>
      <c r="C380" s="3" t="s">
        <v>46</v>
      </c>
      <c r="D380" s="3" t="s">
        <v>46</v>
      </c>
      <c r="E380" s="3" t="s">
        <v>47</v>
      </c>
      <c r="F380" s="3" t="s">
        <v>8</v>
      </c>
      <c r="G380" s="3">
        <v>31</v>
      </c>
      <c r="H380" s="3" t="s">
        <v>9</v>
      </c>
      <c r="I380" s="23" t="s">
        <v>13</v>
      </c>
      <c r="J380" s="23">
        <v>63</v>
      </c>
      <c r="K380" s="23">
        <v>20</v>
      </c>
      <c r="L380" s="23">
        <v>0</v>
      </c>
      <c r="M380" s="4">
        <f>PI()*(K380/2)^2/1000+PI()*(L380/2)^2/1000</f>
        <v>0.31415926535897931</v>
      </c>
      <c r="N380" s="33">
        <v>0</v>
      </c>
      <c r="O380" s="3">
        <v>8</v>
      </c>
      <c r="P380" s="6">
        <v>3.2160000000000002</v>
      </c>
      <c r="Q380" s="6">
        <v>5.7060000000000004</v>
      </c>
      <c r="R380" s="6">
        <v>5.6289999999999996</v>
      </c>
      <c r="S380" s="6">
        <v>0</v>
      </c>
      <c r="T380" s="6">
        <f>R380-S380</f>
        <v>5.6289999999999996</v>
      </c>
      <c r="U380" s="6">
        <v>5.6289999999999996</v>
      </c>
      <c r="V380" s="6">
        <f>U380-S380</f>
        <v>5.6289999999999996</v>
      </c>
      <c r="W380" s="6">
        <f>100 - (1 - (((U380-T380)/U380)+(S380/T380)))*100</f>
        <v>0</v>
      </c>
      <c r="X380" s="6">
        <v>5.8140000000000001</v>
      </c>
      <c r="Y380" s="13">
        <f>(X380-U380)/U380*100</f>
        <v>3.2865517853970601</v>
      </c>
      <c r="Z380" s="14">
        <f>IF(W380&gt;10,"NA",Y380)</f>
        <v>3.2865517853970601</v>
      </c>
    </row>
    <row r="381" spans="1:26" ht="19" x14ac:dyDescent="0.25">
      <c r="A381" s="23">
        <v>380</v>
      </c>
      <c r="B381" s="5" t="s">
        <v>0</v>
      </c>
      <c r="C381" s="3" t="s">
        <v>46</v>
      </c>
      <c r="D381" s="3" t="s">
        <v>46</v>
      </c>
      <c r="E381" s="3" t="s">
        <v>47</v>
      </c>
      <c r="F381" s="3" t="s">
        <v>8</v>
      </c>
      <c r="G381" s="3">
        <v>31</v>
      </c>
      <c r="H381" s="3" t="s">
        <v>9</v>
      </c>
      <c r="I381" s="23" t="s">
        <v>13</v>
      </c>
      <c r="J381" s="23">
        <v>63</v>
      </c>
      <c r="K381" s="23">
        <v>20</v>
      </c>
      <c r="L381" s="23">
        <v>0</v>
      </c>
      <c r="M381" s="4">
        <f>PI()*(K381/2)^2/1000+PI()*(L381/2)^2/1000</f>
        <v>0.31415926535897931</v>
      </c>
      <c r="N381" s="33">
        <v>0</v>
      </c>
      <c r="O381" s="3">
        <v>9</v>
      </c>
      <c r="P381" s="6">
        <v>3.1150000000000002</v>
      </c>
      <c r="Q381" s="6">
        <v>5.2549999999999999</v>
      </c>
      <c r="R381" s="6">
        <v>5.1689999999999996</v>
      </c>
      <c r="S381" s="6">
        <v>0</v>
      </c>
      <c r="T381" s="6">
        <f>R381-S381</f>
        <v>5.1689999999999996</v>
      </c>
      <c r="U381" s="6">
        <v>5.18</v>
      </c>
      <c r="V381" s="6">
        <f>U381-S381</f>
        <v>5.18</v>
      </c>
      <c r="W381" s="6">
        <f>100 - (1 - (((U381-T381)/U381)+(S381/T381)))*100</f>
        <v>0.21235521235522015</v>
      </c>
      <c r="X381" s="6">
        <v>5.18</v>
      </c>
      <c r="Y381" s="13">
        <f>(X381-U381)/U381*100</f>
        <v>0</v>
      </c>
      <c r="Z381" s="14">
        <f>IF(W381&gt;10,"NA",Y381)</f>
        <v>0</v>
      </c>
    </row>
    <row r="382" spans="1:26" ht="19" x14ac:dyDescent="0.25">
      <c r="A382" s="23">
        <v>381</v>
      </c>
      <c r="B382" s="5" t="s">
        <v>0</v>
      </c>
      <c r="C382" s="3" t="s">
        <v>46</v>
      </c>
      <c r="D382" s="3" t="s">
        <v>46</v>
      </c>
      <c r="E382" s="3" t="s">
        <v>47</v>
      </c>
      <c r="F382" s="3" t="s">
        <v>8</v>
      </c>
      <c r="G382" s="3">
        <v>31</v>
      </c>
      <c r="H382" s="3" t="s">
        <v>9</v>
      </c>
      <c r="I382" s="23" t="s">
        <v>13</v>
      </c>
      <c r="J382" s="23">
        <v>63</v>
      </c>
      <c r="K382" s="23">
        <v>20</v>
      </c>
      <c r="L382" s="23">
        <v>0</v>
      </c>
      <c r="M382" s="4">
        <f>PI()*(K382/2)^2/1000+PI()*(L382/2)^2/1000</f>
        <v>0.31415926535897931</v>
      </c>
      <c r="N382" s="33">
        <v>0</v>
      </c>
      <c r="O382" s="3">
        <v>10</v>
      </c>
      <c r="P382" s="6">
        <v>2.5419999999999998</v>
      </c>
      <c r="Q382" s="6">
        <v>2.839</v>
      </c>
      <c r="R382" s="6">
        <v>2.8039999999999998</v>
      </c>
      <c r="S382" s="6">
        <v>0</v>
      </c>
      <c r="T382" s="6">
        <f>R382-S382</f>
        <v>2.8039999999999998</v>
      </c>
      <c r="U382" s="6">
        <v>2.8039999999999998</v>
      </c>
      <c r="V382" s="6">
        <f>U382-S382</f>
        <v>2.8039999999999998</v>
      </c>
      <c r="W382" s="6">
        <f>100 - (1 - (((U382-T382)/U382)+(S382/T382)))*100</f>
        <v>0</v>
      </c>
      <c r="X382" s="6">
        <v>2.8420000000000001</v>
      </c>
      <c r="Y382" s="13">
        <f>(X382-U382)/U382*100</f>
        <v>1.3552068473609222</v>
      </c>
      <c r="Z382" s="14">
        <f>IF(W382&gt;10,"NA",Y382)</f>
        <v>1.3552068473609222</v>
      </c>
    </row>
    <row r="383" spans="1:26" ht="19" x14ac:dyDescent="0.25">
      <c r="A383" s="23">
        <v>382</v>
      </c>
      <c r="B383" s="5" t="s">
        <v>0</v>
      </c>
      <c r="C383" s="3" t="s">
        <v>46</v>
      </c>
      <c r="D383" s="3" t="s">
        <v>46</v>
      </c>
      <c r="E383" s="3" t="s">
        <v>47</v>
      </c>
      <c r="F383" s="3" t="s">
        <v>8</v>
      </c>
      <c r="G383" s="3">
        <v>32</v>
      </c>
      <c r="H383" s="3" t="s">
        <v>9</v>
      </c>
      <c r="I383" s="23" t="s">
        <v>44</v>
      </c>
      <c r="J383" s="23">
        <v>123</v>
      </c>
      <c r="K383" s="23">
        <v>35</v>
      </c>
      <c r="L383" s="23">
        <v>0</v>
      </c>
      <c r="M383" s="4">
        <f>PI()*(K383/2)^2/1000+PI()*(L383/2)^2/1000</f>
        <v>0.96211275016187414</v>
      </c>
      <c r="N383" s="33">
        <v>0</v>
      </c>
      <c r="O383" s="3">
        <v>1</v>
      </c>
      <c r="P383" s="6">
        <v>1.8029999999999999</v>
      </c>
      <c r="Q383" s="6">
        <v>1.335</v>
      </c>
      <c r="R383" s="6">
        <v>1.2809999999999999</v>
      </c>
      <c r="S383" s="6">
        <v>0</v>
      </c>
      <c r="T383" s="6">
        <f>R383-S383</f>
        <v>1.2809999999999999</v>
      </c>
      <c r="U383" s="6">
        <v>1.2809999999999999</v>
      </c>
      <c r="V383" s="6">
        <f>U383-S383</f>
        <v>1.2809999999999999</v>
      </c>
      <c r="W383" s="6">
        <f>100 - (1 - (((U383-T383)/U383)+(S383/T383)))*100</f>
        <v>0</v>
      </c>
      <c r="X383" s="6">
        <v>1.2809999999999999</v>
      </c>
      <c r="Y383" s="13">
        <f>(X383-U383)/U383*100</f>
        <v>0</v>
      </c>
      <c r="Z383" s="14">
        <f>IF(W383&gt;10,"NA",Y383)</f>
        <v>0</v>
      </c>
    </row>
    <row r="384" spans="1:26" ht="19" x14ac:dyDescent="0.25">
      <c r="A384" s="23">
        <v>383</v>
      </c>
      <c r="B384" s="5" t="s">
        <v>0</v>
      </c>
      <c r="C384" s="3" t="s">
        <v>46</v>
      </c>
      <c r="D384" s="3" t="s">
        <v>46</v>
      </c>
      <c r="E384" s="3" t="s">
        <v>47</v>
      </c>
      <c r="F384" s="3" t="s">
        <v>8</v>
      </c>
      <c r="G384" s="3">
        <v>32</v>
      </c>
      <c r="H384" s="3" t="s">
        <v>9</v>
      </c>
      <c r="I384" s="23" t="s">
        <v>44</v>
      </c>
      <c r="J384" s="23">
        <v>123</v>
      </c>
      <c r="K384" s="23">
        <v>35</v>
      </c>
      <c r="L384" s="23">
        <v>0</v>
      </c>
      <c r="M384" s="4">
        <f>PI()*(K384/2)^2/1000+PI()*(L384/2)^2/1000</f>
        <v>0.96211275016187414</v>
      </c>
      <c r="N384" s="33">
        <v>0</v>
      </c>
      <c r="O384" s="3">
        <v>2</v>
      </c>
      <c r="P384" s="6">
        <v>1.7729999999999999</v>
      </c>
      <c r="Q384" s="6">
        <v>0.89100000000000001</v>
      </c>
      <c r="R384" s="6">
        <v>0.89100000000000001</v>
      </c>
      <c r="S384" s="6">
        <v>0</v>
      </c>
      <c r="T384" s="6">
        <f>R384-S384</f>
        <v>0.89100000000000001</v>
      </c>
      <c r="U384" s="6">
        <v>1.1120000000000001</v>
      </c>
      <c r="V384" s="6">
        <f>U384-S384</f>
        <v>1.1120000000000001</v>
      </c>
      <c r="W384" s="6">
        <f>100 - (1 - (((U384-T384)/U384)+(S384/T384)))*100</f>
        <v>19.874100719424476</v>
      </c>
      <c r="X384" s="6">
        <v>1.1120000000000001</v>
      </c>
      <c r="Y384" s="13">
        <f>(X384-U384)/U384*100</f>
        <v>0</v>
      </c>
      <c r="Z384" s="14" t="str">
        <f>IF(W384&gt;10,"NA",Y384)</f>
        <v>NA</v>
      </c>
    </row>
    <row r="385" spans="1:26" ht="19" x14ac:dyDescent="0.25">
      <c r="A385" s="23">
        <v>384</v>
      </c>
      <c r="B385" s="5" t="s">
        <v>0</v>
      </c>
      <c r="C385" s="3" t="s">
        <v>46</v>
      </c>
      <c r="D385" s="3" t="s">
        <v>46</v>
      </c>
      <c r="E385" s="3" t="s">
        <v>47</v>
      </c>
      <c r="F385" s="3" t="s">
        <v>8</v>
      </c>
      <c r="G385" s="3">
        <v>32</v>
      </c>
      <c r="H385" s="3" t="s">
        <v>9</v>
      </c>
      <c r="I385" s="23" t="s">
        <v>44</v>
      </c>
      <c r="J385" s="23">
        <v>123</v>
      </c>
      <c r="K385" s="23">
        <v>35</v>
      </c>
      <c r="L385" s="23">
        <v>0</v>
      </c>
      <c r="M385" s="4">
        <f>PI()*(K385/2)^2/1000+PI()*(L385/2)^2/1000</f>
        <v>0.96211275016187414</v>
      </c>
      <c r="N385" s="33">
        <v>0</v>
      </c>
      <c r="O385" s="3">
        <v>3</v>
      </c>
      <c r="P385" s="6">
        <v>1.8029999999999999</v>
      </c>
      <c r="Q385" s="6">
        <v>1.272</v>
      </c>
      <c r="R385" s="6">
        <v>1.2370000000000001</v>
      </c>
      <c r="S385" s="6">
        <v>0</v>
      </c>
      <c r="T385" s="6">
        <f>R385-S385</f>
        <v>1.2370000000000001</v>
      </c>
      <c r="U385" s="6">
        <v>1.2370000000000001</v>
      </c>
      <c r="V385" s="6">
        <f>U385-S385</f>
        <v>1.2370000000000001</v>
      </c>
      <c r="W385" s="6">
        <f>100 - (1 - (((U385-T385)/U385)+(S385/T385)))*100</f>
        <v>0</v>
      </c>
      <c r="X385" s="6">
        <v>1.2370000000000001</v>
      </c>
      <c r="Y385" s="13">
        <f>(X385-U385)/U385*100</f>
        <v>0</v>
      </c>
      <c r="Z385" s="14">
        <f>IF(W385&gt;10,"NA",Y385)</f>
        <v>0</v>
      </c>
    </row>
    <row r="386" spans="1:26" ht="19" x14ac:dyDescent="0.25">
      <c r="A386" s="23">
        <v>385</v>
      </c>
      <c r="B386" s="5" t="s">
        <v>0</v>
      </c>
      <c r="C386" s="3" t="s">
        <v>46</v>
      </c>
      <c r="D386" s="3" t="s">
        <v>46</v>
      </c>
      <c r="E386" s="3" t="s">
        <v>47</v>
      </c>
      <c r="F386" s="3" t="s">
        <v>8</v>
      </c>
      <c r="G386" s="3">
        <v>32</v>
      </c>
      <c r="H386" s="3" t="s">
        <v>9</v>
      </c>
      <c r="I386" s="23" t="s">
        <v>44</v>
      </c>
      <c r="J386" s="23">
        <v>123</v>
      </c>
      <c r="K386" s="23">
        <v>35</v>
      </c>
      <c r="L386" s="23">
        <v>0</v>
      </c>
      <c r="M386" s="4">
        <f>PI()*(K386/2)^2/1000+PI()*(L386/2)^2/1000</f>
        <v>0.96211275016187414</v>
      </c>
      <c r="N386" s="33">
        <v>0</v>
      </c>
      <c r="O386" s="3">
        <v>4</v>
      </c>
      <c r="P386" s="6">
        <v>1.69</v>
      </c>
      <c r="Q386" s="6">
        <v>1.194</v>
      </c>
      <c r="R386" s="6">
        <v>1.159</v>
      </c>
      <c r="S386" s="6">
        <v>0</v>
      </c>
      <c r="T386" s="6">
        <f>R386-S386</f>
        <v>1.159</v>
      </c>
      <c r="U386" s="6">
        <v>1.159</v>
      </c>
      <c r="V386" s="6">
        <f>U386-S386</f>
        <v>1.159</v>
      </c>
      <c r="W386" s="6">
        <f>100 - (1 - (((U386-T386)/U386)+(S386/T386)))*100</f>
        <v>0</v>
      </c>
      <c r="X386" s="6">
        <v>1.159</v>
      </c>
      <c r="Y386" s="13">
        <f>(X386-U386)/U386*100</f>
        <v>0</v>
      </c>
      <c r="Z386" s="14">
        <f>IF(W386&gt;10,"NA",Y386)</f>
        <v>0</v>
      </c>
    </row>
    <row r="387" spans="1:26" ht="19" x14ac:dyDescent="0.25">
      <c r="A387" s="23">
        <v>386</v>
      </c>
      <c r="B387" s="5" t="s">
        <v>0</v>
      </c>
      <c r="C387" s="3" t="s">
        <v>46</v>
      </c>
      <c r="D387" s="3" t="s">
        <v>46</v>
      </c>
      <c r="E387" s="3" t="s">
        <v>47</v>
      </c>
      <c r="F387" s="3" t="s">
        <v>8</v>
      </c>
      <c r="G387" s="3">
        <v>32</v>
      </c>
      <c r="H387" s="3" t="s">
        <v>9</v>
      </c>
      <c r="I387" s="23" t="s">
        <v>44</v>
      </c>
      <c r="J387" s="23">
        <v>123</v>
      </c>
      <c r="K387" s="23">
        <v>35</v>
      </c>
      <c r="L387" s="23">
        <v>0</v>
      </c>
      <c r="M387" s="4">
        <f>PI()*(K387/2)^2/1000+PI()*(L387/2)^2/1000</f>
        <v>0.96211275016187414</v>
      </c>
      <c r="N387" s="33">
        <v>0</v>
      </c>
      <c r="O387" s="3">
        <v>5</v>
      </c>
      <c r="P387" s="6">
        <v>1.61</v>
      </c>
      <c r="Q387" s="6">
        <v>1.0720000000000001</v>
      </c>
      <c r="R387" s="6">
        <v>1.0720000000000001</v>
      </c>
      <c r="S387" s="6">
        <v>0</v>
      </c>
      <c r="T387" s="6">
        <f>R387-S387</f>
        <v>1.0720000000000001</v>
      </c>
      <c r="U387" s="6">
        <v>1.1459999999999999</v>
      </c>
      <c r="V387" s="6">
        <f>U387-S387</f>
        <v>1.1459999999999999</v>
      </c>
      <c r="W387" s="6">
        <f>100 - (1 - (((U387-T387)/U387)+(S387/T387)))*100</f>
        <v>6.4572425828970097</v>
      </c>
      <c r="X387" s="6">
        <v>1.1459999999999999</v>
      </c>
      <c r="Y387" s="13">
        <f>(X387-U387)/U387*100</f>
        <v>0</v>
      </c>
      <c r="Z387" s="14">
        <f>IF(W387&gt;10,"NA",Y387)</f>
        <v>0</v>
      </c>
    </row>
    <row r="388" spans="1:26" ht="19" x14ac:dyDescent="0.25">
      <c r="A388" s="23">
        <v>387</v>
      </c>
      <c r="B388" s="5" t="s">
        <v>0</v>
      </c>
      <c r="C388" s="3" t="s">
        <v>46</v>
      </c>
      <c r="D388" s="3" t="s">
        <v>46</v>
      </c>
      <c r="E388" s="3" t="s">
        <v>47</v>
      </c>
      <c r="F388" s="3" t="s">
        <v>8</v>
      </c>
      <c r="G388" s="3">
        <v>32</v>
      </c>
      <c r="H388" s="3" t="s">
        <v>9</v>
      </c>
      <c r="I388" s="23" t="s">
        <v>44</v>
      </c>
      <c r="J388" s="23">
        <v>123</v>
      </c>
      <c r="K388" s="23">
        <v>35</v>
      </c>
      <c r="L388" s="23">
        <v>0</v>
      </c>
      <c r="M388" s="4">
        <f>PI()*(K388/2)^2/1000+PI()*(L388/2)^2/1000</f>
        <v>0.96211275016187414</v>
      </c>
      <c r="N388" s="33">
        <v>0</v>
      </c>
      <c r="O388" s="3">
        <v>6</v>
      </c>
      <c r="P388" s="6">
        <v>1.855</v>
      </c>
      <c r="Q388" s="6">
        <v>1.454</v>
      </c>
      <c r="R388" s="6">
        <v>1.415</v>
      </c>
      <c r="S388" s="6">
        <v>0</v>
      </c>
      <c r="T388" s="6">
        <f>R388-S388</f>
        <v>1.415</v>
      </c>
      <c r="U388" s="6">
        <v>1.415</v>
      </c>
      <c r="V388" s="6">
        <f>U388-S388</f>
        <v>1.415</v>
      </c>
      <c r="W388" s="6">
        <f>100 - (1 - (((U388-T388)/U388)+(S388/T388)))*100</f>
        <v>0</v>
      </c>
      <c r="X388" s="6">
        <v>1.415</v>
      </c>
      <c r="Y388" s="13">
        <f>(X388-U388)/U388*100</f>
        <v>0</v>
      </c>
      <c r="Z388" s="14">
        <f>IF(W388&gt;10,"NA",Y388)</f>
        <v>0</v>
      </c>
    </row>
    <row r="389" spans="1:26" ht="19" x14ac:dyDescent="0.25">
      <c r="A389" s="23">
        <v>388</v>
      </c>
      <c r="B389" s="5" t="s">
        <v>0</v>
      </c>
      <c r="C389" s="3" t="s">
        <v>46</v>
      </c>
      <c r="D389" s="3" t="s">
        <v>46</v>
      </c>
      <c r="E389" s="3" t="s">
        <v>47</v>
      </c>
      <c r="F389" s="3" t="s">
        <v>8</v>
      </c>
      <c r="G389" s="3">
        <v>32</v>
      </c>
      <c r="H389" s="3" t="s">
        <v>9</v>
      </c>
      <c r="I389" s="23" t="s">
        <v>44</v>
      </c>
      <c r="J389" s="23">
        <v>123</v>
      </c>
      <c r="K389" s="23">
        <v>35</v>
      </c>
      <c r="L389" s="23">
        <v>0</v>
      </c>
      <c r="M389" s="4">
        <f>PI()*(K389/2)^2/1000+PI()*(L389/2)^2/1000</f>
        <v>0.96211275016187414</v>
      </c>
      <c r="N389" s="33">
        <v>1</v>
      </c>
      <c r="O389" s="3">
        <v>7</v>
      </c>
      <c r="P389" s="6">
        <v>1.847</v>
      </c>
      <c r="Q389" s="6">
        <v>0.78800000000000003</v>
      </c>
      <c r="R389" s="6">
        <v>0.74299999999999999</v>
      </c>
      <c r="S389" s="6">
        <v>0</v>
      </c>
      <c r="T389" s="6">
        <f>R389-S389</f>
        <v>0.74299999999999999</v>
      </c>
      <c r="U389" s="6">
        <v>1.2569999999999999</v>
      </c>
      <c r="V389" s="6">
        <f>U389-S389</f>
        <v>1.2569999999999999</v>
      </c>
      <c r="W389" s="6">
        <f>100 - (1 - (((U389-T389)/U389)+(S389/T389)))*100</f>
        <v>40.891010342084321</v>
      </c>
      <c r="X389" s="6">
        <v>1.2569999999999999</v>
      </c>
      <c r="Y389" s="13">
        <f>(X389-U389)/U389*100</f>
        <v>0</v>
      </c>
      <c r="Z389" s="14" t="str">
        <f>IF(W389&gt;10,"NA",Y389)</f>
        <v>NA</v>
      </c>
    </row>
    <row r="390" spans="1:26" ht="19" x14ac:dyDescent="0.25">
      <c r="A390" s="23">
        <v>389</v>
      </c>
      <c r="B390" s="5" t="s">
        <v>25</v>
      </c>
      <c r="C390" s="3" t="s">
        <v>50</v>
      </c>
      <c r="D390" s="3" t="s">
        <v>50</v>
      </c>
      <c r="E390" s="3" t="s">
        <v>47</v>
      </c>
      <c r="F390" s="3" t="s">
        <v>8</v>
      </c>
      <c r="G390" s="3">
        <v>33</v>
      </c>
      <c r="H390" s="3" t="s">
        <v>9</v>
      </c>
      <c r="I390" s="23" t="s">
        <v>29</v>
      </c>
      <c r="J390" s="23">
        <v>441</v>
      </c>
      <c r="K390" s="23">
        <v>88</v>
      </c>
      <c r="L390" s="23">
        <v>0</v>
      </c>
      <c r="M390" s="4">
        <f>PI()*(K390/2)^2/1000+PI()*(L390/2)^2/1000</f>
        <v>6.0821233773498395</v>
      </c>
      <c r="N390" s="33">
        <v>0</v>
      </c>
      <c r="O390" s="3">
        <v>1</v>
      </c>
      <c r="P390" s="6">
        <v>1.5640000000000001</v>
      </c>
      <c r="Q390" s="6">
        <v>0.624</v>
      </c>
      <c r="R390" s="6">
        <v>0.60599999999999998</v>
      </c>
      <c r="S390" s="6">
        <v>0</v>
      </c>
      <c r="T390" s="6">
        <f>R390-S390</f>
        <v>0.60599999999999998</v>
      </c>
      <c r="U390" s="6">
        <v>1.03</v>
      </c>
      <c r="V390" s="6">
        <f>U390-S390</f>
        <v>1.03</v>
      </c>
      <c r="W390" s="6">
        <f>100 - (1 - (((U390-T390)/U390)+(S390/T390)))*100</f>
        <v>41.165048543689323</v>
      </c>
      <c r="X390" s="6">
        <v>1.03</v>
      </c>
      <c r="Y390" s="13">
        <f>(X390-U390)/U390*100</f>
        <v>0</v>
      </c>
      <c r="Z390" s="14" t="str">
        <f>IF(W390&gt;10,"NA",Y390)</f>
        <v>NA</v>
      </c>
    </row>
    <row r="391" spans="1:26" ht="19" x14ac:dyDescent="0.25">
      <c r="A391" s="23">
        <v>390</v>
      </c>
      <c r="B391" s="5" t="s">
        <v>25</v>
      </c>
      <c r="C391" s="3" t="s">
        <v>50</v>
      </c>
      <c r="D391" s="3" t="s">
        <v>50</v>
      </c>
      <c r="E391" s="3" t="s">
        <v>47</v>
      </c>
      <c r="F391" s="3" t="s">
        <v>8</v>
      </c>
      <c r="G391" s="3">
        <v>33</v>
      </c>
      <c r="H391" s="3" t="s">
        <v>9</v>
      </c>
      <c r="I391" s="23" t="s">
        <v>29</v>
      </c>
      <c r="J391" s="23">
        <v>441</v>
      </c>
      <c r="K391" s="23">
        <v>88</v>
      </c>
      <c r="L391" s="23">
        <v>0</v>
      </c>
      <c r="M391" s="4">
        <f>PI()*(K391/2)^2/1000+PI()*(L391/2)^2/1000</f>
        <v>6.0821233773498395</v>
      </c>
      <c r="N391" s="33">
        <v>0</v>
      </c>
      <c r="O391" s="3">
        <v>2</v>
      </c>
      <c r="P391" s="6">
        <v>2.5779999999999998</v>
      </c>
      <c r="Q391" s="6">
        <v>2.1619999999999999</v>
      </c>
      <c r="R391" s="6">
        <v>2.1070000000000002</v>
      </c>
      <c r="S391" s="6">
        <v>0</v>
      </c>
      <c r="T391" s="6">
        <f>R391-S391</f>
        <v>2.1070000000000002</v>
      </c>
      <c r="U391" s="6">
        <v>2.1070000000000002</v>
      </c>
      <c r="V391" s="6">
        <f>U391-S391</f>
        <v>2.1070000000000002</v>
      </c>
      <c r="W391" s="6">
        <f>100 - (1 - (((U391-T391)/U391)+(S391/T391)))*100</f>
        <v>0</v>
      </c>
      <c r="X391" s="6">
        <v>2.1070000000000002</v>
      </c>
      <c r="Y391" s="13">
        <f>(X391-U391)/U391*100</f>
        <v>0</v>
      </c>
      <c r="Z391" s="14">
        <f>IF(W391&gt;10,"NA",Y391)</f>
        <v>0</v>
      </c>
    </row>
    <row r="392" spans="1:26" ht="19" x14ac:dyDescent="0.25">
      <c r="A392" s="23">
        <v>391</v>
      </c>
      <c r="B392" s="5" t="s">
        <v>25</v>
      </c>
      <c r="C392" s="3" t="s">
        <v>50</v>
      </c>
      <c r="D392" s="3" t="s">
        <v>50</v>
      </c>
      <c r="E392" s="3" t="s">
        <v>47</v>
      </c>
      <c r="F392" s="3" t="s">
        <v>8</v>
      </c>
      <c r="G392" s="3">
        <v>33</v>
      </c>
      <c r="H392" s="3" t="s">
        <v>9</v>
      </c>
      <c r="I392" s="23" t="s">
        <v>29</v>
      </c>
      <c r="J392" s="23">
        <v>441</v>
      </c>
      <c r="K392" s="23">
        <v>88</v>
      </c>
      <c r="L392" s="23">
        <v>0</v>
      </c>
      <c r="M392" s="4">
        <f>PI()*(K392/2)^2/1000+PI()*(L392/2)^2/1000</f>
        <v>6.0821233773498395</v>
      </c>
      <c r="N392" s="33">
        <v>0</v>
      </c>
      <c r="O392" s="3">
        <v>3</v>
      </c>
      <c r="P392" s="6">
        <v>2.0699999999999998</v>
      </c>
      <c r="Q392" s="6">
        <v>1.3520000000000001</v>
      </c>
      <c r="R392" s="6">
        <v>1.3109999999999999</v>
      </c>
      <c r="S392" s="6">
        <v>0</v>
      </c>
      <c r="T392" s="6">
        <f>R392-S392</f>
        <v>1.3109999999999999</v>
      </c>
      <c r="U392" s="6">
        <v>1.333</v>
      </c>
      <c r="V392" s="6">
        <f>U392-S392</f>
        <v>1.333</v>
      </c>
      <c r="W392" s="6">
        <f>100 - (1 - (((U392-T392)/U392)+(S392/T392)))*100</f>
        <v>1.6504126031507838</v>
      </c>
      <c r="X392" s="6">
        <v>1.333</v>
      </c>
      <c r="Y392" s="13">
        <f>(X392-U392)/U392*100</f>
        <v>0</v>
      </c>
      <c r="Z392" s="14">
        <f>IF(W392&gt;10,"NA",Y392)</f>
        <v>0</v>
      </c>
    </row>
    <row r="393" spans="1:26" ht="19" x14ac:dyDescent="0.25">
      <c r="A393" s="23">
        <v>392</v>
      </c>
      <c r="B393" s="5" t="s">
        <v>25</v>
      </c>
      <c r="C393" s="3" t="s">
        <v>50</v>
      </c>
      <c r="D393" s="3" t="s">
        <v>50</v>
      </c>
      <c r="E393" s="3" t="s">
        <v>47</v>
      </c>
      <c r="F393" s="3" t="s">
        <v>8</v>
      </c>
      <c r="G393" s="3">
        <v>33</v>
      </c>
      <c r="H393" s="3" t="s">
        <v>9</v>
      </c>
      <c r="I393" s="23" t="s">
        <v>29</v>
      </c>
      <c r="J393" s="23">
        <v>441</v>
      </c>
      <c r="K393" s="23">
        <v>88</v>
      </c>
      <c r="L393" s="23">
        <v>0</v>
      </c>
      <c r="M393" s="4">
        <f>PI()*(K393/2)^2/1000+PI()*(L393/2)^2/1000</f>
        <v>6.0821233773498395</v>
      </c>
      <c r="N393" s="33">
        <v>0</v>
      </c>
      <c r="O393" s="3">
        <v>4</v>
      </c>
      <c r="P393" s="6">
        <v>1.788</v>
      </c>
      <c r="Q393" s="6">
        <v>1</v>
      </c>
      <c r="R393" s="6">
        <v>0.96799999999999997</v>
      </c>
      <c r="S393" s="6">
        <v>0</v>
      </c>
      <c r="T393" s="6">
        <f>R393-S393</f>
        <v>0.96799999999999997</v>
      </c>
      <c r="U393" s="6">
        <v>0.96799999999999997</v>
      </c>
      <c r="V393" s="6">
        <f>U393-S393</f>
        <v>0.96799999999999997</v>
      </c>
      <c r="W393" s="6">
        <f>100 - (1 - (((U393-T393)/U393)+(S393/T393)))*100</f>
        <v>0</v>
      </c>
      <c r="X393" s="6">
        <v>0.96799999999999997</v>
      </c>
      <c r="Y393" s="13">
        <f>(X393-U393)/U393*100</f>
        <v>0</v>
      </c>
      <c r="Z393" s="14">
        <f>IF(W393&gt;10,"NA",Y393)</f>
        <v>0</v>
      </c>
    </row>
    <row r="394" spans="1:26" ht="19" x14ac:dyDescent="0.25">
      <c r="A394" s="23">
        <v>393</v>
      </c>
      <c r="B394" s="5" t="s">
        <v>25</v>
      </c>
      <c r="C394" s="3" t="s">
        <v>50</v>
      </c>
      <c r="D394" s="3" t="s">
        <v>50</v>
      </c>
      <c r="E394" s="3" t="s">
        <v>47</v>
      </c>
      <c r="F394" s="3" t="s">
        <v>8</v>
      </c>
      <c r="G394" s="3">
        <v>33</v>
      </c>
      <c r="H394" s="3" t="s">
        <v>9</v>
      </c>
      <c r="I394" s="23" t="s">
        <v>29</v>
      </c>
      <c r="J394" s="23">
        <v>441</v>
      </c>
      <c r="K394" s="23">
        <v>88</v>
      </c>
      <c r="L394" s="23">
        <v>0</v>
      </c>
      <c r="M394" s="4">
        <f>PI()*(K394/2)^2/1000+PI()*(L394/2)^2/1000</f>
        <v>6.0821233773498395</v>
      </c>
      <c r="N394" s="33">
        <v>0</v>
      </c>
      <c r="O394" s="3">
        <v>5</v>
      </c>
      <c r="P394" s="6">
        <v>1.8819999999999999</v>
      </c>
      <c r="Q394" s="6">
        <v>1.0640000000000001</v>
      </c>
      <c r="R394" s="6">
        <v>1.038</v>
      </c>
      <c r="S394" s="6">
        <v>0</v>
      </c>
      <c r="T394" s="6">
        <f>R394-S394</f>
        <v>1.038</v>
      </c>
      <c r="U394" s="6">
        <v>1.038</v>
      </c>
      <c r="V394" s="6">
        <f>U394-S394</f>
        <v>1.038</v>
      </c>
      <c r="W394" s="6">
        <f>100 - (1 - (((U394-T394)/U394)+(S394/T394)))*100</f>
        <v>0</v>
      </c>
      <c r="X394" s="6">
        <v>1.038</v>
      </c>
      <c r="Y394" s="13">
        <f>(X394-U394)/U394*100</f>
        <v>0</v>
      </c>
      <c r="Z394" s="14">
        <f>IF(W394&gt;10,"NA",Y394)</f>
        <v>0</v>
      </c>
    </row>
    <row r="395" spans="1:26" ht="19" x14ac:dyDescent="0.25">
      <c r="A395" s="23">
        <v>394</v>
      </c>
      <c r="B395" s="5" t="s">
        <v>25</v>
      </c>
      <c r="C395" s="3" t="s">
        <v>50</v>
      </c>
      <c r="D395" s="3" t="s">
        <v>50</v>
      </c>
      <c r="E395" s="3" t="s">
        <v>47</v>
      </c>
      <c r="F395" s="3" t="s">
        <v>8</v>
      </c>
      <c r="G395" s="3">
        <v>33</v>
      </c>
      <c r="H395" s="3" t="s">
        <v>9</v>
      </c>
      <c r="I395" s="23" t="s">
        <v>29</v>
      </c>
      <c r="J395" s="23">
        <v>441</v>
      </c>
      <c r="K395" s="23">
        <v>88</v>
      </c>
      <c r="L395" s="23">
        <v>0</v>
      </c>
      <c r="M395" s="4">
        <f>PI()*(K395/2)^2/1000+PI()*(L395/2)^2/1000</f>
        <v>6.0821233773498395</v>
      </c>
      <c r="N395" s="33">
        <v>0</v>
      </c>
      <c r="O395" s="3">
        <v>6</v>
      </c>
      <c r="P395" s="6">
        <v>2.0699999999999998</v>
      </c>
      <c r="Q395" s="6">
        <v>1.669</v>
      </c>
      <c r="R395" s="6">
        <v>1.6379999999999999</v>
      </c>
      <c r="S395" s="6">
        <v>0</v>
      </c>
      <c r="T395" s="6">
        <f>R395-S395</f>
        <v>1.6379999999999999</v>
      </c>
      <c r="U395" s="6">
        <v>1.6379999999999999</v>
      </c>
      <c r="V395" s="6">
        <f>U395-S395</f>
        <v>1.6379999999999999</v>
      </c>
      <c r="W395" s="6">
        <f>100 - (1 - (((U395-T395)/U395)+(S395/T395)))*100</f>
        <v>0</v>
      </c>
      <c r="X395" s="6">
        <v>1.6379999999999999</v>
      </c>
      <c r="Y395" s="13">
        <f>(X395-U395)/U395*100</f>
        <v>0</v>
      </c>
      <c r="Z395" s="14">
        <f>IF(W395&gt;10,"NA",Y395)</f>
        <v>0</v>
      </c>
    </row>
    <row r="396" spans="1:26" ht="19" x14ac:dyDescent="0.25">
      <c r="A396" s="23">
        <v>395</v>
      </c>
      <c r="B396" s="5" t="s">
        <v>25</v>
      </c>
      <c r="C396" s="3" t="s">
        <v>50</v>
      </c>
      <c r="D396" s="3" t="s">
        <v>50</v>
      </c>
      <c r="E396" s="3" t="s">
        <v>47</v>
      </c>
      <c r="F396" s="3" t="s">
        <v>8</v>
      </c>
      <c r="G396" s="3">
        <v>33</v>
      </c>
      <c r="H396" s="3" t="s">
        <v>9</v>
      </c>
      <c r="I396" s="23" t="s">
        <v>29</v>
      </c>
      <c r="J396" s="23">
        <v>441</v>
      </c>
      <c r="K396" s="23">
        <v>88</v>
      </c>
      <c r="L396" s="23">
        <v>0</v>
      </c>
      <c r="M396" s="4">
        <f>PI()*(K396/2)^2/1000+PI()*(L396/2)^2/1000</f>
        <v>6.0821233773498395</v>
      </c>
      <c r="N396" s="33">
        <v>0</v>
      </c>
      <c r="O396" s="3">
        <v>7</v>
      </c>
      <c r="P396" s="6">
        <v>1.746</v>
      </c>
      <c r="Q396" s="6">
        <v>0.997</v>
      </c>
      <c r="R396" s="6">
        <v>0.94599999999999995</v>
      </c>
      <c r="S396" s="6">
        <v>0</v>
      </c>
      <c r="T396" s="6">
        <f>R396-S396</f>
        <v>0.94599999999999995</v>
      </c>
      <c r="U396" s="6">
        <v>1.073</v>
      </c>
      <c r="V396" s="6">
        <f>U396-S396</f>
        <v>1.073</v>
      </c>
      <c r="W396" s="6">
        <f>100 - (1 - (((U396-T396)/U396)+(S396/T396)))*100</f>
        <v>11.835973904939422</v>
      </c>
      <c r="X396" s="6">
        <v>1.073</v>
      </c>
      <c r="Y396" s="13">
        <f>(X396-U396)/U396*100</f>
        <v>0</v>
      </c>
      <c r="Z396" s="14" t="str">
        <f>IF(W396&gt;10,"NA",Y396)</f>
        <v>NA</v>
      </c>
    </row>
    <row r="397" spans="1:26" ht="19" x14ac:dyDescent="0.25">
      <c r="A397" s="23">
        <v>396</v>
      </c>
      <c r="B397" s="5" t="s">
        <v>25</v>
      </c>
      <c r="C397" s="3" t="s">
        <v>50</v>
      </c>
      <c r="D397" s="3" t="s">
        <v>50</v>
      </c>
      <c r="E397" s="3" t="s">
        <v>47</v>
      </c>
      <c r="F397" s="3" t="s">
        <v>8</v>
      </c>
      <c r="G397" s="3">
        <v>33</v>
      </c>
      <c r="H397" s="3" t="s">
        <v>17</v>
      </c>
      <c r="I397" s="23" t="s">
        <v>29</v>
      </c>
      <c r="J397" s="23">
        <v>441</v>
      </c>
      <c r="K397" s="23">
        <v>88</v>
      </c>
      <c r="L397" s="23">
        <v>0</v>
      </c>
      <c r="M397" s="4">
        <f>PI()*(K397/2)^2/1000+PI()*(L397/2)^2/1000</f>
        <v>6.0821233773498395</v>
      </c>
      <c r="N397" s="33">
        <v>0</v>
      </c>
      <c r="O397" s="3">
        <v>1</v>
      </c>
      <c r="P397" s="6">
        <v>1.429</v>
      </c>
      <c r="Q397" s="6">
        <v>0.78700000000000003</v>
      </c>
      <c r="R397" s="6">
        <v>0.76100000000000001</v>
      </c>
      <c r="S397" s="6">
        <v>0</v>
      </c>
      <c r="T397" s="6">
        <f>R397-S397</f>
        <v>0.76100000000000001</v>
      </c>
      <c r="U397" s="6">
        <v>0.76100000000000001</v>
      </c>
      <c r="V397" s="6">
        <f>U397-S397</f>
        <v>0.76100000000000001</v>
      </c>
      <c r="W397" s="6">
        <f>100 - (1 - (((U397-T397)/U397)+(S397/T397)))*100</f>
        <v>0</v>
      </c>
      <c r="X397" s="6">
        <v>0.76100000000000001</v>
      </c>
      <c r="Y397" s="13">
        <f>(X397-U397)/U397*100</f>
        <v>0</v>
      </c>
      <c r="Z397" s="14">
        <f>IF(W397&gt;10,"NA",Y397)</f>
        <v>0</v>
      </c>
    </row>
    <row r="398" spans="1:26" ht="19" x14ac:dyDescent="0.25">
      <c r="A398" s="23">
        <v>397</v>
      </c>
      <c r="B398" s="5" t="s">
        <v>25</v>
      </c>
      <c r="C398" s="3" t="s">
        <v>50</v>
      </c>
      <c r="D398" s="3" t="s">
        <v>50</v>
      </c>
      <c r="E398" s="3" t="s">
        <v>47</v>
      </c>
      <c r="F398" s="3" t="s">
        <v>8</v>
      </c>
      <c r="G398" s="3">
        <v>33</v>
      </c>
      <c r="H398" s="3" t="s">
        <v>17</v>
      </c>
      <c r="I398" s="23" t="s">
        <v>29</v>
      </c>
      <c r="J398" s="23">
        <v>441</v>
      </c>
      <c r="K398" s="23">
        <v>88</v>
      </c>
      <c r="L398" s="23">
        <v>0</v>
      </c>
      <c r="M398" s="4">
        <f>PI()*(K398/2)^2/1000+PI()*(L398/2)^2/1000</f>
        <v>6.0821233773498395</v>
      </c>
      <c r="N398" s="33">
        <v>0</v>
      </c>
      <c r="O398" s="3">
        <v>2</v>
      </c>
      <c r="P398" s="6">
        <v>2.085</v>
      </c>
      <c r="Q398" s="6">
        <v>1.272</v>
      </c>
      <c r="R398" s="6">
        <v>1.2450000000000001</v>
      </c>
      <c r="S398" s="6">
        <v>0</v>
      </c>
      <c r="T398" s="6">
        <f>R398-S398</f>
        <v>1.2450000000000001</v>
      </c>
      <c r="U398" s="6">
        <v>1.4330000000000001</v>
      </c>
      <c r="V398" s="6">
        <f>U398-S398</f>
        <v>1.4330000000000001</v>
      </c>
      <c r="W398" s="6">
        <f>100 - (1 - (((U398-T398)/U398)+(S398/T398)))*100</f>
        <v>13.11933007676204</v>
      </c>
      <c r="X398" s="6">
        <v>1.4330000000000001</v>
      </c>
      <c r="Y398" s="13">
        <f>(X398-U398)/U398*100</f>
        <v>0</v>
      </c>
      <c r="Z398" s="14" t="str">
        <f>IF(W398&gt;10,"NA",Y398)</f>
        <v>NA</v>
      </c>
    </row>
    <row r="399" spans="1:26" ht="19" x14ac:dyDescent="0.25">
      <c r="A399" s="23">
        <v>398</v>
      </c>
      <c r="B399" s="5" t="s">
        <v>25</v>
      </c>
      <c r="C399" s="3" t="s">
        <v>50</v>
      </c>
      <c r="D399" s="3" t="s">
        <v>50</v>
      </c>
      <c r="E399" s="3" t="s">
        <v>47</v>
      </c>
      <c r="F399" s="3" t="s">
        <v>8</v>
      </c>
      <c r="G399" s="3">
        <v>33</v>
      </c>
      <c r="H399" s="3" t="s">
        <v>17</v>
      </c>
      <c r="I399" s="23" t="s">
        <v>29</v>
      </c>
      <c r="J399" s="23">
        <v>441</v>
      </c>
      <c r="K399" s="23">
        <v>88</v>
      </c>
      <c r="L399" s="23">
        <v>0</v>
      </c>
      <c r="M399" s="4">
        <f>PI()*(K399/2)^2/1000+PI()*(L399/2)^2/1000</f>
        <v>6.0821233773498395</v>
      </c>
      <c r="N399" s="33">
        <v>0</v>
      </c>
      <c r="O399" s="3">
        <v>3</v>
      </c>
      <c r="P399" s="6">
        <v>2.2490000000000001</v>
      </c>
      <c r="Q399" s="6">
        <v>1.4610000000000001</v>
      </c>
      <c r="R399" s="6">
        <v>1.4379999999999999</v>
      </c>
      <c r="S399" s="6">
        <v>0</v>
      </c>
      <c r="T399" s="6">
        <f>R399-S399</f>
        <v>1.4379999999999999</v>
      </c>
      <c r="U399" s="6">
        <v>1.4379999999999999</v>
      </c>
      <c r="V399" s="6">
        <f>U399-S399</f>
        <v>1.4379999999999999</v>
      </c>
      <c r="W399" s="6">
        <f>100 - (1 - (((U399-T399)/U399)+(S399/T399)))*100</f>
        <v>0</v>
      </c>
      <c r="X399" s="6">
        <v>1.4379999999999999</v>
      </c>
      <c r="Y399" s="13">
        <f>(X399-U399)/U399*100</f>
        <v>0</v>
      </c>
      <c r="Z399" s="14">
        <f>IF(W399&gt;10,"NA",Y399)</f>
        <v>0</v>
      </c>
    </row>
    <row r="400" spans="1:26" ht="19" x14ac:dyDescent="0.25">
      <c r="A400" s="23">
        <v>399</v>
      </c>
      <c r="B400" s="5" t="s">
        <v>25</v>
      </c>
      <c r="C400" s="3" t="s">
        <v>50</v>
      </c>
      <c r="D400" s="3" t="s">
        <v>50</v>
      </c>
      <c r="E400" s="3" t="s">
        <v>47</v>
      </c>
      <c r="F400" s="3" t="s">
        <v>8</v>
      </c>
      <c r="G400" s="3">
        <v>33</v>
      </c>
      <c r="H400" s="3" t="s">
        <v>17</v>
      </c>
      <c r="I400" s="23" t="s">
        <v>29</v>
      </c>
      <c r="J400" s="23">
        <v>441</v>
      </c>
      <c r="K400" s="23">
        <v>88</v>
      </c>
      <c r="L400" s="23">
        <v>0</v>
      </c>
      <c r="M400" s="4">
        <f>PI()*(K400/2)^2/1000+PI()*(L400/2)^2/1000</f>
        <v>6.0821233773498395</v>
      </c>
      <c r="N400" s="33">
        <v>0</v>
      </c>
      <c r="O400" s="3">
        <v>4</v>
      </c>
      <c r="P400" s="6">
        <v>2.246</v>
      </c>
      <c r="Q400" s="6">
        <v>1.72</v>
      </c>
      <c r="R400" s="6">
        <v>1.69</v>
      </c>
      <c r="S400" s="6">
        <v>0</v>
      </c>
      <c r="T400" s="6">
        <f>R400-S400</f>
        <v>1.69</v>
      </c>
      <c r="U400" s="6">
        <v>1.69</v>
      </c>
      <c r="V400" s="6">
        <f>U400-S400</f>
        <v>1.69</v>
      </c>
      <c r="W400" s="6">
        <f>100 - (1 - (((U400-T400)/U400)+(S400/T400)))*100</f>
        <v>0</v>
      </c>
      <c r="X400" s="6">
        <v>1.69</v>
      </c>
      <c r="Y400" s="13">
        <f>(X400-U400)/U400*100</f>
        <v>0</v>
      </c>
      <c r="Z400" s="14">
        <f>IF(W400&gt;10,"NA",Y400)</f>
        <v>0</v>
      </c>
    </row>
    <row r="401" spans="1:26" ht="19" x14ac:dyDescent="0.25">
      <c r="A401" s="23">
        <v>400</v>
      </c>
      <c r="B401" s="5" t="s">
        <v>25</v>
      </c>
      <c r="C401" s="3" t="s">
        <v>50</v>
      </c>
      <c r="D401" s="3" t="s">
        <v>50</v>
      </c>
      <c r="E401" s="3" t="s">
        <v>47</v>
      </c>
      <c r="F401" s="3" t="s">
        <v>8</v>
      </c>
      <c r="G401" s="3">
        <v>33</v>
      </c>
      <c r="H401" s="3" t="s">
        <v>17</v>
      </c>
      <c r="I401" s="23" t="s">
        <v>29</v>
      </c>
      <c r="J401" s="23">
        <v>441</v>
      </c>
      <c r="K401" s="23">
        <v>88</v>
      </c>
      <c r="L401" s="23">
        <v>0</v>
      </c>
      <c r="M401" s="4">
        <f>PI()*(K401/2)^2/1000+PI()*(L401/2)^2/1000</f>
        <v>6.0821233773498395</v>
      </c>
      <c r="N401" s="33">
        <v>0</v>
      </c>
      <c r="O401" s="3">
        <v>5</v>
      </c>
      <c r="P401" s="6">
        <v>1.9159999999999999</v>
      </c>
      <c r="Q401" s="6">
        <v>1.087</v>
      </c>
      <c r="R401" s="6">
        <v>1.046</v>
      </c>
      <c r="S401" s="6">
        <v>0</v>
      </c>
      <c r="T401" s="6">
        <f>R401-S401</f>
        <v>1.046</v>
      </c>
      <c r="U401" s="6">
        <v>1.0669999999999999</v>
      </c>
      <c r="V401" s="6">
        <f>U401-S401</f>
        <v>1.0669999999999999</v>
      </c>
      <c r="W401" s="6">
        <f>100 - (1 - (((U401-T401)/U401)+(S401/T401)))*100</f>
        <v>1.9681349578256686</v>
      </c>
      <c r="X401" s="6">
        <v>1.0669999999999999</v>
      </c>
      <c r="Y401" s="13">
        <f>(X401-U401)/U401*100</f>
        <v>0</v>
      </c>
      <c r="Z401" s="14">
        <f>IF(W401&gt;10,"NA",Y401)</f>
        <v>0</v>
      </c>
    </row>
    <row r="402" spans="1:26" ht="19" x14ac:dyDescent="0.25">
      <c r="A402" s="23">
        <v>401</v>
      </c>
      <c r="B402" s="5" t="s">
        <v>25</v>
      </c>
      <c r="C402" s="3" t="s">
        <v>50</v>
      </c>
      <c r="D402" s="3" t="s">
        <v>50</v>
      </c>
      <c r="E402" s="3" t="s">
        <v>47</v>
      </c>
      <c r="F402" s="3" t="s">
        <v>8</v>
      </c>
      <c r="G402" s="3">
        <v>33</v>
      </c>
      <c r="H402" s="3" t="s">
        <v>17</v>
      </c>
      <c r="I402" s="23" t="s">
        <v>29</v>
      </c>
      <c r="J402" s="23">
        <v>441</v>
      </c>
      <c r="K402" s="23">
        <v>88</v>
      </c>
      <c r="L402" s="23">
        <v>0</v>
      </c>
      <c r="M402" s="4">
        <f>PI()*(K402/2)^2/1000+PI()*(L402/2)^2/1000</f>
        <v>6.0821233773498395</v>
      </c>
      <c r="N402" s="33">
        <v>0</v>
      </c>
      <c r="O402" s="3">
        <v>6</v>
      </c>
      <c r="P402" s="6">
        <v>1.623</v>
      </c>
      <c r="Q402" s="6">
        <v>0.754</v>
      </c>
      <c r="R402" s="6">
        <v>0.74</v>
      </c>
      <c r="S402" s="6">
        <v>0</v>
      </c>
      <c r="T402" s="6">
        <f>R402-S402</f>
        <v>0.74</v>
      </c>
      <c r="U402" s="6">
        <v>0.74</v>
      </c>
      <c r="V402" s="6">
        <f>U402-S402</f>
        <v>0.74</v>
      </c>
      <c r="W402" s="6">
        <f>100 - (1 - (((U402-T402)/U402)+(S402/T402)))*100</f>
        <v>0</v>
      </c>
      <c r="X402" s="6">
        <v>0.74</v>
      </c>
      <c r="Y402" s="13">
        <f>(X402-U402)/U402*100</f>
        <v>0</v>
      </c>
      <c r="Z402" s="14">
        <f>IF(W402&gt;10,"NA",Y402)</f>
        <v>0</v>
      </c>
    </row>
    <row r="403" spans="1:26" ht="19" x14ac:dyDescent="0.25">
      <c r="A403" s="23">
        <v>402</v>
      </c>
      <c r="B403" s="5" t="s">
        <v>25</v>
      </c>
      <c r="C403" s="3" t="s">
        <v>50</v>
      </c>
      <c r="D403" s="3" t="s">
        <v>50</v>
      </c>
      <c r="E403" s="3" t="s">
        <v>47</v>
      </c>
      <c r="F403" s="3" t="s">
        <v>8</v>
      </c>
      <c r="G403" s="3">
        <v>33</v>
      </c>
      <c r="H403" s="3" t="s">
        <v>17</v>
      </c>
      <c r="I403" s="23" t="s">
        <v>29</v>
      </c>
      <c r="J403" s="23">
        <v>441</v>
      </c>
      <c r="K403" s="23">
        <v>88</v>
      </c>
      <c r="L403" s="23">
        <v>0</v>
      </c>
      <c r="M403" s="4">
        <f>PI()*(K403/2)^2/1000+PI()*(L403/2)^2/1000</f>
        <v>6.0821233773498395</v>
      </c>
      <c r="N403" s="33">
        <v>0</v>
      </c>
      <c r="O403" s="3">
        <v>7</v>
      </c>
      <c r="P403" s="6">
        <v>1.996</v>
      </c>
      <c r="Q403" s="6">
        <v>0.78300000000000003</v>
      </c>
      <c r="R403" s="6">
        <v>0.76100000000000001</v>
      </c>
      <c r="S403" s="6">
        <v>0</v>
      </c>
      <c r="T403" s="6">
        <f>R403-S403</f>
        <v>0.76100000000000001</v>
      </c>
      <c r="U403" s="6">
        <v>0.95199999999999996</v>
      </c>
      <c r="V403" s="6">
        <f>U403-S403</f>
        <v>0.95199999999999996</v>
      </c>
      <c r="W403" s="6">
        <f>100 - (1 - (((U403-T403)/U403)+(S403/T403)))*100</f>
        <v>20.063025210084035</v>
      </c>
      <c r="X403" s="6">
        <v>0.95199999999999996</v>
      </c>
      <c r="Y403" s="13">
        <f>(X403-U403)/U403*100</f>
        <v>0</v>
      </c>
      <c r="Z403" s="14" t="str">
        <f>IF(W403&gt;10,"NA",Y403)</f>
        <v>NA</v>
      </c>
    </row>
    <row r="404" spans="1:26" ht="19" x14ac:dyDescent="0.25">
      <c r="A404" s="23">
        <v>403</v>
      </c>
      <c r="B404" s="5" t="s">
        <v>25</v>
      </c>
      <c r="C404" s="3" t="s">
        <v>50</v>
      </c>
      <c r="D404" s="3" t="s">
        <v>50</v>
      </c>
      <c r="E404" s="3" t="s">
        <v>47</v>
      </c>
      <c r="F404" s="3" t="s">
        <v>8</v>
      </c>
      <c r="G404" s="3">
        <v>34</v>
      </c>
      <c r="H404" s="3" t="s">
        <v>9</v>
      </c>
      <c r="I404" s="23" t="s">
        <v>60</v>
      </c>
      <c r="J404" s="23">
        <v>424</v>
      </c>
      <c r="K404" s="23">
        <v>69</v>
      </c>
      <c r="L404" s="23">
        <v>0</v>
      </c>
      <c r="M404" s="4">
        <f>PI()*(K404/2)^2/1000+PI()*(L404/2)^2/1000</f>
        <v>3.7392806559352509</v>
      </c>
      <c r="N404" s="33">
        <v>0</v>
      </c>
      <c r="O404" s="3">
        <v>1</v>
      </c>
      <c r="P404" s="6">
        <v>1.8859999999999999</v>
      </c>
      <c r="Q404" s="6">
        <v>1.395</v>
      </c>
      <c r="R404" s="6">
        <v>1.365</v>
      </c>
      <c r="S404" s="6">
        <v>0</v>
      </c>
      <c r="T404" s="6">
        <f>R404-S404</f>
        <v>1.365</v>
      </c>
      <c r="U404" s="6">
        <v>1.444</v>
      </c>
      <c r="V404" s="6">
        <f>U404-S404</f>
        <v>1.444</v>
      </c>
      <c r="W404" s="6">
        <f>100 - (1 - (((U404-T404)/U404)+(S404/T404)))*100</f>
        <v>5.4709141274238249</v>
      </c>
      <c r="X404" s="6">
        <v>1.444</v>
      </c>
      <c r="Y404" s="13">
        <f>(X404-U404)/U404*100</f>
        <v>0</v>
      </c>
      <c r="Z404" s="14">
        <f>IF(W404&gt;10,"NA",Y404)</f>
        <v>0</v>
      </c>
    </row>
    <row r="405" spans="1:26" ht="19" x14ac:dyDescent="0.25">
      <c r="A405" s="23">
        <v>404</v>
      </c>
      <c r="B405" s="5" t="s">
        <v>25</v>
      </c>
      <c r="C405" s="3" t="s">
        <v>50</v>
      </c>
      <c r="D405" s="3" t="s">
        <v>50</v>
      </c>
      <c r="E405" s="3" t="s">
        <v>47</v>
      </c>
      <c r="F405" s="3" t="s">
        <v>8</v>
      </c>
      <c r="G405" s="3">
        <v>34</v>
      </c>
      <c r="H405" s="3" t="s">
        <v>9</v>
      </c>
      <c r="I405" s="23" t="s">
        <v>60</v>
      </c>
      <c r="J405" s="23">
        <v>424</v>
      </c>
      <c r="K405" s="23">
        <v>69</v>
      </c>
      <c r="L405" s="23">
        <v>0</v>
      </c>
      <c r="M405" s="4">
        <f>PI()*(K405/2)^2/1000+PI()*(L405/2)^2/1000</f>
        <v>3.7392806559352509</v>
      </c>
      <c r="N405" s="33">
        <v>0</v>
      </c>
      <c r="O405" s="3">
        <v>2</v>
      </c>
      <c r="P405" s="6">
        <v>1.5309999999999999</v>
      </c>
      <c r="Q405" s="6">
        <v>0.71099999999999997</v>
      </c>
      <c r="R405" s="6">
        <v>0.69799999999999995</v>
      </c>
      <c r="S405" s="6">
        <v>0</v>
      </c>
      <c r="T405" s="6">
        <f>R405-S405</f>
        <v>0.69799999999999995</v>
      </c>
      <c r="U405" s="6">
        <v>1.0029999999999999</v>
      </c>
      <c r="V405" s="6">
        <f>U405-S405</f>
        <v>1.0029999999999999</v>
      </c>
      <c r="W405" s="6">
        <f>100 - (1 - (((U405-T405)/U405)+(S405/T405)))*100</f>
        <v>30.408773678963115</v>
      </c>
      <c r="X405" s="6">
        <v>1.0029999999999999</v>
      </c>
      <c r="Y405" s="13">
        <f>(X405-U405)/U405*100</f>
        <v>0</v>
      </c>
      <c r="Z405" s="14" t="str">
        <f>IF(W405&gt;10,"NA",Y405)</f>
        <v>NA</v>
      </c>
    </row>
    <row r="406" spans="1:26" ht="19" x14ac:dyDescent="0.25">
      <c r="A406" s="23">
        <v>405</v>
      </c>
      <c r="B406" s="5" t="s">
        <v>25</v>
      </c>
      <c r="C406" s="3" t="s">
        <v>50</v>
      </c>
      <c r="D406" s="3" t="s">
        <v>50</v>
      </c>
      <c r="E406" s="3" t="s">
        <v>47</v>
      </c>
      <c r="F406" s="3" t="s">
        <v>8</v>
      </c>
      <c r="G406" s="3">
        <v>34</v>
      </c>
      <c r="H406" s="3" t="s">
        <v>9</v>
      </c>
      <c r="I406" s="23" t="s">
        <v>60</v>
      </c>
      <c r="J406" s="23">
        <v>424</v>
      </c>
      <c r="K406" s="23">
        <v>69</v>
      </c>
      <c r="L406" s="23">
        <v>0</v>
      </c>
      <c r="M406" s="4">
        <f>PI()*(K406/2)^2/1000+PI()*(L406/2)^2/1000</f>
        <v>3.7392806559352509</v>
      </c>
      <c r="N406" s="33">
        <v>1</v>
      </c>
      <c r="O406" s="3">
        <v>3</v>
      </c>
      <c r="P406" s="6">
        <v>1.4730000000000001</v>
      </c>
      <c r="Q406" s="6">
        <v>0.79100000000000004</v>
      </c>
      <c r="R406" s="6">
        <v>0.77</v>
      </c>
      <c r="S406" s="6">
        <v>0</v>
      </c>
      <c r="T406" s="6">
        <f>R406-S406</f>
        <v>0.77</v>
      </c>
      <c r="U406" s="6">
        <v>0.77</v>
      </c>
      <c r="V406" s="6">
        <f>U406-S406</f>
        <v>0.77</v>
      </c>
      <c r="W406" s="6">
        <f>100 - (1 - (((U406-T406)/U406)+(S406/T406)))*100</f>
        <v>0</v>
      </c>
      <c r="X406" s="6">
        <v>0.77</v>
      </c>
      <c r="Y406" s="13">
        <f>(X406-U406)/U406*100</f>
        <v>0</v>
      </c>
      <c r="Z406" s="14">
        <f>IF(W406&gt;10,"NA",Y406)</f>
        <v>0</v>
      </c>
    </row>
    <row r="407" spans="1:26" ht="19" x14ac:dyDescent="0.25">
      <c r="A407" s="23">
        <v>406</v>
      </c>
      <c r="B407" s="5" t="s">
        <v>25</v>
      </c>
      <c r="C407" s="3" t="s">
        <v>50</v>
      </c>
      <c r="D407" s="3" t="s">
        <v>50</v>
      </c>
      <c r="E407" s="3" t="s">
        <v>47</v>
      </c>
      <c r="F407" s="3" t="s">
        <v>8</v>
      </c>
      <c r="G407" s="3">
        <v>34</v>
      </c>
      <c r="H407" s="3" t="s">
        <v>9</v>
      </c>
      <c r="I407" s="23" t="s">
        <v>60</v>
      </c>
      <c r="J407" s="23">
        <v>424</v>
      </c>
      <c r="K407" s="23">
        <v>69</v>
      </c>
      <c r="L407" s="23">
        <v>0</v>
      </c>
      <c r="M407" s="4">
        <f>PI()*(K407/2)^2/1000+PI()*(L407/2)^2/1000</f>
        <v>3.7392806559352509</v>
      </c>
      <c r="N407" s="33">
        <v>0</v>
      </c>
      <c r="O407" s="3">
        <v>4</v>
      </c>
      <c r="P407" s="6">
        <v>1.3240000000000001</v>
      </c>
      <c r="Q407" s="6">
        <v>0.86399999999999999</v>
      </c>
      <c r="R407" s="6">
        <v>0.83499999999999996</v>
      </c>
      <c r="S407" s="6">
        <v>0</v>
      </c>
      <c r="T407" s="6">
        <f>R407-S407</f>
        <v>0.83499999999999996</v>
      </c>
      <c r="U407" s="6">
        <v>0.83499999999999996</v>
      </c>
      <c r="V407" s="6">
        <f>U407-S407</f>
        <v>0.83499999999999996</v>
      </c>
      <c r="W407" s="6">
        <f>100 - (1 - (((U407-T407)/U407)+(S407/T407)))*100</f>
        <v>0</v>
      </c>
      <c r="X407" s="6">
        <v>0.83499999999999996</v>
      </c>
      <c r="Y407" s="13">
        <f>(X407-U407)/U407*100</f>
        <v>0</v>
      </c>
      <c r="Z407" s="14">
        <f>IF(W407&gt;10,"NA",Y407)</f>
        <v>0</v>
      </c>
    </row>
    <row r="408" spans="1:26" ht="19" x14ac:dyDescent="0.25">
      <c r="A408" s="23">
        <v>407</v>
      </c>
      <c r="B408" s="5" t="s">
        <v>25</v>
      </c>
      <c r="C408" s="3" t="s">
        <v>50</v>
      </c>
      <c r="D408" s="3" t="s">
        <v>50</v>
      </c>
      <c r="E408" s="3" t="s">
        <v>47</v>
      </c>
      <c r="F408" s="3" t="s">
        <v>8</v>
      </c>
      <c r="G408" s="3">
        <v>34</v>
      </c>
      <c r="H408" s="3" t="s">
        <v>9</v>
      </c>
      <c r="I408" s="23" t="s">
        <v>60</v>
      </c>
      <c r="J408" s="23">
        <v>424</v>
      </c>
      <c r="K408" s="23">
        <v>69</v>
      </c>
      <c r="L408" s="23">
        <v>0</v>
      </c>
      <c r="M408" s="4">
        <f>PI()*(K408/2)^2/1000+PI()*(L408/2)^2/1000</f>
        <v>3.7392806559352509</v>
      </c>
      <c r="N408" s="33">
        <v>0</v>
      </c>
      <c r="O408" s="3">
        <v>5</v>
      </c>
      <c r="P408" s="6">
        <v>1.4079999999999999</v>
      </c>
      <c r="Q408" s="6">
        <v>0.88500000000000001</v>
      </c>
      <c r="R408" s="6">
        <v>0.85199999999999998</v>
      </c>
      <c r="S408" s="6">
        <v>0</v>
      </c>
      <c r="T408" s="6">
        <f>R408-S408</f>
        <v>0.85199999999999998</v>
      </c>
      <c r="U408" s="6">
        <v>0.85199999999999998</v>
      </c>
      <c r="V408" s="6">
        <f>U408-S408</f>
        <v>0.85199999999999998</v>
      </c>
      <c r="W408" s="6">
        <f>100 - (1 - (((U408-T408)/U408)+(S408/T408)))*100</f>
        <v>0</v>
      </c>
      <c r="X408" s="6">
        <v>0.85199999999999998</v>
      </c>
      <c r="Y408" s="13">
        <f>(X408-U408)/U408*100</f>
        <v>0</v>
      </c>
      <c r="Z408" s="14">
        <f>IF(W408&gt;10,"NA",Y408)</f>
        <v>0</v>
      </c>
    </row>
    <row r="409" spans="1:26" ht="19" x14ac:dyDescent="0.25">
      <c r="A409" s="23">
        <v>408</v>
      </c>
      <c r="B409" s="5" t="s">
        <v>25</v>
      </c>
      <c r="C409" s="3" t="s">
        <v>50</v>
      </c>
      <c r="D409" s="3" t="s">
        <v>50</v>
      </c>
      <c r="E409" s="3" t="s">
        <v>47</v>
      </c>
      <c r="F409" s="3" t="s">
        <v>8</v>
      </c>
      <c r="G409" s="3">
        <v>34</v>
      </c>
      <c r="H409" s="3" t="s">
        <v>9</v>
      </c>
      <c r="I409" s="23" t="s">
        <v>60</v>
      </c>
      <c r="J409" s="23">
        <v>424</v>
      </c>
      <c r="K409" s="23">
        <v>69</v>
      </c>
      <c r="L409" s="23">
        <v>0</v>
      </c>
      <c r="M409" s="4">
        <f>PI()*(K409/2)^2/1000+PI()*(L409/2)^2/1000</f>
        <v>3.7392806559352509</v>
      </c>
      <c r="N409" s="33">
        <v>0</v>
      </c>
      <c r="O409" s="3">
        <v>6</v>
      </c>
      <c r="P409" s="6">
        <v>2.1040000000000001</v>
      </c>
      <c r="Q409" s="6">
        <v>1.5469999999999999</v>
      </c>
      <c r="R409" s="6">
        <v>1.516</v>
      </c>
      <c r="S409" s="6">
        <v>0</v>
      </c>
      <c r="T409" s="6">
        <f>R409-S409</f>
        <v>1.516</v>
      </c>
      <c r="U409" s="6">
        <v>1.516</v>
      </c>
      <c r="V409" s="6">
        <f>U409-S409</f>
        <v>1.516</v>
      </c>
      <c r="W409" s="6">
        <f>100 - (1 - (((U409-T409)/U409)+(S409/T409)))*100</f>
        <v>0</v>
      </c>
      <c r="X409" s="6">
        <v>1.516</v>
      </c>
      <c r="Y409" s="13">
        <f>(X409-U409)/U409*100</f>
        <v>0</v>
      </c>
      <c r="Z409" s="14">
        <f>IF(W409&gt;10,"NA",Y409)</f>
        <v>0</v>
      </c>
    </row>
    <row r="410" spans="1:26" ht="19" x14ac:dyDescent="0.25">
      <c r="A410" s="23">
        <v>409</v>
      </c>
      <c r="B410" s="5" t="s">
        <v>25</v>
      </c>
      <c r="C410" s="3" t="s">
        <v>50</v>
      </c>
      <c r="D410" s="3" t="s">
        <v>50</v>
      </c>
      <c r="E410" s="3" t="s">
        <v>47</v>
      </c>
      <c r="F410" s="3" t="s">
        <v>8</v>
      </c>
      <c r="G410" s="3">
        <v>34</v>
      </c>
      <c r="H410" s="3" t="s">
        <v>9</v>
      </c>
      <c r="I410" s="23" t="s">
        <v>60</v>
      </c>
      <c r="J410" s="23">
        <v>424</v>
      </c>
      <c r="K410" s="23">
        <v>69</v>
      </c>
      <c r="L410" s="23">
        <v>0</v>
      </c>
      <c r="M410" s="4">
        <f>PI()*(K410/2)^2/1000+PI()*(L410/2)^2/1000</f>
        <v>3.7392806559352509</v>
      </c>
      <c r="N410" s="33">
        <v>0</v>
      </c>
      <c r="O410" s="3">
        <v>7</v>
      </c>
      <c r="P410" s="6">
        <v>2.0950000000000002</v>
      </c>
      <c r="Q410" s="6">
        <v>1.456</v>
      </c>
      <c r="R410" s="6">
        <v>1.4179999999999999</v>
      </c>
      <c r="S410" s="6">
        <v>0</v>
      </c>
      <c r="T410" s="6">
        <f>R410-S410</f>
        <v>1.4179999999999999</v>
      </c>
      <c r="U410" s="6">
        <v>1.7609999999999999</v>
      </c>
      <c r="V410" s="6">
        <f>U410-S410</f>
        <v>1.7609999999999999</v>
      </c>
      <c r="W410" s="6">
        <f>100 - (1 - (((U410-T410)/U410)+(S410/T410)))*100</f>
        <v>19.477569562748442</v>
      </c>
      <c r="X410" s="6">
        <v>1.7609999999999999</v>
      </c>
      <c r="Y410" s="13">
        <f>(X410-U410)/U410*100</f>
        <v>0</v>
      </c>
      <c r="Z410" s="14" t="str">
        <f>IF(W410&gt;10,"NA",Y410)</f>
        <v>NA</v>
      </c>
    </row>
    <row r="411" spans="1:26" ht="19" x14ac:dyDescent="0.25">
      <c r="A411" s="23">
        <v>410</v>
      </c>
      <c r="B411" s="5" t="s">
        <v>25</v>
      </c>
      <c r="C411" s="3" t="s">
        <v>50</v>
      </c>
      <c r="D411" s="3" t="s">
        <v>50</v>
      </c>
      <c r="E411" s="3" t="s">
        <v>47</v>
      </c>
      <c r="F411" s="3" t="s">
        <v>8</v>
      </c>
      <c r="G411" s="3">
        <v>34</v>
      </c>
      <c r="H411" s="3" t="s">
        <v>9</v>
      </c>
      <c r="I411" s="23" t="s">
        <v>60</v>
      </c>
      <c r="J411" s="23">
        <v>424</v>
      </c>
      <c r="K411" s="23">
        <v>69</v>
      </c>
      <c r="L411" s="23">
        <v>0</v>
      </c>
      <c r="M411" s="4">
        <f>PI()*(K411/2)^2/1000+PI()*(L411/2)^2/1000</f>
        <v>3.7392806559352509</v>
      </c>
      <c r="N411" s="33">
        <v>0</v>
      </c>
      <c r="O411" s="3">
        <v>8</v>
      </c>
      <c r="P411" s="6">
        <v>1.982</v>
      </c>
      <c r="Q411" s="6">
        <v>1.7390000000000001</v>
      </c>
      <c r="R411" s="6">
        <v>1.694</v>
      </c>
      <c r="S411" s="6">
        <v>0</v>
      </c>
      <c r="T411" s="6">
        <f>R411-S411</f>
        <v>1.694</v>
      </c>
      <c r="U411" s="6">
        <v>1.694</v>
      </c>
      <c r="V411" s="6">
        <f>U411-S411</f>
        <v>1.694</v>
      </c>
      <c r="W411" s="6">
        <f>100 - (1 - (((U411-T411)/U411)+(S411/T411)))*100</f>
        <v>0</v>
      </c>
      <c r="X411" s="6">
        <v>1.694</v>
      </c>
      <c r="Y411" s="13">
        <f>(X411-U411)/U411*100</f>
        <v>0</v>
      </c>
      <c r="Z411" s="14">
        <f>IF(W411&gt;10,"NA",Y411)</f>
        <v>0</v>
      </c>
    </row>
    <row r="412" spans="1:26" ht="19" x14ac:dyDescent="0.25">
      <c r="A412" s="23">
        <v>411</v>
      </c>
      <c r="B412" s="5" t="s">
        <v>25</v>
      </c>
      <c r="C412" s="3" t="s">
        <v>50</v>
      </c>
      <c r="D412" s="3" t="s">
        <v>50</v>
      </c>
      <c r="E412" s="3" t="s">
        <v>47</v>
      </c>
      <c r="F412" s="3" t="s">
        <v>8</v>
      </c>
      <c r="G412" s="3">
        <v>34</v>
      </c>
      <c r="H412" s="3" t="s">
        <v>9</v>
      </c>
      <c r="I412" s="23" t="s">
        <v>60</v>
      </c>
      <c r="J412" s="23">
        <v>424</v>
      </c>
      <c r="K412" s="23">
        <v>69</v>
      </c>
      <c r="L412" s="23">
        <v>0</v>
      </c>
      <c r="M412" s="4">
        <f>PI()*(K412/2)^2/1000+PI()*(L412/2)^2/1000</f>
        <v>3.7392806559352509</v>
      </c>
      <c r="N412" s="33">
        <v>1</v>
      </c>
      <c r="O412" s="3">
        <v>9</v>
      </c>
      <c r="P412" s="6">
        <v>1.512</v>
      </c>
      <c r="Q412" s="6">
        <v>0.91900000000000004</v>
      </c>
      <c r="R412" s="6">
        <v>0.89500000000000002</v>
      </c>
      <c r="S412" s="6">
        <v>0</v>
      </c>
      <c r="T412" s="6">
        <f>R412-S412</f>
        <v>0.89500000000000002</v>
      </c>
      <c r="U412" s="6">
        <v>0.89500000000000002</v>
      </c>
      <c r="V412" s="6">
        <f>U412-S412</f>
        <v>0.89500000000000002</v>
      </c>
      <c r="W412" s="6">
        <f>100 - (1 - (((U412-T412)/U412)+(S412/T412)))*100</f>
        <v>0</v>
      </c>
      <c r="X412" s="6">
        <v>0.89500000000000002</v>
      </c>
      <c r="Y412" s="13">
        <f>(X412-U412)/U412*100</f>
        <v>0</v>
      </c>
      <c r="Z412" s="14">
        <f>IF(W412&gt;10,"NA",Y412)</f>
        <v>0</v>
      </c>
    </row>
    <row r="413" spans="1:26" ht="19" x14ac:dyDescent="0.25">
      <c r="A413" s="23">
        <v>412</v>
      </c>
      <c r="B413" s="5" t="s">
        <v>25</v>
      </c>
      <c r="C413" s="3" t="s">
        <v>50</v>
      </c>
      <c r="D413" s="3" t="s">
        <v>50</v>
      </c>
      <c r="E413" s="3" t="s">
        <v>47</v>
      </c>
      <c r="F413" s="3" t="s">
        <v>8</v>
      </c>
      <c r="G413" s="3">
        <v>34</v>
      </c>
      <c r="H413" s="3" t="s">
        <v>9</v>
      </c>
      <c r="I413" s="23" t="s">
        <v>60</v>
      </c>
      <c r="J413" s="23">
        <v>424</v>
      </c>
      <c r="K413" s="23">
        <v>69</v>
      </c>
      <c r="L413" s="23">
        <v>0</v>
      </c>
      <c r="M413" s="4">
        <f>PI()*(K413/2)^2/1000+PI()*(L413/2)^2/1000</f>
        <v>3.7392806559352509</v>
      </c>
      <c r="N413" s="33">
        <v>0</v>
      </c>
      <c r="O413" s="3">
        <v>10</v>
      </c>
      <c r="P413" s="6">
        <v>1.877</v>
      </c>
      <c r="Q413" s="6">
        <v>0.997</v>
      </c>
      <c r="R413" s="6">
        <v>0.95799999999999996</v>
      </c>
      <c r="S413" s="6">
        <v>0</v>
      </c>
      <c r="T413" s="6">
        <f>R413-S413</f>
        <v>0.95799999999999996</v>
      </c>
      <c r="U413" s="6">
        <v>1.1220000000000001</v>
      </c>
      <c r="V413" s="6">
        <f>U413-S413</f>
        <v>1.1220000000000001</v>
      </c>
      <c r="W413" s="6">
        <f>100 - (1 - (((U413-T413)/U413)+(S413/T413)))*100</f>
        <v>14.616755793226389</v>
      </c>
      <c r="X413" s="6">
        <v>1.1220000000000001</v>
      </c>
      <c r="Y413" s="13">
        <f>(X413-U413)/U413*100</f>
        <v>0</v>
      </c>
      <c r="Z413" s="14" t="str">
        <f>IF(W413&gt;10,"NA",Y413)</f>
        <v>NA</v>
      </c>
    </row>
    <row r="414" spans="1:26" ht="19" x14ac:dyDescent="0.25">
      <c r="A414" s="23">
        <v>413</v>
      </c>
      <c r="B414" s="5" t="s">
        <v>25</v>
      </c>
      <c r="C414" s="3" t="s">
        <v>50</v>
      </c>
      <c r="D414" s="3" t="s">
        <v>50</v>
      </c>
      <c r="E414" s="3" t="s">
        <v>47</v>
      </c>
      <c r="F414" s="3" t="s">
        <v>8</v>
      </c>
      <c r="G414" s="3">
        <v>34</v>
      </c>
      <c r="H414" s="3" t="s">
        <v>9</v>
      </c>
      <c r="I414" s="23" t="s">
        <v>60</v>
      </c>
      <c r="J414" s="23">
        <v>424</v>
      </c>
      <c r="K414" s="23">
        <v>69</v>
      </c>
      <c r="L414" s="23">
        <v>0</v>
      </c>
      <c r="M414" s="4">
        <f>PI()*(K414/2)^2/1000+PI()*(L414/2)^2/1000</f>
        <v>3.7392806559352509</v>
      </c>
      <c r="N414" s="33">
        <v>1</v>
      </c>
      <c r="O414" s="3">
        <v>11</v>
      </c>
      <c r="P414" s="6">
        <v>1.5309999999999999</v>
      </c>
      <c r="Q414" s="6">
        <v>0.88200000000000001</v>
      </c>
      <c r="R414" s="6">
        <v>0.85</v>
      </c>
      <c r="S414" s="6">
        <v>0</v>
      </c>
      <c r="T414" s="6">
        <f>R414-S414</f>
        <v>0.85</v>
      </c>
      <c r="U414" s="6">
        <v>0.85</v>
      </c>
      <c r="V414" s="6">
        <f>U414-S414</f>
        <v>0.85</v>
      </c>
      <c r="W414" s="6">
        <f>100 - (1 - (((U414-T414)/U414)+(S414/T414)))*100</f>
        <v>0</v>
      </c>
      <c r="X414" s="6">
        <v>0.85</v>
      </c>
      <c r="Y414" s="13">
        <f>(X414-U414)/U414*100</f>
        <v>0</v>
      </c>
      <c r="Z414" s="14">
        <f>IF(W414&gt;10,"NA",Y414)</f>
        <v>0</v>
      </c>
    </row>
    <row r="415" spans="1:26" ht="19" x14ac:dyDescent="0.25">
      <c r="A415" s="23">
        <v>414</v>
      </c>
      <c r="B415" s="5" t="s">
        <v>25</v>
      </c>
      <c r="C415" s="3" t="s">
        <v>50</v>
      </c>
      <c r="D415" s="3" t="s">
        <v>50</v>
      </c>
      <c r="E415" s="3" t="s">
        <v>47</v>
      </c>
      <c r="F415" s="3" t="s">
        <v>8</v>
      </c>
      <c r="G415" s="3">
        <v>34</v>
      </c>
      <c r="H415" s="3" t="s">
        <v>9</v>
      </c>
      <c r="I415" s="23" t="s">
        <v>60</v>
      </c>
      <c r="J415" s="23">
        <v>424</v>
      </c>
      <c r="K415" s="23">
        <v>69</v>
      </c>
      <c r="L415" s="23">
        <v>0</v>
      </c>
      <c r="M415" s="4">
        <f>PI()*(K415/2)^2/1000+PI()*(L415/2)^2/1000</f>
        <v>3.7392806559352509</v>
      </c>
      <c r="N415" s="33">
        <v>0</v>
      </c>
      <c r="O415" s="3">
        <v>12</v>
      </c>
      <c r="P415" s="6">
        <v>2.2759999999999998</v>
      </c>
      <c r="Q415" s="6">
        <v>1.8360000000000001</v>
      </c>
      <c r="R415" s="6">
        <v>1.788</v>
      </c>
      <c r="S415" s="6">
        <v>0</v>
      </c>
      <c r="T415" s="6">
        <f>R415-S415</f>
        <v>1.788</v>
      </c>
      <c r="U415" s="6">
        <v>1.792</v>
      </c>
      <c r="V415" s="6">
        <f>U415-S415</f>
        <v>1.792</v>
      </c>
      <c r="W415" s="6">
        <f>100 - (1 - (((U415-T415)/U415)+(S415/T415)))*100</f>
        <v>0.2232142857142918</v>
      </c>
      <c r="X415" s="6">
        <v>1.792</v>
      </c>
      <c r="Y415" s="13">
        <f>(X415-U415)/U415*100</f>
        <v>0</v>
      </c>
      <c r="Z415" s="14">
        <f>IF(W415&gt;10,"NA",Y415)</f>
        <v>0</v>
      </c>
    </row>
    <row r="416" spans="1:26" ht="19" x14ac:dyDescent="0.25">
      <c r="A416" s="23">
        <v>415</v>
      </c>
      <c r="B416" s="5" t="s">
        <v>25</v>
      </c>
      <c r="C416" s="3" t="s">
        <v>50</v>
      </c>
      <c r="D416" s="3" t="s">
        <v>50</v>
      </c>
      <c r="E416" s="3" t="s">
        <v>47</v>
      </c>
      <c r="F416" s="3" t="s">
        <v>8</v>
      </c>
      <c r="G416" s="3">
        <v>34</v>
      </c>
      <c r="H416" s="3" t="s">
        <v>9</v>
      </c>
      <c r="I416" s="23" t="s">
        <v>60</v>
      </c>
      <c r="J416" s="23">
        <v>424</v>
      </c>
      <c r="K416" s="23">
        <v>69</v>
      </c>
      <c r="L416" s="23">
        <v>0</v>
      </c>
      <c r="M416" s="4">
        <f>PI()*(K416/2)^2/1000+PI()*(L416/2)^2/1000</f>
        <v>3.7392806559352509</v>
      </c>
      <c r="N416" s="33">
        <v>0</v>
      </c>
      <c r="O416" s="3">
        <v>13</v>
      </c>
      <c r="P416" s="6">
        <v>1.411</v>
      </c>
      <c r="Q416" s="6">
        <v>0.92500000000000004</v>
      </c>
      <c r="R416" s="6">
        <v>0.85199999999999998</v>
      </c>
      <c r="S416" s="6">
        <v>0</v>
      </c>
      <c r="T416" s="6">
        <f>R416-S416</f>
        <v>0.85199999999999998</v>
      </c>
      <c r="U416" s="6">
        <v>0.85199999999999998</v>
      </c>
      <c r="V416" s="6">
        <f>U416-S416</f>
        <v>0.85199999999999998</v>
      </c>
      <c r="W416" s="6">
        <f>100 - (1 - (((U416-T416)/U416)+(S416/T416)))*100</f>
        <v>0</v>
      </c>
      <c r="X416" s="6">
        <v>0.85199999999999998</v>
      </c>
      <c r="Y416" s="13">
        <f>(X416-U416)/U416*100</f>
        <v>0</v>
      </c>
      <c r="Z416" s="14">
        <f>IF(W416&gt;10,"NA",Y416)</f>
        <v>0</v>
      </c>
    </row>
    <row r="417" spans="1:26" ht="19" x14ac:dyDescent="0.25">
      <c r="A417" s="23">
        <v>416</v>
      </c>
      <c r="B417" s="5" t="s">
        <v>25</v>
      </c>
      <c r="C417" s="3" t="s">
        <v>50</v>
      </c>
      <c r="D417" s="3" t="s">
        <v>50</v>
      </c>
      <c r="E417" s="3" t="s">
        <v>47</v>
      </c>
      <c r="F417" s="3" t="s">
        <v>8</v>
      </c>
      <c r="G417" s="3">
        <v>34</v>
      </c>
      <c r="H417" s="3" t="s">
        <v>17</v>
      </c>
      <c r="I417" s="23" t="s">
        <v>60</v>
      </c>
      <c r="J417" s="23">
        <v>424</v>
      </c>
      <c r="K417" s="23">
        <v>69</v>
      </c>
      <c r="L417" s="23">
        <v>0</v>
      </c>
      <c r="M417" s="4">
        <f>PI()*(K417/2)^2/1000+PI()*(L417/2)^2/1000</f>
        <v>3.7392806559352509</v>
      </c>
      <c r="N417" s="33">
        <v>0</v>
      </c>
      <c r="O417" s="3">
        <v>1</v>
      </c>
      <c r="P417" s="6">
        <v>1.6220000000000001</v>
      </c>
      <c r="Q417" s="6">
        <v>1.3340000000000001</v>
      </c>
      <c r="R417" s="6">
        <v>1.3089999999999999</v>
      </c>
      <c r="S417" s="6">
        <v>0</v>
      </c>
      <c r="T417" s="6">
        <f>R417-S417</f>
        <v>1.3089999999999999</v>
      </c>
      <c r="U417" s="6">
        <v>1.339</v>
      </c>
      <c r="V417" s="6">
        <f>U417-S417</f>
        <v>1.339</v>
      </c>
      <c r="W417" s="6">
        <f>100 - (1 - (((U417-T417)/U417)+(S417/T417)))*100</f>
        <v>2.2404779686333143</v>
      </c>
      <c r="X417" s="7">
        <v>1.339</v>
      </c>
      <c r="Y417" s="13">
        <f>(X417-U417)/U417*100</f>
        <v>0</v>
      </c>
      <c r="Z417" s="14">
        <f>IF(W417&gt;10,"NA",Y417)</f>
        <v>0</v>
      </c>
    </row>
    <row r="418" spans="1:26" ht="19" x14ac:dyDescent="0.25">
      <c r="A418" s="23">
        <v>417</v>
      </c>
      <c r="B418" s="5" t="s">
        <v>25</v>
      </c>
      <c r="C418" s="3" t="s">
        <v>50</v>
      </c>
      <c r="D418" s="3" t="s">
        <v>50</v>
      </c>
      <c r="E418" s="3" t="s">
        <v>47</v>
      </c>
      <c r="F418" s="3" t="s">
        <v>8</v>
      </c>
      <c r="G418" s="3">
        <v>34</v>
      </c>
      <c r="H418" s="3" t="s">
        <v>17</v>
      </c>
      <c r="I418" s="23" t="s">
        <v>60</v>
      </c>
      <c r="J418" s="23">
        <v>424</v>
      </c>
      <c r="K418" s="23">
        <v>69</v>
      </c>
      <c r="L418" s="23">
        <v>0</v>
      </c>
      <c r="M418" s="4">
        <f>PI()*(K418/2)^2/1000+PI()*(L418/2)^2/1000</f>
        <v>3.7392806559352509</v>
      </c>
      <c r="N418" s="33">
        <v>0</v>
      </c>
      <c r="O418" s="3">
        <v>2</v>
      </c>
      <c r="P418" s="6">
        <v>1.9259999999999999</v>
      </c>
      <c r="Q418" s="6">
        <v>1.53</v>
      </c>
      <c r="R418" s="6">
        <v>1.502</v>
      </c>
      <c r="S418" s="6">
        <v>0</v>
      </c>
      <c r="T418" s="6">
        <f>R418-S418</f>
        <v>1.502</v>
      </c>
      <c r="U418" s="6">
        <v>1.502</v>
      </c>
      <c r="V418" s="6">
        <f>U418-S418</f>
        <v>1.502</v>
      </c>
      <c r="W418" s="6">
        <f>100 - (1 - (((U418-T418)/U418)+(S418/T418)))*100</f>
        <v>0</v>
      </c>
      <c r="X418" s="7">
        <v>1.502</v>
      </c>
      <c r="Y418" s="13">
        <f>(X418-U418)/U418*100</f>
        <v>0</v>
      </c>
      <c r="Z418" s="14">
        <f>IF(W418&gt;10,"NA",Y418)</f>
        <v>0</v>
      </c>
    </row>
    <row r="419" spans="1:26" ht="19" x14ac:dyDescent="0.25">
      <c r="A419" s="23">
        <v>418</v>
      </c>
      <c r="B419" s="5" t="s">
        <v>25</v>
      </c>
      <c r="C419" s="3" t="s">
        <v>50</v>
      </c>
      <c r="D419" s="3" t="s">
        <v>50</v>
      </c>
      <c r="E419" s="3" t="s">
        <v>47</v>
      </c>
      <c r="F419" s="3" t="s">
        <v>8</v>
      </c>
      <c r="G419" s="3">
        <v>34</v>
      </c>
      <c r="H419" s="3" t="s">
        <v>17</v>
      </c>
      <c r="I419" s="23" t="s">
        <v>60</v>
      </c>
      <c r="J419" s="23">
        <v>424</v>
      </c>
      <c r="K419" s="23">
        <v>69</v>
      </c>
      <c r="L419" s="23">
        <v>0</v>
      </c>
      <c r="M419" s="4">
        <f>PI()*(K419/2)^2/1000+PI()*(L419/2)^2/1000</f>
        <v>3.7392806559352509</v>
      </c>
      <c r="N419" s="33">
        <v>0</v>
      </c>
      <c r="O419" s="3">
        <v>3</v>
      </c>
      <c r="P419" s="6">
        <v>1.554</v>
      </c>
      <c r="Q419" s="6">
        <v>1.1879999999999999</v>
      </c>
      <c r="R419" s="6">
        <v>1.1559999999999999</v>
      </c>
      <c r="S419" s="6">
        <v>0</v>
      </c>
      <c r="T419" s="6">
        <f>R419-S419</f>
        <v>1.1559999999999999</v>
      </c>
      <c r="U419" s="6">
        <v>1.1559999999999999</v>
      </c>
      <c r="V419" s="6">
        <f>U419-S419</f>
        <v>1.1559999999999999</v>
      </c>
      <c r="W419" s="6">
        <f>100 - (1 - (((U419-T419)/U419)+(S419/T419)))*100</f>
        <v>0</v>
      </c>
      <c r="X419" s="7">
        <v>1.1559999999999999</v>
      </c>
      <c r="Y419" s="13">
        <f>(X419-U419)/U419*100</f>
        <v>0</v>
      </c>
      <c r="Z419" s="14">
        <f>IF(W419&gt;10,"NA",Y419)</f>
        <v>0</v>
      </c>
    </row>
    <row r="420" spans="1:26" ht="19" x14ac:dyDescent="0.25">
      <c r="A420" s="23">
        <v>419</v>
      </c>
      <c r="B420" s="5" t="s">
        <v>25</v>
      </c>
      <c r="C420" s="3" t="s">
        <v>50</v>
      </c>
      <c r="D420" s="3" t="s">
        <v>50</v>
      </c>
      <c r="E420" s="3" t="s">
        <v>47</v>
      </c>
      <c r="F420" s="3" t="s">
        <v>8</v>
      </c>
      <c r="G420" s="3">
        <v>34</v>
      </c>
      <c r="H420" s="3" t="s">
        <v>17</v>
      </c>
      <c r="I420" s="23" t="s">
        <v>60</v>
      </c>
      <c r="J420" s="23">
        <v>424</v>
      </c>
      <c r="K420" s="23">
        <v>69</v>
      </c>
      <c r="L420" s="23">
        <v>0</v>
      </c>
      <c r="M420" s="4">
        <f>PI()*(K420/2)^2/1000+PI()*(L420/2)^2/1000</f>
        <v>3.7392806559352509</v>
      </c>
      <c r="N420" s="33">
        <v>0</v>
      </c>
      <c r="O420" s="3">
        <v>4</v>
      </c>
      <c r="P420" s="6">
        <v>1.3180000000000001</v>
      </c>
      <c r="Q420" s="6">
        <v>0.69799999999999995</v>
      </c>
      <c r="R420" s="6">
        <v>0.68300000000000005</v>
      </c>
      <c r="S420" s="6">
        <v>0</v>
      </c>
      <c r="T420" s="6">
        <f>R420-S420</f>
        <v>0.68300000000000005</v>
      </c>
      <c r="U420" s="6">
        <v>0.68300000000000005</v>
      </c>
      <c r="V420" s="6">
        <f>U420-S420</f>
        <v>0.68300000000000005</v>
      </c>
      <c r="W420" s="6">
        <f>100 - (1 - (((U420-T420)/U420)+(S420/T420)))*100</f>
        <v>0</v>
      </c>
      <c r="X420" s="7">
        <v>0.68300000000000005</v>
      </c>
      <c r="Y420" s="13">
        <f>(X420-U420)/U420*100</f>
        <v>0</v>
      </c>
      <c r="Z420" s="14">
        <f>IF(W420&gt;10,"NA",Y420)</f>
        <v>0</v>
      </c>
    </row>
    <row r="421" spans="1:26" ht="19" x14ac:dyDescent="0.25">
      <c r="A421" s="23">
        <v>420</v>
      </c>
      <c r="B421" s="5" t="s">
        <v>25</v>
      </c>
      <c r="C421" s="3" t="s">
        <v>50</v>
      </c>
      <c r="D421" s="3" t="s">
        <v>50</v>
      </c>
      <c r="E421" s="3" t="s">
        <v>47</v>
      </c>
      <c r="F421" s="3" t="s">
        <v>8</v>
      </c>
      <c r="G421" s="3">
        <v>34</v>
      </c>
      <c r="H421" s="3" t="s">
        <v>17</v>
      </c>
      <c r="I421" s="23" t="s">
        <v>60</v>
      </c>
      <c r="J421" s="23">
        <v>424</v>
      </c>
      <c r="K421" s="23">
        <v>69</v>
      </c>
      <c r="L421" s="23">
        <v>0</v>
      </c>
      <c r="M421" s="4">
        <f>PI()*(K421/2)^2/1000+PI()*(L421/2)^2/1000</f>
        <v>3.7392806559352509</v>
      </c>
      <c r="N421" s="33">
        <v>0</v>
      </c>
      <c r="O421" s="3">
        <v>5</v>
      </c>
      <c r="P421" s="6">
        <v>0.98</v>
      </c>
      <c r="Q421" s="6">
        <v>0.59599999999999997</v>
      </c>
      <c r="R421" s="6">
        <v>0.58799999999999997</v>
      </c>
      <c r="S421" s="6">
        <v>0</v>
      </c>
      <c r="T421" s="6">
        <f>R421-S421</f>
        <v>0.58799999999999997</v>
      </c>
      <c r="U421" s="6">
        <v>0.58799999999999997</v>
      </c>
      <c r="V421" s="6">
        <f>U421-S421</f>
        <v>0.58799999999999997</v>
      </c>
      <c r="W421" s="6">
        <f>100 - (1 - (((U421-T421)/U421)+(S421/T421)))*100</f>
        <v>0</v>
      </c>
      <c r="X421" s="7">
        <v>0.58799999999999997</v>
      </c>
      <c r="Y421" s="13">
        <f>(X421-U421)/U421*100</f>
        <v>0</v>
      </c>
      <c r="Z421" s="14">
        <f>IF(W421&gt;10,"NA",Y421)</f>
        <v>0</v>
      </c>
    </row>
    <row r="422" spans="1:26" ht="19" x14ac:dyDescent="0.25">
      <c r="A422" s="23">
        <v>421</v>
      </c>
      <c r="B422" s="5" t="s">
        <v>25</v>
      </c>
      <c r="C422" s="3" t="s">
        <v>50</v>
      </c>
      <c r="D422" s="3" t="s">
        <v>50</v>
      </c>
      <c r="E422" s="3" t="s">
        <v>47</v>
      </c>
      <c r="F422" s="3" t="s">
        <v>8</v>
      </c>
      <c r="G422" s="3">
        <v>34</v>
      </c>
      <c r="H422" s="3" t="s">
        <v>17</v>
      </c>
      <c r="I422" s="23" t="s">
        <v>60</v>
      </c>
      <c r="J422" s="23">
        <v>424</v>
      </c>
      <c r="K422" s="23">
        <v>69</v>
      </c>
      <c r="L422" s="23">
        <v>0</v>
      </c>
      <c r="M422" s="4">
        <f>PI()*(K422/2)^2/1000+PI()*(L422/2)^2/1000</f>
        <v>3.7392806559352509</v>
      </c>
      <c r="N422" s="33">
        <v>0</v>
      </c>
      <c r="O422" s="3">
        <v>6</v>
      </c>
      <c r="P422" s="6">
        <v>1.52</v>
      </c>
      <c r="Q422" s="6">
        <v>0.94399999999999995</v>
      </c>
      <c r="R422" s="6">
        <v>0.91800000000000004</v>
      </c>
      <c r="S422" s="6">
        <v>0</v>
      </c>
      <c r="T422" s="6">
        <f>R422-S422</f>
        <v>0.91800000000000004</v>
      </c>
      <c r="U422" s="6">
        <v>1.0680000000000001</v>
      </c>
      <c r="V422" s="6">
        <f>U422-S422</f>
        <v>1.0680000000000001</v>
      </c>
      <c r="W422" s="6">
        <f>100 - (1 - (((U422-T422)/U422)+(S422/T422)))*100</f>
        <v>14.044943820224717</v>
      </c>
      <c r="X422" s="7">
        <v>1.0680000000000001</v>
      </c>
      <c r="Y422" s="13">
        <f>(X422-U422)/U422*100</f>
        <v>0</v>
      </c>
      <c r="Z422" s="14" t="str">
        <f>IF(W422&gt;10,"NA",Y422)</f>
        <v>NA</v>
      </c>
    </row>
    <row r="423" spans="1:26" ht="19" x14ac:dyDescent="0.25">
      <c r="A423" s="23">
        <v>422</v>
      </c>
      <c r="B423" s="5" t="s">
        <v>25</v>
      </c>
      <c r="C423" s="3" t="s">
        <v>50</v>
      </c>
      <c r="D423" s="3" t="s">
        <v>50</v>
      </c>
      <c r="E423" s="3" t="s">
        <v>47</v>
      </c>
      <c r="F423" s="3" t="s">
        <v>8</v>
      </c>
      <c r="G423" s="3">
        <v>34</v>
      </c>
      <c r="H423" s="3" t="s">
        <v>17</v>
      </c>
      <c r="I423" s="23" t="s">
        <v>60</v>
      </c>
      <c r="J423" s="23">
        <v>424</v>
      </c>
      <c r="K423" s="23">
        <v>69</v>
      </c>
      <c r="L423" s="23">
        <v>0</v>
      </c>
      <c r="M423" s="4">
        <f>PI()*(K423/2)^2/1000+PI()*(L423/2)^2/1000</f>
        <v>3.7392806559352509</v>
      </c>
      <c r="N423" s="33">
        <v>0</v>
      </c>
      <c r="O423" s="3">
        <v>7</v>
      </c>
      <c r="P423" s="6">
        <v>1.556</v>
      </c>
      <c r="Q423" s="6">
        <v>1.0309999999999999</v>
      </c>
      <c r="R423" s="6">
        <v>1.0069999999999999</v>
      </c>
      <c r="S423" s="6">
        <v>0</v>
      </c>
      <c r="T423" s="6">
        <f>R423-S423</f>
        <v>1.0069999999999999</v>
      </c>
      <c r="U423" s="6">
        <v>1.069</v>
      </c>
      <c r="V423" s="6">
        <f>U423-S423</f>
        <v>1.069</v>
      </c>
      <c r="W423" s="6">
        <f>100 - (1 - (((U423-T423)/U423)+(S423/T423)))*100</f>
        <v>5.7998129092609929</v>
      </c>
      <c r="X423" s="7">
        <v>1.069</v>
      </c>
      <c r="Y423" s="13">
        <f>(X423-U423)/U423*100</f>
        <v>0</v>
      </c>
      <c r="Z423" s="14">
        <f>IF(W423&gt;10,"NA",Y423)</f>
        <v>0</v>
      </c>
    </row>
    <row r="424" spans="1:26" ht="19" x14ac:dyDescent="0.25">
      <c r="A424" s="23">
        <v>423</v>
      </c>
      <c r="B424" s="5" t="s">
        <v>25</v>
      </c>
      <c r="C424" s="3" t="s">
        <v>50</v>
      </c>
      <c r="D424" s="3" t="s">
        <v>50</v>
      </c>
      <c r="E424" s="3" t="s">
        <v>47</v>
      </c>
      <c r="F424" s="3" t="s">
        <v>8</v>
      </c>
      <c r="G424" s="3">
        <v>34</v>
      </c>
      <c r="H424" s="3" t="s">
        <v>17</v>
      </c>
      <c r="I424" s="23" t="s">
        <v>60</v>
      </c>
      <c r="J424" s="23">
        <v>424</v>
      </c>
      <c r="K424" s="23">
        <v>69</v>
      </c>
      <c r="L424" s="23">
        <v>0</v>
      </c>
      <c r="M424" s="4">
        <f>PI()*(K424/2)^2/1000+PI()*(L424/2)^2/1000</f>
        <v>3.7392806559352509</v>
      </c>
      <c r="N424" s="33">
        <v>0</v>
      </c>
      <c r="O424" s="3">
        <v>8</v>
      </c>
      <c r="P424" s="6">
        <v>1.889</v>
      </c>
      <c r="Q424" s="6">
        <v>1.4319999999999999</v>
      </c>
      <c r="R424" s="6">
        <v>1.4079999999999999</v>
      </c>
      <c r="S424" s="6">
        <v>0</v>
      </c>
      <c r="T424" s="6">
        <f>R424-S424</f>
        <v>1.4079999999999999</v>
      </c>
      <c r="U424" s="6">
        <v>1.4079999999999999</v>
      </c>
      <c r="V424" s="6">
        <f>U424-S424</f>
        <v>1.4079999999999999</v>
      </c>
      <c r="W424" s="6">
        <f>100 - (1 - (((U424-T424)/U424)+(S424/T424)))*100</f>
        <v>0</v>
      </c>
      <c r="X424" s="7">
        <v>1.4079999999999999</v>
      </c>
      <c r="Y424" s="13">
        <f>(X424-U424)/U424*100</f>
        <v>0</v>
      </c>
      <c r="Z424" s="14">
        <f>IF(W424&gt;10,"NA",Y424)</f>
        <v>0</v>
      </c>
    </row>
    <row r="425" spans="1:26" ht="19" x14ac:dyDescent="0.25">
      <c r="A425" s="23">
        <v>424</v>
      </c>
      <c r="B425" s="5" t="s">
        <v>25</v>
      </c>
      <c r="C425" s="3" t="s">
        <v>50</v>
      </c>
      <c r="D425" s="3" t="s">
        <v>50</v>
      </c>
      <c r="E425" s="3" t="s">
        <v>47</v>
      </c>
      <c r="F425" s="3" t="s">
        <v>8</v>
      </c>
      <c r="G425" s="3">
        <v>34</v>
      </c>
      <c r="H425" s="3" t="s">
        <v>17</v>
      </c>
      <c r="I425" s="23" t="s">
        <v>60</v>
      </c>
      <c r="J425" s="23">
        <v>424</v>
      </c>
      <c r="K425" s="23">
        <v>69</v>
      </c>
      <c r="L425" s="23">
        <v>0</v>
      </c>
      <c r="M425" s="4">
        <f>PI()*(K425/2)^2/1000+PI()*(L425/2)^2/1000</f>
        <v>3.7392806559352509</v>
      </c>
      <c r="N425" s="33">
        <v>0</v>
      </c>
      <c r="O425" s="3">
        <v>9</v>
      </c>
      <c r="P425" s="6">
        <v>1.964</v>
      </c>
      <c r="Q425" s="6">
        <v>1.448</v>
      </c>
      <c r="R425" s="6">
        <v>1.427</v>
      </c>
      <c r="S425" s="6">
        <v>0</v>
      </c>
      <c r="T425" s="6">
        <f>R425-S425</f>
        <v>1.427</v>
      </c>
      <c r="U425" s="6">
        <v>1.427</v>
      </c>
      <c r="V425" s="6">
        <f>U425-S425</f>
        <v>1.427</v>
      </c>
      <c r="W425" s="6">
        <f>100 - (1 - (((U425-T425)/U425)+(S425/T425)))*100</f>
        <v>0</v>
      </c>
      <c r="X425" s="7">
        <v>1.427</v>
      </c>
      <c r="Y425" s="13">
        <f>(X425-U425)/U425*100</f>
        <v>0</v>
      </c>
      <c r="Z425" s="14">
        <f>IF(W425&gt;10,"NA",Y425)</f>
        <v>0</v>
      </c>
    </row>
    <row r="426" spans="1:26" ht="19" x14ac:dyDescent="0.25">
      <c r="A426" s="23">
        <v>425</v>
      </c>
      <c r="B426" s="5" t="s">
        <v>25</v>
      </c>
      <c r="C426" s="3" t="s">
        <v>50</v>
      </c>
      <c r="D426" s="3" t="s">
        <v>50</v>
      </c>
      <c r="E426" s="3" t="s">
        <v>47</v>
      </c>
      <c r="F426" s="3" t="s">
        <v>8</v>
      </c>
      <c r="G426" s="3">
        <v>34</v>
      </c>
      <c r="H426" s="3" t="s">
        <v>17</v>
      </c>
      <c r="I426" s="23" t="s">
        <v>60</v>
      </c>
      <c r="J426" s="23">
        <v>424</v>
      </c>
      <c r="K426" s="23">
        <v>69</v>
      </c>
      <c r="L426" s="23">
        <v>0</v>
      </c>
      <c r="M426" s="4">
        <f>PI()*(K426/2)^2/1000+PI()*(L426/2)^2/1000</f>
        <v>3.7392806559352509</v>
      </c>
      <c r="N426" s="33">
        <v>0</v>
      </c>
      <c r="O426" s="3">
        <v>10</v>
      </c>
      <c r="P426" s="6">
        <v>1.744</v>
      </c>
      <c r="Q426" s="6">
        <v>1.5029999999999999</v>
      </c>
      <c r="R426" s="6">
        <v>1.4790000000000001</v>
      </c>
      <c r="S426" s="6">
        <v>0</v>
      </c>
      <c r="T426" s="6">
        <f>R426-S426</f>
        <v>1.4790000000000001</v>
      </c>
      <c r="U426" s="6">
        <v>1.4790000000000001</v>
      </c>
      <c r="V426" s="6">
        <f>U426-S426</f>
        <v>1.4790000000000001</v>
      </c>
      <c r="W426" s="6">
        <f>100 - (1 - (((U426-T426)/U426)+(S426/T426)))*100</f>
        <v>0</v>
      </c>
      <c r="X426" s="7">
        <v>1.4790000000000001</v>
      </c>
      <c r="Y426" s="13">
        <f>(X426-U426)/U426*100</f>
        <v>0</v>
      </c>
      <c r="Z426" s="14">
        <f>IF(W426&gt;10,"NA",Y426)</f>
        <v>0</v>
      </c>
    </row>
    <row r="427" spans="1:26" ht="19" x14ac:dyDescent="0.25">
      <c r="A427" s="23">
        <v>426</v>
      </c>
      <c r="B427" s="5" t="s">
        <v>25</v>
      </c>
      <c r="C427" s="3" t="s">
        <v>50</v>
      </c>
      <c r="D427" s="3" t="s">
        <v>50</v>
      </c>
      <c r="E427" s="3" t="s">
        <v>47</v>
      </c>
      <c r="F427" s="3" t="s">
        <v>8</v>
      </c>
      <c r="G427" s="3">
        <v>34</v>
      </c>
      <c r="H427" s="3" t="s">
        <v>17</v>
      </c>
      <c r="I427" s="23" t="s">
        <v>60</v>
      </c>
      <c r="J427" s="23">
        <v>424</v>
      </c>
      <c r="K427" s="23">
        <v>69</v>
      </c>
      <c r="L427" s="23">
        <v>0</v>
      </c>
      <c r="M427" s="4">
        <f>PI()*(K427/2)^2/1000+PI()*(L427/2)^2/1000</f>
        <v>3.7392806559352509</v>
      </c>
      <c r="N427" s="33">
        <v>0</v>
      </c>
      <c r="O427" s="3">
        <v>11</v>
      </c>
      <c r="P427" s="6">
        <v>1.4</v>
      </c>
      <c r="Q427" s="6">
        <v>0.91300000000000003</v>
      </c>
      <c r="R427" s="6">
        <v>0.89500000000000002</v>
      </c>
      <c r="S427" s="6">
        <v>0</v>
      </c>
      <c r="T427" s="6">
        <f>R427-S427</f>
        <v>0.89500000000000002</v>
      </c>
      <c r="U427" s="6">
        <v>0.94499999999999995</v>
      </c>
      <c r="V427" s="6">
        <f>U427-S427</f>
        <v>0.94499999999999995</v>
      </c>
      <c r="W427" s="6">
        <f>100 - (1 - (((U427-T427)/U427)+(S427/T427)))*100</f>
        <v>5.2910052910052769</v>
      </c>
      <c r="X427" s="7">
        <v>0.94499999999999995</v>
      </c>
      <c r="Y427" s="13">
        <f>(X427-U427)/U427*100</f>
        <v>0</v>
      </c>
      <c r="Z427" s="14">
        <f>IF(W427&gt;10,"NA",Y427)</f>
        <v>0</v>
      </c>
    </row>
    <row r="428" spans="1:26" ht="19" x14ac:dyDescent="0.25">
      <c r="A428" s="23">
        <v>427</v>
      </c>
      <c r="B428" s="5" t="s">
        <v>25</v>
      </c>
      <c r="C428" s="3" t="s">
        <v>7</v>
      </c>
      <c r="D428" s="3" t="s">
        <v>7</v>
      </c>
      <c r="E428" s="3" t="s">
        <v>47</v>
      </c>
      <c r="F428" s="3" t="s">
        <v>8</v>
      </c>
      <c r="G428" s="3">
        <v>41</v>
      </c>
      <c r="H428" s="3" t="s">
        <v>9</v>
      </c>
      <c r="I428" s="23" t="s">
        <v>45</v>
      </c>
      <c r="J428" s="23">
        <v>448</v>
      </c>
      <c r="K428" s="23">
        <v>50</v>
      </c>
      <c r="L428" s="23">
        <v>0</v>
      </c>
      <c r="M428" s="4">
        <f>PI()*(K428/2)^2/1000+PI()*(L428/2)^2/1000</f>
        <v>1.9634954084936207</v>
      </c>
      <c r="N428" s="33">
        <v>0</v>
      </c>
      <c r="O428" s="3">
        <v>1</v>
      </c>
      <c r="P428" s="6">
        <v>1.698</v>
      </c>
      <c r="Q428" s="6">
        <v>0.78200000000000003</v>
      </c>
      <c r="R428" s="6">
        <v>0.74399999999999999</v>
      </c>
      <c r="S428" s="6">
        <v>0</v>
      </c>
      <c r="T428" s="6">
        <f>R428-S428</f>
        <v>0.74399999999999999</v>
      </c>
      <c r="U428" s="6">
        <v>0.997</v>
      </c>
      <c r="V428" s="6">
        <f>U428-S428</f>
        <v>0.997</v>
      </c>
      <c r="W428" s="6">
        <f>100 - (1 - (((U428-T428)/U428)+(S428/T428)))*100</f>
        <v>25.376128385155454</v>
      </c>
      <c r="X428" s="6">
        <v>0.997</v>
      </c>
      <c r="Y428" s="13">
        <f>(X428-U428)/U428*100</f>
        <v>0</v>
      </c>
      <c r="Z428" s="14" t="str">
        <f>IF(W428&gt;10,"NA",Y428)</f>
        <v>NA</v>
      </c>
    </row>
    <row r="429" spans="1:26" ht="19" x14ac:dyDescent="0.25">
      <c r="A429" s="23">
        <v>428</v>
      </c>
      <c r="B429" s="5" t="s">
        <v>25</v>
      </c>
      <c r="C429" s="3" t="s">
        <v>7</v>
      </c>
      <c r="D429" s="3" t="s">
        <v>7</v>
      </c>
      <c r="E429" s="3" t="s">
        <v>47</v>
      </c>
      <c r="F429" s="3" t="s">
        <v>8</v>
      </c>
      <c r="G429" s="3">
        <v>41</v>
      </c>
      <c r="H429" s="3" t="s">
        <v>9</v>
      </c>
      <c r="I429" s="23" t="s">
        <v>45</v>
      </c>
      <c r="J429" s="23">
        <v>448</v>
      </c>
      <c r="K429" s="23">
        <v>50</v>
      </c>
      <c r="L429" s="23">
        <v>0</v>
      </c>
      <c r="M429" s="4">
        <f>PI()*(K429/2)^2/1000+PI()*(L429/2)^2/1000</f>
        <v>1.9634954084936207</v>
      </c>
      <c r="N429" s="33">
        <v>0</v>
      </c>
      <c r="O429" s="3">
        <v>2</v>
      </c>
      <c r="P429" s="6">
        <v>1.298</v>
      </c>
      <c r="Q429" s="6">
        <v>0.66800000000000004</v>
      </c>
      <c r="R429" s="6">
        <v>0.64500000000000002</v>
      </c>
      <c r="S429" s="6">
        <v>0</v>
      </c>
      <c r="T429" s="6">
        <f>R429-S429</f>
        <v>0.64500000000000002</v>
      </c>
      <c r="U429" s="6">
        <v>0.64500000000000002</v>
      </c>
      <c r="V429" s="6">
        <f>U429-S429</f>
        <v>0.64500000000000002</v>
      </c>
      <c r="W429" s="6">
        <f>100 - (1 - (((U429-T429)/U429)+(S429/T429)))*100</f>
        <v>0</v>
      </c>
      <c r="X429" s="6">
        <v>0.64500000000000002</v>
      </c>
      <c r="Y429" s="13">
        <f>(X429-U429)/U429*100</f>
        <v>0</v>
      </c>
      <c r="Z429" s="14">
        <f>IF(W429&gt;10,"NA",Y429)</f>
        <v>0</v>
      </c>
    </row>
    <row r="430" spans="1:26" ht="19" x14ac:dyDescent="0.25">
      <c r="A430" s="23">
        <v>429</v>
      </c>
      <c r="B430" s="5" t="s">
        <v>25</v>
      </c>
      <c r="C430" s="3" t="s">
        <v>7</v>
      </c>
      <c r="D430" s="3" t="s">
        <v>7</v>
      </c>
      <c r="E430" s="3" t="s">
        <v>47</v>
      </c>
      <c r="F430" s="3" t="s">
        <v>8</v>
      </c>
      <c r="G430" s="3">
        <v>41</v>
      </c>
      <c r="H430" s="3" t="s">
        <v>9</v>
      </c>
      <c r="I430" s="23" t="s">
        <v>45</v>
      </c>
      <c r="J430" s="23">
        <v>448</v>
      </c>
      <c r="K430" s="23">
        <v>50</v>
      </c>
      <c r="L430" s="23">
        <v>0</v>
      </c>
      <c r="M430" s="4">
        <f>PI()*(K430/2)^2/1000+PI()*(L430/2)^2/1000</f>
        <v>1.9634954084936207</v>
      </c>
      <c r="N430" s="33">
        <v>0</v>
      </c>
      <c r="O430" s="3">
        <v>3</v>
      </c>
      <c r="P430" s="6">
        <v>1.5269999999999999</v>
      </c>
      <c r="Q430" s="6">
        <v>0.65500000000000003</v>
      </c>
      <c r="R430" s="6">
        <v>0.65500000000000003</v>
      </c>
      <c r="S430" s="6">
        <v>0</v>
      </c>
      <c r="T430" s="6">
        <f>R430-S430</f>
        <v>0.65500000000000003</v>
      </c>
      <c r="U430" s="6">
        <v>1.1950000000000001</v>
      </c>
      <c r="V430" s="6">
        <f>U430-S430</f>
        <v>1.1950000000000001</v>
      </c>
      <c r="W430" s="6">
        <f>100 - (1 - (((U430-T430)/U430)+(S430/T430)))*100</f>
        <v>45.188284518828461</v>
      </c>
      <c r="X430" s="6">
        <v>1.1950000000000001</v>
      </c>
      <c r="Y430" s="13">
        <f>(X430-U430)/U430*100</f>
        <v>0</v>
      </c>
      <c r="Z430" s="14" t="str">
        <f>IF(W430&gt;10,"NA",Y430)</f>
        <v>NA</v>
      </c>
    </row>
    <row r="431" spans="1:26" ht="19" x14ac:dyDescent="0.25">
      <c r="A431" s="23">
        <v>430</v>
      </c>
      <c r="B431" s="5" t="s">
        <v>25</v>
      </c>
      <c r="C431" s="3" t="s">
        <v>7</v>
      </c>
      <c r="D431" s="3" t="s">
        <v>7</v>
      </c>
      <c r="E431" s="3" t="s">
        <v>47</v>
      </c>
      <c r="F431" s="3" t="s">
        <v>8</v>
      </c>
      <c r="G431" s="3">
        <v>41</v>
      </c>
      <c r="H431" s="3" t="s">
        <v>9</v>
      </c>
      <c r="I431" s="23" t="s">
        <v>45</v>
      </c>
      <c r="J431" s="23">
        <v>448</v>
      </c>
      <c r="K431" s="23">
        <v>50</v>
      </c>
      <c r="L431" s="23">
        <v>0</v>
      </c>
      <c r="M431" s="4">
        <f>PI()*(K431/2)^2/1000+PI()*(L431/2)^2/1000</f>
        <v>1.9634954084936207</v>
      </c>
      <c r="N431" s="33">
        <v>0</v>
      </c>
      <c r="O431" s="3">
        <v>4</v>
      </c>
      <c r="P431" s="6">
        <v>1.224</v>
      </c>
      <c r="Q431" s="6">
        <v>0.53900000000000003</v>
      </c>
      <c r="R431" s="6">
        <v>0.5</v>
      </c>
      <c r="S431" s="6">
        <v>0</v>
      </c>
      <c r="T431" s="6">
        <f>R431-S431</f>
        <v>0.5</v>
      </c>
      <c r="U431" s="6">
        <v>0.75600000000000001</v>
      </c>
      <c r="V431" s="6">
        <f>U431-S431</f>
        <v>0.75600000000000001</v>
      </c>
      <c r="W431" s="6">
        <f>100 - (1 - (((U431-T431)/U431)+(S431/T431)))*100</f>
        <v>33.862433862433861</v>
      </c>
      <c r="X431" s="6">
        <v>0.75600000000000001</v>
      </c>
      <c r="Y431" s="13">
        <f>(X431-U431)/U431*100</f>
        <v>0</v>
      </c>
      <c r="Z431" s="14" t="str">
        <f>IF(W431&gt;10,"NA",Y431)</f>
        <v>NA</v>
      </c>
    </row>
    <row r="432" spans="1:26" ht="19" x14ac:dyDescent="0.25">
      <c r="A432" s="23">
        <v>431</v>
      </c>
      <c r="B432" s="5" t="s">
        <v>25</v>
      </c>
      <c r="C432" s="3" t="s">
        <v>7</v>
      </c>
      <c r="D432" s="3" t="s">
        <v>7</v>
      </c>
      <c r="E432" s="3" t="s">
        <v>47</v>
      </c>
      <c r="F432" s="3" t="s">
        <v>8</v>
      </c>
      <c r="G432" s="3">
        <v>41</v>
      </c>
      <c r="H432" s="3" t="s">
        <v>9</v>
      </c>
      <c r="I432" s="23" t="s">
        <v>45</v>
      </c>
      <c r="J432" s="23">
        <v>448</v>
      </c>
      <c r="K432" s="23">
        <v>50</v>
      </c>
      <c r="L432" s="23">
        <v>0</v>
      </c>
      <c r="M432" s="4">
        <f>PI()*(K432/2)^2/1000+PI()*(L432/2)^2/1000</f>
        <v>1.9634954084936207</v>
      </c>
      <c r="N432" s="33">
        <v>0</v>
      </c>
      <c r="O432" s="3">
        <v>5</v>
      </c>
      <c r="P432" s="6">
        <v>1.212</v>
      </c>
      <c r="Q432" s="6">
        <v>0.46400000000000002</v>
      </c>
      <c r="R432" s="6">
        <v>0.44500000000000001</v>
      </c>
      <c r="S432" s="6">
        <v>0</v>
      </c>
      <c r="T432" s="6">
        <f>R432-S432</f>
        <v>0.44500000000000001</v>
      </c>
      <c r="U432" s="6">
        <v>0.57299999999999995</v>
      </c>
      <c r="V432" s="6">
        <f>U432-S432</f>
        <v>0.57299999999999995</v>
      </c>
      <c r="W432" s="6">
        <f>100 - (1 - (((U432-T432)/U432)+(S432/T432)))*100</f>
        <v>22.33856893542756</v>
      </c>
      <c r="X432" s="6">
        <v>0.57299999999999995</v>
      </c>
      <c r="Y432" s="13">
        <f>(X432-U432)/U432*100</f>
        <v>0</v>
      </c>
      <c r="Z432" s="14" t="str">
        <f>IF(W432&gt;10,"NA",Y432)</f>
        <v>NA</v>
      </c>
    </row>
    <row r="433" spans="1:26" ht="19" x14ac:dyDescent="0.25">
      <c r="A433" s="23">
        <v>432</v>
      </c>
      <c r="B433" s="5" t="s">
        <v>25</v>
      </c>
      <c r="C433" s="3" t="s">
        <v>7</v>
      </c>
      <c r="D433" s="3" t="s">
        <v>7</v>
      </c>
      <c r="E433" s="3" t="s">
        <v>47</v>
      </c>
      <c r="F433" s="3" t="s">
        <v>8</v>
      </c>
      <c r="G433" s="3">
        <v>41</v>
      </c>
      <c r="H433" s="3" t="s">
        <v>9</v>
      </c>
      <c r="I433" s="23" t="s">
        <v>45</v>
      </c>
      <c r="J433" s="23">
        <v>448</v>
      </c>
      <c r="K433" s="23">
        <v>50</v>
      </c>
      <c r="L433" s="23">
        <v>0</v>
      </c>
      <c r="M433" s="4">
        <f>PI()*(K433/2)^2/1000+PI()*(L433/2)^2/1000</f>
        <v>1.9634954084936207</v>
      </c>
      <c r="N433" s="33">
        <v>1</v>
      </c>
      <c r="O433" s="3">
        <v>6</v>
      </c>
      <c r="P433" s="6">
        <v>1.228</v>
      </c>
      <c r="Q433" s="6">
        <v>0.625</v>
      </c>
      <c r="R433" s="6">
        <v>0.57499999999999996</v>
      </c>
      <c r="S433" s="6">
        <v>0</v>
      </c>
      <c r="T433" s="6">
        <f>R433-S433</f>
        <v>0.57499999999999996</v>
      </c>
      <c r="U433" s="6">
        <v>0.57499999999999996</v>
      </c>
      <c r="V433" s="6">
        <f>U433-S433</f>
        <v>0.57499999999999996</v>
      </c>
      <c r="W433" s="6">
        <f>100 - (1 - (((U433-T433)/U433)+(S433/T433)))*100</f>
        <v>0</v>
      </c>
      <c r="X433" s="6">
        <v>0.57499999999999996</v>
      </c>
      <c r="Y433" s="13">
        <f>(X433-U433)/U433*100</f>
        <v>0</v>
      </c>
      <c r="Z433" s="14">
        <f>IF(W433&gt;10,"NA",Y433)</f>
        <v>0</v>
      </c>
    </row>
    <row r="434" spans="1:26" ht="19" x14ac:dyDescent="0.25">
      <c r="A434" s="23">
        <v>433</v>
      </c>
      <c r="B434" s="5" t="s">
        <v>25</v>
      </c>
      <c r="C434" s="3" t="s">
        <v>7</v>
      </c>
      <c r="D434" s="3" t="s">
        <v>7</v>
      </c>
      <c r="E434" s="3" t="s">
        <v>47</v>
      </c>
      <c r="F434" s="3" t="s">
        <v>8</v>
      </c>
      <c r="G434" s="3">
        <v>41</v>
      </c>
      <c r="H434" s="3" t="s">
        <v>9</v>
      </c>
      <c r="I434" s="23" t="s">
        <v>45</v>
      </c>
      <c r="J434" s="23">
        <v>448</v>
      </c>
      <c r="K434" s="23">
        <v>50</v>
      </c>
      <c r="L434" s="23">
        <v>0</v>
      </c>
      <c r="M434" s="4">
        <f>PI()*(K434/2)^2/1000+PI()*(L434/2)^2/1000</f>
        <v>1.9634954084936207</v>
      </c>
      <c r="N434" s="33">
        <v>0</v>
      </c>
      <c r="O434" s="3">
        <v>7</v>
      </c>
      <c r="P434" s="6">
        <v>2.5070000000000001</v>
      </c>
      <c r="Q434" s="6">
        <v>2.2080000000000002</v>
      </c>
      <c r="R434" s="6">
        <v>2.1800000000000002</v>
      </c>
      <c r="S434" s="6">
        <v>0</v>
      </c>
      <c r="T434" s="6">
        <f>R434-S434</f>
        <v>2.1800000000000002</v>
      </c>
      <c r="U434" s="6">
        <v>2.2000000000000002</v>
      </c>
      <c r="V434" s="6">
        <f>U434-S434</f>
        <v>2.2000000000000002</v>
      </c>
      <c r="W434" s="6">
        <f>100 - (1 - (((U434-T434)/U434)+(S434/T434)))*100</f>
        <v>0.90909090909092072</v>
      </c>
      <c r="X434" s="6">
        <v>2.2000000000000002</v>
      </c>
      <c r="Y434" s="13">
        <f>(X434-U434)/U434*100</f>
        <v>0</v>
      </c>
      <c r="Z434" s="14">
        <f>IF(W434&gt;10,"NA",Y434)</f>
        <v>0</v>
      </c>
    </row>
    <row r="435" spans="1:26" ht="19" x14ac:dyDescent="0.25">
      <c r="A435" s="23">
        <v>434</v>
      </c>
      <c r="B435" s="5" t="s">
        <v>25</v>
      </c>
      <c r="C435" s="3" t="s">
        <v>7</v>
      </c>
      <c r="D435" s="3" t="s">
        <v>7</v>
      </c>
      <c r="E435" s="3" t="s">
        <v>47</v>
      </c>
      <c r="F435" s="3" t="s">
        <v>8</v>
      </c>
      <c r="G435" s="3">
        <v>41</v>
      </c>
      <c r="H435" s="3" t="s">
        <v>9</v>
      </c>
      <c r="I435" s="23" t="s">
        <v>45</v>
      </c>
      <c r="J435" s="23">
        <v>448</v>
      </c>
      <c r="K435" s="23">
        <v>50</v>
      </c>
      <c r="L435" s="23">
        <v>0</v>
      </c>
      <c r="M435" s="4">
        <f>PI()*(K435/2)^2/1000+PI()*(L435/2)^2/1000</f>
        <v>1.9634954084936207</v>
      </c>
      <c r="N435" s="33">
        <v>0</v>
      </c>
      <c r="O435" s="3">
        <v>8</v>
      </c>
      <c r="P435" s="6">
        <v>1.756</v>
      </c>
      <c r="Q435" s="6">
        <v>1.2829999999999999</v>
      </c>
      <c r="R435" s="6">
        <v>1.2529999999999999</v>
      </c>
      <c r="S435" s="6">
        <v>0</v>
      </c>
      <c r="T435" s="6">
        <f>R435-S435</f>
        <v>1.2529999999999999</v>
      </c>
      <c r="U435" s="6">
        <v>1.2529999999999999</v>
      </c>
      <c r="V435" s="6">
        <f>U435-S435</f>
        <v>1.2529999999999999</v>
      </c>
      <c r="W435" s="6">
        <f>100 - (1 - (((U435-T435)/U435)+(S435/T435)))*100</f>
        <v>0</v>
      </c>
      <c r="X435" s="6">
        <v>1.2529999999999999</v>
      </c>
      <c r="Y435" s="13">
        <f>(X435-U435)/U435*100</f>
        <v>0</v>
      </c>
      <c r="Z435" s="14">
        <f>IF(W435&gt;10,"NA",Y435)</f>
        <v>0</v>
      </c>
    </row>
    <row r="436" spans="1:26" ht="19" x14ac:dyDescent="0.25">
      <c r="A436" s="23">
        <v>435</v>
      </c>
      <c r="B436" s="5" t="s">
        <v>25</v>
      </c>
      <c r="C436" s="3" t="s">
        <v>7</v>
      </c>
      <c r="D436" s="3" t="s">
        <v>7</v>
      </c>
      <c r="E436" s="3" t="s">
        <v>47</v>
      </c>
      <c r="F436" s="3" t="s">
        <v>8</v>
      </c>
      <c r="G436" s="3">
        <v>41</v>
      </c>
      <c r="H436" s="3" t="s">
        <v>9</v>
      </c>
      <c r="I436" s="23" t="s">
        <v>45</v>
      </c>
      <c r="J436" s="23">
        <v>448</v>
      </c>
      <c r="K436" s="23">
        <v>50</v>
      </c>
      <c r="L436" s="23">
        <v>0</v>
      </c>
      <c r="M436" s="4">
        <f>PI()*(K436/2)^2/1000+PI()*(L436/2)^2/1000</f>
        <v>1.9634954084936207</v>
      </c>
      <c r="N436" s="33">
        <v>0</v>
      </c>
      <c r="O436" s="3">
        <v>9</v>
      </c>
      <c r="P436" s="6">
        <v>1.776</v>
      </c>
      <c r="Q436" s="6">
        <v>1.494</v>
      </c>
      <c r="R436" s="6">
        <v>1.4710000000000001</v>
      </c>
      <c r="S436" s="6">
        <v>0</v>
      </c>
      <c r="T436" s="6">
        <f>R436-S436</f>
        <v>1.4710000000000001</v>
      </c>
      <c r="U436" s="6">
        <v>1.4710000000000001</v>
      </c>
      <c r="V436" s="6">
        <f>U436-S436</f>
        <v>1.4710000000000001</v>
      </c>
      <c r="W436" s="6">
        <f>100 - (1 - (((U436-T436)/U436)+(S436/T436)))*100</f>
        <v>0</v>
      </c>
      <c r="X436" s="6">
        <v>1.4710000000000001</v>
      </c>
      <c r="Y436" s="13">
        <f>(X436-U436)/U436*100</f>
        <v>0</v>
      </c>
      <c r="Z436" s="14">
        <f>IF(W436&gt;10,"NA",Y436)</f>
        <v>0</v>
      </c>
    </row>
    <row r="437" spans="1:26" ht="19" x14ac:dyDescent="0.25">
      <c r="A437" s="23">
        <v>436</v>
      </c>
      <c r="B437" s="5" t="s">
        <v>25</v>
      </c>
      <c r="C437" s="3" t="s">
        <v>7</v>
      </c>
      <c r="D437" s="3" t="s">
        <v>7</v>
      </c>
      <c r="E437" s="3" t="s">
        <v>47</v>
      </c>
      <c r="F437" s="3" t="s">
        <v>8</v>
      </c>
      <c r="G437" s="3">
        <v>41</v>
      </c>
      <c r="H437" s="3" t="s">
        <v>9</v>
      </c>
      <c r="I437" s="23" t="s">
        <v>45</v>
      </c>
      <c r="J437" s="23">
        <v>448</v>
      </c>
      <c r="K437" s="23">
        <v>50</v>
      </c>
      <c r="L437" s="23">
        <v>0</v>
      </c>
      <c r="M437" s="4">
        <f>PI()*(K437/2)^2/1000+PI()*(L437/2)^2/1000</f>
        <v>1.9634954084936207</v>
      </c>
      <c r="N437" s="33">
        <v>0</v>
      </c>
      <c r="O437" s="3">
        <v>10</v>
      </c>
      <c r="P437" s="6">
        <v>1.825</v>
      </c>
      <c r="Q437" s="6">
        <v>1.252</v>
      </c>
      <c r="R437" s="6">
        <v>1.2270000000000001</v>
      </c>
      <c r="S437" s="6">
        <v>0</v>
      </c>
      <c r="T437" s="6">
        <f>R437-S437</f>
        <v>1.2270000000000001</v>
      </c>
      <c r="U437" s="6">
        <v>1.2270000000000001</v>
      </c>
      <c r="V437" s="6">
        <f>U437-S437</f>
        <v>1.2270000000000001</v>
      </c>
      <c r="W437" s="6">
        <f>100 - (1 - (((U437-T437)/U437)+(S437/T437)))*100</f>
        <v>0</v>
      </c>
      <c r="X437" s="6">
        <v>1.2270000000000001</v>
      </c>
      <c r="Y437" s="13">
        <f>(X437-U437)/U437*100</f>
        <v>0</v>
      </c>
      <c r="Z437" s="14">
        <f>IF(W437&gt;10,"NA",Y437)</f>
        <v>0</v>
      </c>
    </row>
    <row r="438" spans="1:26" ht="19" x14ac:dyDescent="0.25">
      <c r="A438" s="23">
        <v>437</v>
      </c>
      <c r="B438" s="5" t="s">
        <v>25</v>
      </c>
      <c r="C438" s="3" t="s">
        <v>7</v>
      </c>
      <c r="D438" s="3" t="s">
        <v>7</v>
      </c>
      <c r="E438" s="3" t="s">
        <v>47</v>
      </c>
      <c r="F438" s="3" t="s">
        <v>8</v>
      </c>
      <c r="G438" s="3">
        <v>41</v>
      </c>
      <c r="H438" s="3" t="s">
        <v>9</v>
      </c>
      <c r="I438" s="23" t="s">
        <v>45</v>
      </c>
      <c r="J438" s="23">
        <v>448</v>
      </c>
      <c r="K438" s="23">
        <v>50</v>
      </c>
      <c r="L438" s="23">
        <v>0</v>
      </c>
      <c r="M438" s="4">
        <f>PI()*(K438/2)^2/1000+PI()*(L438/2)^2/1000</f>
        <v>1.9634954084936207</v>
      </c>
      <c r="N438" s="33">
        <v>0</v>
      </c>
      <c r="O438" s="3">
        <v>11</v>
      </c>
      <c r="P438" s="6">
        <v>1.27</v>
      </c>
      <c r="Q438" s="6">
        <v>0.65100000000000002</v>
      </c>
      <c r="R438" s="6">
        <v>0.63</v>
      </c>
      <c r="S438" s="6">
        <v>0</v>
      </c>
      <c r="T438" s="6">
        <f>R438-S438</f>
        <v>0.63</v>
      </c>
      <c r="U438" s="6">
        <v>0.63</v>
      </c>
      <c r="V438" s="6">
        <f>U438-S438</f>
        <v>0.63</v>
      </c>
      <c r="W438" s="6">
        <f>100 - (1 - (((U438-T438)/U438)+(S438/T438)))*100</f>
        <v>0</v>
      </c>
      <c r="X438" s="6">
        <v>0.63</v>
      </c>
      <c r="Y438" s="13">
        <f>(X438-U438)/U438*100</f>
        <v>0</v>
      </c>
      <c r="Z438" s="14">
        <f>IF(W438&gt;10,"NA",Y438)</f>
        <v>0</v>
      </c>
    </row>
    <row r="439" spans="1:26" ht="19" x14ac:dyDescent="0.25">
      <c r="A439" s="23">
        <v>438</v>
      </c>
      <c r="B439" s="5" t="s">
        <v>25</v>
      </c>
      <c r="C439" s="3" t="s">
        <v>7</v>
      </c>
      <c r="D439" s="3" t="s">
        <v>7</v>
      </c>
      <c r="E439" s="3" t="s">
        <v>47</v>
      </c>
      <c r="F439" s="3" t="s">
        <v>8</v>
      </c>
      <c r="G439" s="3">
        <v>41</v>
      </c>
      <c r="H439" s="3" t="s">
        <v>9</v>
      </c>
      <c r="I439" s="23" t="s">
        <v>45</v>
      </c>
      <c r="J439" s="23">
        <v>448</v>
      </c>
      <c r="K439" s="23">
        <v>50</v>
      </c>
      <c r="L439" s="23">
        <v>0</v>
      </c>
      <c r="M439" s="4">
        <f>PI()*(K439/2)^2/1000+PI()*(L439/2)^2/1000</f>
        <v>1.9634954084936207</v>
      </c>
      <c r="N439" s="33">
        <v>0</v>
      </c>
      <c r="O439" s="3">
        <v>12</v>
      </c>
      <c r="P439" s="6">
        <v>1.4079999999999999</v>
      </c>
      <c r="Q439" s="6">
        <v>0.56000000000000005</v>
      </c>
      <c r="R439" s="6">
        <v>0.53200000000000003</v>
      </c>
      <c r="S439" s="6">
        <v>0</v>
      </c>
      <c r="T439" s="6">
        <f>R439-S439</f>
        <v>0.53200000000000003</v>
      </c>
      <c r="U439" s="6">
        <v>0.91500000000000004</v>
      </c>
      <c r="V439" s="6">
        <f>U439-S439</f>
        <v>0.91500000000000004</v>
      </c>
      <c r="W439" s="6">
        <f>100 - (1 - (((U439-T439)/U439)+(S439/T439)))*100</f>
        <v>41.857923497267755</v>
      </c>
      <c r="X439" s="6">
        <v>0.91500000000000004</v>
      </c>
      <c r="Y439" s="13">
        <f>(X439-U439)/U439*100</f>
        <v>0</v>
      </c>
      <c r="Z439" s="14" t="str">
        <f>IF(W439&gt;10,"NA",Y439)</f>
        <v>NA</v>
      </c>
    </row>
    <row r="440" spans="1:26" ht="19" x14ac:dyDescent="0.25">
      <c r="A440" s="23">
        <v>439</v>
      </c>
      <c r="B440" s="5" t="s">
        <v>25</v>
      </c>
      <c r="C440" s="3" t="s">
        <v>7</v>
      </c>
      <c r="D440" s="3" t="s">
        <v>7</v>
      </c>
      <c r="E440" s="3" t="s">
        <v>47</v>
      </c>
      <c r="F440" s="3" t="s">
        <v>8</v>
      </c>
      <c r="G440" s="3">
        <v>42</v>
      </c>
      <c r="H440" s="3" t="s">
        <v>9</v>
      </c>
      <c r="I440" s="23" t="s">
        <v>56</v>
      </c>
      <c r="J440" s="23">
        <v>502</v>
      </c>
      <c r="K440" s="23">
        <v>35</v>
      </c>
      <c r="L440" s="23">
        <v>0</v>
      </c>
      <c r="M440" s="4">
        <f>PI()*(K440/2)^2/1000+PI()*(L440/2)^2/1000</f>
        <v>0.96211275016187414</v>
      </c>
      <c r="N440" s="33">
        <v>0</v>
      </c>
      <c r="O440" s="3">
        <v>1</v>
      </c>
      <c r="P440" s="6">
        <v>1.5269999999999999</v>
      </c>
      <c r="Q440" s="6">
        <v>1.105</v>
      </c>
      <c r="R440" s="6">
        <v>1.071</v>
      </c>
      <c r="S440" s="6">
        <v>0</v>
      </c>
      <c r="T440" s="6">
        <f>R440-S440</f>
        <v>1.071</v>
      </c>
      <c r="U440" s="6">
        <v>1.1459999999999999</v>
      </c>
      <c r="V440" s="6">
        <f>U440-S440</f>
        <v>1.1459999999999999</v>
      </c>
      <c r="W440" s="6">
        <f>100 - (1 - (((U440-T440)/U440)+(S440/T440)))*100</f>
        <v>6.5445026178010437</v>
      </c>
      <c r="X440" s="6">
        <v>1.1459999999999999</v>
      </c>
      <c r="Y440" s="13">
        <f>(X440-U440)/U440*100</f>
        <v>0</v>
      </c>
      <c r="Z440" s="14">
        <f>IF(W440&gt;10,"NA",Y440)</f>
        <v>0</v>
      </c>
    </row>
    <row r="441" spans="1:26" ht="19" x14ac:dyDescent="0.25">
      <c r="A441" s="23">
        <v>440</v>
      </c>
      <c r="B441" s="5" t="s">
        <v>25</v>
      </c>
      <c r="C441" s="3" t="s">
        <v>7</v>
      </c>
      <c r="D441" s="3" t="s">
        <v>7</v>
      </c>
      <c r="E441" s="3" t="s">
        <v>47</v>
      </c>
      <c r="F441" s="3" t="s">
        <v>8</v>
      </c>
      <c r="G441" s="3">
        <v>42</v>
      </c>
      <c r="H441" s="3" t="s">
        <v>9</v>
      </c>
      <c r="I441" s="23" t="s">
        <v>56</v>
      </c>
      <c r="J441" s="23">
        <v>502</v>
      </c>
      <c r="K441" s="23">
        <v>35</v>
      </c>
      <c r="L441" s="23">
        <v>0</v>
      </c>
      <c r="M441" s="4">
        <f>PI()*(K441/2)^2/1000+PI()*(L441/2)^2/1000</f>
        <v>0.96211275016187414</v>
      </c>
      <c r="N441" s="33">
        <v>1</v>
      </c>
      <c r="O441" s="3">
        <v>2</v>
      </c>
      <c r="P441" s="6">
        <v>1.1830000000000001</v>
      </c>
      <c r="Q441" s="6">
        <v>0.56399999999999995</v>
      </c>
      <c r="R441" s="6">
        <v>0.56399999999999995</v>
      </c>
      <c r="S441" s="6">
        <v>0</v>
      </c>
      <c r="T441" s="6">
        <f>R441-S441</f>
        <v>0.56399999999999995</v>
      </c>
      <c r="U441" s="6">
        <v>0.56399999999999995</v>
      </c>
      <c r="V441" s="6">
        <f>U441-S441</f>
        <v>0.56399999999999995</v>
      </c>
      <c r="W441" s="6">
        <f>100 - (1 - (((U441-T441)/U441)+(S441/T441)))*100</f>
        <v>0</v>
      </c>
      <c r="X441" s="6">
        <v>0.56399999999999995</v>
      </c>
      <c r="Y441" s="13">
        <f>(X441-U441)/U441*100</f>
        <v>0</v>
      </c>
      <c r="Z441" s="14">
        <f>IF(W441&gt;10,"NA",Y441)</f>
        <v>0</v>
      </c>
    </row>
    <row r="442" spans="1:26" ht="19" x14ac:dyDescent="0.25">
      <c r="A442" s="23">
        <v>441</v>
      </c>
      <c r="B442" s="5" t="s">
        <v>25</v>
      </c>
      <c r="C442" s="3" t="s">
        <v>7</v>
      </c>
      <c r="D442" s="3" t="s">
        <v>7</v>
      </c>
      <c r="E442" s="3" t="s">
        <v>47</v>
      </c>
      <c r="F442" s="3" t="s">
        <v>8</v>
      </c>
      <c r="G442" s="3">
        <v>42</v>
      </c>
      <c r="H442" s="3" t="s">
        <v>9</v>
      </c>
      <c r="I442" s="23" t="s">
        <v>56</v>
      </c>
      <c r="J442" s="23">
        <v>502</v>
      </c>
      <c r="K442" s="23">
        <v>35</v>
      </c>
      <c r="L442" s="23">
        <v>0</v>
      </c>
      <c r="M442" s="4">
        <f>PI()*(K442/2)^2/1000+PI()*(L442/2)^2/1000</f>
        <v>0.96211275016187414</v>
      </c>
      <c r="N442" s="33">
        <v>1</v>
      </c>
      <c r="O442" s="3">
        <v>3</v>
      </c>
      <c r="P442" s="6">
        <v>1.4330000000000001</v>
      </c>
      <c r="Q442" s="6">
        <v>0.69699999999999995</v>
      </c>
      <c r="R442" s="6">
        <v>0.68</v>
      </c>
      <c r="S442" s="6">
        <v>3.0000000000000001E-3</v>
      </c>
      <c r="T442" s="6">
        <f>R442-S442</f>
        <v>0.67700000000000005</v>
      </c>
      <c r="U442" s="6">
        <v>0.68</v>
      </c>
      <c r="V442" s="6">
        <f>U442-S442</f>
        <v>0.67700000000000005</v>
      </c>
      <c r="W442" s="6">
        <f>100 - (1 - (((U442-T442)/U442)+(S442/T442)))*100</f>
        <v>0.88430793292205578</v>
      </c>
      <c r="X442" s="6">
        <v>0.68</v>
      </c>
      <c r="Y442" s="13">
        <f>(X442-U442)/U442*100</f>
        <v>0</v>
      </c>
      <c r="Z442" s="14">
        <f>IF(W442&gt;10,"NA",Y442)</f>
        <v>0</v>
      </c>
    </row>
    <row r="443" spans="1:26" ht="19" x14ac:dyDescent="0.25">
      <c r="A443" s="23">
        <v>442</v>
      </c>
      <c r="B443" s="5" t="s">
        <v>25</v>
      </c>
      <c r="C443" s="3" t="s">
        <v>7</v>
      </c>
      <c r="D443" s="3" t="s">
        <v>7</v>
      </c>
      <c r="E443" s="3" t="s">
        <v>47</v>
      </c>
      <c r="F443" s="3" t="s">
        <v>8</v>
      </c>
      <c r="G443" s="3">
        <v>42</v>
      </c>
      <c r="H443" s="3" t="s">
        <v>9</v>
      </c>
      <c r="I443" s="23" t="s">
        <v>56</v>
      </c>
      <c r="J443" s="23">
        <v>502</v>
      </c>
      <c r="K443" s="23">
        <v>35</v>
      </c>
      <c r="L443" s="23">
        <v>0</v>
      </c>
      <c r="M443" s="4">
        <f>PI()*(K443/2)^2/1000+PI()*(L443/2)^2/1000</f>
        <v>0.96211275016187414</v>
      </c>
      <c r="N443" s="33">
        <v>0</v>
      </c>
      <c r="O443" s="3">
        <v>4</v>
      </c>
      <c r="P443" s="6">
        <v>1.014</v>
      </c>
      <c r="Q443" s="6">
        <v>0.496</v>
      </c>
      <c r="R443" s="6">
        <v>0.45600000000000002</v>
      </c>
      <c r="S443" s="6">
        <v>0</v>
      </c>
      <c r="T443" s="6">
        <f>R443-S443</f>
        <v>0.45600000000000002</v>
      </c>
      <c r="U443" s="6">
        <v>0.45600000000000002</v>
      </c>
      <c r="V443" s="6">
        <f>U443-S443</f>
        <v>0.45600000000000002</v>
      </c>
      <c r="W443" s="6">
        <f>100 - (1 - (((U443-T443)/U443)+(S443/T443)))*100</f>
        <v>0</v>
      </c>
      <c r="X443" s="6">
        <v>0.45600000000000002</v>
      </c>
      <c r="Y443" s="13">
        <f>(X443-U443)/U443*100</f>
        <v>0</v>
      </c>
      <c r="Z443" s="14">
        <f>IF(W443&gt;10,"NA",Y443)</f>
        <v>0</v>
      </c>
    </row>
    <row r="444" spans="1:26" ht="19" x14ac:dyDescent="0.25">
      <c r="A444" s="23">
        <v>443</v>
      </c>
      <c r="B444" s="5" t="s">
        <v>25</v>
      </c>
      <c r="C444" s="3" t="s">
        <v>7</v>
      </c>
      <c r="D444" s="3" t="s">
        <v>7</v>
      </c>
      <c r="E444" s="3" t="s">
        <v>47</v>
      </c>
      <c r="F444" s="3" t="s">
        <v>8</v>
      </c>
      <c r="G444" s="3">
        <v>42</v>
      </c>
      <c r="H444" s="3" t="s">
        <v>9</v>
      </c>
      <c r="I444" s="23" t="s">
        <v>56</v>
      </c>
      <c r="J444" s="23">
        <v>502</v>
      </c>
      <c r="K444" s="23">
        <v>35</v>
      </c>
      <c r="L444" s="23">
        <v>0</v>
      </c>
      <c r="M444" s="4">
        <f>PI()*(K444/2)^2/1000+PI()*(L444/2)^2/1000</f>
        <v>0.96211275016187414</v>
      </c>
      <c r="N444" s="33">
        <v>1</v>
      </c>
      <c r="O444" s="3">
        <v>5</v>
      </c>
      <c r="P444" s="6">
        <v>1.25</v>
      </c>
      <c r="Q444" s="6">
        <v>0.54300000000000004</v>
      </c>
      <c r="R444" s="6">
        <v>0.54300000000000004</v>
      </c>
      <c r="S444" s="6">
        <v>0</v>
      </c>
      <c r="T444" s="6">
        <f>R444-S444</f>
        <v>0.54300000000000004</v>
      </c>
      <c r="U444" s="6">
        <v>0.54300000000000004</v>
      </c>
      <c r="V444" s="6">
        <f>U444-S444</f>
        <v>0.54300000000000004</v>
      </c>
      <c r="W444" s="6">
        <f>100 - (1 - (((U444-T444)/U444)+(S444/T444)))*100</f>
        <v>0</v>
      </c>
      <c r="X444" s="6">
        <v>0.54300000000000004</v>
      </c>
      <c r="Y444" s="13">
        <f>(X444-U444)/U444*100</f>
        <v>0</v>
      </c>
      <c r="Z444" s="14">
        <f>IF(W444&gt;10,"NA",Y444)</f>
        <v>0</v>
      </c>
    </row>
    <row r="445" spans="1:26" ht="19" x14ac:dyDescent="0.25">
      <c r="A445" s="23">
        <v>444</v>
      </c>
      <c r="B445" s="5" t="s">
        <v>25</v>
      </c>
      <c r="C445" s="3" t="s">
        <v>7</v>
      </c>
      <c r="D445" s="3" t="s">
        <v>7</v>
      </c>
      <c r="E445" s="3" t="s">
        <v>47</v>
      </c>
      <c r="F445" s="3" t="s">
        <v>8</v>
      </c>
      <c r="G445" s="3">
        <v>42</v>
      </c>
      <c r="H445" s="3" t="s">
        <v>9</v>
      </c>
      <c r="I445" s="23" t="s">
        <v>56</v>
      </c>
      <c r="J445" s="23">
        <v>502</v>
      </c>
      <c r="K445" s="23">
        <v>35</v>
      </c>
      <c r="L445" s="23">
        <v>0</v>
      </c>
      <c r="M445" s="4">
        <f>PI()*(K445/2)^2/1000+PI()*(L445/2)^2/1000</f>
        <v>0.96211275016187414</v>
      </c>
      <c r="N445" s="33">
        <v>0</v>
      </c>
      <c r="O445" s="3">
        <v>6</v>
      </c>
      <c r="P445" s="6">
        <v>2.0089999999999999</v>
      </c>
      <c r="Q445" s="6">
        <v>1.4450000000000001</v>
      </c>
      <c r="R445" s="6">
        <v>1.4259999999999999</v>
      </c>
      <c r="S445" s="6">
        <v>0</v>
      </c>
      <c r="T445" s="6">
        <f>R445-S445</f>
        <v>1.4259999999999999</v>
      </c>
      <c r="U445" s="6">
        <v>1.4379999999999999</v>
      </c>
      <c r="V445" s="6">
        <f>U445-S445</f>
        <v>1.4379999999999999</v>
      </c>
      <c r="W445" s="6">
        <f>100 - (1 - (((U445-T445)/U445)+(S445/T445)))*100</f>
        <v>0.83449235048679782</v>
      </c>
      <c r="X445" s="6">
        <v>1.4379999999999999</v>
      </c>
      <c r="Y445" s="13">
        <f>(X445-U445)/U445*100</f>
        <v>0</v>
      </c>
      <c r="Z445" s="14">
        <f>IF(W445&gt;10,"NA",Y445)</f>
        <v>0</v>
      </c>
    </row>
    <row r="446" spans="1:26" ht="19" x14ac:dyDescent="0.25">
      <c r="A446" s="23">
        <v>445</v>
      </c>
      <c r="B446" s="5" t="s">
        <v>25</v>
      </c>
      <c r="C446" s="3" t="s">
        <v>7</v>
      </c>
      <c r="D446" s="3" t="s">
        <v>7</v>
      </c>
      <c r="E446" s="3" t="s">
        <v>47</v>
      </c>
      <c r="F446" s="3" t="s">
        <v>8</v>
      </c>
      <c r="G446" s="3">
        <v>42</v>
      </c>
      <c r="H446" s="3" t="s">
        <v>9</v>
      </c>
      <c r="I446" s="23" t="s">
        <v>56</v>
      </c>
      <c r="J446" s="23">
        <v>502</v>
      </c>
      <c r="K446" s="23">
        <v>35</v>
      </c>
      <c r="L446" s="23">
        <v>0</v>
      </c>
      <c r="M446" s="4">
        <f>PI()*(K446/2)^2/1000+PI()*(L446/2)^2/1000</f>
        <v>0.96211275016187414</v>
      </c>
      <c r="N446" s="33">
        <v>0</v>
      </c>
      <c r="O446" s="3">
        <v>7</v>
      </c>
      <c r="P446" s="6">
        <v>2.2570000000000001</v>
      </c>
      <c r="Q446" s="6">
        <v>1.704</v>
      </c>
      <c r="R446" s="6">
        <v>1.68</v>
      </c>
      <c r="S446" s="6">
        <v>0</v>
      </c>
      <c r="T446" s="6">
        <f>R446-S446</f>
        <v>1.68</v>
      </c>
      <c r="U446" s="6">
        <v>1.8540000000000001</v>
      </c>
      <c r="V446" s="6">
        <f>U446-S446</f>
        <v>1.8540000000000001</v>
      </c>
      <c r="W446" s="6">
        <f>100 - (1 - (((U446-T446)/U446)+(S446/T446)))*100</f>
        <v>9.3851132686084213</v>
      </c>
      <c r="X446" s="6">
        <v>1.8540000000000001</v>
      </c>
      <c r="Y446" s="13">
        <f>(X446-U446)/U446*100</f>
        <v>0</v>
      </c>
      <c r="Z446" s="14">
        <f>IF(W446&gt;10,"NA",Y446)</f>
        <v>0</v>
      </c>
    </row>
    <row r="447" spans="1:26" ht="19" x14ac:dyDescent="0.25">
      <c r="A447" s="23">
        <v>446</v>
      </c>
      <c r="B447" s="5" t="s">
        <v>25</v>
      </c>
      <c r="C447" s="3" t="s">
        <v>7</v>
      </c>
      <c r="D447" s="3" t="s">
        <v>7</v>
      </c>
      <c r="E447" s="3" t="s">
        <v>47</v>
      </c>
      <c r="F447" s="3" t="s">
        <v>8</v>
      </c>
      <c r="G447" s="3">
        <v>42</v>
      </c>
      <c r="H447" s="3" t="s">
        <v>9</v>
      </c>
      <c r="I447" s="23" t="s">
        <v>56</v>
      </c>
      <c r="J447" s="23">
        <v>502</v>
      </c>
      <c r="K447" s="23">
        <v>35</v>
      </c>
      <c r="L447" s="23">
        <v>0</v>
      </c>
      <c r="M447" s="4">
        <f>PI()*(K447/2)^2/1000+PI()*(L447/2)^2/1000</f>
        <v>0.96211275016187414</v>
      </c>
      <c r="N447" s="33">
        <v>0</v>
      </c>
      <c r="O447" s="3">
        <v>8</v>
      </c>
      <c r="P447" s="6">
        <v>1.976</v>
      </c>
      <c r="Q447" s="6">
        <v>1.4279999999999999</v>
      </c>
      <c r="R447" s="6">
        <v>1.411</v>
      </c>
      <c r="S447" s="6">
        <v>0</v>
      </c>
      <c r="T447" s="6">
        <f>R447-S447</f>
        <v>1.411</v>
      </c>
      <c r="U447" s="6">
        <v>1.476</v>
      </c>
      <c r="V447" s="6">
        <f>U447-S447</f>
        <v>1.476</v>
      </c>
      <c r="W447" s="6">
        <f>100 - (1 - (((U447-T447)/U447)+(S447/T447)))*100</f>
        <v>4.4037940379403722</v>
      </c>
      <c r="X447" s="6">
        <v>1.476</v>
      </c>
      <c r="Y447" s="13">
        <f>(X447-U447)/U447*100</f>
        <v>0</v>
      </c>
      <c r="Z447" s="14">
        <f>IF(W447&gt;10,"NA",Y447)</f>
        <v>0</v>
      </c>
    </row>
    <row r="448" spans="1:26" ht="19" x14ac:dyDescent="0.25">
      <c r="A448" s="23">
        <v>447</v>
      </c>
      <c r="B448" s="5" t="s">
        <v>25</v>
      </c>
      <c r="C448" s="3" t="s">
        <v>7</v>
      </c>
      <c r="D448" s="3" t="s">
        <v>7</v>
      </c>
      <c r="E448" s="3" t="s">
        <v>47</v>
      </c>
      <c r="F448" s="3" t="s">
        <v>8</v>
      </c>
      <c r="G448" s="3">
        <v>42</v>
      </c>
      <c r="H448" s="3" t="s">
        <v>9</v>
      </c>
      <c r="I448" s="23" t="s">
        <v>56</v>
      </c>
      <c r="J448" s="23">
        <v>502</v>
      </c>
      <c r="K448" s="23">
        <v>35</v>
      </c>
      <c r="L448" s="23">
        <v>0</v>
      </c>
      <c r="M448" s="4">
        <f>PI()*(K448/2)^2/1000+PI()*(L448/2)^2/1000</f>
        <v>0.96211275016187414</v>
      </c>
      <c r="N448" s="33">
        <v>0</v>
      </c>
      <c r="O448" s="3">
        <v>9</v>
      </c>
      <c r="P448" s="6">
        <v>2.3340000000000001</v>
      </c>
      <c r="Q448" s="6">
        <v>1.9790000000000001</v>
      </c>
      <c r="R448" s="6">
        <v>1.9530000000000001</v>
      </c>
      <c r="S448" s="6">
        <v>0</v>
      </c>
      <c r="T448" s="6">
        <f>R448-S448</f>
        <v>1.9530000000000001</v>
      </c>
      <c r="U448" s="6">
        <v>1.9530000000000001</v>
      </c>
      <c r="V448" s="6">
        <f>U448-S448</f>
        <v>1.9530000000000001</v>
      </c>
      <c r="W448" s="6">
        <f>100 - (1 - (((U448-T448)/U448)+(S448/T448)))*100</f>
        <v>0</v>
      </c>
      <c r="X448" s="6">
        <v>1.9530000000000001</v>
      </c>
      <c r="Y448" s="13">
        <f>(X448-U448)/U448*100</f>
        <v>0</v>
      </c>
      <c r="Z448" s="14">
        <f>IF(W448&gt;10,"NA",Y448)</f>
        <v>0</v>
      </c>
    </row>
    <row r="449" spans="1:26" ht="19" x14ac:dyDescent="0.25">
      <c r="A449" s="23">
        <v>448</v>
      </c>
      <c r="B449" s="5" t="s">
        <v>25</v>
      </c>
      <c r="C449" s="3" t="s">
        <v>7</v>
      </c>
      <c r="D449" s="3" t="s">
        <v>7</v>
      </c>
      <c r="E449" s="3" t="s">
        <v>47</v>
      </c>
      <c r="F449" s="3" t="s">
        <v>8</v>
      </c>
      <c r="G449" s="3">
        <v>42</v>
      </c>
      <c r="H449" s="3" t="s">
        <v>9</v>
      </c>
      <c r="I449" s="23" t="s">
        <v>56</v>
      </c>
      <c r="J449" s="23">
        <v>502</v>
      </c>
      <c r="K449" s="23">
        <v>35</v>
      </c>
      <c r="L449" s="23">
        <v>0</v>
      </c>
      <c r="M449" s="4">
        <f>PI()*(K449/2)^2/1000+PI()*(L449/2)^2/1000</f>
        <v>0.96211275016187414</v>
      </c>
      <c r="N449" s="33">
        <v>0</v>
      </c>
      <c r="O449" s="3">
        <v>10</v>
      </c>
      <c r="P449" s="6">
        <v>2.13</v>
      </c>
      <c r="Q449" s="6">
        <v>1.611</v>
      </c>
      <c r="R449" s="6">
        <v>1.573</v>
      </c>
      <c r="S449" s="6">
        <v>0</v>
      </c>
      <c r="T449" s="6">
        <f>R449-S449</f>
        <v>1.573</v>
      </c>
      <c r="U449" s="6">
        <v>1.573</v>
      </c>
      <c r="V449" s="6">
        <f>U449-S449</f>
        <v>1.573</v>
      </c>
      <c r="W449" s="6">
        <f>100 - (1 - (((U449-T449)/U449)+(S449/T449)))*100</f>
        <v>0</v>
      </c>
      <c r="X449" s="6">
        <v>1.573</v>
      </c>
      <c r="Y449" s="13">
        <f>(X449-U449)/U449*100</f>
        <v>0</v>
      </c>
      <c r="Z449" s="14">
        <f>IF(W449&gt;10,"NA",Y449)</f>
        <v>0</v>
      </c>
    </row>
    <row r="450" spans="1:26" ht="19" x14ac:dyDescent="0.25">
      <c r="A450" s="23">
        <v>449</v>
      </c>
      <c r="B450" s="5" t="s">
        <v>25</v>
      </c>
      <c r="C450" s="3" t="s">
        <v>7</v>
      </c>
      <c r="D450" s="3" t="s">
        <v>7</v>
      </c>
      <c r="E450" s="3" t="s">
        <v>47</v>
      </c>
      <c r="F450" s="3" t="s">
        <v>8</v>
      </c>
      <c r="G450" s="3">
        <v>42</v>
      </c>
      <c r="H450" s="3" t="s">
        <v>17</v>
      </c>
      <c r="I450" s="23" t="s">
        <v>56</v>
      </c>
      <c r="J450" s="23">
        <v>502</v>
      </c>
      <c r="K450" s="23">
        <v>35</v>
      </c>
      <c r="L450" s="23">
        <v>0</v>
      </c>
      <c r="M450" s="4">
        <f>PI()*(K450/2)^2/1000+PI()*(L450/2)^2/1000</f>
        <v>0.96211275016187414</v>
      </c>
      <c r="N450" s="33">
        <v>0</v>
      </c>
      <c r="O450" s="3">
        <v>1</v>
      </c>
      <c r="P450" s="6">
        <v>1.923</v>
      </c>
      <c r="Q450" s="6">
        <v>1.5720000000000001</v>
      </c>
      <c r="R450" s="6">
        <v>1.542</v>
      </c>
      <c r="S450" s="6">
        <v>0</v>
      </c>
      <c r="T450" s="6">
        <f>R450-S450</f>
        <v>1.542</v>
      </c>
      <c r="U450" s="6">
        <v>1.542</v>
      </c>
      <c r="V450" s="6">
        <f>U450-S450</f>
        <v>1.542</v>
      </c>
      <c r="W450" s="6">
        <f>100 - (1 - (((U450-T450)/U450)+(S450/T450)))*100</f>
        <v>0</v>
      </c>
      <c r="X450" s="6">
        <v>1.542</v>
      </c>
      <c r="Y450" s="13">
        <f>(X450-U450)/U450*100</f>
        <v>0</v>
      </c>
      <c r="Z450" s="14">
        <f>IF(W450&gt;10,"NA",Y450)</f>
        <v>0</v>
      </c>
    </row>
    <row r="451" spans="1:26" ht="19" x14ac:dyDescent="0.25">
      <c r="A451" s="23">
        <v>450</v>
      </c>
      <c r="B451" s="5" t="s">
        <v>25</v>
      </c>
      <c r="C451" s="3" t="s">
        <v>7</v>
      </c>
      <c r="D451" s="3" t="s">
        <v>7</v>
      </c>
      <c r="E451" s="3" t="s">
        <v>47</v>
      </c>
      <c r="F451" s="3" t="s">
        <v>8</v>
      </c>
      <c r="G451" s="3">
        <v>42</v>
      </c>
      <c r="H451" s="3" t="s">
        <v>17</v>
      </c>
      <c r="I451" s="23" t="s">
        <v>56</v>
      </c>
      <c r="J451" s="23">
        <v>502</v>
      </c>
      <c r="K451" s="23">
        <v>35</v>
      </c>
      <c r="L451" s="23">
        <v>0</v>
      </c>
      <c r="M451" s="4">
        <f>PI()*(K451/2)^2/1000+PI()*(L451/2)^2/1000</f>
        <v>0.96211275016187414</v>
      </c>
      <c r="N451" s="33">
        <v>0</v>
      </c>
      <c r="O451" s="3">
        <v>2</v>
      </c>
      <c r="P451" s="6">
        <v>1.595</v>
      </c>
      <c r="Q451" s="6">
        <v>1.0389999999999999</v>
      </c>
      <c r="R451" s="6">
        <v>1.0129999999999999</v>
      </c>
      <c r="S451" s="6">
        <v>0</v>
      </c>
      <c r="T451" s="6">
        <f>R451-S451</f>
        <v>1.0129999999999999</v>
      </c>
      <c r="U451" s="6">
        <v>1.2649999999999999</v>
      </c>
      <c r="V451" s="6">
        <f>U451-S451</f>
        <v>1.2649999999999999</v>
      </c>
      <c r="W451" s="6">
        <f>100 - (1 - (((U451-T451)/U451)+(S451/T451)))*100</f>
        <v>19.920948616600782</v>
      </c>
      <c r="X451" s="6">
        <v>1.2649999999999999</v>
      </c>
      <c r="Y451" s="13">
        <f>(X451-U451)/U451*100</f>
        <v>0</v>
      </c>
      <c r="Z451" s="14" t="str">
        <f>IF(W451&gt;10,"NA",Y451)</f>
        <v>NA</v>
      </c>
    </row>
    <row r="452" spans="1:26" ht="19" x14ac:dyDescent="0.25">
      <c r="A452" s="23">
        <v>451</v>
      </c>
      <c r="B452" s="5" t="s">
        <v>25</v>
      </c>
      <c r="C452" s="3" t="s">
        <v>7</v>
      </c>
      <c r="D452" s="3" t="s">
        <v>7</v>
      </c>
      <c r="E452" s="3" t="s">
        <v>47</v>
      </c>
      <c r="F452" s="3" t="s">
        <v>8</v>
      </c>
      <c r="G452" s="3">
        <v>42</v>
      </c>
      <c r="H452" s="3" t="s">
        <v>17</v>
      </c>
      <c r="I452" s="23" t="s">
        <v>56</v>
      </c>
      <c r="J452" s="23">
        <v>502</v>
      </c>
      <c r="K452" s="23">
        <v>35</v>
      </c>
      <c r="L452" s="23">
        <v>0</v>
      </c>
      <c r="M452" s="4">
        <f>PI()*(K452/2)^2/1000+PI()*(L452/2)^2/1000</f>
        <v>0.96211275016187414</v>
      </c>
      <c r="N452" s="33">
        <v>0</v>
      </c>
      <c r="O452" s="3">
        <v>3</v>
      </c>
      <c r="P452" s="6">
        <v>2.052</v>
      </c>
      <c r="Q452" s="6">
        <v>1.0229999999999999</v>
      </c>
      <c r="R452" s="6">
        <v>1.004</v>
      </c>
      <c r="S452" s="6">
        <v>0</v>
      </c>
      <c r="T452" s="6">
        <f>R452-S452</f>
        <v>1.004</v>
      </c>
      <c r="U452" s="6">
        <v>1.393</v>
      </c>
      <c r="V452" s="6">
        <f>U452-S452</f>
        <v>1.393</v>
      </c>
      <c r="W452" s="6">
        <f>100 - (1 - (((U452-T452)/U452)+(S452/T452)))*100</f>
        <v>27.925340990667621</v>
      </c>
      <c r="X452" s="6">
        <v>1.393</v>
      </c>
      <c r="Y452" s="13">
        <f>(X452-U452)/U452*100</f>
        <v>0</v>
      </c>
      <c r="Z452" s="14" t="str">
        <f>IF(W452&gt;10,"NA",Y452)</f>
        <v>NA</v>
      </c>
    </row>
    <row r="453" spans="1:26" ht="19" x14ac:dyDescent="0.25">
      <c r="A453" s="23">
        <v>452</v>
      </c>
      <c r="B453" s="5" t="s">
        <v>25</v>
      </c>
      <c r="C453" s="3" t="s">
        <v>7</v>
      </c>
      <c r="D453" s="3" t="s">
        <v>7</v>
      </c>
      <c r="E453" s="3" t="s">
        <v>47</v>
      </c>
      <c r="F453" s="3" t="s">
        <v>8</v>
      </c>
      <c r="G453" s="3">
        <v>42</v>
      </c>
      <c r="H453" s="3" t="s">
        <v>17</v>
      </c>
      <c r="I453" s="23" t="s">
        <v>56</v>
      </c>
      <c r="J453" s="23">
        <v>502</v>
      </c>
      <c r="K453" s="23">
        <v>35</v>
      </c>
      <c r="L453" s="23">
        <v>0</v>
      </c>
      <c r="M453" s="4">
        <f>PI()*(K453/2)^2/1000+PI()*(L453/2)^2/1000</f>
        <v>0.96211275016187414</v>
      </c>
      <c r="N453" s="33">
        <v>0</v>
      </c>
      <c r="O453" s="3">
        <v>4</v>
      </c>
      <c r="P453" s="6">
        <v>1.93</v>
      </c>
      <c r="Q453" s="6">
        <v>0.995</v>
      </c>
      <c r="R453" s="6">
        <v>0.97499999999999998</v>
      </c>
      <c r="S453" s="6">
        <v>0</v>
      </c>
      <c r="T453" s="6">
        <f>R453-S453</f>
        <v>0.97499999999999998</v>
      </c>
      <c r="U453" s="6">
        <v>1.1200000000000001</v>
      </c>
      <c r="V453" s="6">
        <f>U453-S453</f>
        <v>1.1200000000000001</v>
      </c>
      <c r="W453" s="6">
        <f>100 - (1 - (((U453-T453)/U453)+(S453/T453)))*100</f>
        <v>12.946428571428584</v>
      </c>
      <c r="X453" s="6">
        <v>1.1200000000000001</v>
      </c>
      <c r="Y453" s="13">
        <f>(X453-U453)/U453*100</f>
        <v>0</v>
      </c>
      <c r="Z453" s="14" t="str">
        <f>IF(W453&gt;10,"NA",Y453)</f>
        <v>NA</v>
      </c>
    </row>
    <row r="454" spans="1:26" ht="19" x14ac:dyDescent="0.25">
      <c r="A454" s="23">
        <v>453</v>
      </c>
      <c r="B454" s="5" t="s">
        <v>25</v>
      </c>
      <c r="C454" s="3" t="s">
        <v>7</v>
      </c>
      <c r="D454" s="3" t="s">
        <v>7</v>
      </c>
      <c r="E454" s="3" t="s">
        <v>47</v>
      </c>
      <c r="F454" s="3" t="s">
        <v>8</v>
      </c>
      <c r="G454" s="3">
        <v>42</v>
      </c>
      <c r="H454" s="3" t="s">
        <v>17</v>
      </c>
      <c r="I454" s="23" t="s">
        <v>56</v>
      </c>
      <c r="J454" s="23">
        <v>502</v>
      </c>
      <c r="K454" s="23">
        <v>35</v>
      </c>
      <c r="L454" s="23">
        <v>0</v>
      </c>
      <c r="M454" s="4">
        <f>PI()*(K454/2)^2/1000+PI()*(L454/2)^2/1000</f>
        <v>0.96211275016187414</v>
      </c>
      <c r="N454" s="33">
        <v>0</v>
      </c>
      <c r="O454" s="3">
        <v>5</v>
      </c>
      <c r="P454" s="6">
        <v>1.115</v>
      </c>
      <c r="Q454" s="6">
        <v>0.52100000000000002</v>
      </c>
      <c r="R454" s="6">
        <v>0.48699999999999999</v>
      </c>
      <c r="S454" s="6">
        <v>0</v>
      </c>
      <c r="T454" s="6">
        <f>R454-S454</f>
        <v>0.48699999999999999</v>
      </c>
      <c r="U454" s="6">
        <v>0.77500000000000002</v>
      </c>
      <c r="V454" s="6">
        <f>U454-S454</f>
        <v>0.77500000000000002</v>
      </c>
      <c r="W454" s="6">
        <f>100 - (1 - (((U454-T454)/U454)+(S454/T454)))*100</f>
        <v>37.161290322580641</v>
      </c>
      <c r="X454" s="6">
        <v>0.77500000000000002</v>
      </c>
      <c r="Y454" s="13">
        <f>(X454-U454)/U454*100</f>
        <v>0</v>
      </c>
      <c r="Z454" s="14" t="str">
        <f>IF(W454&gt;10,"NA",Y454)</f>
        <v>NA</v>
      </c>
    </row>
    <row r="455" spans="1:26" ht="19" x14ac:dyDescent="0.25">
      <c r="A455" s="23">
        <v>454</v>
      </c>
      <c r="B455" s="5" t="s">
        <v>25</v>
      </c>
      <c r="C455" s="3" t="s">
        <v>7</v>
      </c>
      <c r="D455" s="3" t="s">
        <v>7</v>
      </c>
      <c r="E455" s="3" t="s">
        <v>47</v>
      </c>
      <c r="F455" s="3" t="s">
        <v>8</v>
      </c>
      <c r="G455" s="3">
        <v>42</v>
      </c>
      <c r="H455" s="3" t="s">
        <v>17</v>
      </c>
      <c r="I455" s="23" t="s">
        <v>56</v>
      </c>
      <c r="J455" s="23">
        <v>502</v>
      </c>
      <c r="K455" s="23">
        <v>35</v>
      </c>
      <c r="L455" s="23">
        <v>0</v>
      </c>
      <c r="M455" s="4">
        <f>PI()*(K455/2)^2/1000+PI()*(L455/2)^2/1000</f>
        <v>0.96211275016187414</v>
      </c>
      <c r="N455" s="33">
        <v>0</v>
      </c>
      <c r="O455" s="3">
        <v>6</v>
      </c>
      <c r="P455" s="6">
        <v>1.43</v>
      </c>
      <c r="Q455" s="6">
        <v>0.72</v>
      </c>
      <c r="R455" s="6">
        <v>0.68400000000000005</v>
      </c>
      <c r="S455" s="6">
        <v>0</v>
      </c>
      <c r="T455" s="6">
        <f>R455-S455</f>
        <v>0.68400000000000005</v>
      </c>
      <c r="U455" s="6">
        <v>1.67</v>
      </c>
      <c r="V455" s="6">
        <f>U455-S455</f>
        <v>1.67</v>
      </c>
      <c r="W455" s="6">
        <f>100 - (1 - (((U455-T455)/U455)+(S455/T455)))*100</f>
        <v>59.041916167664667</v>
      </c>
      <c r="X455" s="6">
        <v>1.67</v>
      </c>
      <c r="Y455" s="13">
        <f>(X455-U455)/U455*100</f>
        <v>0</v>
      </c>
      <c r="Z455" s="14" t="str">
        <f>IF(W455&gt;10,"NA",Y455)</f>
        <v>NA</v>
      </c>
    </row>
    <row r="456" spans="1:26" ht="19" x14ac:dyDescent="0.25">
      <c r="A456" s="23">
        <v>455</v>
      </c>
      <c r="B456" s="5" t="s">
        <v>25</v>
      </c>
      <c r="C456" s="3" t="s">
        <v>7</v>
      </c>
      <c r="D456" s="3" t="s">
        <v>7</v>
      </c>
      <c r="E456" s="3" t="s">
        <v>47</v>
      </c>
      <c r="F456" s="3" t="s">
        <v>8</v>
      </c>
      <c r="G456" s="3">
        <v>42</v>
      </c>
      <c r="H456" s="3" t="s">
        <v>17</v>
      </c>
      <c r="I456" s="23" t="s">
        <v>56</v>
      </c>
      <c r="J456" s="23">
        <v>502</v>
      </c>
      <c r="K456" s="23">
        <v>35</v>
      </c>
      <c r="L456" s="23">
        <v>0</v>
      </c>
      <c r="M456" s="4">
        <f>PI()*(K456/2)^2/1000+PI()*(L456/2)^2/1000</f>
        <v>0.96211275016187414</v>
      </c>
      <c r="N456" s="33">
        <v>0</v>
      </c>
      <c r="O456" s="3">
        <v>7</v>
      </c>
      <c r="P456" s="6">
        <v>2.2909999999999999</v>
      </c>
      <c r="Q456" s="6">
        <v>1.6779999999999999</v>
      </c>
      <c r="R456" s="6">
        <v>1.657</v>
      </c>
      <c r="S456" s="6">
        <v>0</v>
      </c>
      <c r="T456" s="6">
        <f>R456-S456</f>
        <v>1.657</v>
      </c>
      <c r="U456" s="6">
        <v>1.871</v>
      </c>
      <c r="V456" s="6">
        <f>U456-S456</f>
        <v>1.871</v>
      </c>
      <c r="W456" s="6">
        <f>100 - (1 - (((U456-T456)/U456)+(S456/T456)))*100</f>
        <v>11.437733832175297</v>
      </c>
      <c r="X456" s="6">
        <v>1.871</v>
      </c>
      <c r="Y456" s="13">
        <f>(X456-U456)/U456*100</f>
        <v>0</v>
      </c>
      <c r="Z456" s="14" t="str">
        <f>IF(W456&gt;10,"NA",Y456)</f>
        <v>NA</v>
      </c>
    </row>
    <row r="457" spans="1:26" ht="19" x14ac:dyDescent="0.25">
      <c r="A457" s="23">
        <v>456</v>
      </c>
      <c r="B457" s="5" t="s">
        <v>25</v>
      </c>
      <c r="C457" s="3" t="s">
        <v>7</v>
      </c>
      <c r="D457" s="3" t="s">
        <v>7</v>
      </c>
      <c r="E457" s="3" t="s">
        <v>47</v>
      </c>
      <c r="F457" s="3" t="s">
        <v>8</v>
      </c>
      <c r="G457" s="3">
        <v>42</v>
      </c>
      <c r="H457" s="3" t="s">
        <v>17</v>
      </c>
      <c r="I457" s="23" t="s">
        <v>56</v>
      </c>
      <c r="J457" s="23">
        <v>502</v>
      </c>
      <c r="K457" s="23">
        <v>35</v>
      </c>
      <c r="L457" s="23">
        <v>0</v>
      </c>
      <c r="M457" s="4">
        <f>PI()*(K457/2)^2/1000+PI()*(L457/2)^2/1000</f>
        <v>0.96211275016187414</v>
      </c>
      <c r="N457" s="33">
        <v>0</v>
      </c>
      <c r="O457" s="3">
        <v>8</v>
      </c>
      <c r="P457" s="6">
        <v>1.77</v>
      </c>
      <c r="Q457" s="6">
        <v>1.1950000000000001</v>
      </c>
      <c r="R457" s="6">
        <v>1.1759999999999999</v>
      </c>
      <c r="S457" s="6">
        <v>0</v>
      </c>
      <c r="T457" s="6">
        <f>R457-S457</f>
        <v>1.1759999999999999</v>
      </c>
      <c r="U457" s="6">
        <v>1.3080000000000001</v>
      </c>
      <c r="V457" s="6">
        <f>U457-S457</f>
        <v>1.3080000000000001</v>
      </c>
      <c r="W457" s="6">
        <f>100 - (1 - (((U457-T457)/U457)+(S457/T457)))*100</f>
        <v>10.091743119266056</v>
      </c>
      <c r="X457" s="6">
        <v>1.3080000000000001</v>
      </c>
      <c r="Y457" s="13">
        <f>(X457-U457)/U457*100</f>
        <v>0</v>
      </c>
      <c r="Z457" s="14" t="str">
        <f>IF(W457&gt;10,"NA",Y457)</f>
        <v>NA</v>
      </c>
    </row>
    <row r="458" spans="1:26" ht="19" x14ac:dyDescent="0.25">
      <c r="A458" s="23">
        <v>457</v>
      </c>
      <c r="B458" s="5" t="s">
        <v>25</v>
      </c>
      <c r="C458" s="3" t="s">
        <v>7</v>
      </c>
      <c r="D458" s="3" t="s">
        <v>7</v>
      </c>
      <c r="E458" s="3" t="s">
        <v>47</v>
      </c>
      <c r="F458" s="3" t="s">
        <v>8</v>
      </c>
      <c r="G458" s="3">
        <v>42</v>
      </c>
      <c r="H458" s="3" t="s">
        <v>17</v>
      </c>
      <c r="I458" s="23" t="s">
        <v>56</v>
      </c>
      <c r="J458" s="23">
        <v>502</v>
      </c>
      <c r="K458" s="23">
        <v>35</v>
      </c>
      <c r="L458" s="23">
        <v>0</v>
      </c>
      <c r="M458" s="4">
        <f>PI()*(K458/2)^2/1000+PI()*(L458/2)^2/1000</f>
        <v>0.96211275016187414</v>
      </c>
      <c r="N458" s="33">
        <v>0</v>
      </c>
      <c r="O458" s="3">
        <v>9</v>
      </c>
      <c r="P458" s="6">
        <v>2.2789999999999999</v>
      </c>
      <c r="Q458" s="6">
        <v>1.6879999999999999</v>
      </c>
      <c r="R458" s="6">
        <v>1.6879999999999999</v>
      </c>
      <c r="S458" s="6">
        <v>0</v>
      </c>
      <c r="T458" s="6">
        <f>R458-S458</f>
        <v>1.6879999999999999</v>
      </c>
      <c r="U458" s="6">
        <v>1.8819999999999999</v>
      </c>
      <c r="V458" s="6">
        <f>U458-S458</f>
        <v>1.8819999999999999</v>
      </c>
      <c r="W458" s="6">
        <f>100 - (1 - (((U458-T458)/U458)+(S458/T458)))*100</f>
        <v>10.308182784272049</v>
      </c>
      <c r="X458" s="6">
        <v>1.8819999999999999</v>
      </c>
      <c r="Y458" s="13">
        <f>(X458-U458)/U458*100</f>
        <v>0</v>
      </c>
      <c r="Z458" s="14" t="str">
        <f>IF(W458&gt;10,"NA",Y458)</f>
        <v>NA</v>
      </c>
    </row>
    <row r="459" spans="1:26" ht="19" x14ac:dyDescent="0.25">
      <c r="A459" s="23">
        <v>458</v>
      </c>
      <c r="B459" s="5" t="s">
        <v>25</v>
      </c>
      <c r="C459" s="3" t="s">
        <v>7</v>
      </c>
      <c r="D459" s="3" t="s">
        <v>7</v>
      </c>
      <c r="E459" s="3" t="s">
        <v>47</v>
      </c>
      <c r="F459" s="3" t="s">
        <v>8</v>
      </c>
      <c r="G459" s="3">
        <v>42</v>
      </c>
      <c r="H459" s="3" t="s">
        <v>17</v>
      </c>
      <c r="I459" s="23" t="s">
        <v>56</v>
      </c>
      <c r="J459" s="23">
        <v>502</v>
      </c>
      <c r="K459" s="23">
        <v>35</v>
      </c>
      <c r="L459" s="23">
        <v>0</v>
      </c>
      <c r="M459" s="4">
        <f>PI()*(K459/2)^2/1000+PI()*(L459/2)^2/1000</f>
        <v>0.96211275016187414</v>
      </c>
      <c r="N459" s="33">
        <v>0</v>
      </c>
      <c r="O459" s="3">
        <v>10</v>
      </c>
      <c r="P459" s="6">
        <v>1.2210000000000001</v>
      </c>
      <c r="Q459" s="6">
        <v>0.51200000000000001</v>
      </c>
      <c r="R459" s="6">
        <v>0.48199999999999998</v>
      </c>
      <c r="S459" s="6">
        <v>0</v>
      </c>
      <c r="T459" s="6">
        <f>R459-S459</f>
        <v>0.48199999999999998</v>
      </c>
      <c r="U459" s="6">
        <v>1.004</v>
      </c>
      <c r="V459" s="6">
        <f>U459-S459</f>
        <v>1.004</v>
      </c>
      <c r="W459" s="6">
        <f>100 - (1 - (((U459-T459)/U459)+(S459/T459)))*100</f>
        <v>51.992031872509955</v>
      </c>
      <c r="X459" s="6">
        <v>1.004</v>
      </c>
      <c r="Y459" s="13">
        <f>(X459-U459)/U459*100</f>
        <v>0</v>
      </c>
      <c r="Z459" s="14" t="str">
        <f>IF(W459&gt;10,"NA",Y459)</f>
        <v>NA</v>
      </c>
    </row>
    <row r="460" spans="1:26" ht="19" x14ac:dyDescent="0.25">
      <c r="A460" s="23">
        <v>459</v>
      </c>
      <c r="B460" s="5" t="s">
        <v>25</v>
      </c>
      <c r="C460" s="3" t="s">
        <v>50</v>
      </c>
      <c r="D460" s="3" t="s">
        <v>50</v>
      </c>
      <c r="E460" s="3" t="s">
        <v>47</v>
      </c>
      <c r="F460" s="3" t="s">
        <v>8</v>
      </c>
      <c r="G460" s="3">
        <v>43</v>
      </c>
      <c r="H460" s="3" t="s">
        <v>9</v>
      </c>
      <c r="I460" s="23" t="s">
        <v>56</v>
      </c>
      <c r="J460" s="23">
        <v>501</v>
      </c>
      <c r="K460" s="23">
        <v>140</v>
      </c>
      <c r="L460" s="23">
        <v>0</v>
      </c>
      <c r="M460" s="4">
        <f>PI()*(K460/2)^2/1000+PI()*(L460/2)^2/1000</f>
        <v>15.393804002589986</v>
      </c>
      <c r="N460" s="33">
        <v>0</v>
      </c>
      <c r="O460" s="3">
        <v>1</v>
      </c>
      <c r="P460" s="6">
        <v>1.48</v>
      </c>
      <c r="Q460" s="6">
        <v>1.1000000000000001</v>
      </c>
      <c r="R460" s="6">
        <v>1.0760000000000001</v>
      </c>
      <c r="S460" s="6">
        <v>0</v>
      </c>
      <c r="T460" s="6">
        <f>R460-S460</f>
        <v>1.0760000000000001</v>
      </c>
      <c r="U460" s="6">
        <v>1.0760000000000001</v>
      </c>
      <c r="V460" s="6">
        <f>U460-S460</f>
        <v>1.0760000000000001</v>
      </c>
      <c r="W460" s="6">
        <f>100 - (1 - (((U460-T460)/U460)+(S460/T460)))*100</f>
        <v>0</v>
      </c>
      <c r="X460" s="6">
        <v>1.0760000000000001</v>
      </c>
      <c r="Y460" s="13">
        <f>(X460-U460)/U460*100</f>
        <v>0</v>
      </c>
      <c r="Z460" s="14">
        <f>IF(W460&gt;10,"NA",Y460)</f>
        <v>0</v>
      </c>
    </row>
    <row r="461" spans="1:26" ht="19" x14ac:dyDescent="0.25">
      <c r="A461" s="23">
        <v>460</v>
      </c>
      <c r="B461" s="5" t="s">
        <v>25</v>
      </c>
      <c r="C461" s="3" t="s">
        <v>50</v>
      </c>
      <c r="D461" s="3" t="s">
        <v>50</v>
      </c>
      <c r="E461" s="3" t="s">
        <v>47</v>
      </c>
      <c r="F461" s="3" t="s">
        <v>8</v>
      </c>
      <c r="G461" s="3">
        <v>43</v>
      </c>
      <c r="H461" s="3" t="s">
        <v>9</v>
      </c>
      <c r="I461" s="23" t="s">
        <v>56</v>
      </c>
      <c r="J461" s="23">
        <v>501</v>
      </c>
      <c r="K461" s="23">
        <v>140</v>
      </c>
      <c r="L461" s="23">
        <v>0</v>
      </c>
      <c r="M461" s="4">
        <f>PI()*(K461/2)^2/1000+PI()*(L461/2)^2/1000</f>
        <v>15.393804002589986</v>
      </c>
      <c r="N461" s="33">
        <v>0</v>
      </c>
      <c r="O461" s="3">
        <v>2</v>
      </c>
      <c r="P461" s="6">
        <v>1.389</v>
      </c>
      <c r="Q461" s="6">
        <v>0.71899999999999997</v>
      </c>
      <c r="R461" s="6">
        <v>0.67500000000000004</v>
      </c>
      <c r="S461" s="6">
        <v>0</v>
      </c>
      <c r="T461" s="6">
        <f>R461-S461</f>
        <v>0.67500000000000004</v>
      </c>
      <c r="U461" s="6">
        <v>1.1279999999999999</v>
      </c>
      <c r="V461" s="6">
        <f>U461-S461</f>
        <v>1.1279999999999999</v>
      </c>
      <c r="W461" s="6">
        <f>100 - (1 - (((U461-T461)/U461)+(S461/T461)))*100</f>
        <v>40.15957446808509</v>
      </c>
      <c r="X461" s="6">
        <v>1.1279999999999999</v>
      </c>
      <c r="Y461" s="13">
        <f>(X461-U461)/U461*100</f>
        <v>0</v>
      </c>
      <c r="Z461" s="14" t="str">
        <f>IF(W461&gt;10,"NA",Y461)</f>
        <v>NA</v>
      </c>
    </row>
    <row r="462" spans="1:26" ht="19" x14ac:dyDescent="0.25">
      <c r="A462" s="23">
        <v>461</v>
      </c>
      <c r="B462" s="5" t="s">
        <v>25</v>
      </c>
      <c r="C462" s="3" t="s">
        <v>50</v>
      </c>
      <c r="D462" s="3" t="s">
        <v>50</v>
      </c>
      <c r="E462" s="3" t="s">
        <v>47</v>
      </c>
      <c r="F462" s="3" t="s">
        <v>8</v>
      </c>
      <c r="G462" s="3">
        <v>43</v>
      </c>
      <c r="H462" s="3" t="s">
        <v>9</v>
      </c>
      <c r="I462" s="23" t="s">
        <v>56</v>
      </c>
      <c r="J462" s="23">
        <v>501</v>
      </c>
      <c r="K462" s="23">
        <v>140</v>
      </c>
      <c r="L462" s="23">
        <v>0</v>
      </c>
      <c r="M462" s="4">
        <f>PI()*(K462/2)^2/1000+PI()*(L462/2)^2/1000</f>
        <v>15.393804002589986</v>
      </c>
      <c r="N462" s="33">
        <v>0</v>
      </c>
      <c r="O462" s="3">
        <v>3</v>
      </c>
      <c r="P462" s="6">
        <v>1.4830000000000001</v>
      </c>
      <c r="Q462" s="6">
        <v>0.79400000000000004</v>
      </c>
      <c r="R462" s="6">
        <v>0.76200000000000001</v>
      </c>
      <c r="S462" s="6">
        <v>0</v>
      </c>
      <c r="T462" s="6">
        <f>R462-S462</f>
        <v>0.76200000000000001</v>
      </c>
      <c r="U462" s="6">
        <v>0.95899999999999996</v>
      </c>
      <c r="V462" s="6">
        <f>U462-S462</f>
        <v>0.95899999999999996</v>
      </c>
      <c r="W462" s="6">
        <f>100 - (1 - (((U462-T462)/U462)+(S462/T462)))*100</f>
        <v>20.542231491136604</v>
      </c>
      <c r="X462" s="6">
        <v>0.95899999999999996</v>
      </c>
      <c r="Y462" s="13">
        <f>(X462-U462)/U462*100</f>
        <v>0</v>
      </c>
      <c r="Z462" s="14" t="str">
        <f>IF(W462&gt;10,"NA",Y462)</f>
        <v>NA</v>
      </c>
    </row>
    <row r="463" spans="1:26" ht="19" x14ac:dyDescent="0.25">
      <c r="A463" s="23">
        <v>462</v>
      </c>
      <c r="B463" s="5" t="s">
        <v>25</v>
      </c>
      <c r="C463" s="3" t="s">
        <v>50</v>
      </c>
      <c r="D463" s="3" t="s">
        <v>50</v>
      </c>
      <c r="E463" s="3" t="s">
        <v>47</v>
      </c>
      <c r="F463" s="3" t="s">
        <v>8</v>
      </c>
      <c r="G463" s="3">
        <v>43</v>
      </c>
      <c r="H463" s="3" t="s">
        <v>9</v>
      </c>
      <c r="I463" s="23" t="s">
        <v>56</v>
      </c>
      <c r="J463" s="23">
        <v>501</v>
      </c>
      <c r="K463" s="23">
        <v>140</v>
      </c>
      <c r="L463" s="23">
        <v>0</v>
      </c>
      <c r="M463" s="4">
        <f>PI()*(K463/2)^2/1000+PI()*(L463/2)^2/1000</f>
        <v>15.393804002589986</v>
      </c>
      <c r="N463" s="33">
        <v>0</v>
      </c>
      <c r="O463" s="3">
        <v>4</v>
      </c>
      <c r="P463" s="6">
        <v>1.3320000000000001</v>
      </c>
      <c r="Q463" s="6">
        <v>0.49</v>
      </c>
      <c r="R463" s="6">
        <v>0.49</v>
      </c>
      <c r="S463" s="6">
        <v>0</v>
      </c>
      <c r="T463" s="6">
        <f>R463-S463</f>
        <v>0.49</v>
      </c>
      <c r="U463" s="6">
        <v>1.085</v>
      </c>
      <c r="V463" s="6">
        <f>U463-S463</f>
        <v>1.085</v>
      </c>
      <c r="W463" s="6">
        <f>100 - (1 - (((U463-T463)/U463)+(S463/T463)))*100</f>
        <v>54.838709677419352</v>
      </c>
      <c r="X463" s="6">
        <v>1.085</v>
      </c>
      <c r="Y463" s="13">
        <f>(X463-U463)/U463*100</f>
        <v>0</v>
      </c>
      <c r="Z463" s="14" t="str">
        <f>IF(W463&gt;10,"NA",Y463)</f>
        <v>NA</v>
      </c>
    </row>
    <row r="464" spans="1:26" ht="19" x14ac:dyDescent="0.25">
      <c r="A464" s="23">
        <v>463</v>
      </c>
      <c r="B464" s="5" t="s">
        <v>25</v>
      </c>
      <c r="C464" s="3" t="s">
        <v>50</v>
      </c>
      <c r="D464" s="3" t="s">
        <v>50</v>
      </c>
      <c r="E464" s="3" t="s">
        <v>47</v>
      </c>
      <c r="F464" s="3" t="s">
        <v>8</v>
      </c>
      <c r="G464" s="3">
        <v>43</v>
      </c>
      <c r="H464" s="3" t="s">
        <v>9</v>
      </c>
      <c r="I464" s="23" t="s">
        <v>56</v>
      </c>
      <c r="J464" s="23">
        <v>501</v>
      </c>
      <c r="K464" s="23">
        <v>140</v>
      </c>
      <c r="L464" s="23">
        <v>0</v>
      </c>
      <c r="M464" s="4">
        <f>PI()*(K464/2)^2/1000+PI()*(L464/2)^2/1000</f>
        <v>15.393804002589986</v>
      </c>
      <c r="N464" s="33">
        <v>0</v>
      </c>
      <c r="O464" s="3">
        <v>5</v>
      </c>
      <c r="P464" s="6">
        <v>1.119</v>
      </c>
      <c r="Q464" s="6">
        <v>0.39200000000000002</v>
      </c>
      <c r="R464" s="6">
        <v>0.34699999999999998</v>
      </c>
      <c r="S464" s="6">
        <v>0</v>
      </c>
      <c r="T464" s="6">
        <f>R464-S464</f>
        <v>0.34699999999999998</v>
      </c>
      <c r="U464" s="6">
        <v>0.75900000000000001</v>
      </c>
      <c r="V464" s="6">
        <f>U464-S464</f>
        <v>0.75900000000000001</v>
      </c>
      <c r="W464" s="6">
        <f>100 - (1 - (((U464-T464)/U464)+(S464/T464)))*100</f>
        <v>54.281949934123851</v>
      </c>
      <c r="X464" s="6">
        <v>0.75900000000000001</v>
      </c>
      <c r="Y464" s="13">
        <f>(X464-U464)/U464*100</f>
        <v>0</v>
      </c>
      <c r="Z464" s="14" t="str">
        <f>IF(W464&gt;10,"NA",Y464)</f>
        <v>NA</v>
      </c>
    </row>
    <row r="465" spans="1:26" ht="19" x14ac:dyDescent="0.25">
      <c r="A465" s="23">
        <v>464</v>
      </c>
      <c r="B465" s="5" t="s">
        <v>25</v>
      </c>
      <c r="C465" s="3" t="s">
        <v>50</v>
      </c>
      <c r="D465" s="3" t="s">
        <v>50</v>
      </c>
      <c r="E465" s="3" t="s">
        <v>47</v>
      </c>
      <c r="F465" s="3" t="s">
        <v>8</v>
      </c>
      <c r="G465" s="3">
        <v>43</v>
      </c>
      <c r="H465" s="3" t="s">
        <v>9</v>
      </c>
      <c r="I465" s="23" t="s">
        <v>56</v>
      </c>
      <c r="J465" s="23">
        <v>501</v>
      </c>
      <c r="K465" s="23">
        <v>140</v>
      </c>
      <c r="L465" s="23">
        <v>0</v>
      </c>
      <c r="M465" s="4">
        <f>PI()*(K465/2)^2/1000+PI()*(L465/2)^2/1000</f>
        <v>15.393804002589986</v>
      </c>
      <c r="N465" s="33">
        <v>0</v>
      </c>
      <c r="O465" s="3">
        <v>6</v>
      </c>
      <c r="P465" s="6">
        <v>2.0019999999999998</v>
      </c>
      <c r="Q465" s="6">
        <v>1.67</v>
      </c>
      <c r="R465" s="6">
        <v>1.645</v>
      </c>
      <c r="S465" s="6">
        <v>0</v>
      </c>
      <c r="T465" s="6">
        <f>R465-S465</f>
        <v>1.645</v>
      </c>
      <c r="U465" s="6">
        <v>1.645</v>
      </c>
      <c r="V465" s="6">
        <f>U465-S465</f>
        <v>1.645</v>
      </c>
      <c r="W465" s="6">
        <f>100 - (1 - (((U465-T465)/U465)+(S465/T465)))*100</f>
        <v>0</v>
      </c>
      <c r="X465" s="6">
        <v>1.645</v>
      </c>
      <c r="Y465" s="13">
        <f>(X465-U465)/U465*100</f>
        <v>0</v>
      </c>
      <c r="Z465" s="14">
        <f>IF(W465&gt;10,"NA",Y465)</f>
        <v>0</v>
      </c>
    </row>
    <row r="466" spans="1:26" ht="19" x14ac:dyDescent="0.25">
      <c r="A466" s="23">
        <v>465</v>
      </c>
      <c r="B466" s="5" t="s">
        <v>25</v>
      </c>
      <c r="C466" s="3" t="s">
        <v>50</v>
      </c>
      <c r="D466" s="3" t="s">
        <v>50</v>
      </c>
      <c r="E466" s="3" t="s">
        <v>47</v>
      </c>
      <c r="F466" s="3" t="s">
        <v>8</v>
      </c>
      <c r="G466" s="3">
        <v>43</v>
      </c>
      <c r="H466" s="3" t="s">
        <v>9</v>
      </c>
      <c r="I466" s="23" t="s">
        <v>56</v>
      </c>
      <c r="J466" s="23">
        <v>501</v>
      </c>
      <c r="K466" s="23">
        <v>140</v>
      </c>
      <c r="L466" s="23">
        <v>0</v>
      </c>
      <c r="M466" s="4">
        <f>PI()*(K466/2)^2/1000+PI()*(L466/2)^2/1000</f>
        <v>15.393804002589986</v>
      </c>
      <c r="N466" s="33">
        <v>0</v>
      </c>
      <c r="O466" s="3">
        <v>7</v>
      </c>
      <c r="P466" s="6">
        <v>2.0779999999999998</v>
      </c>
      <c r="Q466" s="6">
        <v>1.8149999999999999</v>
      </c>
      <c r="R466" s="6">
        <v>1.77</v>
      </c>
      <c r="S466" s="6">
        <v>0</v>
      </c>
      <c r="T466" s="6">
        <f>R466-S466</f>
        <v>1.77</v>
      </c>
      <c r="U466" s="6">
        <v>1.77</v>
      </c>
      <c r="V466" s="6">
        <f>U466-S466</f>
        <v>1.77</v>
      </c>
      <c r="W466" s="6">
        <f>100 - (1 - (((U466-T466)/U466)+(S466/T466)))*100</f>
        <v>0</v>
      </c>
      <c r="X466" s="6">
        <v>1.77</v>
      </c>
      <c r="Y466" s="13">
        <f>(X466-U466)/U466*100</f>
        <v>0</v>
      </c>
      <c r="Z466" s="14">
        <f>IF(W466&gt;10,"NA",Y466)</f>
        <v>0</v>
      </c>
    </row>
    <row r="467" spans="1:26" ht="19" x14ac:dyDescent="0.25">
      <c r="A467" s="23">
        <v>466</v>
      </c>
      <c r="B467" s="5" t="s">
        <v>25</v>
      </c>
      <c r="C467" s="3" t="s">
        <v>50</v>
      </c>
      <c r="D467" s="3" t="s">
        <v>50</v>
      </c>
      <c r="E467" s="3" t="s">
        <v>47</v>
      </c>
      <c r="F467" s="3" t="s">
        <v>8</v>
      </c>
      <c r="G467" s="3">
        <v>43</v>
      </c>
      <c r="H467" s="3" t="s">
        <v>9</v>
      </c>
      <c r="I467" s="23" t="s">
        <v>56</v>
      </c>
      <c r="J467" s="23">
        <v>501</v>
      </c>
      <c r="K467" s="23">
        <v>140</v>
      </c>
      <c r="L467" s="23">
        <v>0</v>
      </c>
      <c r="M467" s="4">
        <f>PI()*(K467/2)^2/1000+PI()*(L467/2)^2/1000</f>
        <v>15.393804002589986</v>
      </c>
      <c r="N467" s="33">
        <v>0</v>
      </c>
      <c r="O467" s="3">
        <v>8</v>
      </c>
      <c r="P467" s="6">
        <v>1.8759999999999999</v>
      </c>
      <c r="Q467" s="6">
        <v>1.2989999999999999</v>
      </c>
      <c r="R467" s="6">
        <v>1.2589999999999999</v>
      </c>
      <c r="S467" s="6">
        <v>0</v>
      </c>
      <c r="T467" s="6">
        <f>R467-S467</f>
        <v>1.2589999999999999</v>
      </c>
      <c r="U467" s="6">
        <v>1.446</v>
      </c>
      <c r="V467" s="6">
        <f>U467-S467</f>
        <v>1.446</v>
      </c>
      <c r="W467" s="6">
        <f>100 - (1 - (((U467-T467)/U467)+(S467/T467)))*100</f>
        <v>12.932226832641774</v>
      </c>
      <c r="X467" s="6">
        <v>1.446</v>
      </c>
      <c r="Y467" s="13">
        <f>(X467-U467)/U467*100</f>
        <v>0</v>
      </c>
      <c r="Z467" s="14" t="str">
        <f>IF(W467&gt;10,"NA",Y467)</f>
        <v>NA</v>
      </c>
    </row>
    <row r="468" spans="1:26" ht="19" x14ac:dyDescent="0.25">
      <c r="A468" s="23">
        <v>467</v>
      </c>
      <c r="B468" s="5" t="s">
        <v>25</v>
      </c>
      <c r="C468" s="3" t="s">
        <v>50</v>
      </c>
      <c r="D468" s="3" t="s">
        <v>50</v>
      </c>
      <c r="E468" s="3" t="s">
        <v>47</v>
      </c>
      <c r="F468" s="3" t="s">
        <v>8</v>
      </c>
      <c r="G468" s="3">
        <v>43</v>
      </c>
      <c r="H468" s="3" t="s">
        <v>9</v>
      </c>
      <c r="I468" s="23" t="s">
        <v>56</v>
      </c>
      <c r="J468" s="23">
        <v>501</v>
      </c>
      <c r="K468" s="23">
        <v>140</v>
      </c>
      <c r="L468" s="23">
        <v>0</v>
      </c>
      <c r="M468" s="4">
        <f>PI()*(K468/2)^2/1000+PI()*(L468/2)^2/1000</f>
        <v>15.393804002589986</v>
      </c>
      <c r="N468" s="33">
        <v>0</v>
      </c>
      <c r="O468" s="3">
        <v>9</v>
      </c>
      <c r="P468" s="6">
        <v>2.0070000000000001</v>
      </c>
      <c r="Q468" s="6">
        <v>1.726</v>
      </c>
      <c r="R468" s="6">
        <v>1.704</v>
      </c>
      <c r="S468" s="6">
        <v>0</v>
      </c>
      <c r="T468" s="6">
        <f>R468-S468</f>
        <v>1.704</v>
      </c>
      <c r="U468" s="6">
        <v>1.704</v>
      </c>
      <c r="V468" s="6">
        <f>U468-S468</f>
        <v>1.704</v>
      </c>
      <c r="W468" s="6">
        <f>100 - (1 - (((U468-T468)/U468)+(S468/T468)))*100</f>
        <v>0</v>
      </c>
      <c r="X468" s="6">
        <v>1.704</v>
      </c>
      <c r="Y468" s="13">
        <f>(X468-U468)/U468*100</f>
        <v>0</v>
      </c>
      <c r="Z468" s="14">
        <f>IF(W468&gt;10,"NA",Y468)</f>
        <v>0</v>
      </c>
    </row>
    <row r="469" spans="1:26" ht="19" x14ac:dyDescent="0.25">
      <c r="A469" s="23">
        <v>468</v>
      </c>
      <c r="B469" s="5" t="s">
        <v>25</v>
      </c>
      <c r="C469" s="3" t="s">
        <v>50</v>
      </c>
      <c r="D469" s="3" t="s">
        <v>50</v>
      </c>
      <c r="E469" s="3" t="s">
        <v>47</v>
      </c>
      <c r="F469" s="3" t="s">
        <v>8</v>
      </c>
      <c r="G469" s="3">
        <v>43</v>
      </c>
      <c r="H469" s="3" t="s">
        <v>9</v>
      </c>
      <c r="I469" s="23" t="s">
        <v>56</v>
      </c>
      <c r="J469" s="23">
        <v>501</v>
      </c>
      <c r="K469" s="23">
        <v>140</v>
      </c>
      <c r="L469" s="23">
        <v>0</v>
      </c>
      <c r="M469" s="4">
        <f>PI()*(K469/2)^2/1000+PI()*(L469/2)^2/1000</f>
        <v>15.393804002589986</v>
      </c>
      <c r="N469" s="33">
        <v>0</v>
      </c>
      <c r="O469" s="3">
        <v>10</v>
      </c>
      <c r="P469" s="6">
        <v>1.163</v>
      </c>
      <c r="Q469" s="6">
        <v>0.5</v>
      </c>
      <c r="R469" s="6">
        <v>0.48099999999999998</v>
      </c>
      <c r="S469" s="6">
        <v>0</v>
      </c>
      <c r="T469" s="6">
        <f>R469-S469</f>
        <v>0.48099999999999998</v>
      </c>
      <c r="U469" s="6">
        <v>0.50800000000000001</v>
      </c>
      <c r="V469" s="6">
        <f>U469-S469</f>
        <v>0.50800000000000001</v>
      </c>
      <c r="W469" s="6">
        <f>100 - (1 - (((U469-T469)/U469)+(S469/T469)))*100</f>
        <v>5.3149606299212593</v>
      </c>
      <c r="X469" s="6">
        <v>0.50800000000000001</v>
      </c>
      <c r="Y469" s="13">
        <f>(X469-U469)/U469*100</f>
        <v>0</v>
      </c>
      <c r="Z469" s="14">
        <f>IF(W469&gt;10,"NA",Y469)</f>
        <v>0</v>
      </c>
    </row>
    <row r="470" spans="1:26" ht="19" x14ac:dyDescent="0.25">
      <c r="A470" s="23">
        <v>469</v>
      </c>
      <c r="B470" s="5" t="s">
        <v>25</v>
      </c>
      <c r="C470" s="3" t="s">
        <v>50</v>
      </c>
      <c r="D470" s="3" t="s">
        <v>50</v>
      </c>
      <c r="E470" s="3" t="s">
        <v>47</v>
      </c>
      <c r="F470" s="3" t="s">
        <v>8</v>
      </c>
      <c r="G470" s="3">
        <v>43</v>
      </c>
      <c r="H470" s="3" t="s">
        <v>9</v>
      </c>
      <c r="I470" s="23" t="s">
        <v>56</v>
      </c>
      <c r="J470" s="23">
        <v>501</v>
      </c>
      <c r="K470" s="23">
        <v>140</v>
      </c>
      <c r="L470" s="23">
        <v>0</v>
      </c>
      <c r="M470" s="4">
        <f>PI()*(K470/2)^2/1000+PI()*(L470/2)^2/1000</f>
        <v>15.393804002589986</v>
      </c>
      <c r="N470" s="33">
        <v>0</v>
      </c>
      <c r="O470" s="3">
        <v>11</v>
      </c>
      <c r="P470" s="6">
        <v>1.3140000000000001</v>
      </c>
      <c r="Q470" s="6">
        <v>0.372</v>
      </c>
      <c r="R470" s="6">
        <v>0.372</v>
      </c>
      <c r="S470" s="6">
        <v>0</v>
      </c>
      <c r="T470" s="6">
        <f>R470-S470</f>
        <v>0.372</v>
      </c>
      <c r="U470" s="6">
        <v>0.622</v>
      </c>
      <c r="V470" s="6">
        <f>U470-S470</f>
        <v>0.622</v>
      </c>
      <c r="W470" s="6">
        <f>100 - (1 - (((U470-T470)/U470)+(S470/T470)))*100</f>
        <v>40.192926045016073</v>
      </c>
      <c r="X470" s="6">
        <v>0.622</v>
      </c>
      <c r="Y470" s="13">
        <f>(X470-U470)/U470*100</f>
        <v>0</v>
      </c>
      <c r="Z470" s="14" t="str">
        <f>IF(W470&gt;10,"NA",Y470)</f>
        <v>NA</v>
      </c>
    </row>
    <row r="471" spans="1:26" ht="19" x14ac:dyDescent="0.25">
      <c r="A471" s="23">
        <v>470</v>
      </c>
      <c r="B471" s="5" t="s">
        <v>25</v>
      </c>
      <c r="C471" s="3" t="s">
        <v>50</v>
      </c>
      <c r="D471" s="3" t="s">
        <v>50</v>
      </c>
      <c r="E471" s="3" t="s">
        <v>47</v>
      </c>
      <c r="F471" s="3" t="s">
        <v>8</v>
      </c>
      <c r="G471" s="3">
        <v>43</v>
      </c>
      <c r="H471" s="3" t="s">
        <v>17</v>
      </c>
      <c r="I471" s="23" t="s">
        <v>56</v>
      </c>
      <c r="J471" s="23">
        <v>501</v>
      </c>
      <c r="K471" s="23">
        <v>140</v>
      </c>
      <c r="L471" s="23">
        <v>0</v>
      </c>
      <c r="M471" s="4">
        <f>PI()*(K471/2)^2/1000+PI()*(L471/2)^2/1000</f>
        <v>15.393804002589986</v>
      </c>
      <c r="N471" s="33">
        <v>0</v>
      </c>
      <c r="O471" s="3">
        <v>1</v>
      </c>
      <c r="P471" s="6">
        <v>1.9219999999999999</v>
      </c>
      <c r="Q471" s="6">
        <v>1.73</v>
      </c>
      <c r="R471" s="6">
        <v>1.6930000000000001</v>
      </c>
      <c r="S471" s="6">
        <v>0</v>
      </c>
      <c r="T471" s="6">
        <f>R471-S471</f>
        <v>1.6930000000000001</v>
      </c>
      <c r="U471" s="6">
        <v>1.74</v>
      </c>
      <c r="V471" s="6">
        <f>U471-S471</f>
        <v>1.74</v>
      </c>
      <c r="W471" s="6">
        <f>100 - (1 - (((U471-T471)/U471)+(S471/T471)))*100</f>
        <v>2.7011494252873547</v>
      </c>
      <c r="X471" s="6">
        <v>1.74</v>
      </c>
      <c r="Y471" s="13">
        <f>(X471-U471)/U471*100</f>
        <v>0</v>
      </c>
      <c r="Z471" s="14">
        <f>IF(W471&gt;10,"NA",Y471)</f>
        <v>0</v>
      </c>
    </row>
    <row r="472" spans="1:26" ht="19" x14ac:dyDescent="0.25">
      <c r="A472" s="23">
        <v>471</v>
      </c>
      <c r="B472" s="5" t="s">
        <v>25</v>
      </c>
      <c r="C472" s="3" t="s">
        <v>50</v>
      </c>
      <c r="D472" s="3" t="s">
        <v>50</v>
      </c>
      <c r="E472" s="3" t="s">
        <v>47</v>
      </c>
      <c r="F472" s="3" t="s">
        <v>8</v>
      </c>
      <c r="G472" s="3">
        <v>43</v>
      </c>
      <c r="H472" s="3" t="s">
        <v>17</v>
      </c>
      <c r="I472" s="23" t="s">
        <v>56</v>
      </c>
      <c r="J472" s="23">
        <v>501</v>
      </c>
      <c r="K472" s="23">
        <v>140</v>
      </c>
      <c r="L472" s="23">
        <v>0</v>
      </c>
      <c r="M472" s="4">
        <f>PI()*(K472/2)^2/1000+PI()*(L472/2)^2/1000</f>
        <v>15.393804002589986</v>
      </c>
      <c r="N472" s="33">
        <v>0</v>
      </c>
      <c r="O472" s="3">
        <v>2</v>
      </c>
      <c r="P472" s="6">
        <v>1.65</v>
      </c>
      <c r="Q472" s="6">
        <v>1.3560000000000001</v>
      </c>
      <c r="R472" s="6">
        <v>1.31</v>
      </c>
      <c r="S472" s="6">
        <v>0</v>
      </c>
      <c r="T472" s="6">
        <f>R472-S472</f>
        <v>1.31</v>
      </c>
      <c r="U472" s="6">
        <v>1.3680000000000001</v>
      </c>
      <c r="V472" s="6">
        <f>U472-S472</f>
        <v>1.3680000000000001</v>
      </c>
      <c r="W472" s="6">
        <f>100 - (1 - (((U472-T472)/U472)+(S472/T472)))*100</f>
        <v>4.2397660818713376</v>
      </c>
      <c r="X472" s="6">
        <v>1.3680000000000001</v>
      </c>
      <c r="Y472" s="13">
        <f>(X472-U472)/U472*100</f>
        <v>0</v>
      </c>
      <c r="Z472" s="14">
        <f>IF(W472&gt;10,"NA",Y472)</f>
        <v>0</v>
      </c>
    </row>
    <row r="473" spans="1:26" ht="19" x14ac:dyDescent="0.25">
      <c r="A473" s="23">
        <v>472</v>
      </c>
      <c r="B473" s="5" t="s">
        <v>25</v>
      </c>
      <c r="C473" s="3" t="s">
        <v>50</v>
      </c>
      <c r="D473" s="3" t="s">
        <v>50</v>
      </c>
      <c r="E473" s="3" t="s">
        <v>47</v>
      </c>
      <c r="F473" s="3" t="s">
        <v>8</v>
      </c>
      <c r="G473" s="3">
        <v>43</v>
      </c>
      <c r="H473" s="3" t="s">
        <v>17</v>
      </c>
      <c r="I473" s="23" t="s">
        <v>56</v>
      </c>
      <c r="J473" s="23">
        <v>501</v>
      </c>
      <c r="K473" s="23">
        <v>140</v>
      </c>
      <c r="L473" s="23">
        <v>0</v>
      </c>
      <c r="M473" s="4">
        <f>PI()*(K473/2)^2/1000+PI()*(L473/2)^2/1000</f>
        <v>15.393804002589986</v>
      </c>
      <c r="N473" s="33">
        <v>0</v>
      </c>
      <c r="O473" s="3">
        <v>3</v>
      </c>
      <c r="P473" s="6">
        <v>1.5620000000000001</v>
      </c>
      <c r="Q473" s="6">
        <v>1.0960000000000001</v>
      </c>
      <c r="R473" s="6">
        <v>1.0669999999999999</v>
      </c>
      <c r="S473" s="6">
        <v>0</v>
      </c>
      <c r="T473" s="6">
        <f>R473-S473</f>
        <v>1.0669999999999999</v>
      </c>
      <c r="U473" s="6">
        <v>1.0669999999999999</v>
      </c>
      <c r="V473" s="6">
        <f>U473-S473</f>
        <v>1.0669999999999999</v>
      </c>
      <c r="W473" s="6">
        <f>100 - (1 - (((U473-T473)/U473)+(S473/T473)))*100</f>
        <v>0</v>
      </c>
      <c r="X473" s="6">
        <v>1.0669999999999999</v>
      </c>
      <c r="Y473" s="13">
        <f>(X473-U473)/U473*100</f>
        <v>0</v>
      </c>
      <c r="Z473" s="14">
        <f>IF(W473&gt;10,"NA",Y473)</f>
        <v>0</v>
      </c>
    </row>
    <row r="474" spans="1:26" ht="19" x14ac:dyDescent="0.25">
      <c r="A474" s="23">
        <v>473</v>
      </c>
      <c r="B474" s="5" t="s">
        <v>25</v>
      </c>
      <c r="C474" s="3" t="s">
        <v>50</v>
      </c>
      <c r="D474" s="3" t="s">
        <v>50</v>
      </c>
      <c r="E474" s="3" t="s">
        <v>47</v>
      </c>
      <c r="F474" s="3" t="s">
        <v>8</v>
      </c>
      <c r="G474" s="3">
        <v>43</v>
      </c>
      <c r="H474" s="3" t="s">
        <v>17</v>
      </c>
      <c r="I474" s="23" t="s">
        <v>56</v>
      </c>
      <c r="J474" s="23">
        <v>501</v>
      </c>
      <c r="K474" s="23">
        <v>140</v>
      </c>
      <c r="L474" s="23">
        <v>0</v>
      </c>
      <c r="M474" s="4">
        <f>PI()*(K474/2)^2/1000+PI()*(L474/2)^2/1000</f>
        <v>15.393804002589986</v>
      </c>
      <c r="N474" s="33">
        <v>0</v>
      </c>
      <c r="O474" s="3">
        <v>4</v>
      </c>
      <c r="P474" s="6">
        <v>1.2330000000000001</v>
      </c>
      <c r="Q474" s="6">
        <v>0.71799999999999997</v>
      </c>
      <c r="R474" s="6">
        <v>0.70099999999999996</v>
      </c>
      <c r="S474" s="6">
        <v>0</v>
      </c>
      <c r="T474" s="6">
        <f>R474-S474</f>
        <v>0.70099999999999996</v>
      </c>
      <c r="U474" s="6">
        <v>0.88200000000000001</v>
      </c>
      <c r="V474" s="6">
        <f>U474-S474</f>
        <v>0.88200000000000001</v>
      </c>
      <c r="W474" s="6">
        <f>100 - (1 - (((U474-T474)/U474)+(S474/T474)))*100</f>
        <v>20.521541950113388</v>
      </c>
      <c r="X474" s="6">
        <v>0.88200000000000001</v>
      </c>
      <c r="Y474" s="13">
        <f>(X474-U474)/U474*100</f>
        <v>0</v>
      </c>
      <c r="Z474" s="14" t="str">
        <f>IF(W474&gt;10,"NA",Y474)</f>
        <v>NA</v>
      </c>
    </row>
    <row r="475" spans="1:26" ht="19" x14ac:dyDescent="0.25">
      <c r="A475" s="23">
        <v>474</v>
      </c>
      <c r="B475" s="5" t="s">
        <v>25</v>
      </c>
      <c r="C475" s="3" t="s">
        <v>50</v>
      </c>
      <c r="D475" s="3" t="s">
        <v>50</v>
      </c>
      <c r="E475" s="3" t="s">
        <v>47</v>
      </c>
      <c r="F475" s="3" t="s">
        <v>8</v>
      </c>
      <c r="G475" s="3">
        <v>43</v>
      </c>
      <c r="H475" s="3" t="s">
        <v>17</v>
      </c>
      <c r="I475" s="23" t="s">
        <v>56</v>
      </c>
      <c r="J475" s="23">
        <v>501</v>
      </c>
      <c r="K475" s="23">
        <v>140</v>
      </c>
      <c r="L475" s="23">
        <v>0</v>
      </c>
      <c r="M475" s="4">
        <f>PI()*(K475/2)^2/1000+PI()*(L475/2)^2/1000</f>
        <v>15.393804002589986</v>
      </c>
      <c r="N475" s="33">
        <v>0</v>
      </c>
      <c r="O475" s="3">
        <v>5</v>
      </c>
      <c r="P475" s="6">
        <v>1.327</v>
      </c>
      <c r="Q475" s="6">
        <v>0.71799999999999997</v>
      </c>
      <c r="R475" s="6">
        <v>0.68300000000000005</v>
      </c>
      <c r="S475" s="6">
        <v>0</v>
      </c>
      <c r="T475" s="6">
        <f>R475-S475</f>
        <v>0.68300000000000005</v>
      </c>
      <c r="U475" s="6">
        <v>0.68300000000000005</v>
      </c>
      <c r="V475" s="6">
        <f>U475-S475</f>
        <v>0.68300000000000005</v>
      </c>
      <c r="W475" s="6">
        <f>100 - (1 - (((U475-T475)/U475)+(S475/T475)))*100</f>
        <v>0</v>
      </c>
      <c r="X475" s="6">
        <v>0.68300000000000005</v>
      </c>
      <c r="Y475" s="13">
        <f>(X475-U475)/U475*100</f>
        <v>0</v>
      </c>
      <c r="Z475" s="14">
        <f>IF(W475&gt;10,"NA",Y475)</f>
        <v>0</v>
      </c>
    </row>
    <row r="476" spans="1:26" ht="19" x14ac:dyDescent="0.25">
      <c r="A476" s="23">
        <v>475</v>
      </c>
      <c r="B476" s="5" t="s">
        <v>25</v>
      </c>
      <c r="C476" s="3" t="s">
        <v>50</v>
      </c>
      <c r="D476" s="3" t="s">
        <v>50</v>
      </c>
      <c r="E476" s="3" t="s">
        <v>47</v>
      </c>
      <c r="F476" s="3" t="s">
        <v>8</v>
      </c>
      <c r="G476" s="3">
        <v>43</v>
      </c>
      <c r="H476" s="3" t="s">
        <v>17</v>
      </c>
      <c r="I476" s="23" t="s">
        <v>56</v>
      </c>
      <c r="J476" s="23">
        <v>501</v>
      </c>
      <c r="K476" s="23">
        <v>140</v>
      </c>
      <c r="L476" s="23">
        <v>0</v>
      </c>
      <c r="M476" s="4">
        <f>PI()*(K476/2)^2/1000+PI()*(L476/2)^2/1000</f>
        <v>15.393804002589986</v>
      </c>
      <c r="N476" s="33">
        <v>0</v>
      </c>
      <c r="O476" s="3">
        <v>6</v>
      </c>
      <c r="P476" s="6">
        <v>0.84199999999999997</v>
      </c>
      <c r="Q476" s="6">
        <v>0.38400000000000001</v>
      </c>
      <c r="R476" s="6">
        <v>0.38400000000000001</v>
      </c>
      <c r="S476" s="6">
        <v>0</v>
      </c>
      <c r="T476" s="6">
        <f>R476-S476</f>
        <v>0.38400000000000001</v>
      </c>
      <c r="U476" s="6">
        <v>0.38400000000000001</v>
      </c>
      <c r="V476" s="6">
        <f>U476-S476</f>
        <v>0.38400000000000001</v>
      </c>
      <c r="W476" s="6">
        <f>100 - (1 - (((U476-T476)/U476)+(S476/T476)))*100</f>
        <v>0</v>
      </c>
      <c r="X476" s="6">
        <v>0.38400000000000001</v>
      </c>
      <c r="Y476" s="13">
        <f>(X476-U476)/U476*100</f>
        <v>0</v>
      </c>
      <c r="Z476" s="14">
        <f>IF(W476&gt;10,"NA",Y476)</f>
        <v>0</v>
      </c>
    </row>
    <row r="477" spans="1:26" ht="19" x14ac:dyDescent="0.25">
      <c r="A477" s="23">
        <v>476</v>
      </c>
      <c r="B477" s="5" t="s">
        <v>25</v>
      </c>
      <c r="C477" s="3" t="s">
        <v>50</v>
      </c>
      <c r="D477" s="3" t="s">
        <v>50</v>
      </c>
      <c r="E477" s="3" t="s">
        <v>47</v>
      </c>
      <c r="F477" s="3" t="s">
        <v>8</v>
      </c>
      <c r="G477" s="3">
        <v>43</v>
      </c>
      <c r="H477" s="3" t="s">
        <v>17</v>
      </c>
      <c r="I477" s="23" t="s">
        <v>56</v>
      </c>
      <c r="J477" s="23">
        <v>501</v>
      </c>
      <c r="K477" s="23">
        <v>140</v>
      </c>
      <c r="L477" s="23">
        <v>0</v>
      </c>
      <c r="M477" s="4">
        <f>PI()*(K477/2)^2/1000+PI()*(L477/2)^2/1000</f>
        <v>15.393804002589986</v>
      </c>
      <c r="N477" s="33">
        <v>0</v>
      </c>
      <c r="O477" s="3">
        <v>7</v>
      </c>
      <c r="P477" s="6">
        <v>1.0489999999999999</v>
      </c>
      <c r="Q477" s="6">
        <v>0.63500000000000001</v>
      </c>
      <c r="R477" s="6">
        <v>0.60299999999999998</v>
      </c>
      <c r="S477" s="6">
        <v>0</v>
      </c>
      <c r="T477" s="6">
        <f>R477-S477</f>
        <v>0.60299999999999998</v>
      </c>
      <c r="U477" s="6">
        <v>0.60299999999999998</v>
      </c>
      <c r="V477" s="6">
        <f>U477-S477</f>
        <v>0.60299999999999998</v>
      </c>
      <c r="W477" s="6">
        <f>100 - (1 - (((U477-T477)/U477)+(S477/T477)))*100</f>
        <v>0</v>
      </c>
      <c r="X477" s="6">
        <v>0.60299999999999998</v>
      </c>
      <c r="Y477" s="13">
        <f>(X477-U477)/U477*100</f>
        <v>0</v>
      </c>
      <c r="Z477" s="14">
        <f>IF(W477&gt;10,"NA",Y477)</f>
        <v>0</v>
      </c>
    </row>
    <row r="478" spans="1:26" ht="19" x14ac:dyDescent="0.25">
      <c r="A478" s="23">
        <v>477</v>
      </c>
      <c r="B478" s="5" t="s">
        <v>25</v>
      </c>
      <c r="C478" s="3" t="s">
        <v>50</v>
      </c>
      <c r="D478" s="3" t="s">
        <v>50</v>
      </c>
      <c r="E478" s="3" t="s">
        <v>47</v>
      </c>
      <c r="F478" s="3" t="s">
        <v>8</v>
      </c>
      <c r="G478" s="3">
        <v>44</v>
      </c>
      <c r="H478" s="3" t="s">
        <v>9</v>
      </c>
      <c r="I478" s="23" t="s">
        <v>56</v>
      </c>
      <c r="J478" s="23">
        <v>497</v>
      </c>
      <c r="K478" s="23">
        <v>50</v>
      </c>
      <c r="L478" s="23">
        <v>0</v>
      </c>
      <c r="M478" s="4">
        <f>PI()*(K478/2)^2/1000+PI()*(L478/2)^2/1000</f>
        <v>1.9634954084936207</v>
      </c>
      <c r="N478" s="33">
        <v>0</v>
      </c>
      <c r="O478" s="3">
        <v>1</v>
      </c>
      <c r="P478" s="6">
        <v>1.8380000000000001</v>
      </c>
      <c r="Q478" s="6">
        <v>1.262</v>
      </c>
      <c r="R478" s="6">
        <v>1.2210000000000001</v>
      </c>
      <c r="S478" s="6">
        <v>0</v>
      </c>
      <c r="T478" s="6">
        <f>R478-S478</f>
        <v>1.2210000000000001</v>
      </c>
      <c r="U478" s="6">
        <v>1.2330000000000001</v>
      </c>
      <c r="V478" s="6">
        <f>U478-S478</f>
        <v>1.2330000000000001</v>
      </c>
      <c r="W478" s="6">
        <f>100 - (1 - (((U478-T478)/U478)+(S478/T478)))*100</f>
        <v>0.97323600973236069</v>
      </c>
      <c r="X478" s="6">
        <v>1.2330000000000001</v>
      </c>
      <c r="Y478" s="13">
        <f>(X478-U478)/U478*100</f>
        <v>0</v>
      </c>
      <c r="Z478" s="14">
        <f>IF(W478&gt;10,"NA",Y478)</f>
        <v>0</v>
      </c>
    </row>
    <row r="479" spans="1:26" ht="19" x14ac:dyDescent="0.25">
      <c r="A479" s="23">
        <v>478</v>
      </c>
      <c r="B479" s="5" t="s">
        <v>25</v>
      </c>
      <c r="C479" s="3" t="s">
        <v>50</v>
      </c>
      <c r="D479" s="3" t="s">
        <v>50</v>
      </c>
      <c r="E479" s="3" t="s">
        <v>47</v>
      </c>
      <c r="F479" s="3" t="s">
        <v>8</v>
      </c>
      <c r="G479" s="3">
        <v>44</v>
      </c>
      <c r="H479" s="3" t="s">
        <v>9</v>
      </c>
      <c r="I479" s="23" t="s">
        <v>56</v>
      </c>
      <c r="J479" s="23">
        <v>497</v>
      </c>
      <c r="K479" s="23">
        <v>50</v>
      </c>
      <c r="L479" s="23">
        <v>0</v>
      </c>
      <c r="M479" s="4">
        <f>PI()*(K479/2)^2/1000+PI()*(L479/2)^2/1000</f>
        <v>1.9634954084936207</v>
      </c>
      <c r="N479" s="33">
        <v>0</v>
      </c>
      <c r="O479" s="3">
        <v>2</v>
      </c>
      <c r="P479" s="6">
        <v>1.524</v>
      </c>
      <c r="Q479" s="6">
        <v>0.83799999999999997</v>
      </c>
      <c r="R479" s="6">
        <v>0.81799999999999995</v>
      </c>
      <c r="S479" s="6">
        <v>0</v>
      </c>
      <c r="T479" s="6">
        <f>R479-S479</f>
        <v>0.81799999999999995</v>
      </c>
      <c r="U479" s="6">
        <v>0.81799999999999995</v>
      </c>
      <c r="V479" s="6">
        <f>U479-S479</f>
        <v>0.81799999999999995</v>
      </c>
      <c r="W479" s="6">
        <f>100 - (1 - (((U479-T479)/U479)+(S479/T479)))*100</f>
        <v>0</v>
      </c>
      <c r="X479" s="6">
        <v>0.81799999999999995</v>
      </c>
      <c r="Y479" s="13">
        <f>(X479-U479)/U479*100</f>
        <v>0</v>
      </c>
      <c r="Z479" s="14">
        <f>IF(W479&gt;10,"NA",Y479)</f>
        <v>0</v>
      </c>
    </row>
    <row r="480" spans="1:26" ht="19" x14ac:dyDescent="0.25">
      <c r="A480" s="23">
        <v>479</v>
      </c>
      <c r="B480" s="5" t="s">
        <v>25</v>
      </c>
      <c r="C480" s="3" t="s">
        <v>50</v>
      </c>
      <c r="D480" s="3" t="s">
        <v>50</v>
      </c>
      <c r="E480" s="3" t="s">
        <v>47</v>
      </c>
      <c r="F480" s="3" t="s">
        <v>8</v>
      </c>
      <c r="G480" s="3">
        <v>44</v>
      </c>
      <c r="H480" s="3" t="s">
        <v>9</v>
      </c>
      <c r="I480" s="23" t="s">
        <v>56</v>
      </c>
      <c r="J480" s="23">
        <v>497</v>
      </c>
      <c r="K480" s="23">
        <v>50</v>
      </c>
      <c r="L480" s="23">
        <v>0</v>
      </c>
      <c r="M480" s="4">
        <f>PI()*(K480/2)^2/1000+PI()*(L480/2)^2/1000</f>
        <v>1.9634954084936207</v>
      </c>
      <c r="N480" s="33">
        <v>0</v>
      </c>
      <c r="O480" s="3">
        <v>3</v>
      </c>
      <c r="P480" s="6">
        <v>1.7050000000000001</v>
      </c>
      <c r="Q480" s="6">
        <v>0.98199999999999998</v>
      </c>
      <c r="R480" s="6">
        <v>0.96099999999999997</v>
      </c>
      <c r="S480" s="6">
        <v>0</v>
      </c>
      <c r="T480" s="6">
        <f>R480-S480</f>
        <v>0.96099999999999997</v>
      </c>
      <c r="U480" s="6">
        <v>0.96099999999999997</v>
      </c>
      <c r="V480" s="6">
        <f>U480-S480</f>
        <v>0.96099999999999997</v>
      </c>
      <c r="W480" s="6">
        <f>100 - (1 - (((U480-T480)/U480)+(S480/T480)))*100</f>
        <v>0</v>
      </c>
      <c r="X480" s="6">
        <v>0.96099999999999997</v>
      </c>
      <c r="Y480" s="13">
        <f>(X480-U480)/U480*100</f>
        <v>0</v>
      </c>
      <c r="Z480" s="14">
        <f>IF(W480&gt;10,"NA",Y480)</f>
        <v>0</v>
      </c>
    </row>
    <row r="481" spans="1:26" ht="19" x14ac:dyDescent="0.25">
      <c r="A481" s="23">
        <v>480</v>
      </c>
      <c r="B481" s="5" t="s">
        <v>25</v>
      </c>
      <c r="C481" s="3" t="s">
        <v>50</v>
      </c>
      <c r="D481" s="3" t="s">
        <v>50</v>
      </c>
      <c r="E481" s="3" t="s">
        <v>47</v>
      </c>
      <c r="F481" s="3" t="s">
        <v>8</v>
      </c>
      <c r="G481" s="3">
        <v>44</v>
      </c>
      <c r="H481" s="3" t="s">
        <v>9</v>
      </c>
      <c r="I481" s="23" t="s">
        <v>56</v>
      </c>
      <c r="J481" s="23">
        <v>497</v>
      </c>
      <c r="K481" s="23">
        <v>50</v>
      </c>
      <c r="L481" s="23">
        <v>0</v>
      </c>
      <c r="M481" s="4">
        <f>PI()*(K481/2)^2/1000+PI()*(L481/2)^2/1000</f>
        <v>1.9634954084936207</v>
      </c>
      <c r="N481" s="33">
        <v>0</v>
      </c>
      <c r="O481" s="3">
        <v>4</v>
      </c>
      <c r="P481" s="6">
        <v>1.6459999999999999</v>
      </c>
      <c r="Q481" s="6">
        <v>1.0129999999999999</v>
      </c>
      <c r="R481" s="6">
        <v>0.97799999999999998</v>
      </c>
      <c r="S481" s="6">
        <v>0</v>
      </c>
      <c r="T481" s="6">
        <f>R481-S481</f>
        <v>0.97799999999999998</v>
      </c>
      <c r="U481" s="6">
        <v>0.97799999999999998</v>
      </c>
      <c r="V481" s="6">
        <f>U481-S481</f>
        <v>0.97799999999999998</v>
      </c>
      <c r="W481" s="6">
        <f>100 - (1 - (((U481-T481)/U481)+(S481/T481)))*100</f>
        <v>0</v>
      </c>
      <c r="X481" s="6">
        <v>0.97799999999999998</v>
      </c>
      <c r="Y481" s="13">
        <f>(X481-U481)/U481*100</f>
        <v>0</v>
      </c>
      <c r="Z481" s="14">
        <f>IF(W481&gt;10,"NA",Y481)</f>
        <v>0</v>
      </c>
    </row>
    <row r="482" spans="1:26" ht="19" x14ac:dyDescent="0.25">
      <c r="A482" s="23">
        <v>481</v>
      </c>
      <c r="B482" s="5" t="s">
        <v>25</v>
      </c>
      <c r="C482" s="3" t="s">
        <v>50</v>
      </c>
      <c r="D482" s="3" t="s">
        <v>50</v>
      </c>
      <c r="E482" s="3" t="s">
        <v>47</v>
      </c>
      <c r="F482" s="3" t="s">
        <v>8</v>
      </c>
      <c r="G482" s="3">
        <v>44</v>
      </c>
      <c r="H482" s="3" t="s">
        <v>9</v>
      </c>
      <c r="I482" s="23" t="s">
        <v>56</v>
      </c>
      <c r="J482" s="23">
        <v>497</v>
      </c>
      <c r="K482" s="23">
        <v>50</v>
      </c>
      <c r="L482" s="23">
        <v>0</v>
      </c>
      <c r="M482" s="4">
        <f>PI()*(K482/2)^2/1000+PI()*(L482/2)^2/1000</f>
        <v>1.9634954084936207</v>
      </c>
      <c r="N482" s="33">
        <v>0</v>
      </c>
      <c r="O482" s="3">
        <v>5</v>
      </c>
      <c r="P482" s="6">
        <v>1.2589999999999999</v>
      </c>
      <c r="Q482" s="6">
        <v>0.42099999999999999</v>
      </c>
      <c r="R482" s="6">
        <v>0.39800000000000002</v>
      </c>
      <c r="S482" s="6">
        <v>0</v>
      </c>
      <c r="T482" s="6">
        <f>R482-S482</f>
        <v>0.39800000000000002</v>
      </c>
      <c r="U482" s="6">
        <v>0.65</v>
      </c>
      <c r="V482" s="6">
        <f>U482-S482</f>
        <v>0.65</v>
      </c>
      <c r="W482" s="6">
        <f>100 - (1 - (((U482-T482)/U482)+(S482/T482)))*100</f>
        <v>38.769230769230766</v>
      </c>
      <c r="X482" s="6">
        <v>0.65</v>
      </c>
      <c r="Y482" s="13">
        <f>(X482-U482)/U482*100</f>
        <v>0</v>
      </c>
      <c r="Z482" s="14" t="str">
        <f>IF(W482&gt;10,"NA",Y482)</f>
        <v>NA</v>
      </c>
    </row>
    <row r="483" spans="1:26" ht="19" x14ac:dyDescent="0.25">
      <c r="A483" s="23">
        <v>482</v>
      </c>
      <c r="B483" s="5" t="s">
        <v>25</v>
      </c>
      <c r="C483" s="3" t="s">
        <v>50</v>
      </c>
      <c r="D483" s="3" t="s">
        <v>50</v>
      </c>
      <c r="E483" s="3" t="s">
        <v>47</v>
      </c>
      <c r="F483" s="3" t="s">
        <v>8</v>
      </c>
      <c r="G483" s="3">
        <v>44</v>
      </c>
      <c r="H483" s="3" t="s">
        <v>9</v>
      </c>
      <c r="I483" s="23" t="s">
        <v>56</v>
      </c>
      <c r="J483" s="23">
        <v>497</v>
      </c>
      <c r="K483" s="23">
        <v>50</v>
      </c>
      <c r="L483" s="23">
        <v>0</v>
      </c>
      <c r="M483" s="4">
        <f>PI()*(K483/2)^2/1000+PI()*(L483/2)^2/1000</f>
        <v>1.9634954084936207</v>
      </c>
      <c r="N483" s="33">
        <v>0</v>
      </c>
      <c r="O483" s="3">
        <v>6</v>
      </c>
      <c r="P483" s="6">
        <v>1.1240000000000001</v>
      </c>
      <c r="Q483" s="6">
        <v>0.47699999999999998</v>
      </c>
      <c r="R483" s="6">
        <v>0.45300000000000001</v>
      </c>
      <c r="S483" s="6">
        <v>0</v>
      </c>
      <c r="T483" s="6">
        <f>R483-S483</f>
        <v>0.45300000000000001</v>
      </c>
      <c r="U483" s="6">
        <v>0.45300000000000001</v>
      </c>
      <c r="V483" s="6">
        <f>U483-S483</f>
        <v>0.45300000000000001</v>
      </c>
      <c r="W483" s="6">
        <f>100 - (1 - (((U483-T483)/U483)+(S483/T483)))*100</f>
        <v>0</v>
      </c>
      <c r="X483" s="6">
        <v>0.45300000000000001</v>
      </c>
      <c r="Y483" s="13">
        <f>(X483-U483)/U483*100</f>
        <v>0</v>
      </c>
      <c r="Z483" s="14">
        <f>IF(W483&gt;10,"NA",Y483)</f>
        <v>0</v>
      </c>
    </row>
    <row r="484" spans="1:26" ht="19" x14ac:dyDescent="0.25">
      <c r="A484" s="23">
        <v>483</v>
      </c>
      <c r="B484" s="5" t="s">
        <v>25</v>
      </c>
      <c r="C484" s="3" t="s">
        <v>50</v>
      </c>
      <c r="D484" s="3" t="s">
        <v>50</v>
      </c>
      <c r="E484" s="3" t="s">
        <v>47</v>
      </c>
      <c r="F484" s="3" t="s">
        <v>8</v>
      </c>
      <c r="G484" s="3">
        <v>44</v>
      </c>
      <c r="H484" s="3" t="s">
        <v>9</v>
      </c>
      <c r="I484" s="23" t="s">
        <v>56</v>
      </c>
      <c r="J484" s="23">
        <v>497</v>
      </c>
      <c r="K484" s="23">
        <v>50</v>
      </c>
      <c r="L484" s="23">
        <v>0</v>
      </c>
      <c r="M484" s="4">
        <f>PI()*(K484/2)^2/1000+PI()*(L484/2)^2/1000</f>
        <v>1.9634954084936207</v>
      </c>
      <c r="N484" s="33">
        <v>0</v>
      </c>
      <c r="O484" s="3">
        <v>7</v>
      </c>
      <c r="P484" s="6">
        <v>1.085</v>
      </c>
      <c r="Q484" s="6">
        <v>0.59799999999999998</v>
      </c>
      <c r="R484" s="6">
        <v>0.59</v>
      </c>
      <c r="S484" s="6">
        <v>0</v>
      </c>
      <c r="T484" s="6">
        <f>R484-S484</f>
        <v>0.59</v>
      </c>
      <c r="U484" s="6">
        <v>0.59</v>
      </c>
      <c r="V484" s="6">
        <f>U484-S484</f>
        <v>0.59</v>
      </c>
      <c r="W484" s="6">
        <f>100 - (1 - (((U484-T484)/U484)+(S484/T484)))*100</f>
        <v>0</v>
      </c>
      <c r="X484" s="6">
        <v>0.59</v>
      </c>
      <c r="Y484" s="13">
        <f>(X484-U484)/U484*100</f>
        <v>0</v>
      </c>
      <c r="Z484" s="14">
        <f>IF(W484&gt;10,"NA",Y484)</f>
        <v>0</v>
      </c>
    </row>
    <row r="485" spans="1:26" ht="19" x14ac:dyDescent="0.25">
      <c r="A485" s="23">
        <v>484</v>
      </c>
      <c r="B485" s="5" t="s">
        <v>25</v>
      </c>
      <c r="C485" s="3" t="s">
        <v>50</v>
      </c>
      <c r="D485" s="3" t="s">
        <v>50</v>
      </c>
      <c r="E485" s="3" t="s">
        <v>47</v>
      </c>
      <c r="F485" s="3" t="s">
        <v>8</v>
      </c>
      <c r="G485" s="3">
        <v>44</v>
      </c>
      <c r="H485" s="3" t="s">
        <v>9</v>
      </c>
      <c r="I485" s="23" t="s">
        <v>56</v>
      </c>
      <c r="J485" s="23">
        <v>497</v>
      </c>
      <c r="K485" s="23">
        <v>50</v>
      </c>
      <c r="L485" s="23">
        <v>0</v>
      </c>
      <c r="M485" s="4">
        <f>PI()*(K485/2)^2/1000+PI()*(L485/2)^2/1000</f>
        <v>1.9634954084936207</v>
      </c>
      <c r="N485" s="33">
        <v>0</v>
      </c>
      <c r="O485" s="3">
        <v>8</v>
      </c>
      <c r="P485" s="6">
        <v>1.0069999999999999</v>
      </c>
      <c r="Q485" s="6">
        <v>0.48299999999999998</v>
      </c>
      <c r="R485" s="6">
        <v>0.46600000000000003</v>
      </c>
      <c r="S485" s="6">
        <v>0</v>
      </c>
      <c r="T485" s="6">
        <f>R485-S485</f>
        <v>0.46600000000000003</v>
      </c>
      <c r="U485" s="6">
        <v>0.46600000000000003</v>
      </c>
      <c r="V485" s="6">
        <f>U485-S485</f>
        <v>0.46600000000000003</v>
      </c>
      <c r="W485" s="6">
        <f>100 - (1 - (((U485-T485)/U485)+(S485/T485)))*100</f>
        <v>0</v>
      </c>
      <c r="X485" s="6">
        <v>0.46600000000000003</v>
      </c>
      <c r="Y485" s="13">
        <f>(X485-U485)/U485*100</f>
        <v>0</v>
      </c>
      <c r="Z485" s="14">
        <f>IF(W485&gt;10,"NA",Y485)</f>
        <v>0</v>
      </c>
    </row>
    <row r="486" spans="1:26" ht="19" x14ac:dyDescent="0.25">
      <c r="A486" s="23">
        <v>485</v>
      </c>
      <c r="B486" s="5" t="s">
        <v>25</v>
      </c>
      <c r="C486" s="3" t="s">
        <v>50</v>
      </c>
      <c r="D486" s="3" t="s">
        <v>50</v>
      </c>
      <c r="E486" s="3" t="s">
        <v>47</v>
      </c>
      <c r="F486" s="3" t="s">
        <v>8</v>
      </c>
      <c r="G486" s="3">
        <v>44</v>
      </c>
      <c r="H486" s="3" t="s">
        <v>9</v>
      </c>
      <c r="I486" s="23" t="s">
        <v>56</v>
      </c>
      <c r="J486" s="23">
        <v>497</v>
      </c>
      <c r="K486" s="23">
        <v>50</v>
      </c>
      <c r="L486" s="23">
        <v>0</v>
      </c>
      <c r="M486" s="4">
        <f>PI()*(K486/2)^2/1000+PI()*(L486/2)^2/1000</f>
        <v>1.9634954084936207</v>
      </c>
      <c r="N486" s="33">
        <v>0</v>
      </c>
      <c r="O486" s="3">
        <v>9</v>
      </c>
      <c r="P486" s="6">
        <v>1.3129999999999999</v>
      </c>
      <c r="Q486" s="6">
        <v>0.71599999999999997</v>
      </c>
      <c r="R486" s="6">
        <v>0.69299999999999995</v>
      </c>
      <c r="S486" s="6">
        <v>0</v>
      </c>
      <c r="T486" s="6">
        <f>R486-S486</f>
        <v>0.69299999999999995</v>
      </c>
      <c r="U486" s="6">
        <v>0.75</v>
      </c>
      <c r="V486" s="6">
        <f>U486-S486</f>
        <v>0.75</v>
      </c>
      <c r="W486" s="6">
        <f>100 - (1 - (((U486-T486)/U486)+(S486/T486)))*100</f>
        <v>7.6000000000000085</v>
      </c>
      <c r="X486" s="6">
        <v>0.75</v>
      </c>
      <c r="Y486" s="13">
        <f>(X486-U486)/U486*100</f>
        <v>0</v>
      </c>
      <c r="Z486" s="14">
        <f>IF(W486&gt;10,"NA",Y486)</f>
        <v>0</v>
      </c>
    </row>
    <row r="487" spans="1:26" ht="19" x14ac:dyDescent="0.25">
      <c r="A487" s="23">
        <v>486</v>
      </c>
      <c r="B487" s="5" t="s">
        <v>25</v>
      </c>
      <c r="C487" s="3" t="s">
        <v>50</v>
      </c>
      <c r="D487" s="3" t="s">
        <v>50</v>
      </c>
      <c r="E487" s="3" t="s">
        <v>47</v>
      </c>
      <c r="F487" s="3" t="s">
        <v>8</v>
      </c>
      <c r="G487" s="3">
        <v>44</v>
      </c>
      <c r="H487" s="3" t="s">
        <v>9</v>
      </c>
      <c r="I487" s="23" t="s">
        <v>56</v>
      </c>
      <c r="J487" s="23">
        <v>497</v>
      </c>
      <c r="K487" s="23">
        <v>50</v>
      </c>
      <c r="L487" s="23">
        <v>0</v>
      </c>
      <c r="M487" s="4">
        <f>PI()*(K487/2)^2/1000+PI()*(L487/2)^2/1000</f>
        <v>1.9634954084936207</v>
      </c>
      <c r="N487" s="33">
        <v>0</v>
      </c>
      <c r="O487" s="3">
        <v>10</v>
      </c>
      <c r="P487" s="6">
        <v>1.756</v>
      </c>
      <c r="Q487" s="6">
        <v>0.95399999999999996</v>
      </c>
      <c r="R487" s="6">
        <v>0.95399999999999996</v>
      </c>
      <c r="S487" s="6">
        <v>0</v>
      </c>
      <c r="T487" s="6">
        <f>R487-S487</f>
        <v>0.95399999999999996</v>
      </c>
      <c r="U487" s="6">
        <v>0.97799999999999998</v>
      </c>
      <c r="V487" s="6">
        <f>U487-S487</f>
        <v>0.97799999999999998</v>
      </c>
      <c r="W487" s="6">
        <f>100 - (1 - (((U487-T487)/U487)+(S487/T487)))*100</f>
        <v>2.4539877300613426</v>
      </c>
      <c r="X487" s="6">
        <v>0.97799999999999998</v>
      </c>
      <c r="Y487" s="13">
        <f>(X487-U487)/U487*100</f>
        <v>0</v>
      </c>
      <c r="Z487" s="14">
        <f>IF(W487&gt;10,"NA",Y487)</f>
        <v>0</v>
      </c>
    </row>
    <row r="488" spans="1:26" ht="19" x14ac:dyDescent="0.25">
      <c r="A488" s="23">
        <v>487</v>
      </c>
      <c r="B488" s="5" t="s">
        <v>25</v>
      </c>
      <c r="C488" s="3" t="s">
        <v>50</v>
      </c>
      <c r="D488" s="3" t="s">
        <v>50</v>
      </c>
      <c r="E488" s="3" t="s">
        <v>47</v>
      </c>
      <c r="F488" s="3" t="s">
        <v>8</v>
      </c>
      <c r="G488" s="3">
        <v>44</v>
      </c>
      <c r="H488" s="3" t="s">
        <v>9</v>
      </c>
      <c r="I488" s="23" t="s">
        <v>56</v>
      </c>
      <c r="J488" s="23">
        <v>497</v>
      </c>
      <c r="K488" s="23">
        <v>50</v>
      </c>
      <c r="L488" s="23">
        <v>0</v>
      </c>
      <c r="M488" s="4">
        <f>PI()*(K488/2)^2/1000+PI()*(L488/2)^2/1000</f>
        <v>1.9634954084936207</v>
      </c>
      <c r="N488" s="33">
        <v>0</v>
      </c>
      <c r="O488" s="3">
        <v>11</v>
      </c>
      <c r="P488" s="6">
        <v>1.91</v>
      </c>
      <c r="Q488" s="6">
        <v>1.552</v>
      </c>
      <c r="R488" s="6">
        <v>1.5109999999999999</v>
      </c>
      <c r="S488" s="6">
        <v>0</v>
      </c>
      <c r="T488" s="6">
        <f>R488-S488</f>
        <v>1.5109999999999999</v>
      </c>
      <c r="U488" s="6">
        <v>1.5109999999999999</v>
      </c>
      <c r="V488" s="6">
        <f>U488-S488</f>
        <v>1.5109999999999999</v>
      </c>
      <c r="W488" s="6">
        <f>100 - (1 - (((U488-T488)/U488)+(S488/T488)))*100</f>
        <v>0</v>
      </c>
      <c r="X488" s="6">
        <v>1.5109999999999999</v>
      </c>
      <c r="Y488" s="13">
        <f>(X488-U488)/U488*100</f>
        <v>0</v>
      </c>
      <c r="Z488" s="14">
        <f>IF(W488&gt;10,"NA",Y488)</f>
        <v>0</v>
      </c>
    </row>
    <row r="489" spans="1:26" ht="19" x14ac:dyDescent="0.25">
      <c r="A489" s="23">
        <v>488</v>
      </c>
      <c r="B489" s="5" t="s">
        <v>25</v>
      </c>
      <c r="C489" s="3" t="s">
        <v>50</v>
      </c>
      <c r="D489" s="3" t="s">
        <v>50</v>
      </c>
      <c r="E489" s="3" t="s">
        <v>47</v>
      </c>
      <c r="F489" s="3" t="s">
        <v>8</v>
      </c>
      <c r="G489" s="3">
        <v>44</v>
      </c>
      <c r="H489" s="3" t="s">
        <v>9</v>
      </c>
      <c r="I489" s="23" t="s">
        <v>56</v>
      </c>
      <c r="J489" s="23">
        <v>497</v>
      </c>
      <c r="K489" s="23">
        <v>50</v>
      </c>
      <c r="L489" s="23">
        <v>0</v>
      </c>
      <c r="M489" s="4">
        <f>PI()*(K489/2)^2/1000+PI()*(L489/2)^2/1000</f>
        <v>1.9634954084936207</v>
      </c>
      <c r="N489" s="33">
        <v>0</v>
      </c>
      <c r="O489" s="3">
        <v>12</v>
      </c>
      <c r="P489" s="6">
        <v>1.7230000000000001</v>
      </c>
      <c r="Q489" s="6">
        <v>0.91</v>
      </c>
      <c r="R489" s="6">
        <v>0.88700000000000001</v>
      </c>
      <c r="S489" s="6">
        <v>0</v>
      </c>
      <c r="T489" s="6">
        <f>R489-S489</f>
        <v>0.88700000000000001</v>
      </c>
      <c r="U489" s="6">
        <v>0.94699999999999995</v>
      </c>
      <c r="V489" s="6">
        <f>U489-S489</f>
        <v>0.94699999999999995</v>
      </c>
      <c r="W489" s="6">
        <f>100 - (1 - (((U489-T489)/U489)+(S489/T489)))*100</f>
        <v>6.3357972544878578</v>
      </c>
      <c r="X489" s="6">
        <v>0.94699999999999995</v>
      </c>
      <c r="Y489" s="13">
        <f>(X489-U489)/U489*100</f>
        <v>0</v>
      </c>
      <c r="Z489" s="14">
        <f>IF(W489&gt;10,"NA",Y489)</f>
        <v>0</v>
      </c>
    </row>
    <row r="490" spans="1:26" ht="19" x14ac:dyDescent="0.25">
      <c r="A490" s="23">
        <v>489</v>
      </c>
      <c r="B490" s="5" t="s">
        <v>25</v>
      </c>
      <c r="C490" s="3" t="s">
        <v>50</v>
      </c>
      <c r="D490" s="3" t="s">
        <v>50</v>
      </c>
      <c r="E490" s="3" t="s">
        <v>47</v>
      </c>
      <c r="F490" s="3" t="s">
        <v>8</v>
      </c>
      <c r="G490" s="3">
        <v>44</v>
      </c>
      <c r="H490" s="3" t="s">
        <v>9</v>
      </c>
      <c r="I490" s="23" t="s">
        <v>56</v>
      </c>
      <c r="J490" s="23">
        <v>497</v>
      </c>
      <c r="K490" s="23">
        <v>50</v>
      </c>
      <c r="L490" s="23">
        <v>0</v>
      </c>
      <c r="M490" s="4">
        <f>PI()*(K490/2)^2/1000+PI()*(L490/2)^2/1000</f>
        <v>1.9634954084936207</v>
      </c>
      <c r="N490" s="33">
        <v>0</v>
      </c>
      <c r="O490" s="3">
        <v>13</v>
      </c>
      <c r="P490" s="6">
        <v>2.1960000000000002</v>
      </c>
      <c r="Q490" s="6">
        <v>1.506</v>
      </c>
      <c r="R490" s="6">
        <v>1.466</v>
      </c>
      <c r="S490" s="6">
        <v>0</v>
      </c>
      <c r="T490" s="6">
        <f>R490-S490</f>
        <v>1.466</v>
      </c>
      <c r="U490" s="6">
        <v>1.5309999999999999</v>
      </c>
      <c r="V490" s="6">
        <f>U490-S490</f>
        <v>1.5309999999999999</v>
      </c>
      <c r="W490" s="6">
        <f>100 - (1 - (((U490-T490)/U490)+(S490/T490)))*100</f>
        <v>4.2455911169170406</v>
      </c>
      <c r="X490" s="6">
        <v>1.5309999999999999</v>
      </c>
      <c r="Y490" s="13">
        <f>(X490-U490)/U490*100</f>
        <v>0</v>
      </c>
      <c r="Z490" s="14">
        <f>IF(W490&gt;10,"NA",Y490)</f>
        <v>0</v>
      </c>
    </row>
    <row r="491" spans="1:26" ht="19" x14ac:dyDescent="0.25">
      <c r="A491" s="23">
        <v>490</v>
      </c>
      <c r="B491" s="5" t="s">
        <v>25</v>
      </c>
      <c r="C491" s="3" t="s">
        <v>50</v>
      </c>
      <c r="D491" s="3" t="s">
        <v>50</v>
      </c>
      <c r="E491" s="3" t="s">
        <v>47</v>
      </c>
      <c r="F491" s="3" t="s">
        <v>8</v>
      </c>
      <c r="G491" s="3">
        <v>44</v>
      </c>
      <c r="H491" s="3" t="s">
        <v>17</v>
      </c>
      <c r="I491" s="23" t="s">
        <v>56</v>
      </c>
      <c r="J491" s="23">
        <v>497</v>
      </c>
      <c r="K491" s="23">
        <v>50</v>
      </c>
      <c r="L491" s="23">
        <v>0</v>
      </c>
      <c r="M491" s="4">
        <f>PI()*(K491/2)^2/1000+PI()*(L491/2)^2/1000</f>
        <v>1.9634954084936207</v>
      </c>
      <c r="N491" s="33">
        <v>0</v>
      </c>
      <c r="O491" s="3">
        <v>1</v>
      </c>
      <c r="P491" s="6">
        <v>0.89900000000000002</v>
      </c>
      <c r="Q491" s="6">
        <v>0.40400000000000003</v>
      </c>
      <c r="R491" s="6">
        <v>0.39900000000000002</v>
      </c>
      <c r="S491" s="6">
        <v>0</v>
      </c>
      <c r="T491" s="6">
        <f>R491-S491</f>
        <v>0.39900000000000002</v>
      </c>
      <c r="U491" s="6">
        <v>0.39900000000000002</v>
      </c>
      <c r="V491" s="6">
        <f>U491-S491</f>
        <v>0.39900000000000002</v>
      </c>
      <c r="W491" s="6">
        <f>100 - (1 - (((U491-T491)/U491)+(S491/T491)))*100</f>
        <v>0</v>
      </c>
      <c r="X491" s="6">
        <v>0.39900000000000002</v>
      </c>
      <c r="Y491" s="13">
        <f>(X491-U491)/U491*100</f>
        <v>0</v>
      </c>
      <c r="Z491" s="14">
        <f>IF(W491&gt;10,"NA",Y491)</f>
        <v>0</v>
      </c>
    </row>
    <row r="492" spans="1:26" ht="19" x14ac:dyDescent="0.25">
      <c r="A492" s="23">
        <v>491</v>
      </c>
      <c r="B492" s="5" t="s">
        <v>25</v>
      </c>
      <c r="C492" s="3" t="s">
        <v>50</v>
      </c>
      <c r="D492" s="3" t="s">
        <v>50</v>
      </c>
      <c r="E492" s="3" t="s">
        <v>47</v>
      </c>
      <c r="F492" s="3" t="s">
        <v>8</v>
      </c>
      <c r="G492" s="3">
        <v>44</v>
      </c>
      <c r="H492" s="3" t="s">
        <v>17</v>
      </c>
      <c r="I492" s="23" t="s">
        <v>56</v>
      </c>
      <c r="J492" s="23">
        <v>497</v>
      </c>
      <c r="K492" s="23">
        <v>50</v>
      </c>
      <c r="L492" s="23">
        <v>0</v>
      </c>
      <c r="M492" s="4">
        <f>PI()*(K492/2)^2/1000+PI()*(L492/2)^2/1000</f>
        <v>1.9634954084936207</v>
      </c>
      <c r="N492" s="33">
        <v>0</v>
      </c>
      <c r="O492" s="3">
        <v>2</v>
      </c>
      <c r="P492" s="6">
        <v>1.4470000000000001</v>
      </c>
      <c r="Q492" s="6">
        <v>0.73</v>
      </c>
      <c r="R492" s="6">
        <v>0.70299999999999996</v>
      </c>
      <c r="S492" s="6">
        <v>0</v>
      </c>
      <c r="T492" s="6">
        <f>R492-S492</f>
        <v>0.70299999999999996</v>
      </c>
      <c r="U492" s="6">
        <v>0.81299999999999994</v>
      </c>
      <c r="V492" s="6">
        <f>U492-S492</f>
        <v>0.81299999999999994</v>
      </c>
      <c r="W492" s="6">
        <f>100 - (1 - (((U492-T492)/U492)+(S492/T492)))*100</f>
        <v>13.530135301353013</v>
      </c>
      <c r="X492" s="6">
        <v>0.81299999999999994</v>
      </c>
      <c r="Y492" s="13">
        <f>(X492-U492)/U492*100</f>
        <v>0</v>
      </c>
      <c r="Z492" s="14" t="str">
        <f>IF(W492&gt;10,"NA",Y492)</f>
        <v>NA</v>
      </c>
    </row>
    <row r="493" spans="1:26" ht="19" x14ac:dyDescent="0.25">
      <c r="A493" s="23">
        <v>492</v>
      </c>
      <c r="B493" s="5" t="s">
        <v>25</v>
      </c>
      <c r="C493" s="3" t="s">
        <v>50</v>
      </c>
      <c r="D493" s="3" t="s">
        <v>50</v>
      </c>
      <c r="E493" s="3" t="s">
        <v>47</v>
      </c>
      <c r="F493" s="3" t="s">
        <v>8</v>
      </c>
      <c r="G493" s="3">
        <v>44</v>
      </c>
      <c r="H493" s="3" t="s">
        <v>17</v>
      </c>
      <c r="I493" s="23" t="s">
        <v>56</v>
      </c>
      <c r="J493" s="23">
        <v>497</v>
      </c>
      <c r="K493" s="23">
        <v>50</v>
      </c>
      <c r="L493" s="23">
        <v>0</v>
      </c>
      <c r="M493" s="4">
        <f>PI()*(K493/2)^2/1000+PI()*(L493/2)^2/1000</f>
        <v>1.9634954084936207</v>
      </c>
      <c r="N493" s="33">
        <v>0</v>
      </c>
      <c r="O493" s="3">
        <v>3</v>
      </c>
      <c r="P493" s="6">
        <v>1.498</v>
      </c>
      <c r="Q493" s="6">
        <v>0.83899999999999997</v>
      </c>
      <c r="R493" s="6">
        <v>0.81299999999999994</v>
      </c>
      <c r="S493" s="6">
        <v>0</v>
      </c>
      <c r="T493" s="6">
        <f>R493-S493</f>
        <v>0.81299999999999994</v>
      </c>
      <c r="U493" s="6">
        <v>0.81299999999999994</v>
      </c>
      <c r="V493" s="6">
        <f>U493-S493</f>
        <v>0.81299999999999994</v>
      </c>
      <c r="W493" s="6">
        <f>100 - (1 - (((U493-T493)/U493)+(S493/T493)))*100</f>
        <v>0</v>
      </c>
      <c r="X493" s="6">
        <v>0.81299999999999994</v>
      </c>
      <c r="Y493" s="13">
        <f>(X493-U493)/U493*100</f>
        <v>0</v>
      </c>
      <c r="Z493" s="14">
        <f>IF(W493&gt;10,"NA",Y493)</f>
        <v>0</v>
      </c>
    </row>
    <row r="494" spans="1:26" ht="19" x14ac:dyDescent="0.25">
      <c r="A494" s="23">
        <v>493</v>
      </c>
      <c r="B494" s="5" t="s">
        <v>25</v>
      </c>
      <c r="C494" s="3" t="s">
        <v>50</v>
      </c>
      <c r="D494" s="3" t="s">
        <v>50</v>
      </c>
      <c r="E494" s="3" t="s">
        <v>47</v>
      </c>
      <c r="F494" s="3" t="s">
        <v>8</v>
      </c>
      <c r="G494" s="3">
        <v>44</v>
      </c>
      <c r="H494" s="3" t="s">
        <v>17</v>
      </c>
      <c r="I494" s="23" t="s">
        <v>56</v>
      </c>
      <c r="J494" s="23">
        <v>497</v>
      </c>
      <c r="K494" s="23">
        <v>50</v>
      </c>
      <c r="L494" s="23">
        <v>0</v>
      </c>
      <c r="M494" s="4">
        <f>PI()*(K494/2)^2/1000+PI()*(L494/2)^2/1000</f>
        <v>1.9634954084936207</v>
      </c>
      <c r="N494" s="33">
        <v>0</v>
      </c>
      <c r="O494" s="3">
        <v>4</v>
      </c>
      <c r="P494" s="6">
        <v>2.077</v>
      </c>
      <c r="Q494" s="6">
        <v>1.544</v>
      </c>
      <c r="R494" s="6">
        <v>1.5129999999999999</v>
      </c>
      <c r="S494" s="6">
        <v>0</v>
      </c>
      <c r="T494" s="6">
        <f>R494-S494</f>
        <v>1.5129999999999999</v>
      </c>
      <c r="U494" s="6">
        <v>1.5129999999999999</v>
      </c>
      <c r="V494" s="6">
        <f>U494-S494</f>
        <v>1.5129999999999999</v>
      </c>
      <c r="W494" s="6">
        <f>100 - (1 - (((U494-T494)/U494)+(S494/T494)))*100</f>
        <v>0</v>
      </c>
      <c r="X494" s="6">
        <v>1.5129999999999999</v>
      </c>
      <c r="Y494" s="13">
        <f>(X494-U494)/U494*100</f>
        <v>0</v>
      </c>
      <c r="Z494" s="14">
        <f>IF(W494&gt;10,"NA",Y494)</f>
        <v>0</v>
      </c>
    </row>
    <row r="495" spans="1:26" ht="19" x14ac:dyDescent="0.25">
      <c r="A495" s="23">
        <v>494</v>
      </c>
      <c r="B495" s="5" t="s">
        <v>25</v>
      </c>
      <c r="C495" s="3" t="s">
        <v>50</v>
      </c>
      <c r="D495" s="3" t="s">
        <v>50</v>
      </c>
      <c r="E495" s="3" t="s">
        <v>47</v>
      </c>
      <c r="F495" s="3" t="s">
        <v>8</v>
      </c>
      <c r="G495" s="3">
        <v>44</v>
      </c>
      <c r="H495" s="3" t="s">
        <v>17</v>
      </c>
      <c r="I495" s="23" t="s">
        <v>56</v>
      </c>
      <c r="J495" s="23">
        <v>497</v>
      </c>
      <c r="K495" s="23">
        <v>50</v>
      </c>
      <c r="L495" s="23">
        <v>0</v>
      </c>
      <c r="M495" s="4">
        <f>PI()*(K495/2)^2/1000+PI()*(L495/2)^2/1000</f>
        <v>1.9634954084936207</v>
      </c>
      <c r="N495" s="33">
        <v>0</v>
      </c>
      <c r="O495" s="3">
        <v>5</v>
      </c>
      <c r="P495" s="6">
        <v>1.98</v>
      </c>
      <c r="Q495" s="6">
        <v>1.363</v>
      </c>
      <c r="R495" s="6">
        <v>1.335</v>
      </c>
      <c r="S495" s="6">
        <v>0</v>
      </c>
      <c r="T495" s="6">
        <f>R495-S495</f>
        <v>1.335</v>
      </c>
      <c r="U495" s="6">
        <v>1.335</v>
      </c>
      <c r="V495" s="6">
        <f>U495-S495</f>
        <v>1.335</v>
      </c>
      <c r="W495" s="6">
        <f>100 - (1 - (((U495-T495)/U495)+(S495/T495)))*100</f>
        <v>0</v>
      </c>
      <c r="X495" s="6">
        <v>1.335</v>
      </c>
      <c r="Y495" s="13">
        <f>(X495-U495)/U495*100</f>
        <v>0</v>
      </c>
      <c r="Z495" s="14">
        <f>IF(W495&gt;10,"NA",Y495)</f>
        <v>0</v>
      </c>
    </row>
    <row r="496" spans="1:26" ht="19" x14ac:dyDescent="0.25">
      <c r="A496" s="23">
        <v>495</v>
      </c>
      <c r="B496" s="5" t="s">
        <v>25</v>
      </c>
      <c r="C496" s="3" t="s">
        <v>50</v>
      </c>
      <c r="D496" s="3" t="s">
        <v>50</v>
      </c>
      <c r="E496" s="3" t="s">
        <v>47</v>
      </c>
      <c r="F496" s="3" t="s">
        <v>8</v>
      </c>
      <c r="G496" s="3">
        <v>44</v>
      </c>
      <c r="H496" s="3" t="s">
        <v>17</v>
      </c>
      <c r="I496" s="23" t="s">
        <v>56</v>
      </c>
      <c r="J496" s="23">
        <v>497</v>
      </c>
      <c r="K496" s="23">
        <v>50</v>
      </c>
      <c r="L496" s="23">
        <v>0</v>
      </c>
      <c r="M496" s="4">
        <f>PI()*(K496/2)^2/1000+PI()*(L496/2)^2/1000</f>
        <v>1.9634954084936207</v>
      </c>
      <c r="N496" s="33">
        <v>0</v>
      </c>
      <c r="O496" s="3">
        <v>6</v>
      </c>
      <c r="P496" s="6">
        <v>1.1399999999999999</v>
      </c>
      <c r="Q496" s="6">
        <v>0.47099999999999997</v>
      </c>
      <c r="R496" s="6">
        <v>0.45</v>
      </c>
      <c r="S496" s="6">
        <v>0</v>
      </c>
      <c r="T496" s="6">
        <f>R496-S496</f>
        <v>0.45</v>
      </c>
      <c r="U496" s="6">
        <v>0.499</v>
      </c>
      <c r="V496" s="6">
        <f>U496-S496</f>
        <v>0.499</v>
      </c>
      <c r="W496" s="6">
        <f>100 - (1 - (((U496-T496)/U496)+(S496/T496)))*100</f>
        <v>9.8196392785571192</v>
      </c>
      <c r="X496" s="6">
        <v>0.499</v>
      </c>
      <c r="Y496" s="13">
        <f>(X496-U496)/U496*100</f>
        <v>0</v>
      </c>
      <c r="Z496" s="14">
        <f>IF(W496&gt;10,"NA",Y496)</f>
        <v>0</v>
      </c>
    </row>
    <row r="497" spans="1:26" ht="19" x14ac:dyDescent="0.25">
      <c r="A497" s="23">
        <v>496</v>
      </c>
      <c r="B497" s="5" t="s">
        <v>25</v>
      </c>
      <c r="C497" s="3" t="s">
        <v>50</v>
      </c>
      <c r="D497" s="3" t="s">
        <v>50</v>
      </c>
      <c r="E497" s="3" t="s">
        <v>47</v>
      </c>
      <c r="F497" s="3" t="s">
        <v>8</v>
      </c>
      <c r="G497" s="3">
        <v>44</v>
      </c>
      <c r="H497" s="3" t="s">
        <v>17</v>
      </c>
      <c r="I497" s="23" t="s">
        <v>56</v>
      </c>
      <c r="J497" s="23">
        <v>497</v>
      </c>
      <c r="K497" s="23">
        <v>50</v>
      </c>
      <c r="L497" s="23">
        <v>0</v>
      </c>
      <c r="M497" s="4">
        <f>PI()*(K497/2)^2/1000+PI()*(L497/2)^2/1000</f>
        <v>1.9634954084936207</v>
      </c>
      <c r="N497" s="33">
        <v>0</v>
      </c>
      <c r="O497" s="3">
        <v>7</v>
      </c>
      <c r="P497" s="6">
        <v>1.004</v>
      </c>
      <c r="Q497" s="6">
        <v>0.49199999999999999</v>
      </c>
      <c r="R497" s="6">
        <v>0.46600000000000003</v>
      </c>
      <c r="S497" s="6">
        <v>0</v>
      </c>
      <c r="T497" s="6">
        <f>R497-S497</f>
        <v>0.46600000000000003</v>
      </c>
      <c r="U497" s="6">
        <v>0.46600000000000003</v>
      </c>
      <c r="V497" s="6">
        <f>U497-S497</f>
        <v>0.46600000000000003</v>
      </c>
      <c r="W497" s="6">
        <f>100 - (1 - (((U497-T497)/U497)+(S497/T497)))*100</f>
        <v>0</v>
      </c>
      <c r="X497" s="6">
        <v>0.46600000000000003</v>
      </c>
      <c r="Y497" s="13">
        <f>(X497-U497)/U497*100</f>
        <v>0</v>
      </c>
      <c r="Z497" s="14">
        <f>IF(W497&gt;10,"NA",Y497)</f>
        <v>0</v>
      </c>
    </row>
    <row r="498" spans="1:26" ht="19" x14ac:dyDescent="0.25">
      <c r="A498" s="23">
        <v>497</v>
      </c>
      <c r="B498" s="5" t="s">
        <v>25</v>
      </c>
      <c r="C498" s="3" t="s">
        <v>50</v>
      </c>
      <c r="D498" s="3" t="s">
        <v>50</v>
      </c>
      <c r="E498" s="3" t="s">
        <v>47</v>
      </c>
      <c r="F498" s="3" t="s">
        <v>8</v>
      </c>
      <c r="G498" s="3">
        <v>45</v>
      </c>
      <c r="H498" s="3" t="s">
        <v>9</v>
      </c>
      <c r="I498" s="23" t="s">
        <v>56</v>
      </c>
      <c r="J498" s="23">
        <v>496</v>
      </c>
      <c r="K498" s="23">
        <v>70</v>
      </c>
      <c r="L498" s="23">
        <v>0</v>
      </c>
      <c r="M498" s="4">
        <f>PI()*(K498/2)^2/1000+PI()*(L498/2)^2/1000</f>
        <v>3.8484510006474966</v>
      </c>
      <c r="N498" s="33">
        <v>0</v>
      </c>
      <c r="O498" s="3">
        <v>1</v>
      </c>
      <c r="P498" s="6">
        <v>0.97899999999999998</v>
      </c>
      <c r="Q498" s="6">
        <v>0.64100000000000001</v>
      </c>
      <c r="R498" s="6">
        <v>0.61899999999999999</v>
      </c>
      <c r="S498" s="6">
        <v>0</v>
      </c>
      <c r="T498" s="6">
        <f>R498-S498</f>
        <v>0.61899999999999999</v>
      </c>
      <c r="U498" s="6">
        <v>0.61899999999999999</v>
      </c>
      <c r="V498" s="6">
        <f>U498-S498</f>
        <v>0.61899999999999999</v>
      </c>
      <c r="W498" s="6">
        <f>100 - (1 - (((U498-T498)/U498)+(S498/T498)))*100</f>
        <v>0</v>
      </c>
      <c r="X498" s="6">
        <v>0.61899999999999999</v>
      </c>
      <c r="Y498" s="13">
        <f>(X498-U498)/U498*100</f>
        <v>0</v>
      </c>
      <c r="Z498" s="14">
        <f>IF(W498&gt;10,"NA",Y498)</f>
        <v>0</v>
      </c>
    </row>
    <row r="499" spans="1:26" ht="19" x14ac:dyDescent="0.25">
      <c r="A499" s="23">
        <v>498</v>
      </c>
      <c r="B499" s="5" t="s">
        <v>25</v>
      </c>
      <c r="C499" s="3" t="s">
        <v>50</v>
      </c>
      <c r="D499" s="3" t="s">
        <v>50</v>
      </c>
      <c r="E499" s="3" t="s">
        <v>47</v>
      </c>
      <c r="F499" s="3" t="s">
        <v>8</v>
      </c>
      <c r="G499" s="3">
        <v>45</v>
      </c>
      <c r="H499" s="3" t="s">
        <v>9</v>
      </c>
      <c r="I499" s="23" t="s">
        <v>56</v>
      </c>
      <c r="J499" s="23">
        <v>496</v>
      </c>
      <c r="K499" s="23">
        <v>70</v>
      </c>
      <c r="L499" s="23">
        <v>0</v>
      </c>
      <c r="M499" s="4">
        <f>PI()*(K499/2)^2/1000+PI()*(L499/2)^2/1000</f>
        <v>3.8484510006474966</v>
      </c>
      <c r="N499" s="33">
        <v>0</v>
      </c>
      <c r="O499" s="3">
        <v>2</v>
      </c>
      <c r="P499" s="6">
        <v>1.357</v>
      </c>
      <c r="Q499" s="6">
        <v>1.014</v>
      </c>
      <c r="R499" s="6">
        <v>0.98499999999999999</v>
      </c>
      <c r="S499" s="6">
        <v>0</v>
      </c>
      <c r="T499" s="6">
        <f>R499-S499</f>
        <v>0.98499999999999999</v>
      </c>
      <c r="U499" s="6">
        <v>0.98499999999999999</v>
      </c>
      <c r="V499" s="6">
        <f>U499-S499</f>
        <v>0.98499999999999999</v>
      </c>
      <c r="W499" s="6">
        <f>100 - (1 - (((U499-T499)/U499)+(S499/T499)))*100</f>
        <v>0</v>
      </c>
      <c r="X499" s="6">
        <v>0.98499999999999999</v>
      </c>
      <c r="Y499" s="13">
        <f>(X499-U499)/U499*100</f>
        <v>0</v>
      </c>
      <c r="Z499" s="14">
        <f>IF(W499&gt;10,"NA",Y499)</f>
        <v>0</v>
      </c>
    </row>
    <row r="500" spans="1:26" ht="19" x14ac:dyDescent="0.25">
      <c r="A500" s="23">
        <v>499</v>
      </c>
      <c r="B500" s="5" t="s">
        <v>25</v>
      </c>
      <c r="C500" s="3" t="s">
        <v>50</v>
      </c>
      <c r="D500" s="3" t="s">
        <v>50</v>
      </c>
      <c r="E500" s="3" t="s">
        <v>47</v>
      </c>
      <c r="F500" s="3" t="s">
        <v>8</v>
      </c>
      <c r="G500" s="3">
        <v>45</v>
      </c>
      <c r="H500" s="3" t="s">
        <v>9</v>
      </c>
      <c r="I500" s="23" t="s">
        <v>56</v>
      </c>
      <c r="J500" s="23">
        <v>496</v>
      </c>
      <c r="K500" s="23">
        <v>70</v>
      </c>
      <c r="L500" s="23">
        <v>0</v>
      </c>
      <c r="M500" s="4">
        <f>PI()*(K500/2)^2/1000+PI()*(L500/2)^2/1000</f>
        <v>3.8484510006474966</v>
      </c>
      <c r="N500" s="33">
        <v>0</v>
      </c>
      <c r="O500" s="3">
        <v>3</v>
      </c>
      <c r="P500" s="6">
        <v>0.96199999999999997</v>
      </c>
      <c r="Q500" s="6">
        <v>0.55900000000000005</v>
      </c>
      <c r="R500" s="6">
        <v>0.53300000000000003</v>
      </c>
      <c r="S500" s="6">
        <v>0</v>
      </c>
      <c r="T500" s="6">
        <f>R500-S500</f>
        <v>0.53300000000000003</v>
      </c>
      <c r="U500" s="6">
        <v>0.53300000000000003</v>
      </c>
      <c r="V500" s="6">
        <f>U500-S500</f>
        <v>0.53300000000000003</v>
      </c>
      <c r="W500" s="6">
        <f>100 - (1 - (((U500-T500)/U500)+(S500/T500)))*100</f>
        <v>0</v>
      </c>
      <c r="X500" s="6">
        <v>0.53300000000000003</v>
      </c>
      <c r="Y500" s="13">
        <f>(X500-U500)/U500*100</f>
        <v>0</v>
      </c>
      <c r="Z500" s="14">
        <f>IF(W500&gt;10,"NA",Y500)</f>
        <v>0</v>
      </c>
    </row>
    <row r="501" spans="1:26" ht="19" x14ac:dyDescent="0.25">
      <c r="A501" s="23">
        <v>500</v>
      </c>
      <c r="B501" s="5" t="s">
        <v>25</v>
      </c>
      <c r="C501" s="3" t="s">
        <v>50</v>
      </c>
      <c r="D501" s="3" t="s">
        <v>50</v>
      </c>
      <c r="E501" s="3" t="s">
        <v>47</v>
      </c>
      <c r="F501" s="3" t="s">
        <v>8</v>
      </c>
      <c r="G501" s="3">
        <v>45</v>
      </c>
      <c r="H501" s="3" t="s">
        <v>9</v>
      </c>
      <c r="I501" s="23" t="s">
        <v>56</v>
      </c>
      <c r="J501" s="23">
        <v>496</v>
      </c>
      <c r="K501" s="23">
        <v>70</v>
      </c>
      <c r="L501" s="23">
        <v>0</v>
      </c>
      <c r="M501" s="4">
        <f>PI()*(K501/2)^2/1000+PI()*(L501/2)^2/1000</f>
        <v>3.8484510006474966</v>
      </c>
      <c r="N501" s="33">
        <v>0</v>
      </c>
      <c r="O501" s="3">
        <v>4</v>
      </c>
      <c r="P501" s="6">
        <v>1.1950000000000001</v>
      </c>
      <c r="Q501" s="6">
        <v>0.68300000000000005</v>
      </c>
      <c r="R501" s="6">
        <v>0.66200000000000003</v>
      </c>
      <c r="S501" s="6">
        <v>0</v>
      </c>
      <c r="T501" s="6">
        <f>R501-S501</f>
        <v>0.66200000000000003</v>
      </c>
      <c r="U501" s="6">
        <v>0.71899999999999997</v>
      </c>
      <c r="V501" s="6">
        <f>U501-S501</f>
        <v>0.71899999999999997</v>
      </c>
      <c r="W501" s="6">
        <f>100 - (1 - (((U501-T501)/U501)+(S501/T501)))*100</f>
        <v>7.9276773296244727</v>
      </c>
      <c r="X501" s="6">
        <v>0.71899999999999997</v>
      </c>
      <c r="Y501" s="13">
        <f>(X501-U501)/U501*100</f>
        <v>0</v>
      </c>
      <c r="Z501" s="14">
        <f>IF(W501&gt;10,"NA",Y501)</f>
        <v>0</v>
      </c>
    </row>
    <row r="502" spans="1:26" ht="19" x14ac:dyDescent="0.25">
      <c r="A502" s="23">
        <v>501</v>
      </c>
      <c r="B502" s="5" t="s">
        <v>25</v>
      </c>
      <c r="C502" s="3" t="s">
        <v>50</v>
      </c>
      <c r="D502" s="3" t="s">
        <v>50</v>
      </c>
      <c r="E502" s="3" t="s">
        <v>47</v>
      </c>
      <c r="F502" s="3" t="s">
        <v>8</v>
      </c>
      <c r="G502" s="3">
        <v>45</v>
      </c>
      <c r="H502" s="3" t="s">
        <v>9</v>
      </c>
      <c r="I502" s="23" t="s">
        <v>56</v>
      </c>
      <c r="J502" s="23">
        <v>496</v>
      </c>
      <c r="K502" s="23">
        <v>70</v>
      </c>
      <c r="L502" s="23">
        <v>0</v>
      </c>
      <c r="M502" s="4">
        <f>PI()*(K502/2)^2/1000+PI()*(L502/2)^2/1000</f>
        <v>3.8484510006474966</v>
      </c>
      <c r="N502" s="33">
        <v>0</v>
      </c>
      <c r="O502" s="3">
        <v>5</v>
      </c>
      <c r="P502" s="6">
        <v>1.073</v>
      </c>
      <c r="Q502" s="6">
        <v>0.59699999999999998</v>
      </c>
      <c r="R502" s="6">
        <v>0.59699999999999998</v>
      </c>
      <c r="S502" s="6">
        <v>0</v>
      </c>
      <c r="T502" s="6">
        <f>R502-S502</f>
        <v>0.59699999999999998</v>
      </c>
      <c r="U502" s="6">
        <v>0.59699999999999998</v>
      </c>
      <c r="V502" s="6">
        <f>U502-S502</f>
        <v>0.59699999999999998</v>
      </c>
      <c r="W502" s="6">
        <f>100 - (1 - (((U502-T502)/U502)+(S502/T502)))*100</f>
        <v>0</v>
      </c>
      <c r="X502" s="6">
        <v>0.59699999999999998</v>
      </c>
      <c r="Y502" s="13">
        <f>(X502-U502)/U502*100</f>
        <v>0</v>
      </c>
      <c r="Z502" s="14">
        <f>IF(W502&gt;10,"NA",Y502)</f>
        <v>0</v>
      </c>
    </row>
    <row r="503" spans="1:26" ht="19" x14ac:dyDescent="0.25">
      <c r="A503" s="23">
        <v>502</v>
      </c>
      <c r="B503" s="5" t="s">
        <v>25</v>
      </c>
      <c r="C503" s="3" t="s">
        <v>50</v>
      </c>
      <c r="D503" s="3" t="s">
        <v>50</v>
      </c>
      <c r="E503" s="3" t="s">
        <v>47</v>
      </c>
      <c r="F503" s="3" t="s">
        <v>8</v>
      </c>
      <c r="G503" s="3">
        <v>45</v>
      </c>
      <c r="H503" s="3" t="s">
        <v>9</v>
      </c>
      <c r="I503" s="23" t="s">
        <v>56</v>
      </c>
      <c r="J503" s="23">
        <v>496</v>
      </c>
      <c r="K503" s="23">
        <v>70</v>
      </c>
      <c r="L503" s="23">
        <v>0</v>
      </c>
      <c r="M503" s="4">
        <f>PI()*(K503/2)^2/1000+PI()*(L503/2)^2/1000</f>
        <v>3.8484510006474966</v>
      </c>
      <c r="N503" s="33">
        <v>0</v>
      </c>
      <c r="O503" s="3">
        <v>6</v>
      </c>
      <c r="P503" s="6">
        <v>1.04</v>
      </c>
      <c r="Q503" s="6">
        <v>0.58399999999999996</v>
      </c>
      <c r="R503" s="6">
        <v>0.56599999999999995</v>
      </c>
      <c r="S503" s="6">
        <v>0</v>
      </c>
      <c r="T503" s="6">
        <f>R503-S503</f>
        <v>0.56599999999999995</v>
      </c>
      <c r="U503" s="6">
        <v>0.56599999999999995</v>
      </c>
      <c r="V503" s="6">
        <f>U503-S503</f>
        <v>0.56599999999999995</v>
      </c>
      <c r="W503" s="6">
        <f>100 - (1 - (((U503-T503)/U503)+(S503/T503)))*100</f>
        <v>0</v>
      </c>
      <c r="X503" s="6">
        <v>0.56599999999999995</v>
      </c>
      <c r="Y503" s="13">
        <f>(X503-U503)/U503*100</f>
        <v>0</v>
      </c>
      <c r="Z503" s="14">
        <f>IF(W503&gt;10,"NA",Y503)</f>
        <v>0</v>
      </c>
    </row>
    <row r="504" spans="1:26" ht="19" x14ac:dyDescent="0.25">
      <c r="A504" s="23">
        <v>503</v>
      </c>
      <c r="B504" s="5" t="s">
        <v>25</v>
      </c>
      <c r="C504" s="3" t="s">
        <v>50</v>
      </c>
      <c r="D504" s="3" t="s">
        <v>50</v>
      </c>
      <c r="E504" s="3" t="s">
        <v>47</v>
      </c>
      <c r="F504" s="3" t="s">
        <v>8</v>
      </c>
      <c r="G504" s="3">
        <v>45</v>
      </c>
      <c r="H504" s="3" t="s">
        <v>9</v>
      </c>
      <c r="I504" s="23" t="s">
        <v>56</v>
      </c>
      <c r="J504" s="23">
        <v>496</v>
      </c>
      <c r="K504" s="23">
        <v>70</v>
      </c>
      <c r="L504" s="23">
        <v>0</v>
      </c>
      <c r="M504" s="4">
        <f>PI()*(K504/2)^2/1000+PI()*(L504/2)^2/1000</f>
        <v>3.8484510006474966</v>
      </c>
      <c r="N504" s="33">
        <v>0</v>
      </c>
      <c r="O504" s="3">
        <v>7</v>
      </c>
      <c r="P504" s="6">
        <v>1.86</v>
      </c>
      <c r="Q504" s="6">
        <v>1.6879999999999999</v>
      </c>
      <c r="R504" s="6">
        <v>1.66</v>
      </c>
      <c r="S504" s="6">
        <v>0</v>
      </c>
      <c r="T504" s="6">
        <f>R504-S504</f>
        <v>1.66</v>
      </c>
      <c r="U504" s="6">
        <v>1.66</v>
      </c>
      <c r="V504" s="6">
        <f>U504-S504</f>
        <v>1.66</v>
      </c>
      <c r="W504" s="6">
        <f>100 - (1 - (((U504-T504)/U504)+(S504/T504)))*100</f>
        <v>0</v>
      </c>
      <c r="X504" s="6">
        <v>1.66</v>
      </c>
      <c r="Y504" s="13">
        <f>(X504-U504)/U504*100</f>
        <v>0</v>
      </c>
      <c r="Z504" s="14">
        <f>IF(W504&gt;10,"NA",Y504)</f>
        <v>0</v>
      </c>
    </row>
    <row r="505" spans="1:26" ht="19" x14ac:dyDescent="0.25">
      <c r="A505" s="23">
        <v>504</v>
      </c>
      <c r="B505" s="5" t="s">
        <v>25</v>
      </c>
      <c r="C505" s="3" t="s">
        <v>50</v>
      </c>
      <c r="D505" s="3" t="s">
        <v>50</v>
      </c>
      <c r="E505" s="3" t="s">
        <v>47</v>
      </c>
      <c r="F505" s="3" t="s">
        <v>8</v>
      </c>
      <c r="G505" s="3">
        <v>45</v>
      </c>
      <c r="H505" s="3" t="s">
        <v>9</v>
      </c>
      <c r="I505" s="23" t="s">
        <v>56</v>
      </c>
      <c r="J505" s="23">
        <v>496</v>
      </c>
      <c r="K505" s="23">
        <v>70</v>
      </c>
      <c r="L505" s="23">
        <v>0</v>
      </c>
      <c r="M505" s="4">
        <f>PI()*(K505/2)^2/1000+PI()*(L505/2)^2/1000</f>
        <v>3.8484510006474966</v>
      </c>
      <c r="N505" s="33">
        <v>0</v>
      </c>
      <c r="O505" s="3">
        <v>8</v>
      </c>
      <c r="P505" s="6">
        <v>1.667</v>
      </c>
      <c r="Q505" s="6">
        <v>1.3979999999999999</v>
      </c>
      <c r="R505" s="6">
        <v>1.3979999999999999</v>
      </c>
      <c r="S505" s="6">
        <v>0</v>
      </c>
      <c r="T505" s="6">
        <f>R505-S505</f>
        <v>1.3979999999999999</v>
      </c>
      <c r="U505" s="6">
        <v>1.3979999999999999</v>
      </c>
      <c r="V505" s="6">
        <f>U505-S505</f>
        <v>1.3979999999999999</v>
      </c>
      <c r="W505" s="6">
        <f>100 - (1 - (((U505-T505)/U505)+(S505/T505)))*100</f>
        <v>0</v>
      </c>
      <c r="X505" s="6">
        <v>1.3979999999999999</v>
      </c>
      <c r="Y505" s="13">
        <f>(X505-U505)/U505*100</f>
        <v>0</v>
      </c>
      <c r="Z505" s="14">
        <f>IF(W505&gt;10,"NA",Y505)</f>
        <v>0</v>
      </c>
    </row>
    <row r="506" spans="1:26" ht="19" x14ac:dyDescent="0.25">
      <c r="A506" s="23">
        <v>505</v>
      </c>
      <c r="B506" s="5" t="s">
        <v>25</v>
      </c>
      <c r="C506" s="3" t="s">
        <v>50</v>
      </c>
      <c r="D506" s="3" t="s">
        <v>50</v>
      </c>
      <c r="E506" s="3" t="s">
        <v>47</v>
      </c>
      <c r="F506" s="3" t="s">
        <v>8</v>
      </c>
      <c r="G506" s="3">
        <v>45</v>
      </c>
      <c r="H506" s="3" t="s">
        <v>9</v>
      </c>
      <c r="I506" s="23" t="s">
        <v>56</v>
      </c>
      <c r="J506" s="23">
        <v>496</v>
      </c>
      <c r="K506" s="23">
        <v>70</v>
      </c>
      <c r="L506" s="23">
        <v>0</v>
      </c>
      <c r="M506" s="4">
        <f>PI()*(K506/2)^2/1000+PI()*(L506/2)^2/1000</f>
        <v>3.8484510006474966</v>
      </c>
      <c r="N506" s="33">
        <v>0</v>
      </c>
      <c r="O506" s="3">
        <v>9</v>
      </c>
      <c r="P506" s="6">
        <v>1.462</v>
      </c>
      <c r="Q506" s="6">
        <v>0.78300000000000003</v>
      </c>
      <c r="R506" s="6">
        <v>0.74099999999999999</v>
      </c>
      <c r="S506" s="6">
        <v>0</v>
      </c>
      <c r="T506" s="6">
        <f>R506-S506</f>
        <v>0.74099999999999999</v>
      </c>
      <c r="U506" s="6">
        <v>0.90800000000000003</v>
      </c>
      <c r="V506" s="6">
        <f>U506-S506</f>
        <v>0.90800000000000003</v>
      </c>
      <c r="W506" s="6">
        <f>100 - (1 - (((U506-T506)/U506)+(S506/T506)))*100</f>
        <v>18.392070484581495</v>
      </c>
      <c r="X506" s="6">
        <v>0.90800000000000003</v>
      </c>
      <c r="Y506" s="13">
        <f>(X506-U506)/U506*100</f>
        <v>0</v>
      </c>
      <c r="Z506" s="14" t="str">
        <f>IF(W506&gt;10,"NA",Y506)</f>
        <v>NA</v>
      </c>
    </row>
    <row r="507" spans="1:26" ht="19" x14ac:dyDescent="0.25">
      <c r="A507" s="23">
        <v>506</v>
      </c>
      <c r="B507" s="5" t="s">
        <v>25</v>
      </c>
      <c r="C507" s="3" t="s">
        <v>50</v>
      </c>
      <c r="D507" s="3" t="s">
        <v>50</v>
      </c>
      <c r="E507" s="3" t="s">
        <v>47</v>
      </c>
      <c r="F507" s="3" t="s">
        <v>8</v>
      </c>
      <c r="G507" s="3">
        <v>45</v>
      </c>
      <c r="H507" s="3" t="s">
        <v>9</v>
      </c>
      <c r="I507" s="23" t="s">
        <v>56</v>
      </c>
      <c r="J507" s="23">
        <v>496</v>
      </c>
      <c r="K507" s="23">
        <v>70</v>
      </c>
      <c r="L507" s="23">
        <v>0</v>
      </c>
      <c r="M507" s="4">
        <f>PI()*(K507/2)^2/1000+PI()*(L507/2)^2/1000</f>
        <v>3.8484510006474966</v>
      </c>
      <c r="N507" s="33">
        <v>0</v>
      </c>
      <c r="O507" s="3">
        <v>10</v>
      </c>
      <c r="P507" s="6">
        <v>1.587</v>
      </c>
      <c r="Q507" s="6">
        <v>1.1919999999999999</v>
      </c>
      <c r="R507" s="6">
        <v>1.155</v>
      </c>
      <c r="S507" s="6">
        <v>0</v>
      </c>
      <c r="T507" s="6">
        <f>R507-S507</f>
        <v>1.155</v>
      </c>
      <c r="U507" s="6">
        <v>1.175</v>
      </c>
      <c r="V507" s="6">
        <f>U507-S507</f>
        <v>1.175</v>
      </c>
      <c r="W507" s="6">
        <f>100 - (1 - (((U507-T507)/U507)+(S507/T507)))*100</f>
        <v>1.7021276595744723</v>
      </c>
      <c r="X507" s="6">
        <v>1.175</v>
      </c>
      <c r="Y507" s="13">
        <f>(X507-U507)/U507*100</f>
        <v>0</v>
      </c>
      <c r="Z507" s="14">
        <f>IF(W507&gt;10,"NA",Y507)</f>
        <v>0</v>
      </c>
    </row>
    <row r="508" spans="1:26" ht="19" x14ac:dyDescent="0.25">
      <c r="A508" s="23">
        <v>507</v>
      </c>
      <c r="B508" s="5" t="s">
        <v>25</v>
      </c>
      <c r="C508" s="3" t="s">
        <v>50</v>
      </c>
      <c r="D508" s="3" t="s">
        <v>50</v>
      </c>
      <c r="E508" s="3" t="s">
        <v>47</v>
      </c>
      <c r="F508" s="3" t="s">
        <v>8</v>
      </c>
      <c r="G508" s="3">
        <v>45</v>
      </c>
      <c r="H508" s="3" t="s">
        <v>9</v>
      </c>
      <c r="I508" s="23" t="s">
        <v>56</v>
      </c>
      <c r="J508" s="23">
        <v>496</v>
      </c>
      <c r="K508" s="23">
        <v>70</v>
      </c>
      <c r="L508" s="23">
        <v>0</v>
      </c>
      <c r="M508" s="4">
        <f>PI()*(K508/2)^2/1000+PI()*(L508/2)^2/1000</f>
        <v>3.8484510006474966</v>
      </c>
      <c r="N508" s="33">
        <v>0</v>
      </c>
      <c r="O508" s="3">
        <v>11</v>
      </c>
      <c r="P508" s="6">
        <v>1.452</v>
      </c>
      <c r="Q508" s="6">
        <v>1.073</v>
      </c>
      <c r="R508" s="6">
        <v>1.052</v>
      </c>
      <c r="S508" s="6">
        <v>0</v>
      </c>
      <c r="T508" s="6">
        <f>R508-S508</f>
        <v>1.052</v>
      </c>
      <c r="U508" s="6">
        <v>1.052</v>
      </c>
      <c r="V508" s="6">
        <f>U508-S508</f>
        <v>1.052</v>
      </c>
      <c r="W508" s="6">
        <f>100 - (1 - (((U508-T508)/U508)+(S508/T508)))*100</f>
        <v>0</v>
      </c>
      <c r="X508" s="6">
        <v>1.052</v>
      </c>
      <c r="Y508" s="13">
        <f>(X508-U508)/U508*100</f>
        <v>0</v>
      </c>
      <c r="Z508" s="14">
        <f>IF(W508&gt;10,"NA",Y508)</f>
        <v>0</v>
      </c>
    </row>
    <row r="509" spans="1:26" ht="19" x14ac:dyDescent="0.25">
      <c r="A509" s="23">
        <v>508</v>
      </c>
      <c r="B509" s="5" t="s">
        <v>25</v>
      </c>
      <c r="C509" s="3" t="s">
        <v>50</v>
      </c>
      <c r="D509" s="3" t="s">
        <v>50</v>
      </c>
      <c r="E509" s="3" t="s">
        <v>47</v>
      </c>
      <c r="F509" s="3" t="s">
        <v>8</v>
      </c>
      <c r="G509" s="3">
        <v>45</v>
      </c>
      <c r="H509" s="3" t="s">
        <v>9</v>
      </c>
      <c r="I509" s="23" t="s">
        <v>56</v>
      </c>
      <c r="J509" s="23">
        <v>496</v>
      </c>
      <c r="K509" s="23">
        <v>70</v>
      </c>
      <c r="L509" s="23">
        <v>0</v>
      </c>
      <c r="M509" s="4">
        <f>PI()*(K509/2)^2/1000+PI()*(L509/2)^2/1000</f>
        <v>3.8484510006474966</v>
      </c>
      <c r="N509" s="33">
        <v>0</v>
      </c>
      <c r="O509" s="3">
        <v>12</v>
      </c>
      <c r="P509" s="6">
        <v>1.133</v>
      </c>
      <c r="Q509" s="6">
        <v>0.54800000000000004</v>
      </c>
      <c r="R509" s="6">
        <v>0.53400000000000003</v>
      </c>
      <c r="S509" s="6">
        <v>0</v>
      </c>
      <c r="T509" s="6">
        <f>R509-S509</f>
        <v>0.53400000000000003</v>
      </c>
      <c r="U509" s="6">
        <v>0.53400000000000003</v>
      </c>
      <c r="V509" s="6">
        <f>U509-S509</f>
        <v>0.53400000000000003</v>
      </c>
      <c r="W509" s="6">
        <f>100 - (1 - (((U509-T509)/U509)+(S509/T509)))*100</f>
        <v>0</v>
      </c>
      <c r="X509" s="6">
        <v>0.53400000000000003</v>
      </c>
      <c r="Y509" s="13">
        <f>(X509-U509)/U509*100</f>
        <v>0</v>
      </c>
      <c r="Z509" s="14">
        <f>IF(W509&gt;10,"NA",Y509)</f>
        <v>0</v>
      </c>
    </row>
    <row r="510" spans="1:26" ht="19" x14ac:dyDescent="0.25">
      <c r="A510" s="23">
        <v>509</v>
      </c>
      <c r="B510" s="5" t="s">
        <v>25</v>
      </c>
      <c r="C510" s="3" t="s">
        <v>50</v>
      </c>
      <c r="D510" s="3" t="s">
        <v>50</v>
      </c>
      <c r="E510" s="3" t="s">
        <v>47</v>
      </c>
      <c r="F510" s="3" t="s">
        <v>8</v>
      </c>
      <c r="G510" s="3">
        <v>45</v>
      </c>
      <c r="H510" s="3" t="s">
        <v>9</v>
      </c>
      <c r="I510" s="23" t="s">
        <v>56</v>
      </c>
      <c r="J510" s="23">
        <v>496</v>
      </c>
      <c r="K510" s="23">
        <v>70</v>
      </c>
      <c r="L510" s="23">
        <v>0</v>
      </c>
      <c r="M510" s="4">
        <f>PI()*(K510/2)^2/1000+PI()*(L510/2)^2/1000</f>
        <v>3.8484510006474966</v>
      </c>
      <c r="N510" s="33">
        <v>0</v>
      </c>
      <c r="O510" s="3">
        <v>13</v>
      </c>
      <c r="P510" s="6">
        <v>1.0469999999999999</v>
      </c>
      <c r="Q510" s="6">
        <v>0.61199999999999999</v>
      </c>
      <c r="R510" s="6">
        <v>0.59399999999999997</v>
      </c>
      <c r="S510" s="6">
        <v>0</v>
      </c>
      <c r="T510" s="6">
        <f>R510-S510</f>
        <v>0.59399999999999997</v>
      </c>
      <c r="U510" s="6">
        <v>0.59399999999999997</v>
      </c>
      <c r="V510" s="6">
        <f>U510-S510</f>
        <v>0.59399999999999997</v>
      </c>
      <c r="W510" s="6">
        <f>100 - (1 - (((U510-T510)/U510)+(S510/T510)))*100</f>
        <v>0</v>
      </c>
      <c r="X510" s="6">
        <v>0.59399999999999997</v>
      </c>
      <c r="Y510" s="13">
        <f>(X510-U510)/U510*100</f>
        <v>0</v>
      </c>
      <c r="Z510" s="14">
        <f>IF(W510&gt;10,"NA",Y510)</f>
        <v>0</v>
      </c>
    </row>
    <row r="511" spans="1:26" ht="19" x14ac:dyDescent="0.25">
      <c r="A511" s="23">
        <v>510</v>
      </c>
      <c r="B511" s="5" t="s">
        <v>25</v>
      </c>
      <c r="C511" s="3" t="s">
        <v>50</v>
      </c>
      <c r="D511" s="3" t="s">
        <v>50</v>
      </c>
      <c r="E511" s="3" t="s">
        <v>47</v>
      </c>
      <c r="F511" s="3" t="s">
        <v>8</v>
      </c>
      <c r="G511" s="3">
        <v>45</v>
      </c>
      <c r="H511" s="3" t="s">
        <v>9</v>
      </c>
      <c r="I511" s="23" t="s">
        <v>56</v>
      </c>
      <c r="J511" s="23">
        <v>496</v>
      </c>
      <c r="K511" s="23">
        <v>70</v>
      </c>
      <c r="L511" s="23">
        <v>0</v>
      </c>
      <c r="M511" s="4">
        <f>PI()*(K511/2)^2/1000+PI()*(L511/2)^2/1000</f>
        <v>3.8484510006474966</v>
      </c>
      <c r="N511" s="33">
        <v>0</v>
      </c>
      <c r="O511" s="3">
        <v>14</v>
      </c>
      <c r="P511" s="6">
        <v>2.1949999999999998</v>
      </c>
      <c r="Q511" s="6">
        <v>1.9890000000000001</v>
      </c>
      <c r="R511" s="6">
        <v>1.9510000000000001</v>
      </c>
      <c r="S511" s="6">
        <v>0</v>
      </c>
      <c r="T511" s="6">
        <f>R511-S511</f>
        <v>1.9510000000000001</v>
      </c>
      <c r="U511" s="6">
        <v>1.9510000000000001</v>
      </c>
      <c r="V511" s="6">
        <f>U511-S511</f>
        <v>1.9510000000000001</v>
      </c>
      <c r="W511" s="6">
        <f>100 - (1 - (((U511-T511)/U511)+(S511/T511)))*100</f>
        <v>0</v>
      </c>
      <c r="X511" s="6">
        <v>1.9510000000000001</v>
      </c>
      <c r="Y511" s="13">
        <f>(X511-U511)/U511*100</f>
        <v>0</v>
      </c>
      <c r="Z511" s="14">
        <f>IF(W511&gt;10,"NA",Y511)</f>
        <v>0</v>
      </c>
    </row>
    <row r="512" spans="1:26" ht="19" x14ac:dyDescent="0.25">
      <c r="A512" s="23">
        <v>511</v>
      </c>
      <c r="B512" s="5" t="s">
        <v>25</v>
      </c>
      <c r="C512" s="3" t="s">
        <v>50</v>
      </c>
      <c r="D512" s="3" t="s">
        <v>50</v>
      </c>
      <c r="E512" s="3" t="s">
        <v>47</v>
      </c>
      <c r="F512" s="3" t="s">
        <v>8</v>
      </c>
      <c r="G512" s="3">
        <v>45</v>
      </c>
      <c r="H512" s="3" t="s">
        <v>9</v>
      </c>
      <c r="I512" s="23" t="s">
        <v>56</v>
      </c>
      <c r="J512" s="23">
        <v>496</v>
      </c>
      <c r="K512" s="23">
        <v>70</v>
      </c>
      <c r="L512" s="23">
        <v>0</v>
      </c>
      <c r="M512" s="4">
        <f>PI()*(K512/2)^2/1000+PI()*(L512/2)^2/1000</f>
        <v>3.8484510006474966</v>
      </c>
      <c r="N512" s="33">
        <v>0</v>
      </c>
      <c r="O512" s="3">
        <v>15</v>
      </c>
      <c r="P512" s="6">
        <v>2.0819999999999999</v>
      </c>
      <c r="Q512" s="6">
        <v>1.821</v>
      </c>
      <c r="R512" s="6">
        <v>1.7889999999999999</v>
      </c>
      <c r="S512" s="6">
        <v>0</v>
      </c>
      <c r="T512" s="6">
        <f>R512-S512</f>
        <v>1.7889999999999999</v>
      </c>
      <c r="U512" s="6">
        <v>1.7889999999999999</v>
      </c>
      <c r="V512" s="6">
        <f>U512-S512</f>
        <v>1.7889999999999999</v>
      </c>
      <c r="W512" s="6">
        <f>100 - (1 - (((U512-T512)/U512)+(S512/T512)))*100</f>
        <v>0</v>
      </c>
      <c r="X512" s="6">
        <v>1.7889999999999999</v>
      </c>
      <c r="Y512" s="13">
        <f>(X512-U512)/U512*100</f>
        <v>0</v>
      </c>
      <c r="Z512" s="14">
        <f>IF(W512&gt;10,"NA",Y512)</f>
        <v>0</v>
      </c>
    </row>
    <row r="513" spans="1:26" ht="19" x14ac:dyDescent="0.25">
      <c r="A513" s="23">
        <v>512</v>
      </c>
      <c r="B513" s="5" t="s">
        <v>25</v>
      </c>
      <c r="C513" s="3" t="s">
        <v>50</v>
      </c>
      <c r="D513" s="3" t="s">
        <v>50</v>
      </c>
      <c r="E513" s="3" t="s">
        <v>47</v>
      </c>
      <c r="F513" s="3" t="s">
        <v>8</v>
      </c>
      <c r="G513" s="3">
        <v>45</v>
      </c>
      <c r="H513" s="3" t="s">
        <v>9</v>
      </c>
      <c r="I513" s="23" t="s">
        <v>56</v>
      </c>
      <c r="J513" s="23">
        <v>496</v>
      </c>
      <c r="K513" s="23">
        <v>70</v>
      </c>
      <c r="L513" s="23">
        <v>0</v>
      </c>
      <c r="M513" s="4">
        <f>PI()*(K513/2)^2/1000+PI()*(L513/2)^2/1000</f>
        <v>3.8484510006474966</v>
      </c>
      <c r="N513" s="33">
        <v>0</v>
      </c>
      <c r="O513" s="3">
        <v>16</v>
      </c>
      <c r="P513" s="6">
        <v>1.925</v>
      </c>
      <c r="Q513" s="6">
        <v>1.5509999999999999</v>
      </c>
      <c r="R513" s="6">
        <v>1.526</v>
      </c>
      <c r="S513" s="6">
        <v>0</v>
      </c>
      <c r="T513" s="6">
        <f>R513-S513</f>
        <v>1.526</v>
      </c>
      <c r="U513" s="6">
        <v>1.526</v>
      </c>
      <c r="V513" s="6">
        <f>U513-S513</f>
        <v>1.526</v>
      </c>
      <c r="W513" s="6">
        <f>100 - (1 - (((U513-T513)/U513)+(S513/T513)))*100</f>
        <v>0</v>
      </c>
      <c r="X513" s="6">
        <v>1.526</v>
      </c>
      <c r="Y513" s="13">
        <f>(X513-U513)/U513*100</f>
        <v>0</v>
      </c>
      <c r="Z513" s="14">
        <f>IF(W513&gt;10,"NA",Y513)</f>
        <v>0</v>
      </c>
    </row>
    <row r="514" spans="1:26" ht="19" x14ac:dyDescent="0.25">
      <c r="A514" s="23">
        <v>513</v>
      </c>
      <c r="B514" s="5" t="s">
        <v>25</v>
      </c>
      <c r="C514" s="3" t="s">
        <v>50</v>
      </c>
      <c r="D514" s="3" t="s">
        <v>50</v>
      </c>
      <c r="E514" s="3" t="s">
        <v>47</v>
      </c>
      <c r="F514" s="3" t="s">
        <v>8</v>
      </c>
      <c r="G514" s="3">
        <v>45</v>
      </c>
      <c r="H514" s="3" t="s">
        <v>9</v>
      </c>
      <c r="I514" s="23" t="s">
        <v>56</v>
      </c>
      <c r="J514" s="23">
        <v>496</v>
      </c>
      <c r="K514" s="23">
        <v>70</v>
      </c>
      <c r="L514" s="23">
        <v>0</v>
      </c>
      <c r="M514" s="4">
        <f>PI()*(K514/2)^2/1000+PI()*(L514/2)^2/1000</f>
        <v>3.8484510006474966</v>
      </c>
      <c r="N514" s="33">
        <v>0</v>
      </c>
      <c r="O514" s="3">
        <v>17</v>
      </c>
      <c r="P514" s="6">
        <v>1.63</v>
      </c>
      <c r="Q514" s="6">
        <v>1.012</v>
      </c>
      <c r="R514" s="6">
        <v>0.97299999999999998</v>
      </c>
      <c r="S514" s="6">
        <v>0</v>
      </c>
      <c r="T514" s="6">
        <f>R514-S514</f>
        <v>0.97299999999999998</v>
      </c>
      <c r="U514" s="6">
        <v>1.04</v>
      </c>
      <c r="V514" s="6">
        <f>U514-S514</f>
        <v>1.04</v>
      </c>
      <c r="W514" s="6">
        <f>100 - (1 - (((U514-T514)/U514)+(S514/T514)))*100</f>
        <v>6.4423076923076934</v>
      </c>
      <c r="X514" s="6">
        <v>1.04</v>
      </c>
      <c r="Y514" s="13">
        <f>(X514-U514)/U514*100</f>
        <v>0</v>
      </c>
      <c r="Z514" s="14">
        <f>IF(W514&gt;10,"NA",Y514)</f>
        <v>0</v>
      </c>
    </row>
    <row r="515" spans="1:26" ht="19" x14ac:dyDescent="0.25">
      <c r="A515" s="23">
        <v>514</v>
      </c>
      <c r="B515" s="5" t="s">
        <v>25</v>
      </c>
      <c r="C515" s="3" t="s">
        <v>50</v>
      </c>
      <c r="D515" s="3" t="s">
        <v>50</v>
      </c>
      <c r="E515" s="3" t="s">
        <v>47</v>
      </c>
      <c r="F515" s="3" t="s">
        <v>8</v>
      </c>
      <c r="G515" s="3">
        <v>45</v>
      </c>
      <c r="H515" s="3" t="s">
        <v>9</v>
      </c>
      <c r="I515" s="23" t="s">
        <v>56</v>
      </c>
      <c r="J515" s="23">
        <v>496</v>
      </c>
      <c r="K515" s="23">
        <v>70</v>
      </c>
      <c r="L515" s="23">
        <v>0</v>
      </c>
      <c r="M515" s="4">
        <f>PI()*(K515/2)^2/1000+PI()*(L515/2)^2/1000</f>
        <v>3.8484510006474966</v>
      </c>
      <c r="N515" s="33">
        <v>0</v>
      </c>
      <c r="O515" s="3">
        <v>18</v>
      </c>
      <c r="P515" s="6">
        <v>1.9259999999999999</v>
      </c>
      <c r="Q515" s="6">
        <v>1.6990000000000001</v>
      </c>
      <c r="R515" s="6">
        <v>1.6639999999999999</v>
      </c>
      <c r="S515" s="6">
        <v>0</v>
      </c>
      <c r="T515" s="6">
        <f>R515-S515</f>
        <v>1.6639999999999999</v>
      </c>
      <c r="U515" s="6">
        <v>1.6639999999999999</v>
      </c>
      <c r="V515" s="6">
        <f>U515-S515</f>
        <v>1.6639999999999999</v>
      </c>
      <c r="W515" s="6">
        <f>100 - (1 - (((U515-T515)/U515)+(S515/T515)))*100</f>
        <v>0</v>
      </c>
      <c r="X515" s="6">
        <v>1.6639999999999999</v>
      </c>
      <c r="Y515" s="13">
        <f>(X515-U515)/U515*100</f>
        <v>0</v>
      </c>
      <c r="Z515" s="14">
        <f>IF(W515&gt;10,"NA",Y515)</f>
        <v>0</v>
      </c>
    </row>
    <row r="516" spans="1:26" ht="19" x14ac:dyDescent="0.25">
      <c r="A516" s="23">
        <v>515</v>
      </c>
      <c r="B516" s="5" t="s">
        <v>25</v>
      </c>
      <c r="C516" s="3" t="s">
        <v>50</v>
      </c>
      <c r="D516" s="3" t="s">
        <v>50</v>
      </c>
      <c r="E516" s="3" t="s">
        <v>47</v>
      </c>
      <c r="F516" s="3" t="s">
        <v>8</v>
      </c>
      <c r="G516" s="3">
        <v>45</v>
      </c>
      <c r="H516" s="3" t="s">
        <v>17</v>
      </c>
      <c r="I516" s="23" t="s">
        <v>56</v>
      </c>
      <c r="J516" s="23">
        <v>496</v>
      </c>
      <c r="K516" s="23">
        <v>70</v>
      </c>
      <c r="L516" s="23">
        <v>0</v>
      </c>
      <c r="M516" s="4">
        <f>PI()*(K516/2)^2/1000+PI()*(L516/2)^2/1000</f>
        <v>3.8484510006474966</v>
      </c>
      <c r="N516" s="33">
        <v>0</v>
      </c>
      <c r="O516" s="3">
        <v>1</v>
      </c>
      <c r="P516" s="6">
        <v>1.2</v>
      </c>
      <c r="Q516" s="6">
        <v>0.90500000000000003</v>
      </c>
      <c r="R516" s="6">
        <v>0.878</v>
      </c>
      <c r="S516" s="6">
        <v>0</v>
      </c>
      <c r="T516" s="6">
        <f>R516-S516</f>
        <v>0.878</v>
      </c>
      <c r="U516" s="6">
        <v>0.96199999999999997</v>
      </c>
      <c r="V516" s="6">
        <f>U516-S516</f>
        <v>0.96199999999999997</v>
      </c>
      <c r="W516" s="6">
        <f>100 - (1 - (((U516-T516)/U516)+(S516/T516)))*100</f>
        <v>8.7318087318087265</v>
      </c>
      <c r="X516" s="6">
        <v>0.96199999999999997</v>
      </c>
      <c r="Y516" s="13">
        <f>(X516-U516)/U516*100</f>
        <v>0</v>
      </c>
      <c r="Z516" s="14">
        <f>IF(W516&gt;10,"NA",Y516)</f>
        <v>0</v>
      </c>
    </row>
    <row r="517" spans="1:26" ht="19" x14ac:dyDescent="0.25">
      <c r="A517" s="23">
        <v>516</v>
      </c>
      <c r="B517" s="5" t="s">
        <v>25</v>
      </c>
      <c r="C517" s="3" t="s">
        <v>50</v>
      </c>
      <c r="D517" s="3" t="s">
        <v>50</v>
      </c>
      <c r="E517" s="3" t="s">
        <v>47</v>
      </c>
      <c r="F517" s="3" t="s">
        <v>8</v>
      </c>
      <c r="G517" s="3">
        <v>45</v>
      </c>
      <c r="H517" s="3" t="s">
        <v>17</v>
      </c>
      <c r="I517" s="23" t="s">
        <v>56</v>
      </c>
      <c r="J517" s="23">
        <v>496</v>
      </c>
      <c r="K517" s="23">
        <v>70</v>
      </c>
      <c r="L517" s="23">
        <v>0</v>
      </c>
      <c r="M517" s="4">
        <f>PI()*(K517/2)^2/1000+PI()*(L517/2)^2/1000</f>
        <v>3.8484510006474966</v>
      </c>
      <c r="N517" s="33">
        <v>0</v>
      </c>
      <c r="O517" s="3">
        <v>2</v>
      </c>
      <c r="P517" s="6">
        <v>1.3680000000000001</v>
      </c>
      <c r="Q517" s="6">
        <v>0.98</v>
      </c>
      <c r="R517" s="6">
        <v>0.94</v>
      </c>
      <c r="S517" s="6">
        <v>0</v>
      </c>
      <c r="T517" s="6">
        <f>R517-S517</f>
        <v>0.94</v>
      </c>
      <c r="U517" s="6">
        <v>0.96699999999999997</v>
      </c>
      <c r="V517" s="6">
        <f>U517-S517</f>
        <v>0.96699999999999997</v>
      </c>
      <c r="W517" s="6">
        <f>100 - (1 - (((U517-T517)/U517)+(S517/T517)))*100</f>
        <v>2.7921406411582268</v>
      </c>
      <c r="X517" s="6">
        <v>0.96699999999999997</v>
      </c>
      <c r="Y517" s="13">
        <f>(X517-U517)/U517*100</f>
        <v>0</v>
      </c>
      <c r="Z517" s="14">
        <f>IF(W517&gt;10,"NA",Y517)</f>
        <v>0</v>
      </c>
    </row>
    <row r="518" spans="1:26" ht="19" x14ac:dyDescent="0.25">
      <c r="A518" s="23">
        <v>517</v>
      </c>
      <c r="B518" s="5" t="s">
        <v>25</v>
      </c>
      <c r="C518" s="3" t="s">
        <v>50</v>
      </c>
      <c r="D518" s="3" t="s">
        <v>50</v>
      </c>
      <c r="E518" s="3" t="s">
        <v>47</v>
      </c>
      <c r="F518" s="3" t="s">
        <v>8</v>
      </c>
      <c r="G518" s="3">
        <v>45</v>
      </c>
      <c r="H518" s="3" t="s">
        <v>17</v>
      </c>
      <c r="I518" s="23" t="s">
        <v>56</v>
      </c>
      <c r="J518" s="23">
        <v>496</v>
      </c>
      <c r="K518" s="23">
        <v>70</v>
      </c>
      <c r="L518" s="23">
        <v>0</v>
      </c>
      <c r="M518" s="4">
        <f>PI()*(K518/2)^2/1000+PI()*(L518/2)^2/1000</f>
        <v>3.8484510006474966</v>
      </c>
      <c r="N518" s="33">
        <v>0</v>
      </c>
      <c r="O518" s="3">
        <v>3</v>
      </c>
      <c r="P518" s="6">
        <v>1.431</v>
      </c>
      <c r="Q518" s="6">
        <v>0.82</v>
      </c>
      <c r="R518" s="6">
        <v>0.79100000000000004</v>
      </c>
      <c r="S518" s="6">
        <v>0</v>
      </c>
      <c r="T518" s="6">
        <f>R518-S518</f>
        <v>0.79100000000000004</v>
      </c>
      <c r="U518" s="6">
        <v>0.85199999999999998</v>
      </c>
      <c r="V518" s="6">
        <f>U518-S518</f>
        <v>0.85199999999999998</v>
      </c>
      <c r="W518" s="6">
        <f>100 - (1 - (((U518-T518)/U518)+(S518/T518)))*100</f>
        <v>7.1596244131455364</v>
      </c>
      <c r="X518" s="6">
        <v>0.85199999999999998</v>
      </c>
      <c r="Y518" s="13">
        <f>(X518-U518)/U518*100</f>
        <v>0</v>
      </c>
      <c r="Z518" s="14">
        <f>IF(W518&gt;10,"NA",Y518)</f>
        <v>0</v>
      </c>
    </row>
    <row r="519" spans="1:26" ht="19" x14ac:dyDescent="0.25">
      <c r="A519" s="23">
        <v>518</v>
      </c>
      <c r="B519" s="5" t="s">
        <v>25</v>
      </c>
      <c r="C519" s="3" t="s">
        <v>50</v>
      </c>
      <c r="D519" s="3" t="s">
        <v>50</v>
      </c>
      <c r="E519" s="3" t="s">
        <v>47</v>
      </c>
      <c r="F519" s="3" t="s">
        <v>8</v>
      </c>
      <c r="G519" s="3">
        <v>45</v>
      </c>
      <c r="H519" s="3" t="s">
        <v>17</v>
      </c>
      <c r="I519" s="23" t="s">
        <v>56</v>
      </c>
      <c r="J519" s="23">
        <v>496</v>
      </c>
      <c r="K519" s="23">
        <v>70</v>
      </c>
      <c r="L519" s="23">
        <v>0</v>
      </c>
      <c r="M519" s="4">
        <f>PI()*(K519/2)^2/1000+PI()*(L519/2)^2/1000</f>
        <v>3.8484510006474966</v>
      </c>
      <c r="N519" s="33">
        <v>0</v>
      </c>
      <c r="O519" s="3">
        <v>4</v>
      </c>
      <c r="P519" s="6">
        <v>1.1299999999999999</v>
      </c>
      <c r="Q519" s="6">
        <v>0.79300000000000004</v>
      </c>
      <c r="R519" s="6">
        <v>0.79300000000000004</v>
      </c>
      <c r="S519" s="6">
        <v>0</v>
      </c>
      <c r="T519" s="6">
        <f>R519-S519</f>
        <v>0.79300000000000004</v>
      </c>
      <c r="U519" s="6">
        <v>0.79300000000000004</v>
      </c>
      <c r="V519" s="6">
        <f>U519-S519</f>
        <v>0.79300000000000004</v>
      </c>
      <c r="W519" s="6">
        <f>100 - (1 - (((U519-T519)/U519)+(S519/T519)))*100</f>
        <v>0</v>
      </c>
      <c r="X519" s="6">
        <v>0.79300000000000004</v>
      </c>
      <c r="Y519" s="13">
        <f>(X519-U519)/U519*100</f>
        <v>0</v>
      </c>
      <c r="Z519" s="14">
        <f>IF(W519&gt;10,"NA",Y519)</f>
        <v>0</v>
      </c>
    </row>
    <row r="520" spans="1:26" ht="19" x14ac:dyDescent="0.25">
      <c r="A520" s="23">
        <v>519</v>
      </c>
      <c r="B520" s="5" t="s">
        <v>25</v>
      </c>
      <c r="C520" s="3" t="s">
        <v>50</v>
      </c>
      <c r="D520" s="3" t="s">
        <v>50</v>
      </c>
      <c r="E520" s="3" t="s">
        <v>47</v>
      </c>
      <c r="F520" s="3" t="s">
        <v>8</v>
      </c>
      <c r="G520" s="3">
        <v>45</v>
      </c>
      <c r="H520" s="3" t="s">
        <v>17</v>
      </c>
      <c r="I520" s="23" t="s">
        <v>56</v>
      </c>
      <c r="J520" s="23">
        <v>496</v>
      </c>
      <c r="K520" s="23">
        <v>70</v>
      </c>
      <c r="L520" s="23">
        <v>0</v>
      </c>
      <c r="M520" s="4">
        <f>PI()*(K520/2)^2/1000+PI()*(L520/2)^2/1000</f>
        <v>3.8484510006474966</v>
      </c>
      <c r="N520" s="33">
        <v>0</v>
      </c>
      <c r="O520" s="3">
        <v>5</v>
      </c>
      <c r="P520" s="6">
        <v>1.643</v>
      </c>
      <c r="Q520" s="6">
        <v>1.478</v>
      </c>
      <c r="R520" s="6">
        <v>1.431</v>
      </c>
      <c r="S520" s="6">
        <v>0</v>
      </c>
      <c r="T520" s="6">
        <f>R520-S520</f>
        <v>1.431</v>
      </c>
      <c r="U520" s="6">
        <v>1.431</v>
      </c>
      <c r="V520" s="6">
        <f>U520-S520</f>
        <v>1.431</v>
      </c>
      <c r="W520" s="6">
        <f>100 - (1 - (((U520-T520)/U520)+(S520/T520)))*100</f>
        <v>0</v>
      </c>
      <c r="X520" s="6">
        <v>1.431</v>
      </c>
      <c r="Y520" s="13">
        <f>(X520-U520)/U520*100</f>
        <v>0</v>
      </c>
      <c r="Z520" s="14">
        <f>IF(W520&gt;10,"NA",Y520)</f>
        <v>0</v>
      </c>
    </row>
    <row r="521" spans="1:26" ht="19" x14ac:dyDescent="0.25">
      <c r="A521" s="23">
        <v>520</v>
      </c>
      <c r="B521" s="5" t="s">
        <v>25</v>
      </c>
      <c r="C521" s="3" t="s">
        <v>50</v>
      </c>
      <c r="D521" s="3" t="s">
        <v>50</v>
      </c>
      <c r="E521" s="3" t="s">
        <v>47</v>
      </c>
      <c r="F521" s="3" t="s">
        <v>8</v>
      </c>
      <c r="G521" s="3">
        <v>45</v>
      </c>
      <c r="H521" s="3" t="s">
        <v>17</v>
      </c>
      <c r="I521" s="23" t="s">
        <v>56</v>
      </c>
      <c r="J521" s="23">
        <v>496</v>
      </c>
      <c r="K521" s="23">
        <v>70</v>
      </c>
      <c r="L521" s="23">
        <v>0</v>
      </c>
      <c r="M521" s="4">
        <f>PI()*(K521/2)^2/1000+PI()*(L521/2)^2/1000</f>
        <v>3.8484510006474966</v>
      </c>
      <c r="N521" s="33">
        <v>0</v>
      </c>
      <c r="O521" s="3">
        <v>6</v>
      </c>
      <c r="P521" s="6">
        <v>1.5589999999999999</v>
      </c>
      <c r="Q521" s="6">
        <v>1.04</v>
      </c>
      <c r="R521" s="6">
        <v>1.0049999999999999</v>
      </c>
      <c r="S521" s="6">
        <v>0</v>
      </c>
      <c r="T521" s="6">
        <f>R521-S521</f>
        <v>1.0049999999999999</v>
      </c>
      <c r="U521" s="6">
        <v>1.0049999999999999</v>
      </c>
      <c r="V521" s="6">
        <f>U521-S521</f>
        <v>1.0049999999999999</v>
      </c>
      <c r="W521" s="6">
        <f>100 - (1 - (((U521-T521)/U521)+(S521/T521)))*100</f>
        <v>0</v>
      </c>
      <c r="X521" s="6">
        <v>1.0049999999999999</v>
      </c>
      <c r="Y521" s="13">
        <f>(X521-U521)/U521*100</f>
        <v>0</v>
      </c>
      <c r="Z521" s="14">
        <f>IF(W521&gt;10,"NA",Y521)</f>
        <v>0</v>
      </c>
    </row>
    <row r="522" spans="1:26" ht="19" x14ac:dyDescent="0.25">
      <c r="A522" s="23">
        <v>521</v>
      </c>
      <c r="B522" s="5" t="s">
        <v>25</v>
      </c>
      <c r="C522" s="3" t="s">
        <v>50</v>
      </c>
      <c r="D522" s="3" t="s">
        <v>50</v>
      </c>
      <c r="E522" s="3" t="s">
        <v>47</v>
      </c>
      <c r="F522" s="3" t="s">
        <v>8</v>
      </c>
      <c r="G522" s="3">
        <v>45</v>
      </c>
      <c r="H522" s="3" t="s">
        <v>17</v>
      </c>
      <c r="I522" s="23" t="s">
        <v>56</v>
      </c>
      <c r="J522" s="23">
        <v>496</v>
      </c>
      <c r="K522" s="23">
        <v>70</v>
      </c>
      <c r="L522" s="23">
        <v>0</v>
      </c>
      <c r="M522" s="4">
        <f>PI()*(K522/2)^2/1000+PI()*(L522/2)^2/1000</f>
        <v>3.8484510006474966</v>
      </c>
      <c r="N522" s="33">
        <v>1</v>
      </c>
      <c r="O522" s="3">
        <v>7</v>
      </c>
      <c r="P522" s="6">
        <v>1.22</v>
      </c>
      <c r="Q522" s="6">
        <v>0.54800000000000004</v>
      </c>
      <c r="R522" s="6">
        <v>0.48399999999999999</v>
      </c>
      <c r="S522" s="6">
        <v>0</v>
      </c>
      <c r="T522" s="6">
        <f>R522-S522</f>
        <v>0.48399999999999999</v>
      </c>
      <c r="U522" s="6">
        <v>0.48399999999999999</v>
      </c>
      <c r="V522" s="6">
        <f>U522-S522</f>
        <v>0.48399999999999999</v>
      </c>
      <c r="W522" s="6">
        <f>100 - (1 - (((U522-T522)/U522)+(S522/T522)))*100</f>
        <v>0</v>
      </c>
      <c r="X522" s="6">
        <v>0.48399999999999999</v>
      </c>
      <c r="Y522" s="13">
        <f>(X522-U522)/U522*100</f>
        <v>0</v>
      </c>
      <c r="Z522" s="14">
        <f>IF(W522&gt;10,"NA",Y522)</f>
        <v>0</v>
      </c>
    </row>
    <row r="523" spans="1:26" ht="19" x14ac:dyDescent="0.25">
      <c r="A523" s="23">
        <v>522</v>
      </c>
      <c r="B523" s="5" t="s">
        <v>25</v>
      </c>
      <c r="C523" s="3" t="s">
        <v>50</v>
      </c>
      <c r="D523" s="3" t="s">
        <v>50</v>
      </c>
      <c r="E523" s="3" t="s">
        <v>47</v>
      </c>
      <c r="F523" s="3" t="s">
        <v>8</v>
      </c>
      <c r="G523" s="3">
        <v>45</v>
      </c>
      <c r="H523" s="3" t="s">
        <v>17</v>
      </c>
      <c r="I523" s="23" t="s">
        <v>56</v>
      </c>
      <c r="J523" s="23">
        <v>496</v>
      </c>
      <c r="K523" s="23">
        <v>70</v>
      </c>
      <c r="L523" s="23">
        <v>0</v>
      </c>
      <c r="M523" s="4">
        <f>PI()*(K523/2)^2/1000+PI()*(L523/2)^2/1000</f>
        <v>3.8484510006474966</v>
      </c>
      <c r="N523" s="33">
        <v>1</v>
      </c>
      <c r="O523" s="3">
        <v>8</v>
      </c>
      <c r="P523" s="6">
        <v>1.1499999999999999</v>
      </c>
      <c r="Q523" s="6">
        <v>0.66800000000000004</v>
      </c>
      <c r="R523" s="6">
        <v>0.65</v>
      </c>
      <c r="S523" s="6">
        <v>0</v>
      </c>
      <c r="T523" s="6">
        <f>R523-S523</f>
        <v>0.65</v>
      </c>
      <c r="U523" s="6">
        <v>0.65</v>
      </c>
      <c r="V523" s="6">
        <f>U523-S523</f>
        <v>0.65</v>
      </c>
      <c r="W523" s="6">
        <f>100 - (1 - (((U523-T523)/U523)+(S523/T523)))*100</f>
        <v>0</v>
      </c>
      <c r="X523" s="6">
        <v>0.65</v>
      </c>
      <c r="Y523" s="13">
        <f>(X523-U523)/U523*100</f>
        <v>0</v>
      </c>
      <c r="Z523" s="14">
        <f>IF(W523&gt;10,"NA",Y523)</f>
        <v>0</v>
      </c>
    </row>
    <row r="524" spans="1:26" ht="19" x14ac:dyDescent="0.25">
      <c r="A524" s="23">
        <v>523</v>
      </c>
      <c r="B524" s="5" t="s">
        <v>25</v>
      </c>
      <c r="C524" s="3" t="s">
        <v>50</v>
      </c>
      <c r="D524" s="3" t="s">
        <v>50</v>
      </c>
      <c r="E524" s="3" t="s">
        <v>47</v>
      </c>
      <c r="F524" s="3" t="s">
        <v>8</v>
      </c>
      <c r="G524" s="3">
        <v>45</v>
      </c>
      <c r="H524" s="3" t="s">
        <v>17</v>
      </c>
      <c r="I524" s="23" t="s">
        <v>56</v>
      </c>
      <c r="J524" s="23">
        <v>496</v>
      </c>
      <c r="K524" s="23">
        <v>70</v>
      </c>
      <c r="L524" s="23">
        <v>0</v>
      </c>
      <c r="M524" s="4">
        <f>PI()*(K524/2)^2/1000+PI()*(L524/2)^2/1000</f>
        <v>3.8484510006474966</v>
      </c>
      <c r="N524" s="33">
        <v>0</v>
      </c>
      <c r="O524" s="3">
        <v>9</v>
      </c>
      <c r="P524" s="6">
        <v>1.6970000000000001</v>
      </c>
      <c r="Q524" s="6">
        <v>1.2430000000000001</v>
      </c>
      <c r="R524" s="6">
        <v>1.175</v>
      </c>
      <c r="S524" s="6">
        <v>0</v>
      </c>
      <c r="T524" s="6">
        <f>R524-S524</f>
        <v>1.175</v>
      </c>
      <c r="U524" s="6">
        <v>1.175</v>
      </c>
      <c r="V524" s="6">
        <f>U524-S524</f>
        <v>1.175</v>
      </c>
      <c r="W524" s="6">
        <f>100 - (1 - (((U524-T524)/U524)+(S524/T524)))*100</f>
        <v>0</v>
      </c>
      <c r="X524" s="6">
        <v>1.175</v>
      </c>
      <c r="Y524" s="13">
        <f>(X524-U524)/U524*100</f>
        <v>0</v>
      </c>
      <c r="Z524" s="14">
        <f>IF(W524&gt;10,"NA",Y524)</f>
        <v>0</v>
      </c>
    </row>
    <row r="525" spans="1:26" ht="19" x14ac:dyDescent="0.25">
      <c r="A525" s="23">
        <v>524</v>
      </c>
      <c r="B525" s="5" t="s">
        <v>25</v>
      </c>
      <c r="C525" s="3" t="s">
        <v>50</v>
      </c>
      <c r="D525" s="3" t="s">
        <v>50</v>
      </c>
      <c r="E525" s="3" t="s">
        <v>47</v>
      </c>
      <c r="F525" s="3" t="s">
        <v>8</v>
      </c>
      <c r="G525" s="3">
        <v>45</v>
      </c>
      <c r="H525" s="3" t="s">
        <v>17</v>
      </c>
      <c r="I525" s="23" t="s">
        <v>56</v>
      </c>
      <c r="J525" s="23">
        <v>496</v>
      </c>
      <c r="K525" s="23">
        <v>70</v>
      </c>
      <c r="L525" s="23">
        <v>0</v>
      </c>
      <c r="M525" s="4">
        <f>PI()*(K525/2)^2/1000+PI()*(L525/2)^2/1000</f>
        <v>3.8484510006474966</v>
      </c>
      <c r="N525" s="33">
        <v>0</v>
      </c>
      <c r="O525" s="3">
        <v>10</v>
      </c>
      <c r="P525" s="6">
        <v>1.3169999999999999</v>
      </c>
      <c r="Q525" s="6">
        <v>0.91</v>
      </c>
      <c r="R525" s="6">
        <v>0.86599999999999999</v>
      </c>
      <c r="S525" s="6">
        <v>0</v>
      </c>
      <c r="T525" s="6">
        <f>R525-S525</f>
        <v>0.86599999999999999</v>
      </c>
      <c r="U525" s="6">
        <v>0.871</v>
      </c>
      <c r="V525" s="6">
        <f>U525-S525</f>
        <v>0.871</v>
      </c>
      <c r="W525" s="6">
        <f>100 - (1 - (((U525-T525)/U525)+(S525/T525)))*100</f>
        <v>0.57405281285878118</v>
      </c>
      <c r="X525" s="6">
        <v>0.871</v>
      </c>
      <c r="Y525" s="13">
        <f>(X525-U525)/U525*100</f>
        <v>0</v>
      </c>
      <c r="Z525" s="14">
        <f>IF(W525&gt;10,"NA",Y525)</f>
        <v>0</v>
      </c>
    </row>
    <row r="526" spans="1:26" ht="19" x14ac:dyDescent="0.25">
      <c r="A526" s="23">
        <v>525</v>
      </c>
      <c r="B526" s="5" t="s">
        <v>25</v>
      </c>
      <c r="C526" s="3" t="s">
        <v>50</v>
      </c>
      <c r="D526" s="3" t="s">
        <v>50</v>
      </c>
      <c r="E526" s="3" t="s">
        <v>47</v>
      </c>
      <c r="F526" s="3" t="s">
        <v>8</v>
      </c>
      <c r="G526" s="3">
        <v>46</v>
      </c>
      <c r="H526" s="3" t="s">
        <v>9</v>
      </c>
      <c r="I526" s="23" t="s">
        <v>45</v>
      </c>
      <c r="J526" s="23">
        <v>493</v>
      </c>
      <c r="K526" s="23">
        <v>30</v>
      </c>
      <c r="L526" s="23">
        <v>0</v>
      </c>
      <c r="M526" s="4">
        <f>PI()*(K526/2)^2/1000+PI()*(L526/2)^2/1000</f>
        <v>0.70685834705770345</v>
      </c>
      <c r="N526" s="33">
        <v>0</v>
      </c>
      <c r="O526" s="3">
        <v>1</v>
      </c>
      <c r="P526" s="6">
        <v>1.9</v>
      </c>
      <c r="Q526" s="6">
        <v>1.7789999999999999</v>
      </c>
      <c r="R526" s="6">
        <v>1.7490000000000001</v>
      </c>
      <c r="S526" s="6">
        <v>0</v>
      </c>
      <c r="T526" s="6">
        <f>R526-S526</f>
        <v>1.7490000000000001</v>
      </c>
      <c r="U526" s="6">
        <v>1.823</v>
      </c>
      <c r="V526" s="6">
        <f>U526-S526</f>
        <v>1.823</v>
      </c>
      <c r="W526" s="6">
        <f>100 - (1 - (((U526-T526)/U526)+(S526/T526)))*100</f>
        <v>4.059243006033995</v>
      </c>
      <c r="X526" s="6">
        <v>1.823</v>
      </c>
      <c r="Y526" s="13">
        <f>(X526-U526)/U526*100</f>
        <v>0</v>
      </c>
      <c r="Z526" s="14">
        <f>IF(W526&gt;10,"NA",Y526)</f>
        <v>0</v>
      </c>
    </row>
    <row r="527" spans="1:26" ht="19" x14ac:dyDescent="0.25">
      <c r="A527" s="23">
        <v>526</v>
      </c>
      <c r="B527" s="5" t="s">
        <v>25</v>
      </c>
      <c r="C527" s="3" t="s">
        <v>50</v>
      </c>
      <c r="D527" s="3" t="s">
        <v>50</v>
      </c>
      <c r="E527" s="3" t="s">
        <v>47</v>
      </c>
      <c r="F527" s="3" t="s">
        <v>8</v>
      </c>
      <c r="G527" s="3">
        <v>46</v>
      </c>
      <c r="H527" s="3" t="s">
        <v>9</v>
      </c>
      <c r="I527" s="23" t="s">
        <v>45</v>
      </c>
      <c r="J527" s="23">
        <v>493</v>
      </c>
      <c r="K527" s="23">
        <v>30</v>
      </c>
      <c r="L527" s="23">
        <v>0</v>
      </c>
      <c r="M527" s="4">
        <f>PI()*(K527/2)^2/1000+PI()*(L527/2)^2/1000</f>
        <v>0.70685834705770345</v>
      </c>
      <c r="N527" s="33">
        <v>0</v>
      </c>
      <c r="O527" s="3">
        <v>2</v>
      </c>
      <c r="P527" s="6">
        <v>1.115</v>
      </c>
      <c r="Q527" s="6">
        <v>0.32200000000000001</v>
      </c>
      <c r="R527" s="6">
        <v>0.29699999999999999</v>
      </c>
      <c r="S527" s="6">
        <v>0</v>
      </c>
      <c r="T527" s="6">
        <f>R527-S527</f>
        <v>0.29699999999999999</v>
      </c>
      <c r="U527" s="6">
        <v>0.751</v>
      </c>
      <c r="V527" s="6">
        <f>U527-S527</f>
        <v>0.751</v>
      </c>
      <c r="W527" s="6">
        <f>100 - (1 - (((U527-T527)/U527)+(S527/T527)))*100</f>
        <v>60.452729693741681</v>
      </c>
      <c r="X527" s="6">
        <v>0.751</v>
      </c>
      <c r="Y527" s="13">
        <f>(X527-U527)/U527*100</f>
        <v>0</v>
      </c>
      <c r="Z527" s="14" t="str">
        <f>IF(W527&gt;10,"NA",Y527)</f>
        <v>NA</v>
      </c>
    </row>
    <row r="528" spans="1:26" ht="19" x14ac:dyDescent="0.25">
      <c r="A528" s="23">
        <v>527</v>
      </c>
      <c r="B528" s="5" t="s">
        <v>25</v>
      </c>
      <c r="C528" s="3" t="s">
        <v>50</v>
      </c>
      <c r="D528" s="3" t="s">
        <v>50</v>
      </c>
      <c r="E528" s="3" t="s">
        <v>47</v>
      </c>
      <c r="F528" s="3" t="s">
        <v>8</v>
      </c>
      <c r="G528" s="3">
        <v>46</v>
      </c>
      <c r="H528" s="3" t="s">
        <v>9</v>
      </c>
      <c r="I528" s="23" t="s">
        <v>45</v>
      </c>
      <c r="J528" s="23">
        <v>493</v>
      </c>
      <c r="K528" s="23">
        <v>30</v>
      </c>
      <c r="L528" s="23">
        <v>0</v>
      </c>
      <c r="M528" s="4">
        <f>PI()*(K528/2)^2/1000+PI()*(L528/2)^2/1000</f>
        <v>0.70685834705770345</v>
      </c>
      <c r="N528" s="33">
        <v>0</v>
      </c>
      <c r="O528" s="3">
        <v>3</v>
      </c>
      <c r="P528" s="6">
        <v>2.3069999999999999</v>
      </c>
      <c r="Q528" s="6">
        <v>2.1819999999999999</v>
      </c>
      <c r="R528" s="6">
        <v>2.14</v>
      </c>
      <c r="S528" s="6">
        <v>0</v>
      </c>
      <c r="T528" s="6">
        <f>R528-S528</f>
        <v>2.14</v>
      </c>
      <c r="U528" s="6">
        <v>2.14</v>
      </c>
      <c r="V528" s="6">
        <f>U528-S528</f>
        <v>2.14</v>
      </c>
      <c r="W528" s="6">
        <f>100 - (1 - (((U528-T528)/U528)+(S528/T528)))*100</f>
        <v>0</v>
      </c>
      <c r="X528" s="6">
        <v>2.14</v>
      </c>
      <c r="Y528" s="13">
        <f>(X528-U528)/U528*100</f>
        <v>0</v>
      </c>
      <c r="Z528" s="14">
        <f>IF(W528&gt;10,"NA",Y528)</f>
        <v>0</v>
      </c>
    </row>
    <row r="529" spans="1:26" ht="19" x14ac:dyDescent="0.25">
      <c r="A529" s="23">
        <v>528</v>
      </c>
      <c r="B529" s="5" t="s">
        <v>25</v>
      </c>
      <c r="C529" s="3" t="s">
        <v>50</v>
      </c>
      <c r="D529" s="3" t="s">
        <v>50</v>
      </c>
      <c r="E529" s="3" t="s">
        <v>47</v>
      </c>
      <c r="F529" s="3" t="s">
        <v>8</v>
      </c>
      <c r="G529" s="3">
        <v>46</v>
      </c>
      <c r="H529" s="3" t="s">
        <v>9</v>
      </c>
      <c r="I529" s="23" t="s">
        <v>45</v>
      </c>
      <c r="J529" s="23">
        <v>493</v>
      </c>
      <c r="K529" s="23">
        <v>30</v>
      </c>
      <c r="L529" s="23">
        <v>0</v>
      </c>
      <c r="M529" s="4">
        <f>PI()*(K529/2)^2/1000+PI()*(L529/2)^2/1000</f>
        <v>0.70685834705770345</v>
      </c>
      <c r="N529" s="33">
        <v>0</v>
      </c>
      <c r="O529" s="3">
        <v>4</v>
      </c>
      <c r="P529" s="6">
        <v>2.339</v>
      </c>
      <c r="Q529" s="6">
        <v>2.5230000000000001</v>
      </c>
      <c r="R529" s="6">
        <v>2.4849999999999999</v>
      </c>
      <c r="S529" s="6">
        <v>0</v>
      </c>
      <c r="T529" s="6">
        <f>R529-S529</f>
        <v>2.4849999999999999</v>
      </c>
      <c r="U529" s="6">
        <v>2.5659999999999998</v>
      </c>
      <c r="V529" s="6">
        <f>U529-S529</f>
        <v>2.5659999999999998</v>
      </c>
      <c r="W529" s="6">
        <f>100 - (1 - (((U529-T529)/U529)+(S529/T529)))*100</f>
        <v>3.1566640685892366</v>
      </c>
      <c r="X529" s="6">
        <v>2.5659999999999998</v>
      </c>
      <c r="Y529" s="13">
        <f>(X529-U529)/U529*100</f>
        <v>0</v>
      </c>
      <c r="Z529" s="14">
        <f>IF(W529&gt;10,"NA",Y529)</f>
        <v>0</v>
      </c>
    </row>
    <row r="530" spans="1:26" ht="19" x14ac:dyDescent="0.25">
      <c r="A530" s="23">
        <v>529</v>
      </c>
      <c r="B530" s="5" t="s">
        <v>25</v>
      </c>
      <c r="C530" s="3" t="s">
        <v>50</v>
      </c>
      <c r="D530" s="3" t="s">
        <v>50</v>
      </c>
      <c r="E530" s="3" t="s">
        <v>47</v>
      </c>
      <c r="F530" s="3" t="s">
        <v>8</v>
      </c>
      <c r="G530" s="3">
        <v>46</v>
      </c>
      <c r="H530" s="3" t="s">
        <v>9</v>
      </c>
      <c r="I530" s="23" t="s">
        <v>45</v>
      </c>
      <c r="J530" s="23">
        <v>493</v>
      </c>
      <c r="K530" s="23">
        <v>30</v>
      </c>
      <c r="L530" s="23">
        <v>0</v>
      </c>
      <c r="M530" s="4">
        <f>PI()*(K530/2)^2/1000+PI()*(L530/2)^2/1000</f>
        <v>0.70685834705770345</v>
      </c>
      <c r="N530" s="33">
        <v>0</v>
      </c>
      <c r="O530" s="3">
        <v>5</v>
      </c>
      <c r="P530" s="6">
        <v>1.204</v>
      </c>
      <c r="Q530" s="6">
        <v>0.81100000000000005</v>
      </c>
      <c r="R530" s="6">
        <v>0.748</v>
      </c>
      <c r="S530" s="6">
        <v>0</v>
      </c>
      <c r="T530" s="6">
        <f>R530-S530</f>
        <v>0.748</v>
      </c>
      <c r="U530" s="6">
        <v>0.748</v>
      </c>
      <c r="V530" s="6">
        <f>U530-S530</f>
        <v>0.748</v>
      </c>
      <c r="W530" s="6">
        <f>100 - (1 - (((U530-T530)/U530)+(S530/T530)))*100</f>
        <v>0</v>
      </c>
      <c r="X530" s="6">
        <v>0.748</v>
      </c>
      <c r="Y530" s="13">
        <f>(X530-U530)/U530*100</f>
        <v>0</v>
      </c>
      <c r="Z530" s="14">
        <f>IF(W530&gt;10,"NA",Y530)</f>
        <v>0</v>
      </c>
    </row>
    <row r="531" spans="1:26" ht="19" x14ac:dyDescent="0.25">
      <c r="A531" s="23">
        <v>530</v>
      </c>
      <c r="B531" s="5" t="s">
        <v>25</v>
      </c>
      <c r="C531" s="3" t="s">
        <v>50</v>
      </c>
      <c r="D531" s="3" t="s">
        <v>50</v>
      </c>
      <c r="E531" s="3" t="s">
        <v>47</v>
      </c>
      <c r="F531" s="3" t="s">
        <v>8</v>
      </c>
      <c r="G531" s="3">
        <v>46</v>
      </c>
      <c r="H531" s="3" t="s">
        <v>9</v>
      </c>
      <c r="I531" s="23" t="s">
        <v>45</v>
      </c>
      <c r="J531" s="23">
        <v>493</v>
      </c>
      <c r="K531" s="23">
        <v>30</v>
      </c>
      <c r="L531" s="23">
        <v>0</v>
      </c>
      <c r="M531" s="4">
        <f>PI()*(K531/2)^2/1000+PI()*(L531/2)^2/1000</f>
        <v>0.70685834705770345</v>
      </c>
      <c r="N531" s="33">
        <v>0</v>
      </c>
      <c r="O531" s="3">
        <v>6</v>
      </c>
      <c r="P531" s="6">
        <v>1.3740000000000001</v>
      </c>
      <c r="Q531" s="6">
        <v>0.96799999999999997</v>
      </c>
      <c r="R531" s="6">
        <v>0.94699999999999995</v>
      </c>
      <c r="S531" s="6">
        <v>0</v>
      </c>
      <c r="T531" s="6">
        <f>R531-S531</f>
        <v>0.94699999999999995</v>
      </c>
      <c r="U531" s="6">
        <v>0.94699999999999995</v>
      </c>
      <c r="V531" s="6">
        <f>U531-S531</f>
        <v>0.94699999999999995</v>
      </c>
      <c r="W531" s="6">
        <f>100 - (1 - (((U531-T531)/U531)+(S531/T531)))*100</f>
        <v>0</v>
      </c>
      <c r="X531" s="6">
        <v>0.94699999999999995</v>
      </c>
      <c r="Y531" s="13">
        <f>(X531-U531)/U531*100</f>
        <v>0</v>
      </c>
      <c r="Z531" s="14">
        <f>IF(W531&gt;10,"NA",Y531)</f>
        <v>0</v>
      </c>
    </row>
    <row r="532" spans="1:26" ht="19" x14ac:dyDescent="0.25">
      <c r="A532" s="23">
        <v>531</v>
      </c>
      <c r="B532" s="5" t="s">
        <v>25</v>
      </c>
      <c r="C532" s="3" t="s">
        <v>50</v>
      </c>
      <c r="D532" s="3" t="s">
        <v>50</v>
      </c>
      <c r="E532" s="3" t="s">
        <v>47</v>
      </c>
      <c r="F532" s="3" t="s">
        <v>8</v>
      </c>
      <c r="G532" s="3">
        <v>46</v>
      </c>
      <c r="H532" s="3" t="s">
        <v>9</v>
      </c>
      <c r="I532" s="23" t="s">
        <v>45</v>
      </c>
      <c r="J532" s="23">
        <v>493</v>
      </c>
      <c r="K532" s="23">
        <v>30</v>
      </c>
      <c r="L532" s="23">
        <v>0</v>
      </c>
      <c r="M532" s="4">
        <f>PI()*(K532/2)^2/1000+PI()*(L532/2)^2/1000</f>
        <v>0.70685834705770345</v>
      </c>
      <c r="N532" s="33">
        <v>0</v>
      </c>
      <c r="O532" s="3">
        <v>7</v>
      </c>
      <c r="P532" s="6">
        <v>1.3580000000000001</v>
      </c>
      <c r="Q532" s="6">
        <v>0.94299999999999995</v>
      </c>
      <c r="R532" s="6">
        <v>0.91800000000000004</v>
      </c>
      <c r="S532" s="6">
        <v>0</v>
      </c>
      <c r="T532" s="6">
        <f>R532-S532</f>
        <v>0.91800000000000004</v>
      </c>
      <c r="U532" s="6">
        <v>1.1319999999999999</v>
      </c>
      <c r="V532" s="6">
        <f>U532-S532</f>
        <v>1.1319999999999999</v>
      </c>
      <c r="W532" s="6">
        <f>100 - (1 - (((U532-T532)/U532)+(S532/T532)))*100</f>
        <v>18.904593639575964</v>
      </c>
      <c r="X532" s="6">
        <v>1.1319999999999999</v>
      </c>
      <c r="Y532" s="13">
        <f>(X532-U532)/U532*100</f>
        <v>0</v>
      </c>
      <c r="Z532" s="14" t="str">
        <f>IF(W532&gt;10,"NA",Y532)</f>
        <v>NA</v>
      </c>
    </row>
    <row r="533" spans="1:26" ht="19" x14ac:dyDescent="0.25">
      <c r="A533" s="23">
        <v>532</v>
      </c>
      <c r="B533" s="5" t="s">
        <v>25</v>
      </c>
      <c r="C533" s="3" t="s">
        <v>50</v>
      </c>
      <c r="D533" s="3" t="s">
        <v>50</v>
      </c>
      <c r="E533" s="3" t="s">
        <v>47</v>
      </c>
      <c r="F533" s="3" t="s">
        <v>8</v>
      </c>
      <c r="G533" s="3">
        <v>46</v>
      </c>
      <c r="H533" s="3" t="s">
        <v>9</v>
      </c>
      <c r="I533" s="23" t="s">
        <v>45</v>
      </c>
      <c r="J533" s="23">
        <v>493</v>
      </c>
      <c r="K533" s="23">
        <v>30</v>
      </c>
      <c r="L533" s="23">
        <v>0</v>
      </c>
      <c r="M533" s="4">
        <f>PI()*(K533/2)^2/1000+PI()*(L533/2)^2/1000</f>
        <v>0.70685834705770345</v>
      </c>
      <c r="N533" s="33">
        <v>0</v>
      </c>
      <c r="O533" s="3">
        <v>8</v>
      </c>
      <c r="P533" s="6">
        <v>2.0049999999999999</v>
      </c>
      <c r="Q533" s="6">
        <v>1.429</v>
      </c>
      <c r="R533" s="6">
        <v>1.4079999999999999</v>
      </c>
      <c r="S533" s="6">
        <v>0</v>
      </c>
      <c r="T533" s="6">
        <f>R533-S533</f>
        <v>1.4079999999999999</v>
      </c>
      <c r="U533" s="6">
        <v>1.73</v>
      </c>
      <c r="V533" s="6">
        <f>U533-S533</f>
        <v>1.73</v>
      </c>
      <c r="W533" s="6">
        <f>100 - (1 - (((U533-T533)/U533)+(S533/T533)))*100</f>
        <v>18.612716763005793</v>
      </c>
      <c r="X533" s="6">
        <v>1.73</v>
      </c>
      <c r="Y533" s="13">
        <f>(X533-U533)/U533*100</f>
        <v>0</v>
      </c>
      <c r="Z533" s="14" t="str">
        <f>IF(W533&gt;10,"NA",Y533)</f>
        <v>NA</v>
      </c>
    </row>
    <row r="534" spans="1:26" ht="19" x14ac:dyDescent="0.25">
      <c r="A534" s="23">
        <v>533</v>
      </c>
      <c r="B534" s="5" t="s">
        <v>25</v>
      </c>
      <c r="C534" s="3" t="s">
        <v>50</v>
      </c>
      <c r="D534" s="3" t="s">
        <v>50</v>
      </c>
      <c r="E534" s="3" t="s">
        <v>47</v>
      </c>
      <c r="F534" s="3" t="s">
        <v>8</v>
      </c>
      <c r="G534" s="3">
        <v>46</v>
      </c>
      <c r="H534" s="3" t="s">
        <v>17</v>
      </c>
      <c r="I534" s="23" t="s">
        <v>45</v>
      </c>
      <c r="J534" s="23">
        <v>493</v>
      </c>
      <c r="K534" s="23">
        <v>30</v>
      </c>
      <c r="L534" s="23">
        <v>0</v>
      </c>
      <c r="M534" s="4">
        <f>PI()*(K534/2)^2/1000+PI()*(L534/2)^2/1000</f>
        <v>0.70685834705770345</v>
      </c>
      <c r="N534" s="33">
        <v>0</v>
      </c>
      <c r="O534" s="3">
        <v>1</v>
      </c>
      <c r="P534" s="6">
        <v>2.0110000000000001</v>
      </c>
      <c r="Q534" s="6">
        <v>2.226</v>
      </c>
      <c r="R534" s="6">
        <v>2.1930000000000001</v>
      </c>
      <c r="S534" s="6">
        <v>0</v>
      </c>
      <c r="T534" s="6">
        <f>R534-S534</f>
        <v>2.1930000000000001</v>
      </c>
      <c r="U534" s="6">
        <v>2.2999999999999998</v>
      </c>
      <c r="V534" s="6">
        <f>U534-S534</f>
        <v>2.2999999999999998</v>
      </c>
      <c r="W534" s="6">
        <f>100 - (1 - (((U534-T534)/U534)+(S534/T534)))*100</f>
        <v>4.6521739130434696</v>
      </c>
      <c r="X534" s="6">
        <v>2.2999999999999998</v>
      </c>
      <c r="Y534" s="13">
        <f>(X534-U534)/U534*100</f>
        <v>0</v>
      </c>
      <c r="Z534" s="14">
        <f>IF(W534&gt;10,"NA",Y534)</f>
        <v>0</v>
      </c>
    </row>
    <row r="535" spans="1:26" ht="19" x14ac:dyDescent="0.25">
      <c r="A535" s="23">
        <v>534</v>
      </c>
      <c r="B535" s="5" t="s">
        <v>25</v>
      </c>
      <c r="C535" s="3" t="s">
        <v>50</v>
      </c>
      <c r="D535" s="3" t="s">
        <v>50</v>
      </c>
      <c r="E535" s="3" t="s">
        <v>47</v>
      </c>
      <c r="F535" s="3" t="s">
        <v>8</v>
      </c>
      <c r="G535" s="3">
        <v>46</v>
      </c>
      <c r="H535" s="3" t="s">
        <v>17</v>
      </c>
      <c r="I535" s="23" t="s">
        <v>45</v>
      </c>
      <c r="J535" s="23">
        <v>493</v>
      </c>
      <c r="K535" s="23">
        <v>30</v>
      </c>
      <c r="L535" s="23">
        <v>0</v>
      </c>
      <c r="M535" s="4">
        <f>PI()*(K535/2)^2/1000+PI()*(L535/2)^2/1000</f>
        <v>0.70685834705770345</v>
      </c>
      <c r="N535" s="33">
        <v>0</v>
      </c>
      <c r="O535" s="3">
        <v>2</v>
      </c>
      <c r="P535" s="6">
        <v>2.2040000000000002</v>
      </c>
      <c r="Q535" s="6">
        <v>1.98</v>
      </c>
      <c r="R535" s="6">
        <v>1.9359999999999999</v>
      </c>
      <c r="S535" s="6">
        <v>0</v>
      </c>
      <c r="T535" s="6">
        <f>R535-S535</f>
        <v>1.9359999999999999</v>
      </c>
      <c r="U535" s="6">
        <v>1.954</v>
      </c>
      <c r="V535" s="6">
        <f>U535-S535</f>
        <v>1.954</v>
      </c>
      <c r="W535" s="6">
        <f>100 - (1 - (((U535-T535)/U535)+(S535/T535)))*100</f>
        <v>0.92118730808597604</v>
      </c>
      <c r="X535" s="6">
        <v>1.954</v>
      </c>
      <c r="Y535" s="13">
        <f>(X535-U535)/U535*100</f>
        <v>0</v>
      </c>
      <c r="Z535" s="14">
        <f>IF(W535&gt;10,"NA",Y535)</f>
        <v>0</v>
      </c>
    </row>
    <row r="536" spans="1:26" ht="19" x14ac:dyDescent="0.25">
      <c r="A536" s="23">
        <v>535</v>
      </c>
      <c r="B536" s="5" t="s">
        <v>25</v>
      </c>
      <c r="C536" s="3" t="s">
        <v>50</v>
      </c>
      <c r="D536" s="3" t="s">
        <v>50</v>
      </c>
      <c r="E536" s="3" t="s">
        <v>47</v>
      </c>
      <c r="F536" s="3" t="s">
        <v>8</v>
      </c>
      <c r="G536" s="3">
        <v>46</v>
      </c>
      <c r="H536" s="3" t="s">
        <v>17</v>
      </c>
      <c r="I536" s="23" t="s">
        <v>45</v>
      </c>
      <c r="J536" s="23">
        <v>493</v>
      </c>
      <c r="K536" s="23">
        <v>30</v>
      </c>
      <c r="L536" s="23">
        <v>0</v>
      </c>
      <c r="M536" s="4">
        <f>PI()*(K536/2)^2/1000+PI()*(L536/2)^2/1000</f>
        <v>0.70685834705770345</v>
      </c>
      <c r="N536" s="33">
        <v>0</v>
      </c>
      <c r="O536" s="3">
        <v>3</v>
      </c>
      <c r="P536" s="6">
        <v>2.1429999999999998</v>
      </c>
      <c r="Q536" s="6">
        <v>2.141</v>
      </c>
      <c r="R536" s="6">
        <v>2.08</v>
      </c>
      <c r="S536" s="6">
        <v>0</v>
      </c>
      <c r="T536" s="6">
        <f>R536-S536</f>
        <v>2.08</v>
      </c>
      <c r="U536" s="6">
        <v>2.3290000000000002</v>
      </c>
      <c r="V536" s="6">
        <f>U536-S536</f>
        <v>2.3290000000000002</v>
      </c>
      <c r="W536" s="6">
        <f>100 - (1 - (((U536-T536)/U536)+(S536/T536)))*100</f>
        <v>10.691283812795191</v>
      </c>
      <c r="X536" s="6">
        <v>2.3290000000000002</v>
      </c>
      <c r="Y536" s="13">
        <f>(X536-U536)/U536*100</f>
        <v>0</v>
      </c>
      <c r="Z536" s="14" t="str">
        <f>IF(W536&gt;10,"NA",Y536)</f>
        <v>NA</v>
      </c>
    </row>
    <row r="537" spans="1:26" ht="19" x14ac:dyDescent="0.25">
      <c r="A537" s="23">
        <v>536</v>
      </c>
      <c r="B537" s="5" t="s">
        <v>25</v>
      </c>
      <c r="C537" s="3" t="s">
        <v>50</v>
      </c>
      <c r="D537" s="3" t="s">
        <v>50</v>
      </c>
      <c r="E537" s="3" t="s">
        <v>47</v>
      </c>
      <c r="F537" s="3" t="s">
        <v>8</v>
      </c>
      <c r="G537" s="3">
        <v>46</v>
      </c>
      <c r="H537" s="3" t="s">
        <v>17</v>
      </c>
      <c r="I537" s="23" t="s">
        <v>45</v>
      </c>
      <c r="J537" s="23">
        <v>493</v>
      </c>
      <c r="K537" s="23">
        <v>30</v>
      </c>
      <c r="L537" s="23">
        <v>0</v>
      </c>
      <c r="M537" s="4">
        <f>PI()*(K537/2)^2/1000+PI()*(L537/2)^2/1000</f>
        <v>0.70685834705770345</v>
      </c>
      <c r="N537" s="33">
        <v>0</v>
      </c>
      <c r="O537" s="3">
        <v>4</v>
      </c>
      <c r="P537" s="6">
        <v>2.052</v>
      </c>
      <c r="Q537" s="6">
        <v>1.966</v>
      </c>
      <c r="R537" s="6">
        <v>1.929</v>
      </c>
      <c r="S537" s="6">
        <v>0</v>
      </c>
      <c r="T537" s="6">
        <f>R537-S537</f>
        <v>1.929</v>
      </c>
      <c r="U537" s="6">
        <v>1.929</v>
      </c>
      <c r="V537" s="6">
        <f>U537-S537</f>
        <v>1.929</v>
      </c>
      <c r="W537" s="6">
        <f>100 - (1 - (((U537-T537)/U537)+(S537/T537)))*100</f>
        <v>0</v>
      </c>
      <c r="X537" s="6">
        <v>1.929</v>
      </c>
      <c r="Y537" s="13">
        <f>(X537-U537)/U537*100</f>
        <v>0</v>
      </c>
      <c r="Z537" s="14">
        <f>IF(W537&gt;10,"NA",Y537)</f>
        <v>0</v>
      </c>
    </row>
    <row r="538" spans="1:26" ht="19" x14ac:dyDescent="0.25">
      <c r="A538" s="23">
        <v>537</v>
      </c>
      <c r="B538" s="5" t="s">
        <v>25</v>
      </c>
      <c r="C538" s="3" t="s">
        <v>50</v>
      </c>
      <c r="D538" s="3" t="s">
        <v>50</v>
      </c>
      <c r="E538" s="3" t="s">
        <v>47</v>
      </c>
      <c r="F538" s="3" t="s">
        <v>8</v>
      </c>
      <c r="G538" s="3">
        <v>46</v>
      </c>
      <c r="H538" s="3" t="s">
        <v>17</v>
      </c>
      <c r="I538" s="23" t="s">
        <v>45</v>
      </c>
      <c r="J538" s="23">
        <v>493</v>
      </c>
      <c r="K538" s="23">
        <v>30</v>
      </c>
      <c r="L538" s="23">
        <v>0</v>
      </c>
      <c r="M538" s="4">
        <f>PI()*(K538/2)^2/1000+PI()*(L538/2)^2/1000</f>
        <v>0.70685834705770345</v>
      </c>
      <c r="N538" s="33">
        <v>0</v>
      </c>
      <c r="O538" s="3">
        <v>5</v>
      </c>
      <c r="P538" s="6">
        <v>2.0049999999999999</v>
      </c>
      <c r="Q538" s="6">
        <v>1.9319999999999999</v>
      </c>
      <c r="R538" s="6">
        <v>1.891</v>
      </c>
      <c r="S538" s="6">
        <v>0</v>
      </c>
      <c r="T538" s="6">
        <f>R538-S538</f>
        <v>1.891</v>
      </c>
      <c r="U538" s="6">
        <v>1.891</v>
      </c>
      <c r="V538" s="6">
        <f>U538-S538</f>
        <v>1.891</v>
      </c>
      <c r="W538" s="6">
        <f>100 - (1 - (((U538-T538)/U538)+(S538/T538)))*100</f>
        <v>0</v>
      </c>
      <c r="X538" s="6">
        <v>1.891</v>
      </c>
      <c r="Y538" s="13">
        <f>(X538-U538)/U538*100</f>
        <v>0</v>
      </c>
      <c r="Z538" s="14">
        <f>IF(W538&gt;10,"NA",Y538)</f>
        <v>0</v>
      </c>
    </row>
    <row r="539" spans="1:26" ht="19" x14ac:dyDescent="0.25">
      <c r="A539" s="23">
        <v>538</v>
      </c>
      <c r="B539" s="5" t="s">
        <v>25</v>
      </c>
      <c r="C539" s="3" t="s">
        <v>50</v>
      </c>
      <c r="D539" s="3" t="s">
        <v>50</v>
      </c>
      <c r="E539" s="3" t="s">
        <v>47</v>
      </c>
      <c r="F539" s="3" t="s">
        <v>8</v>
      </c>
      <c r="G539" s="3">
        <v>46</v>
      </c>
      <c r="H539" s="3" t="s">
        <v>17</v>
      </c>
      <c r="I539" s="23" t="s">
        <v>45</v>
      </c>
      <c r="J539" s="23">
        <v>493</v>
      </c>
      <c r="K539" s="23">
        <v>30</v>
      </c>
      <c r="L539" s="23">
        <v>0</v>
      </c>
      <c r="M539" s="4">
        <f>PI()*(K539/2)^2/1000+PI()*(L539/2)^2/1000</f>
        <v>0.70685834705770345</v>
      </c>
      <c r="N539" s="33">
        <v>0</v>
      </c>
      <c r="O539" s="3">
        <v>6</v>
      </c>
      <c r="P539" s="6">
        <v>2.0259999999999998</v>
      </c>
      <c r="Q539" s="6">
        <v>2.06</v>
      </c>
      <c r="R539" s="6">
        <v>2.004</v>
      </c>
      <c r="S539" s="6">
        <v>0</v>
      </c>
      <c r="T539" s="6">
        <f>R539-S539</f>
        <v>2.004</v>
      </c>
      <c r="U539" s="6">
        <v>2.004</v>
      </c>
      <c r="V539" s="6">
        <f>U539-S539</f>
        <v>2.004</v>
      </c>
      <c r="W539" s="6">
        <f>100 - (1 - (((U539-T539)/U539)+(S539/T539)))*100</f>
        <v>0</v>
      </c>
      <c r="X539" s="6">
        <v>2.004</v>
      </c>
      <c r="Y539" s="13">
        <f>(X539-U539)/U539*100</f>
        <v>0</v>
      </c>
      <c r="Z539" s="14">
        <f>IF(W539&gt;10,"NA",Y539)</f>
        <v>0</v>
      </c>
    </row>
    <row r="540" spans="1:26" ht="19" x14ac:dyDescent="0.25">
      <c r="A540" s="23">
        <v>539</v>
      </c>
      <c r="B540" s="5" t="s">
        <v>25</v>
      </c>
      <c r="C540" s="3" t="s">
        <v>50</v>
      </c>
      <c r="D540" s="3" t="s">
        <v>50</v>
      </c>
      <c r="E540" s="3" t="s">
        <v>47</v>
      </c>
      <c r="F540" s="3" t="s">
        <v>8</v>
      </c>
      <c r="G540" s="3">
        <v>46</v>
      </c>
      <c r="H540" s="3" t="s">
        <v>17</v>
      </c>
      <c r="I540" s="23" t="s">
        <v>45</v>
      </c>
      <c r="J540" s="23">
        <v>493</v>
      </c>
      <c r="K540" s="23">
        <v>30</v>
      </c>
      <c r="L540" s="23">
        <v>0</v>
      </c>
      <c r="M540" s="4">
        <f>PI()*(K540/2)^2/1000+PI()*(L540/2)^2/1000</f>
        <v>0.70685834705770345</v>
      </c>
      <c r="N540" s="33">
        <v>0</v>
      </c>
      <c r="O540" s="3">
        <v>7</v>
      </c>
      <c r="P540" s="6">
        <v>2.1960000000000002</v>
      </c>
      <c r="Q540" s="6">
        <v>2.2130000000000001</v>
      </c>
      <c r="R540" s="6">
        <v>2.1800000000000002</v>
      </c>
      <c r="S540" s="6">
        <v>0</v>
      </c>
      <c r="T540" s="6">
        <f>R540-S540</f>
        <v>2.1800000000000002</v>
      </c>
      <c r="U540" s="6">
        <v>2.202</v>
      </c>
      <c r="V540" s="6">
        <f>U540-S540</f>
        <v>2.202</v>
      </c>
      <c r="W540" s="6">
        <f>100 - (1 - (((U540-T540)/U540)+(S540/T540)))*100</f>
        <v>0.99909173478654623</v>
      </c>
      <c r="X540" s="6">
        <v>2.202</v>
      </c>
      <c r="Y540" s="13">
        <f>(X540-U540)/U540*100</f>
        <v>0</v>
      </c>
      <c r="Z540" s="14">
        <f>IF(W540&gt;10,"NA",Y540)</f>
        <v>0</v>
      </c>
    </row>
    <row r="541" spans="1:26" ht="19" x14ac:dyDescent="0.25">
      <c r="A541" s="23">
        <v>540</v>
      </c>
      <c r="B541" s="5" t="s">
        <v>0</v>
      </c>
      <c r="C541" s="3" t="s">
        <v>51</v>
      </c>
      <c r="D541" s="3" t="s">
        <v>51</v>
      </c>
      <c r="E541" s="3" t="s">
        <v>47</v>
      </c>
      <c r="F541" s="3" t="s">
        <v>8</v>
      </c>
      <c r="G541" s="3">
        <v>47</v>
      </c>
      <c r="H541" s="3" t="s">
        <v>9</v>
      </c>
      <c r="I541" s="23" t="s">
        <v>37</v>
      </c>
      <c r="J541" s="23">
        <v>402</v>
      </c>
      <c r="K541" s="23">
        <v>100</v>
      </c>
      <c r="L541" s="23">
        <v>0</v>
      </c>
      <c r="M541" s="4">
        <f>PI()*(K541/2)^2/1000+PI()*(L541/2)^2/1000</f>
        <v>7.8539816339744828</v>
      </c>
      <c r="N541" s="33">
        <v>0</v>
      </c>
      <c r="O541" s="3">
        <v>1</v>
      </c>
      <c r="P541" s="6">
        <v>1.3859999999999999</v>
      </c>
      <c r="Q541" s="6">
        <v>0.67100000000000004</v>
      </c>
      <c r="R541" s="6">
        <v>0.63</v>
      </c>
      <c r="S541" s="6">
        <v>0</v>
      </c>
      <c r="T541" s="6">
        <f>R541-S541</f>
        <v>0.63</v>
      </c>
      <c r="U541" s="6">
        <v>0.81599999999999995</v>
      </c>
      <c r="V541" s="6">
        <f>U541-S541</f>
        <v>0.81599999999999995</v>
      </c>
      <c r="W541" s="6">
        <f>100 - (1 - (((U541-T541)/U541)+(S541/T541)))*100</f>
        <v>22.794117647058826</v>
      </c>
      <c r="X541" s="6">
        <v>0.81599999999999995</v>
      </c>
      <c r="Y541" s="13">
        <f>(X541-U541)/U541*100</f>
        <v>0</v>
      </c>
      <c r="Z541" s="14" t="str">
        <f>IF(W541&gt;10,"NA",Y541)</f>
        <v>NA</v>
      </c>
    </row>
    <row r="542" spans="1:26" ht="19" x14ac:dyDescent="0.25">
      <c r="A542" s="23">
        <v>541</v>
      </c>
      <c r="B542" s="5" t="s">
        <v>0</v>
      </c>
      <c r="C542" s="3" t="s">
        <v>51</v>
      </c>
      <c r="D542" s="3" t="s">
        <v>51</v>
      </c>
      <c r="E542" s="3" t="s">
        <v>47</v>
      </c>
      <c r="F542" s="3" t="s">
        <v>8</v>
      </c>
      <c r="G542" s="3">
        <v>47</v>
      </c>
      <c r="H542" s="3" t="s">
        <v>9</v>
      </c>
      <c r="I542" s="23" t="s">
        <v>37</v>
      </c>
      <c r="J542" s="23">
        <v>402</v>
      </c>
      <c r="K542" s="23">
        <v>100</v>
      </c>
      <c r="L542" s="23">
        <v>0</v>
      </c>
      <c r="M542" s="4">
        <f>PI()*(K542/2)^2/1000+PI()*(L542/2)^2/1000</f>
        <v>7.8539816339744828</v>
      </c>
      <c r="N542" s="33">
        <v>0</v>
      </c>
      <c r="O542" s="3">
        <v>2</v>
      </c>
      <c r="P542" s="6">
        <v>1.395</v>
      </c>
      <c r="Q542" s="6">
        <v>0.90800000000000003</v>
      </c>
      <c r="R542" s="6">
        <v>0.875</v>
      </c>
      <c r="S542" s="6">
        <v>0</v>
      </c>
      <c r="T542" s="6">
        <f>R542-S542</f>
        <v>0.875</v>
      </c>
      <c r="U542" s="6">
        <v>1.018</v>
      </c>
      <c r="V542" s="6">
        <f>U542-S542</f>
        <v>1.018</v>
      </c>
      <c r="W542" s="6">
        <f>100 - (1 - (((U542-T542)/U542)+(S542/T542)))*100</f>
        <v>14.047151277013754</v>
      </c>
      <c r="X542" s="6">
        <v>1.018</v>
      </c>
      <c r="Y542" s="13">
        <f>(X542-U542)/U542*100</f>
        <v>0</v>
      </c>
      <c r="Z542" s="14" t="str">
        <f>IF(W542&gt;10,"NA",Y542)</f>
        <v>NA</v>
      </c>
    </row>
    <row r="543" spans="1:26" ht="19" x14ac:dyDescent="0.25">
      <c r="A543" s="23">
        <v>542</v>
      </c>
      <c r="B543" s="5" t="s">
        <v>0</v>
      </c>
      <c r="C543" s="3" t="s">
        <v>51</v>
      </c>
      <c r="D543" s="3" t="s">
        <v>51</v>
      </c>
      <c r="E543" s="3" t="s">
        <v>47</v>
      </c>
      <c r="F543" s="3" t="s">
        <v>8</v>
      </c>
      <c r="G543" s="3">
        <v>47</v>
      </c>
      <c r="H543" s="3" t="s">
        <v>9</v>
      </c>
      <c r="I543" s="23" t="s">
        <v>37</v>
      </c>
      <c r="J543" s="23">
        <v>402</v>
      </c>
      <c r="K543" s="23">
        <v>100</v>
      </c>
      <c r="L543" s="23">
        <v>0</v>
      </c>
      <c r="M543" s="4">
        <f>PI()*(K543/2)^2/1000+PI()*(L543/2)^2/1000</f>
        <v>7.8539816339744828</v>
      </c>
      <c r="N543" s="33">
        <v>1</v>
      </c>
      <c r="O543" s="3">
        <v>3</v>
      </c>
      <c r="P543" s="6">
        <v>1.631</v>
      </c>
      <c r="Q543" s="6">
        <v>1.2090000000000001</v>
      </c>
      <c r="R543" s="6">
        <v>1.1879999999999999</v>
      </c>
      <c r="S543" s="6">
        <v>0</v>
      </c>
      <c r="T543" s="6">
        <f>R543-S543</f>
        <v>1.1879999999999999</v>
      </c>
      <c r="U543" s="6">
        <v>1.1879999999999999</v>
      </c>
      <c r="V543" s="6">
        <f>U543-S543</f>
        <v>1.1879999999999999</v>
      </c>
      <c r="W543" s="6">
        <f>100 - (1 - (((U543-T543)/U543)+(S543/T543)))*100</f>
        <v>0</v>
      </c>
      <c r="X543" s="6">
        <v>1.1879999999999999</v>
      </c>
      <c r="Y543" s="13">
        <f>(X543-U543)/U543*100</f>
        <v>0</v>
      </c>
      <c r="Z543" s="14">
        <f>IF(W543&gt;10,"NA",Y543)</f>
        <v>0</v>
      </c>
    </row>
    <row r="544" spans="1:26" ht="19" x14ac:dyDescent="0.25">
      <c r="A544" s="23">
        <v>543</v>
      </c>
      <c r="B544" s="5" t="s">
        <v>0</v>
      </c>
      <c r="C544" s="3" t="s">
        <v>51</v>
      </c>
      <c r="D544" s="3" t="s">
        <v>51</v>
      </c>
      <c r="E544" s="3" t="s">
        <v>47</v>
      </c>
      <c r="F544" s="3" t="s">
        <v>8</v>
      </c>
      <c r="G544" s="3">
        <v>47</v>
      </c>
      <c r="H544" s="3" t="s">
        <v>9</v>
      </c>
      <c r="I544" s="23" t="s">
        <v>37</v>
      </c>
      <c r="J544" s="23">
        <v>402</v>
      </c>
      <c r="K544" s="23">
        <v>100</v>
      </c>
      <c r="L544" s="23">
        <v>0</v>
      </c>
      <c r="M544" s="4">
        <f>PI()*(K544/2)^2/1000+PI()*(L544/2)^2/1000</f>
        <v>7.8539816339744828</v>
      </c>
      <c r="N544" s="33">
        <v>0</v>
      </c>
      <c r="O544" s="3">
        <v>4</v>
      </c>
      <c r="P544" s="6">
        <v>1.292</v>
      </c>
      <c r="Q544" s="6">
        <v>1.0780000000000001</v>
      </c>
      <c r="R544" s="6">
        <v>1.04</v>
      </c>
      <c r="S544" s="6">
        <v>0</v>
      </c>
      <c r="T544" s="6">
        <f>R544-S544</f>
        <v>1.04</v>
      </c>
      <c r="U544" s="6">
        <v>1.04</v>
      </c>
      <c r="V544" s="6">
        <f>U544-S544</f>
        <v>1.04</v>
      </c>
      <c r="W544" s="6">
        <f>100 - (1 - (((U544-T544)/U544)+(S544/T544)))*100</f>
        <v>0</v>
      </c>
      <c r="X544" s="6">
        <v>1.04</v>
      </c>
      <c r="Y544" s="13">
        <f>(X544-U544)/U544*100</f>
        <v>0</v>
      </c>
      <c r="Z544" s="14">
        <f>IF(W544&gt;10,"NA",Y544)</f>
        <v>0</v>
      </c>
    </row>
    <row r="545" spans="1:26" ht="19" x14ac:dyDescent="0.25">
      <c r="A545" s="23">
        <v>544</v>
      </c>
      <c r="B545" s="5" t="s">
        <v>0</v>
      </c>
      <c r="C545" s="3" t="s">
        <v>51</v>
      </c>
      <c r="D545" s="3" t="s">
        <v>51</v>
      </c>
      <c r="E545" s="3" t="s">
        <v>47</v>
      </c>
      <c r="F545" s="3" t="s">
        <v>8</v>
      </c>
      <c r="G545" s="3">
        <v>47</v>
      </c>
      <c r="H545" s="3" t="s">
        <v>9</v>
      </c>
      <c r="I545" s="23" t="s">
        <v>37</v>
      </c>
      <c r="J545" s="23">
        <v>402</v>
      </c>
      <c r="K545" s="23">
        <v>100</v>
      </c>
      <c r="L545" s="23">
        <v>0</v>
      </c>
      <c r="M545" s="4">
        <f>PI()*(K545/2)^2/1000+PI()*(L545/2)^2/1000</f>
        <v>7.8539816339744828</v>
      </c>
      <c r="N545" s="33">
        <v>0</v>
      </c>
      <c r="O545" s="3">
        <v>5</v>
      </c>
      <c r="P545" s="6">
        <v>1.8280000000000001</v>
      </c>
      <c r="Q545" s="6">
        <v>1.6359999999999999</v>
      </c>
      <c r="R545" s="6">
        <v>1.595</v>
      </c>
      <c r="S545" s="6">
        <v>0</v>
      </c>
      <c r="T545" s="6">
        <f>R545-S545</f>
        <v>1.595</v>
      </c>
      <c r="U545" s="6">
        <v>1.595</v>
      </c>
      <c r="V545" s="6">
        <f>U545-S545</f>
        <v>1.595</v>
      </c>
      <c r="W545" s="6">
        <f>100 - (1 - (((U545-T545)/U545)+(S545/T545)))*100</f>
        <v>0</v>
      </c>
      <c r="X545" s="6">
        <v>1.595</v>
      </c>
      <c r="Y545" s="13">
        <f>(X545-U545)/U545*100</f>
        <v>0</v>
      </c>
      <c r="Z545" s="14">
        <f>IF(W545&gt;10,"NA",Y545)</f>
        <v>0</v>
      </c>
    </row>
    <row r="546" spans="1:26" ht="19" x14ac:dyDescent="0.25">
      <c r="A546" s="23">
        <v>545</v>
      </c>
      <c r="B546" s="5" t="s">
        <v>0</v>
      </c>
      <c r="C546" s="3" t="s">
        <v>51</v>
      </c>
      <c r="D546" s="3" t="s">
        <v>51</v>
      </c>
      <c r="E546" s="3" t="s">
        <v>47</v>
      </c>
      <c r="F546" s="3" t="s">
        <v>8</v>
      </c>
      <c r="G546" s="3">
        <v>47</v>
      </c>
      <c r="H546" s="3" t="s">
        <v>9</v>
      </c>
      <c r="I546" s="23" t="s">
        <v>37</v>
      </c>
      <c r="J546" s="23">
        <v>402</v>
      </c>
      <c r="K546" s="23">
        <v>100</v>
      </c>
      <c r="L546" s="23">
        <v>0</v>
      </c>
      <c r="M546" s="4">
        <f>PI()*(K546/2)^2/1000+PI()*(L546/2)^2/1000</f>
        <v>7.8539816339744828</v>
      </c>
      <c r="N546" s="33">
        <v>0</v>
      </c>
      <c r="O546" s="3">
        <v>6</v>
      </c>
      <c r="P546" s="6">
        <v>1.86</v>
      </c>
      <c r="Q546" s="6">
        <v>2.3170000000000002</v>
      </c>
      <c r="R546" s="6">
        <v>2.262</v>
      </c>
      <c r="S546" s="6">
        <v>0</v>
      </c>
      <c r="T546" s="6">
        <f>R546-S546</f>
        <v>2.262</v>
      </c>
      <c r="U546" s="6">
        <v>2.262</v>
      </c>
      <c r="V546" s="6">
        <f>U546-S546</f>
        <v>2.262</v>
      </c>
      <c r="W546" s="6">
        <f>100 - (1 - (((U546-T546)/U546)+(S546/T546)))*100</f>
        <v>0</v>
      </c>
      <c r="X546" s="6">
        <v>2.262</v>
      </c>
      <c r="Y546" s="13">
        <f>(X546-U546)/U546*100</f>
        <v>0</v>
      </c>
      <c r="Z546" s="14">
        <f>IF(W546&gt;10,"NA",Y546)</f>
        <v>0</v>
      </c>
    </row>
    <row r="547" spans="1:26" ht="19" x14ac:dyDescent="0.25">
      <c r="A547" s="23">
        <v>546</v>
      </c>
      <c r="B547" s="5" t="s">
        <v>0</v>
      </c>
      <c r="C547" s="3" t="s">
        <v>51</v>
      </c>
      <c r="D547" s="3" t="s">
        <v>51</v>
      </c>
      <c r="E547" s="3" t="s">
        <v>47</v>
      </c>
      <c r="F547" s="3" t="s">
        <v>8</v>
      </c>
      <c r="G547" s="3">
        <v>47</v>
      </c>
      <c r="H547" s="3" t="s">
        <v>9</v>
      </c>
      <c r="I547" s="23" t="s">
        <v>37</v>
      </c>
      <c r="J547" s="23">
        <v>402</v>
      </c>
      <c r="K547" s="23">
        <v>100</v>
      </c>
      <c r="L547" s="23">
        <v>0</v>
      </c>
      <c r="M547" s="4">
        <f>PI()*(K547/2)^2/1000+PI()*(L547/2)^2/1000</f>
        <v>7.8539816339744828</v>
      </c>
      <c r="N547" s="33">
        <v>1</v>
      </c>
      <c r="O547" s="3">
        <v>7</v>
      </c>
      <c r="P547" s="6">
        <v>1.7689999999999999</v>
      </c>
      <c r="Q547" s="6">
        <v>1.6140000000000001</v>
      </c>
      <c r="R547" s="6">
        <v>1.573</v>
      </c>
      <c r="S547" s="6">
        <v>0</v>
      </c>
      <c r="T547" s="6">
        <f>R547-S547</f>
        <v>1.573</v>
      </c>
      <c r="U547" s="6">
        <v>1.704</v>
      </c>
      <c r="V547" s="6">
        <f>U547-S547</f>
        <v>1.704</v>
      </c>
      <c r="W547" s="6">
        <f>100 - (1 - (((U547-T547)/U547)+(S547/T547)))*100</f>
        <v>7.6877934272300479</v>
      </c>
      <c r="X547" s="6">
        <v>1.704</v>
      </c>
      <c r="Y547" s="13">
        <f>(X547-U547)/U547*100</f>
        <v>0</v>
      </c>
      <c r="Z547" s="14">
        <f>IF(W547&gt;10,"NA",Y547)</f>
        <v>0</v>
      </c>
    </row>
    <row r="548" spans="1:26" ht="19" x14ac:dyDescent="0.25">
      <c r="A548" s="23">
        <v>547</v>
      </c>
      <c r="B548" s="5" t="s">
        <v>0</v>
      </c>
      <c r="C548" s="3" t="s">
        <v>51</v>
      </c>
      <c r="D548" s="3" t="s">
        <v>51</v>
      </c>
      <c r="E548" s="3" t="s">
        <v>47</v>
      </c>
      <c r="F548" s="3" t="s">
        <v>8</v>
      </c>
      <c r="G548" s="3">
        <v>47</v>
      </c>
      <c r="H548" s="3" t="s">
        <v>9</v>
      </c>
      <c r="I548" s="23" t="s">
        <v>37</v>
      </c>
      <c r="J548" s="23">
        <v>402</v>
      </c>
      <c r="K548" s="23">
        <v>100</v>
      </c>
      <c r="L548" s="23">
        <v>0</v>
      </c>
      <c r="M548" s="4">
        <f>PI()*(K548/2)^2/1000+PI()*(L548/2)^2/1000</f>
        <v>7.8539816339744828</v>
      </c>
      <c r="N548" s="33">
        <v>1</v>
      </c>
      <c r="O548" s="3">
        <v>8</v>
      </c>
      <c r="P548" s="6">
        <v>1.2849999999999999</v>
      </c>
      <c r="Q548" s="6">
        <v>1.0489999999999999</v>
      </c>
      <c r="R548" s="6">
        <v>1.036</v>
      </c>
      <c r="S548" s="6">
        <v>0</v>
      </c>
      <c r="T548" s="6">
        <f>R548-S548</f>
        <v>1.036</v>
      </c>
      <c r="U548" s="6">
        <v>1.036</v>
      </c>
      <c r="V548" s="6">
        <f>U548-S548</f>
        <v>1.036</v>
      </c>
      <c r="W548" s="6">
        <f>100 - (1 - (((U548-T548)/U548)+(S548/T548)))*100</f>
        <v>0</v>
      </c>
      <c r="X548" s="6">
        <v>1.036</v>
      </c>
      <c r="Y548" s="13">
        <f>(X548-U548)/U548*100</f>
        <v>0</v>
      </c>
      <c r="Z548" s="14">
        <f>IF(W548&gt;10,"NA",Y548)</f>
        <v>0</v>
      </c>
    </row>
    <row r="549" spans="1:26" ht="19" x14ac:dyDescent="0.25">
      <c r="A549" s="23">
        <v>548</v>
      </c>
      <c r="B549" s="5" t="s">
        <v>0</v>
      </c>
      <c r="C549" s="3" t="s">
        <v>51</v>
      </c>
      <c r="D549" s="3" t="s">
        <v>51</v>
      </c>
      <c r="E549" s="3" t="s">
        <v>47</v>
      </c>
      <c r="F549" s="3" t="s">
        <v>8</v>
      </c>
      <c r="G549" s="3">
        <v>47</v>
      </c>
      <c r="H549" s="3" t="s">
        <v>9</v>
      </c>
      <c r="I549" s="23" t="s">
        <v>37</v>
      </c>
      <c r="J549" s="23">
        <v>402</v>
      </c>
      <c r="K549" s="23">
        <v>100</v>
      </c>
      <c r="L549" s="23">
        <v>0</v>
      </c>
      <c r="M549" s="4">
        <f>PI()*(K549/2)^2/1000+PI()*(L549/2)^2/1000</f>
        <v>7.8539816339744828</v>
      </c>
      <c r="N549" s="33">
        <v>1</v>
      </c>
      <c r="O549" s="3">
        <v>9</v>
      </c>
      <c r="P549" s="6">
        <v>1.714</v>
      </c>
      <c r="Q549" s="6">
        <v>1.458</v>
      </c>
      <c r="R549" s="6">
        <v>1.4410000000000001</v>
      </c>
      <c r="S549" s="6">
        <v>0</v>
      </c>
      <c r="T549" s="6">
        <f>R549-S549</f>
        <v>1.4410000000000001</v>
      </c>
      <c r="U549" s="6">
        <v>1.4410000000000001</v>
      </c>
      <c r="V549" s="6">
        <f>U549-S549</f>
        <v>1.4410000000000001</v>
      </c>
      <c r="W549" s="6">
        <f>100 - (1 - (((U549-T549)/U549)+(S549/T549)))*100</f>
        <v>0</v>
      </c>
      <c r="X549" s="6">
        <v>1.4410000000000001</v>
      </c>
      <c r="Y549" s="13">
        <f>(X549-U549)/U549*100</f>
        <v>0</v>
      </c>
      <c r="Z549" s="14">
        <f>IF(W549&gt;10,"NA",Y549)</f>
        <v>0</v>
      </c>
    </row>
    <row r="550" spans="1:26" ht="19" x14ac:dyDescent="0.25">
      <c r="A550" s="23">
        <v>549</v>
      </c>
      <c r="B550" s="5" t="s">
        <v>0</v>
      </c>
      <c r="C550" s="3" t="s">
        <v>51</v>
      </c>
      <c r="D550" s="3" t="s">
        <v>51</v>
      </c>
      <c r="E550" s="3" t="s">
        <v>47</v>
      </c>
      <c r="F550" s="3" t="s">
        <v>8</v>
      </c>
      <c r="G550" s="3">
        <v>47</v>
      </c>
      <c r="H550" s="3" t="s">
        <v>9</v>
      </c>
      <c r="I550" s="23" t="s">
        <v>37</v>
      </c>
      <c r="J550" s="23">
        <v>402</v>
      </c>
      <c r="K550" s="23">
        <v>100</v>
      </c>
      <c r="L550" s="23">
        <v>0</v>
      </c>
      <c r="M550" s="4">
        <f>PI()*(K550/2)^2/1000+PI()*(L550/2)^2/1000</f>
        <v>7.8539816339744828</v>
      </c>
      <c r="N550" s="33">
        <v>0</v>
      </c>
      <c r="O550" s="3">
        <v>10</v>
      </c>
      <c r="P550" s="6">
        <v>2.0680000000000001</v>
      </c>
      <c r="Q550" s="6">
        <v>2.3340000000000001</v>
      </c>
      <c r="R550" s="6">
        <v>2.3149999999999999</v>
      </c>
      <c r="S550" s="6">
        <v>0</v>
      </c>
      <c r="T550" s="6">
        <f>R550-S550</f>
        <v>2.3149999999999999</v>
      </c>
      <c r="U550" s="6">
        <v>2.3149999999999999</v>
      </c>
      <c r="V550" s="6">
        <f>U550-S550</f>
        <v>2.3149999999999999</v>
      </c>
      <c r="W550" s="6">
        <f>100 - (1 - (((U550-T550)/U550)+(S550/T550)))*100</f>
        <v>0</v>
      </c>
      <c r="X550" s="6">
        <v>2.3149999999999999</v>
      </c>
      <c r="Y550" s="13">
        <f>(X550-U550)/U550*100</f>
        <v>0</v>
      </c>
      <c r="Z550" s="14">
        <f>IF(W550&gt;10,"NA",Y550)</f>
        <v>0</v>
      </c>
    </row>
    <row r="551" spans="1:26" ht="19" x14ac:dyDescent="0.25">
      <c r="A551" s="23">
        <v>550</v>
      </c>
      <c r="B551" s="5" t="s">
        <v>0</v>
      </c>
      <c r="C551" s="3" t="s">
        <v>51</v>
      </c>
      <c r="D551" s="3" t="s">
        <v>51</v>
      </c>
      <c r="E551" s="3" t="s">
        <v>47</v>
      </c>
      <c r="F551" s="3" t="s">
        <v>8</v>
      </c>
      <c r="G551" s="3">
        <v>47</v>
      </c>
      <c r="H551" s="3" t="s">
        <v>9</v>
      </c>
      <c r="I551" s="23" t="s">
        <v>37</v>
      </c>
      <c r="J551" s="23">
        <v>402</v>
      </c>
      <c r="K551" s="23">
        <v>100</v>
      </c>
      <c r="L551" s="23">
        <v>0</v>
      </c>
      <c r="M551" s="4">
        <f>PI()*(K551/2)^2/1000+PI()*(L551/2)^2/1000</f>
        <v>7.8539816339744828</v>
      </c>
      <c r="N551" s="33">
        <v>0</v>
      </c>
      <c r="O551" s="3">
        <v>11</v>
      </c>
      <c r="P551" s="6">
        <v>1.157</v>
      </c>
      <c r="Q551" s="6">
        <v>0.79</v>
      </c>
      <c r="R551" s="6">
        <v>0.75</v>
      </c>
      <c r="S551" s="6">
        <v>0</v>
      </c>
      <c r="T551" s="6">
        <f>R551-S551</f>
        <v>0.75</v>
      </c>
      <c r="U551" s="6">
        <v>0.75</v>
      </c>
      <c r="V551" s="6">
        <f>U551-S551</f>
        <v>0.75</v>
      </c>
      <c r="W551" s="6">
        <f>100 - (1 - (((U551-T551)/U551)+(S551/T551)))*100</f>
        <v>0</v>
      </c>
      <c r="X551" s="6">
        <v>0.75</v>
      </c>
      <c r="Y551" s="13">
        <f>(X551-U551)/U551*100</f>
        <v>0</v>
      </c>
      <c r="Z551" s="14">
        <f>IF(W551&gt;10,"NA",Y551)</f>
        <v>0</v>
      </c>
    </row>
    <row r="552" spans="1:26" ht="19" x14ac:dyDescent="0.25">
      <c r="A552" s="23">
        <v>551</v>
      </c>
      <c r="B552" s="5" t="s">
        <v>0</v>
      </c>
      <c r="C552" s="3" t="s">
        <v>51</v>
      </c>
      <c r="D552" s="3" t="s">
        <v>51</v>
      </c>
      <c r="E552" s="3" t="s">
        <v>47</v>
      </c>
      <c r="F552" s="3" t="s">
        <v>8</v>
      </c>
      <c r="G552" s="3">
        <v>47</v>
      </c>
      <c r="H552" s="3" t="s">
        <v>9</v>
      </c>
      <c r="I552" s="23" t="s">
        <v>37</v>
      </c>
      <c r="J552" s="23">
        <v>402</v>
      </c>
      <c r="K552" s="23">
        <v>100</v>
      </c>
      <c r="L552" s="23">
        <v>0</v>
      </c>
      <c r="M552" s="4">
        <f>PI()*(K552/2)^2/1000+PI()*(L552/2)^2/1000</f>
        <v>7.8539816339744828</v>
      </c>
      <c r="N552" s="33">
        <v>0</v>
      </c>
      <c r="O552" s="3">
        <v>12</v>
      </c>
      <c r="P552" s="6">
        <v>2.1320000000000001</v>
      </c>
      <c r="Q552" s="6">
        <v>2.9129999999999998</v>
      </c>
      <c r="R552" s="6">
        <v>2.8370000000000002</v>
      </c>
      <c r="S552" s="6">
        <v>0</v>
      </c>
      <c r="T552" s="6">
        <f>R552-S552</f>
        <v>2.8370000000000002</v>
      </c>
      <c r="U552" s="6">
        <v>2.8370000000000002</v>
      </c>
      <c r="V552" s="6">
        <f>U552-S552</f>
        <v>2.8370000000000002</v>
      </c>
      <c r="W552" s="6">
        <f>100 - (1 - (((U552-T552)/U552)+(S552/T552)))*100</f>
        <v>0</v>
      </c>
      <c r="X552" s="6">
        <v>2.8370000000000002</v>
      </c>
      <c r="Y552" s="13">
        <f>(X552-U552)/U552*100</f>
        <v>0</v>
      </c>
      <c r="Z552" s="14">
        <f>IF(W552&gt;10,"NA",Y552)</f>
        <v>0</v>
      </c>
    </row>
    <row r="553" spans="1:26" ht="19" x14ac:dyDescent="0.25">
      <c r="A553" s="23">
        <v>552</v>
      </c>
      <c r="B553" s="5" t="s">
        <v>0</v>
      </c>
      <c r="C553" s="3" t="s">
        <v>51</v>
      </c>
      <c r="D553" s="3" t="s">
        <v>51</v>
      </c>
      <c r="E553" s="3" t="s">
        <v>47</v>
      </c>
      <c r="F553" s="3" t="s">
        <v>8</v>
      </c>
      <c r="G553" s="3">
        <v>47</v>
      </c>
      <c r="H553" s="3" t="s">
        <v>9</v>
      </c>
      <c r="I553" s="23" t="s">
        <v>37</v>
      </c>
      <c r="J553" s="23">
        <v>402</v>
      </c>
      <c r="K553" s="23">
        <v>100</v>
      </c>
      <c r="L553" s="23">
        <v>0</v>
      </c>
      <c r="M553" s="4">
        <f>PI()*(K553/2)^2/1000+PI()*(L553/2)^2/1000</f>
        <v>7.8539816339744828</v>
      </c>
      <c r="N553" s="33">
        <v>0</v>
      </c>
      <c r="O553" s="3">
        <v>13</v>
      </c>
      <c r="P553" s="6">
        <v>2.0649999999999999</v>
      </c>
      <c r="Q553" s="6">
        <v>1.7829999999999999</v>
      </c>
      <c r="R553" s="6">
        <v>1.716</v>
      </c>
      <c r="S553" s="6">
        <v>0</v>
      </c>
      <c r="T553" s="6">
        <f>R553-S553</f>
        <v>1.716</v>
      </c>
      <c r="U553" s="6">
        <v>2.6349999999999998</v>
      </c>
      <c r="V553" s="6">
        <f>U553-S553</f>
        <v>2.6349999999999998</v>
      </c>
      <c r="W553" s="6">
        <f>100 - (1 - (((U553-T553)/U553)+(S553/T553)))*100</f>
        <v>34.876660341555962</v>
      </c>
      <c r="X553" s="6">
        <v>2.6349999999999998</v>
      </c>
      <c r="Y553" s="13">
        <f>(X553-U553)/U553*100</f>
        <v>0</v>
      </c>
      <c r="Z553" s="14" t="str">
        <f>IF(W553&gt;10,"NA",Y553)</f>
        <v>NA</v>
      </c>
    </row>
    <row r="554" spans="1:26" ht="19" x14ac:dyDescent="0.25">
      <c r="A554" s="23">
        <v>553</v>
      </c>
      <c r="B554" s="5" t="s">
        <v>0</v>
      </c>
      <c r="C554" s="3" t="s">
        <v>51</v>
      </c>
      <c r="D554" s="3" t="s">
        <v>51</v>
      </c>
      <c r="E554" s="3" t="s">
        <v>47</v>
      </c>
      <c r="F554" s="3" t="s">
        <v>8</v>
      </c>
      <c r="G554" s="3">
        <v>47</v>
      </c>
      <c r="H554" s="3" t="s">
        <v>9</v>
      </c>
      <c r="I554" s="23" t="s">
        <v>37</v>
      </c>
      <c r="J554" s="23">
        <v>402</v>
      </c>
      <c r="K554" s="23">
        <v>100</v>
      </c>
      <c r="L554" s="23">
        <v>0</v>
      </c>
      <c r="M554" s="4">
        <f>PI()*(K554/2)^2/1000+PI()*(L554/2)^2/1000</f>
        <v>7.8539816339744828</v>
      </c>
      <c r="N554" s="33">
        <v>0</v>
      </c>
      <c r="O554" s="3">
        <v>14</v>
      </c>
      <c r="P554" s="6">
        <v>1.59</v>
      </c>
      <c r="Q554" s="6">
        <v>1.649</v>
      </c>
      <c r="R554" s="6">
        <v>1.59</v>
      </c>
      <c r="S554" s="6">
        <v>0</v>
      </c>
      <c r="T554" s="6">
        <f>R554-S554</f>
        <v>1.59</v>
      </c>
      <c r="U554" s="6">
        <v>1.59</v>
      </c>
      <c r="V554" s="6">
        <f>U554-S554</f>
        <v>1.59</v>
      </c>
      <c r="W554" s="6">
        <f>100 - (1 - (((U554-T554)/U554)+(S554/T554)))*100</f>
        <v>0</v>
      </c>
      <c r="X554" s="6">
        <v>1.59</v>
      </c>
      <c r="Y554" s="13">
        <f>(X554-U554)/U554*100</f>
        <v>0</v>
      </c>
      <c r="Z554" s="14">
        <f>IF(W554&gt;10,"NA",Y554)</f>
        <v>0</v>
      </c>
    </row>
    <row r="555" spans="1:26" ht="19" x14ac:dyDescent="0.25">
      <c r="A555" s="23">
        <v>554</v>
      </c>
      <c r="B555" s="5" t="s">
        <v>0</v>
      </c>
      <c r="C555" s="3" t="s">
        <v>51</v>
      </c>
      <c r="D555" s="3" t="s">
        <v>51</v>
      </c>
      <c r="E555" s="3" t="s">
        <v>47</v>
      </c>
      <c r="F555" s="3" t="s">
        <v>8</v>
      </c>
      <c r="G555" s="3">
        <v>47</v>
      </c>
      <c r="H555" s="3" t="s">
        <v>9</v>
      </c>
      <c r="I555" s="23" t="s">
        <v>37</v>
      </c>
      <c r="J555" s="23">
        <v>402</v>
      </c>
      <c r="K555" s="23">
        <v>100</v>
      </c>
      <c r="L555" s="23">
        <v>0</v>
      </c>
      <c r="M555" s="4">
        <f>PI()*(K555/2)^2/1000+PI()*(L555/2)^2/1000</f>
        <v>7.8539816339744828</v>
      </c>
      <c r="N555" s="33">
        <v>0</v>
      </c>
      <c r="O555" s="3">
        <v>15</v>
      </c>
      <c r="P555" s="6">
        <v>2.4420000000000002</v>
      </c>
      <c r="Q555" s="6">
        <v>1.9019999999999999</v>
      </c>
      <c r="R555" s="6">
        <v>1.837</v>
      </c>
      <c r="S555" s="6">
        <v>0</v>
      </c>
      <c r="T555" s="6">
        <f>R555-S555</f>
        <v>1.837</v>
      </c>
      <c r="U555" s="6">
        <v>3.31</v>
      </c>
      <c r="V555" s="6">
        <f>U555-S555</f>
        <v>3.31</v>
      </c>
      <c r="W555" s="6">
        <f>100 - (1 - (((U555-T555)/U555)+(S555/T555)))*100</f>
        <v>44.50151057401812</v>
      </c>
      <c r="X555" s="6">
        <v>3.31</v>
      </c>
      <c r="Y555" s="13">
        <f>(X555-U555)/U555*100</f>
        <v>0</v>
      </c>
      <c r="Z555" s="14" t="str">
        <f>IF(W555&gt;10,"NA",Y555)</f>
        <v>NA</v>
      </c>
    </row>
    <row r="556" spans="1:26" ht="19" x14ac:dyDescent="0.25">
      <c r="A556" s="23">
        <v>555</v>
      </c>
      <c r="B556" s="5" t="s">
        <v>0</v>
      </c>
      <c r="C556" s="3" t="s">
        <v>51</v>
      </c>
      <c r="D556" s="3" t="s">
        <v>51</v>
      </c>
      <c r="E556" s="3" t="s">
        <v>47</v>
      </c>
      <c r="F556" s="3" t="s">
        <v>8</v>
      </c>
      <c r="G556" s="3">
        <v>47</v>
      </c>
      <c r="H556" s="3" t="s">
        <v>9</v>
      </c>
      <c r="I556" s="23" t="s">
        <v>37</v>
      </c>
      <c r="J556" s="23">
        <v>402</v>
      </c>
      <c r="K556" s="23">
        <v>100</v>
      </c>
      <c r="L556" s="23">
        <v>0</v>
      </c>
      <c r="M556" s="4">
        <f>PI()*(K556/2)^2/1000+PI()*(L556/2)^2/1000</f>
        <v>7.8539816339744828</v>
      </c>
      <c r="N556" s="33">
        <v>0</v>
      </c>
      <c r="O556" s="3">
        <v>16</v>
      </c>
      <c r="P556" s="6">
        <v>1.9630000000000001</v>
      </c>
      <c r="Q556" s="6">
        <v>2.1880000000000002</v>
      </c>
      <c r="R556" s="6">
        <v>2.1480000000000001</v>
      </c>
      <c r="S556" s="6">
        <v>0</v>
      </c>
      <c r="T556" s="6">
        <f>R556-S556</f>
        <v>2.1480000000000001</v>
      </c>
      <c r="U556" s="6">
        <v>2.1480000000000001</v>
      </c>
      <c r="V556" s="6">
        <f>U556-S556</f>
        <v>2.1480000000000001</v>
      </c>
      <c r="W556" s="6">
        <f>100 - (1 - (((U556-T556)/U556)+(S556/T556)))*100</f>
        <v>0</v>
      </c>
      <c r="X556" s="6">
        <v>2.1480000000000001</v>
      </c>
      <c r="Y556" s="13">
        <f>(X556-U556)/U556*100</f>
        <v>0</v>
      </c>
      <c r="Z556" s="14">
        <f>IF(W556&gt;10,"NA",Y556)</f>
        <v>0</v>
      </c>
    </row>
    <row r="557" spans="1:26" ht="19" x14ac:dyDescent="0.25">
      <c r="A557" s="23">
        <v>556</v>
      </c>
      <c r="B557" s="5" t="s">
        <v>0</v>
      </c>
      <c r="C557" s="3" t="s">
        <v>51</v>
      </c>
      <c r="D557" s="3" t="s">
        <v>51</v>
      </c>
      <c r="E557" s="3" t="s">
        <v>47</v>
      </c>
      <c r="F557" s="3" t="s">
        <v>8</v>
      </c>
      <c r="G557" s="3">
        <v>47</v>
      </c>
      <c r="H557" s="3" t="s">
        <v>9</v>
      </c>
      <c r="I557" s="23" t="s">
        <v>37</v>
      </c>
      <c r="J557" s="23">
        <v>402</v>
      </c>
      <c r="K557" s="23">
        <v>100</v>
      </c>
      <c r="L557" s="23">
        <v>0</v>
      </c>
      <c r="M557" s="4">
        <f>PI()*(K557/2)^2/1000+PI()*(L557/2)^2/1000</f>
        <v>7.8539816339744828</v>
      </c>
      <c r="N557" s="33">
        <v>0</v>
      </c>
      <c r="O557" s="3">
        <v>17</v>
      </c>
      <c r="P557" s="6">
        <v>1.6930000000000001</v>
      </c>
      <c r="Q557" s="6">
        <v>1.448</v>
      </c>
      <c r="R557" s="6">
        <v>1.379</v>
      </c>
      <c r="S557" s="6">
        <v>0</v>
      </c>
      <c r="T557" s="6">
        <f>R557-S557</f>
        <v>1.379</v>
      </c>
      <c r="U557" s="6">
        <v>1.821</v>
      </c>
      <c r="V557" s="6">
        <f>U557-S557</f>
        <v>1.821</v>
      </c>
      <c r="W557" s="6">
        <f>100 - (1 - (((U557-T557)/U557)+(S557/T557)))*100</f>
        <v>24.272377814387696</v>
      </c>
      <c r="X557" s="6">
        <v>1.821</v>
      </c>
      <c r="Y557" s="13">
        <f>(X557-U557)/U557*100</f>
        <v>0</v>
      </c>
      <c r="Z557" s="14" t="str">
        <f>IF(W557&gt;10,"NA",Y557)</f>
        <v>NA</v>
      </c>
    </row>
    <row r="558" spans="1:26" ht="19" x14ac:dyDescent="0.25">
      <c r="A558" s="23">
        <v>557</v>
      </c>
      <c r="B558" s="5" t="s">
        <v>0</v>
      </c>
      <c r="C558" s="3" t="s">
        <v>51</v>
      </c>
      <c r="D558" s="3" t="s">
        <v>51</v>
      </c>
      <c r="E558" s="3" t="s">
        <v>47</v>
      </c>
      <c r="F558" s="3" t="s">
        <v>8</v>
      </c>
      <c r="G558" s="3">
        <v>47</v>
      </c>
      <c r="H558" s="3" t="s">
        <v>17</v>
      </c>
      <c r="I558" s="23" t="s">
        <v>37</v>
      </c>
      <c r="J558" s="23">
        <v>402</v>
      </c>
      <c r="K558" s="23">
        <v>100</v>
      </c>
      <c r="L558" s="23">
        <v>0</v>
      </c>
      <c r="M558" s="4">
        <f>PI()*(K558/2)^2/1000+PI()*(L558/2)^2/1000</f>
        <v>7.8539816339744828</v>
      </c>
      <c r="N558" s="33">
        <v>0</v>
      </c>
      <c r="O558" s="3">
        <v>1</v>
      </c>
      <c r="P558" s="6">
        <v>1.5620000000000001</v>
      </c>
      <c r="Q558" s="6">
        <v>1.0529999999999999</v>
      </c>
      <c r="R558" s="6">
        <v>1.0389999999999999</v>
      </c>
      <c r="S558" s="6">
        <v>0</v>
      </c>
      <c r="T558" s="6">
        <f>R558-S558</f>
        <v>1.0389999999999999</v>
      </c>
      <c r="U558" s="6">
        <v>1.0389999999999999</v>
      </c>
      <c r="V558" s="6">
        <f>U558-S558</f>
        <v>1.0389999999999999</v>
      </c>
      <c r="W558" s="6">
        <f>100 - (1 - (((U558-T558)/U558)+(S558/T558)))*100</f>
        <v>0</v>
      </c>
      <c r="X558" s="6">
        <v>1.0389999999999999</v>
      </c>
      <c r="Y558" s="13">
        <f>(X558-U558)/U558*100</f>
        <v>0</v>
      </c>
      <c r="Z558" s="14">
        <f>IF(W558&gt;10,"NA",Y558)</f>
        <v>0</v>
      </c>
    </row>
    <row r="559" spans="1:26" ht="19" x14ac:dyDescent="0.25">
      <c r="A559" s="23">
        <v>558</v>
      </c>
      <c r="B559" s="5" t="s">
        <v>0</v>
      </c>
      <c r="C559" s="3" t="s">
        <v>51</v>
      </c>
      <c r="D559" s="3" t="s">
        <v>51</v>
      </c>
      <c r="E559" s="3" t="s">
        <v>47</v>
      </c>
      <c r="F559" s="3" t="s">
        <v>8</v>
      </c>
      <c r="G559" s="3">
        <v>47</v>
      </c>
      <c r="H559" s="3" t="s">
        <v>17</v>
      </c>
      <c r="I559" s="23" t="s">
        <v>37</v>
      </c>
      <c r="J559" s="23">
        <v>402</v>
      </c>
      <c r="K559" s="23">
        <v>100</v>
      </c>
      <c r="L559" s="23">
        <v>0</v>
      </c>
      <c r="M559" s="4">
        <f>PI()*(K559/2)^2/1000+PI()*(L559/2)^2/1000</f>
        <v>7.8539816339744828</v>
      </c>
      <c r="N559" s="33">
        <v>1</v>
      </c>
      <c r="O559" s="3">
        <v>2</v>
      </c>
      <c r="P559" s="6">
        <v>1.593</v>
      </c>
      <c r="Q559" s="6">
        <v>1.0629999999999999</v>
      </c>
      <c r="R559" s="6">
        <v>1.034</v>
      </c>
      <c r="S559" s="6">
        <v>0</v>
      </c>
      <c r="T559" s="6">
        <f>R559-S559</f>
        <v>1.034</v>
      </c>
      <c r="U559" s="6">
        <v>1.034</v>
      </c>
      <c r="V559" s="6">
        <f>U559-S559</f>
        <v>1.034</v>
      </c>
      <c r="W559" s="6">
        <f>100 - (1 - (((U559-T559)/U559)+(S559/T559)))*100</f>
        <v>0</v>
      </c>
      <c r="X559" s="6">
        <v>1.034</v>
      </c>
      <c r="Y559" s="13">
        <f>(X559-U559)/U559*100</f>
        <v>0</v>
      </c>
      <c r="Z559" s="14">
        <f>IF(W559&gt;10,"NA",Y559)</f>
        <v>0</v>
      </c>
    </row>
    <row r="560" spans="1:26" ht="19" x14ac:dyDescent="0.25">
      <c r="A560" s="23">
        <v>559</v>
      </c>
      <c r="B560" s="5" t="s">
        <v>0</v>
      </c>
      <c r="C560" s="3" t="s">
        <v>51</v>
      </c>
      <c r="D560" s="3" t="s">
        <v>51</v>
      </c>
      <c r="E560" s="3" t="s">
        <v>47</v>
      </c>
      <c r="F560" s="3" t="s">
        <v>8</v>
      </c>
      <c r="G560" s="3">
        <v>47</v>
      </c>
      <c r="H560" s="3" t="s">
        <v>17</v>
      </c>
      <c r="I560" s="23" t="s">
        <v>37</v>
      </c>
      <c r="J560" s="23">
        <v>402</v>
      </c>
      <c r="K560" s="23">
        <v>100</v>
      </c>
      <c r="L560" s="23">
        <v>0</v>
      </c>
      <c r="M560" s="4">
        <f>PI()*(K560/2)^2/1000+PI()*(L560/2)^2/1000</f>
        <v>7.8539816339744828</v>
      </c>
      <c r="N560" s="33">
        <v>0</v>
      </c>
      <c r="O560" s="3">
        <v>3</v>
      </c>
      <c r="P560" s="6">
        <v>1.1359999999999999</v>
      </c>
      <c r="Q560" s="6">
        <v>0.72799999999999998</v>
      </c>
      <c r="R560" s="6">
        <v>0.68600000000000005</v>
      </c>
      <c r="S560" s="6">
        <v>0</v>
      </c>
      <c r="T560" s="6">
        <f>R560-S560</f>
        <v>0.68600000000000005</v>
      </c>
      <c r="U560" s="6">
        <v>0.68600000000000005</v>
      </c>
      <c r="V560" s="6">
        <f>U560-S560</f>
        <v>0.68600000000000005</v>
      </c>
      <c r="W560" s="6">
        <f>100 - (1 - (((U560-T560)/U560)+(S560/T560)))*100</f>
        <v>0</v>
      </c>
      <c r="X560" s="6">
        <v>0.68600000000000005</v>
      </c>
      <c r="Y560" s="13">
        <f>(X560-U560)/U560*100</f>
        <v>0</v>
      </c>
      <c r="Z560" s="14">
        <f>IF(W560&gt;10,"NA",Y560)</f>
        <v>0</v>
      </c>
    </row>
    <row r="561" spans="1:26" ht="19" x14ac:dyDescent="0.25">
      <c r="A561" s="23">
        <v>560</v>
      </c>
      <c r="B561" s="5" t="s">
        <v>0</v>
      </c>
      <c r="C561" s="3" t="s">
        <v>51</v>
      </c>
      <c r="D561" s="3" t="s">
        <v>51</v>
      </c>
      <c r="E561" s="3" t="s">
        <v>47</v>
      </c>
      <c r="F561" s="3" t="s">
        <v>8</v>
      </c>
      <c r="G561" s="3">
        <v>47</v>
      </c>
      <c r="H561" s="3" t="s">
        <v>17</v>
      </c>
      <c r="I561" s="23" t="s">
        <v>37</v>
      </c>
      <c r="J561" s="23">
        <v>402</v>
      </c>
      <c r="K561" s="23">
        <v>100</v>
      </c>
      <c r="L561" s="23">
        <v>0</v>
      </c>
      <c r="M561" s="4">
        <f>PI()*(K561/2)^2/1000+PI()*(L561/2)^2/1000</f>
        <v>7.8539816339744828</v>
      </c>
      <c r="N561" s="33">
        <v>1</v>
      </c>
      <c r="O561" s="3">
        <v>4</v>
      </c>
      <c r="P561" s="6">
        <v>1.2549999999999999</v>
      </c>
      <c r="Q561" s="6">
        <v>0.86899999999999999</v>
      </c>
      <c r="R561" s="6">
        <v>0.83199999999999996</v>
      </c>
      <c r="S561" s="6">
        <v>0</v>
      </c>
      <c r="T561" s="6">
        <f>R561-S561</f>
        <v>0.83199999999999996</v>
      </c>
      <c r="U561" s="6">
        <v>0.83199999999999996</v>
      </c>
      <c r="V561" s="6">
        <f>U561-S561</f>
        <v>0.83199999999999996</v>
      </c>
      <c r="W561" s="6">
        <f>100 - (1 - (((U561-T561)/U561)+(S561/T561)))*100</f>
        <v>0</v>
      </c>
      <c r="X561" s="6">
        <v>0.83199999999999996</v>
      </c>
      <c r="Y561" s="13">
        <f>(X561-U561)/U561*100</f>
        <v>0</v>
      </c>
      <c r="Z561" s="14">
        <f>IF(W561&gt;10,"NA",Y561)</f>
        <v>0</v>
      </c>
    </row>
    <row r="562" spans="1:26" ht="19" x14ac:dyDescent="0.25">
      <c r="A562" s="23">
        <v>561</v>
      </c>
      <c r="B562" s="5" t="s">
        <v>0</v>
      </c>
      <c r="C562" s="3" t="s">
        <v>51</v>
      </c>
      <c r="D562" s="3" t="s">
        <v>51</v>
      </c>
      <c r="E562" s="3" t="s">
        <v>47</v>
      </c>
      <c r="F562" s="3" t="s">
        <v>8</v>
      </c>
      <c r="G562" s="3">
        <v>47</v>
      </c>
      <c r="H562" s="3" t="s">
        <v>17</v>
      </c>
      <c r="I562" s="23" t="s">
        <v>37</v>
      </c>
      <c r="J562" s="23">
        <v>402</v>
      </c>
      <c r="K562" s="23">
        <v>100</v>
      </c>
      <c r="L562" s="23">
        <v>0</v>
      </c>
      <c r="M562" s="4">
        <f>PI()*(K562/2)^2/1000+PI()*(L562/2)^2/1000</f>
        <v>7.8539816339744828</v>
      </c>
      <c r="N562" s="33">
        <v>0</v>
      </c>
      <c r="O562" s="3">
        <v>5</v>
      </c>
      <c r="P562" s="6">
        <v>1.921</v>
      </c>
      <c r="Q562" s="6">
        <v>1.58</v>
      </c>
      <c r="R562" s="6">
        <v>1.5189999999999999</v>
      </c>
      <c r="S562" s="6">
        <v>0</v>
      </c>
      <c r="T562" s="6">
        <f>R562-S562</f>
        <v>1.5189999999999999</v>
      </c>
      <c r="U562" s="6">
        <v>1.7949999999999999</v>
      </c>
      <c r="V562" s="6">
        <f>U562-S562</f>
        <v>1.7949999999999999</v>
      </c>
      <c r="W562" s="6">
        <f>100 - (1 - (((U562-T562)/U562)+(S562/T562)))*100</f>
        <v>15.376044568245135</v>
      </c>
      <c r="X562" s="6">
        <v>1.7949999999999999</v>
      </c>
      <c r="Y562" s="13">
        <f>(X562-U562)/U562*100</f>
        <v>0</v>
      </c>
      <c r="Z562" s="14" t="str">
        <f>IF(W562&gt;10,"NA",Y562)</f>
        <v>NA</v>
      </c>
    </row>
    <row r="563" spans="1:26" ht="19" x14ac:dyDescent="0.25">
      <c r="A563" s="23">
        <v>562</v>
      </c>
      <c r="B563" s="5" t="s">
        <v>0</v>
      </c>
      <c r="C563" s="3" t="s">
        <v>51</v>
      </c>
      <c r="D563" s="3" t="s">
        <v>51</v>
      </c>
      <c r="E563" s="3" t="s">
        <v>47</v>
      </c>
      <c r="F563" s="3" t="s">
        <v>8</v>
      </c>
      <c r="G563" s="3">
        <v>47</v>
      </c>
      <c r="H563" s="3" t="s">
        <v>17</v>
      </c>
      <c r="I563" s="23" t="s">
        <v>37</v>
      </c>
      <c r="J563" s="23">
        <v>402</v>
      </c>
      <c r="K563" s="23">
        <v>100</v>
      </c>
      <c r="L563" s="23">
        <v>0</v>
      </c>
      <c r="M563" s="4">
        <f>PI()*(K563/2)^2/1000+PI()*(L563/2)^2/1000</f>
        <v>7.8539816339744828</v>
      </c>
      <c r="N563" s="33">
        <v>0</v>
      </c>
      <c r="O563" s="3">
        <v>6</v>
      </c>
      <c r="P563" s="6">
        <v>1.5960000000000001</v>
      </c>
      <c r="Q563" s="6">
        <v>1.175</v>
      </c>
      <c r="R563" s="6">
        <v>1.129</v>
      </c>
      <c r="S563" s="6">
        <v>0</v>
      </c>
      <c r="T563" s="6">
        <f>R563-S563</f>
        <v>1.129</v>
      </c>
      <c r="U563" s="6">
        <v>1.369</v>
      </c>
      <c r="V563" s="6">
        <f>U563-S563</f>
        <v>1.369</v>
      </c>
      <c r="W563" s="6">
        <f>100 - (1 - (((U563-T563)/U563)+(S563/T563)))*100</f>
        <v>17.531044558071585</v>
      </c>
      <c r="X563" s="6">
        <v>1.369</v>
      </c>
      <c r="Y563" s="13">
        <f>(X563-U563)/U563*100</f>
        <v>0</v>
      </c>
      <c r="Z563" s="14" t="str">
        <f>IF(W563&gt;10,"NA",Y563)</f>
        <v>NA</v>
      </c>
    </row>
    <row r="564" spans="1:26" ht="19" x14ac:dyDescent="0.25">
      <c r="A564" s="23">
        <v>563</v>
      </c>
      <c r="B564" s="5" t="s">
        <v>0</v>
      </c>
      <c r="C564" s="3" t="s">
        <v>51</v>
      </c>
      <c r="D564" s="3" t="s">
        <v>51</v>
      </c>
      <c r="E564" s="3" t="s">
        <v>47</v>
      </c>
      <c r="F564" s="3" t="s">
        <v>8</v>
      </c>
      <c r="G564" s="3">
        <v>47</v>
      </c>
      <c r="H564" s="3" t="s">
        <v>17</v>
      </c>
      <c r="I564" s="23" t="s">
        <v>37</v>
      </c>
      <c r="J564" s="23">
        <v>402</v>
      </c>
      <c r="K564" s="23">
        <v>100</v>
      </c>
      <c r="L564" s="23">
        <v>0</v>
      </c>
      <c r="M564" s="4">
        <f>PI()*(K564/2)^2/1000+PI()*(L564/2)^2/1000</f>
        <v>7.8539816339744828</v>
      </c>
      <c r="N564" s="33">
        <v>0</v>
      </c>
      <c r="O564" s="3">
        <v>7</v>
      </c>
      <c r="P564" s="6">
        <v>1.679</v>
      </c>
      <c r="Q564" s="6">
        <v>1.8280000000000001</v>
      </c>
      <c r="R564" s="6">
        <v>1.784</v>
      </c>
      <c r="S564" s="6">
        <v>0</v>
      </c>
      <c r="T564" s="6">
        <f>R564-S564</f>
        <v>1.784</v>
      </c>
      <c r="U564" s="6">
        <v>1.784</v>
      </c>
      <c r="V564" s="6">
        <f>U564-S564</f>
        <v>1.784</v>
      </c>
      <c r="W564" s="6">
        <f>100 - (1 - (((U564-T564)/U564)+(S564/T564)))*100</f>
        <v>0</v>
      </c>
      <c r="X564" s="6">
        <v>1.784</v>
      </c>
      <c r="Y564" s="13">
        <f>(X564-U564)/U564*100</f>
        <v>0</v>
      </c>
      <c r="Z564" s="14">
        <f>IF(W564&gt;10,"NA",Y564)</f>
        <v>0</v>
      </c>
    </row>
    <row r="565" spans="1:26" ht="19" x14ac:dyDescent="0.25">
      <c r="A565" s="23">
        <v>564</v>
      </c>
      <c r="B565" s="5" t="s">
        <v>0</v>
      </c>
      <c r="C565" s="3" t="s">
        <v>51</v>
      </c>
      <c r="D565" s="3" t="s">
        <v>51</v>
      </c>
      <c r="E565" s="3" t="s">
        <v>47</v>
      </c>
      <c r="F565" s="3" t="s">
        <v>8</v>
      </c>
      <c r="G565" s="3">
        <v>47</v>
      </c>
      <c r="H565" s="3" t="s">
        <v>17</v>
      </c>
      <c r="I565" s="23" t="s">
        <v>37</v>
      </c>
      <c r="J565" s="23">
        <v>402</v>
      </c>
      <c r="K565" s="23">
        <v>100</v>
      </c>
      <c r="L565" s="23">
        <v>0</v>
      </c>
      <c r="M565" s="4">
        <f>PI()*(K565/2)^2/1000+PI()*(L565/2)^2/1000</f>
        <v>7.8539816339744828</v>
      </c>
      <c r="N565" s="33">
        <v>1</v>
      </c>
      <c r="O565" s="3">
        <v>8</v>
      </c>
      <c r="P565" s="6">
        <v>1.2529999999999999</v>
      </c>
      <c r="Q565" s="6">
        <v>0.874</v>
      </c>
      <c r="R565" s="6">
        <v>0.84599999999999997</v>
      </c>
      <c r="S565" s="6">
        <v>0</v>
      </c>
      <c r="T565" s="6">
        <f>R565-S565</f>
        <v>0.84599999999999997</v>
      </c>
      <c r="U565" s="6">
        <v>0.84599999999999997</v>
      </c>
      <c r="V565" s="6">
        <f>U565-S565</f>
        <v>0.84599999999999997</v>
      </c>
      <c r="W565" s="6">
        <f>100 - (1 - (((U565-T565)/U565)+(S565/T565)))*100</f>
        <v>0</v>
      </c>
      <c r="X565" s="6">
        <v>0.84599999999999997</v>
      </c>
      <c r="Y565" s="13">
        <f>(X565-U565)/U565*100</f>
        <v>0</v>
      </c>
      <c r="Z565" s="14">
        <f>IF(W565&gt;10,"NA",Y565)</f>
        <v>0</v>
      </c>
    </row>
    <row r="566" spans="1:26" ht="19" x14ac:dyDescent="0.25">
      <c r="A566" s="23">
        <v>565</v>
      </c>
      <c r="B566" s="5" t="s">
        <v>0</v>
      </c>
      <c r="C566" s="3" t="s">
        <v>51</v>
      </c>
      <c r="D566" s="3" t="s">
        <v>51</v>
      </c>
      <c r="E566" s="3" t="s">
        <v>47</v>
      </c>
      <c r="F566" s="3" t="s">
        <v>8</v>
      </c>
      <c r="G566" s="3">
        <v>47</v>
      </c>
      <c r="H566" s="3" t="s">
        <v>17</v>
      </c>
      <c r="I566" s="23" t="s">
        <v>37</v>
      </c>
      <c r="J566" s="23">
        <v>402</v>
      </c>
      <c r="K566" s="23">
        <v>100</v>
      </c>
      <c r="L566" s="23">
        <v>0</v>
      </c>
      <c r="M566" s="4">
        <f>PI()*(K566/2)^2/1000+PI()*(L566/2)^2/1000</f>
        <v>7.8539816339744828</v>
      </c>
      <c r="N566" s="33">
        <v>0</v>
      </c>
      <c r="O566" s="3">
        <v>9</v>
      </c>
      <c r="P566" s="6">
        <v>1.651</v>
      </c>
      <c r="Q566" s="6">
        <v>1.607</v>
      </c>
      <c r="R566" s="6">
        <v>1.55</v>
      </c>
      <c r="S566" s="6">
        <v>0</v>
      </c>
      <c r="T566" s="6">
        <f>R566-S566</f>
        <v>1.55</v>
      </c>
      <c r="U566" s="6">
        <v>1.55</v>
      </c>
      <c r="V566" s="6">
        <f>U566-S566</f>
        <v>1.55</v>
      </c>
      <c r="W566" s="6">
        <f>100 - (1 - (((U566-T566)/U566)+(S566/T566)))*100</f>
        <v>0</v>
      </c>
      <c r="X566" s="6">
        <v>1.55</v>
      </c>
      <c r="Y566" s="13">
        <f>(X566-U566)/U566*100</f>
        <v>0</v>
      </c>
      <c r="Z566" s="14">
        <f>IF(W566&gt;10,"NA",Y566)</f>
        <v>0</v>
      </c>
    </row>
    <row r="567" spans="1:26" ht="19" x14ac:dyDescent="0.25">
      <c r="A567" s="23">
        <v>566</v>
      </c>
      <c r="B567" s="5" t="s">
        <v>0</v>
      </c>
      <c r="C567" s="3" t="s">
        <v>51</v>
      </c>
      <c r="D567" s="3" t="s">
        <v>51</v>
      </c>
      <c r="E567" s="3" t="s">
        <v>47</v>
      </c>
      <c r="F567" s="3" t="s">
        <v>8</v>
      </c>
      <c r="G567" s="3">
        <v>47</v>
      </c>
      <c r="H567" s="3" t="s">
        <v>17</v>
      </c>
      <c r="I567" s="23" t="s">
        <v>37</v>
      </c>
      <c r="J567" s="23">
        <v>402</v>
      </c>
      <c r="K567" s="23">
        <v>100</v>
      </c>
      <c r="L567" s="23">
        <v>0</v>
      </c>
      <c r="M567" s="4">
        <f>PI()*(K567/2)^2/1000+PI()*(L567/2)^2/1000</f>
        <v>7.8539816339744828</v>
      </c>
      <c r="N567" s="33">
        <v>0</v>
      </c>
      <c r="O567" s="3">
        <v>10</v>
      </c>
      <c r="P567" s="6">
        <v>1.68</v>
      </c>
      <c r="Q567" s="6">
        <v>1.577</v>
      </c>
      <c r="R567" s="6">
        <v>1.5549999999999999</v>
      </c>
      <c r="S567" s="6">
        <v>0</v>
      </c>
      <c r="T567" s="6">
        <f>R567-S567</f>
        <v>1.5549999999999999</v>
      </c>
      <c r="U567" s="6">
        <v>1.5549999999999999</v>
      </c>
      <c r="V567" s="6">
        <f>U567-S567</f>
        <v>1.5549999999999999</v>
      </c>
      <c r="W567" s="6">
        <f>100 - (1 - (((U567-T567)/U567)+(S567/T567)))*100</f>
        <v>0</v>
      </c>
      <c r="X567" s="6">
        <v>1.5549999999999999</v>
      </c>
      <c r="Y567" s="13">
        <f>(X567-U567)/U567*100</f>
        <v>0</v>
      </c>
      <c r="Z567" s="14">
        <f>IF(W567&gt;10,"NA",Y567)</f>
        <v>0</v>
      </c>
    </row>
    <row r="568" spans="1:26" ht="19" x14ac:dyDescent="0.25">
      <c r="A568" s="23">
        <v>567</v>
      </c>
      <c r="B568" s="5" t="s">
        <v>0</v>
      </c>
      <c r="C568" s="3" t="s">
        <v>51</v>
      </c>
      <c r="D568" s="3" t="s">
        <v>51</v>
      </c>
      <c r="E568" s="3" t="s">
        <v>47</v>
      </c>
      <c r="F568" s="3" t="s">
        <v>8</v>
      </c>
      <c r="G568" s="3">
        <v>47</v>
      </c>
      <c r="H568" s="3" t="s">
        <v>17</v>
      </c>
      <c r="I568" s="23" t="s">
        <v>37</v>
      </c>
      <c r="J568" s="23">
        <v>402</v>
      </c>
      <c r="K568" s="23">
        <v>100</v>
      </c>
      <c r="L568" s="23">
        <v>0</v>
      </c>
      <c r="M568" s="4">
        <f>PI()*(K568/2)^2/1000+PI()*(L568/2)^2/1000</f>
        <v>7.8539816339744828</v>
      </c>
      <c r="N568" s="33">
        <v>1</v>
      </c>
      <c r="O568" s="3">
        <v>11</v>
      </c>
      <c r="P568" s="6">
        <v>1.637</v>
      </c>
      <c r="Q568" s="6">
        <v>1.2010000000000001</v>
      </c>
      <c r="R568" s="6">
        <v>1.143</v>
      </c>
      <c r="S568" s="6">
        <v>0</v>
      </c>
      <c r="T568" s="6">
        <f>R568-S568</f>
        <v>1.143</v>
      </c>
      <c r="U568" s="6">
        <v>1.2070000000000001</v>
      </c>
      <c r="V568" s="6">
        <f>U568-S568</f>
        <v>1.2070000000000001</v>
      </c>
      <c r="W568" s="6">
        <f>100 - (1 - (((U568-T568)/U568)+(S568/T568)))*100</f>
        <v>5.3024026512013336</v>
      </c>
      <c r="X568" s="6">
        <v>1.2070000000000001</v>
      </c>
      <c r="Y568" s="13">
        <f>(X568-U568)/U568*100</f>
        <v>0</v>
      </c>
      <c r="Z568" s="14">
        <f>IF(W568&gt;10,"NA",Y568)</f>
        <v>0</v>
      </c>
    </row>
    <row r="569" spans="1:26" ht="19" x14ac:dyDescent="0.25">
      <c r="A569" s="23">
        <v>568</v>
      </c>
      <c r="B569" s="5" t="s">
        <v>0</v>
      </c>
      <c r="C569" s="3" t="s">
        <v>51</v>
      </c>
      <c r="D569" s="3" t="s">
        <v>51</v>
      </c>
      <c r="E569" s="3" t="s">
        <v>47</v>
      </c>
      <c r="F569" s="3" t="s">
        <v>8</v>
      </c>
      <c r="G569" s="3">
        <v>47</v>
      </c>
      <c r="H569" s="3" t="s">
        <v>17</v>
      </c>
      <c r="I569" s="23" t="s">
        <v>37</v>
      </c>
      <c r="J569" s="23">
        <v>402</v>
      </c>
      <c r="K569" s="23">
        <v>100</v>
      </c>
      <c r="L569" s="23">
        <v>0</v>
      </c>
      <c r="M569" s="4">
        <f>PI()*(K569/2)^2/1000+PI()*(L569/2)^2/1000</f>
        <v>7.8539816339744828</v>
      </c>
      <c r="N569" s="33">
        <v>0</v>
      </c>
      <c r="O569" s="3">
        <v>12</v>
      </c>
      <c r="P569" s="6">
        <v>1.8979999999999999</v>
      </c>
      <c r="Q569" s="6">
        <v>1.8029999999999999</v>
      </c>
      <c r="R569" s="6">
        <v>1.75</v>
      </c>
      <c r="S569" s="6">
        <v>0</v>
      </c>
      <c r="T569" s="6">
        <f>R569-S569</f>
        <v>1.75</v>
      </c>
      <c r="U569" s="6">
        <v>2.1360000000000001</v>
      </c>
      <c r="V569" s="6">
        <f>U569-S569</f>
        <v>2.1360000000000001</v>
      </c>
      <c r="W569" s="6">
        <f>100 - (1 - (((U569-T569)/U569)+(S569/T569)))*100</f>
        <v>18.071161048689149</v>
      </c>
      <c r="X569" s="6">
        <v>2.1360000000000001</v>
      </c>
      <c r="Y569" s="13">
        <f>(X569-U569)/U569*100</f>
        <v>0</v>
      </c>
      <c r="Z569" s="14" t="str">
        <f>IF(W569&gt;10,"NA",Y569)</f>
        <v>NA</v>
      </c>
    </row>
    <row r="570" spans="1:26" ht="19" x14ac:dyDescent="0.25">
      <c r="A570" s="23">
        <v>569</v>
      </c>
      <c r="B570" s="5" t="s">
        <v>0</v>
      </c>
      <c r="C570" s="3" t="s">
        <v>51</v>
      </c>
      <c r="D570" s="3" t="s">
        <v>51</v>
      </c>
      <c r="E570" s="3" t="s">
        <v>47</v>
      </c>
      <c r="F570" s="3" t="s">
        <v>8</v>
      </c>
      <c r="G570" s="3">
        <v>47</v>
      </c>
      <c r="H570" s="3" t="s">
        <v>17</v>
      </c>
      <c r="I570" s="23" t="s">
        <v>37</v>
      </c>
      <c r="J570" s="23">
        <v>402</v>
      </c>
      <c r="K570" s="23">
        <v>100</v>
      </c>
      <c r="L570" s="23">
        <v>0</v>
      </c>
      <c r="M570" s="4">
        <f>PI()*(K570/2)^2/1000+PI()*(L570/2)^2/1000</f>
        <v>7.8539816339744828</v>
      </c>
      <c r="N570" s="33">
        <v>0</v>
      </c>
      <c r="O570" s="3">
        <v>13</v>
      </c>
      <c r="P570" s="6">
        <v>1.43</v>
      </c>
      <c r="Q570" s="6">
        <v>1.17</v>
      </c>
      <c r="R570" s="6">
        <v>1.133</v>
      </c>
      <c r="S570" s="6">
        <v>0</v>
      </c>
      <c r="T570" s="6">
        <f>R570-S570</f>
        <v>1.133</v>
      </c>
      <c r="U570" s="6">
        <v>1.581</v>
      </c>
      <c r="V570" s="6">
        <f>U570-S570</f>
        <v>1.581</v>
      </c>
      <c r="W570" s="6">
        <f>100 - (1 - (((U570-T570)/U570)+(S570/T570)))*100</f>
        <v>28.336495888678044</v>
      </c>
      <c r="X570" s="6">
        <v>1.581</v>
      </c>
      <c r="Y570" s="13">
        <f>(X570-U570)/U570*100</f>
        <v>0</v>
      </c>
      <c r="Z570" s="14" t="str">
        <f>IF(W570&gt;10,"NA",Y570)</f>
        <v>NA</v>
      </c>
    </row>
    <row r="571" spans="1:26" ht="19" x14ac:dyDescent="0.25">
      <c r="A571" s="23">
        <v>570</v>
      </c>
      <c r="B571" s="5" t="s">
        <v>0</v>
      </c>
      <c r="C571" s="3" t="s">
        <v>51</v>
      </c>
      <c r="D571" s="3" t="s">
        <v>51</v>
      </c>
      <c r="E571" s="3" t="s">
        <v>47</v>
      </c>
      <c r="F571" s="3" t="s">
        <v>8</v>
      </c>
      <c r="G571" s="3">
        <v>47</v>
      </c>
      <c r="H571" s="3" t="s">
        <v>17</v>
      </c>
      <c r="I571" s="23" t="s">
        <v>37</v>
      </c>
      <c r="J571" s="23">
        <v>402</v>
      </c>
      <c r="K571" s="23">
        <v>100</v>
      </c>
      <c r="L571" s="23">
        <v>0</v>
      </c>
      <c r="M571" s="4">
        <f>PI()*(K571/2)^2/1000+PI()*(L571/2)^2/1000</f>
        <v>7.8539816339744828</v>
      </c>
      <c r="N571" s="33">
        <v>0</v>
      </c>
      <c r="O571" s="3">
        <v>14</v>
      </c>
      <c r="P571" s="6">
        <v>1.423</v>
      </c>
      <c r="Q571" s="6">
        <v>1.288</v>
      </c>
      <c r="R571" s="6">
        <v>1.248</v>
      </c>
      <c r="S571" s="6">
        <v>0</v>
      </c>
      <c r="T571" s="6">
        <f>R571-S571</f>
        <v>1.248</v>
      </c>
      <c r="U571" s="6">
        <v>1.2490000000000001</v>
      </c>
      <c r="V571" s="6">
        <f>U571-S571</f>
        <v>1.2490000000000001</v>
      </c>
      <c r="W571" s="6">
        <f>100 - (1 - (((U571-T571)/U571)+(S571/T571)))*100</f>
        <v>8.0064051240995582E-2</v>
      </c>
      <c r="X571" s="6">
        <v>1.2490000000000001</v>
      </c>
      <c r="Y571" s="13">
        <f>(X571-U571)/U571*100</f>
        <v>0</v>
      </c>
      <c r="Z571" s="14">
        <f>IF(W571&gt;10,"NA",Y571)</f>
        <v>0</v>
      </c>
    </row>
    <row r="572" spans="1:26" ht="19" x14ac:dyDescent="0.25">
      <c r="A572" s="23">
        <v>571</v>
      </c>
      <c r="B572" s="5" t="s">
        <v>0</v>
      </c>
      <c r="C572" s="3" t="s">
        <v>51</v>
      </c>
      <c r="D572" s="3" t="s">
        <v>51</v>
      </c>
      <c r="E572" s="3" t="s">
        <v>47</v>
      </c>
      <c r="F572" s="3" t="s">
        <v>8</v>
      </c>
      <c r="G572" s="3">
        <v>47</v>
      </c>
      <c r="H572" s="3" t="s">
        <v>17</v>
      </c>
      <c r="I572" s="23" t="s">
        <v>37</v>
      </c>
      <c r="J572" s="23">
        <v>402</v>
      </c>
      <c r="K572" s="23">
        <v>100</v>
      </c>
      <c r="L572" s="23">
        <v>0</v>
      </c>
      <c r="M572" s="4">
        <f>PI()*(K572/2)^2/1000+PI()*(L572/2)^2/1000</f>
        <v>7.8539816339744828</v>
      </c>
      <c r="N572" s="33">
        <v>0</v>
      </c>
      <c r="O572" s="3">
        <v>15</v>
      </c>
      <c r="P572" s="6">
        <v>1.5920000000000001</v>
      </c>
      <c r="Q572" s="6">
        <v>1.252</v>
      </c>
      <c r="R572" s="6">
        <v>1.17</v>
      </c>
      <c r="S572" s="6">
        <v>0</v>
      </c>
      <c r="T572" s="6">
        <f>R572-S572</f>
        <v>1.17</v>
      </c>
      <c r="U572" s="6">
        <v>1.2789999999999999</v>
      </c>
      <c r="V572" s="6">
        <f>U572-S572</f>
        <v>1.2789999999999999</v>
      </c>
      <c r="W572" s="6">
        <f>100 - (1 - (((U572-T572)/U572)+(S572/T572)))*100</f>
        <v>8.5222830336200133</v>
      </c>
      <c r="X572" s="6">
        <v>1.2789999999999999</v>
      </c>
      <c r="Y572" s="13">
        <f>(X572-U572)/U572*100</f>
        <v>0</v>
      </c>
      <c r="Z572" s="14">
        <f>IF(W572&gt;10,"NA",Y572)</f>
        <v>0</v>
      </c>
    </row>
    <row r="573" spans="1:26" ht="19" x14ac:dyDescent="0.25">
      <c r="A573" s="23">
        <v>572</v>
      </c>
      <c r="B573" s="5" t="s">
        <v>0</v>
      </c>
      <c r="C573" s="3" t="s">
        <v>51</v>
      </c>
      <c r="D573" s="3" t="s">
        <v>51</v>
      </c>
      <c r="E573" s="3" t="s">
        <v>47</v>
      </c>
      <c r="F573" s="3" t="s">
        <v>8</v>
      </c>
      <c r="G573" s="3">
        <v>47</v>
      </c>
      <c r="H573" s="3" t="s">
        <v>17</v>
      </c>
      <c r="I573" s="23" t="s">
        <v>37</v>
      </c>
      <c r="J573" s="23">
        <v>402</v>
      </c>
      <c r="K573" s="23">
        <v>100</v>
      </c>
      <c r="L573" s="23">
        <v>0</v>
      </c>
      <c r="M573" s="4">
        <f>PI()*(K573/2)^2/1000+PI()*(L573/2)^2/1000</f>
        <v>7.8539816339744828</v>
      </c>
      <c r="N573" s="33">
        <v>1</v>
      </c>
      <c r="O573" s="3">
        <v>16</v>
      </c>
      <c r="P573" s="6">
        <v>1.847</v>
      </c>
      <c r="Q573" s="6">
        <v>1.6080000000000001</v>
      </c>
      <c r="R573" s="6">
        <v>1.5840000000000001</v>
      </c>
      <c r="S573" s="6">
        <v>0</v>
      </c>
      <c r="T573" s="6">
        <f>R573-S573</f>
        <v>1.5840000000000001</v>
      </c>
      <c r="U573" s="6">
        <v>1.6180000000000001</v>
      </c>
      <c r="V573" s="6">
        <f>U573-S573</f>
        <v>1.6180000000000001</v>
      </c>
      <c r="W573" s="6">
        <f>100 - (1 - (((U573-T573)/U573)+(S573/T573)))*100</f>
        <v>2.1013597033374509</v>
      </c>
      <c r="X573" s="6">
        <v>1.6180000000000001</v>
      </c>
      <c r="Y573" s="13">
        <f>(X573-U573)/U573*100</f>
        <v>0</v>
      </c>
      <c r="Z573" s="14">
        <f>IF(W573&gt;10,"NA",Y573)</f>
        <v>0</v>
      </c>
    </row>
    <row r="574" spans="1:26" ht="19" x14ac:dyDescent="0.25">
      <c r="A574" s="23">
        <v>573</v>
      </c>
      <c r="B574" s="5" t="s">
        <v>0</v>
      </c>
      <c r="C574" s="3" t="s">
        <v>51</v>
      </c>
      <c r="D574" s="3" t="s">
        <v>51</v>
      </c>
      <c r="E574" s="3" t="s">
        <v>47</v>
      </c>
      <c r="F574" s="3" t="s">
        <v>8</v>
      </c>
      <c r="G574" s="3">
        <v>48</v>
      </c>
      <c r="H574" s="3" t="s">
        <v>9</v>
      </c>
      <c r="I574" s="23" t="s">
        <v>37</v>
      </c>
      <c r="J574" s="23">
        <v>402</v>
      </c>
      <c r="K574" s="23">
        <v>150</v>
      </c>
      <c r="L574" s="23">
        <v>0</v>
      </c>
      <c r="M574" s="4">
        <f>PI()*(K574/2)^2/1000+PI()*(L574/2)^2/1000</f>
        <v>17.671458676442587</v>
      </c>
      <c r="N574" s="33">
        <v>0</v>
      </c>
      <c r="O574" s="3">
        <v>1</v>
      </c>
      <c r="P574" s="6">
        <v>1.161</v>
      </c>
      <c r="Q574" s="6">
        <v>0.75600000000000001</v>
      </c>
      <c r="R574" s="6">
        <v>0.72599999999999998</v>
      </c>
      <c r="S574" s="6">
        <v>0</v>
      </c>
      <c r="T574" s="6">
        <f>R574-S574</f>
        <v>0.72599999999999998</v>
      </c>
      <c r="U574" s="6">
        <v>0.72599999999999998</v>
      </c>
      <c r="V574" s="6">
        <f>U574-S574</f>
        <v>0.72599999999999998</v>
      </c>
      <c r="W574" s="6">
        <f>100 - (1 - (((U574-T574)/U574)+(S574/T574)))*100</f>
        <v>0</v>
      </c>
      <c r="X574" s="6">
        <v>0.72599999999999998</v>
      </c>
      <c r="Y574" s="13">
        <f>(X574-U574)/U574*100</f>
        <v>0</v>
      </c>
      <c r="Z574" s="14">
        <f>IF(W574&gt;10,"NA",Y574)</f>
        <v>0</v>
      </c>
    </row>
    <row r="575" spans="1:26" ht="19" x14ac:dyDescent="0.25">
      <c r="A575" s="23">
        <v>574</v>
      </c>
      <c r="B575" s="5" t="s">
        <v>0</v>
      </c>
      <c r="C575" s="3" t="s">
        <v>51</v>
      </c>
      <c r="D575" s="3" t="s">
        <v>51</v>
      </c>
      <c r="E575" s="3" t="s">
        <v>47</v>
      </c>
      <c r="F575" s="3" t="s">
        <v>8</v>
      </c>
      <c r="G575" s="3">
        <v>48</v>
      </c>
      <c r="H575" s="3" t="s">
        <v>9</v>
      </c>
      <c r="I575" s="23" t="s">
        <v>37</v>
      </c>
      <c r="J575" s="23">
        <v>402</v>
      </c>
      <c r="K575" s="23">
        <v>150</v>
      </c>
      <c r="L575" s="23">
        <v>0</v>
      </c>
      <c r="M575" s="4">
        <f>PI()*(K575/2)^2/1000+PI()*(L575/2)^2/1000</f>
        <v>17.671458676442587</v>
      </c>
      <c r="N575" s="33">
        <v>0</v>
      </c>
      <c r="O575" s="3">
        <v>2</v>
      </c>
      <c r="P575" s="6">
        <v>1.36</v>
      </c>
      <c r="Q575" s="6">
        <v>1.004</v>
      </c>
      <c r="R575" s="6">
        <v>0.96</v>
      </c>
      <c r="S575" s="6">
        <v>0</v>
      </c>
      <c r="T575" s="6">
        <f>R575-S575</f>
        <v>0.96</v>
      </c>
      <c r="U575" s="6">
        <v>0.96</v>
      </c>
      <c r="V575" s="6">
        <f>U575-S575</f>
        <v>0.96</v>
      </c>
      <c r="W575" s="6">
        <f>100 - (1 - (((U575-T575)/U575)+(S575/T575)))*100</f>
        <v>0</v>
      </c>
      <c r="X575" s="6">
        <v>0.96</v>
      </c>
      <c r="Y575" s="13">
        <f>(X575-U575)/U575*100</f>
        <v>0</v>
      </c>
      <c r="Z575" s="14">
        <f>IF(W575&gt;10,"NA",Y575)</f>
        <v>0</v>
      </c>
    </row>
    <row r="576" spans="1:26" ht="19" x14ac:dyDescent="0.25">
      <c r="A576" s="23">
        <v>575</v>
      </c>
      <c r="B576" s="5" t="s">
        <v>0</v>
      </c>
      <c r="C576" s="3" t="s">
        <v>51</v>
      </c>
      <c r="D576" s="3" t="s">
        <v>51</v>
      </c>
      <c r="E576" s="3" t="s">
        <v>47</v>
      </c>
      <c r="F576" s="3" t="s">
        <v>8</v>
      </c>
      <c r="G576" s="3">
        <v>48</v>
      </c>
      <c r="H576" s="3" t="s">
        <v>9</v>
      </c>
      <c r="I576" s="23" t="s">
        <v>37</v>
      </c>
      <c r="J576" s="23">
        <v>402</v>
      </c>
      <c r="K576" s="23">
        <v>150</v>
      </c>
      <c r="L576" s="23">
        <v>0</v>
      </c>
      <c r="M576" s="4">
        <f>PI()*(K576/2)^2/1000+PI()*(L576/2)^2/1000</f>
        <v>17.671458676442587</v>
      </c>
      <c r="N576" s="33">
        <v>0</v>
      </c>
      <c r="O576" s="3">
        <v>3</v>
      </c>
      <c r="P576" s="6">
        <v>1.2729999999999999</v>
      </c>
      <c r="Q576" s="6">
        <v>0.81699999999999995</v>
      </c>
      <c r="R576" s="6">
        <v>0.746</v>
      </c>
      <c r="S576" s="6">
        <v>0</v>
      </c>
      <c r="T576" s="6">
        <f>R576-S576</f>
        <v>0.746</v>
      </c>
      <c r="U576" s="6">
        <v>0.746</v>
      </c>
      <c r="V576" s="6">
        <f>U576-S576</f>
        <v>0.746</v>
      </c>
      <c r="W576" s="6">
        <f>100 - (1 - (((U576-T576)/U576)+(S576/T576)))*100</f>
        <v>0</v>
      </c>
      <c r="X576" s="6">
        <v>0.746</v>
      </c>
      <c r="Y576" s="13">
        <f>(X576-U576)/U576*100</f>
        <v>0</v>
      </c>
      <c r="Z576" s="14">
        <f>IF(W576&gt;10,"NA",Y576)</f>
        <v>0</v>
      </c>
    </row>
    <row r="577" spans="1:26" ht="19" x14ac:dyDescent="0.25">
      <c r="A577" s="23">
        <v>576</v>
      </c>
      <c r="B577" s="5" t="s">
        <v>0</v>
      </c>
      <c r="C577" s="3" t="s">
        <v>51</v>
      </c>
      <c r="D577" s="3" t="s">
        <v>51</v>
      </c>
      <c r="E577" s="3" t="s">
        <v>47</v>
      </c>
      <c r="F577" s="3" t="s">
        <v>8</v>
      </c>
      <c r="G577" s="3">
        <v>48</v>
      </c>
      <c r="H577" s="3" t="s">
        <v>9</v>
      </c>
      <c r="I577" s="23" t="s">
        <v>37</v>
      </c>
      <c r="J577" s="23">
        <v>402</v>
      </c>
      <c r="K577" s="23">
        <v>150</v>
      </c>
      <c r="L577" s="23">
        <v>0</v>
      </c>
      <c r="M577" s="4">
        <f>PI()*(K577/2)^2/1000+PI()*(L577/2)^2/1000</f>
        <v>17.671458676442587</v>
      </c>
      <c r="N577" s="33">
        <v>0</v>
      </c>
      <c r="O577" s="3">
        <v>4</v>
      </c>
      <c r="P577" s="6">
        <v>1.599</v>
      </c>
      <c r="Q577" s="6">
        <v>1.095</v>
      </c>
      <c r="R577" s="6">
        <v>1.1819999999999999</v>
      </c>
      <c r="S577" s="6">
        <v>0</v>
      </c>
      <c r="T577" s="6">
        <f>R577-S577</f>
        <v>1.1819999999999999</v>
      </c>
      <c r="U577" s="6">
        <v>1.1819999999999999</v>
      </c>
      <c r="V577" s="6">
        <f>U577-S577</f>
        <v>1.1819999999999999</v>
      </c>
      <c r="W577" s="6">
        <f>100 - (1 - (((U577-T577)/U577)+(S577/T577)))*100</f>
        <v>0</v>
      </c>
      <c r="X577" s="6">
        <v>1.1819999999999999</v>
      </c>
      <c r="Y577" s="13">
        <f>(X577-U577)/U577*100</f>
        <v>0</v>
      </c>
      <c r="Z577" s="14">
        <f>IF(W577&gt;10,"NA",Y577)</f>
        <v>0</v>
      </c>
    </row>
    <row r="578" spans="1:26" ht="19" x14ac:dyDescent="0.25">
      <c r="A578" s="23">
        <v>577</v>
      </c>
      <c r="B578" s="5" t="s">
        <v>0</v>
      </c>
      <c r="C578" s="3" t="s">
        <v>51</v>
      </c>
      <c r="D578" s="3" t="s">
        <v>51</v>
      </c>
      <c r="E578" s="3" t="s">
        <v>47</v>
      </c>
      <c r="F578" s="3" t="s">
        <v>8</v>
      </c>
      <c r="G578" s="3">
        <v>48</v>
      </c>
      <c r="H578" s="3" t="s">
        <v>9</v>
      </c>
      <c r="I578" s="23" t="s">
        <v>37</v>
      </c>
      <c r="J578" s="23">
        <v>402</v>
      </c>
      <c r="K578" s="23">
        <v>150</v>
      </c>
      <c r="L578" s="23">
        <v>0</v>
      </c>
      <c r="M578" s="4">
        <f>PI()*(K578/2)^2/1000+PI()*(L578/2)^2/1000</f>
        <v>17.671458676442587</v>
      </c>
      <c r="N578" s="33">
        <v>0</v>
      </c>
      <c r="O578" s="3">
        <v>5</v>
      </c>
      <c r="P578" s="6">
        <v>1.3220000000000001</v>
      </c>
      <c r="Q578" s="6">
        <v>1.2090000000000001</v>
      </c>
      <c r="R578" s="6">
        <v>1.0229999999999999</v>
      </c>
      <c r="S578" s="6">
        <v>0</v>
      </c>
      <c r="T578" s="6">
        <f>R578-S578</f>
        <v>1.0229999999999999</v>
      </c>
      <c r="U578" s="6">
        <v>1.0229999999999999</v>
      </c>
      <c r="V578" s="6">
        <f>U578-S578</f>
        <v>1.0229999999999999</v>
      </c>
      <c r="W578" s="6">
        <f>100 - (1 - (((U578-T578)/U578)+(S578/T578)))*100</f>
        <v>0</v>
      </c>
      <c r="X578" s="6">
        <v>1.0229999999999999</v>
      </c>
      <c r="Y578" s="13">
        <f>(X578-U578)/U578*100</f>
        <v>0</v>
      </c>
      <c r="Z578" s="14">
        <f>IF(W578&gt;10,"NA",Y578)</f>
        <v>0</v>
      </c>
    </row>
    <row r="579" spans="1:26" ht="19" x14ac:dyDescent="0.25">
      <c r="A579" s="23">
        <v>578</v>
      </c>
      <c r="B579" s="5" t="s">
        <v>0</v>
      </c>
      <c r="C579" s="3" t="s">
        <v>51</v>
      </c>
      <c r="D579" s="3" t="s">
        <v>51</v>
      </c>
      <c r="E579" s="3" t="s">
        <v>47</v>
      </c>
      <c r="F579" s="3" t="s">
        <v>8</v>
      </c>
      <c r="G579" s="3">
        <v>48</v>
      </c>
      <c r="H579" s="3" t="s">
        <v>9</v>
      </c>
      <c r="I579" s="23" t="s">
        <v>37</v>
      </c>
      <c r="J579" s="23">
        <v>402</v>
      </c>
      <c r="K579" s="23">
        <v>150</v>
      </c>
      <c r="L579" s="23">
        <v>0</v>
      </c>
      <c r="M579" s="4">
        <f>PI()*(K579/2)^2/1000+PI()*(L579/2)^2/1000</f>
        <v>17.671458676442587</v>
      </c>
      <c r="N579" s="33">
        <v>0</v>
      </c>
      <c r="O579" s="3">
        <v>6</v>
      </c>
      <c r="P579" s="6">
        <v>1.2909999999999999</v>
      </c>
      <c r="Q579" s="6">
        <v>1.0249999999999999</v>
      </c>
      <c r="R579" s="6">
        <v>1.1299999999999999</v>
      </c>
      <c r="S579" s="6">
        <v>0</v>
      </c>
      <c r="T579" s="6">
        <f>R579-S579</f>
        <v>1.1299999999999999</v>
      </c>
      <c r="U579" s="6">
        <v>1.157</v>
      </c>
      <c r="V579" s="6">
        <f>U579-S579</f>
        <v>1.157</v>
      </c>
      <c r="W579" s="6">
        <f>100 - (1 - (((U579-T579)/U579)+(S579/T579)))*100</f>
        <v>2.3336214347450408</v>
      </c>
      <c r="X579" s="6">
        <v>1.157</v>
      </c>
      <c r="Y579" s="13">
        <f>(X579-U579)/U579*100</f>
        <v>0</v>
      </c>
      <c r="Z579" s="14">
        <f>IF(W579&gt;10,"NA",Y579)</f>
        <v>0</v>
      </c>
    </row>
    <row r="580" spans="1:26" ht="19" x14ac:dyDescent="0.25">
      <c r="A580" s="23">
        <v>579</v>
      </c>
      <c r="B580" s="5" t="s">
        <v>0</v>
      </c>
      <c r="C580" s="3" t="s">
        <v>51</v>
      </c>
      <c r="D580" s="3" t="s">
        <v>51</v>
      </c>
      <c r="E580" s="3" t="s">
        <v>47</v>
      </c>
      <c r="F580" s="3" t="s">
        <v>8</v>
      </c>
      <c r="G580" s="3">
        <v>48</v>
      </c>
      <c r="H580" s="3" t="s">
        <v>9</v>
      </c>
      <c r="I580" s="23" t="s">
        <v>37</v>
      </c>
      <c r="J580" s="23">
        <v>402</v>
      </c>
      <c r="K580" s="23">
        <v>150</v>
      </c>
      <c r="L580" s="23">
        <v>0</v>
      </c>
      <c r="M580" s="4">
        <f>PI()*(K580/2)^2/1000+PI()*(L580/2)^2/1000</f>
        <v>17.671458676442587</v>
      </c>
      <c r="N580" s="33">
        <v>0</v>
      </c>
      <c r="O580" s="3">
        <v>7</v>
      </c>
      <c r="P580" s="6">
        <v>1.4470000000000001</v>
      </c>
      <c r="Q580" s="6">
        <v>1.0289999999999999</v>
      </c>
      <c r="R580" s="6">
        <v>0.95899999999999996</v>
      </c>
      <c r="S580" s="6">
        <v>0</v>
      </c>
      <c r="T580" s="6">
        <f>R580-S580</f>
        <v>0.95899999999999996</v>
      </c>
      <c r="U580" s="6">
        <v>0.95899999999999996</v>
      </c>
      <c r="V580" s="6">
        <f>U580-S580</f>
        <v>0.95899999999999996</v>
      </c>
      <c r="W580" s="6">
        <f>100 - (1 - (((U580-T580)/U580)+(S580/T580)))*100</f>
        <v>0</v>
      </c>
      <c r="X580" s="6">
        <v>0.95899999999999996</v>
      </c>
      <c r="Y580" s="13">
        <f>(X580-U580)/U580*100</f>
        <v>0</v>
      </c>
      <c r="Z580" s="14">
        <f>IF(W580&gt;10,"NA",Y580)</f>
        <v>0</v>
      </c>
    </row>
    <row r="581" spans="1:26" ht="19" x14ac:dyDescent="0.25">
      <c r="A581" s="23">
        <v>580</v>
      </c>
      <c r="B581" s="5" t="s">
        <v>0</v>
      </c>
      <c r="C581" s="3" t="s">
        <v>51</v>
      </c>
      <c r="D581" s="3" t="s">
        <v>51</v>
      </c>
      <c r="E581" s="3" t="s">
        <v>47</v>
      </c>
      <c r="F581" s="3" t="s">
        <v>8</v>
      </c>
      <c r="G581" s="3">
        <v>48</v>
      </c>
      <c r="H581" s="3" t="s">
        <v>9</v>
      </c>
      <c r="I581" s="23" t="s">
        <v>37</v>
      </c>
      <c r="J581" s="23">
        <v>402</v>
      </c>
      <c r="K581" s="23">
        <v>150</v>
      </c>
      <c r="L581" s="23">
        <v>0</v>
      </c>
      <c r="M581" s="4">
        <f>PI()*(K581/2)^2/1000+PI()*(L581/2)^2/1000</f>
        <v>17.671458676442587</v>
      </c>
      <c r="N581" s="33">
        <v>0</v>
      </c>
      <c r="O581" s="3">
        <v>8</v>
      </c>
      <c r="P581" s="6">
        <v>1.319</v>
      </c>
      <c r="Q581" s="6">
        <v>1.179</v>
      </c>
      <c r="R581" s="6">
        <v>0.98599999999999999</v>
      </c>
      <c r="S581" s="6">
        <v>0</v>
      </c>
      <c r="T581" s="6">
        <f>R581-S581</f>
        <v>0.98599999999999999</v>
      </c>
      <c r="U581" s="6">
        <v>0.98599999999999999</v>
      </c>
      <c r="V581" s="6">
        <f>U581-S581</f>
        <v>0.98599999999999999</v>
      </c>
      <c r="W581" s="6">
        <f>100 - (1 - (((U581-T581)/U581)+(S581/T581)))*100</f>
        <v>0</v>
      </c>
      <c r="X581" s="6">
        <v>0.98599999999999999</v>
      </c>
      <c r="Y581" s="13">
        <f>(X581-U581)/U581*100</f>
        <v>0</v>
      </c>
      <c r="Z581" s="14">
        <f>IF(W581&gt;10,"NA",Y581)</f>
        <v>0</v>
      </c>
    </row>
    <row r="582" spans="1:26" ht="19" x14ac:dyDescent="0.25">
      <c r="A582" s="23">
        <v>581</v>
      </c>
      <c r="B582" s="5" t="s">
        <v>0</v>
      </c>
      <c r="C582" s="3" t="s">
        <v>51</v>
      </c>
      <c r="D582" s="3" t="s">
        <v>51</v>
      </c>
      <c r="E582" s="3" t="s">
        <v>47</v>
      </c>
      <c r="F582" s="3" t="s">
        <v>8</v>
      </c>
      <c r="G582" s="3">
        <v>48</v>
      </c>
      <c r="H582" s="3" t="s">
        <v>9</v>
      </c>
      <c r="I582" s="23" t="s">
        <v>37</v>
      </c>
      <c r="J582" s="23">
        <v>402</v>
      </c>
      <c r="K582" s="23">
        <v>150</v>
      </c>
      <c r="L582" s="23">
        <v>0</v>
      </c>
      <c r="M582" s="4">
        <f>PI()*(K582/2)^2/1000+PI()*(L582/2)^2/1000</f>
        <v>17.671458676442587</v>
      </c>
      <c r="N582" s="33">
        <v>0</v>
      </c>
      <c r="O582" s="3">
        <v>9</v>
      </c>
      <c r="P582" s="6">
        <v>1.502</v>
      </c>
      <c r="Q582" s="6">
        <v>0.997</v>
      </c>
      <c r="R582" s="6">
        <v>1.113</v>
      </c>
      <c r="S582" s="6">
        <v>0</v>
      </c>
      <c r="T582" s="6">
        <f>R582-S582</f>
        <v>1.113</v>
      </c>
      <c r="U582" s="6">
        <v>1.113</v>
      </c>
      <c r="V582" s="6">
        <f>U582-S582</f>
        <v>1.113</v>
      </c>
      <c r="W582" s="6">
        <f>100 - (1 - (((U582-T582)/U582)+(S582/T582)))*100</f>
        <v>0</v>
      </c>
      <c r="X582" s="6">
        <v>1.113</v>
      </c>
      <c r="Y582" s="13">
        <f>(X582-U582)/U582*100</f>
        <v>0</v>
      </c>
      <c r="Z582" s="14">
        <f>IF(W582&gt;10,"NA",Y582)</f>
        <v>0</v>
      </c>
    </row>
    <row r="583" spans="1:26" ht="19" x14ac:dyDescent="0.25">
      <c r="A583" s="23">
        <v>582</v>
      </c>
      <c r="B583" s="5" t="s">
        <v>0</v>
      </c>
      <c r="C583" s="3" t="s">
        <v>51</v>
      </c>
      <c r="D583" s="3" t="s">
        <v>51</v>
      </c>
      <c r="E583" s="3" t="s">
        <v>47</v>
      </c>
      <c r="F583" s="3" t="s">
        <v>8</v>
      </c>
      <c r="G583" s="3">
        <v>48</v>
      </c>
      <c r="H583" s="3" t="s">
        <v>9</v>
      </c>
      <c r="I583" s="23" t="s">
        <v>37</v>
      </c>
      <c r="J583" s="23">
        <v>402</v>
      </c>
      <c r="K583" s="23">
        <v>150</v>
      </c>
      <c r="L583" s="23">
        <v>0</v>
      </c>
      <c r="M583" s="4">
        <f>PI()*(K583/2)^2/1000+PI()*(L583/2)^2/1000</f>
        <v>17.671458676442587</v>
      </c>
      <c r="N583" s="33">
        <v>0</v>
      </c>
      <c r="O583" s="3">
        <v>10</v>
      </c>
      <c r="P583" s="6">
        <v>1.359</v>
      </c>
      <c r="Q583" s="6">
        <v>1.7549999999999999</v>
      </c>
      <c r="R583" s="6">
        <v>0.91900000000000004</v>
      </c>
      <c r="S583" s="6">
        <v>0</v>
      </c>
      <c r="T583" s="6">
        <f>R583-S583</f>
        <v>0.91900000000000004</v>
      </c>
      <c r="U583" s="6">
        <v>0.91900000000000004</v>
      </c>
      <c r="V583" s="6">
        <f>U583-S583</f>
        <v>0.91900000000000004</v>
      </c>
      <c r="W583" s="6">
        <f>100 - (1 - (((U583-T583)/U583)+(S583/T583)))*100</f>
        <v>0</v>
      </c>
      <c r="X583" s="6">
        <v>0.91900000000000004</v>
      </c>
      <c r="Y583" s="13">
        <f>(X583-U583)/U583*100</f>
        <v>0</v>
      </c>
      <c r="Z583" s="14">
        <f>IF(W583&gt;10,"NA",Y583)</f>
        <v>0</v>
      </c>
    </row>
    <row r="584" spans="1:26" ht="19" x14ac:dyDescent="0.25">
      <c r="A584" s="23">
        <v>583</v>
      </c>
      <c r="B584" s="5" t="s">
        <v>0</v>
      </c>
      <c r="C584" s="3" t="s">
        <v>51</v>
      </c>
      <c r="D584" s="3" t="s">
        <v>51</v>
      </c>
      <c r="E584" s="3" t="s">
        <v>47</v>
      </c>
      <c r="F584" s="3" t="s">
        <v>8</v>
      </c>
      <c r="G584" s="3">
        <v>48</v>
      </c>
      <c r="H584" s="3" t="s">
        <v>9</v>
      </c>
      <c r="I584" s="23" t="s">
        <v>37</v>
      </c>
      <c r="J584" s="23">
        <v>402</v>
      </c>
      <c r="K584" s="23">
        <v>150</v>
      </c>
      <c r="L584" s="23">
        <v>0</v>
      </c>
      <c r="M584" s="4">
        <f>PI()*(K584/2)^2/1000+PI()*(L584/2)^2/1000</f>
        <v>17.671458676442587</v>
      </c>
      <c r="N584" s="33">
        <v>0</v>
      </c>
      <c r="O584" s="3">
        <v>11</v>
      </c>
      <c r="P584" s="6">
        <v>1.792</v>
      </c>
      <c r="Q584" s="6">
        <v>1.3819999999999999</v>
      </c>
      <c r="R584" s="6">
        <v>1.6679999999999999</v>
      </c>
      <c r="S584" s="6">
        <v>0</v>
      </c>
      <c r="T584" s="6">
        <f>R584-S584</f>
        <v>1.6679999999999999</v>
      </c>
      <c r="U584" s="6">
        <v>1.6679999999999999</v>
      </c>
      <c r="V584" s="6">
        <f>U584-S584</f>
        <v>1.6679999999999999</v>
      </c>
      <c r="W584" s="6">
        <f>100 - (1 - (((U584-T584)/U584)+(S584/T584)))*100</f>
        <v>0</v>
      </c>
      <c r="X584" s="6">
        <v>1.6679999999999999</v>
      </c>
      <c r="Y584" s="13">
        <f>(X584-U584)/U584*100</f>
        <v>0</v>
      </c>
      <c r="Z584" s="14">
        <f>IF(W584&gt;10,"NA",Y584)</f>
        <v>0</v>
      </c>
    </row>
    <row r="585" spans="1:26" ht="19" x14ac:dyDescent="0.25">
      <c r="A585" s="23">
        <v>584</v>
      </c>
      <c r="B585" s="5" t="s">
        <v>0</v>
      </c>
      <c r="C585" s="3" t="s">
        <v>51</v>
      </c>
      <c r="D585" s="3" t="s">
        <v>51</v>
      </c>
      <c r="E585" s="3" t="s">
        <v>47</v>
      </c>
      <c r="F585" s="3" t="s">
        <v>8</v>
      </c>
      <c r="G585" s="3">
        <v>48</v>
      </c>
      <c r="H585" s="3" t="s">
        <v>9</v>
      </c>
      <c r="I585" s="23" t="s">
        <v>37</v>
      </c>
      <c r="J585" s="23">
        <v>402</v>
      </c>
      <c r="K585" s="23">
        <v>150</v>
      </c>
      <c r="L585" s="23">
        <v>0</v>
      </c>
      <c r="M585" s="4">
        <f>PI()*(K585/2)^2/1000+PI()*(L585/2)^2/1000</f>
        <v>17.671458676442587</v>
      </c>
      <c r="N585" s="33">
        <v>0</v>
      </c>
      <c r="O585" s="3">
        <v>12</v>
      </c>
      <c r="P585" s="6">
        <v>1.556</v>
      </c>
      <c r="Q585" s="6">
        <v>1.2350000000000001</v>
      </c>
      <c r="R585" s="6">
        <v>1.294</v>
      </c>
      <c r="S585" s="6">
        <v>0</v>
      </c>
      <c r="T585" s="6">
        <f>R585-S585</f>
        <v>1.294</v>
      </c>
      <c r="U585" s="6">
        <v>1.294</v>
      </c>
      <c r="V585" s="6">
        <f>U585-S585</f>
        <v>1.294</v>
      </c>
      <c r="W585" s="6">
        <f>100 - (1 - (((U585-T585)/U585)+(S585/T585)))*100</f>
        <v>0</v>
      </c>
      <c r="X585" s="6">
        <v>1.294</v>
      </c>
      <c r="Y585" s="13">
        <f>(X585-U585)/U585*100</f>
        <v>0</v>
      </c>
      <c r="Z585" s="14">
        <f>IF(W585&gt;10,"NA",Y585)</f>
        <v>0</v>
      </c>
    </row>
    <row r="586" spans="1:26" ht="19" x14ac:dyDescent="0.25">
      <c r="A586" s="23">
        <v>585</v>
      </c>
      <c r="B586" s="5" t="s">
        <v>0</v>
      </c>
      <c r="C586" s="3" t="s">
        <v>51</v>
      </c>
      <c r="D586" s="3" t="s">
        <v>51</v>
      </c>
      <c r="E586" s="3" t="s">
        <v>47</v>
      </c>
      <c r="F586" s="3" t="s">
        <v>8</v>
      </c>
      <c r="G586" s="3">
        <v>48</v>
      </c>
      <c r="H586" s="3" t="s">
        <v>9</v>
      </c>
      <c r="I586" s="23" t="s">
        <v>37</v>
      </c>
      <c r="J586" s="23">
        <v>402</v>
      </c>
      <c r="K586" s="23">
        <v>150</v>
      </c>
      <c r="L586" s="23">
        <v>0</v>
      </c>
      <c r="M586" s="4">
        <f>PI()*(K586/2)^2/1000+PI()*(L586/2)^2/1000</f>
        <v>17.671458676442587</v>
      </c>
      <c r="N586" s="33">
        <v>0</v>
      </c>
      <c r="O586" s="3">
        <v>13</v>
      </c>
      <c r="P586" s="6">
        <v>1.4910000000000001</v>
      </c>
      <c r="Q586" s="6">
        <v>1.1870000000000001</v>
      </c>
      <c r="R586" s="6">
        <v>1.171</v>
      </c>
      <c r="S586" s="6">
        <v>0</v>
      </c>
      <c r="T586" s="6">
        <f>R586-S586</f>
        <v>1.171</v>
      </c>
      <c r="U586" s="6">
        <v>1.171</v>
      </c>
      <c r="V586" s="6">
        <f>U586-S586</f>
        <v>1.171</v>
      </c>
      <c r="W586" s="6">
        <f>100 - (1 - (((U586-T586)/U586)+(S586/T586)))*100</f>
        <v>0</v>
      </c>
      <c r="X586" s="6">
        <v>1.171</v>
      </c>
      <c r="Y586" s="13">
        <f>(X586-U586)/U586*100</f>
        <v>0</v>
      </c>
      <c r="Z586" s="14">
        <f>IF(W586&gt;10,"NA",Y586)</f>
        <v>0</v>
      </c>
    </row>
    <row r="587" spans="1:26" ht="19" x14ac:dyDescent="0.25">
      <c r="A587" s="23">
        <v>586</v>
      </c>
      <c r="B587" s="5" t="s">
        <v>0</v>
      </c>
      <c r="C587" s="3" t="s">
        <v>51</v>
      </c>
      <c r="D587" s="3" t="s">
        <v>51</v>
      </c>
      <c r="E587" s="3" t="s">
        <v>47</v>
      </c>
      <c r="F587" s="3" t="s">
        <v>8</v>
      </c>
      <c r="G587" s="3">
        <v>48</v>
      </c>
      <c r="H587" s="3" t="s">
        <v>9</v>
      </c>
      <c r="I587" s="23" t="s">
        <v>37</v>
      </c>
      <c r="J587" s="23">
        <v>402</v>
      </c>
      <c r="K587" s="23">
        <v>150</v>
      </c>
      <c r="L587" s="23">
        <v>0</v>
      </c>
      <c r="M587" s="4">
        <f>PI()*(K587/2)^2/1000+PI()*(L587/2)^2/1000</f>
        <v>17.671458676442587</v>
      </c>
      <c r="N587" s="33">
        <v>0</v>
      </c>
      <c r="O587" s="3">
        <v>14</v>
      </c>
      <c r="P587" s="6">
        <v>1.46</v>
      </c>
      <c r="Q587" s="6">
        <v>0.88</v>
      </c>
      <c r="R587" s="6">
        <v>1.107</v>
      </c>
      <c r="S587" s="6">
        <v>0</v>
      </c>
      <c r="T587" s="6">
        <f>R587-S587</f>
        <v>1.107</v>
      </c>
      <c r="U587" s="6">
        <v>1.107</v>
      </c>
      <c r="V587" s="6">
        <f>U587-S587</f>
        <v>1.107</v>
      </c>
      <c r="W587" s="6">
        <f>100 - (1 - (((U587-T587)/U587)+(S587/T587)))*100</f>
        <v>0</v>
      </c>
      <c r="X587" s="6">
        <v>1.107</v>
      </c>
      <c r="Y587" s="13">
        <f>(X587-U587)/U587*100</f>
        <v>0</v>
      </c>
      <c r="Z587" s="14">
        <f>IF(W587&gt;10,"NA",Y587)</f>
        <v>0</v>
      </c>
    </row>
    <row r="588" spans="1:26" ht="19" x14ac:dyDescent="0.25">
      <c r="A588" s="23">
        <v>587</v>
      </c>
      <c r="B588" s="5" t="s">
        <v>0</v>
      </c>
      <c r="C588" s="3" t="s">
        <v>51</v>
      </c>
      <c r="D588" s="3" t="s">
        <v>51</v>
      </c>
      <c r="E588" s="3" t="s">
        <v>47</v>
      </c>
      <c r="F588" s="3" t="s">
        <v>8</v>
      </c>
      <c r="G588" s="3">
        <v>48</v>
      </c>
      <c r="H588" s="3" t="s">
        <v>9</v>
      </c>
      <c r="I588" s="23" t="s">
        <v>37</v>
      </c>
      <c r="J588" s="23">
        <v>402</v>
      </c>
      <c r="K588" s="23">
        <v>150</v>
      </c>
      <c r="L588" s="23">
        <v>0</v>
      </c>
      <c r="M588" s="4">
        <f>PI()*(K588/2)^2/1000+PI()*(L588/2)^2/1000</f>
        <v>17.671458676442587</v>
      </c>
      <c r="N588" s="33">
        <v>0</v>
      </c>
      <c r="O588" s="3">
        <v>15</v>
      </c>
      <c r="P588" s="6">
        <v>1.353</v>
      </c>
      <c r="Q588" s="6">
        <v>0.72599999999999998</v>
      </c>
      <c r="R588" s="6">
        <v>0.872</v>
      </c>
      <c r="S588" s="6">
        <v>0</v>
      </c>
      <c r="T588" s="6">
        <f>R588-S588</f>
        <v>0.872</v>
      </c>
      <c r="U588" s="6">
        <v>0.95299999999999996</v>
      </c>
      <c r="V588" s="6">
        <f>U588-S588</f>
        <v>0.95299999999999996</v>
      </c>
      <c r="W588" s="6">
        <f>100 - (1 - (((U588-T588)/U588)+(S588/T588)))*100</f>
        <v>8.4994753410283295</v>
      </c>
      <c r="X588" s="6">
        <v>0.95299999999999996</v>
      </c>
      <c r="Y588" s="13">
        <f>(X588-U588)/U588*100</f>
        <v>0</v>
      </c>
      <c r="Z588" s="14">
        <f>IF(W588&gt;10,"NA",Y588)</f>
        <v>0</v>
      </c>
    </row>
    <row r="589" spans="1:26" ht="19" x14ac:dyDescent="0.25">
      <c r="A589" s="23">
        <v>588</v>
      </c>
      <c r="B589" s="5" t="s">
        <v>0</v>
      </c>
      <c r="C589" s="3" t="s">
        <v>51</v>
      </c>
      <c r="D589" s="3" t="s">
        <v>51</v>
      </c>
      <c r="E589" s="3" t="s">
        <v>47</v>
      </c>
      <c r="F589" s="3" t="s">
        <v>8</v>
      </c>
      <c r="G589" s="3">
        <v>48</v>
      </c>
      <c r="H589" s="3" t="s">
        <v>17</v>
      </c>
      <c r="I589" s="23" t="s">
        <v>37</v>
      </c>
      <c r="J589" s="23">
        <v>402</v>
      </c>
      <c r="K589" s="23">
        <v>150</v>
      </c>
      <c r="L589" s="23">
        <v>0</v>
      </c>
      <c r="M589" s="4">
        <f>PI()*(K589/2)^2/1000+PI()*(L589/2)^2/1000</f>
        <v>17.671458676442587</v>
      </c>
      <c r="N589" s="33">
        <v>0</v>
      </c>
      <c r="O589" s="3">
        <v>1</v>
      </c>
      <c r="P589" s="6">
        <v>2.468</v>
      </c>
      <c r="Q589" s="6">
        <v>3.3239999999999998</v>
      </c>
      <c r="R589" s="6">
        <v>3.24</v>
      </c>
      <c r="S589" s="6">
        <v>0</v>
      </c>
      <c r="T589" s="6">
        <f>R589-S589</f>
        <v>3.24</v>
      </c>
      <c r="U589" s="6">
        <v>3.24</v>
      </c>
      <c r="V589" s="6">
        <f>U589-S589</f>
        <v>3.24</v>
      </c>
      <c r="W589" s="6">
        <f>100 - (1 - (((U589-T589)/U589)+(S589/T589)))*100</f>
        <v>0</v>
      </c>
      <c r="X589" s="6">
        <v>3.24</v>
      </c>
      <c r="Y589" s="13">
        <f>(X589-U589)/U589*100</f>
        <v>0</v>
      </c>
      <c r="Z589" s="14">
        <f>IF(W589&gt;10,"NA",Y589)</f>
        <v>0</v>
      </c>
    </row>
    <row r="590" spans="1:26" ht="19" x14ac:dyDescent="0.25">
      <c r="A590" s="23">
        <v>589</v>
      </c>
      <c r="B590" s="5" t="s">
        <v>0</v>
      </c>
      <c r="C590" s="3" t="s">
        <v>51</v>
      </c>
      <c r="D590" s="3" t="s">
        <v>51</v>
      </c>
      <c r="E590" s="3" t="s">
        <v>47</v>
      </c>
      <c r="F590" s="3" t="s">
        <v>8</v>
      </c>
      <c r="G590" s="3">
        <v>48</v>
      </c>
      <c r="H590" s="3" t="s">
        <v>17</v>
      </c>
      <c r="I590" s="23" t="s">
        <v>37</v>
      </c>
      <c r="J590" s="23">
        <v>402</v>
      </c>
      <c r="K590" s="23">
        <v>150</v>
      </c>
      <c r="L590" s="23">
        <v>0</v>
      </c>
      <c r="M590" s="4">
        <f>PI()*(K590/2)^2/1000+PI()*(L590/2)^2/1000</f>
        <v>17.671458676442587</v>
      </c>
      <c r="N590" s="33">
        <v>0</v>
      </c>
      <c r="O590" s="3">
        <v>2</v>
      </c>
      <c r="P590" s="6">
        <v>1.3069999999999999</v>
      </c>
      <c r="Q590" s="6">
        <v>0.97799999999999998</v>
      </c>
      <c r="R590" s="6">
        <v>0.92300000000000004</v>
      </c>
      <c r="S590" s="6">
        <v>0</v>
      </c>
      <c r="T590" s="6">
        <f>R590-S590</f>
        <v>0.92300000000000004</v>
      </c>
      <c r="U590" s="6">
        <v>0.92300000000000004</v>
      </c>
      <c r="V590" s="6">
        <f>U590-S590</f>
        <v>0.92300000000000004</v>
      </c>
      <c r="W590" s="6">
        <f>100 - (1 - (((U590-T590)/U590)+(S590/T590)))*100</f>
        <v>0</v>
      </c>
      <c r="X590" s="6">
        <v>0.92300000000000004</v>
      </c>
      <c r="Y590" s="13">
        <f>(X590-U590)/U590*100</f>
        <v>0</v>
      </c>
      <c r="Z590" s="14">
        <f>IF(W590&gt;10,"NA",Y590)</f>
        <v>0</v>
      </c>
    </row>
    <row r="591" spans="1:26" ht="19" x14ac:dyDescent="0.25">
      <c r="A591" s="23">
        <v>590</v>
      </c>
      <c r="B591" s="5" t="s">
        <v>0</v>
      </c>
      <c r="C591" s="3" t="s">
        <v>51</v>
      </c>
      <c r="D591" s="3" t="s">
        <v>51</v>
      </c>
      <c r="E591" s="3" t="s">
        <v>47</v>
      </c>
      <c r="F591" s="3" t="s">
        <v>8</v>
      </c>
      <c r="G591" s="3">
        <v>48</v>
      </c>
      <c r="H591" s="3" t="s">
        <v>17</v>
      </c>
      <c r="I591" s="23" t="s">
        <v>37</v>
      </c>
      <c r="J591" s="23">
        <v>402</v>
      </c>
      <c r="K591" s="23">
        <v>150</v>
      </c>
      <c r="L591" s="23">
        <v>0</v>
      </c>
      <c r="M591" s="4">
        <f>PI()*(K591/2)^2/1000+PI()*(L591/2)^2/1000</f>
        <v>17.671458676442587</v>
      </c>
      <c r="N591" s="33">
        <v>0</v>
      </c>
      <c r="O591" s="3">
        <v>3</v>
      </c>
      <c r="P591" s="6">
        <v>1.6739999999999999</v>
      </c>
      <c r="Q591" s="6">
        <v>0.995</v>
      </c>
      <c r="R591" s="6">
        <v>0.995</v>
      </c>
      <c r="S591" s="6">
        <v>0</v>
      </c>
      <c r="T591" s="6">
        <f>R591-S591</f>
        <v>0.995</v>
      </c>
      <c r="U591" s="6">
        <v>1.806</v>
      </c>
      <c r="V591" s="6">
        <f>U591-S591</f>
        <v>1.806</v>
      </c>
      <c r="W591" s="6">
        <f>100 - (1 - (((U591-T591)/U591)+(S591/T591)))*100</f>
        <v>44.905869324473983</v>
      </c>
      <c r="X591" s="6">
        <v>1.806</v>
      </c>
      <c r="Y591" s="13">
        <f>(X591-U591)/U591*100</f>
        <v>0</v>
      </c>
      <c r="Z591" s="14" t="str">
        <f>IF(W591&gt;10,"NA",Y591)</f>
        <v>NA</v>
      </c>
    </row>
    <row r="592" spans="1:26" ht="19" x14ac:dyDescent="0.25">
      <c r="A592" s="23">
        <v>591</v>
      </c>
      <c r="B592" s="5" t="s">
        <v>0</v>
      </c>
      <c r="C592" s="3" t="s">
        <v>51</v>
      </c>
      <c r="D592" s="3" t="s">
        <v>51</v>
      </c>
      <c r="E592" s="3" t="s">
        <v>47</v>
      </c>
      <c r="F592" s="3" t="s">
        <v>8</v>
      </c>
      <c r="G592" s="3">
        <v>48</v>
      </c>
      <c r="H592" s="3" t="s">
        <v>17</v>
      </c>
      <c r="I592" s="23" t="s">
        <v>37</v>
      </c>
      <c r="J592" s="23">
        <v>402</v>
      </c>
      <c r="K592" s="23">
        <v>150</v>
      </c>
      <c r="L592" s="23">
        <v>0</v>
      </c>
      <c r="M592" s="4">
        <f>PI()*(K592/2)^2/1000+PI()*(L592/2)^2/1000</f>
        <v>17.671458676442587</v>
      </c>
      <c r="N592" s="33">
        <v>0</v>
      </c>
      <c r="O592" s="3">
        <v>4</v>
      </c>
      <c r="P592" s="6">
        <v>1.8260000000000001</v>
      </c>
      <c r="Q592" s="6">
        <v>1.304</v>
      </c>
      <c r="R592" s="6">
        <v>1.232</v>
      </c>
      <c r="S592" s="6">
        <v>0</v>
      </c>
      <c r="T592" s="6">
        <f>R592-S592</f>
        <v>1.232</v>
      </c>
      <c r="U592" s="6">
        <v>1.9530000000000001</v>
      </c>
      <c r="V592" s="6">
        <f>U592-S592</f>
        <v>1.9530000000000001</v>
      </c>
      <c r="W592" s="6">
        <f>100 - (1 - (((U592-T592)/U592)+(S592/T592)))*100</f>
        <v>36.917562724014338</v>
      </c>
      <c r="X592" s="6">
        <v>1.9530000000000001</v>
      </c>
      <c r="Y592" s="13">
        <f>(X592-U592)/U592*100</f>
        <v>0</v>
      </c>
      <c r="Z592" s="14" t="str">
        <f>IF(W592&gt;10,"NA",Y592)</f>
        <v>NA</v>
      </c>
    </row>
    <row r="593" spans="1:26" ht="19" x14ac:dyDescent="0.25">
      <c r="A593" s="23">
        <v>592</v>
      </c>
      <c r="B593" s="5" t="s">
        <v>0</v>
      </c>
      <c r="C593" s="3" t="s">
        <v>51</v>
      </c>
      <c r="D593" s="3" t="s">
        <v>51</v>
      </c>
      <c r="E593" s="3" t="s">
        <v>47</v>
      </c>
      <c r="F593" s="3" t="s">
        <v>8</v>
      </c>
      <c r="G593" s="3">
        <v>48</v>
      </c>
      <c r="H593" s="3" t="s">
        <v>17</v>
      </c>
      <c r="I593" s="23" t="s">
        <v>37</v>
      </c>
      <c r="J593" s="23">
        <v>402</v>
      </c>
      <c r="K593" s="23">
        <v>150</v>
      </c>
      <c r="L593" s="23">
        <v>0</v>
      </c>
      <c r="M593" s="4">
        <f>PI()*(K593/2)^2/1000+PI()*(L593/2)^2/1000</f>
        <v>17.671458676442587</v>
      </c>
      <c r="N593" s="33">
        <v>0</v>
      </c>
      <c r="O593" s="3">
        <v>5</v>
      </c>
      <c r="P593" s="6">
        <v>2.5409999999999999</v>
      </c>
      <c r="Q593" s="6">
        <v>2.6429999999999998</v>
      </c>
      <c r="R593" s="6">
        <v>2.59</v>
      </c>
      <c r="S593" s="6">
        <v>0</v>
      </c>
      <c r="T593" s="6">
        <f>R593-S593</f>
        <v>2.59</v>
      </c>
      <c r="U593" s="6">
        <v>2.9020000000000001</v>
      </c>
      <c r="V593" s="6">
        <f>U593-S593</f>
        <v>2.9020000000000001</v>
      </c>
      <c r="W593" s="6">
        <f>100 - (1 - (((U593-T593)/U593)+(S593/T593)))*100</f>
        <v>10.75120606478292</v>
      </c>
      <c r="X593" s="6">
        <v>2.9020000000000001</v>
      </c>
      <c r="Y593" s="13">
        <f>(X593-U593)/U593*100</f>
        <v>0</v>
      </c>
      <c r="Z593" s="14" t="str">
        <f>IF(W593&gt;10,"NA",Y593)</f>
        <v>NA</v>
      </c>
    </row>
    <row r="594" spans="1:26" ht="19" x14ac:dyDescent="0.25">
      <c r="A594" s="23">
        <v>593</v>
      </c>
      <c r="B594" s="5" t="s">
        <v>0</v>
      </c>
      <c r="C594" s="3" t="s">
        <v>51</v>
      </c>
      <c r="D594" s="3" t="s">
        <v>51</v>
      </c>
      <c r="E594" s="3" t="s">
        <v>47</v>
      </c>
      <c r="F594" s="3" t="s">
        <v>8</v>
      </c>
      <c r="G594" s="3">
        <v>48</v>
      </c>
      <c r="H594" s="3" t="s">
        <v>17</v>
      </c>
      <c r="I594" s="23" t="s">
        <v>37</v>
      </c>
      <c r="J594" s="23">
        <v>402</v>
      </c>
      <c r="K594" s="23">
        <v>150</v>
      </c>
      <c r="L594" s="23">
        <v>0</v>
      </c>
      <c r="M594" s="4">
        <f>PI()*(K594/2)^2/1000+PI()*(L594/2)^2/1000</f>
        <v>17.671458676442587</v>
      </c>
      <c r="N594" s="33">
        <v>0</v>
      </c>
      <c r="O594" s="3">
        <v>6</v>
      </c>
      <c r="P594" s="6">
        <v>2.4790000000000001</v>
      </c>
      <c r="Q594" s="6">
        <v>3.0390000000000001</v>
      </c>
      <c r="R594" s="6">
        <v>2.9889999999999999</v>
      </c>
      <c r="S594" s="6">
        <v>0</v>
      </c>
      <c r="T594" s="6">
        <f>R594-S594</f>
        <v>2.9889999999999999</v>
      </c>
      <c r="U594" s="6">
        <v>3.23</v>
      </c>
      <c r="V594" s="6">
        <f>U594-S594</f>
        <v>3.23</v>
      </c>
      <c r="W594" s="6">
        <f>100 - (1 - (((U594-T594)/U594)+(S594/T594)))*100</f>
        <v>7.461300309597533</v>
      </c>
      <c r="X594" s="6">
        <v>3.23</v>
      </c>
      <c r="Y594" s="13">
        <f>(X594-U594)/U594*100</f>
        <v>0</v>
      </c>
      <c r="Z594" s="14">
        <f>IF(W594&gt;10,"NA",Y594)</f>
        <v>0</v>
      </c>
    </row>
    <row r="595" spans="1:26" ht="19" x14ac:dyDescent="0.25">
      <c r="A595" s="23">
        <v>594</v>
      </c>
      <c r="B595" s="5" t="s">
        <v>0</v>
      </c>
      <c r="C595" s="3" t="s">
        <v>51</v>
      </c>
      <c r="D595" s="3" t="s">
        <v>51</v>
      </c>
      <c r="E595" s="3" t="s">
        <v>47</v>
      </c>
      <c r="F595" s="3" t="s">
        <v>8</v>
      </c>
      <c r="G595" s="3">
        <v>48</v>
      </c>
      <c r="H595" s="3" t="s">
        <v>17</v>
      </c>
      <c r="I595" s="23" t="s">
        <v>37</v>
      </c>
      <c r="J595" s="23">
        <v>402</v>
      </c>
      <c r="K595" s="23">
        <v>150</v>
      </c>
      <c r="L595" s="23">
        <v>0</v>
      </c>
      <c r="M595" s="4">
        <f>PI()*(K595/2)^2/1000+PI()*(L595/2)^2/1000</f>
        <v>17.671458676442587</v>
      </c>
      <c r="N595" s="33">
        <v>0</v>
      </c>
      <c r="O595" s="3">
        <v>7</v>
      </c>
      <c r="P595" s="6">
        <v>1.4710000000000001</v>
      </c>
      <c r="Q595" s="6">
        <v>1.194</v>
      </c>
      <c r="R595" s="6">
        <v>1.1459999999999999</v>
      </c>
      <c r="S595" s="6">
        <v>0</v>
      </c>
      <c r="T595" s="6">
        <f>R595-S595</f>
        <v>1.1459999999999999</v>
      </c>
      <c r="U595" s="6">
        <v>1.179</v>
      </c>
      <c r="V595" s="6">
        <f>U595-S595</f>
        <v>1.179</v>
      </c>
      <c r="W595" s="6">
        <f>100 - (1 - (((U595-T595)/U595)+(S595/T595)))*100</f>
        <v>2.7989821882951702</v>
      </c>
      <c r="X595" s="6">
        <v>1.179</v>
      </c>
      <c r="Y595" s="13">
        <f>(X595-U595)/U595*100</f>
        <v>0</v>
      </c>
      <c r="Z595" s="14">
        <f>IF(W595&gt;10,"NA",Y595)</f>
        <v>0</v>
      </c>
    </row>
    <row r="596" spans="1:26" ht="19" x14ac:dyDescent="0.25">
      <c r="A596" s="23">
        <v>595</v>
      </c>
      <c r="B596" s="5" t="s">
        <v>0</v>
      </c>
      <c r="C596" s="3" t="s">
        <v>51</v>
      </c>
      <c r="D596" s="3" t="s">
        <v>51</v>
      </c>
      <c r="E596" s="3" t="s">
        <v>47</v>
      </c>
      <c r="F596" s="3" t="s">
        <v>8</v>
      </c>
      <c r="G596" s="3">
        <v>49</v>
      </c>
      <c r="H596" s="3" t="s">
        <v>9</v>
      </c>
      <c r="I596" s="23" t="s">
        <v>44</v>
      </c>
      <c r="J596" s="23">
        <v>406</v>
      </c>
      <c r="K596" s="23">
        <v>120</v>
      </c>
      <c r="L596" s="23">
        <v>110</v>
      </c>
      <c r="M596" s="4">
        <f>PI()*(K596/2)^2/1000+PI()*(L596/2)^2/1000</f>
        <v>20.81305133003238</v>
      </c>
      <c r="N596" s="33">
        <v>1</v>
      </c>
      <c r="O596" s="3">
        <v>1</v>
      </c>
      <c r="P596" s="6">
        <v>1.353</v>
      </c>
      <c r="Q596" s="6">
        <v>1.0349999999999999</v>
      </c>
      <c r="R596" s="6">
        <v>1.0229999999999999</v>
      </c>
      <c r="S596" s="6">
        <v>0</v>
      </c>
      <c r="T596" s="6">
        <f>R596-S596</f>
        <v>1.0229999999999999</v>
      </c>
      <c r="U596" s="6">
        <v>1.0229999999999999</v>
      </c>
      <c r="V596" s="6">
        <f>U596-S596</f>
        <v>1.0229999999999999</v>
      </c>
      <c r="W596" s="6">
        <f>100 - (1 - (((U596-T596)/U596)+(S596/T596)))*100</f>
        <v>0</v>
      </c>
      <c r="X596" s="6">
        <v>1.0229999999999999</v>
      </c>
      <c r="Y596" s="13">
        <f>(X596-U596)/U596*100</f>
        <v>0</v>
      </c>
      <c r="Z596" s="14">
        <f>IF(W596&gt;10,"NA",Y596)</f>
        <v>0</v>
      </c>
    </row>
    <row r="597" spans="1:26" ht="19" x14ac:dyDescent="0.25">
      <c r="A597" s="23">
        <v>596</v>
      </c>
      <c r="B597" s="5" t="s">
        <v>0</v>
      </c>
      <c r="C597" s="3" t="s">
        <v>51</v>
      </c>
      <c r="D597" s="3" t="s">
        <v>51</v>
      </c>
      <c r="E597" s="3" t="s">
        <v>47</v>
      </c>
      <c r="F597" s="3" t="s">
        <v>8</v>
      </c>
      <c r="G597" s="3">
        <v>49</v>
      </c>
      <c r="H597" s="3" t="s">
        <v>9</v>
      </c>
      <c r="I597" s="23" t="s">
        <v>44</v>
      </c>
      <c r="J597" s="23">
        <v>406</v>
      </c>
      <c r="K597" s="23">
        <v>120</v>
      </c>
      <c r="L597" s="23">
        <v>110</v>
      </c>
      <c r="M597" s="4">
        <f>PI()*(K597/2)^2/1000+PI()*(L597/2)^2/1000</f>
        <v>20.81305133003238</v>
      </c>
      <c r="N597" s="33">
        <v>0</v>
      </c>
      <c r="O597" s="3">
        <v>2</v>
      </c>
      <c r="P597" s="6">
        <v>1.58</v>
      </c>
      <c r="Q597" s="6">
        <v>1.01</v>
      </c>
      <c r="R597" s="6">
        <v>0.98199999999999998</v>
      </c>
      <c r="S597" s="6">
        <v>0</v>
      </c>
      <c r="T597" s="6">
        <f>R597-S597</f>
        <v>0.98199999999999998</v>
      </c>
      <c r="U597" s="6">
        <v>1.24</v>
      </c>
      <c r="V597" s="6">
        <f>U597-S597</f>
        <v>1.24</v>
      </c>
      <c r="W597" s="6">
        <f>100 - (1 - (((U597-T597)/U597)+(S597/T597)))*100</f>
        <v>20.806451612903217</v>
      </c>
      <c r="X597" s="6">
        <v>1.24</v>
      </c>
      <c r="Y597" s="13">
        <f>(X597-U597)/U597*100</f>
        <v>0</v>
      </c>
      <c r="Z597" s="14" t="str">
        <f>IF(W597&gt;10,"NA",Y597)</f>
        <v>NA</v>
      </c>
    </row>
    <row r="598" spans="1:26" ht="19" x14ac:dyDescent="0.25">
      <c r="A598" s="23">
        <v>597</v>
      </c>
      <c r="B598" s="5" t="s">
        <v>0</v>
      </c>
      <c r="C598" s="3" t="s">
        <v>51</v>
      </c>
      <c r="D598" s="3" t="s">
        <v>51</v>
      </c>
      <c r="E598" s="3" t="s">
        <v>47</v>
      </c>
      <c r="F598" s="3" t="s">
        <v>8</v>
      </c>
      <c r="G598" s="3">
        <v>49</v>
      </c>
      <c r="H598" s="3" t="s">
        <v>9</v>
      </c>
      <c r="I598" s="23" t="s">
        <v>44</v>
      </c>
      <c r="J598" s="23">
        <v>406</v>
      </c>
      <c r="K598" s="23">
        <v>120</v>
      </c>
      <c r="L598" s="23">
        <v>110</v>
      </c>
      <c r="M598" s="4">
        <f>PI()*(K598/2)^2/1000+PI()*(L598/2)^2/1000</f>
        <v>20.81305133003238</v>
      </c>
      <c r="N598" s="33">
        <v>1</v>
      </c>
      <c r="O598" s="3">
        <v>3</v>
      </c>
      <c r="P598" s="6">
        <v>2.0819999999999999</v>
      </c>
      <c r="Q598" s="6">
        <v>2.2330000000000001</v>
      </c>
      <c r="R598" s="6">
        <v>2.1549999999999998</v>
      </c>
      <c r="S598" s="6">
        <v>0</v>
      </c>
      <c r="T598" s="6">
        <f>R598-S598</f>
        <v>2.1549999999999998</v>
      </c>
      <c r="U598" s="6">
        <v>2.1549999999999998</v>
      </c>
      <c r="V598" s="6">
        <f>U598-S598</f>
        <v>2.1549999999999998</v>
      </c>
      <c r="W598" s="6">
        <f>100 - (1 - (((U598-T598)/U598)+(S598/T598)))*100</f>
        <v>0</v>
      </c>
      <c r="X598" s="6">
        <v>2.1549999999999998</v>
      </c>
      <c r="Y598" s="13">
        <f>(X598-U598)/U598*100</f>
        <v>0</v>
      </c>
      <c r="Z598" s="14">
        <f>IF(W598&gt;10,"NA",Y598)</f>
        <v>0</v>
      </c>
    </row>
    <row r="599" spans="1:26" ht="19" x14ac:dyDescent="0.25">
      <c r="A599" s="23">
        <v>598</v>
      </c>
      <c r="B599" s="5" t="s">
        <v>0</v>
      </c>
      <c r="C599" s="3" t="s">
        <v>51</v>
      </c>
      <c r="D599" s="3" t="s">
        <v>51</v>
      </c>
      <c r="E599" s="3" t="s">
        <v>47</v>
      </c>
      <c r="F599" s="3" t="s">
        <v>8</v>
      </c>
      <c r="G599" s="3">
        <v>49</v>
      </c>
      <c r="H599" s="3" t="s">
        <v>9</v>
      </c>
      <c r="I599" s="23" t="s">
        <v>44</v>
      </c>
      <c r="J599" s="23">
        <v>406</v>
      </c>
      <c r="K599" s="23">
        <v>120</v>
      </c>
      <c r="L599" s="23">
        <v>110</v>
      </c>
      <c r="M599" s="4">
        <f>PI()*(K599/2)^2/1000+PI()*(L599/2)^2/1000</f>
        <v>20.81305133003238</v>
      </c>
      <c r="N599" s="33">
        <v>0</v>
      </c>
      <c r="O599" s="3">
        <v>4</v>
      </c>
      <c r="P599" s="6">
        <v>2.0350000000000001</v>
      </c>
      <c r="Q599" s="6">
        <v>2.202</v>
      </c>
      <c r="R599" s="6">
        <v>2.1749999999999998</v>
      </c>
      <c r="S599" s="6">
        <v>0</v>
      </c>
      <c r="T599" s="6">
        <f>R599-S599</f>
        <v>2.1749999999999998</v>
      </c>
      <c r="U599" s="6">
        <v>2.1749999999999998</v>
      </c>
      <c r="V599" s="6">
        <f>U599-S599</f>
        <v>2.1749999999999998</v>
      </c>
      <c r="W599" s="6">
        <f>100 - (1 - (((U599-T599)/U599)+(S599/T599)))*100</f>
        <v>0</v>
      </c>
      <c r="X599" s="6">
        <v>2.1749999999999998</v>
      </c>
      <c r="Y599" s="13">
        <f>(X599-U599)/U599*100</f>
        <v>0</v>
      </c>
      <c r="Z599" s="14">
        <f>IF(W599&gt;10,"NA",Y599)</f>
        <v>0</v>
      </c>
    </row>
    <row r="600" spans="1:26" ht="19" x14ac:dyDescent="0.25">
      <c r="A600" s="23">
        <v>599</v>
      </c>
      <c r="B600" s="5" t="s">
        <v>0</v>
      </c>
      <c r="C600" s="3" t="s">
        <v>51</v>
      </c>
      <c r="D600" s="3" t="s">
        <v>51</v>
      </c>
      <c r="E600" s="3" t="s">
        <v>47</v>
      </c>
      <c r="F600" s="3" t="s">
        <v>8</v>
      </c>
      <c r="G600" s="3">
        <v>49</v>
      </c>
      <c r="H600" s="3" t="s">
        <v>9</v>
      </c>
      <c r="I600" s="23" t="s">
        <v>44</v>
      </c>
      <c r="J600" s="23">
        <v>406</v>
      </c>
      <c r="K600" s="23">
        <v>120</v>
      </c>
      <c r="L600" s="23">
        <v>110</v>
      </c>
      <c r="M600" s="4">
        <f>PI()*(K600/2)^2/1000+PI()*(L600/2)^2/1000</f>
        <v>20.81305133003238</v>
      </c>
      <c r="N600" s="33">
        <v>0</v>
      </c>
      <c r="O600" s="3">
        <v>5</v>
      </c>
      <c r="P600" s="6">
        <v>1.585</v>
      </c>
      <c r="Q600" s="6">
        <v>1.3740000000000001</v>
      </c>
      <c r="R600" s="6">
        <v>1.3340000000000001</v>
      </c>
      <c r="S600" s="6">
        <v>0</v>
      </c>
      <c r="T600" s="6">
        <f>R600-S600</f>
        <v>1.3340000000000001</v>
      </c>
      <c r="U600" s="6">
        <v>1.4970000000000001</v>
      </c>
      <c r="V600" s="6">
        <f>U600-S600</f>
        <v>1.4970000000000001</v>
      </c>
      <c r="W600" s="6">
        <f>100 - (1 - (((U600-T600)/U600)+(S600/T600)))*100</f>
        <v>10.888443553774223</v>
      </c>
      <c r="X600" s="6">
        <v>1.4970000000000001</v>
      </c>
      <c r="Y600" s="13">
        <f>(X600-U600)/U600*100</f>
        <v>0</v>
      </c>
      <c r="Z600" s="14" t="str">
        <f>IF(W600&gt;10,"NA",Y600)</f>
        <v>NA</v>
      </c>
    </row>
    <row r="601" spans="1:26" ht="19" x14ac:dyDescent="0.25">
      <c r="A601" s="23">
        <v>600</v>
      </c>
      <c r="B601" s="5" t="s">
        <v>0</v>
      </c>
      <c r="C601" s="3" t="s">
        <v>51</v>
      </c>
      <c r="D601" s="3" t="s">
        <v>51</v>
      </c>
      <c r="E601" s="3" t="s">
        <v>47</v>
      </c>
      <c r="F601" s="3" t="s">
        <v>8</v>
      </c>
      <c r="G601" s="3">
        <v>49</v>
      </c>
      <c r="H601" s="3" t="s">
        <v>9</v>
      </c>
      <c r="I601" s="23" t="s">
        <v>44</v>
      </c>
      <c r="J601" s="23">
        <v>406</v>
      </c>
      <c r="K601" s="23">
        <v>120</v>
      </c>
      <c r="L601" s="23">
        <v>110</v>
      </c>
      <c r="M601" s="4">
        <f>PI()*(K601/2)^2/1000+PI()*(L601/2)^2/1000</f>
        <v>20.81305133003238</v>
      </c>
      <c r="N601" s="33">
        <v>1</v>
      </c>
      <c r="O601" s="3">
        <v>6</v>
      </c>
      <c r="P601" s="6">
        <v>1.651</v>
      </c>
      <c r="Q601" s="6">
        <v>1.4159999999999999</v>
      </c>
      <c r="R601" s="6">
        <v>1.387</v>
      </c>
      <c r="S601" s="6">
        <v>0</v>
      </c>
      <c r="T601" s="6">
        <f>R601-S601</f>
        <v>1.387</v>
      </c>
      <c r="U601" s="6">
        <v>1.387</v>
      </c>
      <c r="V601" s="6">
        <f>U601-S601</f>
        <v>1.387</v>
      </c>
      <c r="W601" s="6">
        <f>100 - (1 - (((U601-T601)/U601)+(S601/T601)))*100</f>
        <v>0</v>
      </c>
      <c r="X601" s="6">
        <v>1.387</v>
      </c>
      <c r="Y601" s="13">
        <f>(X601-U601)/U601*100</f>
        <v>0</v>
      </c>
      <c r="Z601" s="14">
        <f>IF(W601&gt;10,"NA",Y601)</f>
        <v>0</v>
      </c>
    </row>
    <row r="602" spans="1:26" ht="19" x14ac:dyDescent="0.25">
      <c r="A602" s="23">
        <v>601</v>
      </c>
      <c r="B602" s="5" t="s">
        <v>0</v>
      </c>
      <c r="C602" s="3" t="s">
        <v>51</v>
      </c>
      <c r="D602" s="3" t="s">
        <v>51</v>
      </c>
      <c r="E602" s="3" t="s">
        <v>47</v>
      </c>
      <c r="F602" s="3" t="s">
        <v>8</v>
      </c>
      <c r="G602" s="3">
        <v>49</v>
      </c>
      <c r="H602" s="3" t="s">
        <v>9</v>
      </c>
      <c r="I602" s="23" t="s">
        <v>44</v>
      </c>
      <c r="J602" s="23">
        <v>406</v>
      </c>
      <c r="K602" s="23">
        <v>120</v>
      </c>
      <c r="L602" s="23">
        <v>110</v>
      </c>
      <c r="M602" s="4">
        <f>PI()*(K602/2)^2/1000+PI()*(L602/2)^2/1000</f>
        <v>20.81305133003238</v>
      </c>
      <c r="N602" s="33">
        <v>1</v>
      </c>
      <c r="O602" s="3">
        <v>7</v>
      </c>
      <c r="P602" s="6">
        <v>1.677</v>
      </c>
      <c r="Q602" s="6">
        <v>1.4079999999999999</v>
      </c>
      <c r="R602" s="6">
        <v>1.4059999999999999</v>
      </c>
      <c r="S602" s="6">
        <v>0</v>
      </c>
      <c r="T602" s="6">
        <f>R602-S602</f>
        <v>1.4059999999999999</v>
      </c>
      <c r="U602" s="6">
        <v>1.522</v>
      </c>
      <c r="V602" s="6">
        <f>U602-S602</f>
        <v>1.522</v>
      </c>
      <c r="W602" s="6">
        <f>100 - (1 - (((U602-T602)/U602)+(S602/T602)))*100</f>
        <v>7.6215505913272068</v>
      </c>
      <c r="X602" s="6">
        <v>1.522</v>
      </c>
      <c r="Y602" s="13">
        <f>(X602-U602)/U602*100</f>
        <v>0</v>
      </c>
      <c r="Z602" s="14">
        <f>IF(W602&gt;10,"NA",Y602)</f>
        <v>0</v>
      </c>
    </row>
    <row r="603" spans="1:26" ht="19" x14ac:dyDescent="0.25">
      <c r="A603" s="23">
        <v>602</v>
      </c>
      <c r="B603" s="5" t="s">
        <v>0</v>
      </c>
      <c r="C603" s="3" t="s">
        <v>51</v>
      </c>
      <c r="D603" s="3" t="s">
        <v>51</v>
      </c>
      <c r="E603" s="3" t="s">
        <v>47</v>
      </c>
      <c r="F603" s="3" t="s">
        <v>8</v>
      </c>
      <c r="G603" s="3">
        <v>49</v>
      </c>
      <c r="H603" s="3" t="s">
        <v>9</v>
      </c>
      <c r="I603" s="23" t="s">
        <v>44</v>
      </c>
      <c r="J603" s="23">
        <v>406</v>
      </c>
      <c r="K603" s="23">
        <v>120</v>
      </c>
      <c r="L603" s="23">
        <v>110</v>
      </c>
      <c r="M603" s="4">
        <f>PI()*(K603/2)^2/1000+PI()*(L603/2)^2/1000</f>
        <v>20.81305133003238</v>
      </c>
      <c r="N603" s="33">
        <v>1</v>
      </c>
      <c r="O603" s="3">
        <v>8</v>
      </c>
      <c r="P603" s="6">
        <v>1.5289999999999999</v>
      </c>
      <c r="Q603" s="6">
        <v>1.0429999999999999</v>
      </c>
      <c r="R603" s="6">
        <v>0.997</v>
      </c>
      <c r="S603" s="6">
        <v>0</v>
      </c>
      <c r="T603" s="6">
        <f>R603-S603</f>
        <v>0.997</v>
      </c>
      <c r="U603" s="6">
        <v>0.997</v>
      </c>
      <c r="V603" s="6">
        <f>U603-S603</f>
        <v>0.997</v>
      </c>
      <c r="W603" s="6">
        <f>100 - (1 - (((U603-T603)/U603)+(S603/T603)))*100</f>
        <v>0</v>
      </c>
      <c r="X603" s="6">
        <v>0.997</v>
      </c>
      <c r="Y603" s="13">
        <f>(X603-U603)/U603*100</f>
        <v>0</v>
      </c>
      <c r="Z603" s="14">
        <f>IF(W603&gt;10,"NA",Y603)</f>
        <v>0</v>
      </c>
    </row>
    <row r="604" spans="1:26" ht="19" x14ac:dyDescent="0.25">
      <c r="A604" s="23">
        <v>603</v>
      </c>
      <c r="B604" s="5" t="s">
        <v>0</v>
      </c>
      <c r="C604" s="3" t="s">
        <v>51</v>
      </c>
      <c r="D604" s="3" t="s">
        <v>51</v>
      </c>
      <c r="E604" s="3" t="s">
        <v>47</v>
      </c>
      <c r="F604" s="3" t="s">
        <v>8</v>
      </c>
      <c r="G604" s="3">
        <v>49</v>
      </c>
      <c r="H604" s="3" t="s">
        <v>9</v>
      </c>
      <c r="I604" s="23" t="s">
        <v>44</v>
      </c>
      <c r="J604" s="23">
        <v>406</v>
      </c>
      <c r="K604" s="23">
        <v>120</v>
      </c>
      <c r="L604" s="23">
        <v>110</v>
      </c>
      <c r="M604" s="4">
        <f>PI()*(K604/2)^2/1000+PI()*(L604/2)^2/1000</f>
        <v>20.81305133003238</v>
      </c>
      <c r="N604" s="33">
        <v>0</v>
      </c>
      <c r="O604" s="3">
        <v>9</v>
      </c>
      <c r="P604" s="6">
        <v>2.14</v>
      </c>
      <c r="Q604" s="6">
        <v>2.4529999999999998</v>
      </c>
      <c r="R604" s="6">
        <v>2.4529999999999998</v>
      </c>
      <c r="S604" s="6">
        <v>0</v>
      </c>
      <c r="T604" s="6">
        <f>R604-S604</f>
        <v>2.4529999999999998</v>
      </c>
      <c r="U604" s="6">
        <v>2.7080000000000002</v>
      </c>
      <c r="V604" s="6">
        <f>U604-S604</f>
        <v>2.7080000000000002</v>
      </c>
      <c r="W604" s="6">
        <f>100 - (1 - (((U604-T604)/U604)+(S604/T604)))*100</f>
        <v>9.4165435745938026</v>
      </c>
      <c r="X604" s="6">
        <v>2.7080000000000002</v>
      </c>
      <c r="Y604" s="13">
        <f>(X604-U604)/U604*100</f>
        <v>0</v>
      </c>
      <c r="Z604" s="14">
        <f>IF(W604&gt;10,"NA",Y604)</f>
        <v>0</v>
      </c>
    </row>
    <row r="605" spans="1:26" ht="19" x14ac:dyDescent="0.25">
      <c r="A605" s="23">
        <v>604</v>
      </c>
      <c r="B605" s="5" t="s">
        <v>0</v>
      </c>
      <c r="C605" s="3" t="s">
        <v>51</v>
      </c>
      <c r="D605" s="3" t="s">
        <v>51</v>
      </c>
      <c r="E605" s="3" t="s">
        <v>47</v>
      </c>
      <c r="F605" s="3" t="s">
        <v>8</v>
      </c>
      <c r="G605" s="3">
        <v>49</v>
      </c>
      <c r="H605" s="3" t="s">
        <v>9</v>
      </c>
      <c r="I605" s="23" t="s">
        <v>44</v>
      </c>
      <c r="J605" s="23">
        <v>406</v>
      </c>
      <c r="K605" s="23">
        <v>120</v>
      </c>
      <c r="L605" s="23">
        <v>110</v>
      </c>
      <c r="M605" s="4">
        <f>PI()*(K605/2)^2/1000+PI()*(L605/2)^2/1000</f>
        <v>20.81305133003238</v>
      </c>
      <c r="N605" s="33">
        <v>0</v>
      </c>
      <c r="O605" s="3">
        <v>10</v>
      </c>
      <c r="P605" s="6">
        <v>2.5990000000000002</v>
      </c>
      <c r="Q605" s="6">
        <v>2.82</v>
      </c>
      <c r="R605" s="6">
        <v>2.76</v>
      </c>
      <c r="S605" s="6">
        <v>0</v>
      </c>
      <c r="T605" s="6">
        <f>R605-S605</f>
        <v>2.76</v>
      </c>
      <c r="U605" s="6">
        <v>2.96</v>
      </c>
      <c r="V605" s="6">
        <f>U605-S605</f>
        <v>2.96</v>
      </c>
      <c r="W605" s="6">
        <f>100 - (1 - (((U605-T605)/U605)+(S605/T605)))*100</f>
        <v>6.7567567567567721</v>
      </c>
      <c r="X605" s="6">
        <v>2.96</v>
      </c>
      <c r="Y605" s="13">
        <f>(X605-U605)/U605*100</f>
        <v>0</v>
      </c>
      <c r="Z605" s="14">
        <f>IF(W605&gt;10,"NA",Y605)</f>
        <v>0</v>
      </c>
    </row>
    <row r="606" spans="1:26" ht="19" x14ac:dyDescent="0.25">
      <c r="A606" s="23">
        <v>605</v>
      </c>
      <c r="B606" s="5" t="s">
        <v>0</v>
      </c>
      <c r="C606" s="3" t="s">
        <v>51</v>
      </c>
      <c r="D606" s="3" t="s">
        <v>51</v>
      </c>
      <c r="E606" s="3" t="s">
        <v>47</v>
      </c>
      <c r="F606" s="3" t="s">
        <v>8</v>
      </c>
      <c r="G606" s="3">
        <v>49</v>
      </c>
      <c r="H606" s="3" t="s">
        <v>9</v>
      </c>
      <c r="I606" s="23" t="s">
        <v>44</v>
      </c>
      <c r="J606" s="23">
        <v>406</v>
      </c>
      <c r="K606" s="23">
        <v>120</v>
      </c>
      <c r="L606" s="23">
        <v>110</v>
      </c>
      <c r="M606" s="4">
        <f>PI()*(K606/2)^2/1000+PI()*(L606/2)^2/1000</f>
        <v>20.81305133003238</v>
      </c>
      <c r="N606" s="33">
        <v>0</v>
      </c>
      <c r="O606" s="3">
        <v>11</v>
      </c>
      <c r="P606" s="6">
        <v>2.218</v>
      </c>
      <c r="Q606" s="6">
        <v>2.8719999999999999</v>
      </c>
      <c r="R606" s="6">
        <v>2.81</v>
      </c>
      <c r="S606" s="6">
        <v>0</v>
      </c>
      <c r="T606" s="6">
        <f>R606-S606</f>
        <v>2.81</v>
      </c>
      <c r="U606" s="6">
        <v>2.81</v>
      </c>
      <c r="V606" s="6">
        <f>U606-S606</f>
        <v>2.81</v>
      </c>
      <c r="W606" s="6">
        <f>100 - (1 - (((U606-T606)/U606)+(S606/T606)))*100</f>
        <v>0</v>
      </c>
      <c r="X606" s="6">
        <v>2.81</v>
      </c>
      <c r="Y606" s="13">
        <f>(X606-U606)/U606*100</f>
        <v>0</v>
      </c>
      <c r="Z606" s="14">
        <f>IF(W606&gt;10,"NA",Y606)</f>
        <v>0</v>
      </c>
    </row>
    <row r="607" spans="1:26" ht="19" x14ac:dyDescent="0.25">
      <c r="A607" s="23">
        <v>606</v>
      </c>
      <c r="B607" s="5" t="s">
        <v>0</v>
      </c>
      <c r="C607" s="3" t="s">
        <v>51</v>
      </c>
      <c r="D607" s="3" t="s">
        <v>51</v>
      </c>
      <c r="E607" s="3" t="s">
        <v>47</v>
      </c>
      <c r="F607" s="3" t="s">
        <v>8</v>
      </c>
      <c r="G607" s="3">
        <v>49</v>
      </c>
      <c r="H607" s="3" t="s">
        <v>9</v>
      </c>
      <c r="I607" s="23" t="s">
        <v>44</v>
      </c>
      <c r="J607" s="23">
        <v>406</v>
      </c>
      <c r="K607" s="23">
        <v>120</v>
      </c>
      <c r="L607" s="23">
        <v>110</v>
      </c>
      <c r="M607" s="4">
        <f>PI()*(K607/2)^2/1000+PI()*(L607/2)^2/1000</f>
        <v>20.81305133003238</v>
      </c>
      <c r="N607" s="33">
        <v>0</v>
      </c>
      <c r="O607" s="3">
        <v>12</v>
      </c>
      <c r="P607" s="6">
        <v>2.1960000000000002</v>
      </c>
      <c r="Q607" s="6">
        <v>2.4500000000000002</v>
      </c>
      <c r="R607" s="6">
        <v>2.403</v>
      </c>
      <c r="S607" s="6">
        <v>0</v>
      </c>
      <c r="T607" s="6">
        <f>R607-S607</f>
        <v>2.403</v>
      </c>
      <c r="U607" s="6">
        <v>2.431</v>
      </c>
      <c r="V607" s="6">
        <f>U607-S607</f>
        <v>2.431</v>
      </c>
      <c r="W607" s="6">
        <f>100 - (1 - (((U607-T607)/U607)+(S607/T607)))*100</f>
        <v>1.1517893870834968</v>
      </c>
      <c r="X607" s="6">
        <v>2.431</v>
      </c>
      <c r="Y607" s="13">
        <f>(X607-U607)/U607*100</f>
        <v>0</v>
      </c>
      <c r="Z607" s="14">
        <f>IF(W607&gt;10,"NA",Y607)</f>
        <v>0</v>
      </c>
    </row>
    <row r="608" spans="1:26" ht="19" x14ac:dyDescent="0.25">
      <c r="A608" s="23">
        <v>607</v>
      </c>
      <c r="B608" s="5" t="s">
        <v>0</v>
      </c>
      <c r="C608" s="3" t="s">
        <v>51</v>
      </c>
      <c r="D608" s="3" t="s">
        <v>51</v>
      </c>
      <c r="E608" s="3" t="s">
        <v>47</v>
      </c>
      <c r="F608" s="3" t="s">
        <v>8</v>
      </c>
      <c r="G608" s="3">
        <v>49</v>
      </c>
      <c r="H608" s="3" t="s">
        <v>9</v>
      </c>
      <c r="I608" s="23" t="s">
        <v>44</v>
      </c>
      <c r="J608" s="23">
        <v>406</v>
      </c>
      <c r="K608" s="23">
        <v>120</v>
      </c>
      <c r="L608" s="23">
        <v>110</v>
      </c>
      <c r="M608" s="4">
        <f>PI()*(K608/2)^2/1000+PI()*(L608/2)^2/1000</f>
        <v>20.81305133003238</v>
      </c>
      <c r="N608" s="33">
        <v>0</v>
      </c>
      <c r="O608" s="3">
        <v>13</v>
      </c>
      <c r="P608" s="6">
        <v>1.81</v>
      </c>
      <c r="Q608" s="6">
        <v>2.13</v>
      </c>
      <c r="R608" s="6">
        <v>2.09</v>
      </c>
      <c r="S608" s="6">
        <v>0</v>
      </c>
      <c r="T608" s="6">
        <f>R608-S608</f>
        <v>2.09</v>
      </c>
      <c r="U608" s="6">
        <v>2.3079999999999998</v>
      </c>
      <c r="V608" s="6">
        <f>U608-S608</f>
        <v>2.3079999999999998</v>
      </c>
      <c r="W608" s="6">
        <f>100 - (1 - (((U608-T608)/U608)+(S608/T608)))*100</f>
        <v>9.4454072790294674</v>
      </c>
      <c r="X608" s="6">
        <v>2.3079999999999998</v>
      </c>
      <c r="Y608" s="13">
        <f>(X608-U608)/U608*100</f>
        <v>0</v>
      </c>
      <c r="Z608" s="14">
        <f>IF(W608&gt;10,"NA",Y608)</f>
        <v>0</v>
      </c>
    </row>
    <row r="609" spans="1:26" ht="19" x14ac:dyDescent="0.25">
      <c r="A609" s="23">
        <v>608</v>
      </c>
      <c r="B609" s="5" t="s">
        <v>0</v>
      </c>
      <c r="C609" s="3" t="s">
        <v>51</v>
      </c>
      <c r="D609" s="3" t="s">
        <v>51</v>
      </c>
      <c r="E609" s="3" t="s">
        <v>47</v>
      </c>
      <c r="F609" s="3" t="s">
        <v>8</v>
      </c>
      <c r="G609" s="3">
        <v>49</v>
      </c>
      <c r="H609" s="3" t="s">
        <v>9</v>
      </c>
      <c r="I609" s="23" t="s">
        <v>44</v>
      </c>
      <c r="J609" s="23">
        <v>406</v>
      </c>
      <c r="K609" s="23">
        <v>120</v>
      </c>
      <c r="L609" s="23">
        <v>110</v>
      </c>
      <c r="M609" s="4">
        <f>PI()*(K609/2)^2/1000+PI()*(L609/2)^2/1000</f>
        <v>20.81305133003238</v>
      </c>
      <c r="N609" s="33">
        <v>0</v>
      </c>
      <c r="O609" s="3">
        <v>14</v>
      </c>
      <c r="P609" s="6">
        <v>1.3</v>
      </c>
      <c r="Q609" s="6">
        <v>0.97099999999999997</v>
      </c>
      <c r="R609" s="6">
        <v>0.97099999999999997</v>
      </c>
      <c r="S609" s="6">
        <v>0</v>
      </c>
      <c r="T609" s="6">
        <f>R609-S609</f>
        <v>0.97099999999999997</v>
      </c>
      <c r="U609" s="6">
        <v>0.97099999999999997</v>
      </c>
      <c r="V609" s="6">
        <f>U609-S609</f>
        <v>0.97099999999999997</v>
      </c>
      <c r="W609" s="6">
        <f>100 - (1 - (((U609-T609)/U609)+(S609/T609)))*100</f>
        <v>0</v>
      </c>
      <c r="X609" s="6">
        <v>0.97099999999999997</v>
      </c>
      <c r="Y609" s="13">
        <f>(X609-U609)/U609*100</f>
        <v>0</v>
      </c>
      <c r="Z609" s="14">
        <f>IF(W609&gt;10,"NA",Y609)</f>
        <v>0</v>
      </c>
    </row>
    <row r="610" spans="1:26" ht="19" x14ac:dyDescent="0.25">
      <c r="A610" s="23">
        <v>609</v>
      </c>
      <c r="B610" s="5" t="s">
        <v>0</v>
      </c>
      <c r="C610" s="3" t="s">
        <v>51</v>
      </c>
      <c r="D610" s="3" t="s">
        <v>51</v>
      </c>
      <c r="E610" s="3" t="s">
        <v>47</v>
      </c>
      <c r="F610" s="3" t="s">
        <v>8</v>
      </c>
      <c r="G610" s="3">
        <v>49</v>
      </c>
      <c r="H610" s="3" t="s">
        <v>17</v>
      </c>
      <c r="I610" s="23" t="s">
        <v>44</v>
      </c>
      <c r="J610" s="23">
        <v>406</v>
      </c>
      <c r="K610" s="23">
        <v>120</v>
      </c>
      <c r="L610" s="23">
        <v>110</v>
      </c>
      <c r="M610" s="4">
        <f>PI()*(K610/2)^2/1000+PI()*(L610/2)^2/1000</f>
        <v>20.81305133003238</v>
      </c>
      <c r="N610" s="33">
        <v>0</v>
      </c>
      <c r="O610" s="3">
        <v>1</v>
      </c>
      <c r="P610" s="6">
        <v>1.4119999999999999</v>
      </c>
      <c r="Q610" s="6">
        <v>1.23</v>
      </c>
      <c r="R610" s="6">
        <v>1.1839999999999999</v>
      </c>
      <c r="S610" s="6">
        <v>0</v>
      </c>
      <c r="T610" s="6">
        <f>R610-S610</f>
        <v>1.1839999999999999</v>
      </c>
      <c r="U610" s="6">
        <v>1.3620000000000001</v>
      </c>
      <c r="V610" s="6">
        <f>U610-S610</f>
        <v>1.3620000000000001</v>
      </c>
      <c r="W610" s="6">
        <f>100 - (1 - (((U610-T610)/U610)+(S610/T610)))*100</f>
        <v>13.0690161527166</v>
      </c>
      <c r="X610" s="6">
        <v>1.3620000000000001</v>
      </c>
      <c r="Y610" s="13">
        <f>(X610-U610)/U610*100</f>
        <v>0</v>
      </c>
      <c r="Z610" s="14" t="str">
        <f>IF(W610&gt;10,"NA",Y610)</f>
        <v>NA</v>
      </c>
    </row>
    <row r="611" spans="1:26" ht="19" x14ac:dyDescent="0.25">
      <c r="A611" s="23">
        <v>610</v>
      </c>
      <c r="B611" s="5" t="s">
        <v>0</v>
      </c>
      <c r="C611" s="3" t="s">
        <v>51</v>
      </c>
      <c r="D611" s="3" t="s">
        <v>51</v>
      </c>
      <c r="E611" s="3" t="s">
        <v>47</v>
      </c>
      <c r="F611" s="3" t="s">
        <v>8</v>
      </c>
      <c r="G611" s="3">
        <v>49</v>
      </c>
      <c r="H611" s="3" t="s">
        <v>17</v>
      </c>
      <c r="I611" s="23" t="s">
        <v>44</v>
      </c>
      <c r="J611" s="23">
        <v>406</v>
      </c>
      <c r="K611" s="23">
        <v>120</v>
      </c>
      <c r="L611" s="23">
        <v>110</v>
      </c>
      <c r="M611" s="4">
        <f>PI()*(K611/2)^2/1000+PI()*(L611/2)^2/1000</f>
        <v>20.81305133003238</v>
      </c>
      <c r="N611" s="33">
        <v>1</v>
      </c>
      <c r="O611" s="3">
        <v>2</v>
      </c>
      <c r="P611" s="6">
        <v>1.454</v>
      </c>
      <c r="Q611" s="6">
        <v>0.81699999999999995</v>
      </c>
      <c r="R611" s="6">
        <v>0.78800000000000003</v>
      </c>
      <c r="S611" s="6">
        <v>0</v>
      </c>
      <c r="T611" s="6">
        <f>R611-S611</f>
        <v>0.78800000000000003</v>
      </c>
      <c r="U611" s="6">
        <v>0.78800000000000003</v>
      </c>
      <c r="V611" s="6">
        <f>U611-S611</f>
        <v>0.78800000000000003</v>
      </c>
      <c r="W611" s="6">
        <f>100 - (1 - (((U611-T611)/U611)+(S611/T611)))*100</f>
        <v>0</v>
      </c>
      <c r="X611" s="6">
        <v>0.78800000000000003</v>
      </c>
      <c r="Y611" s="13">
        <f>(X611-U611)/U611*100</f>
        <v>0</v>
      </c>
      <c r="Z611" s="14">
        <f>IF(W611&gt;10,"NA",Y611)</f>
        <v>0</v>
      </c>
    </row>
    <row r="612" spans="1:26" ht="19" x14ac:dyDescent="0.25">
      <c r="A612" s="23">
        <v>611</v>
      </c>
      <c r="B612" s="5" t="s">
        <v>0</v>
      </c>
      <c r="C612" s="3" t="s">
        <v>51</v>
      </c>
      <c r="D612" s="3" t="s">
        <v>51</v>
      </c>
      <c r="E612" s="3" t="s">
        <v>47</v>
      </c>
      <c r="F612" s="3" t="s">
        <v>8</v>
      </c>
      <c r="G612" s="3">
        <v>49</v>
      </c>
      <c r="H612" s="3" t="s">
        <v>17</v>
      </c>
      <c r="I612" s="23" t="s">
        <v>44</v>
      </c>
      <c r="J612" s="23">
        <v>406</v>
      </c>
      <c r="K612" s="23">
        <v>120</v>
      </c>
      <c r="L612" s="23">
        <v>110</v>
      </c>
      <c r="M612" s="4">
        <f>PI()*(K612/2)^2/1000+PI()*(L612/2)^2/1000</f>
        <v>20.81305133003238</v>
      </c>
      <c r="N612" s="33">
        <v>1</v>
      </c>
      <c r="O612" s="3">
        <v>3</v>
      </c>
      <c r="P612" s="6">
        <v>1.5469999999999999</v>
      </c>
      <c r="Q612" s="6">
        <v>0.996</v>
      </c>
      <c r="R612" s="6">
        <v>0.95899999999999996</v>
      </c>
      <c r="S612" s="6">
        <v>0</v>
      </c>
      <c r="T612" s="6">
        <f>R612-S612</f>
        <v>0.95899999999999996</v>
      </c>
      <c r="U612" s="6">
        <v>0.95899999999999996</v>
      </c>
      <c r="V612" s="6">
        <f>U612-S612</f>
        <v>0.95899999999999996</v>
      </c>
      <c r="W612" s="6">
        <f>100 - (1 - (((U612-T612)/U612)+(S612/T612)))*100</f>
        <v>0</v>
      </c>
      <c r="X612" s="6">
        <v>0.95899999999999996</v>
      </c>
      <c r="Y612" s="13">
        <f>(X612-U612)/U612*100</f>
        <v>0</v>
      </c>
      <c r="Z612" s="14">
        <f>IF(W612&gt;10,"NA",Y612)</f>
        <v>0</v>
      </c>
    </row>
    <row r="613" spans="1:26" ht="19" x14ac:dyDescent="0.25">
      <c r="A613" s="23">
        <v>612</v>
      </c>
      <c r="B613" s="5" t="s">
        <v>0</v>
      </c>
      <c r="C613" s="3" t="s">
        <v>51</v>
      </c>
      <c r="D613" s="3" t="s">
        <v>51</v>
      </c>
      <c r="E613" s="3" t="s">
        <v>47</v>
      </c>
      <c r="F613" s="3" t="s">
        <v>8</v>
      </c>
      <c r="G613" s="3">
        <v>49</v>
      </c>
      <c r="H613" s="3" t="s">
        <v>17</v>
      </c>
      <c r="I613" s="23" t="s">
        <v>44</v>
      </c>
      <c r="J613" s="23">
        <v>406</v>
      </c>
      <c r="K613" s="23">
        <v>120</v>
      </c>
      <c r="L613" s="23">
        <v>110</v>
      </c>
      <c r="M613" s="4">
        <f>PI()*(K613/2)^2/1000+PI()*(L613/2)^2/1000</f>
        <v>20.81305133003238</v>
      </c>
      <c r="N613" s="33">
        <v>1</v>
      </c>
      <c r="O613" s="3">
        <v>4</v>
      </c>
      <c r="P613" s="6">
        <v>1.4330000000000001</v>
      </c>
      <c r="Q613" s="6">
        <v>0.83699999999999997</v>
      </c>
      <c r="R613" s="6">
        <v>0.78400000000000003</v>
      </c>
      <c r="S613" s="6">
        <v>0</v>
      </c>
      <c r="T613" s="6">
        <f>R613-S613</f>
        <v>0.78400000000000003</v>
      </c>
      <c r="U613" s="6">
        <v>0.78400000000000003</v>
      </c>
      <c r="V613" s="6">
        <f>U613-S613</f>
        <v>0.78400000000000003</v>
      </c>
      <c r="W613" s="6">
        <f>100 - (1 - (((U613-T613)/U613)+(S613/T613)))*100</f>
        <v>0</v>
      </c>
      <c r="X613" s="6">
        <v>0.78400000000000003</v>
      </c>
      <c r="Y613" s="13">
        <f>(X613-U613)/U613*100</f>
        <v>0</v>
      </c>
      <c r="Z613" s="14">
        <f>IF(W613&gt;10,"NA",Y613)</f>
        <v>0</v>
      </c>
    </row>
    <row r="614" spans="1:26" ht="19" x14ac:dyDescent="0.25">
      <c r="A614" s="23">
        <v>613</v>
      </c>
      <c r="B614" s="5" t="s">
        <v>0</v>
      </c>
      <c r="C614" s="3" t="s">
        <v>51</v>
      </c>
      <c r="D614" s="3" t="s">
        <v>51</v>
      </c>
      <c r="E614" s="3" t="s">
        <v>47</v>
      </c>
      <c r="F614" s="3" t="s">
        <v>8</v>
      </c>
      <c r="G614" s="3">
        <v>49</v>
      </c>
      <c r="H614" s="3" t="s">
        <v>17</v>
      </c>
      <c r="I614" s="23" t="s">
        <v>44</v>
      </c>
      <c r="J614" s="23">
        <v>406</v>
      </c>
      <c r="K614" s="23">
        <v>120</v>
      </c>
      <c r="L614" s="23">
        <v>110</v>
      </c>
      <c r="M614" s="4">
        <f>PI()*(K614/2)^2/1000+PI()*(L614/2)^2/1000</f>
        <v>20.81305133003238</v>
      </c>
      <c r="N614" s="33">
        <v>0</v>
      </c>
      <c r="O614" s="3">
        <v>5</v>
      </c>
      <c r="P614" s="6">
        <v>1.423</v>
      </c>
      <c r="Q614" s="6">
        <v>0.82499999999999996</v>
      </c>
      <c r="R614" s="6">
        <v>0.80200000000000005</v>
      </c>
      <c r="S614" s="6">
        <v>0</v>
      </c>
      <c r="T614" s="6">
        <f>R614-S614</f>
        <v>0.80200000000000005</v>
      </c>
      <c r="U614" s="6">
        <v>1.1830000000000001</v>
      </c>
      <c r="V614" s="6">
        <f>U614-S614</f>
        <v>1.1830000000000001</v>
      </c>
      <c r="W614" s="6">
        <f>100 - (1 - (((U614-T614)/U614)+(S614/T614)))*100</f>
        <v>32.206255283178351</v>
      </c>
      <c r="X614" s="6">
        <v>1.1830000000000001</v>
      </c>
      <c r="Y614" s="13">
        <f>(X614-U614)/U614*100</f>
        <v>0</v>
      </c>
      <c r="Z614" s="14" t="str">
        <f>IF(W614&gt;10,"NA",Y614)</f>
        <v>NA</v>
      </c>
    </row>
    <row r="615" spans="1:26" ht="19" x14ac:dyDescent="0.25">
      <c r="A615" s="23">
        <v>614</v>
      </c>
      <c r="B615" s="5" t="s">
        <v>0</v>
      </c>
      <c r="C615" s="3" t="s">
        <v>51</v>
      </c>
      <c r="D615" s="3" t="s">
        <v>51</v>
      </c>
      <c r="E615" s="3" t="s">
        <v>47</v>
      </c>
      <c r="F615" s="3" t="s">
        <v>8</v>
      </c>
      <c r="G615" s="3">
        <v>49</v>
      </c>
      <c r="H615" s="3" t="s">
        <v>17</v>
      </c>
      <c r="I615" s="23" t="s">
        <v>44</v>
      </c>
      <c r="J615" s="23">
        <v>406</v>
      </c>
      <c r="K615" s="23">
        <v>120</v>
      </c>
      <c r="L615" s="23">
        <v>110</v>
      </c>
      <c r="M615" s="4">
        <f>PI()*(K615/2)^2/1000+PI()*(L615/2)^2/1000</f>
        <v>20.81305133003238</v>
      </c>
      <c r="N615" s="33">
        <v>0</v>
      </c>
      <c r="O615" s="3">
        <v>6</v>
      </c>
      <c r="P615" s="6">
        <v>2.1549999999999998</v>
      </c>
      <c r="Q615" s="6">
        <v>1.7649999999999999</v>
      </c>
      <c r="R615" s="6">
        <v>1.7310000000000001</v>
      </c>
      <c r="S615" s="6">
        <v>0</v>
      </c>
      <c r="T615" s="6">
        <f>R615-S615</f>
        <v>1.7310000000000001</v>
      </c>
      <c r="U615" s="6">
        <v>2.2930000000000001</v>
      </c>
      <c r="V615" s="6">
        <f>U615-S615</f>
        <v>2.2930000000000001</v>
      </c>
      <c r="W615" s="6">
        <f>100 - (1 - (((U615-T615)/U615)+(S615/T615)))*100</f>
        <v>24.50937636284344</v>
      </c>
      <c r="X615" s="6">
        <v>2.2930000000000001</v>
      </c>
      <c r="Y615" s="13">
        <f>(X615-U615)/U615*100</f>
        <v>0</v>
      </c>
      <c r="Z615" s="14" t="str">
        <f>IF(W615&gt;10,"NA",Y615)</f>
        <v>NA</v>
      </c>
    </row>
    <row r="616" spans="1:26" ht="19" x14ac:dyDescent="0.25">
      <c r="A616" s="23">
        <v>615</v>
      </c>
      <c r="B616" s="5" t="s">
        <v>0</v>
      </c>
      <c r="C616" s="3" t="s">
        <v>51</v>
      </c>
      <c r="D616" s="3" t="s">
        <v>51</v>
      </c>
      <c r="E616" s="3" t="s">
        <v>47</v>
      </c>
      <c r="F616" s="3" t="s">
        <v>8</v>
      </c>
      <c r="G616" s="3">
        <v>49</v>
      </c>
      <c r="H616" s="3" t="s">
        <v>17</v>
      </c>
      <c r="I616" s="23" t="s">
        <v>44</v>
      </c>
      <c r="J616" s="23">
        <v>406</v>
      </c>
      <c r="K616" s="23">
        <v>120</v>
      </c>
      <c r="L616" s="23">
        <v>110</v>
      </c>
      <c r="M616" s="4">
        <f>PI()*(K616/2)^2/1000+PI()*(L616/2)^2/1000</f>
        <v>20.81305133003238</v>
      </c>
      <c r="N616" s="33">
        <v>0</v>
      </c>
      <c r="O616" s="3">
        <v>7</v>
      </c>
      <c r="P616" s="6">
        <v>2.13</v>
      </c>
      <c r="Q616" s="6">
        <v>1.9330000000000001</v>
      </c>
      <c r="R616" s="6">
        <v>1.85</v>
      </c>
      <c r="S616" s="6">
        <v>0</v>
      </c>
      <c r="T616" s="6">
        <f>R616-S616</f>
        <v>1.85</v>
      </c>
      <c r="U616" s="6">
        <v>1.85</v>
      </c>
      <c r="V616" s="6">
        <f>U616-S616</f>
        <v>1.85</v>
      </c>
      <c r="W616" s="6">
        <f>100 - (1 - (((U616-T616)/U616)+(S616/T616)))*100</f>
        <v>0</v>
      </c>
      <c r="X616" s="6">
        <v>1.85</v>
      </c>
      <c r="Y616" s="13">
        <f>(X616-U616)/U616*100</f>
        <v>0</v>
      </c>
      <c r="Z616" s="14">
        <f>IF(W616&gt;10,"NA",Y616)</f>
        <v>0</v>
      </c>
    </row>
    <row r="617" spans="1:26" ht="19" x14ac:dyDescent="0.25">
      <c r="A617" s="23">
        <v>616</v>
      </c>
      <c r="B617" s="5" t="s">
        <v>0</v>
      </c>
      <c r="C617" s="3" t="s">
        <v>51</v>
      </c>
      <c r="D617" s="3" t="s">
        <v>51</v>
      </c>
      <c r="E617" s="3" t="s">
        <v>47</v>
      </c>
      <c r="F617" s="3" t="s">
        <v>8</v>
      </c>
      <c r="G617" s="3">
        <v>49</v>
      </c>
      <c r="H617" s="3" t="s">
        <v>17</v>
      </c>
      <c r="I617" s="23" t="s">
        <v>44</v>
      </c>
      <c r="J617" s="23">
        <v>406</v>
      </c>
      <c r="K617" s="23">
        <v>120</v>
      </c>
      <c r="L617" s="23">
        <v>110</v>
      </c>
      <c r="M617" s="4">
        <f>PI()*(K617/2)^2/1000+PI()*(L617/2)^2/1000</f>
        <v>20.81305133003238</v>
      </c>
      <c r="N617" s="33">
        <v>0</v>
      </c>
      <c r="O617" s="3">
        <v>8</v>
      </c>
      <c r="P617" s="6">
        <v>1.925</v>
      </c>
      <c r="Q617" s="6">
        <v>1.58</v>
      </c>
      <c r="R617" s="6">
        <v>1.512</v>
      </c>
      <c r="S617" s="6">
        <v>0</v>
      </c>
      <c r="T617" s="6">
        <f>R617-S617</f>
        <v>1.512</v>
      </c>
      <c r="U617" s="6">
        <v>1.5680000000000001</v>
      </c>
      <c r="V617" s="6">
        <f>U617-S617</f>
        <v>1.5680000000000001</v>
      </c>
      <c r="W617" s="6">
        <f>100 - (1 - (((U617-T617)/U617)+(S617/T617)))*100</f>
        <v>3.5714285714285694</v>
      </c>
      <c r="X617" s="6">
        <v>1.5680000000000001</v>
      </c>
      <c r="Y617" s="13">
        <f>(X617-U617)/U617*100</f>
        <v>0</v>
      </c>
      <c r="Z617" s="14">
        <f>IF(W617&gt;10,"NA",Y617)</f>
        <v>0</v>
      </c>
    </row>
    <row r="618" spans="1:26" ht="19" x14ac:dyDescent="0.25">
      <c r="A618" s="23">
        <v>617</v>
      </c>
      <c r="B618" s="5" t="s">
        <v>0</v>
      </c>
      <c r="C618" s="3" t="s">
        <v>51</v>
      </c>
      <c r="D618" s="3" t="s">
        <v>51</v>
      </c>
      <c r="E618" s="3" t="s">
        <v>47</v>
      </c>
      <c r="F618" s="3" t="s">
        <v>8</v>
      </c>
      <c r="G618" s="3">
        <v>49</v>
      </c>
      <c r="H618" s="3" t="s">
        <v>17</v>
      </c>
      <c r="I618" s="23" t="s">
        <v>44</v>
      </c>
      <c r="J618" s="23">
        <v>406</v>
      </c>
      <c r="K618" s="23">
        <v>120</v>
      </c>
      <c r="L618" s="23">
        <v>110</v>
      </c>
      <c r="M618" s="4">
        <f>PI()*(K618/2)^2/1000+PI()*(L618/2)^2/1000</f>
        <v>20.81305133003238</v>
      </c>
      <c r="N618" s="33">
        <v>0</v>
      </c>
      <c r="O618" s="3">
        <v>9</v>
      </c>
      <c r="P618" s="6">
        <v>1.6020000000000001</v>
      </c>
      <c r="Q618" s="6">
        <v>1.464</v>
      </c>
      <c r="R618" s="6">
        <v>1.4139999999999999</v>
      </c>
      <c r="S618" s="6">
        <v>0</v>
      </c>
      <c r="T618" s="6">
        <f>R618-S618</f>
        <v>1.4139999999999999</v>
      </c>
      <c r="U618" s="6">
        <v>1.4139999999999999</v>
      </c>
      <c r="V618" s="6">
        <f>U618-S618</f>
        <v>1.4139999999999999</v>
      </c>
      <c r="W618" s="6">
        <f>100 - (1 - (((U618-T618)/U618)+(S618/T618)))*100</f>
        <v>0</v>
      </c>
      <c r="X618" s="6">
        <v>1.4139999999999999</v>
      </c>
      <c r="Y618" s="13">
        <f>(X618-U618)/U618*100</f>
        <v>0</v>
      </c>
      <c r="Z618" s="14">
        <f>IF(W618&gt;10,"NA",Y618)</f>
        <v>0</v>
      </c>
    </row>
    <row r="619" spans="1:26" ht="19" x14ac:dyDescent="0.25">
      <c r="A619" s="23">
        <v>618</v>
      </c>
      <c r="B619" s="5" t="s">
        <v>0</v>
      </c>
      <c r="C619" s="3" t="s">
        <v>51</v>
      </c>
      <c r="D619" s="3" t="s">
        <v>51</v>
      </c>
      <c r="E619" s="3" t="s">
        <v>47</v>
      </c>
      <c r="F619" s="3" t="s">
        <v>8</v>
      </c>
      <c r="G619" s="3">
        <v>49</v>
      </c>
      <c r="H619" s="3" t="s">
        <v>17</v>
      </c>
      <c r="I619" s="23" t="s">
        <v>44</v>
      </c>
      <c r="J619" s="23">
        <v>406</v>
      </c>
      <c r="K619" s="23">
        <v>120</v>
      </c>
      <c r="L619" s="23">
        <v>110</v>
      </c>
      <c r="M619" s="4">
        <f>PI()*(K619/2)^2/1000+PI()*(L619/2)^2/1000</f>
        <v>20.81305133003238</v>
      </c>
      <c r="N619" s="33">
        <v>1</v>
      </c>
      <c r="O619" s="3">
        <v>10</v>
      </c>
      <c r="P619" s="6">
        <v>1.8620000000000001</v>
      </c>
      <c r="Q619" s="6">
        <v>1.6539999999999999</v>
      </c>
      <c r="R619" s="6">
        <v>1.609</v>
      </c>
      <c r="S619" s="6">
        <v>0</v>
      </c>
      <c r="T619" s="6">
        <f>R619-S619</f>
        <v>1.609</v>
      </c>
      <c r="U619" s="6">
        <v>1.609</v>
      </c>
      <c r="V619" s="6">
        <f>U619-S619</f>
        <v>1.609</v>
      </c>
      <c r="W619" s="6">
        <f>100 - (1 - (((U619-T619)/U619)+(S619/T619)))*100</f>
        <v>0</v>
      </c>
      <c r="X619" s="6">
        <v>1.609</v>
      </c>
      <c r="Y619" s="13">
        <f>(X619-U619)/U619*100</f>
        <v>0</v>
      </c>
      <c r="Z619" s="14">
        <f>IF(W619&gt;10,"NA",Y619)</f>
        <v>0</v>
      </c>
    </row>
    <row r="620" spans="1:26" ht="19" x14ac:dyDescent="0.25">
      <c r="A620" s="23">
        <v>619</v>
      </c>
      <c r="B620" s="5" t="s">
        <v>0</v>
      </c>
      <c r="C620" s="3" t="s">
        <v>51</v>
      </c>
      <c r="D620" s="3" t="s">
        <v>51</v>
      </c>
      <c r="E620" s="3" t="s">
        <v>47</v>
      </c>
      <c r="F620" s="3" t="s">
        <v>8</v>
      </c>
      <c r="G620" s="3">
        <v>49</v>
      </c>
      <c r="H620" s="3" t="s">
        <v>17</v>
      </c>
      <c r="I620" s="23" t="s">
        <v>44</v>
      </c>
      <c r="J620" s="23">
        <v>406</v>
      </c>
      <c r="K620" s="23">
        <v>120</v>
      </c>
      <c r="L620" s="23">
        <v>110</v>
      </c>
      <c r="M620" s="4">
        <f>PI()*(K620/2)^2/1000+PI()*(L620/2)^2/1000</f>
        <v>20.81305133003238</v>
      </c>
      <c r="N620" s="33">
        <v>0</v>
      </c>
      <c r="O620" s="3">
        <v>11</v>
      </c>
      <c r="P620" s="6">
        <v>2.6779999999999999</v>
      </c>
      <c r="Q620" s="6">
        <v>2.4889999999999999</v>
      </c>
      <c r="R620" s="6">
        <v>2.4500000000000002</v>
      </c>
      <c r="S620" s="6">
        <v>0</v>
      </c>
      <c r="T620" s="6">
        <f>R620-S620</f>
        <v>2.4500000000000002</v>
      </c>
      <c r="U620" s="6">
        <v>3.0529999999999999</v>
      </c>
      <c r="V620" s="6">
        <f>U620-S620</f>
        <v>3.0529999999999999</v>
      </c>
      <c r="W620" s="6">
        <f>100 - (1 - (((U620-T620)/U620)+(S620/T620)))*100</f>
        <v>19.751064526695046</v>
      </c>
      <c r="X620" s="6">
        <v>3.0529999999999999</v>
      </c>
      <c r="Y620" s="13">
        <f>(X620-U620)/U620*100</f>
        <v>0</v>
      </c>
      <c r="Z620" s="14" t="str">
        <f>IF(W620&gt;10,"NA",Y620)</f>
        <v>NA</v>
      </c>
    </row>
    <row r="621" spans="1:26" ht="19" x14ac:dyDescent="0.25">
      <c r="A621" s="23">
        <v>620</v>
      </c>
      <c r="B621" s="5" t="s">
        <v>0</v>
      </c>
      <c r="C621" s="3" t="s">
        <v>51</v>
      </c>
      <c r="D621" s="3" t="s">
        <v>51</v>
      </c>
      <c r="E621" s="3" t="s">
        <v>47</v>
      </c>
      <c r="F621" s="3" t="s">
        <v>8</v>
      </c>
      <c r="G621" s="3">
        <v>49</v>
      </c>
      <c r="H621" s="3" t="s">
        <v>17</v>
      </c>
      <c r="I621" s="23" t="s">
        <v>44</v>
      </c>
      <c r="J621" s="23">
        <v>406</v>
      </c>
      <c r="K621" s="23">
        <v>120</v>
      </c>
      <c r="L621" s="23">
        <v>110</v>
      </c>
      <c r="M621" s="4">
        <f>PI()*(K621/2)^2/1000+PI()*(L621/2)^2/1000</f>
        <v>20.81305133003238</v>
      </c>
      <c r="N621" s="33">
        <v>0</v>
      </c>
      <c r="O621" s="3">
        <v>12</v>
      </c>
      <c r="P621" s="6">
        <v>2.3769999999999998</v>
      </c>
      <c r="Q621" s="6">
        <v>2.5750000000000002</v>
      </c>
      <c r="R621" s="6">
        <v>2.5129999999999999</v>
      </c>
      <c r="S621" s="6">
        <v>0</v>
      </c>
      <c r="T621" s="6">
        <f>R621-S621</f>
        <v>2.5129999999999999</v>
      </c>
      <c r="U621" s="6">
        <v>2.5609999999999999</v>
      </c>
      <c r="V621" s="6">
        <f>U621-S621</f>
        <v>2.5609999999999999</v>
      </c>
      <c r="W621" s="6">
        <f>100 - (1 - (((U621-T621)/U621)+(S621/T621)))*100</f>
        <v>1.8742678641155806</v>
      </c>
      <c r="X621" s="6">
        <v>2.5609999999999999</v>
      </c>
      <c r="Y621" s="13">
        <f>(X621-U621)/U621*100</f>
        <v>0</v>
      </c>
      <c r="Z621" s="14">
        <f>IF(W621&gt;10,"NA",Y621)</f>
        <v>0</v>
      </c>
    </row>
    <row r="622" spans="1:26" ht="19" x14ac:dyDescent="0.25">
      <c r="A622" s="23">
        <v>621</v>
      </c>
      <c r="B622" s="5" t="s">
        <v>0</v>
      </c>
      <c r="C622" s="3" t="s">
        <v>51</v>
      </c>
      <c r="D622" s="3" t="s">
        <v>51</v>
      </c>
      <c r="E622" s="3" t="s">
        <v>47</v>
      </c>
      <c r="F622" s="3" t="s">
        <v>8</v>
      </c>
      <c r="G622" s="3">
        <v>49</v>
      </c>
      <c r="H622" s="3" t="s">
        <v>17</v>
      </c>
      <c r="I622" s="23" t="s">
        <v>44</v>
      </c>
      <c r="J622" s="23">
        <v>406</v>
      </c>
      <c r="K622" s="23">
        <v>120</v>
      </c>
      <c r="L622" s="23">
        <v>110</v>
      </c>
      <c r="M622" s="4">
        <f>PI()*(K622/2)^2/1000+PI()*(L622/2)^2/1000</f>
        <v>20.81305133003238</v>
      </c>
      <c r="N622" s="33">
        <v>1</v>
      </c>
      <c r="O622" s="3">
        <v>13</v>
      </c>
      <c r="P622" s="6">
        <v>1.5720000000000001</v>
      </c>
      <c r="Q622" s="6">
        <v>1.079</v>
      </c>
      <c r="R622" s="6">
        <v>1.0589999999999999</v>
      </c>
      <c r="S622" s="6">
        <v>0</v>
      </c>
      <c r="T622" s="6">
        <f>R622-S622</f>
        <v>1.0589999999999999</v>
      </c>
      <c r="U622" s="6">
        <v>1.0589999999999999</v>
      </c>
      <c r="V622" s="6">
        <f>U622-S622</f>
        <v>1.0589999999999999</v>
      </c>
      <c r="W622" s="6">
        <f>100 - (1 - (((U622-T622)/U622)+(S622/T622)))*100</f>
        <v>0</v>
      </c>
      <c r="X622" s="6">
        <v>1.0589999999999999</v>
      </c>
      <c r="Y622" s="13">
        <f>(X622-U622)/U622*100</f>
        <v>0</v>
      </c>
      <c r="Z622" s="14">
        <f>IF(W622&gt;10,"NA",Y622)</f>
        <v>0</v>
      </c>
    </row>
    <row r="623" spans="1:26" ht="19" x14ac:dyDescent="0.25">
      <c r="A623" s="23">
        <v>622</v>
      </c>
      <c r="B623" s="5" t="s">
        <v>0</v>
      </c>
      <c r="C623" s="3" t="s">
        <v>51</v>
      </c>
      <c r="D623" s="3" t="s">
        <v>51</v>
      </c>
      <c r="E623" s="3" t="s">
        <v>47</v>
      </c>
      <c r="F623" s="3" t="s">
        <v>8</v>
      </c>
      <c r="G623" s="3">
        <v>49</v>
      </c>
      <c r="H623" s="3" t="s">
        <v>17</v>
      </c>
      <c r="I623" s="23" t="s">
        <v>44</v>
      </c>
      <c r="J623" s="23">
        <v>406</v>
      </c>
      <c r="K623" s="23">
        <v>120</v>
      </c>
      <c r="L623" s="23">
        <v>110</v>
      </c>
      <c r="M623" s="4">
        <f>PI()*(K623/2)^2/1000+PI()*(L623/2)^2/1000</f>
        <v>20.81305133003238</v>
      </c>
      <c r="N623" s="33">
        <v>0</v>
      </c>
      <c r="O623" s="3">
        <v>14</v>
      </c>
      <c r="P623" s="6">
        <v>2.4119999999999999</v>
      </c>
      <c r="Q623" s="6">
        <v>2.4870000000000001</v>
      </c>
      <c r="R623" s="6">
        <v>2.4300000000000002</v>
      </c>
      <c r="S623" s="6">
        <v>0</v>
      </c>
      <c r="T623" s="6">
        <f>R623-S623</f>
        <v>2.4300000000000002</v>
      </c>
      <c r="U623" s="6">
        <v>2.4300000000000002</v>
      </c>
      <c r="V623" s="6">
        <f>U623-S623</f>
        <v>2.4300000000000002</v>
      </c>
      <c r="W623" s="6">
        <f>100 - (1 - (((U623-T623)/U623)+(S623/T623)))*100</f>
        <v>0</v>
      </c>
      <c r="X623" s="6">
        <v>2.4300000000000002</v>
      </c>
      <c r="Y623" s="13">
        <f>(X623-U623)/U623*100</f>
        <v>0</v>
      </c>
      <c r="Z623" s="14">
        <f>IF(W623&gt;10,"NA",Y623)</f>
        <v>0</v>
      </c>
    </row>
    <row r="624" spans="1:26" ht="19" x14ac:dyDescent="0.25">
      <c r="A624" s="23">
        <v>623</v>
      </c>
      <c r="B624" s="5" t="s">
        <v>0</v>
      </c>
      <c r="C624" s="3" t="s">
        <v>51</v>
      </c>
      <c r="D624" s="3" t="s">
        <v>51</v>
      </c>
      <c r="E624" s="3" t="s">
        <v>47</v>
      </c>
      <c r="F624" s="3" t="s">
        <v>8</v>
      </c>
      <c r="G624" s="3">
        <v>49</v>
      </c>
      <c r="H624" s="3" t="s">
        <v>17</v>
      </c>
      <c r="I624" s="23" t="s">
        <v>44</v>
      </c>
      <c r="J624" s="23">
        <v>406</v>
      </c>
      <c r="K624" s="23">
        <v>120</v>
      </c>
      <c r="L624" s="23">
        <v>110</v>
      </c>
      <c r="M624" s="4">
        <f>PI()*(K624/2)^2/1000+PI()*(L624/2)^2/1000</f>
        <v>20.81305133003238</v>
      </c>
      <c r="N624" s="33">
        <v>0</v>
      </c>
      <c r="O624" s="3">
        <v>15</v>
      </c>
      <c r="P624" s="6">
        <v>1.796</v>
      </c>
      <c r="Q624" s="6">
        <v>1.2350000000000001</v>
      </c>
      <c r="R624" s="6">
        <v>1.18</v>
      </c>
      <c r="S624" s="6">
        <v>0</v>
      </c>
      <c r="T624" s="6">
        <f>R624-S624</f>
        <v>1.18</v>
      </c>
      <c r="U624" s="6">
        <v>1.48</v>
      </c>
      <c r="V624" s="6">
        <f>U624-S624</f>
        <v>1.48</v>
      </c>
      <c r="W624" s="6">
        <f>100 - (1 - (((U624-T624)/U624)+(S624/T624)))*100</f>
        <v>20.270270270270274</v>
      </c>
      <c r="X624" s="6">
        <v>1.48</v>
      </c>
      <c r="Y624" s="13">
        <f>(X624-U624)/U624*100</f>
        <v>0</v>
      </c>
      <c r="Z624" s="14" t="str">
        <f>IF(W624&gt;10,"NA",Y624)</f>
        <v>NA</v>
      </c>
    </row>
    <row r="625" spans="1:26" ht="19" x14ac:dyDescent="0.25">
      <c r="A625" s="23">
        <v>624</v>
      </c>
      <c r="B625" s="5" t="s">
        <v>0</v>
      </c>
      <c r="C625" s="3" t="s">
        <v>51</v>
      </c>
      <c r="D625" s="3" t="s">
        <v>51</v>
      </c>
      <c r="E625" s="3" t="s">
        <v>48</v>
      </c>
      <c r="F625" s="3" t="s">
        <v>8</v>
      </c>
      <c r="G625" s="3">
        <v>50</v>
      </c>
      <c r="H625" s="3" t="s">
        <v>9</v>
      </c>
      <c r="I625" s="23" t="s">
        <v>43</v>
      </c>
      <c r="J625" s="23">
        <v>397</v>
      </c>
      <c r="K625" s="23">
        <v>30</v>
      </c>
      <c r="L625" s="23">
        <v>0</v>
      </c>
      <c r="M625" s="4">
        <f>PI()*(K625/2)^2/1000+PI()*(L625/2)^2/1000</f>
        <v>0.70685834705770345</v>
      </c>
      <c r="N625" s="33">
        <v>0</v>
      </c>
      <c r="O625" s="3">
        <v>1</v>
      </c>
      <c r="P625" s="6">
        <v>1.365</v>
      </c>
      <c r="Q625" s="6">
        <v>0.92</v>
      </c>
      <c r="R625" s="6">
        <v>0.84599999999999997</v>
      </c>
      <c r="S625" s="6">
        <v>0</v>
      </c>
      <c r="T625" s="6">
        <f>R625-S625</f>
        <v>0.84599999999999997</v>
      </c>
      <c r="U625" s="6">
        <v>0.84599999999999997</v>
      </c>
      <c r="V625" s="6">
        <f>U625-S625</f>
        <v>0.84599999999999997</v>
      </c>
      <c r="W625" s="6">
        <f>100 - (1 - (((U625-T625)/U625)+(S625/T625)))*100</f>
        <v>0</v>
      </c>
      <c r="X625" s="6">
        <v>0.84599999999999997</v>
      </c>
      <c r="Y625" s="13">
        <f>(X625-U625)/U625*100</f>
        <v>0</v>
      </c>
      <c r="Z625" s="14">
        <f>IF(W625&gt;10,"NA",Y625)</f>
        <v>0</v>
      </c>
    </row>
    <row r="626" spans="1:26" ht="19" x14ac:dyDescent="0.25">
      <c r="A626" s="23">
        <v>625</v>
      </c>
      <c r="B626" s="5" t="s">
        <v>0</v>
      </c>
      <c r="C626" s="3" t="s">
        <v>51</v>
      </c>
      <c r="D626" s="3" t="s">
        <v>51</v>
      </c>
      <c r="E626" s="3" t="s">
        <v>48</v>
      </c>
      <c r="F626" s="3" t="s">
        <v>8</v>
      </c>
      <c r="G626" s="3">
        <v>50</v>
      </c>
      <c r="H626" s="3" t="s">
        <v>9</v>
      </c>
      <c r="I626" s="23" t="s">
        <v>43</v>
      </c>
      <c r="J626" s="23">
        <v>397</v>
      </c>
      <c r="K626" s="23">
        <v>30</v>
      </c>
      <c r="L626" s="23">
        <v>0</v>
      </c>
      <c r="M626" s="4">
        <f>PI()*(K626/2)^2/1000+PI()*(L626/2)^2/1000</f>
        <v>0.70685834705770345</v>
      </c>
      <c r="N626" s="33">
        <v>0</v>
      </c>
      <c r="O626" s="3">
        <v>2</v>
      </c>
      <c r="P626" s="6">
        <v>1.7290000000000001</v>
      </c>
      <c r="Q626" s="6">
        <v>1.6539999999999999</v>
      </c>
      <c r="R626" s="6">
        <v>6.7770000000000001</v>
      </c>
      <c r="S626" s="6">
        <v>0</v>
      </c>
      <c r="T626" s="6">
        <f>R626-S626</f>
        <v>6.7770000000000001</v>
      </c>
      <c r="U626" s="6">
        <v>6.7770000000000001</v>
      </c>
      <c r="V626" s="6">
        <f>U626-S626</f>
        <v>6.7770000000000001</v>
      </c>
      <c r="W626" s="6">
        <f>100 - (1 - (((U626-T626)/U626)+(S626/T626)))*100</f>
        <v>0</v>
      </c>
      <c r="X626" s="6">
        <v>6.7770000000000001</v>
      </c>
      <c r="Y626" s="13">
        <f>(X626-U626)/U626*100</f>
        <v>0</v>
      </c>
      <c r="Z626" s="14">
        <f>IF(W626&gt;10,"NA",Y626)</f>
        <v>0</v>
      </c>
    </row>
    <row r="627" spans="1:26" ht="19" x14ac:dyDescent="0.25">
      <c r="A627" s="23">
        <v>626</v>
      </c>
      <c r="B627" s="5" t="s">
        <v>0</v>
      </c>
      <c r="C627" s="3" t="s">
        <v>51</v>
      </c>
      <c r="D627" s="3" t="s">
        <v>51</v>
      </c>
      <c r="E627" s="3" t="s">
        <v>48</v>
      </c>
      <c r="F627" s="3" t="s">
        <v>8</v>
      </c>
      <c r="G627" s="3">
        <v>50</v>
      </c>
      <c r="H627" s="3" t="s">
        <v>9</v>
      </c>
      <c r="I627" s="23" t="s">
        <v>43</v>
      </c>
      <c r="J627" s="23">
        <v>397</v>
      </c>
      <c r="K627" s="23">
        <v>30</v>
      </c>
      <c r="L627" s="23">
        <v>0</v>
      </c>
      <c r="M627" s="4">
        <f>PI()*(K627/2)^2/1000+PI()*(L627/2)^2/1000</f>
        <v>0.70685834705770345</v>
      </c>
      <c r="N627" s="33">
        <v>0</v>
      </c>
      <c r="O627" s="3">
        <v>3</v>
      </c>
      <c r="P627" s="6">
        <v>2.74</v>
      </c>
      <c r="Q627" s="6">
        <v>4.109</v>
      </c>
      <c r="R627" s="6">
        <v>4.47</v>
      </c>
      <c r="S627" s="6">
        <v>0</v>
      </c>
      <c r="T627" s="6">
        <f>R627-S627</f>
        <v>4.47</v>
      </c>
      <c r="U627" s="6">
        <v>4.47</v>
      </c>
      <c r="V627" s="6">
        <f>U627-S627</f>
        <v>4.47</v>
      </c>
      <c r="W627" s="6">
        <f>100 - (1 - (((U627-T627)/U627)+(S627/T627)))*100</f>
        <v>0</v>
      </c>
      <c r="X627" s="6">
        <v>4.47</v>
      </c>
      <c r="Y627" s="13">
        <f>(X627-U627)/U627*100</f>
        <v>0</v>
      </c>
      <c r="Z627" s="14">
        <f>IF(W627&gt;10,"NA",Y627)</f>
        <v>0</v>
      </c>
    </row>
    <row r="628" spans="1:26" ht="19" x14ac:dyDescent="0.25">
      <c r="A628" s="23">
        <v>627</v>
      </c>
      <c r="B628" s="5" t="s">
        <v>0</v>
      </c>
      <c r="C628" s="3" t="s">
        <v>51</v>
      </c>
      <c r="D628" s="3" t="s">
        <v>51</v>
      </c>
      <c r="E628" s="3" t="s">
        <v>48</v>
      </c>
      <c r="F628" s="3" t="s">
        <v>8</v>
      </c>
      <c r="G628" s="3">
        <v>50</v>
      </c>
      <c r="H628" s="3" t="s">
        <v>9</v>
      </c>
      <c r="I628" s="23" t="s">
        <v>43</v>
      </c>
      <c r="J628" s="23">
        <v>397</v>
      </c>
      <c r="K628" s="23">
        <v>30</v>
      </c>
      <c r="L628" s="23">
        <v>0</v>
      </c>
      <c r="M628" s="4">
        <f>PI()*(K628/2)^2/1000+PI()*(L628/2)^2/1000</f>
        <v>0.70685834705770345</v>
      </c>
      <c r="N628" s="33">
        <v>1</v>
      </c>
      <c r="O628" s="3">
        <v>4</v>
      </c>
      <c r="P628" s="6">
        <v>4.0579999999999998</v>
      </c>
      <c r="Q628" s="6">
        <v>6.9189999999999996</v>
      </c>
      <c r="R628" s="6">
        <v>4.226</v>
      </c>
      <c r="S628" s="6">
        <v>0</v>
      </c>
      <c r="T628" s="6">
        <f>R628-S628</f>
        <v>4.226</v>
      </c>
      <c r="U628" s="6">
        <v>4.226</v>
      </c>
      <c r="V628" s="6">
        <f>U628-S628</f>
        <v>4.226</v>
      </c>
      <c r="W628" s="6">
        <f>100 - (1 - (((U628-T628)/U628)+(S628/T628)))*100</f>
        <v>0</v>
      </c>
      <c r="X628" s="6">
        <v>4.226</v>
      </c>
      <c r="Y628" s="13">
        <f>(X628-U628)/U628*100</f>
        <v>0</v>
      </c>
      <c r="Z628" s="14">
        <f>IF(W628&gt;10,"NA",Y628)</f>
        <v>0</v>
      </c>
    </row>
    <row r="629" spans="1:26" ht="19" x14ac:dyDescent="0.25">
      <c r="A629" s="23">
        <v>628</v>
      </c>
      <c r="B629" s="5" t="s">
        <v>0</v>
      </c>
      <c r="C629" s="3" t="s">
        <v>51</v>
      </c>
      <c r="D629" s="3" t="s">
        <v>51</v>
      </c>
      <c r="E629" s="3" t="s">
        <v>48</v>
      </c>
      <c r="F629" s="3" t="s">
        <v>8</v>
      </c>
      <c r="G629" s="3">
        <v>50</v>
      </c>
      <c r="H629" s="3" t="s">
        <v>9</v>
      </c>
      <c r="I629" s="23" t="s">
        <v>43</v>
      </c>
      <c r="J629" s="23">
        <v>397</v>
      </c>
      <c r="K629" s="23">
        <v>30</v>
      </c>
      <c r="L629" s="23">
        <v>0</v>
      </c>
      <c r="M629" s="4">
        <f>PI()*(K629/2)^2/1000+PI()*(L629/2)^2/1000</f>
        <v>0.70685834705770345</v>
      </c>
      <c r="N629" s="33">
        <v>0</v>
      </c>
      <c r="O629" s="3">
        <v>5</v>
      </c>
      <c r="P629" s="6">
        <v>3.3980000000000001</v>
      </c>
      <c r="Q629" s="6">
        <v>4.5359999999999996</v>
      </c>
      <c r="R629" s="6">
        <v>2.52</v>
      </c>
      <c r="S629" s="6">
        <v>0</v>
      </c>
      <c r="T629" s="6">
        <f>R629-S629</f>
        <v>2.52</v>
      </c>
      <c r="U629" s="6">
        <v>2.52</v>
      </c>
      <c r="V629" s="6">
        <f>U629-S629</f>
        <v>2.52</v>
      </c>
      <c r="W629" s="6">
        <f>100 - (1 - (((U629-T629)/U629)+(S629/T629)))*100</f>
        <v>0</v>
      </c>
      <c r="X629" s="6">
        <v>2.52</v>
      </c>
      <c r="Y629" s="13">
        <f>(X629-U629)/U629*100</f>
        <v>0</v>
      </c>
      <c r="Z629" s="14">
        <f>IF(W629&gt;10,"NA",Y629)</f>
        <v>0</v>
      </c>
    </row>
    <row r="630" spans="1:26" ht="19" x14ac:dyDescent="0.25">
      <c r="A630" s="23">
        <v>629</v>
      </c>
      <c r="B630" s="5" t="s">
        <v>0</v>
      </c>
      <c r="C630" s="3" t="s">
        <v>51</v>
      </c>
      <c r="D630" s="3" t="s">
        <v>51</v>
      </c>
      <c r="E630" s="3" t="s">
        <v>48</v>
      </c>
      <c r="F630" s="3" t="s">
        <v>8</v>
      </c>
      <c r="G630" s="3">
        <v>50</v>
      </c>
      <c r="H630" s="3" t="s">
        <v>9</v>
      </c>
      <c r="I630" s="23" t="s">
        <v>43</v>
      </c>
      <c r="J630" s="23">
        <v>397</v>
      </c>
      <c r="K630" s="23">
        <v>30</v>
      </c>
      <c r="L630" s="23">
        <v>0</v>
      </c>
      <c r="M630" s="4">
        <f>PI()*(K630/2)^2/1000+PI()*(L630/2)^2/1000</f>
        <v>0.70685834705770345</v>
      </c>
      <c r="N630" s="33">
        <v>0</v>
      </c>
      <c r="O630" s="3">
        <v>6</v>
      </c>
      <c r="P630" s="6">
        <v>2.9420000000000002</v>
      </c>
      <c r="Q630" s="6">
        <v>4.2969999999999997</v>
      </c>
      <c r="R630" s="6">
        <v>4.2690000000000001</v>
      </c>
      <c r="S630" s="6">
        <v>0</v>
      </c>
      <c r="T630" s="6">
        <f>R630-S630</f>
        <v>4.2690000000000001</v>
      </c>
      <c r="U630" s="6">
        <v>4.2690000000000001</v>
      </c>
      <c r="V630" s="6">
        <f>U630-S630</f>
        <v>4.2690000000000001</v>
      </c>
      <c r="W630" s="6">
        <f>100 - (1 - (((U630-T630)/U630)+(S630/T630)))*100</f>
        <v>0</v>
      </c>
      <c r="X630" s="6">
        <v>4.2690000000000001</v>
      </c>
      <c r="Y630" s="13">
        <f>(X630-U630)/U630*100</f>
        <v>0</v>
      </c>
      <c r="Z630" s="14">
        <f>IF(W630&gt;10,"NA",Y630)</f>
        <v>0</v>
      </c>
    </row>
    <row r="631" spans="1:26" ht="19" x14ac:dyDescent="0.25">
      <c r="A631" s="23">
        <v>630</v>
      </c>
      <c r="B631" s="5" t="s">
        <v>0</v>
      </c>
      <c r="C631" s="3" t="s">
        <v>51</v>
      </c>
      <c r="D631" s="3" t="s">
        <v>51</v>
      </c>
      <c r="E631" s="3" t="s">
        <v>48</v>
      </c>
      <c r="F631" s="3" t="s">
        <v>8</v>
      </c>
      <c r="G631" s="3">
        <v>50</v>
      </c>
      <c r="H631" s="3" t="s">
        <v>9</v>
      </c>
      <c r="I631" s="23" t="s">
        <v>43</v>
      </c>
      <c r="J631" s="23">
        <v>397</v>
      </c>
      <c r="K631" s="23">
        <v>30</v>
      </c>
      <c r="L631" s="23">
        <v>0</v>
      </c>
      <c r="M631" s="4">
        <f>PI()*(K631/2)^2/1000+PI()*(L631/2)^2/1000</f>
        <v>0.70685834705770345</v>
      </c>
      <c r="N631" s="33">
        <v>0</v>
      </c>
      <c r="O631" s="3">
        <v>7</v>
      </c>
      <c r="P631" s="6">
        <v>1.9259999999999999</v>
      </c>
      <c r="Q631" s="6">
        <v>2.5579999999999998</v>
      </c>
      <c r="R631" s="6">
        <v>5.7130000000000001</v>
      </c>
      <c r="S631" s="6">
        <v>0</v>
      </c>
      <c r="T631" s="6">
        <f>R631-S631</f>
        <v>5.7130000000000001</v>
      </c>
      <c r="U631" s="6">
        <v>5.7130000000000001</v>
      </c>
      <c r="V631" s="6">
        <f>U631-S631</f>
        <v>5.7130000000000001</v>
      </c>
      <c r="W631" s="6">
        <f>100 - (1 - (((U631-T631)/U631)+(S631/T631)))*100</f>
        <v>0</v>
      </c>
      <c r="X631" s="6">
        <v>5.7130000000000001</v>
      </c>
      <c r="Y631" s="13">
        <f>(X631-U631)/U631*100</f>
        <v>0</v>
      </c>
      <c r="Z631" s="14">
        <f>IF(W631&gt;10,"NA",Y631)</f>
        <v>0</v>
      </c>
    </row>
    <row r="632" spans="1:26" ht="19" x14ac:dyDescent="0.25">
      <c r="A632" s="23">
        <v>631</v>
      </c>
      <c r="B632" s="5" t="s">
        <v>0</v>
      </c>
      <c r="C632" s="3" t="s">
        <v>51</v>
      </c>
      <c r="D632" s="3" t="s">
        <v>51</v>
      </c>
      <c r="E632" s="3" t="s">
        <v>48</v>
      </c>
      <c r="F632" s="3" t="s">
        <v>8</v>
      </c>
      <c r="G632" s="3">
        <v>50</v>
      </c>
      <c r="H632" s="3" t="s">
        <v>9</v>
      </c>
      <c r="I632" s="23" t="s">
        <v>43</v>
      </c>
      <c r="J632" s="23">
        <v>397</v>
      </c>
      <c r="K632" s="23">
        <v>30</v>
      </c>
      <c r="L632" s="23">
        <v>0</v>
      </c>
      <c r="M632" s="4">
        <f>PI()*(K632/2)^2/1000+PI()*(L632/2)^2/1000</f>
        <v>0.70685834705770345</v>
      </c>
      <c r="N632" s="33">
        <v>0</v>
      </c>
      <c r="O632" s="3">
        <v>8</v>
      </c>
      <c r="P632" s="6">
        <v>3.101</v>
      </c>
      <c r="Q632" s="6">
        <v>4.3410000000000002</v>
      </c>
      <c r="R632" s="6">
        <v>3.7850000000000001</v>
      </c>
      <c r="S632" s="6">
        <v>0</v>
      </c>
      <c r="T632" s="6">
        <f>R632-S632</f>
        <v>3.7850000000000001</v>
      </c>
      <c r="U632" s="6">
        <v>3.7850000000000001</v>
      </c>
      <c r="V632" s="6">
        <f>U632-S632</f>
        <v>3.7850000000000001</v>
      </c>
      <c r="W632" s="6">
        <f>100 - (1 - (((U632-T632)/U632)+(S632/T632)))*100</f>
        <v>0</v>
      </c>
      <c r="X632" s="6">
        <v>3.7850000000000001</v>
      </c>
      <c r="Y632" s="13">
        <f>(X632-U632)/U632*100</f>
        <v>0</v>
      </c>
      <c r="Z632" s="14">
        <f>IF(W632&gt;10,"NA",Y632)</f>
        <v>0</v>
      </c>
    </row>
    <row r="633" spans="1:26" ht="19" x14ac:dyDescent="0.25">
      <c r="A633" s="23">
        <v>632</v>
      </c>
      <c r="B633" s="5" t="s">
        <v>0</v>
      </c>
      <c r="C633" s="3" t="s">
        <v>51</v>
      </c>
      <c r="D633" s="3" t="s">
        <v>51</v>
      </c>
      <c r="E633" s="3" t="s">
        <v>48</v>
      </c>
      <c r="F633" s="3" t="s">
        <v>8</v>
      </c>
      <c r="G633" s="3">
        <v>50</v>
      </c>
      <c r="H633" s="3" t="s">
        <v>9</v>
      </c>
      <c r="I633" s="23" t="s">
        <v>43</v>
      </c>
      <c r="J633" s="23">
        <v>397</v>
      </c>
      <c r="K633" s="23">
        <v>30</v>
      </c>
      <c r="L633" s="23">
        <v>0</v>
      </c>
      <c r="M633" s="4">
        <f>PI()*(K633/2)^2/1000+PI()*(L633/2)^2/1000</f>
        <v>0.70685834705770345</v>
      </c>
      <c r="N633" s="33">
        <v>0</v>
      </c>
      <c r="O633" s="3">
        <v>9</v>
      </c>
      <c r="P633" s="6">
        <v>3.758</v>
      </c>
      <c r="Q633" s="6">
        <v>5.8630000000000004</v>
      </c>
      <c r="R633" s="6">
        <v>6.2510000000000003</v>
      </c>
      <c r="S633" s="6">
        <v>0</v>
      </c>
      <c r="T633" s="6">
        <f>R633-S633</f>
        <v>6.2510000000000003</v>
      </c>
      <c r="U633" s="6">
        <v>6.4539999999999997</v>
      </c>
      <c r="V633" s="6">
        <f>U633-S633</f>
        <v>6.4539999999999997</v>
      </c>
      <c r="W633" s="6">
        <f>100 - (1 - (((U633-T633)/U633)+(S633/T633)))*100</f>
        <v>3.1453362255965231</v>
      </c>
      <c r="X633" s="6">
        <v>6.4539999999999997</v>
      </c>
      <c r="Y633" s="13">
        <f>(X633-U633)/U633*100</f>
        <v>0</v>
      </c>
      <c r="Z633" s="14">
        <f>IF(W633&gt;10,"NA",Y633)</f>
        <v>0</v>
      </c>
    </row>
    <row r="634" spans="1:26" ht="19" x14ac:dyDescent="0.25">
      <c r="A634" s="23">
        <v>633</v>
      </c>
      <c r="B634" s="5" t="s">
        <v>0</v>
      </c>
      <c r="C634" s="3" t="s">
        <v>51</v>
      </c>
      <c r="D634" s="3" t="s">
        <v>51</v>
      </c>
      <c r="E634" s="3" t="s">
        <v>48</v>
      </c>
      <c r="F634" s="3" t="s">
        <v>8</v>
      </c>
      <c r="G634" s="3">
        <v>50</v>
      </c>
      <c r="H634" s="3" t="s">
        <v>9</v>
      </c>
      <c r="I634" s="23" t="s">
        <v>43</v>
      </c>
      <c r="J634" s="23">
        <v>397</v>
      </c>
      <c r="K634" s="23">
        <v>30</v>
      </c>
      <c r="L634" s="23">
        <v>0</v>
      </c>
      <c r="M634" s="4">
        <f>PI()*(K634/2)^2/1000+PI()*(L634/2)^2/1000</f>
        <v>0.70685834705770345</v>
      </c>
      <c r="N634" s="33">
        <v>1</v>
      </c>
      <c r="O634" s="3">
        <v>10</v>
      </c>
      <c r="P634" s="6">
        <v>2.8740000000000001</v>
      </c>
      <c r="Q634" s="6">
        <v>3.8610000000000002</v>
      </c>
      <c r="R634" s="6">
        <v>1.8779999999999999</v>
      </c>
      <c r="S634" s="6">
        <v>0</v>
      </c>
      <c r="T634" s="6">
        <f>R634-S634</f>
        <v>1.8779999999999999</v>
      </c>
      <c r="U634" s="6">
        <v>1.8779999999999999</v>
      </c>
      <c r="V634" s="6">
        <f>U634-S634</f>
        <v>1.8779999999999999</v>
      </c>
      <c r="W634" s="6">
        <f>100 - (1 - (((U634-T634)/U634)+(S634/T634)))*100</f>
        <v>0</v>
      </c>
      <c r="X634" s="6">
        <v>1.8779999999999999</v>
      </c>
      <c r="Y634" s="13">
        <f>(X634-U634)/U634*100</f>
        <v>0</v>
      </c>
      <c r="Z634" s="14">
        <f>IF(W634&gt;10,"NA",Y634)</f>
        <v>0</v>
      </c>
    </row>
    <row r="635" spans="1:26" ht="19" x14ac:dyDescent="0.25">
      <c r="A635" s="23">
        <v>634</v>
      </c>
      <c r="B635" s="5" t="s">
        <v>0</v>
      </c>
      <c r="C635" s="3" t="s">
        <v>51</v>
      </c>
      <c r="D635" s="3" t="s">
        <v>51</v>
      </c>
      <c r="E635" s="3" t="s">
        <v>48</v>
      </c>
      <c r="F635" s="3" t="s">
        <v>8</v>
      </c>
      <c r="G635" s="3">
        <v>50</v>
      </c>
      <c r="H635" s="3" t="s">
        <v>9</v>
      </c>
      <c r="I635" s="23" t="s">
        <v>43</v>
      </c>
      <c r="J635" s="23">
        <v>397</v>
      </c>
      <c r="K635" s="23">
        <v>30</v>
      </c>
      <c r="L635" s="23">
        <v>0</v>
      </c>
      <c r="M635" s="4">
        <f>PI()*(K635/2)^2/1000+PI()*(L635/2)^2/1000</f>
        <v>0.70685834705770345</v>
      </c>
      <c r="N635" s="33">
        <v>0</v>
      </c>
      <c r="O635" s="3">
        <v>11</v>
      </c>
      <c r="P635" s="6">
        <v>3.6059999999999999</v>
      </c>
      <c r="Q635" s="6">
        <v>6.399</v>
      </c>
      <c r="R635" s="6">
        <v>1.579</v>
      </c>
      <c r="S635" s="6">
        <v>0</v>
      </c>
      <c r="T635" s="6">
        <f>R635-S635</f>
        <v>1.579</v>
      </c>
      <c r="U635" s="6">
        <v>1.6859999999999999</v>
      </c>
      <c r="V635" s="6">
        <f>U635-S635</f>
        <v>1.6859999999999999</v>
      </c>
      <c r="W635" s="6">
        <f>100 - (1 - (((U635-T635)/U635)+(S635/T635)))*100</f>
        <v>6.3463819691577612</v>
      </c>
      <c r="X635" s="6">
        <v>1.6859999999999999</v>
      </c>
      <c r="Y635" s="13">
        <f>(X635-U635)/U635*100</f>
        <v>0</v>
      </c>
      <c r="Z635" s="14">
        <f>IF(W635&gt;10,"NA",Y635)</f>
        <v>0</v>
      </c>
    </row>
    <row r="636" spans="1:26" ht="19" x14ac:dyDescent="0.25">
      <c r="A636" s="23">
        <v>635</v>
      </c>
      <c r="B636" s="5" t="s">
        <v>0</v>
      </c>
      <c r="C636" s="3" t="s">
        <v>51</v>
      </c>
      <c r="D636" s="3" t="s">
        <v>51</v>
      </c>
      <c r="E636" s="3" t="s">
        <v>48</v>
      </c>
      <c r="F636" s="3" t="s">
        <v>8</v>
      </c>
      <c r="G636" s="3">
        <v>50</v>
      </c>
      <c r="H636" s="3" t="s">
        <v>9</v>
      </c>
      <c r="I636" s="23" t="s">
        <v>43</v>
      </c>
      <c r="J636" s="23">
        <v>397</v>
      </c>
      <c r="K636" s="23">
        <v>30</v>
      </c>
      <c r="L636" s="23">
        <v>0</v>
      </c>
      <c r="M636" s="4">
        <f>PI()*(K636/2)^2/1000+PI()*(L636/2)^2/1000</f>
        <v>0.70685834705770345</v>
      </c>
      <c r="N636" s="33">
        <v>0</v>
      </c>
      <c r="O636" s="3">
        <v>12</v>
      </c>
      <c r="P636" s="6">
        <v>2.1789999999999998</v>
      </c>
      <c r="Q636" s="6">
        <v>1.94</v>
      </c>
      <c r="R636" s="6">
        <v>4.0469999999999997</v>
      </c>
      <c r="S636" s="6">
        <v>0</v>
      </c>
      <c r="T636" s="6">
        <f>R636-S636</f>
        <v>4.0469999999999997</v>
      </c>
      <c r="U636" s="6">
        <v>4.0469999999999997</v>
      </c>
      <c r="V636" s="6">
        <f>U636-S636</f>
        <v>4.0469999999999997</v>
      </c>
      <c r="W636" s="6">
        <f>100 - (1 - (((U636-T636)/U636)+(S636/T636)))*100</f>
        <v>0</v>
      </c>
      <c r="X636" s="6">
        <v>4.0469999999999997</v>
      </c>
      <c r="Y636" s="13">
        <f>(X636-U636)/U636*100</f>
        <v>0</v>
      </c>
      <c r="Z636" s="14">
        <f>IF(W636&gt;10,"NA",Y636)</f>
        <v>0</v>
      </c>
    </row>
    <row r="637" spans="1:26" ht="19" x14ac:dyDescent="0.25">
      <c r="A637" s="23">
        <v>636</v>
      </c>
      <c r="B637" s="5" t="s">
        <v>0</v>
      </c>
      <c r="C637" s="3" t="s">
        <v>51</v>
      </c>
      <c r="D637" s="3" t="s">
        <v>51</v>
      </c>
      <c r="E637" s="3" t="s">
        <v>47</v>
      </c>
      <c r="F637" s="3" t="s">
        <v>8</v>
      </c>
      <c r="G637" s="3">
        <v>51</v>
      </c>
      <c r="H637" s="3" t="s">
        <v>9</v>
      </c>
      <c r="I637" s="23" t="s">
        <v>35</v>
      </c>
      <c r="J637" s="23">
        <v>402</v>
      </c>
      <c r="K637" s="23">
        <v>75</v>
      </c>
      <c r="L637" s="23">
        <v>0</v>
      </c>
      <c r="M637" s="4">
        <f>PI()*(K637/2)^2/1000+PI()*(L637/2)^2/1000</f>
        <v>4.4178646691106467</v>
      </c>
      <c r="N637" s="33">
        <v>0</v>
      </c>
      <c r="O637" s="3">
        <v>1</v>
      </c>
      <c r="P637" s="6">
        <v>1.4119999999999999</v>
      </c>
      <c r="Q637" s="6">
        <v>1.0409999999999999</v>
      </c>
      <c r="R637" s="6">
        <v>0.96399999999999997</v>
      </c>
      <c r="S637" s="6">
        <v>0</v>
      </c>
      <c r="T637" s="6">
        <f>R637-S637</f>
        <v>0.96399999999999997</v>
      </c>
      <c r="U637" s="6">
        <v>1.093</v>
      </c>
      <c r="V637" s="6">
        <f>U637-S637</f>
        <v>1.093</v>
      </c>
      <c r="W637" s="6">
        <f>100 - (1 - (((U637-T637)/U637)+(S637/T637)))*100</f>
        <v>11.802378774016461</v>
      </c>
      <c r="X637" s="6">
        <v>1.093</v>
      </c>
      <c r="Y637" s="13">
        <f>(X637-U637)/U637*100</f>
        <v>0</v>
      </c>
      <c r="Z637" s="14" t="str">
        <f>IF(W637&gt;10,"NA",Y637)</f>
        <v>NA</v>
      </c>
    </row>
    <row r="638" spans="1:26" ht="19" x14ac:dyDescent="0.25">
      <c r="A638" s="23">
        <v>637</v>
      </c>
      <c r="B638" s="5" t="s">
        <v>0</v>
      </c>
      <c r="C638" s="3" t="s">
        <v>51</v>
      </c>
      <c r="D638" s="3" t="s">
        <v>51</v>
      </c>
      <c r="E638" s="3" t="s">
        <v>47</v>
      </c>
      <c r="F638" s="3" t="s">
        <v>8</v>
      </c>
      <c r="G638" s="3">
        <v>51</v>
      </c>
      <c r="H638" s="3" t="s">
        <v>9</v>
      </c>
      <c r="I638" s="23" t="s">
        <v>35</v>
      </c>
      <c r="J638" s="23">
        <v>402</v>
      </c>
      <c r="K638" s="23">
        <v>75</v>
      </c>
      <c r="L638" s="23">
        <v>0</v>
      </c>
      <c r="M638" s="4">
        <f>PI()*(K638/2)^2/1000+PI()*(L638/2)^2/1000</f>
        <v>4.4178646691106467</v>
      </c>
      <c r="N638" s="33">
        <v>0</v>
      </c>
      <c r="O638" s="3">
        <v>2</v>
      </c>
      <c r="P638" s="6">
        <v>1.1220000000000001</v>
      </c>
      <c r="Q638" s="6">
        <v>0.79600000000000004</v>
      </c>
      <c r="R638" s="6">
        <v>0.76500000000000001</v>
      </c>
      <c r="S638" s="6">
        <v>0</v>
      </c>
      <c r="T638" s="6">
        <f>R638-S638</f>
        <v>0.76500000000000001</v>
      </c>
      <c r="U638" s="6">
        <v>1.131</v>
      </c>
      <c r="V638" s="6">
        <f>U638-S638</f>
        <v>1.131</v>
      </c>
      <c r="W638" s="6">
        <f>100 - (1 - (((U638-T638)/U638)+(S638/T638)))*100</f>
        <v>32.360742705570289</v>
      </c>
      <c r="X638" s="13">
        <v>1.131</v>
      </c>
      <c r="Y638" s="13">
        <f>(X638-U638)/U638*100</f>
        <v>0</v>
      </c>
      <c r="Z638" s="14" t="str">
        <f>IF(W638&gt;10,"NA",Y638)</f>
        <v>NA</v>
      </c>
    </row>
    <row r="639" spans="1:26" ht="19" x14ac:dyDescent="0.25">
      <c r="A639" s="23">
        <v>638</v>
      </c>
      <c r="B639" s="5" t="s">
        <v>0</v>
      </c>
      <c r="C639" s="3" t="s">
        <v>51</v>
      </c>
      <c r="D639" s="3" t="s">
        <v>51</v>
      </c>
      <c r="E639" s="3" t="s">
        <v>47</v>
      </c>
      <c r="F639" s="3" t="s">
        <v>8</v>
      </c>
      <c r="G639" s="3">
        <v>51</v>
      </c>
      <c r="H639" s="3" t="s">
        <v>9</v>
      </c>
      <c r="I639" s="23" t="s">
        <v>35</v>
      </c>
      <c r="J639" s="23">
        <v>402</v>
      </c>
      <c r="K639" s="23">
        <v>75</v>
      </c>
      <c r="L639" s="23">
        <v>0</v>
      </c>
      <c r="M639" s="4">
        <f>PI()*(K639/2)^2/1000+PI()*(L639/2)^2/1000</f>
        <v>4.4178646691106467</v>
      </c>
      <c r="N639" s="33">
        <v>0</v>
      </c>
      <c r="O639" s="3">
        <v>3</v>
      </c>
      <c r="P639" s="6">
        <v>1.115</v>
      </c>
      <c r="Q639" s="6">
        <v>0.65800000000000003</v>
      </c>
      <c r="R639" s="6">
        <v>0.63500000000000001</v>
      </c>
      <c r="S639" s="6">
        <v>0</v>
      </c>
      <c r="T639" s="6">
        <f>R639-S639</f>
        <v>0.63500000000000001</v>
      </c>
      <c r="U639" s="6">
        <v>0.75</v>
      </c>
      <c r="V639" s="6">
        <f>U639-S639</f>
        <v>0.75</v>
      </c>
      <c r="W639" s="6">
        <f>100 - (1 - (((U639-T639)/U639)+(S639/T639)))*100</f>
        <v>15.333333333333329</v>
      </c>
      <c r="X639" s="13">
        <v>0.75</v>
      </c>
      <c r="Y639" s="13">
        <f>(X639-U639)/U639*100</f>
        <v>0</v>
      </c>
      <c r="Z639" s="14" t="str">
        <f>IF(W639&gt;10,"NA",Y639)</f>
        <v>NA</v>
      </c>
    </row>
    <row r="640" spans="1:26" ht="19" x14ac:dyDescent="0.25">
      <c r="A640" s="23">
        <v>639</v>
      </c>
      <c r="B640" s="5" t="s">
        <v>0</v>
      </c>
      <c r="C640" s="3" t="s">
        <v>51</v>
      </c>
      <c r="D640" s="3" t="s">
        <v>51</v>
      </c>
      <c r="E640" s="3" t="s">
        <v>47</v>
      </c>
      <c r="F640" s="3" t="s">
        <v>8</v>
      </c>
      <c r="G640" s="3">
        <v>51</v>
      </c>
      <c r="H640" s="3" t="s">
        <v>9</v>
      </c>
      <c r="I640" s="23" t="s">
        <v>35</v>
      </c>
      <c r="J640" s="23">
        <v>402</v>
      </c>
      <c r="K640" s="23">
        <v>75</v>
      </c>
      <c r="L640" s="23">
        <v>0</v>
      </c>
      <c r="M640" s="4">
        <f>PI()*(K640/2)^2/1000+PI()*(L640/2)^2/1000</f>
        <v>4.4178646691106467</v>
      </c>
      <c r="N640" s="33">
        <v>0</v>
      </c>
      <c r="O640" s="3">
        <v>4</v>
      </c>
      <c r="P640" s="6">
        <v>2.0190000000000001</v>
      </c>
      <c r="Q640" s="6">
        <v>1.9179999999999999</v>
      </c>
      <c r="R640" s="6">
        <v>1.8720000000000001</v>
      </c>
      <c r="S640" s="6">
        <v>0</v>
      </c>
      <c r="T640" s="6">
        <f>R640-S640</f>
        <v>1.8720000000000001</v>
      </c>
      <c r="U640" s="6">
        <v>2.343</v>
      </c>
      <c r="V640" s="6">
        <f>U640-S640</f>
        <v>2.343</v>
      </c>
      <c r="W640" s="6">
        <f>100 - (1 - (((U640-T640)/U640)+(S640/T640)))*100</f>
        <v>20.102432778489117</v>
      </c>
      <c r="X640" s="13">
        <v>2.343</v>
      </c>
      <c r="Y640" s="13">
        <f>(X640-U640)/U640*100</f>
        <v>0</v>
      </c>
      <c r="Z640" s="14" t="str">
        <f>IF(W640&gt;10,"NA",Y640)</f>
        <v>NA</v>
      </c>
    </row>
    <row r="641" spans="1:26" ht="19" x14ac:dyDescent="0.25">
      <c r="A641" s="23">
        <v>640</v>
      </c>
      <c r="B641" s="5" t="s">
        <v>0</v>
      </c>
      <c r="C641" s="3" t="s">
        <v>51</v>
      </c>
      <c r="D641" s="3" t="s">
        <v>51</v>
      </c>
      <c r="E641" s="3" t="s">
        <v>47</v>
      </c>
      <c r="F641" s="3" t="s">
        <v>8</v>
      </c>
      <c r="G641" s="3">
        <v>51</v>
      </c>
      <c r="H641" s="3" t="s">
        <v>9</v>
      </c>
      <c r="I641" s="23" t="s">
        <v>35</v>
      </c>
      <c r="J641" s="23">
        <v>402</v>
      </c>
      <c r="K641" s="23">
        <v>75</v>
      </c>
      <c r="L641" s="23">
        <v>0</v>
      </c>
      <c r="M641" s="4">
        <f>PI()*(K641/2)^2/1000+PI()*(L641/2)^2/1000</f>
        <v>4.4178646691106467</v>
      </c>
      <c r="N641" s="33">
        <v>0</v>
      </c>
      <c r="O641" s="3">
        <v>5</v>
      </c>
      <c r="P641" s="6">
        <v>1.571</v>
      </c>
      <c r="Q641" s="6">
        <v>1.429</v>
      </c>
      <c r="R641" s="6">
        <v>1.3779999999999999</v>
      </c>
      <c r="S641" s="6">
        <v>0</v>
      </c>
      <c r="T641" s="6">
        <f>R641-S641</f>
        <v>1.3779999999999999</v>
      </c>
      <c r="U641" s="6">
        <v>1.7689999999999999</v>
      </c>
      <c r="V641" s="6">
        <f>U641-S641</f>
        <v>1.7689999999999999</v>
      </c>
      <c r="W641" s="6">
        <f>100 - (1 - (((U641-T641)/U641)+(S641/T641)))*100</f>
        <v>22.102882984737136</v>
      </c>
      <c r="X641" s="13">
        <v>1.7689999999999999</v>
      </c>
      <c r="Y641" s="13">
        <f>(X641-U641)/U641*100</f>
        <v>0</v>
      </c>
      <c r="Z641" s="14" t="str">
        <f>IF(W641&gt;10,"NA",Y641)</f>
        <v>NA</v>
      </c>
    </row>
    <row r="642" spans="1:26" ht="19" x14ac:dyDescent="0.25">
      <c r="A642" s="23">
        <v>641</v>
      </c>
      <c r="B642" s="5" t="s">
        <v>0</v>
      </c>
      <c r="C642" s="3" t="s">
        <v>51</v>
      </c>
      <c r="D642" s="3" t="s">
        <v>51</v>
      </c>
      <c r="E642" s="3" t="s">
        <v>47</v>
      </c>
      <c r="F642" s="3" t="s">
        <v>8</v>
      </c>
      <c r="G642" s="3">
        <v>51</v>
      </c>
      <c r="H642" s="3" t="s">
        <v>9</v>
      </c>
      <c r="I642" s="23" t="s">
        <v>35</v>
      </c>
      <c r="J642" s="23">
        <v>402</v>
      </c>
      <c r="K642" s="23">
        <v>75</v>
      </c>
      <c r="L642" s="23">
        <v>0</v>
      </c>
      <c r="M642" s="4">
        <f>PI()*(K642/2)^2/1000+PI()*(L642/2)^2/1000</f>
        <v>4.4178646691106467</v>
      </c>
      <c r="N642" s="33">
        <v>0</v>
      </c>
      <c r="O642" s="3">
        <v>6</v>
      </c>
      <c r="P642" s="6">
        <v>1.6259999999999999</v>
      </c>
      <c r="Q642" s="6">
        <v>1.748</v>
      </c>
      <c r="R642" s="6">
        <v>1.714</v>
      </c>
      <c r="S642" s="6">
        <v>0</v>
      </c>
      <c r="T642" s="6">
        <f>R642-S642</f>
        <v>1.714</v>
      </c>
      <c r="U642" s="6">
        <v>1.714</v>
      </c>
      <c r="V642" s="6">
        <f>U642-S642</f>
        <v>1.714</v>
      </c>
      <c r="W642" s="6">
        <f>100 - (1 - (((U642-T642)/U642)+(S642/T642)))*100</f>
        <v>0</v>
      </c>
      <c r="X642" s="13">
        <v>1.714</v>
      </c>
      <c r="Y642" s="13">
        <f>(X642-U642)/U642*100</f>
        <v>0</v>
      </c>
      <c r="Z642" s="14">
        <f>IF(W642&gt;10,"NA",Y642)</f>
        <v>0</v>
      </c>
    </row>
    <row r="643" spans="1:26" ht="19" x14ac:dyDescent="0.25">
      <c r="A643" s="23">
        <v>642</v>
      </c>
      <c r="B643" s="5" t="s">
        <v>0</v>
      </c>
      <c r="C643" s="3" t="s">
        <v>51</v>
      </c>
      <c r="D643" s="3" t="s">
        <v>51</v>
      </c>
      <c r="E643" s="3" t="s">
        <v>47</v>
      </c>
      <c r="F643" s="3" t="s">
        <v>8</v>
      </c>
      <c r="G643" s="3">
        <v>51</v>
      </c>
      <c r="H643" s="3" t="s">
        <v>9</v>
      </c>
      <c r="I643" s="23" t="s">
        <v>35</v>
      </c>
      <c r="J643" s="23">
        <v>402</v>
      </c>
      <c r="K643" s="23">
        <v>75</v>
      </c>
      <c r="L643" s="23">
        <v>0</v>
      </c>
      <c r="M643" s="4">
        <f>PI()*(K643/2)^2/1000+PI()*(L643/2)^2/1000</f>
        <v>4.4178646691106467</v>
      </c>
      <c r="N643" s="33">
        <v>0</v>
      </c>
      <c r="O643" s="3">
        <v>7</v>
      </c>
      <c r="P643" s="6">
        <v>1.9390000000000001</v>
      </c>
      <c r="Q643" s="6">
        <v>1.55</v>
      </c>
      <c r="R643" s="6">
        <v>1.502</v>
      </c>
      <c r="S643" s="6">
        <v>0</v>
      </c>
      <c r="T643" s="6">
        <f>R643-S643</f>
        <v>1.502</v>
      </c>
      <c r="U643" s="6">
        <v>2.0179999999999998</v>
      </c>
      <c r="V643" s="6">
        <f>U643-S643</f>
        <v>2.0179999999999998</v>
      </c>
      <c r="W643" s="6">
        <f>100 - (1 - (((U643-T643)/U643)+(S643/T643)))*100</f>
        <v>25.569871159563917</v>
      </c>
      <c r="X643" s="13">
        <v>2.0179999999999998</v>
      </c>
      <c r="Y643" s="13">
        <f>(X643-U643)/U643*100</f>
        <v>0</v>
      </c>
      <c r="Z643" s="14" t="str">
        <f>IF(W643&gt;10,"NA",Y643)</f>
        <v>NA</v>
      </c>
    </row>
    <row r="644" spans="1:26" ht="19" x14ac:dyDescent="0.25">
      <c r="A644" s="23">
        <v>643</v>
      </c>
      <c r="B644" s="5" t="s">
        <v>0</v>
      </c>
      <c r="C644" s="3" t="s">
        <v>51</v>
      </c>
      <c r="D644" s="3" t="s">
        <v>51</v>
      </c>
      <c r="E644" s="3" t="s">
        <v>47</v>
      </c>
      <c r="F644" s="3" t="s">
        <v>8</v>
      </c>
      <c r="G644" s="3">
        <v>51</v>
      </c>
      <c r="H644" s="3" t="s">
        <v>9</v>
      </c>
      <c r="I644" s="23" t="s">
        <v>35</v>
      </c>
      <c r="J644" s="23">
        <v>402</v>
      </c>
      <c r="K644" s="23">
        <v>75</v>
      </c>
      <c r="L644" s="23">
        <v>0</v>
      </c>
      <c r="M644" s="4">
        <f>PI()*(K644/2)^2/1000+PI()*(L644/2)^2/1000</f>
        <v>4.4178646691106467</v>
      </c>
      <c r="N644" s="33">
        <v>0</v>
      </c>
      <c r="O644" s="3">
        <v>8</v>
      </c>
      <c r="P644" s="6">
        <v>1.6779999999999999</v>
      </c>
      <c r="Q644" s="6">
        <v>1.1919999999999999</v>
      </c>
      <c r="R644" s="6">
        <v>1.117</v>
      </c>
      <c r="S644" s="6">
        <v>0</v>
      </c>
      <c r="T644" s="6">
        <f>R644-S644</f>
        <v>1.117</v>
      </c>
      <c r="U644" s="6">
        <v>1.4419999999999999</v>
      </c>
      <c r="V644" s="6">
        <f>U644-S644</f>
        <v>1.4419999999999999</v>
      </c>
      <c r="W644" s="6">
        <f>100 - (1 - (((U644-T644)/U644)+(S644/T644)))*100</f>
        <v>22.538141470180307</v>
      </c>
      <c r="X644" s="13">
        <v>1.4419999999999999</v>
      </c>
      <c r="Y644" s="13">
        <f>(X644-U644)/U644*100</f>
        <v>0</v>
      </c>
      <c r="Z644" s="14" t="str">
        <f>IF(W644&gt;10,"NA",Y644)</f>
        <v>NA</v>
      </c>
    </row>
    <row r="645" spans="1:26" ht="19" x14ac:dyDescent="0.25">
      <c r="A645" s="23">
        <v>644</v>
      </c>
      <c r="B645" s="5" t="s">
        <v>0</v>
      </c>
      <c r="C645" s="3" t="s">
        <v>51</v>
      </c>
      <c r="D645" s="3" t="s">
        <v>51</v>
      </c>
      <c r="E645" s="3" t="s">
        <v>47</v>
      </c>
      <c r="F645" s="3" t="s">
        <v>8</v>
      </c>
      <c r="G645" s="3">
        <v>51</v>
      </c>
      <c r="H645" s="3" t="s">
        <v>9</v>
      </c>
      <c r="I645" s="23" t="s">
        <v>35</v>
      </c>
      <c r="J645" s="23">
        <v>402</v>
      </c>
      <c r="K645" s="23">
        <v>75</v>
      </c>
      <c r="L645" s="23">
        <v>0</v>
      </c>
      <c r="M645" s="4">
        <f>PI()*(K645/2)^2/1000+PI()*(L645/2)^2/1000</f>
        <v>4.4178646691106467</v>
      </c>
      <c r="N645" s="33">
        <v>0</v>
      </c>
      <c r="O645" s="3">
        <v>9</v>
      </c>
      <c r="P645" s="6">
        <v>1.3540000000000001</v>
      </c>
      <c r="Q645" s="6">
        <v>0.97499999999999998</v>
      </c>
      <c r="R645" s="6">
        <v>0.97499999999999998</v>
      </c>
      <c r="S645" s="6">
        <v>0</v>
      </c>
      <c r="T645" s="6">
        <f>R645-S645</f>
        <v>0.97499999999999998</v>
      </c>
      <c r="U645" s="6">
        <v>1.4690000000000001</v>
      </c>
      <c r="V645" s="6">
        <f>U645-S645</f>
        <v>1.4690000000000001</v>
      </c>
      <c r="W645" s="6">
        <f>100 - (1 - (((U645-T645)/U645)+(S645/T645)))*100</f>
        <v>33.628318584070797</v>
      </c>
      <c r="X645" s="13">
        <v>1.4690000000000001</v>
      </c>
      <c r="Y645" s="13">
        <f>(X645-U645)/U645*100</f>
        <v>0</v>
      </c>
      <c r="Z645" s="14" t="str">
        <f>IF(W645&gt;10,"NA",Y645)</f>
        <v>NA</v>
      </c>
    </row>
    <row r="646" spans="1:26" ht="19" x14ac:dyDescent="0.25">
      <c r="A646" s="23">
        <v>645</v>
      </c>
      <c r="B646" s="5" t="s">
        <v>0</v>
      </c>
      <c r="C646" s="3" t="s">
        <v>51</v>
      </c>
      <c r="D646" s="3" t="s">
        <v>51</v>
      </c>
      <c r="E646" s="3" t="s">
        <v>47</v>
      </c>
      <c r="F646" s="3" t="s">
        <v>8</v>
      </c>
      <c r="G646" s="3">
        <v>51</v>
      </c>
      <c r="H646" s="3" t="s">
        <v>9</v>
      </c>
      <c r="I646" s="23" t="s">
        <v>35</v>
      </c>
      <c r="J646" s="23">
        <v>402</v>
      </c>
      <c r="K646" s="23">
        <v>75</v>
      </c>
      <c r="L646" s="23">
        <v>0</v>
      </c>
      <c r="M646" s="4">
        <f>PI()*(K646/2)^2/1000+PI()*(L646/2)^2/1000</f>
        <v>4.4178646691106467</v>
      </c>
      <c r="N646" s="33">
        <v>0</v>
      </c>
      <c r="O646" s="3">
        <v>10</v>
      </c>
      <c r="P646" s="6">
        <v>1.8680000000000001</v>
      </c>
      <c r="Q646" s="6">
        <v>1.468</v>
      </c>
      <c r="R646" s="6">
        <v>1.425</v>
      </c>
      <c r="S646" s="6">
        <v>0</v>
      </c>
      <c r="T646" s="6">
        <f>R646-S646</f>
        <v>1.425</v>
      </c>
      <c r="U646" s="6">
        <v>1.982</v>
      </c>
      <c r="V646" s="6">
        <f>U646-S646</f>
        <v>1.982</v>
      </c>
      <c r="W646" s="6">
        <f>100 - (1 - (((U646-T646)/U646)+(S646/T646)))*100</f>
        <v>28.102926337033296</v>
      </c>
      <c r="X646" s="13">
        <v>1.982</v>
      </c>
      <c r="Y646" s="13">
        <f>(X646-U646)/U646*100</f>
        <v>0</v>
      </c>
      <c r="Z646" s="14" t="str">
        <f>IF(W646&gt;10,"NA",Y646)</f>
        <v>NA</v>
      </c>
    </row>
    <row r="647" spans="1:26" ht="19" x14ac:dyDescent="0.25">
      <c r="A647" s="23">
        <v>646</v>
      </c>
      <c r="B647" s="5" t="s">
        <v>0</v>
      </c>
      <c r="C647" s="3" t="s">
        <v>51</v>
      </c>
      <c r="D647" s="3" t="s">
        <v>51</v>
      </c>
      <c r="E647" s="3" t="s">
        <v>47</v>
      </c>
      <c r="F647" s="3" t="s">
        <v>8</v>
      </c>
      <c r="G647" s="3">
        <v>51</v>
      </c>
      <c r="H647" s="3" t="s">
        <v>9</v>
      </c>
      <c r="I647" s="23" t="s">
        <v>35</v>
      </c>
      <c r="J647" s="23">
        <v>402</v>
      </c>
      <c r="K647" s="23">
        <v>75</v>
      </c>
      <c r="L647" s="23">
        <v>0</v>
      </c>
      <c r="M647" s="4">
        <f>PI()*(K647/2)^2/1000+PI()*(L647/2)^2/1000</f>
        <v>4.4178646691106467</v>
      </c>
      <c r="N647" s="33">
        <v>0</v>
      </c>
      <c r="O647" s="3">
        <v>11</v>
      </c>
      <c r="P647" s="6">
        <v>1.7470000000000001</v>
      </c>
      <c r="Q647" s="6">
        <v>1.3049999999999999</v>
      </c>
      <c r="R647" s="6">
        <v>1.2629999999999999</v>
      </c>
      <c r="S647" s="6">
        <v>0</v>
      </c>
      <c r="T647" s="6">
        <f>R647-S647</f>
        <v>1.2629999999999999</v>
      </c>
      <c r="U647" s="6">
        <v>1.5289999999999999</v>
      </c>
      <c r="V647" s="6">
        <f>U647-S647</f>
        <v>1.5289999999999999</v>
      </c>
      <c r="W647" s="6">
        <f>100 - (1 - (((U647-T647)/U647)+(S647/T647)))*100</f>
        <v>17.396991497710928</v>
      </c>
      <c r="X647" s="13">
        <v>1.5289999999999999</v>
      </c>
      <c r="Y647" s="13">
        <f>(X647-U647)/U647*100</f>
        <v>0</v>
      </c>
      <c r="Z647" s="14" t="str">
        <f>IF(W647&gt;10,"NA",Y647)</f>
        <v>NA</v>
      </c>
    </row>
    <row r="648" spans="1:26" ht="19" x14ac:dyDescent="0.25">
      <c r="A648" s="23">
        <v>647</v>
      </c>
      <c r="B648" s="5" t="s">
        <v>0</v>
      </c>
      <c r="C648" s="3" t="s">
        <v>51</v>
      </c>
      <c r="D648" s="3" t="s">
        <v>51</v>
      </c>
      <c r="E648" s="3" t="s">
        <v>47</v>
      </c>
      <c r="F648" s="3" t="s">
        <v>8</v>
      </c>
      <c r="G648" s="3">
        <v>51</v>
      </c>
      <c r="H648" s="3" t="s">
        <v>9</v>
      </c>
      <c r="I648" s="23" t="s">
        <v>35</v>
      </c>
      <c r="J648" s="23">
        <v>402</v>
      </c>
      <c r="K648" s="23">
        <v>75</v>
      </c>
      <c r="L648" s="23">
        <v>0</v>
      </c>
      <c r="M648" s="4">
        <f>PI()*(K648/2)^2/1000+PI()*(L648/2)^2/1000</f>
        <v>4.4178646691106467</v>
      </c>
      <c r="N648" s="33">
        <v>0</v>
      </c>
      <c r="O648" s="3">
        <v>12</v>
      </c>
      <c r="P648" s="6">
        <v>2.1339999999999999</v>
      </c>
      <c r="Q648" s="6">
        <v>1.294</v>
      </c>
      <c r="R648" s="6">
        <v>1.2549999999999999</v>
      </c>
      <c r="S648" s="6">
        <v>0</v>
      </c>
      <c r="T648" s="6">
        <f>R648-S648</f>
        <v>1.2549999999999999</v>
      </c>
      <c r="U648" s="6">
        <v>2.1840000000000002</v>
      </c>
      <c r="V648" s="6">
        <f>U648-S648</f>
        <v>2.1840000000000002</v>
      </c>
      <c r="W648" s="6">
        <f>100 - (1 - (((U648-T648)/U648)+(S648/T648)))*100</f>
        <v>42.536630036630044</v>
      </c>
      <c r="X648" s="13">
        <v>2.1840000000000002</v>
      </c>
      <c r="Y648" s="13">
        <f>(X648-U648)/U648*100</f>
        <v>0</v>
      </c>
      <c r="Z648" s="14" t="str">
        <f>IF(W648&gt;10,"NA",Y648)</f>
        <v>NA</v>
      </c>
    </row>
    <row r="649" spans="1:26" ht="19" x14ac:dyDescent="0.25">
      <c r="A649" s="23">
        <v>648</v>
      </c>
      <c r="B649" s="5" t="s">
        <v>0</v>
      </c>
      <c r="C649" s="3" t="s">
        <v>51</v>
      </c>
      <c r="D649" s="3" t="s">
        <v>51</v>
      </c>
      <c r="E649" s="3" t="s">
        <v>47</v>
      </c>
      <c r="F649" s="3" t="s">
        <v>8</v>
      </c>
      <c r="G649" s="3">
        <v>51</v>
      </c>
      <c r="H649" s="3" t="s">
        <v>9</v>
      </c>
      <c r="I649" s="23" t="s">
        <v>35</v>
      </c>
      <c r="J649" s="23">
        <v>402</v>
      </c>
      <c r="K649" s="23">
        <v>75</v>
      </c>
      <c r="L649" s="23">
        <v>0</v>
      </c>
      <c r="M649" s="4">
        <f>PI()*(K649/2)^2/1000+PI()*(L649/2)^2/1000</f>
        <v>4.4178646691106467</v>
      </c>
      <c r="N649" s="33">
        <v>0</v>
      </c>
      <c r="O649" s="3">
        <v>13</v>
      </c>
      <c r="P649" s="6">
        <v>1.68</v>
      </c>
      <c r="Q649" s="6">
        <v>1.429</v>
      </c>
      <c r="R649" s="6">
        <v>1.385</v>
      </c>
      <c r="S649" s="6">
        <v>0</v>
      </c>
      <c r="T649" s="6">
        <f>R649-S649</f>
        <v>1.385</v>
      </c>
      <c r="U649" s="6">
        <v>1.762</v>
      </c>
      <c r="V649" s="6">
        <f>U649-S649</f>
        <v>1.762</v>
      </c>
      <c r="W649" s="6">
        <f>100 - (1 - (((U649-T649)/U649)+(S649/T649)))*100</f>
        <v>21.396140749148699</v>
      </c>
      <c r="X649" s="13">
        <v>1.762</v>
      </c>
      <c r="Y649" s="13">
        <f>(X649-U649)/U649*100</f>
        <v>0</v>
      </c>
      <c r="Z649" s="14" t="str">
        <f>IF(W649&gt;10,"NA",Y649)</f>
        <v>NA</v>
      </c>
    </row>
    <row r="650" spans="1:26" ht="19" x14ac:dyDescent="0.25">
      <c r="A650" s="23">
        <v>649</v>
      </c>
      <c r="B650" s="5" t="s">
        <v>0</v>
      </c>
      <c r="C650" s="3" t="s">
        <v>51</v>
      </c>
      <c r="D650" s="3" t="s">
        <v>51</v>
      </c>
      <c r="E650" s="3" t="s">
        <v>47</v>
      </c>
      <c r="F650" s="3" t="s">
        <v>8</v>
      </c>
      <c r="G650" s="3">
        <v>51</v>
      </c>
      <c r="H650" s="3" t="s">
        <v>9</v>
      </c>
      <c r="I650" s="23" t="s">
        <v>35</v>
      </c>
      <c r="J650" s="23">
        <v>402</v>
      </c>
      <c r="K650" s="23">
        <v>75</v>
      </c>
      <c r="L650" s="23">
        <v>0</v>
      </c>
      <c r="M650" s="4">
        <f>PI()*(K650/2)^2/1000+PI()*(L650/2)^2/1000</f>
        <v>4.4178646691106467</v>
      </c>
      <c r="N650" s="33">
        <v>0</v>
      </c>
      <c r="O650" s="3">
        <v>14</v>
      </c>
      <c r="P650" s="6">
        <v>1.6990000000000001</v>
      </c>
      <c r="Q650" s="6">
        <v>1.4730000000000001</v>
      </c>
      <c r="R650" s="6">
        <v>1.4219999999999999</v>
      </c>
      <c r="S650" s="6">
        <v>0</v>
      </c>
      <c r="T650" s="6">
        <f>R650-S650</f>
        <v>1.4219999999999999</v>
      </c>
      <c r="U650" s="6">
        <v>1.599</v>
      </c>
      <c r="V650" s="6">
        <f>U650-S650</f>
        <v>1.599</v>
      </c>
      <c r="W650" s="6">
        <f>100 - (1 - (((U650-T650)/U650)+(S650/T650)))*100</f>
        <v>11.069418386491563</v>
      </c>
      <c r="X650" s="13">
        <v>1.599</v>
      </c>
      <c r="Y650" s="13">
        <f>(X650-U650)/U650*100</f>
        <v>0</v>
      </c>
      <c r="Z650" s="14" t="str">
        <f>IF(W650&gt;10,"NA",Y650)</f>
        <v>NA</v>
      </c>
    </row>
    <row r="651" spans="1:26" ht="19" x14ac:dyDescent="0.25">
      <c r="A651" s="23">
        <v>650</v>
      </c>
      <c r="B651" s="5" t="s">
        <v>0</v>
      </c>
      <c r="C651" s="3" t="s">
        <v>51</v>
      </c>
      <c r="D651" s="3" t="s">
        <v>51</v>
      </c>
      <c r="E651" s="3" t="s">
        <v>47</v>
      </c>
      <c r="F651" s="3" t="s">
        <v>8</v>
      </c>
      <c r="G651" s="3">
        <v>51</v>
      </c>
      <c r="H651" s="3" t="s">
        <v>9</v>
      </c>
      <c r="I651" s="23" t="s">
        <v>35</v>
      </c>
      <c r="J651" s="23">
        <v>402</v>
      </c>
      <c r="K651" s="23">
        <v>75</v>
      </c>
      <c r="L651" s="23">
        <v>0</v>
      </c>
      <c r="M651" s="4">
        <f>PI()*(K651/2)^2/1000+PI()*(L651/2)^2/1000</f>
        <v>4.4178646691106467</v>
      </c>
      <c r="N651" s="33">
        <v>0</v>
      </c>
      <c r="O651" s="3">
        <v>15</v>
      </c>
      <c r="P651" s="6">
        <v>1.5549999999999999</v>
      </c>
      <c r="Q651" s="6">
        <v>1.409</v>
      </c>
      <c r="R651" s="6">
        <v>1.343</v>
      </c>
      <c r="S651" s="6">
        <v>0</v>
      </c>
      <c r="T651" s="6">
        <f>R651-S651</f>
        <v>1.343</v>
      </c>
      <c r="U651" s="6">
        <v>1.4770000000000001</v>
      </c>
      <c r="V651" s="6">
        <f>U651-S651</f>
        <v>1.4770000000000001</v>
      </c>
      <c r="W651" s="6">
        <f>100 - (1 - (((U651-T651)/U651)+(S651/T651)))*100</f>
        <v>9.0724441435341987</v>
      </c>
      <c r="X651" s="13">
        <v>1.4770000000000001</v>
      </c>
      <c r="Y651" s="13">
        <f>(X651-U651)/U651*100</f>
        <v>0</v>
      </c>
      <c r="Z651" s="14">
        <f>IF(W651&gt;10,"NA",Y651)</f>
        <v>0</v>
      </c>
    </row>
    <row r="652" spans="1:26" ht="19" x14ac:dyDescent="0.25">
      <c r="A652" s="23">
        <v>651</v>
      </c>
      <c r="B652" s="5" t="s">
        <v>0</v>
      </c>
      <c r="C652" s="3" t="s">
        <v>51</v>
      </c>
      <c r="D652" s="3" t="s">
        <v>51</v>
      </c>
      <c r="E652" s="3" t="s">
        <v>47</v>
      </c>
      <c r="F652" s="3" t="s">
        <v>8</v>
      </c>
      <c r="G652" s="3">
        <v>51</v>
      </c>
      <c r="H652" s="3" t="s">
        <v>9</v>
      </c>
      <c r="I652" s="23" t="s">
        <v>35</v>
      </c>
      <c r="J652" s="23">
        <v>402</v>
      </c>
      <c r="K652" s="23">
        <v>75</v>
      </c>
      <c r="L652" s="23">
        <v>0</v>
      </c>
      <c r="M652" s="4">
        <f>PI()*(K652/2)^2/1000+PI()*(L652/2)^2/1000</f>
        <v>4.4178646691106467</v>
      </c>
      <c r="N652" s="33">
        <v>0</v>
      </c>
      <c r="O652" s="3">
        <v>16</v>
      </c>
      <c r="P652" s="6">
        <v>1.337</v>
      </c>
      <c r="Q652" s="6">
        <v>0.92</v>
      </c>
      <c r="R652" s="6">
        <v>0.86199999999999999</v>
      </c>
      <c r="S652" s="6">
        <v>0</v>
      </c>
      <c r="T652" s="6">
        <f>R652-S652</f>
        <v>0.86199999999999999</v>
      </c>
      <c r="U652" s="6">
        <v>1.2050000000000001</v>
      </c>
      <c r="V652" s="6">
        <f>U652-S652</f>
        <v>1.2050000000000001</v>
      </c>
      <c r="W652" s="6">
        <f>100 - (1 - (((U652-T652)/U652)+(S652/T652)))*100</f>
        <v>28.464730290456444</v>
      </c>
      <c r="X652" s="13">
        <v>1.2050000000000001</v>
      </c>
      <c r="Y652" s="13">
        <f>(X652-U652)/U652*100</f>
        <v>0</v>
      </c>
      <c r="Z652" s="14" t="str">
        <f>IF(W652&gt;10,"NA",Y652)</f>
        <v>NA</v>
      </c>
    </row>
    <row r="653" spans="1:26" ht="19" x14ac:dyDescent="0.25">
      <c r="A653" s="23">
        <v>652</v>
      </c>
      <c r="B653" s="5" t="s">
        <v>0</v>
      </c>
      <c r="C653" s="3" t="s">
        <v>51</v>
      </c>
      <c r="D653" s="3" t="s">
        <v>51</v>
      </c>
      <c r="E653" s="3" t="s">
        <v>47</v>
      </c>
      <c r="F653" s="3" t="s">
        <v>8</v>
      </c>
      <c r="G653" s="3">
        <v>51</v>
      </c>
      <c r="H653" s="3" t="s">
        <v>17</v>
      </c>
      <c r="I653" s="23" t="s">
        <v>35</v>
      </c>
      <c r="J653" s="23">
        <v>402</v>
      </c>
      <c r="K653" s="23">
        <v>75</v>
      </c>
      <c r="L653" s="23">
        <v>0</v>
      </c>
      <c r="M653" s="4">
        <f>PI()*(K653/2)^2/1000+PI()*(L653/2)^2/1000</f>
        <v>4.4178646691106467</v>
      </c>
      <c r="N653" s="33">
        <v>0</v>
      </c>
      <c r="O653" s="3">
        <v>1</v>
      </c>
      <c r="P653" s="6">
        <v>2.3490000000000002</v>
      </c>
      <c r="Q653" s="6">
        <v>2.3969999999999998</v>
      </c>
      <c r="R653" s="6">
        <v>2.3210000000000002</v>
      </c>
      <c r="S653" s="6">
        <v>0</v>
      </c>
      <c r="T653" s="6">
        <f>R653-S653</f>
        <v>2.3210000000000002</v>
      </c>
      <c r="U653" s="6">
        <v>2.9009999999999998</v>
      </c>
      <c r="V653" s="6">
        <f>U653-S653</f>
        <v>2.9009999999999998</v>
      </c>
      <c r="W653" s="6">
        <f>100 - (1 - (((U653-T653)/U653)+(S653/T653)))*100</f>
        <v>19.993105825577373</v>
      </c>
      <c r="X653" s="7">
        <v>2.9009999999999998</v>
      </c>
      <c r="Y653" s="13">
        <f>(X653-U653)/U653*100</f>
        <v>0</v>
      </c>
      <c r="Z653" s="14" t="str">
        <f>IF(W653&gt;10,"NA",Y653)</f>
        <v>NA</v>
      </c>
    </row>
    <row r="654" spans="1:26" ht="19" x14ac:dyDescent="0.25">
      <c r="A654" s="23">
        <v>653</v>
      </c>
      <c r="B654" s="5" t="s">
        <v>0</v>
      </c>
      <c r="C654" s="3" t="s">
        <v>51</v>
      </c>
      <c r="D654" s="3" t="s">
        <v>51</v>
      </c>
      <c r="E654" s="3" t="s">
        <v>47</v>
      </c>
      <c r="F654" s="3" t="s">
        <v>8</v>
      </c>
      <c r="G654" s="3">
        <v>51</v>
      </c>
      <c r="H654" s="3" t="s">
        <v>17</v>
      </c>
      <c r="I654" s="23" t="s">
        <v>35</v>
      </c>
      <c r="J654" s="23">
        <v>402</v>
      </c>
      <c r="K654" s="23">
        <v>75</v>
      </c>
      <c r="L654" s="23">
        <v>0</v>
      </c>
      <c r="M654" s="4">
        <f>PI()*(K654/2)^2/1000+PI()*(L654/2)^2/1000</f>
        <v>4.4178646691106467</v>
      </c>
      <c r="N654" s="33">
        <v>0</v>
      </c>
      <c r="O654" s="3">
        <v>2</v>
      </c>
      <c r="P654" s="6">
        <v>2.1440000000000001</v>
      </c>
      <c r="Q654" s="6">
        <v>2.0489999999999999</v>
      </c>
      <c r="R654" s="6">
        <v>2.004</v>
      </c>
      <c r="S654" s="6">
        <v>0</v>
      </c>
      <c r="T654" s="6">
        <f>R654-S654</f>
        <v>2.004</v>
      </c>
      <c r="U654" s="6">
        <v>2.1589999999999998</v>
      </c>
      <c r="V654" s="6">
        <f>U654-S654</f>
        <v>2.1589999999999998</v>
      </c>
      <c r="W654" s="6">
        <f>100 - (1 - (((U654-T654)/U654)+(S654/T654)))*100</f>
        <v>7.1792496526169458</v>
      </c>
      <c r="X654" s="7">
        <v>2.1589999999999998</v>
      </c>
      <c r="Y654" s="13">
        <f>(X654-U654)/U654*100</f>
        <v>0</v>
      </c>
      <c r="Z654" s="14">
        <f>IF(W654&gt;10,"NA",Y654)</f>
        <v>0</v>
      </c>
    </row>
    <row r="655" spans="1:26" ht="19" x14ac:dyDescent="0.25">
      <c r="A655" s="23">
        <v>654</v>
      </c>
      <c r="B655" s="5" t="s">
        <v>0</v>
      </c>
      <c r="C655" s="3" t="s">
        <v>51</v>
      </c>
      <c r="D655" s="3" t="s">
        <v>51</v>
      </c>
      <c r="E655" s="3" t="s">
        <v>47</v>
      </c>
      <c r="F655" s="3" t="s">
        <v>8</v>
      </c>
      <c r="G655" s="3">
        <v>51</v>
      </c>
      <c r="H655" s="3" t="s">
        <v>17</v>
      </c>
      <c r="I655" s="23" t="s">
        <v>35</v>
      </c>
      <c r="J655" s="23">
        <v>402</v>
      </c>
      <c r="K655" s="23">
        <v>75</v>
      </c>
      <c r="L655" s="23">
        <v>0</v>
      </c>
      <c r="M655" s="4">
        <f>PI()*(K655/2)^2/1000+PI()*(L655/2)^2/1000</f>
        <v>4.4178646691106467</v>
      </c>
      <c r="N655" s="33">
        <v>0</v>
      </c>
      <c r="O655" s="3">
        <v>3</v>
      </c>
      <c r="P655" s="6">
        <v>1.679</v>
      </c>
      <c r="Q655" s="6">
        <v>0.85</v>
      </c>
      <c r="R655" s="6">
        <v>0.76100000000000001</v>
      </c>
      <c r="S655" s="6">
        <v>0</v>
      </c>
      <c r="T655" s="6">
        <f>R655-S655</f>
        <v>0.76100000000000001</v>
      </c>
      <c r="U655" s="6">
        <v>1.7070000000000001</v>
      </c>
      <c r="V655" s="6">
        <f>U655-S655</f>
        <v>1.7070000000000001</v>
      </c>
      <c r="W655" s="6">
        <f>100 - (1 - (((U655-T655)/U655)+(S655/T655)))*100</f>
        <v>55.418863503222028</v>
      </c>
      <c r="X655" s="7">
        <v>1.7070000000000001</v>
      </c>
      <c r="Y655" s="13">
        <f>(X655-U655)/U655*100</f>
        <v>0</v>
      </c>
      <c r="Z655" s="14" t="str">
        <f>IF(W655&gt;10,"NA",Y655)</f>
        <v>NA</v>
      </c>
    </row>
    <row r="656" spans="1:26" ht="19" x14ac:dyDescent="0.25">
      <c r="A656" s="23">
        <v>655</v>
      </c>
      <c r="B656" s="5" t="s">
        <v>0</v>
      </c>
      <c r="C656" s="3" t="s">
        <v>51</v>
      </c>
      <c r="D656" s="3" t="s">
        <v>51</v>
      </c>
      <c r="E656" s="3" t="s">
        <v>47</v>
      </c>
      <c r="F656" s="3" t="s">
        <v>8</v>
      </c>
      <c r="G656" s="3">
        <v>51</v>
      </c>
      <c r="H656" s="3" t="s">
        <v>17</v>
      </c>
      <c r="I656" s="23" t="s">
        <v>35</v>
      </c>
      <c r="J656" s="23">
        <v>402</v>
      </c>
      <c r="K656" s="23">
        <v>75</v>
      </c>
      <c r="L656" s="23">
        <v>0</v>
      </c>
      <c r="M656" s="4">
        <f>PI()*(K656/2)^2/1000+PI()*(L656/2)^2/1000</f>
        <v>4.4178646691106467</v>
      </c>
      <c r="N656" s="33">
        <v>0</v>
      </c>
      <c r="O656" s="3">
        <v>4</v>
      </c>
      <c r="P656" s="6">
        <v>1.4970000000000001</v>
      </c>
      <c r="Q656" s="6">
        <v>0.83399999999999996</v>
      </c>
      <c r="R656" s="6">
        <v>0.81599999999999995</v>
      </c>
      <c r="S656" s="6">
        <v>0</v>
      </c>
      <c r="T656" s="6">
        <f>R656-S656</f>
        <v>0.81599999999999995</v>
      </c>
      <c r="U656" s="6">
        <v>0.92200000000000004</v>
      </c>
      <c r="V656" s="6">
        <f>U656-S656</f>
        <v>0.92200000000000004</v>
      </c>
      <c r="W656" s="6">
        <f>100 - (1 - (((U656-T656)/U656)+(S656/T656)))*100</f>
        <v>11.496746203904564</v>
      </c>
      <c r="X656" s="7">
        <v>0.92200000000000004</v>
      </c>
      <c r="Y656" s="13">
        <f>(X656-U656)/U656*100</f>
        <v>0</v>
      </c>
      <c r="Z656" s="14" t="str">
        <f>IF(W656&gt;10,"NA",Y656)</f>
        <v>NA</v>
      </c>
    </row>
    <row r="657" spans="1:26" ht="19" x14ac:dyDescent="0.25">
      <c r="A657" s="23">
        <v>656</v>
      </c>
      <c r="B657" s="5" t="s">
        <v>0</v>
      </c>
      <c r="C657" s="3" t="s">
        <v>51</v>
      </c>
      <c r="D657" s="3" t="s">
        <v>51</v>
      </c>
      <c r="E657" s="3" t="s">
        <v>47</v>
      </c>
      <c r="F657" s="3" t="s">
        <v>8</v>
      </c>
      <c r="G657" s="3">
        <v>51</v>
      </c>
      <c r="H657" s="3" t="s">
        <v>17</v>
      </c>
      <c r="I657" s="23" t="s">
        <v>35</v>
      </c>
      <c r="J657" s="23">
        <v>402</v>
      </c>
      <c r="K657" s="23">
        <v>75</v>
      </c>
      <c r="L657" s="23">
        <v>0</v>
      </c>
      <c r="M657" s="4">
        <f>PI()*(K657/2)^2/1000+PI()*(L657/2)^2/1000</f>
        <v>4.4178646691106467</v>
      </c>
      <c r="N657" s="33">
        <v>0</v>
      </c>
      <c r="O657" s="3">
        <v>5</v>
      </c>
      <c r="P657" s="6">
        <v>1.496</v>
      </c>
      <c r="Q657" s="6">
        <v>1.004</v>
      </c>
      <c r="R657" s="6">
        <v>1.002</v>
      </c>
      <c r="S657" s="6">
        <v>0</v>
      </c>
      <c r="T657" s="6">
        <f>R657-S657</f>
        <v>1.002</v>
      </c>
      <c r="U657" s="6">
        <v>1.002</v>
      </c>
      <c r="V657" s="6">
        <f>U657-S657</f>
        <v>1.002</v>
      </c>
      <c r="W657" s="6">
        <f>100 - (1 - (((U657-T657)/U657)+(S657/T657)))*100</f>
        <v>0</v>
      </c>
      <c r="X657" s="7">
        <v>1.002</v>
      </c>
      <c r="Y657" s="13">
        <f>(X657-U657)/U657*100</f>
        <v>0</v>
      </c>
      <c r="Z657" s="14">
        <f>IF(W657&gt;10,"NA",Y657)</f>
        <v>0</v>
      </c>
    </row>
    <row r="658" spans="1:26" ht="19" x14ac:dyDescent="0.25">
      <c r="A658" s="23">
        <v>657</v>
      </c>
      <c r="B658" s="5" t="s">
        <v>0</v>
      </c>
      <c r="C658" s="3" t="s">
        <v>51</v>
      </c>
      <c r="D658" s="3" t="s">
        <v>51</v>
      </c>
      <c r="E658" s="3" t="s">
        <v>47</v>
      </c>
      <c r="F658" s="3" t="s">
        <v>8</v>
      </c>
      <c r="G658" s="3">
        <v>51</v>
      </c>
      <c r="H658" s="3" t="s">
        <v>17</v>
      </c>
      <c r="I658" s="23" t="s">
        <v>35</v>
      </c>
      <c r="J658" s="23">
        <v>402</v>
      </c>
      <c r="K658" s="23">
        <v>75</v>
      </c>
      <c r="L658" s="23">
        <v>0</v>
      </c>
      <c r="M658" s="4">
        <f>PI()*(K658/2)^2/1000+PI()*(L658/2)^2/1000</f>
        <v>4.4178646691106467</v>
      </c>
      <c r="N658" s="33">
        <v>0</v>
      </c>
      <c r="O658" s="3">
        <v>6</v>
      </c>
      <c r="P658" s="6">
        <v>1.9510000000000001</v>
      </c>
      <c r="Q658" s="6">
        <v>1.796</v>
      </c>
      <c r="R658" s="6">
        <v>1.7150000000000001</v>
      </c>
      <c r="S658" s="6">
        <v>0</v>
      </c>
      <c r="T658" s="6">
        <f>R658-S658</f>
        <v>1.7150000000000001</v>
      </c>
      <c r="U658" s="6">
        <v>2.3170000000000002</v>
      </c>
      <c r="V658" s="6">
        <f>U658-S658</f>
        <v>2.3170000000000002</v>
      </c>
      <c r="W658" s="6">
        <f>100 - (1 - (((U658-T658)/U658)+(S658/T658)))*100</f>
        <v>25.981873111782477</v>
      </c>
      <c r="X658" s="7">
        <v>2.3170000000000002</v>
      </c>
      <c r="Y658" s="13">
        <f>(X658-U658)/U658*100</f>
        <v>0</v>
      </c>
      <c r="Z658" s="14" t="str">
        <f>IF(W658&gt;10,"NA",Y658)</f>
        <v>NA</v>
      </c>
    </row>
    <row r="659" spans="1:26" ht="19" x14ac:dyDescent="0.25">
      <c r="A659" s="23">
        <v>658</v>
      </c>
      <c r="B659" s="5" t="s">
        <v>0</v>
      </c>
      <c r="C659" s="3" t="s">
        <v>51</v>
      </c>
      <c r="D659" s="3" t="s">
        <v>51</v>
      </c>
      <c r="E659" s="3" t="s">
        <v>47</v>
      </c>
      <c r="F659" s="3" t="s">
        <v>8</v>
      </c>
      <c r="G659" s="3">
        <v>51</v>
      </c>
      <c r="H659" s="3" t="s">
        <v>17</v>
      </c>
      <c r="I659" s="23" t="s">
        <v>35</v>
      </c>
      <c r="J659" s="23">
        <v>402</v>
      </c>
      <c r="K659" s="23">
        <v>75</v>
      </c>
      <c r="L659" s="23">
        <v>0</v>
      </c>
      <c r="M659" s="4">
        <f>PI()*(K659/2)^2/1000+PI()*(L659/2)^2/1000</f>
        <v>4.4178646691106467</v>
      </c>
      <c r="N659" s="33">
        <v>0</v>
      </c>
      <c r="O659" s="3">
        <v>7</v>
      </c>
      <c r="P659" s="6">
        <v>1.754</v>
      </c>
      <c r="Q659" s="6">
        <v>1.6879999999999999</v>
      </c>
      <c r="R659" s="6">
        <v>1.6180000000000001</v>
      </c>
      <c r="S659" s="6">
        <v>0</v>
      </c>
      <c r="T659" s="6">
        <f>R659-S659</f>
        <v>1.6180000000000001</v>
      </c>
      <c r="U659" s="6">
        <v>1.6559999999999999</v>
      </c>
      <c r="V659" s="6">
        <f>U659-S659</f>
        <v>1.6559999999999999</v>
      </c>
      <c r="W659" s="6">
        <f>100 - (1 - (((U659-T659)/U659)+(S659/T659)))*100</f>
        <v>2.2946859903381522</v>
      </c>
      <c r="X659" s="7">
        <v>1.6559999999999999</v>
      </c>
      <c r="Y659" s="13">
        <f>(X659-U659)/U659*100</f>
        <v>0</v>
      </c>
      <c r="Z659" s="14">
        <f>IF(W659&gt;10,"NA",Y659)</f>
        <v>0</v>
      </c>
    </row>
    <row r="660" spans="1:26" ht="19" x14ac:dyDescent="0.25">
      <c r="A660" s="23">
        <v>659</v>
      </c>
      <c r="B660" s="5" t="s">
        <v>0</v>
      </c>
      <c r="C660" s="3" t="s">
        <v>51</v>
      </c>
      <c r="D660" s="3" t="s">
        <v>51</v>
      </c>
      <c r="E660" s="3" t="s">
        <v>47</v>
      </c>
      <c r="F660" s="3" t="s">
        <v>8</v>
      </c>
      <c r="G660" s="3">
        <v>51</v>
      </c>
      <c r="H660" s="3" t="s">
        <v>17</v>
      </c>
      <c r="I660" s="23" t="s">
        <v>35</v>
      </c>
      <c r="J660" s="23">
        <v>402</v>
      </c>
      <c r="K660" s="23">
        <v>75</v>
      </c>
      <c r="L660" s="23">
        <v>0</v>
      </c>
      <c r="M660" s="4">
        <f>PI()*(K660/2)^2/1000+PI()*(L660/2)^2/1000</f>
        <v>4.4178646691106467</v>
      </c>
      <c r="N660" s="33">
        <v>0</v>
      </c>
      <c r="O660" s="3">
        <v>8</v>
      </c>
      <c r="P660" s="6">
        <v>2.5030000000000001</v>
      </c>
      <c r="Q660" s="6">
        <v>2.4809999999999999</v>
      </c>
      <c r="R660" s="6">
        <v>2.37</v>
      </c>
      <c r="S660" s="6">
        <v>0</v>
      </c>
      <c r="T660" s="6">
        <f>R660-S660</f>
        <v>2.37</v>
      </c>
      <c r="U660" s="6">
        <v>2.8660000000000001</v>
      </c>
      <c r="V660" s="6">
        <f>U660-S660</f>
        <v>2.8660000000000001</v>
      </c>
      <c r="W660" s="6">
        <f>100 - (1 - (((U660-T660)/U660)+(S660/T660)))*100</f>
        <v>17.306350314026517</v>
      </c>
      <c r="X660" s="7">
        <v>2.8660000000000001</v>
      </c>
      <c r="Y660" s="13">
        <f>(X660-U660)/U660*100</f>
        <v>0</v>
      </c>
      <c r="Z660" s="14" t="str">
        <f>IF(W660&gt;10,"NA",Y660)</f>
        <v>NA</v>
      </c>
    </row>
    <row r="661" spans="1:26" ht="19" x14ac:dyDescent="0.25">
      <c r="A661" s="23">
        <v>660</v>
      </c>
      <c r="B661" s="5" t="s">
        <v>0</v>
      </c>
      <c r="C661" s="3" t="s">
        <v>51</v>
      </c>
      <c r="D661" s="3" t="s">
        <v>51</v>
      </c>
      <c r="E661" s="3" t="s">
        <v>47</v>
      </c>
      <c r="F661" s="3" t="s">
        <v>8</v>
      </c>
      <c r="G661" s="3">
        <v>51</v>
      </c>
      <c r="H661" s="3" t="s">
        <v>17</v>
      </c>
      <c r="I661" s="23" t="s">
        <v>35</v>
      </c>
      <c r="J661" s="23">
        <v>402</v>
      </c>
      <c r="K661" s="23">
        <v>75</v>
      </c>
      <c r="L661" s="23">
        <v>0</v>
      </c>
      <c r="M661" s="4">
        <f>PI()*(K661/2)^2/1000+PI()*(L661/2)^2/1000</f>
        <v>4.4178646691106467</v>
      </c>
      <c r="N661" s="33">
        <v>0</v>
      </c>
      <c r="O661" s="3">
        <v>9</v>
      </c>
      <c r="P661" s="6">
        <v>1.589</v>
      </c>
      <c r="Q661" s="6">
        <v>0.7</v>
      </c>
      <c r="R661" s="6">
        <v>0.65500000000000003</v>
      </c>
      <c r="S661" s="6">
        <v>0</v>
      </c>
      <c r="T661" s="6">
        <f>R661-S661</f>
        <v>0.65500000000000003</v>
      </c>
      <c r="U661" s="6">
        <v>1.6619999999999999</v>
      </c>
      <c r="V661" s="6">
        <f>U661-S661</f>
        <v>1.6619999999999999</v>
      </c>
      <c r="W661" s="6">
        <f>100 - (1 - (((U661-T661)/U661)+(S661/T661)))*100</f>
        <v>60.589651022864011</v>
      </c>
      <c r="X661" s="7">
        <v>1.6619999999999999</v>
      </c>
      <c r="Y661" s="13">
        <f>(X661-U661)/U661*100</f>
        <v>0</v>
      </c>
      <c r="Z661" s="14" t="str">
        <f>IF(W661&gt;10,"NA",Y661)</f>
        <v>NA</v>
      </c>
    </row>
    <row r="662" spans="1:26" ht="19" x14ac:dyDescent="0.25">
      <c r="A662" s="23">
        <v>661</v>
      </c>
      <c r="B662" s="5" t="s">
        <v>0</v>
      </c>
      <c r="C662" s="3" t="s">
        <v>51</v>
      </c>
      <c r="D662" s="3" t="s">
        <v>51</v>
      </c>
      <c r="E662" s="3" t="s">
        <v>47</v>
      </c>
      <c r="F662" s="3" t="s">
        <v>8</v>
      </c>
      <c r="G662" s="3">
        <v>51</v>
      </c>
      <c r="H662" s="3" t="s">
        <v>17</v>
      </c>
      <c r="I662" s="23" t="s">
        <v>35</v>
      </c>
      <c r="J662" s="23">
        <v>402</v>
      </c>
      <c r="K662" s="23">
        <v>75</v>
      </c>
      <c r="L662" s="23">
        <v>0</v>
      </c>
      <c r="M662" s="4">
        <f>PI()*(K662/2)^2/1000+PI()*(L662/2)^2/1000</f>
        <v>4.4178646691106467</v>
      </c>
      <c r="N662" s="33">
        <v>0</v>
      </c>
      <c r="O662" s="3">
        <v>10</v>
      </c>
      <c r="P662" s="6">
        <v>1.9950000000000001</v>
      </c>
      <c r="Q662" s="6">
        <v>2.081</v>
      </c>
      <c r="R662" s="6">
        <v>2.0150000000000001</v>
      </c>
      <c r="S662" s="6">
        <v>0</v>
      </c>
      <c r="T662" s="6">
        <f>R662-S662</f>
        <v>2.0150000000000001</v>
      </c>
      <c r="U662" s="6">
        <v>2.0150000000000001</v>
      </c>
      <c r="V662" s="6">
        <f>U662-S662</f>
        <v>2.0150000000000001</v>
      </c>
      <c r="W662" s="6">
        <f>100 - (1 - (((U662-T662)/U662)+(S662/T662)))*100</f>
        <v>0</v>
      </c>
      <c r="X662" s="7">
        <v>2.0150000000000001</v>
      </c>
      <c r="Y662" s="13">
        <f>(X662-U662)/U662*100</f>
        <v>0</v>
      </c>
      <c r="Z662" s="14">
        <f>IF(W662&gt;10,"NA",Y662)</f>
        <v>0</v>
      </c>
    </row>
    <row r="663" spans="1:26" ht="19" x14ac:dyDescent="0.25">
      <c r="A663" s="23">
        <v>662</v>
      </c>
      <c r="B663" s="5" t="s">
        <v>0</v>
      </c>
      <c r="C663" s="3" t="s">
        <v>51</v>
      </c>
      <c r="D663" s="3" t="s">
        <v>51</v>
      </c>
      <c r="E663" s="3" t="s">
        <v>47</v>
      </c>
      <c r="F663" s="3" t="s">
        <v>8</v>
      </c>
      <c r="G663" s="3">
        <v>51</v>
      </c>
      <c r="H663" s="3" t="s">
        <v>17</v>
      </c>
      <c r="I663" s="23" t="s">
        <v>35</v>
      </c>
      <c r="J663" s="23">
        <v>402</v>
      </c>
      <c r="K663" s="23">
        <v>75</v>
      </c>
      <c r="L663" s="23">
        <v>0</v>
      </c>
      <c r="M663" s="4">
        <f>PI()*(K663/2)^2/1000+PI()*(L663/2)^2/1000</f>
        <v>4.4178646691106467</v>
      </c>
      <c r="N663" s="33">
        <v>0</v>
      </c>
      <c r="O663" s="3">
        <v>11</v>
      </c>
      <c r="P663" s="6">
        <v>1.589</v>
      </c>
      <c r="Q663" s="6">
        <v>1.155</v>
      </c>
      <c r="R663" s="6">
        <v>1.071</v>
      </c>
      <c r="S663" s="6">
        <v>0</v>
      </c>
      <c r="T663" s="6">
        <f>R663-S663</f>
        <v>1.071</v>
      </c>
      <c r="U663" s="6">
        <v>1.379</v>
      </c>
      <c r="V663" s="6">
        <f>U663-S663</f>
        <v>1.379</v>
      </c>
      <c r="W663" s="6">
        <f>100 - (1 - (((U663-T663)/U663)+(S663/T663)))*100</f>
        <v>22.335025380710661</v>
      </c>
      <c r="X663" s="7">
        <v>1.379</v>
      </c>
      <c r="Y663" s="13">
        <f>(X663-U663)/U663*100</f>
        <v>0</v>
      </c>
      <c r="Z663" s="14" t="str">
        <f>IF(W663&gt;10,"NA",Y663)</f>
        <v>NA</v>
      </c>
    </row>
    <row r="664" spans="1:26" ht="19" x14ac:dyDescent="0.25">
      <c r="A664" s="23">
        <v>663</v>
      </c>
      <c r="B664" s="5" t="s">
        <v>0</v>
      </c>
      <c r="C664" s="3" t="s">
        <v>51</v>
      </c>
      <c r="D664" s="3" t="s">
        <v>51</v>
      </c>
      <c r="E664" s="3" t="s">
        <v>48</v>
      </c>
      <c r="F664" s="3" t="s">
        <v>8</v>
      </c>
      <c r="G664" s="3">
        <v>52</v>
      </c>
      <c r="H664" s="3" t="s">
        <v>9</v>
      </c>
      <c r="I664" s="23" t="s">
        <v>13</v>
      </c>
      <c r="J664" s="23">
        <v>426</v>
      </c>
      <c r="K664" s="23">
        <v>70</v>
      </c>
      <c r="L664" s="23">
        <v>0</v>
      </c>
      <c r="M664" s="4">
        <f>PI()*(K664/2)^2/1000+PI()*(L664/2)^2/1000</f>
        <v>3.8484510006474966</v>
      </c>
      <c r="N664" s="33">
        <v>0</v>
      </c>
      <c r="O664" s="3">
        <v>1</v>
      </c>
      <c r="P664" s="6">
        <v>1.7669999999999999</v>
      </c>
      <c r="Q664" s="6">
        <v>1.3839999999999999</v>
      </c>
      <c r="R664" s="6">
        <v>1.367</v>
      </c>
      <c r="S664" s="6">
        <v>0</v>
      </c>
      <c r="T664" s="6">
        <f>R664-S664</f>
        <v>1.367</v>
      </c>
      <c r="U664" s="6">
        <v>1.367</v>
      </c>
      <c r="V664" s="6">
        <f>U664-S664</f>
        <v>1.367</v>
      </c>
      <c r="W664" s="6">
        <f>100 - (1 - (((U664-T664)/U664)+(S664/T664)))*100</f>
        <v>0</v>
      </c>
      <c r="X664" s="6">
        <v>1.367</v>
      </c>
      <c r="Y664" s="13">
        <f>(X664-U664)/U664*100</f>
        <v>0</v>
      </c>
      <c r="Z664" s="14">
        <f>IF(W664&gt;10,"NA",Y664)</f>
        <v>0</v>
      </c>
    </row>
    <row r="665" spans="1:26" ht="19" x14ac:dyDescent="0.25">
      <c r="A665" s="23">
        <v>664</v>
      </c>
      <c r="B665" s="5" t="s">
        <v>0</v>
      </c>
      <c r="C665" s="3" t="s">
        <v>51</v>
      </c>
      <c r="D665" s="3" t="s">
        <v>51</v>
      </c>
      <c r="E665" s="3" t="s">
        <v>48</v>
      </c>
      <c r="F665" s="3" t="s">
        <v>8</v>
      </c>
      <c r="G665" s="3">
        <v>52</v>
      </c>
      <c r="H665" s="3" t="s">
        <v>9</v>
      </c>
      <c r="I665" s="23" t="s">
        <v>13</v>
      </c>
      <c r="J665" s="23">
        <v>426</v>
      </c>
      <c r="K665" s="23">
        <v>70</v>
      </c>
      <c r="L665" s="23">
        <v>0</v>
      </c>
      <c r="M665" s="4">
        <f>PI()*(K665/2)^2/1000+PI()*(L665/2)^2/1000</f>
        <v>3.8484510006474966</v>
      </c>
      <c r="N665" s="33">
        <v>0</v>
      </c>
      <c r="O665" s="3">
        <v>2</v>
      </c>
      <c r="P665" s="6">
        <v>1.8839999999999999</v>
      </c>
      <c r="Q665" s="6">
        <v>1.343</v>
      </c>
      <c r="R665" s="6">
        <v>1.31</v>
      </c>
      <c r="S665" s="6">
        <v>0</v>
      </c>
      <c r="T665" s="6">
        <f>R665-S665</f>
        <v>1.31</v>
      </c>
      <c r="U665" s="6">
        <v>1.522</v>
      </c>
      <c r="V665" s="6">
        <f>U665-S665</f>
        <v>1.522</v>
      </c>
      <c r="W665" s="6">
        <f>100 - (1 - (((U665-T665)/U665)+(S665/T665)))*100</f>
        <v>13.929040735873841</v>
      </c>
      <c r="X665" s="6">
        <v>1.522</v>
      </c>
      <c r="Y665" s="13">
        <f>(X665-U665)/U665*100</f>
        <v>0</v>
      </c>
      <c r="Z665" s="14" t="str">
        <f>IF(W665&gt;10,"NA",Y665)</f>
        <v>NA</v>
      </c>
    </row>
    <row r="666" spans="1:26" ht="19" x14ac:dyDescent="0.25">
      <c r="A666" s="23">
        <v>665</v>
      </c>
      <c r="B666" s="5" t="s">
        <v>0</v>
      </c>
      <c r="C666" s="3" t="s">
        <v>51</v>
      </c>
      <c r="D666" s="3" t="s">
        <v>51</v>
      </c>
      <c r="E666" s="3" t="s">
        <v>48</v>
      </c>
      <c r="F666" s="3" t="s">
        <v>8</v>
      </c>
      <c r="G666" s="3">
        <v>52</v>
      </c>
      <c r="H666" s="3" t="s">
        <v>9</v>
      </c>
      <c r="I666" s="23" t="s">
        <v>13</v>
      </c>
      <c r="J666" s="23">
        <v>426</v>
      </c>
      <c r="K666" s="23">
        <v>70</v>
      </c>
      <c r="L666" s="23">
        <v>0</v>
      </c>
      <c r="M666" s="4">
        <f>PI()*(K666/2)^2/1000+PI()*(L666/2)^2/1000</f>
        <v>3.8484510006474966</v>
      </c>
      <c r="N666" s="33">
        <v>0</v>
      </c>
      <c r="O666" s="3">
        <v>3</v>
      </c>
      <c r="P666" s="6">
        <v>2.3079999999999998</v>
      </c>
      <c r="Q666" s="6">
        <v>2.1890000000000001</v>
      </c>
      <c r="R666" s="6">
        <v>2.1560000000000001</v>
      </c>
      <c r="S666" s="6">
        <v>0</v>
      </c>
      <c r="T666" s="6">
        <f>R666-S666</f>
        <v>2.1560000000000001</v>
      </c>
      <c r="U666" s="6">
        <v>2.1560000000000001</v>
      </c>
      <c r="V666" s="6">
        <f>U666-S666</f>
        <v>2.1560000000000001</v>
      </c>
      <c r="W666" s="6">
        <f>100 - (1 - (((U666-T666)/U666)+(S666/T666)))*100</f>
        <v>0</v>
      </c>
      <c r="X666" s="6">
        <v>2.1560000000000001</v>
      </c>
      <c r="Y666" s="13">
        <f>(X666-U666)/U666*100</f>
        <v>0</v>
      </c>
      <c r="Z666" s="14">
        <f>IF(W666&gt;10,"NA",Y666)</f>
        <v>0</v>
      </c>
    </row>
    <row r="667" spans="1:26" ht="19" x14ac:dyDescent="0.25">
      <c r="A667" s="23">
        <v>666</v>
      </c>
      <c r="B667" s="5" t="s">
        <v>0</v>
      </c>
      <c r="C667" s="3" t="s">
        <v>51</v>
      </c>
      <c r="D667" s="3" t="s">
        <v>51</v>
      </c>
      <c r="E667" s="3" t="s">
        <v>48</v>
      </c>
      <c r="F667" s="3" t="s">
        <v>8</v>
      </c>
      <c r="G667" s="3">
        <v>52</v>
      </c>
      <c r="H667" s="3" t="s">
        <v>9</v>
      </c>
      <c r="I667" s="23" t="s">
        <v>13</v>
      </c>
      <c r="J667" s="23">
        <v>426</v>
      </c>
      <c r="K667" s="23">
        <v>70</v>
      </c>
      <c r="L667" s="23">
        <v>0</v>
      </c>
      <c r="M667" s="4">
        <f>PI()*(K667/2)^2/1000+PI()*(L667/2)^2/1000</f>
        <v>3.8484510006474966</v>
      </c>
      <c r="N667" s="33">
        <v>0</v>
      </c>
      <c r="O667" s="3">
        <v>4</v>
      </c>
      <c r="P667" s="6">
        <v>2.8679999999999999</v>
      </c>
      <c r="Q667" s="6">
        <v>2.19</v>
      </c>
      <c r="R667" s="6">
        <v>2.1560000000000001</v>
      </c>
      <c r="S667" s="6">
        <v>0</v>
      </c>
      <c r="T667" s="6">
        <f>R667-S667</f>
        <v>2.1560000000000001</v>
      </c>
      <c r="U667" s="6">
        <v>2.2490000000000001</v>
      </c>
      <c r="V667" s="6">
        <f>U667-S667</f>
        <v>2.2490000000000001</v>
      </c>
      <c r="W667" s="6">
        <f>100 - (1 - (((U667-T667)/U667)+(S667/T667)))*100</f>
        <v>4.1351711871943024</v>
      </c>
      <c r="X667" s="6">
        <v>2.2490000000000001</v>
      </c>
      <c r="Y667" s="13">
        <f>(X667-U667)/U667*100</f>
        <v>0</v>
      </c>
      <c r="Z667" s="14">
        <f>IF(W667&gt;10,"NA",Y667)</f>
        <v>0</v>
      </c>
    </row>
    <row r="668" spans="1:26" ht="19" x14ac:dyDescent="0.25">
      <c r="A668" s="23">
        <v>667</v>
      </c>
      <c r="B668" s="5" t="s">
        <v>0</v>
      </c>
      <c r="C668" s="3" t="s">
        <v>51</v>
      </c>
      <c r="D668" s="3" t="s">
        <v>51</v>
      </c>
      <c r="E668" s="3" t="s">
        <v>48</v>
      </c>
      <c r="F668" s="3" t="s">
        <v>8</v>
      </c>
      <c r="G668" s="3">
        <v>52</v>
      </c>
      <c r="H668" s="3" t="s">
        <v>9</v>
      </c>
      <c r="I668" s="23" t="s">
        <v>13</v>
      </c>
      <c r="J668" s="23">
        <v>426</v>
      </c>
      <c r="K668" s="23">
        <v>70</v>
      </c>
      <c r="L668" s="23">
        <v>0</v>
      </c>
      <c r="M668" s="4">
        <f>PI()*(K668/2)^2/1000+PI()*(L668/2)^2/1000</f>
        <v>3.8484510006474966</v>
      </c>
      <c r="N668" s="33">
        <v>0</v>
      </c>
      <c r="O668" s="3">
        <v>5</v>
      </c>
      <c r="P668" s="6">
        <v>1.9650000000000001</v>
      </c>
      <c r="Q668" s="6">
        <v>1.7090000000000001</v>
      </c>
      <c r="R668" s="6">
        <v>1.667</v>
      </c>
      <c r="S668" s="6">
        <v>0</v>
      </c>
      <c r="T668" s="6">
        <f>R668-S668</f>
        <v>1.667</v>
      </c>
      <c r="U668" s="6">
        <v>1.667</v>
      </c>
      <c r="V668" s="6">
        <f>U668-S668</f>
        <v>1.667</v>
      </c>
      <c r="W668" s="6">
        <f>100 - (1 - (((U668-T668)/U668)+(S668/T668)))*100</f>
        <v>0</v>
      </c>
      <c r="X668" s="6">
        <v>1.667</v>
      </c>
      <c r="Y668" s="13">
        <f>(X668-U668)/U668*100</f>
        <v>0</v>
      </c>
      <c r="Z668" s="14">
        <f>IF(W668&gt;10,"NA",Y668)</f>
        <v>0</v>
      </c>
    </row>
    <row r="669" spans="1:26" ht="19" x14ac:dyDescent="0.25">
      <c r="A669" s="23">
        <v>668</v>
      </c>
      <c r="B669" s="5" t="s">
        <v>0</v>
      </c>
      <c r="C669" s="3" t="s">
        <v>51</v>
      </c>
      <c r="D669" s="3" t="s">
        <v>51</v>
      </c>
      <c r="E669" s="3" t="s">
        <v>48</v>
      </c>
      <c r="F669" s="3" t="s">
        <v>8</v>
      </c>
      <c r="G669" s="3">
        <v>52</v>
      </c>
      <c r="H669" s="3" t="s">
        <v>9</v>
      </c>
      <c r="I669" s="23" t="s">
        <v>13</v>
      </c>
      <c r="J669" s="23">
        <v>426</v>
      </c>
      <c r="K669" s="23">
        <v>70</v>
      </c>
      <c r="L669" s="23">
        <v>0</v>
      </c>
      <c r="M669" s="4">
        <f>PI()*(K669/2)^2/1000+PI()*(L669/2)^2/1000</f>
        <v>3.8484510006474966</v>
      </c>
      <c r="N669" s="33">
        <v>0</v>
      </c>
      <c r="O669" s="3">
        <v>6</v>
      </c>
      <c r="P669" s="6">
        <v>1.651</v>
      </c>
      <c r="Q669" s="6">
        <v>1.5109999999999999</v>
      </c>
      <c r="R669" s="6">
        <v>1.4730000000000001</v>
      </c>
      <c r="S669" s="6">
        <v>0</v>
      </c>
      <c r="T669" s="6">
        <f>R669-S669</f>
        <v>1.4730000000000001</v>
      </c>
      <c r="U669" s="6">
        <v>1.4730000000000001</v>
      </c>
      <c r="V669" s="6">
        <f>U669-S669</f>
        <v>1.4730000000000001</v>
      </c>
      <c r="W669" s="6">
        <f>100 - (1 - (((U669-T669)/U669)+(S669/T669)))*100</f>
        <v>0</v>
      </c>
      <c r="X669" s="6">
        <v>1.4730000000000001</v>
      </c>
      <c r="Y669" s="13">
        <f>(X669-U669)/U669*100</f>
        <v>0</v>
      </c>
      <c r="Z669" s="14">
        <f>IF(W669&gt;10,"NA",Y669)</f>
        <v>0</v>
      </c>
    </row>
    <row r="670" spans="1:26" ht="19" x14ac:dyDescent="0.25">
      <c r="A670" s="23">
        <v>669</v>
      </c>
      <c r="B670" s="5" t="s">
        <v>0</v>
      </c>
      <c r="C670" s="3" t="s">
        <v>51</v>
      </c>
      <c r="D670" s="3" t="s">
        <v>51</v>
      </c>
      <c r="E670" s="3" t="s">
        <v>48</v>
      </c>
      <c r="F670" s="3" t="s">
        <v>8</v>
      </c>
      <c r="G670" s="3">
        <v>52</v>
      </c>
      <c r="H670" s="3" t="s">
        <v>9</v>
      </c>
      <c r="I670" s="23" t="s">
        <v>13</v>
      </c>
      <c r="J670" s="23">
        <v>426</v>
      </c>
      <c r="K670" s="23">
        <v>70</v>
      </c>
      <c r="L670" s="23">
        <v>0</v>
      </c>
      <c r="M670" s="4">
        <f>PI()*(K670/2)^2/1000+PI()*(L670/2)^2/1000</f>
        <v>3.8484510006474966</v>
      </c>
      <c r="N670" s="33">
        <v>0</v>
      </c>
      <c r="O670" s="3">
        <v>7</v>
      </c>
      <c r="P670" s="6">
        <v>1.1870000000000001</v>
      </c>
      <c r="Q670" s="6">
        <v>0.79</v>
      </c>
      <c r="R670" s="6">
        <v>0.79</v>
      </c>
      <c r="S670" s="6">
        <v>0</v>
      </c>
      <c r="T670" s="6">
        <f>R670-S670</f>
        <v>0.79</v>
      </c>
      <c r="U670" s="6">
        <v>0.79</v>
      </c>
      <c r="V670" s="6">
        <f>U670-S670</f>
        <v>0.79</v>
      </c>
      <c r="W670" s="6">
        <f>100 - (1 - (((U670-T670)/U670)+(S670/T670)))*100</f>
        <v>0</v>
      </c>
      <c r="X670" s="6">
        <v>0.79</v>
      </c>
      <c r="Y670" s="13">
        <f>(X670-U670)/U670*100</f>
        <v>0</v>
      </c>
      <c r="Z670" s="14">
        <f>IF(W670&gt;10,"NA",Y670)</f>
        <v>0</v>
      </c>
    </row>
    <row r="671" spans="1:26" ht="19" x14ac:dyDescent="0.25">
      <c r="A671" s="23">
        <v>670</v>
      </c>
      <c r="B671" s="5" t="s">
        <v>0</v>
      </c>
      <c r="C671" s="3" t="s">
        <v>51</v>
      </c>
      <c r="D671" s="3" t="s">
        <v>51</v>
      </c>
      <c r="E671" s="3" t="s">
        <v>48</v>
      </c>
      <c r="F671" s="3" t="s">
        <v>8</v>
      </c>
      <c r="G671" s="3">
        <v>52</v>
      </c>
      <c r="H671" s="3" t="s">
        <v>9</v>
      </c>
      <c r="I671" s="23" t="s">
        <v>13</v>
      </c>
      <c r="J671" s="23">
        <v>426</v>
      </c>
      <c r="K671" s="23">
        <v>70</v>
      </c>
      <c r="L671" s="23">
        <v>0</v>
      </c>
      <c r="M671" s="4">
        <f>PI()*(K671/2)^2/1000+PI()*(L671/2)^2/1000</f>
        <v>3.8484510006474966</v>
      </c>
      <c r="N671" s="33">
        <v>0</v>
      </c>
      <c r="O671" s="3">
        <v>8</v>
      </c>
      <c r="P671" s="6">
        <v>2.59</v>
      </c>
      <c r="Q671" s="6">
        <v>1.9610000000000001</v>
      </c>
      <c r="R671" s="6">
        <v>1.925</v>
      </c>
      <c r="S671" s="6">
        <v>0</v>
      </c>
      <c r="T671" s="6">
        <f>R671-S671</f>
        <v>1.925</v>
      </c>
      <c r="U671" s="6">
        <v>1.925</v>
      </c>
      <c r="V671" s="6">
        <f>U671-S671</f>
        <v>1.925</v>
      </c>
      <c r="W671" s="6">
        <f>100 - (1 - (((U671-T671)/U671)+(S671/T671)))*100</f>
        <v>0</v>
      </c>
      <c r="X671" s="6">
        <v>1.925</v>
      </c>
      <c r="Y671" s="13">
        <f>(X671-U671)/U671*100</f>
        <v>0</v>
      </c>
      <c r="Z671" s="14">
        <f>IF(W671&gt;10,"NA",Y671)</f>
        <v>0</v>
      </c>
    </row>
    <row r="672" spans="1:26" ht="19" x14ac:dyDescent="0.25">
      <c r="A672" s="23">
        <v>671</v>
      </c>
      <c r="B672" s="5" t="s">
        <v>0</v>
      </c>
      <c r="C672" s="3" t="s">
        <v>51</v>
      </c>
      <c r="D672" s="3" t="s">
        <v>51</v>
      </c>
      <c r="E672" s="3" t="s">
        <v>48</v>
      </c>
      <c r="F672" s="3" t="s">
        <v>8</v>
      </c>
      <c r="G672" s="3">
        <v>52</v>
      </c>
      <c r="H672" s="3" t="s">
        <v>9</v>
      </c>
      <c r="I672" s="23" t="s">
        <v>13</v>
      </c>
      <c r="J672" s="23">
        <v>426</v>
      </c>
      <c r="K672" s="23">
        <v>70</v>
      </c>
      <c r="L672" s="23">
        <v>0</v>
      </c>
      <c r="M672" s="4">
        <f>PI()*(K672/2)^2/1000+PI()*(L672/2)^2/1000</f>
        <v>3.8484510006474966</v>
      </c>
      <c r="N672" s="33">
        <v>0</v>
      </c>
      <c r="O672" s="3">
        <v>9</v>
      </c>
      <c r="P672" s="6">
        <v>2.0129999999999999</v>
      </c>
      <c r="Q672" s="6">
        <v>1.6819999999999999</v>
      </c>
      <c r="R672" s="6">
        <v>1.65</v>
      </c>
      <c r="S672" s="6">
        <v>0</v>
      </c>
      <c r="T672" s="6">
        <f>R672-S672</f>
        <v>1.65</v>
      </c>
      <c r="U672" s="6">
        <v>1.65</v>
      </c>
      <c r="V672" s="6">
        <f>U672-S672</f>
        <v>1.65</v>
      </c>
      <c r="W672" s="6">
        <f>100 - (1 - (((U672-T672)/U672)+(S672/T672)))*100</f>
        <v>0</v>
      </c>
      <c r="X672" s="6">
        <v>1.65</v>
      </c>
      <c r="Y672" s="13">
        <f>(X672-U672)/U672*100</f>
        <v>0</v>
      </c>
      <c r="Z672" s="14">
        <f>IF(W672&gt;10,"NA",Y672)</f>
        <v>0</v>
      </c>
    </row>
    <row r="673" spans="1:26" ht="19" x14ac:dyDescent="0.25">
      <c r="A673" s="23">
        <v>672</v>
      </c>
      <c r="B673" s="5" t="s">
        <v>0</v>
      </c>
      <c r="C673" s="3" t="s">
        <v>51</v>
      </c>
      <c r="D673" s="3" t="s">
        <v>51</v>
      </c>
      <c r="E673" s="3" t="s">
        <v>48</v>
      </c>
      <c r="F673" s="3" t="s">
        <v>8</v>
      </c>
      <c r="G673" s="3">
        <v>52</v>
      </c>
      <c r="H673" s="3" t="s">
        <v>9</v>
      </c>
      <c r="I673" s="23" t="s">
        <v>13</v>
      </c>
      <c r="J673" s="23">
        <v>426</v>
      </c>
      <c r="K673" s="23">
        <v>70</v>
      </c>
      <c r="L673" s="23">
        <v>0</v>
      </c>
      <c r="M673" s="4">
        <f>PI()*(K673/2)^2/1000+PI()*(L673/2)^2/1000</f>
        <v>3.8484510006474966</v>
      </c>
      <c r="N673" s="33">
        <v>0</v>
      </c>
      <c r="O673" s="3">
        <v>10</v>
      </c>
      <c r="P673" s="6">
        <v>2.5099999999999998</v>
      </c>
      <c r="Q673" s="6">
        <v>1.877</v>
      </c>
      <c r="R673" s="6">
        <v>1.8480000000000001</v>
      </c>
      <c r="S673" s="6">
        <v>0</v>
      </c>
      <c r="T673" s="6">
        <f>R673-S673</f>
        <v>1.8480000000000001</v>
      </c>
      <c r="U673" s="6">
        <v>2.2919999999999998</v>
      </c>
      <c r="V673" s="6">
        <f>U673-S673</f>
        <v>2.2919999999999998</v>
      </c>
      <c r="W673" s="6">
        <f>100 - (1 - (((U673-T673)/U673)+(S673/T673)))*100</f>
        <v>19.371727748691086</v>
      </c>
      <c r="X673" s="6">
        <v>2.2919999999999998</v>
      </c>
      <c r="Y673" s="13">
        <f>(X673-U673)/U673*100</f>
        <v>0</v>
      </c>
      <c r="Z673" s="14" t="str">
        <f>IF(W673&gt;10,"NA",Y673)</f>
        <v>NA</v>
      </c>
    </row>
    <row r="674" spans="1:26" ht="19" x14ac:dyDescent="0.25">
      <c r="A674" s="23">
        <v>673</v>
      </c>
      <c r="B674" s="5" t="s">
        <v>0</v>
      </c>
      <c r="C674" s="3" t="s">
        <v>51</v>
      </c>
      <c r="D674" s="3" t="s">
        <v>51</v>
      </c>
      <c r="E674" s="3" t="s">
        <v>48</v>
      </c>
      <c r="F674" s="3" t="s">
        <v>8</v>
      </c>
      <c r="G674" s="3">
        <v>52</v>
      </c>
      <c r="H674" s="3" t="s">
        <v>9</v>
      </c>
      <c r="I674" s="23" t="s">
        <v>13</v>
      </c>
      <c r="J674" s="23">
        <v>426</v>
      </c>
      <c r="K674" s="23">
        <v>70</v>
      </c>
      <c r="L674" s="23">
        <v>0</v>
      </c>
      <c r="M674" s="4">
        <f>PI()*(K674/2)^2/1000+PI()*(L674/2)^2/1000</f>
        <v>3.8484510006474966</v>
      </c>
      <c r="N674" s="33">
        <v>0</v>
      </c>
      <c r="O674" s="3">
        <v>11</v>
      </c>
      <c r="P674" s="6">
        <v>1.74</v>
      </c>
      <c r="Q674" s="6">
        <v>1.204</v>
      </c>
      <c r="R674" s="6">
        <v>1.177</v>
      </c>
      <c r="S674" s="6">
        <v>0</v>
      </c>
      <c r="T674" s="6">
        <f>R674-S674</f>
        <v>1.177</v>
      </c>
      <c r="U674" s="6">
        <v>1.177</v>
      </c>
      <c r="V674" s="6">
        <f>U674-S674</f>
        <v>1.177</v>
      </c>
      <c r="W674" s="6">
        <f>100 - (1 - (((U674-T674)/U674)+(S674/T674)))*100</f>
        <v>0</v>
      </c>
      <c r="X674" s="6">
        <v>1.177</v>
      </c>
      <c r="Y674" s="13">
        <f>(X674-U674)/U674*100</f>
        <v>0</v>
      </c>
      <c r="Z674" s="14">
        <f>IF(W674&gt;10,"NA",Y674)</f>
        <v>0</v>
      </c>
    </row>
    <row r="675" spans="1:26" ht="19" x14ac:dyDescent="0.25">
      <c r="A675" s="23">
        <v>674</v>
      </c>
      <c r="B675" s="5" t="s">
        <v>0</v>
      </c>
      <c r="C675" s="3" t="s">
        <v>51</v>
      </c>
      <c r="D675" s="3" t="s">
        <v>51</v>
      </c>
      <c r="E675" s="3" t="s">
        <v>48</v>
      </c>
      <c r="F675" s="3" t="s">
        <v>8</v>
      </c>
      <c r="G675" s="3">
        <v>52</v>
      </c>
      <c r="H675" s="3" t="s">
        <v>9</v>
      </c>
      <c r="I675" s="23" t="s">
        <v>13</v>
      </c>
      <c r="J675" s="23">
        <v>426</v>
      </c>
      <c r="K675" s="23">
        <v>70</v>
      </c>
      <c r="L675" s="23">
        <v>0</v>
      </c>
      <c r="M675" s="4">
        <f>PI()*(K675/2)^2/1000+PI()*(L675/2)^2/1000</f>
        <v>3.8484510006474966</v>
      </c>
      <c r="N675" s="33">
        <v>0</v>
      </c>
      <c r="O675" s="3">
        <v>12</v>
      </c>
      <c r="P675" s="6">
        <v>1.468</v>
      </c>
      <c r="Q675" s="6">
        <v>0.68200000000000005</v>
      </c>
      <c r="R675" s="6">
        <v>0.64800000000000002</v>
      </c>
      <c r="S675" s="6">
        <v>0</v>
      </c>
      <c r="T675" s="6">
        <f>R675-S675</f>
        <v>0.64800000000000002</v>
      </c>
      <c r="U675" s="6">
        <v>0.64800000000000002</v>
      </c>
      <c r="V675" s="6">
        <f>U675-S675</f>
        <v>0.64800000000000002</v>
      </c>
      <c r="W675" s="6">
        <f>100 - (1 - (((U675-T675)/U675)+(S675/T675)))*100</f>
        <v>0</v>
      </c>
      <c r="X675" s="6">
        <v>0.64800000000000002</v>
      </c>
      <c r="Y675" s="13">
        <f>(X675-U675)/U675*100</f>
        <v>0</v>
      </c>
      <c r="Z675" s="14">
        <f>IF(W675&gt;10,"NA",Y675)</f>
        <v>0</v>
      </c>
    </row>
    <row r="676" spans="1:26" ht="19" x14ac:dyDescent="0.25">
      <c r="A676" s="23">
        <v>675</v>
      </c>
      <c r="B676" s="5" t="s">
        <v>0</v>
      </c>
      <c r="C676" s="3" t="s">
        <v>51</v>
      </c>
      <c r="D676" s="3" t="s">
        <v>51</v>
      </c>
      <c r="E676" s="3" t="s">
        <v>48</v>
      </c>
      <c r="F676" s="3" t="s">
        <v>8</v>
      </c>
      <c r="G676" s="3">
        <v>52</v>
      </c>
      <c r="H676" s="3" t="s">
        <v>17</v>
      </c>
      <c r="I676" s="23" t="s">
        <v>13</v>
      </c>
      <c r="J676" s="23">
        <v>426</v>
      </c>
      <c r="K676" s="23">
        <v>70</v>
      </c>
      <c r="L676" s="23">
        <v>0</v>
      </c>
      <c r="M676" s="4">
        <f>PI()*(K676/2)^2/1000+PI()*(L676/2)^2/1000</f>
        <v>3.8484510006474966</v>
      </c>
      <c r="N676" s="33">
        <v>0</v>
      </c>
      <c r="O676" s="3">
        <v>1</v>
      </c>
      <c r="P676" s="6">
        <v>2.617</v>
      </c>
      <c r="Q676" s="6">
        <v>2.41</v>
      </c>
      <c r="R676" s="6">
        <v>2.3490000000000002</v>
      </c>
      <c r="S676" s="6">
        <v>0</v>
      </c>
      <c r="T676" s="6">
        <f>R676-S676</f>
        <v>2.3490000000000002</v>
      </c>
      <c r="U676" s="6">
        <v>2.3849999999999998</v>
      </c>
      <c r="V676" s="6">
        <f>U676-S676</f>
        <v>2.3849999999999998</v>
      </c>
      <c r="W676" s="6">
        <f>100 - (1 - (((U676-T676)/U676)+(S676/T676)))*100</f>
        <v>1.5094339622641257</v>
      </c>
      <c r="X676" s="6">
        <v>2.3849999999999998</v>
      </c>
      <c r="Y676" s="13">
        <f>(X676-U676)/U676*100</f>
        <v>0</v>
      </c>
      <c r="Z676" s="14">
        <f>IF(W676&gt;10,"NA",Y676)</f>
        <v>0</v>
      </c>
    </row>
    <row r="677" spans="1:26" ht="19" x14ac:dyDescent="0.25">
      <c r="A677" s="23">
        <v>676</v>
      </c>
      <c r="B677" s="5" t="s">
        <v>0</v>
      </c>
      <c r="C677" s="3" t="s">
        <v>51</v>
      </c>
      <c r="D677" s="3" t="s">
        <v>51</v>
      </c>
      <c r="E677" s="3" t="s">
        <v>48</v>
      </c>
      <c r="F677" s="3" t="s">
        <v>8</v>
      </c>
      <c r="G677" s="3">
        <v>52</v>
      </c>
      <c r="H677" s="3" t="s">
        <v>17</v>
      </c>
      <c r="I677" s="23" t="s">
        <v>13</v>
      </c>
      <c r="J677" s="23">
        <v>426</v>
      </c>
      <c r="K677" s="23">
        <v>70</v>
      </c>
      <c r="L677" s="23">
        <v>0</v>
      </c>
      <c r="M677" s="4">
        <f>PI()*(K677/2)^2/1000+PI()*(L677/2)^2/1000</f>
        <v>3.8484510006474966</v>
      </c>
      <c r="N677" s="33">
        <v>0</v>
      </c>
      <c r="O677" s="3">
        <v>2</v>
      </c>
      <c r="P677" s="6">
        <v>1.8260000000000001</v>
      </c>
      <c r="Q677" s="6">
        <v>1.1870000000000001</v>
      </c>
      <c r="R677" s="6">
        <v>1.1870000000000001</v>
      </c>
      <c r="S677" s="6">
        <v>0</v>
      </c>
      <c r="T677" s="6">
        <f>R677-S677</f>
        <v>1.1870000000000001</v>
      </c>
      <c r="U677" s="6">
        <v>1.1870000000000001</v>
      </c>
      <c r="V677" s="6">
        <f>U677-S677</f>
        <v>1.1870000000000001</v>
      </c>
      <c r="W677" s="6">
        <f>100 - (1 - (((U677-T677)/U677)+(S677/T677)))*100</f>
        <v>0</v>
      </c>
      <c r="X677" s="6">
        <v>1.1870000000000001</v>
      </c>
      <c r="Y677" s="13">
        <f>(X677-U677)/U677*100</f>
        <v>0</v>
      </c>
      <c r="Z677" s="14">
        <f>IF(W677&gt;10,"NA",Y677)</f>
        <v>0</v>
      </c>
    </row>
    <row r="678" spans="1:26" ht="19" x14ac:dyDescent="0.25">
      <c r="A678" s="23">
        <v>677</v>
      </c>
      <c r="B678" s="5" t="s">
        <v>0</v>
      </c>
      <c r="C678" s="3" t="s">
        <v>51</v>
      </c>
      <c r="D678" s="3" t="s">
        <v>51</v>
      </c>
      <c r="E678" s="3" t="s">
        <v>48</v>
      </c>
      <c r="F678" s="3" t="s">
        <v>8</v>
      </c>
      <c r="G678" s="3">
        <v>52</v>
      </c>
      <c r="H678" s="3" t="s">
        <v>17</v>
      </c>
      <c r="I678" s="23" t="s">
        <v>13</v>
      </c>
      <c r="J678" s="23">
        <v>426</v>
      </c>
      <c r="K678" s="23">
        <v>70</v>
      </c>
      <c r="L678" s="23">
        <v>0</v>
      </c>
      <c r="M678" s="4">
        <f>PI()*(K678/2)^2/1000+PI()*(L678/2)^2/1000</f>
        <v>3.8484510006474966</v>
      </c>
      <c r="N678" s="33">
        <v>0</v>
      </c>
      <c r="O678" s="3">
        <v>3</v>
      </c>
      <c r="P678" s="6">
        <v>2.6389999999999998</v>
      </c>
      <c r="Q678" s="6">
        <v>2.6659999999999999</v>
      </c>
      <c r="R678" s="6">
        <v>2.6429999999999998</v>
      </c>
      <c r="S678" s="6">
        <v>0</v>
      </c>
      <c r="T678" s="6">
        <f>R678-S678</f>
        <v>2.6429999999999998</v>
      </c>
      <c r="U678" s="6">
        <v>2.6429999999999998</v>
      </c>
      <c r="V678" s="6">
        <f>U678-S678</f>
        <v>2.6429999999999998</v>
      </c>
      <c r="W678" s="6">
        <f>100 - (1 - (((U678-T678)/U678)+(S678/T678)))*100</f>
        <v>0</v>
      </c>
      <c r="X678" s="6">
        <v>2.6429999999999998</v>
      </c>
      <c r="Y678" s="13">
        <f>(X678-U678)/U678*100</f>
        <v>0</v>
      </c>
      <c r="Z678" s="14">
        <f>IF(W678&gt;10,"NA",Y678)</f>
        <v>0</v>
      </c>
    </row>
    <row r="679" spans="1:26" ht="19" x14ac:dyDescent="0.25">
      <c r="A679" s="23">
        <v>678</v>
      </c>
      <c r="B679" s="5" t="s">
        <v>0</v>
      </c>
      <c r="C679" s="3" t="s">
        <v>51</v>
      </c>
      <c r="D679" s="3" t="s">
        <v>51</v>
      </c>
      <c r="E679" s="3" t="s">
        <v>48</v>
      </c>
      <c r="F679" s="3" t="s">
        <v>8</v>
      </c>
      <c r="G679" s="3">
        <v>52</v>
      </c>
      <c r="H679" s="3" t="s">
        <v>17</v>
      </c>
      <c r="I679" s="23" t="s">
        <v>13</v>
      </c>
      <c r="J679" s="23">
        <v>426</v>
      </c>
      <c r="K679" s="23">
        <v>70</v>
      </c>
      <c r="L679" s="23">
        <v>0</v>
      </c>
      <c r="M679" s="4">
        <f>PI()*(K679/2)^2/1000+PI()*(L679/2)^2/1000</f>
        <v>3.8484510006474966</v>
      </c>
      <c r="N679" s="33">
        <v>0</v>
      </c>
      <c r="O679" s="3">
        <v>4</v>
      </c>
      <c r="P679" s="6">
        <v>2.4929999999999999</v>
      </c>
      <c r="Q679" s="6">
        <v>2.1360000000000001</v>
      </c>
      <c r="R679" s="6">
        <v>2.1230000000000002</v>
      </c>
      <c r="S679" s="6">
        <v>0</v>
      </c>
      <c r="T679" s="6">
        <f>R679-S679</f>
        <v>2.1230000000000002</v>
      </c>
      <c r="U679" s="6">
        <v>2.1230000000000002</v>
      </c>
      <c r="V679" s="6">
        <f>U679-S679</f>
        <v>2.1230000000000002</v>
      </c>
      <c r="W679" s="6">
        <f>100 - (1 - (((U679-T679)/U679)+(S679/T679)))*100</f>
        <v>0</v>
      </c>
      <c r="X679" s="6">
        <v>2.1230000000000002</v>
      </c>
      <c r="Y679" s="13">
        <f>(X679-U679)/U679*100</f>
        <v>0</v>
      </c>
      <c r="Z679" s="14">
        <f>IF(W679&gt;10,"NA",Y679)</f>
        <v>0</v>
      </c>
    </row>
    <row r="680" spans="1:26" ht="19" x14ac:dyDescent="0.25">
      <c r="A680" s="23">
        <v>679</v>
      </c>
      <c r="B680" s="5" t="s">
        <v>0</v>
      </c>
      <c r="C680" s="3" t="s">
        <v>51</v>
      </c>
      <c r="D680" s="3" t="s">
        <v>51</v>
      </c>
      <c r="E680" s="3" t="s">
        <v>48</v>
      </c>
      <c r="F680" s="3" t="s">
        <v>8</v>
      </c>
      <c r="G680" s="3">
        <v>52</v>
      </c>
      <c r="H680" s="3" t="s">
        <v>17</v>
      </c>
      <c r="I680" s="23" t="s">
        <v>13</v>
      </c>
      <c r="J680" s="23">
        <v>426</v>
      </c>
      <c r="K680" s="23">
        <v>70</v>
      </c>
      <c r="L680" s="23">
        <v>0</v>
      </c>
      <c r="M680" s="4">
        <f>PI()*(K680/2)^2/1000+PI()*(L680/2)^2/1000</f>
        <v>3.8484510006474966</v>
      </c>
      <c r="N680" s="33">
        <v>0</v>
      </c>
      <c r="O680" s="3">
        <v>5</v>
      </c>
      <c r="P680" s="6">
        <v>1.8260000000000001</v>
      </c>
      <c r="Q680" s="6">
        <v>1.331</v>
      </c>
      <c r="R680" s="6">
        <v>1.3049999999999999</v>
      </c>
      <c r="S680" s="6">
        <v>0</v>
      </c>
      <c r="T680" s="6">
        <f>R680-S680</f>
        <v>1.3049999999999999</v>
      </c>
      <c r="U680" s="6">
        <v>1.3049999999999999</v>
      </c>
      <c r="V680" s="6">
        <f>U680-S680</f>
        <v>1.3049999999999999</v>
      </c>
      <c r="W680" s="6">
        <f>100 - (1 - (((U680-T680)/U680)+(S680/T680)))*100</f>
        <v>0</v>
      </c>
      <c r="X680" s="6">
        <v>1.3049999999999999</v>
      </c>
      <c r="Y680" s="13">
        <f>(X680-U680)/U680*100</f>
        <v>0</v>
      </c>
      <c r="Z680" s="14">
        <f>IF(W680&gt;10,"NA",Y680)</f>
        <v>0</v>
      </c>
    </row>
    <row r="681" spans="1:26" ht="19" x14ac:dyDescent="0.25">
      <c r="A681" s="23">
        <v>680</v>
      </c>
      <c r="B681" s="5" t="s">
        <v>0</v>
      </c>
      <c r="C681" s="3" t="s">
        <v>51</v>
      </c>
      <c r="D681" s="3" t="s">
        <v>51</v>
      </c>
      <c r="E681" s="3" t="s">
        <v>48</v>
      </c>
      <c r="F681" s="3" t="s">
        <v>8</v>
      </c>
      <c r="G681" s="3">
        <v>52</v>
      </c>
      <c r="H681" s="3" t="s">
        <v>17</v>
      </c>
      <c r="I681" s="23" t="s">
        <v>13</v>
      </c>
      <c r="J681" s="23">
        <v>426</v>
      </c>
      <c r="K681" s="23">
        <v>70</v>
      </c>
      <c r="L681" s="23">
        <v>0</v>
      </c>
      <c r="M681" s="4">
        <f>PI()*(K681/2)^2/1000+PI()*(L681/2)^2/1000</f>
        <v>3.8484510006474966</v>
      </c>
      <c r="N681" s="33">
        <v>0</v>
      </c>
      <c r="O681" s="3">
        <v>6</v>
      </c>
      <c r="P681" s="6">
        <v>1.984</v>
      </c>
      <c r="Q681" s="6">
        <v>1.6259999999999999</v>
      </c>
      <c r="R681" s="6">
        <v>1.5549999999999999</v>
      </c>
      <c r="S681" s="6">
        <v>0</v>
      </c>
      <c r="T681" s="6">
        <f>R681-S681</f>
        <v>1.5549999999999999</v>
      </c>
      <c r="U681" s="6">
        <v>1.752</v>
      </c>
      <c r="V681" s="6">
        <f>U681-S681</f>
        <v>1.752</v>
      </c>
      <c r="W681" s="6">
        <f>100 - (1 - (((U681-T681)/U681)+(S681/T681)))*100</f>
        <v>11.24429223744292</v>
      </c>
      <c r="X681" s="6">
        <v>1.752</v>
      </c>
      <c r="Y681" s="13">
        <f>(X681-U681)/U681*100</f>
        <v>0</v>
      </c>
      <c r="Z681" s="14" t="str">
        <f>IF(W681&gt;10,"NA",Y681)</f>
        <v>NA</v>
      </c>
    </row>
    <row r="682" spans="1:26" ht="19" x14ac:dyDescent="0.25">
      <c r="A682" s="23">
        <v>681</v>
      </c>
      <c r="B682" s="5" t="s">
        <v>0</v>
      </c>
      <c r="C682" s="3" t="s">
        <v>51</v>
      </c>
      <c r="D682" s="3" t="s">
        <v>51</v>
      </c>
      <c r="E682" s="3" t="s">
        <v>48</v>
      </c>
      <c r="F682" s="3" t="s">
        <v>8</v>
      </c>
      <c r="G682" s="3">
        <v>52</v>
      </c>
      <c r="H682" s="3" t="s">
        <v>17</v>
      </c>
      <c r="I682" s="23" t="s">
        <v>13</v>
      </c>
      <c r="J682" s="23">
        <v>426</v>
      </c>
      <c r="K682" s="23">
        <v>70</v>
      </c>
      <c r="L682" s="23">
        <v>0</v>
      </c>
      <c r="M682" s="4">
        <f>PI()*(K682/2)^2/1000+PI()*(L682/2)^2/1000</f>
        <v>3.8484510006474966</v>
      </c>
      <c r="N682" s="33">
        <v>0</v>
      </c>
      <c r="O682" s="3">
        <v>7</v>
      </c>
      <c r="P682" s="6">
        <v>1.7809999999999999</v>
      </c>
      <c r="Q682" s="6">
        <v>1.3779999999999999</v>
      </c>
      <c r="R682" s="6">
        <v>1.3720000000000001</v>
      </c>
      <c r="S682" s="6">
        <v>0</v>
      </c>
      <c r="T682" s="6">
        <f>R682-S682</f>
        <v>1.3720000000000001</v>
      </c>
      <c r="U682" s="6">
        <v>1.6719999999999999</v>
      </c>
      <c r="V682" s="6">
        <f>U682-S682</f>
        <v>1.6719999999999999</v>
      </c>
      <c r="W682" s="6">
        <f>100 - (1 - (((U682-T682)/U682)+(S682/T682)))*100</f>
        <v>17.9425837320574</v>
      </c>
      <c r="X682" s="6">
        <v>1.6719999999999999</v>
      </c>
      <c r="Y682" s="13">
        <f>(X682-U682)/U682*100</f>
        <v>0</v>
      </c>
      <c r="Z682" s="14" t="str">
        <f>IF(W682&gt;10,"NA",Y682)</f>
        <v>NA</v>
      </c>
    </row>
    <row r="683" spans="1:26" ht="19" x14ac:dyDescent="0.25">
      <c r="A683" s="23">
        <v>682</v>
      </c>
      <c r="B683" s="5" t="s">
        <v>0</v>
      </c>
      <c r="C683" s="3" t="s">
        <v>51</v>
      </c>
      <c r="D683" s="3" t="s">
        <v>51</v>
      </c>
      <c r="E683" s="3" t="s">
        <v>48</v>
      </c>
      <c r="F683" s="3" t="s">
        <v>8</v>
      </c>
      <c r="G683" s="3">
        <v>52</v>
      </c>
      <c r="H683" s="3" t="s">
        <v>17</v>
      </c>
      <c r="I683" s="23" t="s">
        <v>13</v>
      </c>
      <c r="J683" s="23">
        <v>426</v>
      </c>
      <c r="K683" s="23">
        <v>70</v>
      </c>
      <c r="L683" s="23">
        <v>0</v>
      </c>
      <c r="M683" s="4">
        <f>PI()*(K683/2)^2/1000+PI()*(L683/2)^2/1000</f>
        <v>3.8484510006474966</v>
      </c>
      <c r="N683" s="33">
        <v>0</v>
      </c>
      <c r="O683" s="3">
        <v>8</v>
      </c>
      <c r="P683" s="6">
        <v>2.7</v>
      </c>
      <c r="Q683" s="6">
        <v>2.8279999999999998</v>
      </c>
      <c r="R683" s="6">
        <v>2.8079999999999998</v>
      </c>
      <c r="S683" s="6">
        <v>0</v>
      </c>
      <c r="T683" s="6">
        <f>R683-S683</f>
        <v>2.8079999999999998</v>
      </c>
      <c r="U683" s="6">
        <v>2.8079999999999998</v>
      </c>
      <c r="V683" s="6">
        <f>U683-S683</f>
        <v>2.8079999999999998</v>
      </c>
      <c r="W683" s="6">
        <f>100 - (1 - (((U683-T683)/U683)+(S683/T683)))*100</f>
        <v>0</v>
      </c>
      <c r="X683" s="6">
        <v>2.8079999999999998</v>
      </c>
      <c r="Y683" s="13">
        <f>(X683-U683)/U683*100</f>
        <v>0</v>
      </c>
      <c r="Z683" s="14">
        <f>IF(W683&gt;10,"NA",Y683)</f>
        <v>0</v>
      </c>
    </row>
    <row r="684" spans="1:26" ht="19" x14ac:dyDescent="0.25">
      <c r="A684" s="23">
        <v>683</v>
      </c>
      <c r="B684" s="5" t="s">
        <v>0</v>
      </c>
      <c r="C684" s="3" t="s">
        <v>51</v>
      </c>
      <c r="D684" s="3" t="s">
        <v>51</v>
      </c>
      <c r="E684" s="3" t="s">
        <v>48</v>
      </c>
      <c r="F684" s="3" t="s">
        <v>8</v>
      </c>
      <c r="G684" s="3">
        <v>52</v>
      </c>
      <c r="H684" s="3" t="s">
        <v>17</v>
      </c>
      <c r="I684" s="23" t="s">
        <v>13</v>
      </c>
      <c r="J684" s="23">
        <v>426</v>
      </c>
      <c r="K684" s="23">
        <v>70</v>
      </c>
      <c r="L684" s="23">
        <v>0</v>
      </c>
      <c r="M684" s="4">
        <f>PI()*(K684/2)^2/1000+PI()*(L684/2)^2/1000</f>
        <v>3.8484510006474966</v>
      </c>
      <c r="N684" s="33">
        <v>0</v>
      </c>
      <c r="O684" s="3">
        <v>9</v>
      </c>
      <c r="P684" s="6">
        <v>2.74</v>
      </c>
      <c r="Q684" s="6">
        <v>2.8820000000000001</v>
      </c>
      <c r="R684" s="6">
        <v>2.8</v>
      </c>
      <c r="S684" s="6">
        <v>0</v>
      </c>
      <c r="T684" s="6">
        <f>R684-S684</f>
        <v>2.8</v>
      </c>
      <c r="U684" s="6">
        <v>3.0619999999999998</v>
      </c>
      <c r="V684" s="6">
        <f>U684-S684</f>
        <v>3.0619999999999998</v>
      </c>
      <c r="W684" s="6">
        <f>100 - (1 - (((U684-T684)/U684)+(S684/T684)))*100</f>
        <v>8.5564990202482107</v>
      </c>
      <c r="X684" s="6">
        <v>3.0619999999999998</v>
      </c>
      <c r="Y684" s="13">
        <f>(X684-U684)/U684*100</f>
        <v>0</v>
      </c>
      <c r="Z684" s="14">
        <f>IF(W684&gt;10,"NA",Y684)</f>
        <v>0</v>
      </c>
    </row>
    <row r="685" spans="1:26" ht="19" x14ac:dyDescent="0.25">
      <c r="A685" s="23">
        <v>684</v>
      </c>
      <c r="B685" s="5" t="s">
        <v>0</v>
      </c>
      <c r="C685" s="3" t="s">
        <v>51</v>
      </c>
      <c r="D685" s="3" t="s">
        <v>51</v>
      </c>
      <c r="E685" s="3" t="s">
        <v>48</v>
      </c>
      <c r="F685" s="3" t="s">
        <v>8</v>
      </c>
      <c r="G685" s="3">
        <v>52</v>
      </c>
      <c r="H685" s="3" t="s">
        <v>17</v>
      </c>
      <c r="I685" s="23" t="s">
        <v>13</v>
      </c>
      <c r="J685" s="23">
        <v>426</v>
      </c>
      <c r="K685" s="23">
        <v>70</v>
      </c>
      <c r="L685" s="23">
        <v>0</v>
      </c>
      <c r="M685" s="4">
        <f>PI()*(K685/2)^2/1000+PI()*(L685/2)^2/1000</f>
        <v>3.8484510006474966</v>
      </c>
      <c r="N685" s="33">
        <v>0</v>
      </c>
      <c r="O685" s="3">
        <v>10</v>
      </c>
      <c r="P685" s="6">
        <v>2.0339999999999998</v>
      </c>
      <c r="Q685" s="6">
        <v>1.583</v>
      </c>
      <c r="R685" s="6">
        <v>1.554</v>
      </c>
      <c r="S685" s="6">
        <v>0</v>
      </c>
      <c r="T685" s="6">
        <f>R685-S685</f>
        <v>1.554</v>
      </c>
      <c r="U685" s="6">
        <v>1.58</v>
      </c>
      <c r="V685" s="6">
        <f>U685-S685</f>
        <v>1.58</v>
      </c>
      <c r="W685" s="6">
        <f>100 - (1 - (((U685-T685)/U685)+(S685/T685)))*100</f>
        <v>1.6455696202531556</v>
      </c>
      <c r="X685" s="6">
        <v>1.58</v>
      </c>
      <c r="Y685" s="13">
        <f>(X685-U685)/U685*100</f>
        <v>0</v>
      </c>
      <c r="Z685" s="14">
        <f>IF(W685&gt;10,"NA",Y685)</f>
        <v>0</v>
      </c>
    </row>
    <row r="686" spans="1:26" ht="19" x14ac:dyDescent="0.25">
      <c r="A686" s="23">
        <v>685</v>
      </c>
      <c r="B686" s="5" t="s">
        <v>0</v>
      </c>
      <c r="C686" s="3" t="s">
        <v>51</v>
      </c>
      <c r="D686" s="3" t="s">
        <v>51</v>
      </c>
      <c r="E686" s="3" t="s">
        <v>48</v>
      </c>
      <c r="F686" s="3" t="s">
        <v>8</v>
      </c>
      <c r="G686" s="3">
        <v>52</v>
      </c>
      <c r="H686" s="3" t="s">
        <v>17</v>
      </c>
      <c r="I686" s="23" t="s">
        <v>13</v>
      </c>
      <c r="J686" s="23">
        <v>426</v>
      </c>
      <c r="K686" s="23">
        <v>70</v>
      </c>
      <c r="L686" s="23">
        <v>0</v>
      </c>
      <c r="M686" s="4">
        <f>PI()*(K686/2)^2/1000+PI()*(L686/2)^2/1000</f>
        <v>3.8484510006474966</v>
      </c>
      <c r="N686" s="33">
        <v>0</v>
      </c>
      <c r="O686" s="3">
        <v>11</v>
      </c>
      <c r="P686" s="6">
        <v>1.736</v>
      </c>
      <c r="Q686" s="6">
        <v>1.4159999999999999</v>
      </c>
      <c r="R686" s="6">
        <v>1.369</v>
      </c>
      <c r="S686" s="6">
        <v>0</v>
      </c>
      <c r="T686" s="6">
        <f>R686-S686</f>
        <v>1.369</v>
      </c>
      <c r="U686" s="6">
        <v>1.395</v>
      </c>
      <c r="V686" s="6">
        <f>U686-S686</f>
        <v>1.395</v>
      </c>
      <c r="W686" s="6">
        <f>100 - (1 - (((U686-T686)/U686)+(S686/T686)))*100</f>
        <v>1.8637992831541226</v>
      </c>
      <c r="X686" s="6">
        <v>1.395</v>
      </c>
      <c r="Y686" s="13">
        <f>(X686-U686)/U686*100</f>
        <v>0</v>
      </c>
      <c r="Z686" s="14">
        <f>IF(W686&gt;10,"NA",Y686)</f>
        <v>0</v>
      </c>
    </row>
    <row r="687" spans="1:26" ht="19" x14ac:dyDescent="0.25">
      <c r="A687" s="23">
        <v>686</v>
      </c>
      <c r="B687" s="5" t="s">
        <v>0</v>
      </c>
      <c r="C687" s="3" t="s">
        <v>51</v>
      </c>
      <c r="D687" s="3" t="s">
        <v>51</v>
      </c>
      <c r="E687" s="3" t="s">
        <v>48</v>
      </c>
      <c r="F687" s="3" t="s">
        <v>8</v>
      </c>
      <c r="G687" s="3">
        <v>52</v>
      </c>
      <c r="H687" s="3" t="s">
        <v>17</v>
      </c>
      <c r="I687" s="23" t="s">
        <v>13</v>
      </c>
      <c r="J687" s="23">
        <v>426</v>
      </c>
      <c r="K687" s="23">
        <v>70</v>
      </c>
      <c r="L687" s="23">
        <v>0</v>
      </c>
      <c r="M687" s="4">
        <f>PI()*(K687/2)^2/1000+PI()*(L687/2)^2/1000</f>
        <v>3.8484510006474966</v>
      </c>
      <c r="N687" s="33">
        <v>0</v>
      </c>
      <c r="O687" s="3">
        <v>12</v>
      </c>
      <c r="P687" s="6">
        <v>1.927</v>
      </c>
      <c r="Q687" s="6">
        <v>1.621</v>
      </c>
      <c r="R687" s="6">
        <v>1.5840000000000001</v>
      </c>
      <c r="S687" s="6">
        <v>0</v>
      </c>
      <c r="T687" s="6">
        <f>R687-S687</f>
        <v>1.5840000000000001</v>
      </c>
      <c r="U687" s="6">
        <v>1.5840000000000001</v>
      </c>
      <c r="V687" s="6">
        <f>U687-S687</f>
        <v>1.5840000000000001</v>
      </c>
      <c r="W687" s="6">
        <f>100 - (1 - (((U687-T687)/U687)+(S687/T687)))*100</f>
        <v>0</v>
      </c>
      <c r="X687" s="6">
        <v>1.5840000000000001</v>
      </c>
      <c r="Y687" s="13">
        <f>(X687-U687)/U687*100</f>
        <v>0</v>
      </c>
      <c r="Z687" s="14">
        <f>IF(W687&gt;10,"NA",Y687)</f>
        <v>0</v>
      </c>
    </row>
    <row r="688" spans="1:26" ht="19" x14ac:dyDescent="0.25">
      <c r="A688" s="23">
        <v>687</v>
      </c>
      <c r="B688" s="5" t="s">
        <v>0</v>
      </c>
      <c r="C688" s="3" t="s">
        <v>51</v>
      </c>
      <c r="D688" s="3" t="s">
        <v>51</v>
      </c>
      <c r="E688" s="3" t="s">
        <v>48</v>
      </c>
      <c r="F688" s="3" t="s">
        <v>8</v>
      </c>
      <c r="G688" s="3">
        <v>52</v>
      </c>
      <c r="H688" s="3" t="s">
        <v>17</v>
      </c>
      <c r="I688" s="23" t="s">
        <v>13</v>
      </c>
      <c r="J688" s="23">
        <v>426</v>
      </c>
      <c r="K688" s="23">
        <v>70</v>
      </c>
      <c r="L688" s="23">
        <v>0</v>
      </c>
      <c r="M688" s="4">
        <f>PI()*(K688/2)^2/1000+PI()*(L688/2)^2/1000</f>
        <v>3.8484510006474966</v>
      </c>
      <c r="N688" s="33">
        <v>0</v>
      </c>
      <c r="O688" s="3">
        <v>13</v>
      </c>
      <c r="P688" s="6">
        <v>1.5289999999999999</v>
      </c>
      <c r="Q688" s="6">
        <v>0.95799999999999996</v>
      </c>
      <c r="R688" s="6">
        <v>0.93400000000000005</v>
      </c>
      <c r="S688" s="6">
        <v>0</v>
      </c>
      <c r="T688" s="6">
        <f>R688-S688</f>
        <v>0.93400000000000005</v>
      </c>
      <c r="U688" s="6">
        <v>0.93400000000000005</v>
      </c>
      <c r="V688" s="6">
        <f>U688-S688</f>
        <v>0.93400000000000005</v>
      </c>
      <c r="W688" s="6">
        <f>100 - (1 - (((U688-T688)/U688)+(S688/T688)))*100</f>
        <v>0</v>
      </c>
      <c r="X688" s="6">
        <v>0.93400000000000005</v>
      </c>
      <c r="Y688" s="13">
        <f>(X688-U688)/U688*100</f>
        <v>0</v>
      </c>
      <c r="Z688" s="14">
        <f>IF(W688&gt;10,"NA",Y688)</f>
        <v>0</v>
      </c>
    </row>
    <row r="689" spans="1:26" ht="19" x14ac:dyDescent="0.25">
      <c r="A689" s="23">
        <v>688</v>
      </c>
      <c r="B689" s="5" t="s">
        <v>0</v>
      </c>
      <c r="C689" s="3" t="s">
        <v>51</v>
      </c>
      <c r="D689" s="3" t="s">
        <v>51</v>
      </c>
      <c r="E689" s="3" t="s">
        <v>48</v>
      </c>
      <c r="F689" s="3" t="s">
        <v>8</v>
      </c>
      <c r="G689" s="3">
        <v>52</v>
      </c>
      <c r="H689" s="3" t="s">
        <v>17</v>
      </c>
      <c r="I689" s="23" t="s">
        <v>13</v>
      </c>
      <c r="J689" s="23">
        <v>426</v>
      </c>
      <c r="K689" s="23">
        <v>70</v>
      </c>
      <c r="L689" s="23">
        <v>0</v>
      </c>
      <c r="M689" s="4">
        <f>PI()*(K689/2)^2/1000+PI()*(L689/2)^2/1000</f>
        <v>3.8484510006474966</v>
      </c>
      <c r="N689" s="33">
        <v>0</v>
      </c>
      <c r="O689" s="3">
        <v>14</v>
      </c>
      <c r="P689" s="6">
        <v>1.4319999999999999</v>
      </c>
      <c r="Q689" s="6">
        <v>0.76900000000000002</v>
      </c>
      <c r="R689" s="6">
        <v>0.748</v>
      </c>
      <c r="S689" s="6">
        <v>0</v>
      </c>
      <c r="T689" s="6">
        <f>R689-S689</f>
        <v>0.748</v>
      </c>
      <c r="U689" s="6">
        <v>0.86799999999999999</v>
      </c>
      <c r="V689" s="6">
        <f>U689-S689</f>
        <v>0.86799999999999999</v>
      </c>
      <c r="W689" s="6">
        <f>100 - (1 - (((U689-T689)/U689)+(S689/T689)))*100</f>
        <v>13.824884792626719</v>
      </c>
      <c r="X689" s="6">
        <v>0.86799999999999999</v>
      </c>
      <c r="Y689" s="13">
        <f>(X689-U689)/U689*100</f>
        <v>0</v>
      </c>
      <c r="Z689" s="14" t="str">
        <f>IF(W689&gt;10,"NA",Y689)</f>
        <v>NA</v>
      </c>
    </row>
    <row r="690" spans="1:26" ht="19" x14ac:dyDescent="0.25">
      <c r="A690" s="23">
        <v>689</v>
      </c>
      <c r="B690" s="5" t="s">
        <v>0</v>
      </c>
      <c r="C690" s="3" t="s">
        <v>51</v>
      </c>
      <c r="D690" s="3" t="s">
        <v>51</v>
      </c>
      <c r="E690" s="3" t="s">
        <v>47</v>
      </c>
      <c r="F690" s="3" t="s">
        <v>8</v>
      </c>
      <c r="G690" s="3">
        <v>53</v>
      </c>
      <c r="H690" s="3" t="s">
        <v>9</v>
      </c>
      <c r="I690" s="23" t="s">
        <v>60</v>
      </c>
      <c r="J690" s="23">
        <v>415</v>
      </c>
      <c r="K690" s="23">
        <v>40</v>
      </c>
      <c r="L690" s="23">
        <v>0</v>
      </c>
      <c r="M690" s="4">
        <f>PI()*(K690/2)^2/1000+PI()*(L690/2)^2/1000</f>
        <v>1.2566370614359172</v>
      </c>
      <c r="N690" s="33">
        <v>0</v>
      </c>
      <c r="O690" s="3">
        <v>1</v>
      </c>
      <c r="P690" s="6">
        <v>1.3260000000000001</v>
      </c>
      <c r="Q690" s="6">
        <v>0.85699999999999998</v>
      </c>
      <c r="R690" s="6">
        <v>0.85699999999999998</v>
      </c>
      <c r="S690" s="6">
        <v>0</v>
      </c>
      <c r="T690" s="6">
        <f>R690-S690</f>
        <v>0.85699999999999998</v>
      </c>
      <c r="U690" s="6">
        <v>1.117</v>
      </c>
      <c r="V690" s="6">
        <f>U690-S690</f>
        <v>1.117</v>
      </c>
      <c r="W690" s="6">
        <f>100 - (1 - (((U690-T690)/U690)+(S690/T690)))*100</f>
        <v>23.276633840644578</v>
      </c>
      <c r="X690" s="6">
        <v>1.117</v>
      </c>
      <c r="Y690" s="13">
        <f>(X690-U690)/U690*100</f>
        <v>0</v>
      </c>
      <c r="Z690" s="14" t="str">
        <f>IF(W690&gt;10,"NA",Y690)</f>
        <v>NA</v>
      </c>
    </row>
    <row r="691" spans="1:26" ht="19" x14ac:dyDescent="0.25">
      <c r="A691" s="23">
        <v>690</v>
      </c>
      <c r="B691" s="5" t="s">
        <v>0</v>
      </c>
      <c r="C691" s="3" t="s">
        <v>51</v>
      </c>
      <c r="D691" s="3" t="s">
        <v>51</v>
      </c>
      <c r="E691" s="3" t="s">
        <v>47</v>
      </c>
      <c r="F691" s="3" t="s">
        <v>8</v>
      </c>
      <c r="G691" s="3">
        <v>53</v>
      </c>
      <c r="H691" s="3" t="s">
        <v>9</v>
      </c>
      <c r="I691" s="23" t="s">
        <v>60</v>
      </c>
      <c r="J691" s="23">
        <v>415</v>
      </c>
      <c r="K691" s="23">
        <v>40</v>
      </c>
      <c r="L691" s="23">
        <v>0</v>
      </c>
      <c r="M691" s="4">
        <f>PI()*(K691/2)^2/1000+PI()*(L691/2)^2/1000</f>
        <v>1.2566370614359172</v>
      </c>
      <c r="N691" s="33">
        <v>1</v>
      </c>
      <c r="O691" s="3">
        <v>2</v>
      </c>
      <c r="P691" s="6">
        <v>1.357</v>
      </c>
      <c r="Q691" s="6">
        <v>0.79900000000000004</v>
      </c>
      <c r="R691" s="6">
        <v>0.77700000000000002</v>
      </c>
      <c r="S691" s="6">
        <v>0</v>
      </c>
      <c r="T691" s="6">
        <f>R691-S691</f>
        <v>0.77700000000000002</v>
      </c>
      <c r="U691" s="6">
        <v>0.77700000000000002</v>
      </c>
      <c r="V691" s="6">
        <f>U691-S691</f>
        <v>0.77700000000000002</v>
      </c>
      <c r="W691" s="6">
        <f>100 - (1 - (((U691-T691)/U691)+(S691/T691)))*100</f>
        <v>0</v>
      </c>
      <c r="X691" s="6">
        <v>0.77700000000000002</v>
      </c>
      <c r="Y691" s="13">
        <f>(X691-U691)/U691*100</f>
        <v>0</v>
      </c>
      <c r="Z691" s="14">
        <f>IF(W691&gt;10,"NA",Y691)</f>
        <v>0</v>
      </c>
    </row>
    <row r="692" spans="1:26" ht="19" x14ac:dyDescent="0.25">
      <c r="A692" s="23">
        <v>691</v>
      </c>
      <c r="B692" s="5" t="s">
        <v>0</v>
      </c>
      <c r="C692" s="3" t="s">
        <v>51</v>
      </c>
      <c r="D692" s="3" t="s">
        <v>51</v>
      </c>
      <c r="E692" s="3" t="s">
        <v>47</v>
      </c>
      <c r="F692" s="3" t="s">
        <v>8</v>
      </c>
      <c r="G692" s="3">
        <v>53</v>
      </c>
      <c r="H692" s="3" t="s">
        <v>9</v>
      </c>
      <c r="I692" s="23" t="s">
        <v>60</v>
      </c>
      <c r="J692" s="23">
        <v>415</v>
      </c>
      <c r="K692" s="23">
        <v>40</v>
      </c>
      <c r="L692" s="23">
        <v>0</v>
      </c>
      <c r="M692" s="4">
        <f>PI()*(K692/2)^2/1000+PI()*(L692/2)^2/1000</f>
        <v>1.2566370614359172</v>
      </c>
      <c r="N692" s="33">
        <v>0</v>
      </c>
      <c r="O692" s="3">
        <v>3</v>
      </c>
      <c r="P692" s="6">
        <v>1.401</v>
      </c>
      <c r="Q692" s="6">
        <v>0.92800000000000005</v>
      </c>
      <c r="R692" s="6">
        <v>0.90800000000000003</v>
      </c>
      <c r="S692" s="6">
        <v>0</v>
      </c>
      <c r="T692" s="6">
        <f>R692-S692</f>
        <v>0.90800000000000003</v>
      </c>
      <c r="U692" s="6">
        <v>1.252</v>
      </c>
      <c r="V692" s="6">
        <f>U692-S692</f>
        <v>1.252</v>
      </c>
      <c r="W692" s="6">
        <f>100 - (1 - (((U692-T692)/U692)+(S692/T692)))*100</f>
        <v>27.476038338658142</v>
      </c>
      <c r="X692" s="6">
        <v>1.252</v>
      </c>
      <c r="Y692" s="13">
        <f>(X692-U692)/U692*100</f>
        <v>0</v>
      </c>
      <c r="Z692" s="14" t="str">
        <f>IF(W692&gt;10,"NA",Y692)</f>
        <v>NA</v>
      </c>
    </row>
    <row r="693" spans="1:26" ht="19" x14ac:dyDescent="0.25">
      <c r="A693" s="23">
        <v>692</v>
      </c>
      <c r="B693" s="5" t="s">
        <v>0</v>
      </c>
      <c r="C693" s="3" t="s">
        <v>51</v>
      </c>
      <c r="D693" s="3" t="s">
        <v>51</v>
      </c>
      <c r="E693" s="3" t="s">
        <v>47</v>
      </c>
      <c r="F693" s="3" t="s">
        <v>8</v>
      </c>
      <c r="G693" s="3">
        <v>53</v>
      </c>
      <c r="H693" s="3" t="s">
        <v>9</v>
      </c>
      <c r="I693" s="23" t="s">
        <v>60</v>
      </c>
      <c r="J693" s="23">
        <v>415</v>
      </c>
      <c r="K693" s="23">
        <v>40</v>
      </c>
      <c r="L693" s="23">
        <v>0</v>
      </c>
      <c r="M693" s="4">
        <f>PI()*(K693/2)^2/1000+PI()*(L693/2)^2/1000</f>
        <v>1.2566370614359172</v>
      </c>
      <c r="N693" s="33">
        <v>0</v>
      </c>
      <c r="O693" s="3">
        <v>4</v>
      </c>
      <c r="P693" s="6">
        <v>1.901</v>
      </c>
      <c r="Q693" s="6">
        <v>1.7470000000000001</v>
      </c>
      <c r="R693" s="6">
        <v>1.71</v>
      </c>
      <c r="S693" s="6">
        <v>0</v>
      </c>
      <c r="T693" s="6">
        <f>R693-S693</f>
        <v>1.71</v>
      </c>
      <c r="U693" s="6">
        <v>1.71</v>
      </c>
      <c r="V693" s="6">
        <f>U693-S693</f>
        <v>1.71</v>
      </c>
      <c r="W693" s="6">
        <f>100 - (1 - (((U693-T693)/U693)+(S693/T693)))*100</f>
        <v>0</v>
      </c>
      <c r="X693" s="6">
        <v>1.71</v>
      </c>
      <c r="Y693" s="13">
        <f>(X693-U693)/U693*100</f>
        <v>0</v>
      </c>
      <c r="Z693" s="14">
        <f>IF(W693&gt;10,"NA",Y693)</f>
        <v>0</v>
      </c>
    </row>
    <row r="694" spans="1:26" ht="19" x14ac:dyDescent="0.25">
      <c r="A694" s="23">
        <v>693</v>
      </c>
      <c r="B694" s="5" t="s">
        <v>0</v>
      </c>
      <c r="C694" s="3" t="s">
        <v>51</v>
      </c>
      <c r="D694" s="3" t="s">
        <v>51</v>
      </c>
      <c r="E694" s="3" t="s">
        <v>47</v>
      </c>
      <c r="F694" s="3" t="s">
        <v>8</v>
      </c>
      <c r="G694" s="3">
        <v>53</v>
      </c>
      <c r="H694" s="3" t="s">
        <v>9</v>
      </c>
      <c r="I694" s="23" t="s">
        <v>60</v>
      </c>
      <c r="J694" s="23">
        <v>415</v>
      </c>
      <c r="K694" s="23">
        <v>40</v>
      </c>
      <c r="L694" s="23">
        <v>0</v>
      </c>
      <c r="M694" s="4">
        <f>PI()*(K694/2)^2/1000+PI()*(L694/2)^2/1000</f>
        <v>1.2566370614359172</v>
      </c>
      <c r="N694" s="33">
        <v>0</v>
      </c>
      <c r="O694" s="3">
        <v>5</v>
      </c>
      <c r="P694" s="6">
        <v>1.496</v>
      </c>
      <c r="Q694" s="6">
        <v>1.2070000000000001</v>
      </c>
      <c r="R694" s="6">
        <v>1.1870000000000001</v>
      </c>
      <c r="S694" s="6">
        <v>0</v>
      </c>
      <c r="T694" s="6">
        <f>R694-S694</f>
        <v>1.1870000000000001</v>
      </c>
      <c r="U694" s="6">
        <v>1.2010000000000001</v>
      </c>
      <c r="V694" s="6">
        <f>U694-S694</f>
        <v>1.2010000000000001</v>
      </c>
      <c r="W694" s="6">
        <f>100 - (1 - (((U694-T694)/U694)+(S694/T694)))*100</f>
        <v>1.165695253955036</v>
      </c>
      <c r="X694" s="6">
        <v>1.2010000000000001</v>
      </c>
      <c r="Y694" s="13">
        <f>(X694-U694)/U694*100</f>
        <v>0</v>
      </c>
      <c r="Z694" s="14">
        <f>IF(W694&gt;10,"NA",Y694)</f>
        <v>0</v>
      </c>
    </row>
    <row r="695" spans="1:26" ht="19" x14ac:dyDescent="0.25">
      <c r="A695" s="23">
        <v>694</v>
      </c>
      <c r="B695" s="5" t="s">
        <v>0</v>
      </c>
      <c r="C695" s="3" t="s">
        <v>51</v>
      </c>
      <c r="D695" s="3" t="s">
        <v>51</v>
      </c>
      <c r="E695" s="3" t="s">
        <v>47</v>
      </c>
      <c r="F695" s="3" t="s">
        <v>8</v>
      </c>
      <c r="G695" s="3">
        <v>53</v>
      </c>
      <c r="H695" s="3" t="s">
        <v>9</v>
      </c>
      <c r="I695" s="23" t="s">
        <v>60</v>
      </c>
      <c r="J695" s="23">
        <v>415</v>
      </c>
      <c r="K695" s="23">
        <v>40</v>
      </c>
      <c r="L695" s="23">
        <v>0</v>
      </c>
      <c r="M695" s="4">
        <f>PI()*(K695/2)^2/1000+PI()*(L695/2)^2/1000</f>
        <v>1.2566370614359172</v>
      </c>
      <c r="N695" s="33">
        <v>0</v>
      </c>
      <c r="O695" s="3">
        <v>6</v>
      </c>
      <c r="P695" s="6">
        <v>1.677</v>
      </c>
      <c r="Q695" s="6">
        <v>1.349</v>
      </c>
      <c r="R695" s="6">
        <v>1.3320000000000001</v>
      </c>
      <c r="S695" s="6">
        <v>0</v>
      </c>
      <c r="T695" s="6">
        <f>R695-S695</f>
        <v>1.3320000000000001</v>
      </c>
      <c r="U695" s="6">
        <v>1.351</v>
      </c>
      <c r="V695" s="6">
        <f>U695-S695</f>
        <v>1.351</v>
      </c>
      <c r="W695" s="6">
        <f>100 - (1 - (((U695-T695)/U695)+(S695/T695)))*100</f>
        <v>1.406365655070303</v>
      </c>
      <c r="X695" s="6">
        <v>1.351</v>
      </c>
      <c r="Y695" s="13">
        <f>(X695-U695)/U695*100</f>
        <v>0</v>
      </c>
      <c r="Z695" s="14">
        <f>IF(W695&gt;10,"NA",Y695)</f>
        <v>0</v>
      </c>
    </row>
    <row r="696" spans="1:26" ht="19" x14ac:dyDescent="0.25">
      <c r="A696" s="23">
        <v>695</v>
      </c>
      <c r="B696" s="5" t="s">
        <v>0</v>
      </c>
      <c r="C696" s="3" t="s">
        <v>51</v>
      </c>
      <c r="D696" s="3" t="s">
        <v>51</v>
      </c>
      <c r="E696" s="3" t="s">
        <v>47</v>
      </c>
      <c r="F696" s="3" t="s">
        <v>8</v>
      </c>
      <c r="G696" s="3">
        <v>53</v>
      </c>
      <c r="H696" s="3" t="s">
        <v>9</v>
      </c>
      <c r="I696" s="23" t="s">
        <v>60</v>
      </c>
      <c r="J696" s="23">
        <v>415</v>
      </c>
      <c r="K696" s="23">
        <v>40</v>
      </c>
      <c r="L696" s="23">
        <v>0</v>
      </c>
      <c r="M696" s="4">
        <f>PI()*(K696/2)^2/1000+PI()*(L696/2)^2/1000</f>
        <v>1.2566370614359172</v>
      </c>
      <c r="N696" s="33">
        <v>0</v>
      </c>
      <c r="O696" s="3">
        <v>7</v>
      </c>
      <c r="P696" s="6">
        <v>1.6020000000000001</v>
      </c>
      <c r="Q696" s="6">
        <v>1.1539999999999999</v>
      </c>
      <c r="R696" s="6">
        <v>1.129</v>
      </c>
      <c r="S696" s="6">
        <v>0</v>
      </c>
      <c r="T696" s="6">
        <f>R696-S696</f>
        <v>1.129</v>
      </c>
      <c r="U696" s="6">
        <v>1.2130000000000001</v>
      </c>
      <c r="V696" s="6">
        <f>U696-S696</f>
        <v>1.2130000000000001</v>
      </c>
      <c r="W696" s="6">
        <f>100 - (1 - (((U696-T696)/U696)+(S696/T696)))*100</f>
        <v>6.924979389942294</v>
      </c>
      <c r="X696" s="6">
        <v>1.2130000000000001</v>
      </c>
      <c r="Y696" s="13">
        <f>(X696-U696)/U696*100</f>
        <v>0</v>
      </c>
      <c r="Z696" s="14">
        <f>IF(W696&gt;10,"NA",Y696)</f>
        <v>0</v>
      </c>
    </row>
    <row r="697" spans="1:26" ht="19" x14ac:dyDescent="0.25">
      <c r="A697" s="23">
        <v>696</v>
      </c>
      <c r="B697" s="5" t="s">
        <v>0</v>
      </c>
      <c r="C697" s="3" t="s">
        <v>51</v>
      </c>
      <c r="D697" s="3" t="s">
        <v>51</v>
      </c>
      <c r="E697" s="3" t="s">
        <v>47</v>
      </c>
      <c r="F697" s="3" t="s">
        <v>8</v>
      </c>
      <c r="G697" s="3">
        <v>53</v>
      </c>
      <c r="H697" s="3" t="s">
        <v>9</v>
      </c>
      <c r="I697" s="23" t="s">
        <v>60</v>
      </c>
      <c r="J697" s="23">
        <v>415</v>
      </c>
      <c r="K697" s="23">
        <v>40</v>
      </c>
      <c r="L697" s="23">
        <v>0</v>
      </c>
      <c r="M697" s="4">
        <f>PI()*(K697/2)^2/1000+PI()*(L697/2)^2/1000</f>
        <v>1.2566370614359172</v>
      </c>
      <c r="N697" s="33">
        <v>0</v>
      </c>
      <c r="O697" s="3">
        <v>8</v>
      </c>
      <c r="P697" s="6">
        <v>1.6319999999999999</v>
      </c>
      <c r="Q697" s="6">
        <v>1.071</v>
      </c>
      <c r="R697" s="6">
        <v>1.012</v>
      </c>
      <c r="S697" s="6">
        <v>0</v>
      </c>
      <c r="T697" s="6">
        <f>R697-S697</f>
        <v>1.012</v>
      </c>
      <c r="U697" s="6">
        <v>1.1419999999999999</v>
      </c>
      <c r="V697" s="6">
        <f>U697-S697</f>
        <v>1.1419999999999999</v>
      </c>
      <c r="W697" s="6">
        <f>100 - (1 - (((U697-T697)/U697)+(S697/T697)))*100</f>
        <v>11.383537653239912</v>
      </c>
      <c r="X697" s="6">
        <v>1.149</v>
      </c>
      <c r="Y697" s="13">
        <f>(X697-U697)/U697*100</f>
        <v>0.61295971978985275</v>
      </c>
      <c r="Z697" s="14" t="str">
        <f>IF(W697&gt;10,"NA",Y697)</f>
        <v>NA</v>
      </c>
    </row>
    <row r="698" spans="1:26" ht="19" x14ac:dyDescent="0.25">
      <c r="A698" s="23">
        <v>697</v>
      </c>
      <c r="B698" s="5" t="s">
        <v>0</v>
      </c>
      <c r="C698" s="3" t="s">
        <v>51</v>
      </c>
      <c r="D698" s="3" t="s">
        <v>51</v>
      </c>
      <c r="E698" s="3" t="s">
        <v>47</v>
      </c>
      <c r="F698" s="3" t="s">
        <v>8</v>
      </c>
      <c r="G698" s="3">
        <v>53</v>
      </c>
      <c r="H698" s="3" t="s">
        <v>9</v>
      </c>
      <c r="I698" s="23" t="s">
        <v>60</v>
      </c>
      <c r="J698" s="23">
        <v>415</v>
      </c>
      <c r="K698" s="23">
        <v>40</v>
      </c>
      <c r="L698" s="23">
        <v>0</v>
      </c>
      <c r="M698" s="4">
        <f>PI()*(K698/2)^2/1000+PI()*(L698/2)^2/1000</f>
        <v>1.2566370614359172</v>
      </c>
      <c r="N698" s="33">
        <v>0</v>
      </c>
      <c r="O698" s="3">
        <v>9</v>
      </c>
      <c r="P698" s="6">
        <v>2.13</v>
      </c>
      <c r="Q698" s="6">
        <v>2.081</v>
      </c>
      <c r="R698" s="6">
        <v>2.0609999999999999</v>
      </c>
      <c r="S698" s="6">
        <v>0</v>
      </c>
      <c r="T698" s="6">
        <f>R698-S698</f>
        <v>2.0609999999999999</v>
      </c>
      <c r="U698" s="6">
        <v>2.0609999999999999</v>
      </c>
      <c r="V698" s="6">
        <f>U698-S698</f>
        <v>2.0609999999999999</v>
      </c>
      <c r="W698" s="6">
        <f>100 - (1 - (((U698-T698)/U698)+(S698/T698)))*100</f>
        <v>0</v>
      </c>
      <c r="X698" s="6">
        <v>2.0609999999999999</v>
      </c>
      <c r="Y698" s="13">
        <f>(X698-U698)/U698*100</f>
        <v>0</v>
      </c>
      <c r="Z698" s="14">
        <f>IF(W698&gt;10,"NA",Y698)</f>
        <v>0</v>
      </c>
    </row>
    <row r="699" spans="1:26" ht="19" x14ac:dyDescent="0.25">
      <c r="A699" s="23">
        <v>698</v>
      </c>
      <c r="B699" s="5" t="s">
        <v>0</v>
      </c>
      <c r="C699" s="3" t="s">
        <v>51</v>
      </c>
      <c r="D699" s="3" t="s">
        <v>51</v>
      </c>
      <c r="E699" s="3" t="s">
        <v>47</v>
      </c>
      <c r="F699" s="3" t="s">
        <v>8</v>
      </c>
      <c r="G699" s="3">
        <v>53</v>
      </c>
      <c r="H699" s="3" t="s">
        <v>9</v>
      </c>
      <c r="I699" s="23" t="s">
        <v>60</v>
      </c>
      <c r="J699" s="23">
        <v>415</v>
      </c>
      <c r="K699" s="23">
        <v>40</v>
      </c>
      <c r="L699" s="23">
        <v>0</v>
      </c>
      <c r="M699" s="4">
        <f>PI()*(K699/2)^2/1000+PI()*(L699/2)^2/1000</f>
        <v>1.2566370614359172</v>
      </c>
      <c r="N699" s="33">
        <v>0</v>
      </c>
      <c r="O699" s="3">
        <v>10</v>
      </c>
      <c r="P699" s="6">
        <v>2.101</v>
      </c>
      <c r="Q699" s="6">
        <v>2.0009999999999999</v>
      </c>
      <c r="R699" s="6">
        <v>1.9730000000000001</v>
      </c>
      <c r="S699" s="6">
        <v>0</v>
      </c>
      <c r="T699" s="6">
        <f>R699-S699</f>
        <v>1.9730000000000001</v>
      </c>
      <c r="U699" s="6">
        <v>1.9730000000000001</v>
      </c>
      <c r="V699" s="6">
        <f>U699-S699</f>
        <v>1.9730000000000001</v>
      </c>
      <c r="W699" s="6">
        <f>100 - (1 - (((U699-T699)/U699)+(S699/T699)))*100</f>
        <v>0</v>
      </c>
      <c r="X699" s="6">
        <v>1.9730000000000001</v>
      </c>
      <c r="Y699" s="13">
        <f>(X699-U699)/U699*100</f>
        <v>0</v>
      </c>
      <c r="Z699" s="14">
        <f>IF(W699&gt;10,"NA",Y699)</f>
        <v>0</v>
      </c>
    </row>
    <row r="700" spans="1:26" ht="19" x14ac:dyDescent="0.25">
      <c r="A700" s="23">
        <v>699</v>
      </c>
      <c r="B700" s="5" t="s">
        <v>0</v>
      </c>
      <c r="C700" s="3" t="s">
        <v>51</v>
      </c>
      <c r="D700" s="3" t="s">
        <v>51</v>
      </c>
      <c r="E700" s="3" t="s">
        <v>47</v>
      </c>
      <c r="F700" s="3" t="s">
        <v>8</v>
      </c>
      <c r="G700" s="3">
        <v>53</v>
      </c>
      <c r="H700" s="3" t="s">
        <v>9</v>
      </c>
      <c r="I700" s="23" t="s">
        <v>60</v>
      </c>
      <c r="J700" s="23">
        <v>415</v>
      </c>
      <c r="K700" s="23">
        <v>40</v>
      </c>
      <c r="L700" s="23">
        <v>0</v>
      </c>
      <c r="M700" s="4">
        <f>PI()*(K700/2)^2/1000+PI()*(L700/2)^2/1000</f>
        <v>1.2566370614359172</v>
      </c>
      <c r="N700" s="33">
        <v>0</v>
      </c>
      <c r="O700" s="3">
        <v>11</v>
      </c>
      <c r="P700" s="6">
        <v>1.7030000000000001</v>
      </c>
      <c r="Q700" s="6">
        <v>1.617</v>
      </c>
      <c r="R700" s="6">
        <v>1.603</v>
      </c>
      <c r="S700" s="6">
        <v>0</v>
      </c>
      <c r="T700" s="6">
        <f>R700-S700</f>
        <v>1.603</v>
      </c>
      <c r="U700" s="6">
        <v>1.603</v>
      </c>
      <c r="V700" s="6">
        <f>U700-S700</f>
        <v>1.603</v>
      </c>
      <c r="W700" s="6">
        <f>100 - (1 - (((U700-T700)/U700)+(S700/T700)))*100</f>
        <v>0</v>
      </c>
      <c r="X700" s="6">
        <v>1.603</v>
      </c>
      <c r="Y700" s="13">
        <f>(X700-U700)/U700*100</f>
        <v>0</v>
      </c>
      <c r="Z700" s="14">
        <f>IF(W700&gt;10,"NA",Y700)</f>
        <v>0</v>
      </c>
    </row>
    <row r="701" spans="1:26" ht="19" x14ac:dyDescent="0.25">
      <c r="A701" s="23">
        <v>700</v>
      </c>
      <c r="B701" s="5" t="s">
        <v>0</v>
      </c>
      <c r="C701" s="3" t="s">
        <v>51</v>
      </c>
      <c r="D701" s="3" t="s">
        <v>51</v>
      </c>
      <c r="E701" s="3" t="s">
        <v>47</v>
      </c>
      <c r="F701" s="3" t="s">
        <v>8</v>
      </c>
      <c r="G701" s="3">
        <v>53</v>
      </c>
      <c r="H701" s="3" t="s">
        <v>9</v>
      </c>
      <c r="I701" s="23" t="s">
        <v>60</v>
      </c>
      <c r="J701" s="23">
        <v>415</v>
      </c>
      <c r="K701" s="23">
        <v>40</v>
      </c>
      <c r="L701" s="23">
        <v>0</v>
      </c>
      <c r="M701" s="4">
        <f>PI()*(K701/2)^2/1000+PI()*(L701/2)^2/1000</f>
        <v>1.2566370614359172</v>
      </c>
      <c r="N701" s="33">
        <v>0</v>
      </c>
      <c r="O701" s="3">
        <v>12</v>
      </c>
      <c r="P701" s="6">
        <v>1.64</v>
      </c>
      <c r="Q701" s="6">
        <v>1.492</v>
      </c>
      <c r="R701" s="6">
        <v>1.458</v>
      </c>
      <c r="S701" s="6">
        <v>0</v>
      </c>
      <c r="T701" s="6">
        <f>R701-S701</f>
        <v>1.458</v>
      </c>
      <c r="U701" s="6">
        <v>1.458</v>
      </c>
      <c r="V701" s="6">
        <f>U701-S701</f>
        <v>1.458</v>
      </c>
      <c r="W701" s="6">
        <f>100 - (1 - (((U701-T701)/U701)+(S701/T701)))*100</f>
        <v>0</v>
      </c>
      <c r="X701" s="6">
        <v>1.458</v>
      </c>
      <c r="Y701" s="13">
        <f>(X701-U701)/U701*100</f>
        <v>0</v>
      </c>
      <c r="Z701" s="14">
        <f>IF(W701&gt;10,"NA",Y701)</f>
        <v>0</v>
      </c>
    </row>
    <row r="702" spans="1:26" ht="19" x14ac:dyDescent="0.25">
      <c r="A702" s="23">
        <v>701</v>
      </c>
      <c r="B702" s="5" t="s">
        <v>0</v>
      </c>
      <c r="C702" s="3" t="s">
        <v>51</v>
      </c>
      <c r="D702" s="3" t="s">
        <v>51</v>
      </c>
      <c r="E702" s="3" t="s">
        <v>47</v>
      </c>
      <c r="F702" s="3" t="s">
        <v>8</v>
      </c>
      <c r="G702" s="3">
        <v>53</v>
      </c>
      <c r="H702" s="3" t="s">
        <v>9</v>
      </c>
      <c r="I702" s="23" t="s">
        <v>60</v>
      </c>
      <c r="J702" s="23">
        <v>415</v>
      </c>
      <c r="K702" s="23">
        <v>40</v>
      </c>
      <c r="L702" s="23">
        <v>0</v>
      </c>
      <c r="M702" s="4">
        <f>PI()*(K702/2)^2/1000+PI()*(L702/2)^2/1000</f>
        <v>1.2566370614359172</v>
      </c>
      <c r="N702" s="33">
        <v>0</v>
      </c>
      <c r="O702" s="3">
        <v>13</v>
      </c>
      <c r="P702" s="6">
        <v>2.073</v>
      </c>
      <c r="Q702" s="6">
        <v>1.865</v>
      </c>
      <c r="R702" s="6">
        <v>1.8380000000000001</v>
      </c>
      <c r="S702" s="6">
        <v>0</v>
      </c>
      <c r="T702" s="6">
        <f>R702-S702</f>
        <v>1.8380000000000001</v>
      </c>
      <c r="U702" s="6">
        <v>2.1219999999999999</v>
      </c>
      <c r="V702" s="6">
        <f>U702-S702</f>
        <v>2.1219999999999999</v>
      </c>
      <c r="W702" s="6">
        <f>100 - (1 - (((U702-T702)/U702)+(S702/T702)))*100</f>
        <v>13.383600377002807</v>
      </c>
      <c r="X702" s="6">
        <v>2.1219999999999999</v>
      </c>
      <c r="Y702" s="13">
        <f>(X702-U702)/U702*100</f>
        <v>0</v>
      </c>
      <c r="Z702" s="14" t="str">
        <f>IF(W702&gt;10,"NA",Y702)</f>
        <v>NA</v>
      </c>
    </row>
    <row r="703" spans="1:26" ht="19" x14ac:dyDescent="0.25">
      <c r="A703" s="23">
        <v>702</v>
      </c>
      <c r="B703" s="5" t="s">
        <v>0</v>
      </c>
      <c r="C703" s="3" t="s">
        <v>51</v>
      </c>
      <c r="D703" s="3" t="s">
        <v>51</v>
      </c>
      <c r="E703" s="3" t="s">
        <v>47</v>
      </c>
      <c r="F703" s="3" t="s">
        <v>8</v>
      </c>
      <c r="G703" s="3">
        <v>53</v>
      </c>
      <c r="H703" s="3" t="s">
        <v>9</v>
      </c>
      <c r="I703" s="23" t="s">
        <v>60</v>
      </c>
      <c r="J703" s="23">
        <v>415</v>
      </c>
      <c r="K703" s="23">
        <v>40</v>
      </c>
      <c r="L703" s="23">
        <v>0</v>
      </c>
      <c r="M703" s="4">
        <f>PI()*(K703/2)^2/1000+PI()*(L703/2)^2/1000</f>
        <v>1.2566370614359172</v>
      </c>
      <c r="N703" s="33">
        <v>0</v>
      </c>
      <c r="O703" s="3">
        <v>14</v>
      </c>
      <c r="P703" s="6">
        <v>1.996</v>
      </c>
      <c r="Q703" s="6">
        <v>1.8069999999999999</v>
      </c>
      <c r="R703" s="6">
        <v>1.79</v>
      </c>
      <c r="S703" s="6">
        <v>0</v>
      </c>
      <c r="T703" s="6">
        <f>R703-S703</f>
        <v>1.79</v>
      </c>
      <c r="U703" s="6">
        <v>1.79</v>
      </c>
      <c r="V703" s="6">
        <f>U703-S703</f>
        <v>1.79</v>
      </c>
      <c r="W703" s="6">
        <f>100 - (1 - (((U703-T703)/U703)+(S703/T703)))*100</f>
        <v>0</v>
      </c>
      <c r="X703" s="6">
        <v>1.823</v>
      </c>
      <c r="Y703" s="13">
        <f>(X703-U703)/U703*100</f>
        <v>1.8435754189944087</v>
      </c>
      <c r="Z703" s="14">
        <f>IF(W703&gt;10,"NA",Y703)</f>
        <v>1.8435754189944087</v>
      </c>
    </row>
    <row r="704" spans="1:26" ht="19" x14ac:dyDescent="0.25">
      <c r="A704" s="23">
        <v>703</v>
      </c>
      <c r="B704" s="5" t="s">
        <v>0</v>
      </c>
      <c r="C704" s="3" t="s">
        <v>51</v>
      </c>
      <c r="D704" s="3" t="s">
        <v>51</v>
      </c>
      <c r="E704" s="3" t="s">
        <v>47</v>
      </c>
      <c r="F704" s="3" t="s">
        <v>8</v>
      </c>
      <c r="G704" s="3">
        <v>53</v>
      </c>
      <c r="H704" s="3" t="s">
        <v>17</v>
      </c>
      <c r="I704" s="23" t="s">
        <v>60</v>
      </c>
      <c r="J704" s="23">
        <v>415</v>
      </c>
      <c r="K704" s="23">
        <v>40</v>
      </c>
      <c r="L704" s="23">
        <v>0</v>
      </c>
      <c r="M704" s="4">
        <f>PI()*(K704/2)^2/1000+PI()*(L704/2)^2/1000</f>
        <v>1.2566370614359172</v>
      </c>
      <c r="N704" s="33">
        <v>0</v>
      </c>
      <c r="O704" s="3">
        <v>1</v>
      </c>
      <c r="P704" s="6">
        <v>1.4059999999999999</v>
      </c>
      <c r="Q704" s="6">
        <v>1.145</v>
      </c>
      <c r="R704" s="6">
        <v>1.125</v>
      </c>
      <c r="S704" s="6">
        <v>0</v>
      </c>
      <c r="T704" s="6">
        <f>R704-S704</f>
        <v>1.125</v>
      </c>
      <c r="U704" s="6">
        <v>1.125</v>
      </c>
      <c r="V704" s="6">
        <f>U704-S704</f>
        <v>1.125</v>
      </c>
      <c r="W704" s="6">
        <f>100 - (1 - (((U704-T704)/U704)+(S704/T704)))*100</f>
        <v>0</v>
      </c>
      <c r="X704" s="6">
        <v>1.125</v>
      </c>
      <c r="Y704" s="13">
        <f>(X704-U704)/U704*100</f>
        <v>0</v>
      </c>
      <c r="Z704" s="14">
        <f>IF(W704&gt;10,"NA",Y704)</f>
        <v>0</v>
      </c>
    </row>
    <row r="705" spans="1:26" ht="19" x14ac:dyDescent="0.25">
      <c r="A705" s="23">
        <v>704</v>
      </c>
      <c r="B705" s="5" t="s">
        <v>0</v>
      </c>
      <c r="C705" s="3" t="s">
        <v>51</v>
      </c>
      <c r="D705" s="3" t="s">
        <v>51</v>
      </c>
      <c r="E705" s="3" t="s">
        <v>47</v>
      </c>
      <c r="F705" s="3" t="s">
        <v>8</v>
      </c>
      <c r="G705" s="3">
        <v>53</v>
      </c>
      <c r="H705" s="3" t="s">
        <v>17</v>
      </c>
      <c r="I705" s="23" t="s">
        <v>60</v>
      </c>
      <c r="J705" s="23">
        <v>415</v>
      </c>
      <c r="K705" s="23">
        <v>40</v>
      </c>
      <c r="L705" s="23">
        <v>0</v>
      </c>
      <c r="M705" s="4">
        <f>PI()*(K705/2)^2/1000+PI()*(L705/2)^2/1000</f>
        <v>1.2566370614359172</v>
      </c>
      <c r="N705" s="33">
        <v>0</v>
      </c>
      <c r="O705" s="3">
        <v>2</v>
      </c>
      <c r="P705" s="6">
        <v>1.84</v>
      </c>
      <c r="Q705" s="6">
        <v>1.425</v>
      </c>
      <c r="R705" s="6">
        <v>1.383</v>
      </c>
      <c r="S705" s="6">
        <v>0</v>
      </c>
      <c r="T705" s="6">
        <f>R705-S705</f>
        <v>1.383</v>
      </c>
      <c r="U705" s="6">
        <v>1.573</v>
      </c>
      <c r="V705" s="6">
        <f>U705-S705</f>
        <v>1.573</v>
      </c>
      <c r="W705" s="6">
        <f>100 - (1 - (((U705-T705)/U705)+(S705/T705)))*100</f>
        <v>12.078830260648445</v>
      </c>
      <c r="X705" s="6">
        <v>1.573</v>
      </c>
      <c r="Y705" s="13">
        <f>(X705-U705)/U705*100</f>
        <v>0</v>
      </c>
      <c r="Z705" s="14" t="str">
        <f>IF(W705&gt;10,"NA",Y705)</f>
        <v>NA</v>
      </c>
    </row>
    <row r="706" spans="1:26" ht="19" x14ac:dyDescent="0.25">
      <c r="A706" s="23">
        <v>705</v>
      </c>
      <c r="B706" s="5" t="s">
        <v>0</v>
      </c>
      <c r="C706" s="3" t="s">
        <v>51</v>
      </c>
      <c r="D706" s="3" t="s">
        <v>51</v>
      </c>
      <c r="E706" s="3" t="s">
        <v>47</v>
      </c>
      <c r="F706" s="3" t="s">
        <v>8</v>
      </c>
      <c r="G706" s="3">
        <v>53</v>
      </c>
      <c r="H706" s="3" t="s">
        <v>17</v>
      </c>
      <c r="I706" s="23" t="s">
        <v>60</v>
      </c>
      <c r="J706" s="23">
        <v>415</v>
      </c>
      <c r="K706" s="23">
        <v>40</v>
      </c>
      <c r="L706" s="23">
        <v>0</v>
      </c>
      <c r="M706" s="4">
        <f>PI()*(K706/2)^2/1000+PI()*(L706/2)^2/1000</f>
        <v>1.2566370614359172</v>
      </c>
      <c r="N706" s="33">
        <v>0</v>
      </c>
      <c r="O706" s="3">
        <v>3</v>
      </c>
      <c r="P706" s="6">
        <v>1.4510000000000001</v>
      </c>
      <c r="Q706" s="6">
        <v>1.0569999999999999</v>
      </c>
      <c r="R706" s="6">
        <v>1.028</v>
      </c>
      <c r="S706" s="6">
        <v>0</v>
      </c>
      <c r="T706" s="6">
        <f>R706-S706</f>
        <v>1.028</v>
      </c>
      <c r="U706" s="6">
        <v>1.028</v>
      </c>
      <c r="V706" s="6">
        <f>U706-S706</f>
        <v>1.028</v>
      </c>
      <c r="W706" s="6">
        <f>100 - (1 - (((U706-T706)/U706)+(S706/T706)))*100</f>
        <v>0</v>
      </c>
      <c r="X706" s="6">
        <v>1.028</v>
      </c>
      <c r="Y706" s="13">
        <f>(X706-U706)/U706*100</f>
        <v>0</v>
      </c>
      <c r="Z706" s="14">
        <f>IF(W706&gt;10,"NA",Y706)</f>
        <v>0</v>
      </c>
    </row>
    <row r="707" spans="1:26" ht="19" x14ac:dyDescent="0.25">
      <c r="A707" s="23">
        <v>706</v>
      </c>
      <c r="B707" s="5" t="s">
        <v>0</v>
      </c>
      <c r="C707" s="3" t="s">
        <v>51</v>
      </c>
      <c r="D707" s="3" t="s">
        <v>51</v>
      </c>
      <c r="E707" s="3" t="s">
        <v>47</v>
      </c>
      <c r="F707" s="3" t="s">
        <v>8</v>
      </c>
      <c r="G707" s="3">
        <v>53</v>
      </c>
      <c r="H707" s="3" t="s">
        <v>17</v>
      </c>
      <c r="I707" s="23" t="s">
        <v>60</v>
      </c>
      <c r="J707" s="23">
        <v>415</v>
      </c>
      <c r="K707" s="23">
        <v>40</v>
      </c>
      <c r="L707" s="23">
        <v>0</v>
      </c>
      <c r="M707" s="4">
        <f>PI()*(K707/2)^2/1000+PI()*(L707/2)^2/1000</f>
        <v>1.2566370614359172</v>
      </c>
      <c r="N707" s="33">
        <v>0</v>
      </c>
      <c r="O707" s="3">
        <v>4</v>
      </c>
      <c r="P707" s="6">
        <v>1.669</v>
      </c>
      <c r="Q707" s="6">
        <v>0.90400000000000003</v>
      </c>
      <c r="R707" s="6">
        <v>0.873</v>
      </c>
      <c r="S707" s="6">
        <v>0</v>
      </c>
      <c r="T707" s="6">
        <f>R707-S707</f>
        <v>0.873</v>
      </c>
      <c r="U707" s="6">
        <v>0.91700000000000004</v>
      </c>
      <c r="V707" s="6">
        <f>U707-S707</f>
        <v>0.91700000000000004</v>
      </c>
      <c r="W707" s="6">
        <f>100 - (1 - (((U707-T707)/U707)+(S707/T707)))*100</f>
        <v>4.7982551799345714</v>
      </c>
      <c r="X707" s="6">
        <v>0.91700000000000004</v>
      </c>
      <c r="Y707" s="13">
        <f>(X707-U707)/U707*100</f>
        <v>0</v>
      </c>
      <c r="Z707" s="14">
        <f>IF(W707&gt;10,"NA",Y707)</f>
        <v>0</v>
      </c>
    </row>
    <row r="708" spans="1:26" ht="19" x14ac:dyDescent="0.25">
      <c r="A708" s="23">
        <v>707</v>
      </c>
      <c r="B708" s="5" t="s">
        <v>0</v>
      </c>
      <c r="C708" s="3" t="s">
        <v>51</v>
      </c>
      <c r="D708" s="3" t="s">
        <v>51</v>
      </c>
      <c r="E708" s="3" t="s">
        <v>47</v>
      </c>
      <c r="F708" s="3" t="s">
        <v>8</v>
      </c>
      <c r="G708" s="3">
        <v>53</v>
      </c>
      <c r="H708" s="3" t="s">
        <v>17</v>
      </c>
      <c r="I708" s="23" t="s">
        <v>60</v>
      </c>
      <c r="J708" s="23">
        <v>415</v>
      </c>
      <c r="K708" s="23">
        <v>40</v>
      </c>
      <c r="L708" s="23">
        <v>0</v>
      </c>
      <c r="M708" s="4">
        <f>PI()*(K708/2)^2/1000+PI()*(L708/2)^2/1000</f>
        <v>1.2566370614359172</v>
      </c>
      <c r="N708" s="33">
        <v>0</v>
      </c>
      <c r="O708" s="3">
        <v>5</v>
      </c>
      <c r="P708" s="6">
        <v>2.5409999999999999</v>
      </c>
      <c r="Q708" s="6">
        <v>2.879</v>
      </c>
      <c r="R708" s="6">
        <v>2.8220000000000001</v>
      </c>
      <c r="S708" s="6">
        <v>0</v>
      </c>
      <c r="T708" s="6">
        <f>R708-S708</f>
        <v>2.8220000000000001</v>
      </c>
      <c r="U708" s="6">
        <v>2.8220000000000001</v>
      </c>
      <c r="V708" s="6">
        <f>U708-S708</f>
        <v>2.8220000000000001</v>
      </c>
      <c r="W708" s="6">
        <f>100 - (1 - (((U708-T708)/U708)+(S708/T708)))*100</f>
        <v>0</v>
      </c>
      <c r="X708" s="6">
        <v>2.8220000000000001</v>
      </c>
      <c r="Y708" s="13">
        <f>(X708-U708)/U708*100</f>
        <v>0</v>
      </c>
      <c r="Z708" s="14">
        <f>IF(W708&gt;10,"NA",Y708)</f>
        <v>0</v>
      </c>
    </row>
    <row r="709" spans="1:26" ht="19" x14ac:dyDescent="0.25">
      <c r="A709" s="23">
        <v>708</v>
      </c>
      <c r="B709" s="5" t="s">
        <v>0</v>
      </c>
      <c r="C709" s="3" t="s">
        <v>51</v>
      </c>
      <c r="D709" s="3" t="s">
        <v>51</v>
      </c>
      <c r="E709" s="3" t="s">
        <v>47</v>
      </c>
      <c r="F709" s="3" t="s">
        <v>8</v>
      </c>
      <c r="G709" s="3">
        <v>53</v>
      </c>
      <c r="H709" s="3" t="s">
        <v>17</v>
      </c>
      <c r="I709" s="23" t="s">
        <v>60</v>
      </c>
      <c r="J709" s="23">
        <v>415</v>
      </c>
      <c r="K709" s="23">
        <v>40</v>
      </c>
      <c r="L709" s="23">
        <v>0</v>
      </c>
      <c r="M709" s="4">
        <f>PI()*(K709/2)^2/1000+PI()*(L709/2)^2/1000</f>
        <v>1.2566370614359172</v>
      </c>
      <c r="N709" s="33">
        <v>0</v>
      </c>
      <c r="O709" s="3">
        <v>6</v>
      </c>
      <c r="P709" s="6">
        <v>1.9279999999999999</v>
      </c>
      <c r="Q709" s="6">
        <v>1.4470000000000001</v>
      </c>
      <c r="R709" s="6">
        <v>1.3979999999999999</v>
      </c>
      <c r="S709" s="6">
        <v>0</v>
      </c>
      <c r="T709" s="6">
        <f>R709-S709</f>
        <v>1.3979999999999999</v>
      </c>
      <c r="U709" s="6">
        <v>1.3979999999999999</v>
      </c>
      <c r="V709" s="6">
        <f>U709-S709</f>
        <v>1.3979999999999999</v>
      </c>
      <c r="W709" s="6">
        <f>100 - (1 - (((U709-T709)/U709)+(S709/T709)))*100</f>
        <v>0</v>
      </c>
      <c r="X709" s="6">
        <v>1.3979999999999999</v>
      </c>
      <c r="Y709" s="13">
        <f>(X709-U709)/U709*100</f>
        <v>0</v>
      </c>
      <c r="Z709" s="14">
        <f>IF(W709&gt;10,"NA",Y709)</f>
        <v>0</v>
      </c>
    </row>
    <row r="710" spans="1:26" ht="19" x14ac:dyDescent="0.25">
      <c r="A710" s="23">
        <v>709</v>
      </c>
      <c r="B710" s="5" t="s">
        <v>0</v>
      </c>
      <c r="C710" s="3" t="s">
        <v>51</v>
      </c>
      <c r="D710" s="3" t="s">
        <v>51</v>
      </c>
      <c r="E710" s="3" t="s">
        <v>47</v>
      </c>
      <c r="F710" s="3" t="s">
        <v>8</v>
      </c>
      <c r="G710" s="3">
        <v>53</v>
      </c>
      <c r="H710" s="3" t="s">
        <v>17</v>
      </c>
      <c r="I710" s="23" t="s">
        <v>60</v>
      </c>
      <c r="J710" s="23">
        <v>415</v>
      </c>
      <c r="K710" s="23">
        <v>40</v>
      </c>
      <c r="L710" s="23">
        <v>0</v>
      </c>
      <c r="M710" s="4">
        <f>PI()*(K710/2)^2/1000+PI()*(L710/2)^2/1000</f>
        <v>1.2566370614359172</v>
      </c>
      <c r="N710" s="33">
        <v>0</v>
      </c>
      <c r="O710" s="3">
        <v>7</v>
      </c>
      <c r="P710" s="6">
        <v>2.1429999999999998</v>
      </c>
      <c r="Q710" s="6">
        <v>1.7609999999999999</v>
      </c>
      <c r="R710" s="6">
        <v>1.681</v>
      </c>
      <c r="S710" s="6">
        <v>0</v>
      </c>
      <c r="T710" s="6">
        <f>R710-S710</f>
        <v>1.681</v>
      </c>
      <c r="U710" s="6">
        <v>1.681</v>
      </c>
      <c r="V710" s="6">
        <f>U710-S710</f>
        <v>1.681</v>
      </c>
      <c r="W710" s="6">
        <f>100 - (1 - (((U710-T710)/U710)+(S710/T710)))*100</f>
        <v>0</v>
      </c>
      <c r="X710" s="6">
        <v>1.681</v>
      </c>
      <c r="Y710" s="13">
        <f>(X710-U710)/U710*100</f>
        <v>0</v>
      </c>
      <c r="Z710" s="14">
        <f>IF(W710&gt;10,"NA",Y710)</f>
        <v>0</v>
      </c>
    </row>
    <row r="711" spans="1:26" ht="19" x14ac:dyDescent="0.25">
      <c r="A711" s="23">
        <v>710</v>
      </c>
      <c r="B711" s="5" t="s">
        <v>0</v>
      </c>
      <c r="C711" s="3" t="s">
        <v>51</v>
      </c>
      <c r="D711" s="3" t="s">
        <v>51</v>
      </c>
      <c r="E711" s="3" t="s">
        <v>47</v>
      </c>
      <c r="F711" s="3" t="s">
        <v>8</v>
      </c>
      <c r="G711" s="3">
        <v>53</v>
      </c>
      <c r="H711" s="3" t="s">
        <v>17</v>
      </c>
      <c r="I711" s="23" t="s">
        <v>60</v>
      </c>
      <c r="J711" s="23">
        <v>415</v>
      </c>
      <c r="K711" s="23">
        <v>40</v>
      </c>
      <c r="L711" s="23">
        <v>0</v>
      </c>
      <c r="M711" s="4">
        <f>PI()*(K711/2)^2/1000+PI()*(L711/2)^2/1000</f>
        <v>1.2566370614359172</v>
      </c>
      <c r="N711" s="33">
        <v>1</v>
      </c>
      <c r="O711" s="3">
        <v>8</v>
      </c>
      <c r="P711" s="6">
        <v>1.589</v>
      </c>
      <c r="Q711" s="6">
        <v>1.0009999999999999</v>
      </c>
      <c r="R711" s="6">
        <v>0.97599999999999998</v>
      </c>
      <c r="S711" s="6">
        <v>0</v>
      </c>
      <c r="T711" s="6">
        <f>R711-S711</f>
        <v>0.97599999999999998</v>
      </c>
      <c r="U711" s="6">
        <v>0.97599999999999998</v>
      </c>
      <c r="V711" s="6">
        <f>U711-S711</f>
        <v>0.97599999999999998</v>
      </c>
      <c r="W711" s="6">
        <f>100 - (1 - (((U711-T711)/U711)+(S711/T711)))*100</f>
        <v>0</v>
      </c>
      <c r="X711" s="6">
        <v>0.97599999999999998</v>
      </c>
      <c r="Y711" s="13">
        <f>(X711-U711)/U711*100</f>
        <v>0</v>
      </c>
      <c r="Z711" s="14">
        <f>IF(W711&gt;10,"NA",Y711)</f>
        <v>0</v>
      </c>
    </row>
    <row r="712" spans="1:26" ht="19" x14ac:dyDescent="0.25">
      <c r="A712" s="23">
        <v>711</v>
      </c>
      <c r="B712" s="5" t="s">
        <v>0</v>
      </c>
      <c r="C712" s="3" t="s">
        <v>51</v>
      </c>
      <c r="D712" s="3" t="s">
        <v>51</v>
      </c>
      <c r="E712" s="3" t="s">
        <v>47</v>
      </c>
      <c r="F712" s="3" t="s">
        <v>8</v>
      </c>
      <c r="G712" s="3">
        <v>53</v>
      </c>
      <c r="H712" s="3" t="s">
        <v>17</v>
      </c>
      <c r="I712" s="23" t="s">
        <v>60</v>
      </c>
      <c r="J712" s="23">
        <v>415</v>
      </c>
      <c r="K712" s="23">
        <v>40</v>
      </c>
      <c r="L712" s="23">
        <v>0</v>
      </c>
      <c r="M712" s="4">
        <f>PI()*(K712/2)^2/1000+PI()*(L712/2)^2/1000</f>
        <v>1.2566370614359172</v>
      </c>
      <c r="N712" s="33">
        <v>0</v>
      </c>
      <c r="O712" s="3">
        <v>9</v>
      </c>
      <c r="P712" s="6">
        <v>1.74</v>
      </c>
      <c r="Q712" s="6">
        <v>1.7250000000000001</v>
      </c>
      <c r="R712" s="6">
        <v>1.669</v>
      </c>
      <c r="S712" s="6">
        <v>0</v>
      </c>
      <c r="T712" s="6">
        <f>R712-S712</f>
        <v>1.669</v>
      </c>
      <c r="U712" s="6">
        <v>1.6950000000000001</v>
      </c>
      <c r="V712" s="6">
        <f>U712-S712</f>
        <v>1.6950000000000001</v>
      </c>
      <c r="W712" s="6">
        <f>100 - (1 - (((U712-T712)/U712)+(S712/T712)))*100</f>
        <v>1.5339233038348112</v>
      </c>
      <c r="X712" s="6">
        <v>1.6950000000000001</v>
      </c>
      <c r="Y712" s="13">
        <f>(X712-U712)/U712*100</f>
        <v>0</v>
      </c>
      <c r="Z712" s="14">
        <f>IF(W712&gt;10,"NA",Y712)</f>
        <v>0</v>
      </c>
    </row>
    <row r="713" spans="1:26" ht="19" x14ac:dyDescent="0.25">
      <c r="A713" s="23">
        <v>712</v>
      </c>
      <c r="B713" s="5" t="s">
        <v>0</v>
      </c>
      <c r="C713" s="3" t="s">
        <v>51</v>
      </c>
      <c r="D713" s="3" t="s">
        <v>51</v>
      </c>
      <c r="E713" s="3" t="s">
        <v>47</v>
      </c>
      <c r="F713" s="3" t="s">
        <v>8</v>
      </c>
      <c r="G713" s="3">
        <v>53</v>
      </c>
      <c r="H713" s="3" t="s">
        <v>17</v>
      </c>
      <c r="I713" s="23" t="s">
        <v>60</v>
      </c>
      <c r="J713" s="23">
        <v>415</v>
      </c>
      <c r="K713" s="23">
        <v>40</v>
      </c>
      <c r="L713" s="23">
        <v>0</v>
      </c>
      <c r="M713" s="4">
        <f>PI()*(K713/2)^2/1000+PI()*(L713/2)^2/1000</f>
        <v>1.2566370614359172</v>
      </c>
      <c r="N713" s="33">
        <v>0</v>
      </c>
      <c r="O713" s="3">
        <v>10</v>
      </c>
      <c r="P713" s="6">
        <v>1.712</v>
      </c>
      <c r="Q713" s="6">
        <v>1.8280000000000001</v>
      </c>
      <c r="R713" s="6">
        <v>1.77</v>
      </c>
      <c r="S713" s="6">
        <v>0</v>
      </c>
      <c r="T713" s="6">
        <f>R713-S713</f>
        <v>1.77</v>
      </c>
      <c r="U713" s="6">
        <v>1.77</v>
      </c>
      <c r="V713" s="6">
        <f>U713-S713</f>
        <v>1.77</v>
      </c>
      <c r="W713" s="6">
        <f>100 - (1 - (((U713-T713)/U713)+(S713/T713)))*100</f>
        <v>0</v>
      </c>
      <c r="X713" s="6">
        <v>1.77</v>
      </c>
      <c r="Y713" s="13">
        <f>(X713-U713)/U713*100</f>
        <v>0</v>
      </c>
      <c r="Z713" s="14">
        <f>IF(W713&gt;10,"NA",Y713)</f>
        <v>0</v>
      </c>
    </row>
    <row r="714" spans="1:26" ht="19" x14ac:dyDescent="0.25">
      <c r="A714" s="23">
        <v>713</v>
      </c>
      <c r="B714" s="5" t="s">
        <v>0</v>
      </c>
      <c r="C714" s="3" t="s">
        <v>51</v>
      </c>
      <c r="D714" s="3" t="s">
        <v>51</v>
      </c>
      <c r="E714" s="3" t="s">
        <v>47</v>
      </c>
      <c r="F714" s="3" t="s">
        <v>8</v>
      </c>
      <c r="G714" s="3">
        <v>53</v>
      </c>
      <c r="H714" s="3" t="s">
        <v>17</v>
      </c>
      <c r="I714" s="23" t="s">
        <v>60</v>
      </c>
      <c r="J714" s="23">
        <v>415</v>
      </c>
      <c r="K714" s="23">
        <v>40</v>
      </c>
      <c r="L714" s="23">
        <v>0</v>
      </c>
      <c r="M714" s="4">
        <f>PI()*(K714/2)^2/1000+PI()*(L714/2)^2/1000</f>
        <v>1.2566370614359172</v>
      </c>
      <c r="N714" s="33">
        <v>0</v>
      </c>
      <c r="O714" s="3">
        <v>11</v>
      </c>
      <c r="P714" s="6">
        <v>1.6830000000000001</v>
      </c>
      <c r="Q714" s="6">
        <v>1.036</v>
      </c>
      <c r="R714" s="6">
        <v>0.99399999999999999</v>
      </c>
      <c r="S714" s="6">
        <v>0</v>
      </c>
      <c r="T714" s="6">
        <f>R714-S714</f>
        <v>0.99399999999999999</v>
      </c>
      <c r="U714" s="6">
        <v>0.99399999999999999</v>
      </c>
      <c r="V714" s="6">
        <f>U714-S714</f>
        <v>0.99399999999999999</v>
      </c>
      <c r="W714" s="6">
        <f>100 - (1 - (((U714-T714)/U714)+(S714/T714)))*100</f>
        <v>0</v>
      </c>
      <c r="X714" s="6">
        <v>0.99399999999999999</v>
      </c>
      <c r="Y714" s="13">
        <f>(X714-U714)/U714*100</f>
        <v>0</v>
      </c>
      <c r="Z714" s="14">
        <f>IF(W714&gt;10,"NA",Y714)</f>
        <v>0</v>
      </c>
    </row>
    <row r="715" spans="1:26" ht="19" x14ac:dyDescent="0.25">
      <c r="A715" s="23">
        <v>714</v>
      </c>
      <c r="B715" s="5" t="s">
        <v>0</v>
      </c>
      <c r="C715" s="3" t="s">
        <v>51</v>
      </c>
      <c r="D715" s="3" t="s">
        <v>51</v>
      </c>
      <c r="E715" s="3" t="s">
        <v>47</v>
      </c>
      <c r="F715" s="3" t="s">
        <v>8</v>
      </c>
      <c r="G715" s="3">
        <v>53</v>
      </c>
      <c r="H715" s="3" t="s">
        <v>17</v>
      </c>
      <c r="I715" s="23" t="s">
        <v>60</v>
      </c>
      <c r="J715" s="23">
        <v>415</v>
      </c>
      <c r="K715" s="23">
        <v>40</v>
      </c>
      <c r="L715" s="23">
        <v>0</v>
      </c>
      <c r="M715" s="4">
        <f>PI()*(K715/2)^2/1000+PI()*(L715/2)^2/1000</f>
        <v>1.2566370614359172</v>
      </c>
      <c r="N715" s="33">
        <v>0</v>
      </c>
      <c r="O715" s="3">
        <v>12</v>
      </c>
      <c r="P715" s="6">
        <v>2.7189999999999999</v>
      </c>
      <c r="Q715" s="6">
        <v>2.839</v>
      </c>
      <c r="R715" s="6">
        <v>2.786</v>
      </c>
      <c r="S715" s="6">
        <v>0</v>
      </c>
      <c r="T715" s="6">
        <f>R715-S715</f>
        <v>2.786</v>
      </c>
      <c r="U715" s="6">
        <v>3.0670000000000002</v>
      </c>
      <c r="V715" s="6">
        <f>U715-S715</f>
        <v>3.0670000000000002</v>
      </c>
      <c r="W715" s="6">
        <f>100 - (1 - (((U715-T715)/U715)+(S715/T715)))*100</f>
        <v>9.1620476035213585</v>
      </c>
      <c r="X715" s="6">
        <v>3.0670000000000002</v>
      </c>
      <c r="Y715" s="13">
        <f>(X715-U715)/U715*100</f>
        <v>0</v>
      </c>
      <c r="Z715" s="14">
        <f>IF(W715&gt;10,"NA",Y715)</f>
        <v>0</v>
      </c>
    </row>
    <row r="716" spans="1:26" ht="19" x14ac:dyDescent="0.25">
      <c r="A716" s="23">
        <v>715</v>
      </c>
      <c r="B716" s="5" t="s">
        <v>0</v>
      </c>
      <c r="C716" s="3" t="s">
        <v>51</v>
      </c>
      <c r="D716" s="3" t="s">
        <v>51</v>
      </c>
      <c r="E716" s="3" t="s">
        <v>47</v>
      </c>
      <c r="F716" s="3" t="s">
        <v>8</v>
      </c>
      <c r="G716" s="3">
        <v>53</v>
      </c>
      <c r="H716" s="3" t="s">
        <v>17</v>
      </c>
      <c r="I716" s="23" t="s">
        <v>60</v>
      </c>
      <c r="J716" s="23">
        <v>415</v>
      </c>
      <c r="K716" s="23">
        <v>40</v>
      </c>
      <c r="L716" s="23">
        <v>0</v>
      </c>
      <c r="M716" s="4">
        <f>PI()*(K716/2)^2/1000+PI()*(L716/2)^2/1000</f>
        <v>1.2566370614359172</v>
      </c>
      <c r="N716" s="33">
        <v>0</v>
      </c>
      <c r="O716" s="3">
        <v>13</v>
      </c>
      <c r="P716" s="6">
        <v>3.3279999999999998</v>
      </c>
      <c r="Q716" s="6">
        <v>5.0129999999999999</v>
      </c>
      <c r="R716" s="6">
        <v>4.9160000000000004</v>
      </c>
      <c r="S716" s="6">
        <v>0</v>
      </c>
      <c r="T716" s="6">
        <f>R716-S716</f>
        <v>4.9160000000000004</v>
      </c>
      <c r="U716" s="6">
        <v>5.0810000000000004</v>
      </c>
      <c r="V716" s="6">
        <f>U716-S716</f>
        <v>5.0810000000000004</v>
      </c>
      <c r="W716" s="6">
        <f>100 - (1 - (((U716-T716)/U716)+(S716/T716)))*100</f>
        <v>3.2473922456209436</v>
      </c>
      <c r="X716" s="6">
        <v>5.0810000000000004</v>
      </c>
      <c r="Y716" s="13">
        <f>(X716-U716)/U716*100</f>
        <v>0</v>
      </c>
      <c r="Z716" s="14">
        <f>IF(W716&gt;10,"NA",Y716)</f>
        <v>0</v>
      </c>
    </row>
    <row r="717" spans="1:26" ht="19" x14ac:dyDescent="0.25">
      <c r="A717" s="23">
        <v>716</v>
      </c>
      <c r="B717" s="5" t="s">
        <v>0</v>
      </c>
      <c r="C717" s="3" t="s">
        <v>51</v>
      </c>
      <c r="D717" s="3" t="s">
        <v>51</v>
      </c>
      <c r="E717" s="3" t="s">
        <v>47</v>
      </c>
      <c r="F717" s="3" t="s">
        <v>8</v>
      </c>
      <c r="G717" s="3">
        <v>53</v>
      </c>
      <c r="H717" s="3" t="s">
        <v>17</v>
      </c>
      <c r="I717" s="23" t="s">
        <v>60</v>
      </c>
      <c r="J717" s="23">
        <v>415</v>
      </c>
      <c r="K717" s="23">
        <v>40</v>
      </c>
      <c r="L717" s="23">
        <v>0</v>
      </c>
      <c r="M717" s="4">
        <f>PI()*(K717/2)^2/1000+PI()*(L717/2)^2/1000</f>
        <v>1.2566370614359172</v>
      </c>
      <c r="N717" s="33">
        <v>0</v>
      </c>
      <c r="O717" s="3">
        <v>14</v>
      </c>
      <c r="P717" s="6">
        <v>3.153</v>
      </c>
      <c r="Q717" s="6">
        <v>3.4590000000000001</v>
      </c>
      <c r="R717" s="6">
        <v>3.4140000000000001</v>
      </c>
      <c r="S717" s="6">
        <v>0</v>
      </c>
      <c r="T717" s="6">
        <f>R717-S717</f>
        <v>3.4140000000000001</v>
      </c>
      <c r="U717" s="6">
        <v>3.8940000000000001</v>
      </c>
      <c r="V717" s="6">
        <f>U717-S717</f>
        <v>3.8940000000000001</v>
      </c>
      <c r="W717" s="6">
        <f>100 - (1 - (((U717-T717)/U717)+(S717/T717)))*100</f>
        <v>12.326656394453011</v>
      </c>
      <c r="X717" s="6">
        <v>3.8940000000000001</v>
      </c>
      <c r="Y717" s="13">
        <f>(X717-U717)/U717*100</f>
        <v>0</v>
      </c>
      <c r="Z717" s="14" t="str">
        <f>IF(W717&gt;10,"NA",Y717)</f>
        <v>NA</v>
      </c>
    </row>
    <row r="718" spans="1:26" ht="19" x14ac:dyDescent="0.25">
      <c r="A718" s="23">
        <v>717</v>
      </c>
      <c r="B718" s="5" t="s">
        <v>0</v>
      </c>
      <c r="C718" s="3" t="s">
        <v>51</v>
      </c>
      <c r="D718" s="3" t="s">
        <v>51</v>
      </c>
      <c r="E718" s="3" t="s">
        <v>47</v>
      </c>
      <c r="F718" s="3" t="s">
        <v>8</v>
      </c>
      <c r="G718" s="3">
        <v>53</v>
      </c>
      <c r="H718" s="3" t="s">
        <v>17</v>
      </c>
      <c r="I718" s="23" t="s">
        <v>60</v>
      </c>
      <c r="J718" s="23">
        <v>415</v>
      </c>
      <c r="K718" s="23">
        <v>40</v>
      </c>
      <c r="L718" s="23">
        <v>0</v>
      </c>
      <c r="M718" s="4">
        <f>PI()*(K718/2)^2/1000+PI()*(L718/2)^2/1000</f>
        <v>1.2566370614359172</v>
      </c>
      <c r="N718" s="33">
        <v>0</v>
      </c>
      <c r="O718" s="3">
        <v>15</v>
      </c>
      <c r="P718" s="6">
        <v>2.8010000000000002</v>
      </c>
      <c r="Q718" s="6">
        <v>3.3889999999999998</v>
      </c>
      <c r="R718" s="6">
        <v>3.3069999999999999</v>
      </c>
      <c r="S718" s="6">
        <v>3.7999999999999999E-2</v>
      </c>
      <c r="T718" s="6">
        <f>R718-S718</f>
        <v>3.2690000000000001</v>
      </c>
      <c r="U718" s="6">
        <v>3.3069999999999999</v>
      </c>
      <c r="V718" s="6">
        <f>U718-S718</f>
        <v>3.2690000000000001</v>
      </c>
      <c r="W718" s="6">
        <f>100 - (1 - (((U718-T718)/U718)+(S718/T718)))*100</f>
        <v>2.3115127093515611</v>
      </c>
      <c r="X718" s="6">
        <v>3.3069999999999999</v>
      </c>
      <c r="Y718" s="13">
        <f>(X718-U718)/U718*100</f>
        <v>0</v>
      </c>
      <c r="Z718" s="14">
        <f>IF(W718&gt;10,"NA",Y718)</f>
        <v>0</v>
      </c>
    </row>
    <row r="719" spans="1:26" ht="19" x14ac:dyDescent="0.25">
      <c r="A719" s="23">
        <v>718</v>
      </c>
      <c r="B719" s="5" t="s">
        <v>0</v>
      </c>
      <c r="C719" s="3" t="s">
        <v>51</v>
      </c>
      <c r="D719" s="3" t="s">
        <v>51</v>
      </c>
      <c r="E719" s="3" t="s">
        <v>48</v>
      </c>
      <c r="F719" s="3" t="s">
        <v>8</v>
      </c>
      <c r="G719" s="3">
        <v>54</v>
      </c>
      <c r="H719" s="3" t="s">
        <v>9</v>
      </c>
      <c r="I719" s="23" t="s">
        <v>59</v>
      </c>
      <c r="J719" s="23">
        <v>415</v>
      </c>
      <c r="K719" s="23">
        <v>25</v>
      </c>
      <c r="L719" s="23">
        <v>20</v>
      </c>
      <c r="M719" s="4">
        <f>PI()*(K719/2)^2/1000+PI()*(L719/2)^2/1000</f>
        <v>0.80503311748238449</v>
      </c>
      <c r="N719" s="33">
        <v>0</v>
      </c>
      <c r="O719" s="3">
        <v>1</v>
      </c>
      <c r="P719" s="6">
        <v>2.1970000000000001</v>
      </c>
      <c r="Q719" s="6">
        <v>1.516</v>
      </c>
      <c r="R719" s="6">
        <v>1.4339999999999999</v>
      </c>
      <c r="S719" s="6">
        <v>0</v>
      </c>
      <c r="T719" s="6">
        <f>R719-S719</f>
        <v>1.4339999999999999</v>
      </c>
      <c r="U719" s="6">
        <v>2.367</v>
      </c>
      <c r="V719" s="6">
        <f>U719-S719</f>
        <v>2.367</v>
      </c>
      <c r="W719" s="6">
        <f>100 - (1 - (((U719-T719)/U719)+(S719/T719)))*100</f>
        <v>39.416983523447399</v>
      </c>
      <c r="X719" s="6">
        <v>2.367</v>
      </c>
      <c r="Y719" s="13">
        <f>(X719-U719)/U719*100</f>
        <v>0</v>
      </c>
      <c r="Z719" s="14" t="str">
        <f>IF(W719&gt;10,"NA",Y719)</f>
        <v>NA</v>
      </c>
    </row>
    <row r="720" spans="1:26" ht="19" x14ac:dyDescent="0.25">
      <c r="A720" s="23">
        <v>719</v>
      </c>
      <c r="B720" s="5" t="s">
        <v>0</v>
      </c>
      <c r="C720" s="3" t="s">
        <v>51</v>
      </c>
      <c r="D720" s="3" t="s">
        <v>51</v>
      </c>
      <c r="E720" s="3" t="s">
        <v>48</v>
      </c>
      <c r="F720" s="3" t="s">
        <v>8</v>
      </c>
      <c r="G720" s="3">
        <v>54</v>
      </c>
      <c r="H720" s="3" t="s">
        <v>9</v>
      </c>
      <c r="I720" s="23" t="s">
        <v>59</v>
      </c>
      <c r="J720" s="23">
        <v>415</v>
      </c>
      <c r="K720" s="23">
        <v>25</v>
      </c>
      <c r="L720" s="23">
        <v>20</v>
      </c>
      <c r="M720" s="4">
        <f>PI()*(K720/2)^2/1000+PI()*(L720/2)^2/1000</f>
        <v>0.80503311748238449</v>
      </c>
      <c r="N720" s="33">
        <v>0</v>
      </c>
      <c r="O720" s="3">
        <v>2</v>
      </c>
      <c r="P720" s="6">
        <v>1.46</v>
      </c>
      <c r="Q720" s="6">
        <v>1.1930000000000001</v>
      </c>
      <c r="R720" s="6">
        <v>1.17</v>
      </c>
      <c r="S720" s="6">
        <v>0</v>
      </c>
      <c r="T720" s="6">
        <f>R720-S720</f>
        <v>1.17</v>
      </c>
      <c r="U720" s="6">
        <v>1.1559999999999999</v>
      </c>
      <c r="V720" s="6">
        <f>U720-S720</f>
        <v>1.1559999999999999</v>
      </c>
      <c r="W720" s="6">
        <f>100 - (1 - (((U720-T720)/U720)+(S720/T720)))*100</f>
        <v>-1.2110726643598753</v>
      </c>
      <c r="X720" s="6">
        <v>1.1559999999999999</v>
      </c>
      <c r="Y720" s="13">
        <f>(X720-U720)/U720*100</f>
        <v>0</v>
      </c>
      <c r="Z720" s="14">
        <f>IF(W720&gt;10,"NA",Y720)</f>
        <v>0</v>
      </c>
    </row>
    <row r="721" spans="1:26" ht="19" x14ac:dyDescent="0.25">
      <c r="A721" s="23">
        <v>720</v>
      </c>
      <c r="B721" s="5" t="s">
        <v>0</v>
      </c>
      <c r="C721" s="3" t="s">
        <v>51</v>
      </c>
      <c r="D721" s="3" t="s">
        <v>51</v>
      </c>
      <c r="E721" s="3" t="s">
        <v>48</v>
      </c>
      <c r="F721" s="3" t="s">
        <v>8</v>
      </c>
      <c r="G721" s="3">
        <v>54</v>
      </c>
      <c r="H721" s="3" t="s">
        <v>9</v>
      </c>
      <c r="I721" s="23" t="s">
        <v>59</v>
      </c>
      <c r="J721" s="23">
        <v>415</v>
      </c>
      <c r="K721" s="23">
        <v>25</v>
      </c>
      <c r="L721" s="23">
        <v>20</v>
      </c>
      <c r="M721" s="4">
        <f>PI()*(K721/2)^2/1000+PI()*(L721/2)^2/1000</f>
        <v>0.80503311748238449</v>
      </c>
      <c r="N721" s="33">
        <v>0</v>
      </c>
      <c r="O721" s="3">
        <v>3</v>
      </c>
      <c r="P721" s="6">
        <v>1.736</v>
      </c>
      <c r="Q721" s="6">
        <v>1.2210000000000001</v>
      </c>
      <c r="R721" s="6">
        <v>1.1870000000000001</v>
      </c>
      <c r="S721" s="6">
        <v>0</v>
      </c>
      <c r="T721" s="6">
        <f>R721-S721</f>
        <v>1.1870000000000001</v>
      </c>
      <c r="U721" s="6">
        <v>1.466</v>
      </c>
      <c r="V721" s="6">
        <f>U721-S721</f>
        <v>1.466</v>
      </c>
      <c r="W721" s="6">
        <f>100 - (1 - (((U721-T721)/U721)+(S721/T721)))*100</f>
        <v>19.031377899045012</v>
      </c>
      <c r="X721" s="6">
        <v>1.466</v>
      </c>
      <c r="Y721" s="13">
        <f>(X721-U721)/U721*100</f>
        <v>0</v>
      </c>
      <c r="Z721" s="14" t="str">
        <f>IF(W721&gt;10,"NA",Y721)</f>
        <v>NA</v>
      </c>
    </row>
    <row r="722" spans="1:26" ht="19" x14ac:dyDescent="0.25">
      <c r="A722" s="23">
        <v>721</v>
      </c>
      <c r="B722" s="5" t="s">
        <v>0</v>
      </c>
      <c r="C722" s="3" t="s">
        <v>51</v>
      </c>
      <c r="D722" s="3" t="s">
        <v>51</v>
      </c>
      <c r="E722" s="3" t="s">
        <v>48</v>
      </c>
      <c r="F722" s="3" t="s">
        <v>8</v>
      </c>
      <c r="G722" s="3">
        <v>54</v>
      </c>
      <c r="H722" s="3" t="s">
        <v>9</v>
      </c>
      <c r="I722" s="23" t="s">
        <v>59</v>
      </c>
      <c r="J722" s="23">
        <v>415</v>
      </c>
      <c r="K722" s="23">
        <v>25</v>
      </c>
      <c r="L722" s="23">
        <v>20</v>
      </c>
      <c r="M722" s="4">
        <f>PI()*(K722/2)^2/1000+PI()*(L722/2)^2/1000</f>
        <v>0.80503311748238449</v>
      </c>
      <c r="N722" s="33">
        <v>1</v>
      </c>
      <c r="O722" s="3">
        <v>4</v>
      </c>
      <c r="P722" s="6">
        <v>1.633</v>
      </c>
      <c r="Q722" s="6">
        <v>1.119</v>
      </c>
      <c r="R722" s="6">
        <v>1.079</v>
      </c>
      <c r="S722" s="6">
        <v>0</v>
      </c>
      <c r="T722" s="6">
        <f>R722-S722</f>
        <v>1.079</v>
      </c>
      <c r="U722" s="6">
        <v>1.1639999999999999</v>
      </c>
      <c r="V722" s="6">
        <f>U722-S722</f>
        <v>1.1639999999999999</v>
      </c>
      <c r="W722" s="6">
        <f>100 - (1 - (((U722-T722)/U722)+(S722/T722)))*100</f>
        <v>7.3024054982817859</v>
      </c>
      <c r="X722" s="6">
        <v>1.1639999999999999</v>
      </c>
      <c r="Y722" s="13">
        <f>(X722-U722)/U722*100</f>
        <v>0</v>
      </c>
      <c r="Z722" s="14">
        <f>IF(W722&gt;10,"NA",Y722)</f>
        <v>0</v>
      </c>
    </row>
    <row r="723" spans="1:26" ht="19" x14ac:dyDescent="0.25">
      <c r="A723" s="23">
        <v>722</v>
      </c>
      <c r="B723" s="5" t="s">
        <v>0</v>
      </c>
      <c r="C723" s="3" t="s">
        <v>51</v>
      </c>
      <c r="D723" s="3" t="s">
        <v>51</v>
      </c>
      <c r="E723" s="3" t="s">
        <v>48</v>
      </c>
      <c r="F723" s="3" t="s">
        <v>8</v>
      </c>
      <c r="G723" s="3">
        <v>54</v>
      </c>
      <c r="H723" s="3" t="s">
        <v>9</v>
      </c>
      <c r="I723" s="23" t="s">
        <v>59</v>
      </c>
      <c r="J723" s="23">
        <v>415</v>
      </c>
      <c r="K723" s="23">
        <v>25</v>
      </c>
      <c r="L723" s="23">
        <v>20</v>
      </c>
      <c r="M723" s="4">
        <f>PI()*(K723/2)^2/1000+PI()*(L723/2)^2/1000</f>
        <v>0.80503311748238449</v>
      </c>
      <c r="N723" s="33">
        <v>0</v>
      </c>
      <c r="O723" s="3">
        <v>5</v>
      </c>
      <c r="P723" s="6">
        <v>2.9430000000000001</v>
      </c>
      <c r="Q723" s="6">
        <v>3.4580000000000002</v>
      </c>
      <c r="R723" s="6">
        <v>3.3570000000000002</v>
      </c>
      <c r="S723" s="6">
        <v>0</v>
      </c>
      <c r="T723" s="6">
        <f>R723-S723</f>
        <v>3.3570000000000002</v>
      </c>
      <c r="U723" s="6">
        <v>3.9089999999999998</v>
      </c>
      <c r="V723" s="6">
        <f>U723-S723</f>
        <v>3.9089999999999998</v>
      </c>
      <c r="W723" s="6">
        <f>100 - (1 - (((U723-T723)/U723)+(S723/T723)))*100</f>
        <v>14.121258633921713</v>
      </c>
      <c r="X723" s="6">
        <v>3.9089999999999998</v>
      </c>
      <c r="Y723" s="13">
        <f>(X723-U723)/U723*100</f>
        <v>0</v>
      </c>
      <c r="Z723" s="14" t="str">
        <f>IF(W723&gt;10,"NA",Y723)</f>
        <v>NA</v>
      </c>
    </row>
    <row r="724" spans="1:26" ht="19" x14ac:dyDescent="0.25">
      <c r="A724" s="23">
        <v>723</v>
      </c>
      <c r="B724" s="5" t="s">
        <v>0</v>
      </c>
      <c r="C724" s="3" t="s">
        <v>51</v>
      </c>
      <c r="D724" s="3" t="s">
        <v>51</v>
      </c>
      <c r="E724" s="3" t="s">
        <v>48</v>
      </c>
      <c r="F724" s="3" t="s">
        <v>8</v>
      </c>
      <c r="G724" s="3">
        <v>54</v>
      </c>
      <c r="H724" s="3" t="s">
        <v>9</v>
      </c>
      <c r="I724" s="23" t="s">
        <v>59</v>
      </c>
      <c r="J724" s="23">
        <v>415</v>
      </c>
      <c r="K724" s="23">
        <v>25</v>
      </c>
      <c r="L724" s="23">
        <v>20</v>
      </c>
      <c r="M724" s="4">
        <f>PI()*(K724/2)^2/1000+PI()*(L724/2)^2/1000</f>
        <v>0.80503311748238449</v>
      </c>
      <c r="N724" s="33">
        <v>0</v>
      </c>
      <c r="O724" s="3">
        <v>6</v>
      </c>
      <c r="P724" s="6">
        <v>2.6429999999999998</v>
      </c>
      <c r="Q724" s="6">
        <v>3.58</v>
      </c>
      <c r="R724" s="6">
        <v>3.5259999999999998</v>
      </c>
      <c r="S724" s="6">
        <v>0</v>
      </c>
      <c r="T724" s="6">
        <f>R724-S724</f>
        <v>3.5259999999999998</v>
      </c>
      <c r="U724" s="6">
        <v>3.5259999999999998</v>
      </c>
      <c r="V724" s="6">
        <f>U724-S724</f>
        <v>3.5259999999999998</v>
      </c>
      <c r="W724" s="6">
        <f>100 - (1 - (((U724-T724)/U724)+(S724/T724)))*100</f>
        <v>0</v>
      </c>
      <c r="X724" s="6">
        <v>3.5259999999999998</v>
      </c>
      <c r="Y724" s="13">
        <f>(X724-U724)/U724*100</f>
        <v>0</v>
      </c>
      <c r="Z724" s="14">
        <f>IF(W724&gt;10,"NA",Y724)</f>
        <v>0</v>
      </c>
    </row>
    <row r="725" spans="1:26" ht="19" x14ac:dyDescent="0.25">
      <c r="A725" s="23">
        <v>724</v>
      </c>
      <c r="B725" s="5" t="s">
        <v>0</v>
      </c>
      <c r="C725" s="3" t="s">
        <v>51</v>
      </c>
      <c r="D725" s="3" t="s">
        <v>51</v>
      </c>
      <c r="E725" s="3" t="s">
        <v>48</v>
      </c>
      <c r="F725" s="3" t="s">
        <v>8</v>
      </c>
      <c r="G725" s="3">
        <v>54</v>
      </c>
      <c r="H725" s="3" t="s">
        <v>9</v>
      </c>
      <c r="I725" s="23" t="s">
        <v>59</v>
      </c>
      <c r="J725" s="23">
        <v>415</v>
      </c>
      <c r="K725" s="23">
        <v>25</v>
      </c>
      <c r="L725" s="23">
        <v>20</v>
      </c>
      <c r="M725" s="4">
        <f>PI()*(K725/2)^2/1000+PI()*(L725/2)^2/1000</f>
        <v>0.80503311748238449</v>
      </c>
      <c r="N725" s="33">
        <v>0</v>
      </c>
      <c r="O725" s="3">
        <v>7</v>
      </c>
      <c r="P725" s="6">
        <v>2.7730000000000001</v>
      </c>
      <c r="Q725" s="6">
        <v>3.6179999999999999</v>
      </c>
      <c r="R725" s="6">
        <v>3.5659999999999998</v>
      </c>
      <c r="S725" s="6">
        <v>0</v>
      </c>
      <c r="T725" s="6">
        <f>R725-S725</f>
        <v>3.5659999999999998</v>
      </c>
      <c r="U725" s="6">
        <v>3.5659999999999998</v>
      </c>
      <c r="V725" s="6">
        <f>U725-S725</f>
        <v>3.5659999999999998</v>
      </c>
      <c r="W725" s="6">
        <f>100 - (1 - (((U725-T725)/U725)+(S725/T725)))*100</f>
        <v>0</v>
      </c>
      <c r="X725" s="6">
        <v>3.5659999999999998</v>
      </c>
      <c r="Y725" s="13">
        <f>(X725-U725)/U725*100</f>
        <v>0</v>
      </c>
      <c r="Z725" s="14">
        <f>IF(W725&gt;10,"NA",Y725)</f>
        <v>0</v>
      </c>
    </row>
    <row r="726" spans="1:26" ht="19" x14ac:dyDescent="0.25">
      <c r="A726" s="23">
        <v>725</v>
      </c>
      <c r="B726" s="5" t="s">
        <v>0</v>
      </c>
      <c r="C726" s="3" t="s">
        <v>51</v>
      </c>
      <c r="D726" s="3" t="s">
        <v>51</v>
      </c>
      <c r="E726" s="3" t="s">
        <v>48</v>
      </c>
      <c r="F726" s="3" t="s">
        <v>8</v>
      </c>
      <c r="G726" s="3">
        <v>54</v>
      </c>
      <c r="H726" s="3" t="s">
        <v>9</v>
      </c>
      <c r="I726" s="23" t="s">
        <v>59</v>
      </c>
      <c r="J726" s="23">
        <v>415</v>
      </c>
      <c r="K726" s="23">
        <v>25</v>
      </c>
      <c r="L726" s="23">
        <v>20</v>
      </c>
      <c r="M726" s="4">
        <f>PI()*(K726/2)^2/1000+PI()*(L726/2)^2/1000</f>
        <v>0.80503311748238449</v>
      </c>
      <c r="N726" s="33">
        <v>0</v>
      </c>
      <c r="O726" s="3">
        <v>8</v>
      </c>
      <c r="P726" s="6">
        <v>2.5129999999999999</v>
      </c>
      <c r="Q726" s="6">
        <v>2.726</v>
      </c>
      <c r="R726" s="6">
        <v>2.653</v>
      </c>
      <c r="S726" s="6">
        <v>0</v>
      </c>
      <c r="T726" s="6">
        <f>R726-S726</f>
        <v>2.653</v>
      </c>
      <c r="U726" s="6">
        <v>2.653</v>
      </c>
      <c r="V726" s="6">
        <f>U726-S726</f>
        <v>2.653</v>
      </c>
      <c r="W726" s="6">
        <f>100 - (1 - (((U726-T726)/U726)+(S726/T726)))*100</f>
        <v>0</v>
      </c>
      <c r="X726" s="6">
        <v>2.653</v>
      </c>
      <c r="Y726" s="13">
        <f>(X726-U726)/U726*100</f>
        <v>0</v>
      </c>
      <c r="Z726" s="14">
        <f>IF(W726&gt;10,"NA",Y726)</f>
        <v>0</v>
      </c>
    </row>
    <row r="727" spans="1:26" ht="19" x14ac:dyDescent="0.25">
      <c r="A727" s="23">
        <v>726</v>
      </c>
      <c r="B727" s="5" t="s">
        <v>0</v>
      </c>
      <c r="C727" s="3" t="s">
        <v>51</v>
      </c>
      <c r="D727" s="3" t="s">
        <v>51</v>
      </c>
      <c r="E727" s="3" t="s">
        <v>48</v>
      </c>
      <c r="F727" s="3" t="s">
        <v>8</v>
      </c>
      <c r="G727" s="3">
        <v>54</v>
      </c>
      <c r="H727" s="3" t="s">
        <v>17</v>
      </c>
      <c r="I727" s="23" t="s">
        <v>59</v>
      </c>
      <c r="J727" s="23">
        <v>415</v>
      </c>
      <c r="K727" s="23">
        <v>25</v>
      </c>
      <c r="L727" s="23">
        <v>20</v>
      </c>
      <c r="M727" s="4">
        <f>PI()*(K727/2)^2/1000+PI()*(L727/2)^2/1000</f>
        <v>0.80503311748238449</v>
      </c>
      <c r="N727" s="33">
        <v>1</v>
      </c>
      <c r="O727" s="3">
        <v>1</v>
      </c>
      <c r="P727" s="6">
        <v>1.7749999999999999</v>
      </c>
      <c r="Q727" s="6">
        <v>1.1870000000000001</v>
      </c>
      <c r="R727" s="6">
        <v>1.171</v>
      </c>
      <c r="S727" s="6">
        <v>0</v>
      </c>
      <c r="T727" s="6">
        <f>R727-S727</f>
        <v>1.171</v>
      </c>
      <c r="U727" s="6">
        <v>1.171</v>
      </c>
      <c r="V727" s="6">
        <f>U727-S727</f>
        <v>1.171</v>
      </c>
      <c r="W727" s="6">
        <f>100 - (1 - (((U727-T727)/U727)+(S727/T727)))*100</f>
        <v>0</v>
      </c>
      <c r="X727" s="7">
        <v>1.171</v>
      </c>
      <c r="Y727" s="13">
        <f>(X727-U727)/U727*100</f>
        <v>0</v>
      </c>
      <c r="Z727" s="14">
        <f>IF(W727&gt;10,"NA",Y727)</f>
        <v>0</v>
      </c>
    </row>
    <row r="728" spans="1:26" ht="19" x14ac:dyDescent="0.25">
      <c r="A728" s="23">
        <v>727</v>
      </c>
      <c r="B728" s="5" t="s">
        <v>0</v>
      </c>
      <c r="C728" s="3" t="s">
        <v>51</v>
      </c>
      <c r="D728" s="3" t="s">
        <v>51</v>
      </c>
      <c r="E728" s="3" t="s">
        <v>48</v>
      </c>
      <c r="F728" s="3" t="s">
        <v>8</v>
      </c>
      <c r="G728" s="3">
        <v>54</v>
      </c>
      <c r="H728" s="3" t="s">
        <v>17</v>
      </c>
      <c r="I728" s="23" t="s">
        <v>59</v>
      </c>
      <c r="J728" s="23">
        <v>415</v>
      </c>
      <c r="K728" s="23">
        <v>25</v>
      </c>
      <c r="L728" s="23">
        <v>20</v>
      </c>
      <c r="M728" s="4">
        <f>PI()*(K728/2)^2/1000+PI()*(L728/2)^2/1000</f>
        <v>0.80503311748238449</v>
      </c>
      <c r="N728" s="33">
        <v>0</v>
      </c>
      <c r="O728" s="3">
        <v>2</v>
      </c>
      <c r="P728" s="6">
        <v>2.4340000000000002</v>
      </c>
      <c r="Q728" s="6">
        <v>2.3639999999999999</v>
      </c>
      <c r="R728" s="6">
        <v>2.3210000000000002</v>
      </c>
      <c r="S728" s="6">
        <v>0</v>
      </c>
      <c r="T728" s="6">
        <f>R728-S728</f>
        <v>2.3210000000000002</v>
      </c>
      <c r="U728" s="6">
        <v>2.3210000000000002</v>
      </c>
      <c r="V728" s="6">
        <f>U728-S728</f>
        <v>2.3210000000000002</v>
      </c>
      <c r="W728" s="6">
        <f>100 - (1 - (((U728-T728)/U728)+(S728/T728)))*100</f>
        <v>0</v>
      </c>
      <c r="X728" s="7">
        <v>2.3210000000000002</v>
      </c>
      <c r="Y728" s="13">
        <f>(X728-U728)/U728*100</f>
        <v>0</v>
      </c>
      <c r="Z728" s="14">
        <f>IF(W728&gt;10,"NA",Y728)</f>
        <v>0</v>
      </c>
    </row>
    <row r="729" spans="1:26" ht="19" x14ac:dyDescent="0.25">
      <c r="A729" s="23">
        <v>728</v>
      </c>
      <c r="B729" s="5" t="s">
        <v>0</v>
      </c>
      <c r="C729" s="3" t="s">
        <v>51</v>
      </c>
      <c r="D729" s="3" t="s">
        <v>51</v>
      </c>
      <c r="E729" s="3" t="s">
        <v>48</v>
      </c>
      <c r="F729" s="3" t="s">
        <v>8</v>
      </c>
      <c r="G729" s="3">
        <v>54</v>
      </c>
      <c r="H729" s="3" t="s">
        <v>17</v>
      </c>
      <c r="I729" s="23" t="s">
        <v>59</v>
      </c>
      <c r="J729" s="23">
        <v>415</v>
      </c>
      <c r="K729" s="23">
        <v>25</v>
      </c>
      <c r="L729" s="23">
        <v>20</v>
      </c>
      <c r="M729" s="4">
        <f>PI()*(K729/2)^2/1000+PI()*(L729/2)^2/1000</f>
        <v>0.80503311748238449</v>
      </c>
      <c r="N729" s="33">
        <v>0</v>
      </c>
      <c r="O729" s="3">
        <v>3</v>
      </c>
      <c r="P729" s="6">
        <v>2.0840000000000001</v>
      </c>
      <c r="Q729" s="6">
        <v>1.448</v>
      </c>
      <c r="R729" s="6">
        <v>1.41</v>
      </c>
      <c r="S729" s="6">
        <v>0</v>
      </c>
      <c r="T729" s="6">
        <f>R729-S729</f>
        <v>1.41</v>
      </c>
      <c r="U729" s="6">
        <v>1.41</v>
      </c>
      <c r="V729" s="6">
        <f>U729-S729</f>
        <v>1.41</v>
      </c>
      <c r="W729" s="6">
        <f>100 - (1 - (((U729-T729)/U729)+(S729/T729)))*100</f>
        <v>0</v>
      </c>
      <c r="X729" s="7">
        <v>1.41</v>
      </c>
      <c r="Y729" s="13">
        <f>(X729-U729)/U729*100</f>
        <v>0</v>
      </c>
      <c r="Z729" s="14">
        <f>IF(W729&gt;10,"NA",Y729)</f>
        <v>0</v>
      </c>
    </row>
    <row r="730" spans="1:26" ht="19" x14ac:dyDescent="0.25">
      <c r="A730" s="23">
        <v>729</v>
      </c>
      <c r="B730" s="5" t="s">
        <v>0</v>
      </c>
      <c r="C730" s="3" t="s">
        <v>51</v>
      </c>
      <c r="D730" s="3" t="s">
        <v>51</v>
      </c>
      <c r="E730" s="3" t="s">
        <v>48</v>
      </c>
      <c r="F730" s="3" t="s">
        <v>8</v>
      </c>
      <c r="G730" s="3">
        <v>54</v>
      </c>
      <c r="H730" s="3" t="s">
        <v>17</v>
      </c>
      <c r="I730" s="23" t="s">
        <v>59</v>
      </c>
      <c r="J730" s="23">
        <v>415</v>
      </c>
      <c r="K730" s="23">
        <v>25</v>
      </c>
      <c r="L730" s="23">
        <v>20</v>
      </c>
      <c r="M730" s="4">
        <f>PI()*(K730/2)^2/1000+PI()*(L730/2)^2/1000</f>
        <v>0.80503311748238449</v>
      </c>
      <c r="N730" s="33">
        <v>0</v>
      </c>
      <c r="O730" s="3">
        <v>4</v>
      </c>
      <c r="P730" s="6">
        <v>2.8940000000000001</v>
      </c>
      <c r="Q730" s="6">
        <v>2.6179999999999999</v>
      </c>
      <c r="R730" s="6">
        <v>2.5659999999999998</v>
      </c>
      <c r="S730" s="6">
        <v>0</v>
      </c>
      <c r="T730" s="6">
        <f>R730-S730</f>
        <v>2.5659999999999998</v>
      </c>
      <c r="U730" s="6">
        <v>2.5659999999999998</v>
      </c>
      <c r="V730" s="6">
        <f>U730-S730</f>
        <v>2.5659999999999998</v>
      </c>
      <c r="W730" s="6">
        <f>100 - (1 - (((U730-T730)/U730)+(S730/T730)))*100</f>
        <v>0</v>
      </c>
      <c r="X730" s="7">
        <v>2.5659999999999998</v>
      </c>
      <c r="Y730" s="13">
        <f>(X730-U730)/U730*100</f>
        <v>0</v>
      </c>
      <c r="Z730" s="14">
        <f>IF(W730&gt;10,"NA",Y730)</f>
        <v>0</v>
      </c>
    </row>
    <row r="731" spans="1:26" ht="19" x14ac:dyDescent="0.25">
      <c r="A731" s="23">
        <v>730</v>
      </c>
      <c r="B731" s="5" t="s">
        <v>0</v>
      </c>
      <c r="C731" s="3" t="s">
        <v>51</v>
      </c>
      <c r="D731" s="3" t="s">
        <v>51</v>
      </c>
      <c r="E731" s="3" t="s">
        <v>48</v>
      </c>
      <c r="F731" s="3" t="s">
        <v>8</v>
      </c>
      <c r="G731" s="3">
        <v>54</v>
      </c>
      <c r="H731" s="3" t="s">
        <v>17</v>
      </c>
      <c r="I731" s="23" t="s">
        <v>59</v>
      </c>
      <c r="J731" s="23">
        <v>415</v>
      </c>
      <c r="K731" s="23">
        <v>25</v>
      </c>
      <c r="L731" s="23">
        <v>20</v>
      </c>
      <c r="M731" s="4">
        <f>PI()*(K731/2)^2/1000+PI()*(L731/2)^2/1000</f>
        <v>0.80503311748238449</v>
      </c>
      <c r="N731" s="33">
        <v>0</v>
      </c>
      <c r="O731" s="3">
        <v>5</v>
      </c>
      <c r="P731" s="6">
        <v>2.081</v>
      </c>
      <c r="Q731" s="6">
        <v>1.913</v>
      </c>
      <c r="R731" s="6">
        <v>1.855</v>
      </c>
      <c r="S731" s="6">
        <v>0</v>
      </c>
      <c r="T731" s="6">
        <f>R731-S731</f>
        <v>1.855</v>
      </c>
      <c r="U731" s="6">
        <v>1.855</v>
      </c>
      <c r="V731" s="6">
        <f>U731-S731</f>
        <v>1.855</v>
      </c>
      <c r="W731" s="6">
        <f>100 - (1 - (((U731-T731)/U731)+(S731/T731)))*100</f>
        <v>0</v>
      </c>
      <c r="X731" s="7">
        <v>1.855</v>
      </c>
      <c r="Y731" s="13">
        <f>(X731-U731)/U731*100</f>
        <v>0</v>
      </c>
      <c r="Z731" s="14">
        <f>IF(W731&gt;10,"NA",Y731)</f>
        <v>0</v>
      </c>
    </row>
    <row r="732" spans="1:26" ht="19" x14ac:dyDescent="0.25">
      <c r="A732" s="23">
        <v>731</v>
      </c>
      <c r="B732" s="5" t="s">
        <v>0</v>
      </c>
      <c r="C732" s="3" t="s">
        <v>51</v>
      </c>
      <c r="D732" s="3" t="s">
        <v>51</v>
      </c>
      <c r="E732" s="3" t="s">
        <v>48</v>
      </c>
      <c r="F732" s="3" t="s">
        <v>8</v>
      </c>
      <c r="G732" s="3">
        <v>54</v>
      </c>
      <c r="H732" s="3" t="s">
        <v>17</v>
      </c>
      <c r="I732" s="23" t="s">
        <v>59</v>
      </c>
      <c r="J732" s="23">
        <v>415</v>
      </c>
      <c r="K732" s="23">
        <v>25</v>
      </c>
      <c r="L732" s="23">
        <v>20</v>
      </c>
      <c r="M732" s="4">
        <f>PI()*(K732/2)^2/1000+PI()*(L732/2)^2/1000</f>
        <v>0.80503311748238449</v>
      </c>
      <c r="N732" s="33">
        <v>0</v>
      </c>
      <c r="O732" s="3">
        <v>6</v>
      </c>
      <c r="P732" s="6">
        <v>1.585</v>
      </c>
      <c r="Q732" s="6">
        <v>1.302</v>
      </c>
      <c r="R732" s="6">
        <v>1.26</v>
      </c>
      <c r="S732" s="6">
        <v>0</v>
      </c>
      <c r="T732" s="6">
        <f>R732-S732</f>
        <v>1.26</v>
      </c>
      <c r="U732" s="6">
        <v>1.26</v>
      </c>
      <c r="V732" s="6">
        <f>U732-S732</f>
        <v>1.26</v>
      </c>
      <c r="W732" s="6">
        <f>100 - (1 - (((U732-T732)/U732)+(S732/T732)))*100</f>
        <v>0</v>
      </c>
      <c r="X732" s="7">
        <v>1.26</v>
      </c>
      <c r="Y732" s="13">
        <f>(X732-U732)/U732*100</f>
        <v>0</v>
      </c>
      <c r="Z732" s="14">
        <f>IF(W732&gt;10,"NA",Y732)</f>
        <v>0</v>
      </c>
    </row>
    <row r="733" spans="1:26" ht="19" x14ac:dyDescent="0.25">
      <c r="A733" s="23">
        <v>732</v>
      </c>
      <c r="B733" s="5" t="s">
        <v>0</v>
      </c>
      <c r="C733" s="3" t="s">
        <v>51</v>
      </c>
      <c r="D733" s="3" t="s">
        <v>51</v>
      </c>
      <c r="E733" s="3" t="s">
        <v>48</v>
      </c>
      <c r="F733" s="3" t="s">
        <v>8</v>
      </c>
      <c r="G733" s="3">
        <v>54</v>
      </c>
      <c r="H733" s="3" t="s">
        <v>17</v>
      </c>
      <c r="I733" s="23" t="s">
        <v>59</v>
      </c>
      <c r="J733" s="23">
        <v>415</v>
      </c>
      <c r="K733" s="23">
        <v>25</v>
      </c>
      <c r="L733" s="23">
        <v>20</v>
      </c>
      <c r="M733" s="4">
        <f>PI()*(K733/2)^2/1000+PI()*(L733/2)^2/1000</f>
        <v>0.80503311748238449</v>
      </c>
      <c r="N733" s="33">
        <v>0</v>
      </c>
      <c r="O733" s="3">
        <v>7</v>
      </c>
      <c r="P733" s="6">
        <v>1.9770000000000001</v>
      </c>
      <c r="Q733" s="6">
        <v>1.9159999999999999</v>
      </c>
      <c r="R733" s="6">
        <v>1.8540000000000001</v>
      </c>
      <c r="S733" s="6">
        <v>0</v>
      </c>
      <c r="T733" s="6">
        <f>R733-S733</f>
        <v>1.8540000000000001</v>
      </c>
      <c r="U733" s="6">
        <v>1.857</v>
      </c>
      <c r="V733" s="6">
        <f>U733-S733</f>
        <v>1.857</v>
      </c>
      <c r="W733" s="6">
        <f>100 - (1 - (((U733-T733)/U733)+(S733/T733)))*100</f>
        <v>0.16155088852988797</v>
      </c>
      <c r="X733" s="7">
        <v>1.857</v>
      </c>
      <c r="Y733" s="13">
        <f>(X733-U733)/U733*100</f>
        <v>0</v>
      </c>
      <c r="Z733" s="14">
        <f>IF(W733&gt;10,"NA",Y733)</f>
        <v>0</v>
      </c>
    </row>
    <row r="734" spans="1:26" ht="19" x14ac:dyDescent="0.25">
      <c r="A734" s="23">
        <v>733</v>
      </c>
      <c r="B734" s="5" t="s">
        <v>0</v>
      </c>
      <c r="C734" s="3" t="s">
        <v>51</v>
      </c>
      <c r="D734" s="3" t="s">
        <v>51</v>
      </c>
      <c r="E734" s="3" t="s">
        <v>48</v>
      </c>
      <c r="F734" s="3" t="s">
        <v>8</v>
      </c>
      <c r="G734" s="3">
        <v>54</v>
      </c>
      <c r="H734" s="3" t="s">
        <v>17</v>
      </c>
      <c r="I734" s="23" t="s">
        <v>59</v>
      </c>
      <c r="J734" s="23">
        <v>415</v>
      </c>
      <c r="K734" s="23">
        <v>25</v>
      </c>
      <c r="L734" s="23">
        <v>20</v>
      </c>
      <c r="M734" s="4">
        <f>PI()*(K734/2)^2/1000+PI()*(L734/2)^2/1000</f>
        <v>0.80503311748238449</v>
      </c>
      <c r="N734" s="33">
        <v>1</v>
      </c>
      <c r="O734" s="3">
        <v>8</v>
      </c>
      <c r="P734" s="6">
        <v>1.573</v>
      </c>
      <c r="Q734" s="6">
        <v>0.85199999999999998</v>
      </c>
      <c r="R734" s="6">
        <v>0.82799999999999996</v>
      </c>
      <c r="S734" s="6">
        <v>0</v>
      </c>
      <c r="T734" s="6">
        <f>R734-S734</f>
        <v>0.82799999999999996</v>
      </c>
      <c r="U734" s="6">
        <v>0.82799999999999996</v>
      </c>
      <c r="V734" s="6">
        <f>U734-S734</f>
        <v>0.82799999999999996</v>
      </c>
      <c r="W734" s="6">
        <f>100 - (1 - (((U734-T734)/U734)+(S734/T734)))*100</f>
        <v>0</v>
      </c>
      <c r="X734" s="7">
        <v>0.82799999999999996</v>
      </c>
      <c r="Y734" s="13">
        <f>(X734-U734)/U734*100</f>
        <v>0</v>
      </c>
      <c r="Z734" s="14">
        <f>IF(W734&gt;10,"NA",Y734)</f>
        <v>0</v>
      </c>
    </row>
    <row r="735" spans="1:26" ht="19" x14ac:dyDescent="0.25">
      <c r="A735" s="23">
        <v>734</v>
      </c>
      <c r="B735" s="5" t="s">
        <v>0</v>
      </c>
      <c r="C735" s="3" t="s">
        <v>51</v>
      </c>
      <c r="D735" s="3" t="s">
        <v>51</v>
      </c>
      <c r="E735" s="3" t="s">
        <v>48</v>
      </c>
      <c r="F735" s="3" t="s">
        <v>8</v>
      </c>
      <c r="G735" s="3">
        <v>54</v>
      </c>
      <c r="H735" s="3" t="s">
        <v>17</v>
      </c>
      <c r="I735" s="23" t="s">
        <v>59</v>
      </c>
      <c r="J735" s="23">
        <v>415</v>
      </c>
      <c r="K735" s="23">
        <v>25</v>
      </c>
      <c r="L735" s="23">
        <v>20</v>
      </c>
      <c r="M735" s="4">
        <f>PI()*(K735/2)^2/1000+PI()*(L735/2)^2/1000</f>
        <v>0.80503311748238449</v>
      </c>
      <c r="N735" s="33">
        <v>0</v>
      </c>
      <c r="O735" s="3">
        <v>9</v>
      </c>
      <c r="P735" s="6">
        <v>2.0790000000000002</v>
      </c>
      <c r="Q735" s="6">
        <v>1.194</v>
      </c>
      <c r="R735" s="6">
        <v>1.159</v>
      </c>
      <c r="S735" s="6">
        <v>0</v>
      </c>
      <c r="T735" s="6">
        <f>R735-S735</f>
        <v>1.159</v>
      </c>
      <c r="U735" s="6">
        <v>1.2589999999999999</v>
      </c>
      <c r="V735" s="6">
        <f>U735-S735</f>
        <v>1.2589999999999999</v>
      </c>
      <c r="W735" s="6">
        <f>100 - (1 - (((U735-T735)/U735)+(S735/T735)))*100</f>
        <v>7.9428117553613902</v>
      </c>
      <c r="X735" s="7">
        <v>1.2589999999999999</v>
      </c>
      <c r="Y735" s="13">
        <f>(X735-U735)/U735*100</f>
        <v>0</v>
      </c>
      <c r="Z735" s="14">
        <f>IF(W735&gt;10,"NA",Y735)</f>
        <v>0</v>
      </c>
    </row>
    <row r="736" spans="1:26" ht="19" x14ac:dyDescent="0.25">
      <c r="A736" s="23">
        <v>735</v>
      </c>
      <c r="B736" s="5" t="s">
        <v>0</v>
      </c>
      <c r="C736" s="3" t="s">
        <v>51</v>
      </c>
      <c r="D736" s="3" t="s">
        <v>51</v>
      </c>
      <c r="E736" s="3" t="s">
        <v>48</v>
      </c>
      <c r="F736" s="3" t="s">
        <v>8</v>
      </c>
      <c r="G736" s="3">
        <v>54</v>
      </c>
      <c r="H736" s="3" t="s">
        <v>17</v>
      </c>
      <c r="I736" s="23" t="s">
        <v>59</v>
      </c>
      <c r="J736" s="23">
        <v>415</v>
      </c>
      <c r="K736" s="23">
        <v>25</v>
      </c>
      <c r="L736" s="23">
        <v>20</v>
      </c>
      <c r="M736" s="4">
        <f>PI()*(K736/2)^2/1000+PI()*(L736/2)^2/1000</f>
        <v>0.80503311748238449</v>
      </c>
      <c r="N736" s="33">
        <v>0</v>
      </c>
      <c r="O736" s="3">
        <v>10</v>
      </c>
      <c r="P736" s="6">
        <v>1.8759999999999999</v>
      </c>
      <c r="Q736" s="6">
        <v>0.85299999999999998</v>
      </c>
      <c r="R736" s="6">
        <v>0.81100000000000005</v>
      </c>
      <c r="S736" s="6">
        <v>0</v>
      </c>
      <c r="T736" s="6">
        <f>R736-S736</f>
        <v>0.81100000000000005</v>
      </c>
      <c r="U736" s="6">
        <v>1.2450000000000001</v>
      </c>
      <c r="V736" s="6">
        <f>U736-S736</f>
        <v>1.2450000000000001</v>
      </c>
      <c r="W736" s="6">
        <f>100 - (1 - (((U736-T736)/U736)+(S736/T736)))*100</f>
        <v>34.859437751004023</v>
      </c>
      <c r="X736" s="7">
        <v>1.2450000000000001</v>
      </c>
      <c r="Y736" s="13">
        <f>(X736-U736)/U736*100</f>
        <v>0</v>
      </c>
      <c r="Z736" s="14" t="str">
        <f>IF(W736&gt;10,"NA",Y736)</f>
        <v>NA</v>
      </c>
    </row>
    <row r="737" spans="1:26" ht="19" x14ac:dyDescent="0.25">
      <c r="A737" s="23">
        <v>736</v>
      </c>
      <c r="B737" s="5" t="s">
        <v>0</v>
      </c>
      <c r="C737" s="3" t="s">
        <v>51</v>
      </c>
      <c r="D737" s="3" t="s">
        <v>51</v>
      </c>
      <c r="E737" s="3" t="s">
        <v>48</v>
      </c>
      <c r="F737" s="3" t="s">
        <v>8</v>
      </c>
      <c r="G737" s="3">
        <v>54</v>
      </c>
      <c r="H737" s="3" t="s">
        <v>17</v>
      </c>
      <c r="I737" s="23" t="s">
        <v>59</v>
      </c>
      <c r="J737" s="23">
        <v>415</v>
      </c>
      <c r="K737" s="23">
        <v>25</v>
      </c>
      <c r="L737" s="23">
        <v>20</v>
      </c>
      <c r="M737" s="4">
        <f>PI()*(K737/2)^2/1000+PI()*(L737/2)^2/1000</f>
        <v>0.80503311748238449</v>
      </c>
      <c r="N737" s="33">
        <v>0</v>
      </c>
      <c r="O737" s="3">
        <v>11</v>
      </c>
      <c r="P737" s="6">
        <v>2.181</v>
      </c>
      <c r="Q737" s="6">
        <v>1.3660000000000001</v>
      </c>
      <c r="R737" s="6">
        <v>1.327</v>
      </c>
      <c r="S737" s="6">
        <v>0</v>
      </c>
      <c r="T737" s="6">
        <f>R737-S737</f>
        <v>1.327</v>
      </c>
      <c r="U737" s="6">
        <v>1.637</v>
      </c>
      <c r="V737" s="6">
        <f>U737-S737</f>
        <v>1.637</v>
      </c>
      <c r="W737" s="6">
        <f>100 - (1 - (((U737-T737)/U737)+(S737/T737)))*100</f>
        <v>18.937080024434948</v>
      </c>
      <c r="X737" s="7">
        <v>1.637</v>
      </c>
      <c r="Y737" s="13">
        <f>(X737-U737)/U737*100</f>
        <v>0</v>
      </c>
      <c r="Z737" s="14" t="str">
        <f>IF(W737&gt;10,"NA",Y737)</f>
        <v>NA</v>
      </c>
    </row>
    <row r="738" spans="1:26" ht="19" x14ac:dyDescent="0.25">
      <c r="A738" s="23">
        <v>737</v>
      </c>
      <c r="B738" s="5" t="s">
        <v>0</v>
      </c>
      <c r="C738" s="3" t="s">
        <v>51</v>
      </c>
      <c r="D738" s="3" t="s">
        <v>51</v>
      </c>
      <c r="E738" s="3" t="s">
        <v>48</v>
      </c>
      <c r="F738" s="3" t="s">
        <v>8</v>
      </c>
      <c r="G738" s="3">
        <v>54</v>
      </c>
      <c r="H738" s="3" t="s">
        <v>17</v>
      </c>
      <c r="I738" s="23" t="s">
        <v>59</v>
      </c>
      <c r="J738" s="23">
        <v>415</v>
      </c>
      <c r="K738" s="23">
        <v>25</v>
      </c>
      <c r="L738" s="23">
        <v>20</v>
      </c>
      <c r="M738" s="4">
        <f>PI()*(K738/2)^2/1000+PI()*(L738/2)^2/1000</f>
        <v>0.80503311748238449</v>
      </c>
      <c r="N738" s="33">
        <v>0</v>
      </c>
      <c r="O738" s="3">
        <v>12</v>
      </c>
      <c r="P738" s="6">
        <v>1.724</v>
      </c>
      <c r="Q738" s="6">
        <v>1.046</v>
      </c>
      <c r="R738" s="6">
        <v>1.0029999999999999</v>
      </c>
      <c r="S738" s="6">
        <v>0</v>
      </c>
      <c r="T738" s="6">
        <f>R738-S738</f>
        <v>1.0029999999999999</v>
      </c>
      <c r="U738" s="6">
        <v>1.131</v>
      </c>
      <c r="V738" s="6">
        <f>U738-S738</f>
        <v>1.131</v>
      </c>
      <c r="W738" s="6">
        <f>100 - (1 - (((U738-T738)/U738)+(S738/T738)))*100</f>
        <v>11.317418213969944</v>
      </c>
      <c r="X738" s="7">
        <v>1.131</v>
      </c>
      <c r="Y738" s="13">
        <f>(X738-U738)/U738*100</f>
        <v>0</v>
      </c>
      <c r="Z738" s="14" t="str">
        <f>IF(W738&gt;10,"NA",Y738)</f>
        <v>NA</v>
      </c>
    </row>
    <row r="739" spans="1:26" ht="19" x14ac:dyDescent="0.25">
      <c r="A739" s="23">
        <v>738</v>
      </c>
      <c r="B739" s="5" t="s">
        <v>0</v>
      </c>
      <c r="C739" s="3" t="s">
        <v>51</v>
      </c>
      <c r="D739" s="3" t="s">
        <v>51</v>
      </c>
      <c r="E739" s="3" t="s">
        <v>48</v>
      </c>
      <c r="F739" s="3" t="s">
        <v>8</v>
      </c>
      <c r="G739" s="3">
        <v>54</v>
      </c>
      <c r="H739" s="3" t="s">
        <v>17</v>
      </c>
      <c r="I739" s="23" t="s">
        <v>59</v>
      </c>
      <c r="J739" s="23">
        <v>415</v>
      </c>
      <c r="K739" s="23">
        <v>25</v>
      </c>
      <c r="L739" s="23">
        <v>20</v>
      </c>
      <c r="M739" s="4">
        <f>PI()*(K739/2)^2/1000+PI()*(L739/2)^2/1000</f>
        <v>0.80503311748238449</v>
      </c>
      <c r="N739" s="33">
        <v>0</v>
      </c>
      <c r="O739" s="3">
        <v>13</v>
      </c>
      <c r="P739" s="6">
        <v>2.19</v>
      </c>
      <c r="Q739" s="6">
        <v>2.0819999999999999</v>
      </c>
      <c r="R739" s="6">
        <v>2.0249999999999999</v>
      </c>
      <c r="S739" s="6">
        <v>0</v>
      </c>
      <c r="T739" s="6">
        <f>R739-S739</f>
        <v>2.0249999999999999</v>
      </c>
      <c r="U739" s="6">
        <v>2.0249999999999999</v>
      </c>
      <c r="V739" s="6">
        <f>U739-S739</f>
        <v>2.0249999999999999</v>
      </c>
      <c r="W739" s="6">
        <f>100 - (1 - (((U739-T739)/U739)+(S739/T739)))*100</f>
        <v>0</v>
      </c>
      <c r="X739" s="7">
        <v>2.0249999999999999</v>
      </c>
      <c r="Y739" s="13">
        <f>(X739-U739)/U739*100</f>
        <v>0</v>
      </c>
      <c r="Z739" s="14">
        <f>IF(W739&gt;10,"NA",Y739)</f>
        <v>0</v>
      </c>
    </row>
    <row r="740" spans="1:26" ht="19" x14ac:dyDescent="0.25">
      <c r="A740" s="23">
        <v>739</v>
      </c>
      <c r="B740" s="5" t="s">
        <v>0</v>
      </c>
      <c r="C740" s="3" t="s">
        <v>51</v>
      </c>
      <c r="D740" s="3" t="s">
        <v>51</v>
      </c>
      <c r="E740" s="3" t="s">
        <v>48</v>
      </c>
      <c r="F740" s="3" t="s">
        <v>8</v>
      </c>
      <c r="G740" s="3">
        <v>54</v>
      </c>
      <c r="H740" s="3" t="s">
        <v>17</v>
      </c>
      <c r="I740" s="23" t="s">
        <v>59</v>
      </c>
      <c r="J740" s="23">
        <v>415</v>
      </c>
      <c r="K740" s="23">
        <v>25</v>
      </c>
      <c r="L740" s="23">
        <v>20</v>
      </c>
      <c r="M740" s="4">
        <f>PI()*(K740/2)^2/1000+PI()*(L740/2)^2/1000</f>
        <v>0.80503311748238449</v>
      </c>
      <c r="N740" s="33">
        <v>1</v>
      </c>
      <c r="O740" s="3">
        <v>14</v>
      </c>
      <c r="P740" s="6">
        <v>2.4420000000000002</v>
      </c>
      <c r="Q740" s="6">
        <v>1.9650000000000001</v>
      </c>
      <c r="R740" s="6">
        <v>1.94</v>
      </c>
      <c r="S740" s="6">
        <v>0</v>
      </c>
      <c r="T740" s="6">
        <f>R740-S740</f>
        <v>1.94</v>
      </c>
      <c r="U740" s="6">
        <v>1.94</v>
      </c>
      <c r="V740" s="6">
        <f>U740-S740</f>
        <v>1.94</v>
      </c>
      <c r="W740" s="6">
        <f>100 - (1 - (((U740-T740)/U740)+(S740/T740)))*100</f>
        <v>0</v>
      </c>
      <c r="X740" s="7">
        <v>1.94</v>
      </c>
      <c r="Y740" s="13">
        <f>(X740-U740)/U740*100</f>
        <v>0</v>
      </c>
      <c r="Z740" s="14">
        <f>IF(W740&gt;10,"NA",Y740)</f>
        <v>0</v>
      </c>
    </row>
    <row r="741" spans="1:26" ht="19" x14ac:dyDescent="0.25">
      <c r="A741" s="23">
        <v>740</v>
      </c>
      <c r="B741" s="5" t="s">
        <v>0</v>
      </c>
      <c r="C741" s="3" t="s">
        <v>51</v>
      </c>
      <c r="D741" s="3" t="s">
        <v>51</v>
      </c>
      <c r="E741" s="3" t="s">
        <v>48</v>
      </c>
      <c r="F741" s="3" t="s">
        <v>8</v>
      </c>
      <c r="G741" s="3">
        <v>54</v>
      </c>
      <c r="H741" s="3" t="s">
        <v>17</v>
      </c>
      <c r="I741" s="23" t="s">
        <v>59</v>
      </c>
      <c r="J741" s="23">
        <v>415</v>
      </c>
      <c r="K741" s="23">
        <v>25</v>
      </c>
      <c r="L741" s="23">
        <v>20</v>
      </c>
      <c r="M741" s="4">
        <f>PI()*(K741/2)^2/1000+PI()*(L741/2)^2/1000</f>
        <v>0.80503311748238449</v>
      </c>
      <c r="N741" s="33">
        <v>0</v>
      </c>
      <c r="O741" s="3">
        <v>15</v>
      </c>
      <c r="P741" s="6">
        <v>1.522</v>
      </c>
      <c r="Q741" s="6">
        <v>0.96799999999999997</v>
      </c>
      <c r="R741" s="6">
        <v>0.92800000000000005</v>
      </c>
      <c r="S741" s="6">
        <v>0</v>
      </c>
      <c r="T741" s="6">
        <f>R741-S741</f>
        <v>0.92800000000000005</v>
      </c>
      <c r="U741" s="6">
        <v>0.92800000000000005</v>
      </c>
      <c r="V741" s="6">
        <f>U741-S741</f>
        <v>0.92800000000000005</v>
      </c>
      <c r="W741" s="6">
        <f>100 - (1 - (((U741-T741)/U741)+(S741/T741)))*100</f>
        <v>0</v>
      </c>
      <c r="X741" s="7">
        <v>0.92800000000000005</v>
      </c>
      <c r="Y741" s="13">
        <f>(X741-U741)/U741*100</f>
        <v>0</v>
      </c>
      <c r="Z741" s="14">
        <f>IF(W741&gt;10,"NA",Y741)</f>
        <v>0</v>
      </c>
    </row>
    <row r="742" spans="1:26" ht="19" x14ac:dyDescent="0.25">
      <c r="A742" s="23">
        <v>741</v>
      </c>
      <c r="B742" s="5" t="s">
        <v>0</v>
      </c>
      <c r="C742" s="3" t="s">
        <v>51</v>
      </c>
      <c r="D742" s="3" t="s">
        <v>51</v>
      </c>
      <c r="E742" s="3" t="s">
        <v>48</v>
      </c>
      <c r="F742" s="3" t="s">
        <v>8</v>
      </c>
      <c r="G742" s="3">
        <v>55</v>
      </c>
      <c r="H742" s="3" t="s">
        <v>9</v>
      </c>
      <c r="I742" s="23" t="s">
        <v>59</v>
      </c>
      <c r="J742" s="23">
        <v>418</v>
      </c>
      <c r="K742" s="23">
        <v>20</v>
      </c>
      <c r="L742" s="23">
        <v>0</v>
      </c>
      <c r="M742" s="4">
        <f>PI()*(K742/2)^2/1000+PI()*(L742/2)^2/1000</f>
        <v>0.31415926535897931</v>
      </c>
      <c r="N742" s="33">
        <v>0</v>
      </c>
      <c r="O742" s="3">
        <v>1</v>
      </c>
      <c r="P742" s="6">
        <v>1.776</v>
      </c>
      <c r="Q742" s="6">
        <v>1.1299999999999999</v>
      </c>
      <c r="R742" s="6">
        <v>1.085</v>
      </c>
      <c r="S742" s="6">
        <v>0</v>
      </c>
      <c r="T742" s="6">
        <f>R742-S742</f>
        <v>1.085</v>
      </c>
      <c r="U742" s="6">
        <v>1.43</v>
      </c>
      <c r="V742" s="6">
        <f>U742-S742</f>
        <v>1.43</v>
      </c>
      <c r="W742" s="6">
        <f>100 - (1 - (((U742-T742)/U742)+(S742/T742)))*100</f>
        <v>24.12587412587412</v>
      </c>
      <c r="X742" s="6">
        <v>1.43</v>
      </c>
      <c r="Y742" s="13">
        <f>(X742-U742)/U742*100</f>
        <v>0</v>
      </c>
      <c r="Z742" s="14" t="str">
        <f>IF(W742&gt;10,"NA",Y742)</f>
        <v>NA</v>
      </c>
    </row>
    <row r="743" spans="1:26" ht="19" x14ac:dyDescent="0.25">
      <c r="A743" s="23">
        <v>742</v>
      </c>
      <c r="B743" s="5" t="s">
        <v>0</v>
      </c>
      <c r="C743" s="3" t="s">
        <v>51</v>
      </c>
      <c r="D743" s="3" t="s">
        <v>51</v>
      </c>
      <c r="E743" s="3" t="s">
        <v>48</v>
      </c>
      <c r="F743" s="3" t="s">
        <v>8</v>
      </c>
      <c r="G743" s="3">
        <v>55</v>
      </c>
      <c r="H743" s="3" t="s">
        <v>9</v>
      </c>
      <c r="I743" s="23" t="s">
        <v>59</v>
      </c>
      <c r="J743" s="23">
        <v>418</v>
      </c>
      <c r="K743" s="23">
        <v>20</v>
      </c>
      <c r="L743" s="23">
        <v>0</v>
      </c>
      <c r="M743" s="4">
        <f>PI()*(K743/2)^2/1000+PI()*(L743/2)^2/1000</f>
        <v>0.31415926535897931</v>
      </c>
      <c r="N743" s="33">
        <v>0</v>
      </c>
      <c r="O743" s="3">
        <v>2</v>
      </c>
      <c r="P743" s="6">
        <v>2.2010000000000001</v>
      </c>
      <c r="Q743" s="6">
        <v>1.72</v>
      </c>
      <c r="R743" s="6">
        <v>1.657</v>
      </c>
      <c r="S743" s="6">
        <v>0</v>
      </c>
      <c r="T743" s="6">
        <f>R743-S743</f>
        <v>1.657</v>
      </c>
      <c r="U743" s="6">
        <v>1.9410000000000001</v>
      </c>
      <c r="V743" s="6">
        <f>U743-S743</f>
        <v>1.9410000000000001</v>
      </c>
      <c r="W743" s="6">
        <f>100 - (1 - (((U743-T743)/U743)+(S743/T743)))*100</f>
        <v>14.631633178773825</v>
      </c>
      <c r="X743" s="6">
        <v>1.9410000000000001</v>
      </c>
      <c r="Y743" s="13">
        <f>(X743-U743)/U743*100</f>
        <v>0</v>
      </c>
      <c r="Z743" s="14" t="str">
        <f>IF(W743&gt;10,"NA",Y743)</f>
        <v>NA</v>
      </c>
    </row>
    <row r="744" spans="1:26" ht="19" x14ac:dyDescent="0.25">
      <c r="A744" s="23">
        <v>743</v>
      </c>
      <c r="B744" s="5" t="s">
        <v>0</v>
      </c>
      <c r="C744" s="3" t="s">
        <v>51</v>
      </c>
      <c r="D744" s="3" t="s">
        <v>51</v>
      </c>
      <c r="E744" s="3" t="s">
        <v>48</v>
      </c>
      <c r="F744" s="3" t="s">
        <v>8</v>
      </c>
      <c r="G744" s="3">
        <v>55</v>
      </c>
      <c r="H744" s="3" t="s">
        <v>9</v>
      </c>
      <c r="I744" s="23" t="s">
        <v>59</v>
      </c>
      <c r="J744" s="23">
        <v>418</v>
      </c>
      <c r="K744" s="23">
        <v>20</v>
      </c>
      <c r="L744" s="23">
        <v>0</v>
      </c>
      <c r="M744" s="4">
        <f>PI()*(K744/2)^2/1000+PI()*(L744/2)^2/1000</f>
        <v>0.31415926535897931</v>
      </c>
      <c r="N744" s="33">
        <v>0</v>
      </c>
      <c r="O744" s="3">
        <v>3</v>
      </c>
      <c r="P744" s="6">
        <v>1.994</v>
      </c>
      <c r="Q744" s="6">
        <v>1.982</v>
      </c>
      <c r="R744" s="6">
        <v>1.9370000000000001</v>
      </c>
      <c r="S744" s="6">
        <v>0</v>
      </c>
      <c r="T744" s="6">
        <f>R744-S744</f>
        <v>1.9370000000000001</v>
      </c>
      <c r="U744" s="6">
        <v>1.9370000000000001</v>
      </c>
      <c r="V744" s="6">
        <f>U744-S744</f>
        <v>1.9370000000000001</v>
      </c>
      <c r="W744" s="6">
        <f>100 - (1 - (((U744-T744)/U744)+(S744/T744)))*100</f>
        <v>0</v>
      </c>
      <c r="X744" s="6">
        <v>1.9370000000000001</v>
      </c>
      <c r="Y744" s="13">
        <f>(X744-U744)/U744*100</f>
        <v>0</v>
      </c>
      <c r="Z744" s="14">
        <f>IF(W744&gt;10,"NA",Y744)</f>
        <v>0</v>
      </c>
    </row>
    <row r="745" spans="1:26" ht="19" x14ac:dyDescent="0.25">
      <c r="A745" s="23">
        <v>744</v>
      </c>
      <c r="B745" s="5" t="s">
        <v>0</v>
      </c>
      <c r="C745" s="3" t="s">
        <v>51</v>
      </c>
      <c r="D745" s="3" t="s">
        <v>51</v>
      </c>
      <c r="E745" s="3" t="s">
        <v>48</v>
      </c>
      <c r="F745" s="3" t="s">
        <v>8</v>
      </c>
      <c r="G745" s="3">
        <v>55</v>
      </c>
      <c r="H745" s="3" t="s">
        <v>9</v>
      </c>
      <c r="I745" s="23" t="s">
        <v>59</v>
      </c>
      <c r="J745" s="23">
        <v>418</v>
      </c>
      <c r="K745" s="23">
        <v>20</v>
      </c>
      <c r="L745" s="23">
        <v>0</v>
      </c>
      <c r="M745" s="4">
        <f>PI()*(K745/2)^2/1000+PI()*(L745/2)^2/1000</f>
        <v>0.31415926535897931</v>
      </c>
      <c r="N745" s="33">
        <v>0</v>
      </c>
      <c r="O745" s="3">
        <v>4</v>
      </c>
      <c r="P745" s="6">
        <v>1.651</v>
      </c>
      <c r="Q745" s="6">
        <v>1.37</v>
      </c>
      <c r="R745" s="6">
        <v>1.325</v>
      </c>
      <c r="S745" s="6">
        <v>0</v>
      </c>
      <c r="T745" s="6">
        <f>R745-S745</f>
        <v>1.325</v>
      </c>
      <c r="U745" s="6">
        <v>1.403</v>
      </c>
      <c r="V745" s="6">
        <f>U745-S745</f>
        <v>1.403</v>
      </c>
      <c r="W745" s="6">
        <f>100 - (1 - (((U745-T745)/U745)+(S745/T745)))*100</f>
        <v>5.5595153243050675</v>
      </c>
      <c r="X745" s="6">
        <v>1.403</v>
      </c>
      <c r="Y745" s="13">
        <f>(X745-U745)/U745*100</f>
        <v>0</v>
      </c>
      <c r="Z745" s="14">
        <f>IF(W745&gt;10,"NA",Y745)</f>
        <v>0</v>
      </c>
    </row>
    <row r="746" spans="1:26" ht="19" x14ac:dyDescent="0.25">
      <c r="A746" s="23">
        <v>745</v>
      </c>
      <c r="B746" s="5" t="s">
        <v>0</v>
      </c>
      <c r="C746" s="3" t="s">
        <v>51</v>
      </c>
      <c r="D746" s="3" t="s">
        <v>51</v>
      </c>
      <c r="E746" s="3" t="s">
        <v>48</v>
      </c>
      <c r="F746" s="3" t="s">
        <v>8</v>
      </c>
      <c r="G746" s="3">
        <v>55</v>
      </c>
      <c r="H746" s="3" t="s">
        <v>9</v>
      </c>
      <c r="I746" s="23" t="s">
        <v>59</v>
      </c>
      <c r="J746" s="23">
        <v>418</v>
      </c>
      <c r="K746" s="23">
        <v>20</v>
      </c>
      <c r="L746" s="23">
        <v>0</v>
      </c>
      <c r="M746" s="4">
        <f>PI()*(K746/2)^2/1000+PI()*(L746/2)^2/1000</f>
        <v>0.31415926535897931</v>
      </c>
      <c r="N746" s="33">
        <v>0</v>
      </c>
      <c r="O746" s="3">
        <v>5</v>
      </c>
      <c r="P746" s="6">
        <v>1.5569999999999999</v>
      </c>
      <c r="Q746" s="6">
        <v>0.90900000000000003</v>
      </c>
      <c r="R746" s="6">
        <v>0.874</v>
      </c>
      <c r="S746" s="6">
        <v>0</v>
      </c>
      <c r="T746" s="6">
        <f>R746-S746</f>
        <v>0.874</v>
      </c>
      <c r="U746" s="6">
        <v>1.1539999999999999</v>
      </c>
      <c r="V746" s="6">
        <f>U746-S746</f>
        <v>1.1539999999999999</v>
      </c>
      <c r="W746" s="6">
        <f>100 - (1 - (((U746-T746)/U746)+(S746/T746)))*100</f>
        <v>24.263431542461007</v>
      </c>
      <c r="X746" s="6">
        <v>1.1539999999999999</v>
      </c>
      <c r="Y746" s="13">
        <f>(X746-U746)/U746*100</f>
        <v>0</v>
      </c>
      <c r="Z746" s="14" t="str">
        <f>IF(W746&gt;10,"NA",Y746)</f>
        <v>NA</v>
      </c>
    </row>
    <row r="747" spans="1:26" ht="19" x14ac:dyDescent="0.25">
      <c r="A747" s="23">
        <v>746</v>
      </c>
      <c r="B747" s="5" t="s">
        <v>0</v>
      </c>
      <c r="C747" s="3" t="s">
        <v>51</v>
      </c>
      <c r="D747" s="3" t="s">
        <v>51</v>
      </c>
      <c r="E747" s="3" t="s">
        <v>48</v>
      </c>
      <c r="F747" s="3" t="s">
        <v>8</v>
      </c>
      <c r="G747" s="3">
        <v>55</v>
      </c>
      <c r="H747" s="3" t="s">
        <v>9</v>
      </c>
      <c r="I747" s="23" t="s">
        <v>59</v>
      </c>
      <c r="J747" s="23">
        <v>418</v>
      </c>
      <c r="K747" s="23">
        <v>20</v>
      </c>
      <c r="L747" s="23">
        <v>0</v>
      </c>
      <c r="M747" s="4">
        <f>PI()*(K747/2)^2/1000+PI()*(L747/2)^2/1000</f>
        <v>0.31415926535897931</v>
      </c>
      <c r="N747" s="33">
        <v>1</v>
      </c>
      <c r="O747" s="3">
        <v>6</v>
      </c>
      <c r="P747" s="6">
        <v>2.0190000000000001</v>
      </c>
      <c r="Q747" s="6">
        <v>1.2410000000000001</v>
      </c>
      <c r="R747" s="6">
        <v>1.2010000000000001</v>
      </c>
      <c r="S747" s="6">
        <v>0</v>
      </c>
      <c r="T747" s="6">
        <f>R747-S747</f>
        <v>1.2010000000000001</v>
      </c>
      <c r="U747" s="6">
        <v>1.2689999999999999</v>
      </c>
      <c r="V747" s="6">
        <f>U747-S747</f>
        <v>1.2689999999999999</v>
      </c>
      <c r="W747" s="6">
        <f>100 - (1 - (((U747-T747)/U747)+(S747/T747)))*100</f>
        <v>5.358550039401095</v>
      </c>
      <c r="X747" s="6">
        <v>1.2689999999999999</v>
      </c>
      <c r="Y747" s="13">
        <f>(X747-U747)/U747*100</f>
        <v>0</v>
      </c>
      <c r="Z747" s="14">
        <f>IF(W747&gt;10,"NA",Y747)</f>
        <v>0</v>
      </c>
    </row>
    <row r="748" spans="1:26" ht="19" x14ac:dyDescent="0.25">
      <c r="A748" s="23">
        <v>747</v>
      </c>
      <c r="B748" s="5" t="s">
        <v>0</v>
      </c>
      <c r="C748" s="3" t="s">
        <v>51</v>
      </c>
      <c r="D748" s="3" t="s">
        <v>51</v>
      </c>
      <c r="E748" s="3" t="s">
        <v>48</v>
      </c>
      <c r="F748" s="3" t="s">
        <v>8</v>
      </c>
      <c r="G748" s="3">
        <v>55</v>
      </c>
      <c r="H748" s="3" t="s">
        <v>9</v>
      </c>
      <c r="I748" s="23" t="s">
        <v>59</v>
      </c>
      <c r="J748" s="23">
        <v>418</v>
      </c>
      <c r="K748" s="23">
        <v>20</v>
      </c>
      <c r="L748" s="23">
        <v>0</v>
      </c>
      <c r="M748" s="4">
        <f>PI()*(K748/2)^2/1000+PI()*(L748/2)^2/1000</f>
        <v>0.31415926535897931</v>
      </c>
      <c r="N748" s="33">
        <v>0</v>
      </c>
      <c r="O748" s="3">
        <v>7</v>
      </c>
      <c r="P748" s="6">
        <v>3.5169999999999999</v>
      </c>
      <c r="Q748" s="6">
        <v>4.9000000000000004</v>
      </c>
      <c r="R748" s="6">
        <v>4.782</v>
      </c>
      <c r="S748" s="6">
        <v>0</v>
      </c>
      <c r="T748" s="6">
        <f>R748-S748</f>
        <v>4.782</v>
      </c>
      <c r="U748" s="6">
        <v>4.782</v>
      </c>
      <c r="V748" s="6">
        <f>U748-S748</f>
        <v>4.782</v>
      </c>
      <c r="W748" s="6">
        <f>100 - (1 - (((U748-T748)/U748)+(S748/T748)))*100</f>
        <v>0</v>
      </c>
      <c r="X748" s="6">
        <v>4.782</v>
      </c>
      <c r="Y748" s="13">
        <f>(X748-U748)/U748*100</f>
        <v>0</v>
      </c>
      <c r="Z748" s="14">
        <f>IF(W748&gt;10,"NA",Y748)</f>
        <v>0</v>
      </c>
    </row>
    <row r="749" spans="1:26" ht="19" x14ac:dyDescent="0.25">
      <c r="A749" s="23">
        <v>748</v>
      </c>
      <c r="B749" s="5" t="s">
        <v>0</v>
      </c>
      <c r="C749" s="3" t="s">
        <v>51</v>
      </c>
      <c r="D749" s="3" t="s">
        <v>51</v>
      </c>
      <c r="E749" s="3" t="s">
        <v>48</v>
      </c>
      <c r="F749" s="3" t="s">
        <v>8</v>
      </c>
      <c r="G749" s="3">
        <v>55</v>
      </c>
      <c r="H749" s="3" t="s">
        <v>9</v>
      </c>
      <c r="I749" s="23" t="s">
        <v>59</v>
      </c>
      <c r="J749" s="23">
        <v>418</v>
      </c>
      <c r="K749" s="23">
        <v>20</v>
      </c>
      <c r="L749" s="23">
        <v>0</v>
      </c>
      <c r="M749" s="4">
        <f>PI()*(K749/2)^2/1000+PI()*(L749/2)^2/1000</f>
        <v>0.31415926535897931</v>
      </c>
      <c r="N749" s="33">
        <v>0</v>
      </c>
      <c r="O749" s="3">
        <v>8</v>
      </c>
      <c r="P749" s="6">
        <v>2.9079999999999999</v>
      </c>
      <c r="Q749" s="6">
        <v>3.7589999999999999</v>
      </c>
      <c r="R749" s="6">
        <v>3.6970000000000001</v>
      </c>
      <c r="S749" s="6">
        <v>0</v>
      </c>
      <c r="T749" s="6">
        <f>R749-S749</f>
        <v>3.6970000000000001</v>
      </c>
      <c r="U749" s="6">
        <v>3.6970000000000001</v>
      </c>
      <c r="V749" s="6">
        <f>U749-S749</f>
        <v>3.6970000000000001</v>
      </c>
      <c r="W749" s="6">
        <f>100 - (1 - (((U749-T749)/U749)+(S749/T749)))*100</f>
        <v>0</v>
      </c>
      <c r="X749" s="6">
        <v>3.6970000000000001</v>
      </c>
      <c r="Y749" s="13">
        <f>(X749-U749)/U749*100</f>
        <v>0</v>
      </c>
      <c r="Z749" s="14">
        <f>IF(W749&gt;10,"NA",Y749)</f>
        <v>0</v>
      </c>
    </row>
    <row r="750" spans="1:26" ht="19" x14ac:dyDescent="0.25">
      <c r="A750" s="23">
        <v>749</v>
      </c>
      <c r="B750" s="5" t="s">
        <v>0</v>
      </c>
      <c r="C750" s="3" t="s">
        <v>51</v>
      </c>
      <c r="D750" s="3" t="s">
        <v>51</v>
      </c>
      <c r="E750" s="3" t="s">
        <v>48</v>
      </c>
      <c r="F750" s="3" t="s">
        <v>8</v>
      </c>
      <c r="G750" s="3">
        <v>55</v>
      </c>
      <c r="H750" s="3" t="s">
        <v>9</v>
      </c>
      <c r="I750" s="23" t="s">
        <v>59</v>
      </c>
      <c r="J750" s="23">
        <v>418</v>
      </c>
      <c r="K750" s="23">
        <v>20</v>
      </c>
      <c r="L750" s="23">
        <v>0</v>
      </c>
      <c r="M750" s="4">
        <f>PI()*(K750/2)^2/1000+PI()*(L750/2)^2/1000</f>
        <v>0.31415926535897931</v>
      </c>
      <c r="N750" s="33">
        <v>0</v>
      </c>
      <c r="O750" s="3">
        <v>9</v>
      </c>
      <c r="P750" s="6">
        <v>2.8450000000000002</v>
      </c>
      <c r="Q750" s="6">
        <v>3.2930000000000001</v>
      </c>
      <c r="R750" s="6">
        <v>3.2160000000000002</v>
      </c>
      <c r="S750" s="6">
        <v>0</v>
      </c>
      <c r="T750" s="6">
        <f>R750-S750</f>
        <v>3.2160000000000002</v>
      </c>
      <c r="U750" s="6">
        <v>3.2160000000000002</v>
      </c>
      <c r="V750" s="6">
        <f>U750-S750</f>
        <v>3.2160000000000002</v>
      </c>
      <c r="W750" s="6">
        <f>100 - (1 - (((U750-T750)/U750)+(S750/T750)))*100</f>
        <v>0</v>
      </c>
      <c r="X750" s="6">
        <v>3.2160000000000002</v>
      </c>
      <c r="Y750" s="13">
        <f>(X750-U750)/U750*100</f>
        <v>0</v>
      </c>
      <c r="Z750" s="14">
        <f>IF(W750&gt;10,"NA",Y750)</f>
        <v>0</v>
      </c>
    </row>
    <row r="751" spans="1:26" ht="19" x14ac:dyDescent="0.25">
      <c r="A751" s="23">
        <v>750</v>
      </c>
      <c r="B751" s="5" t="s">
        <v>0</v>
      </c>
      <c r="C751" s="3" t="s">
        <v>51</v>
      </c>
      <c r="D751" s="3" t="s">
        <v>51</v>
      </c>
      <c r="E751" s="3" t="s">
        <v>48</v>
      </c>
      <c r="F751" s="3" t="s">
        <v>8</v>
      </c>
      <c r="G751" s="3">
        <v>55</v>
      </c>
      <c r="H751" s="3" t="s">
        <v>9</v>
      </c>
      <c r="I751" s="23" t="s">
        <v>59</v>
      </c>
      <c r="J751" s="23">
        <v>418</v>
      </c>
      <c r="K751" s="23">
        <v>20</v>
      </c>
      <c r="L751" s="23">
        <v>0</v>
      </c>
      <c r="M751" s="4">
        <f>PI()*(K751/2)^2/1000+PI()*(L751/2)^2/1000</f>
        <v>0.31415926535897931</v>
      </c>
      <c r="N751" s="33">
        <v>0</v>
      </c>
      <c r="O751" s="3">
        <v>10</v>
      </c>
      <c r="P751" s="6">
        <v>3.1949999999999998</v>
      </c>
      <c r="Q751" s="6">
        <v>3.6829999999999998</v>
      </c>
      <c r="R751" s="6">
        <v>3.61</v>
      </c>
      <c r="S751" s="6">
        <v>0</v>
      </c>
      <c r="T751" s="6">
        <f>R751-S751</f>
        <v>3.61</v>
      </c>
      <c r="U751" s="6">
        <v>3.61</v>
      </c>
      <c r="V751" s="6">
        <f>U751-S751</f>
        <v>3.61</v>
      </c>
      <c r="W751" s="6">
        <f>100 - (1 - (((U751-T751)/U751)+(S751/T751)))*100</f>
        <v>0</v>
      </c>
      <c r="X751" s="6">
        <v>3.61</v>
      </c>
      <c r="Y751" s="13">
        <f>(X751-U751)/U751*100</f>
        <v>0</v>
      </c>
      <c r="Z751" s="14">
        <f>IF(W751&gt;10,"NA",Y751)</f>
        <v>0</v>
      </c>
    </row>
    <row r="752" spans="1:26" ht="19" x14ac:dyDescent="0.25">
      <c r="A752" s="23">
        <v>751</v>
      </c>
      <c r="B752" s="5" t="s">
        <v>0</v>
      </c>
      <c r="C752" s="3" t="s">
        <v>51</v>
      </c>
      <c r="D752" s="3" t="s">
        <v>51</v>
      </c>
      <c r="E752" s="3" t="s">
        <v>48</v>
      </c>
      <c r="F752" s="3" t="s">
        <v>8</v>
      </c>
      <c r="G752" s="3">
        <v>55</v>
      </c>
      <c r="H752" s="3" t="s">
        <v>9</v>
      </c>
      <c r="I752" s="23" t="s">
        <v>59</v>
      </c>
      <c r="J752" s="23">
        <v>418</v>
      </c>
      <c r="K752" s="23">
        <v>20</v>
      </c>
      <c r="L752" s="23">
        <v>0</v>
      </c>
      <c r="M752" s="4">
        <f>PI()*(K752/2)^2/1000+PI()*(L752/2)^2/1000</f>
        <v>0.31415926535897931</v>
      </c>
      <c r="N752" s="33">
        <v>0</v>
      </c>
      <c r="O752" s="3">
        <v>11</v>
      </c>
      <c r="P752" s="6">
        <v>1.7010000000000001</v>
      </c>
      <c r="Q752" s="6">
        <v>1.089</v>
      </c>
      <c r="R752" s="6">
        <v>1.0349999999999999</v>
      </c>
      <c r="S752" s="6">
        <v>0</v>
      </c>
      <c r="T752" s="6">
        <f>R752-S752</f>
        <v>1.0349999999999999</v>
      </c>
      <c r="U752" s="6">
        <v>1.0349999999999999</v>
      </c>
      <c r="V752" s="6">
        <f>U752-S752</f>
        <v>1.0349999999999999</v>
      </c>
      <c r="W752" s="6">
        <f>100 - (1 - (((U752-T752)/U752)+(S752/T752)))*100</f>
        <v>0</v>
      </c>
      <c r="X752" s="6">
        <v>1.0349999999999999</v>
      </c>
      <c r="Y752" s="13">
        <f>(X752-U752)/U752*100</f>
        <v>0</v>
      </c>
      <c r="Z752" s="14">
        <f>IF(W752&gt;10,"NA",Y752)</f>
        <v>0</v>
      </c>
    </row>
    <row r="753" spans="1:26" ht="19" x14ac:dyDescent="0.25">
      <c r="A753" s="23">
        <v>752</v>
      </c>
      <c r="B753" s="5" t="s">
        <v>0</v>
      </c>
      <c r="C753" s="3" t="s">
        <v>51</v>
      </c>
      <c r="D753" s="3" t="s">
        <v>51</v>
      </c>
      <c r="E753" s="3" t="s">
        <v>48</v>
      </c>
      <c r="F753" s="3" t="s">
        <v>8</v>
      </c>
      <c r="G753" s="3">
        <v>55</v>
      </c>
      <c r="H753" s="3" t="s">
        <v>9</v>
      </c>
      <c r="I753" s="23" t="s">
        <v>59</v>
      </c>
      <c r="J753" s="23">
        <v>418</v>
      </c>
      <c r="K753" s="23">
        <v>20</v>
      </c>
      <c r="L753" s="23">
        <v>0</v>
      </c>
      <c r="M753" s="4">
        <f>PI()*(K753/2)^2/1000+PI()*(L753/2)^2/1000</f>
        <v>0.31415926535897931</v>
      </c>
      <c r="N753" s="33">
        <v>1</v>
      </c>
      <c r="O753" s="3">
        <v>12</v>
      </c>
      <c r="P753" s="6">
        <v>1.5509999999999999</v>
      </c>
      <c r="Q753" s="6">
        <v>0.82699999999999996</v>
      </c>
      <c r="R753" s="6">
        <v>0.82699999999999996</v>
      </c>
      <c r="S753" s="6">
        <v>0</v>
      </c>
      <c r="T753" s="6">
        <f>R753-S753</f>
        <v>0.82699999999999996</v>
      </c>
      <c r="U753" s="6">
        <v>0.82699999999999996</v>
      </c>
      <c r="V753" s="6">
        <f>U753-S753</f>
        <v>0.82699999999999996</v>
      </c>
      <c r="W753" s="6">
        <f>100 - (1 - (((U753-T753)/U753)+(S753/T753)))*100</f>
        <v>0</v>
      </c>
      <c r="X753" s="6">
        <v>0.82699999999999996</v>
      </c>
      <c r="Y753" s="13">
        <f>(X753-U753)/U753*100</f>
        <v>0</v>
      </c>
      <c r="Z753" s="14">
        <f>IF(W753&gt;10,"NA",Y753)</f>
        <v>0</v>
      </c>
    </row>
    <row r="754" spans="1:26" ht="19" x14ac:dyDescent="0.25">
      <c r="A754" s="23">
        <v>753</v>
      </c>
      <c r="B754" s="5" t="s">
        <v>0</v>
      </c>
      <c r="C754" s="3" t="s">
        <v>51</v>
      </c>
      <c r="D754" s="3" t="s">
        <v>51</v>
      </c>
      <c r="E754" s="3" t="s">
        <v>48</v>
      </c>
      <c r="F754" s="3" t="s">
        <v>8</v>
      </c>
      <c r="G754" s="3">
        <v>55</v>
      </c>
      <c r="H754" s="3" t="s">
        <v>17</v>
      </c>
      <c r="I754" s="23" t="s">
        <v>59</v>
      </c>
      <c r="J754" s="23">
        <v>418</v>
      </c>
      <c r="K754" s="23">
        <v>20</v>
      </c>
      <c r="L754" s="23">
        <v>0</v>
      </c>
      <c r="M754" s="4">
        <f>PI()*(K754/2)^2/1000+PI()*(L754/2)^2/1000</f>
        <v>0.31415926535897931</v>
      </c>
      <c r="N754" s="33">
        <v>0</v>
      </c>
      <c r="O754" s="3">
        <v>1</v>
      </c>
      <c r="P754" s="6">
        <v>1.7869999999999999</v>
      </c>
      <c r="Q754" s="6">
        <v>1.677</v>
      </c>
      <c r="R754" s="6">
        <v>1.641</v>
      </c>
      <c r="S754" s="6">
        <v>0</v>
      </c>
      <c r="T754" s="6">
        <f>R754-S754</f>
        <v>1.641</v>
      </c>
      <c r="U754" s="6">
        <v>1.7609999999999999</v>
      </c>
      <c r="V754" s="6">
        <f>U754-S754</f>
        <v>1.7609999999999999</v>
      </c>
      <c r="W754" s="6">
        <f>100 - (1 - (((U754-T754)/U754)+(S754/T754)))*100</f>
        <v>6.8143100511073129</v>
      </c>
      <c r="X754" s="7">
        <v>1.7609999999999999</v>
      </c>
      <c r="Y754" s="13">
        <f>(X754-U754)/U754*100</f>
        <v>0</v>
      </c>
      <c r="Z754" s="14">
        <f>IF(W754&gt;10,"NA",Y754)</f>
        <v>0</v>
      </c>
    </row>
    <row r="755" spans="1:26" ht="19" x14ac:dyDescent="0.25">
      <c r="A755" s="23">
        <v>754</v>
      </c>
      <c r="B755" s="5" t="s">
        <v>0</v>
      </c>
      <c r="C755" s="3" t="s">
        <v>51</v>
      </c>
      <c r="D755" s="3" t="s">
        <v>51</v>
      </c>
      <c r="E755" s="3" t="s">
        <v>48</v>
      </c>
      <c r="F755" s="3" t="s">
        <v>8</v>
      </c>
      <c r="G755" s="3">
        <v>55</v>
      </c>
      <c r="H755" s="3" t="s">
        <v>17</v>
      </c>
      <c r="I755" s="23" t="s">
        <v>59</v>
      </c>
      <c r="J755" s="23">
        <v>418</v>
      </c>
      <c r="K755" s="23">
        <v>20</v>
      </c>
      <c r="L755" s="23">
        <v>0</v>
      </c>
      <c r="M755" s="4">
        <f>PI()*(K755/2)^2/1000+PI()*(L755/2)^2/1000</f>
        <v>0.31415926535897931</v>
      </c>
      <c r="N755" s="33">
        <v>0</v>
      </c>
      <c r="O755" s="3">
        <v>2</v>
      </c>
      <c r="P755" s="6">
        <v>2.7749999999999999</v>
      </c>
      <c r="Q755" s="6">
        <v>2.9079999999999999</v>
      </c>
      <c r="R755" s="6">
        <v>2.835</v>
      </c>
      <c r="S755" s="6">
        <v>0</v>
      </c>
      <c r="T755" s="6">
        <f>R755-S755</f>
        <v>2.835</v>
      </c>
      <c r="U755" s="6">
        <v>2.835</v>
      </c>
      <c r="V755" s="6">
        <f>U755-S755</f>
        <v>2.835</v>
      </c>
      <c r="W755" s="6">
        <f>100 - (1 - (((U755-T755)/U755)+(S755/T755)))*100</f>
        <v>0</v>
      </c>
      <c r="X755" s="7">
        <v>2.835</v>
      </c>
      <c r="Y755" s="13">
        <f>(X755-U755)/U755*100</f>
        <v>0</v>
      </c>
      <c r="Z755" s="14">
        <f>IF(W755&gt;10,"NA",Y755)</f>
        <v>0</v>
      </c>
    </row>
    <row r="756" spans="1:26" ht="19" x14ac:dyDescent="0.25">
      <c r="A756" s="23">
        <v>755</v>
      </c>
      <c r="B756" s="5" t="s">
        <v>0</v>
      </c>
      <c r="C756" s="3" t="s">
        <v>51</v>
      </c>
      <c r="D756" s="3" t="s">
        <v>51</v>
      </c>
      <c r="E756" s="3" t="s">
        <v>48</v>
      </c>
      <c r="F756" s="3" t="s">
        <v>8</v>
      </c>
      <c r="G756" s="3">
        <v>55</v>
      </c>
      <c r="H756" s="3" t="s">
        <v>17</v>
      </c>
      <c r="I756" s="23" t="s">
        <v>59</v>
      </c>
      <c r="J756" s="23">
        <v>418</v>
      </c>
      <c r="K756" s="23">
        <v>20</v>
      </c>
      <c r="L756" s="23">
        <v>0</v>
      </c>
      <c r="M756" s="4">
        <f>PI()*(K756/2)^2/1000+PI()*(L756/2)^2/1000</f>
        <v>0.31415926535897931</v>
      </c>
      <c r="N756" s="33">
        <v>0</v>
      </c>
      <c r="O756" s="3">
        <v>3</v>
      </c>
      <c r="P756" s="6">
        <v>2.7389999999999999</v>
      </c>
      <c r="Q756" s="6">
        <v>2.9950000000000001</v>
      </c>
      <c r="R756" s="6">
        <v>2.9319999999999999</v>
      </c>
      <c r="S756" s="6">
        <v>0</v>
      </c>
      <c r="T756" s="6">
        <f>R756-S756</f>
        <v>2.9319999999999999</v>
      </c>
      <c r="U756" s="6">
        <v>2.9319999999999999</v>
      </c>
      <c r="V756" s="6">
        <f>U756-S756</f>
        <v>2.9319999999999999</v>
      </c>
      <c r="W756" s="6">
        <f>100 - (1 - (((U756-T756)/U756)+(S756/T756)))*100</f>
        <v>0</v>
      </c>
      <c r="X756" s="7">
        <v>2.9319999999999999</v>
      </c>
      <c r="Y756" s="13">
        <f>(X756-U756)/U756*100</f>
        <v>0</v>
      </c>
      <c r="Z756" s="14">
        <f>IF(W756&gt;10,"NA",Y756)</f>
        <v>0</v>
      </c>
    </row>
    <row r="757" spans="1:26" ht="19" x14ac:dyDescent="0.25">
      <c r="A757" s="23">
        <v>756</v>
      </c>
      <c r="B757" s="5" t="s">
        <v>0</v>
      </c>
      <c r="C757" s="3" t="s">
        <v>51</v>
      </c>
      <c r="D757" s="3" t="s">
        <v>51</v>
      </c>
      <c r="E757" s="3" t="s">
        <v>48</v>
      </c>
      <c r="F757" s="3" t="s">
        <v>8</v>
      </c>
      <c r="G757" s="3">
        <v>55</v>
      </c>
      <c r="H757" s="3" t="s">
        <v>17</v>
      </c>
      <c r="I757" s="23" t="s">
        <v>59</v>
      </c>
      <c r="J757" s="23">
        <v>418</v>
      </c>
      <c r="K757" s="23">
        <v>20</v>
      </c>
      <c r="L757" s="23">
        <v>0</v>
      </c>
      <c r="M757" s="4">
        <f>PI()*(K757/2)^2/1000+PI()*(L757/2)^2/1000</f>
        <v>0.31415926535897931</v>
      </c>
      <c r="N757" s="33">
        <v>0</v>
      </c>
      <c r="O757" s="3">
        <v>4</v>
      </c>
      <c r="P757" s="6">
        <v>2.2320000000000002</v>
      </c>
      <c r="Q757" s="6">
        <v>1.8620000000000001</v>
      </c>
      <c r="R757" s="6">
        <v>1.7729999999999999</v>
      </c>
      <c r="S757" s="6">
        <v>0</v>
      </c>
      <c r="T757" s="6">
        <f>R757-S757</f>
        <v>1.7729999999999999</v>
      </c>
      <c r="U757" s="6">
        <v>1.9650000000000001</v>
      </c>
      <c r="V757" s="6">
        <f>U757-S757</f>
        <v>1.9650000000000001</v>
      </c>
      <c r="W757" s="6">
        <f>100 - (1 - (((U757-T757)/U757)+(S757/T757)))*100</f>
        <v>9.77099236641223</v>
      </c>
      <c r="X757" s="7">
        <v>1.9650000000000001</v>
      </c>
      <c r="Y757" s="13">
        <f>(X757-U757)/U757*100</f>
        <v>0</v>
      </c>
      <c r="Z757" s="14">
        <f>IF(W757&gt;10,"NA",Y757)</f>
        <v>0</v>
      </c>
    </row>
    <row r="758" spans="1:26" ht="19" x14ac:dyDescent="0.25">
      <c r="A758" s="23">
        <v>757</v>
      </c>
      <c r="B758" s="5" t="s">
        <v>0</v>
      </c>
      <c r="C758" s="3" t="s">
        <v>51</v>
      </c>
      <c r="D758" s="3" t="s">
        <v>51</v>
      </c>
      <c r="E758" s="3" t="s">
        <v>48</v>
      </c>
      <c r="F758" s="3" t="s">
        <v>8</v>
      </c>
      <c r="G758" s="3">
        <v>55</v>
      </c>
      <c r="H758" s="3" t="s">
        <v>17</v>
      </c>
      <c r="I758" s="23" t="s">
        <v>59</v>
      </c>
      <c r="J758" s="23">
        <v>418</v>
      </c>
      <c r="K758" s="23">
        <v>20</v>
      </c>
      <c r="L758" s="23">
        <v>0</v>
      </c>
      <c r="M758" s="4">
        <f>PI()*(K758/2)^2/1000+PI()*(L758/2)^2/1000</f>
        <v>0.31415926535897931</v>
      </c>
      <c r="N758" s="33">
        <v>0</v>
      </c>
      <c r="O758" s="3">
        <v>5</v>
      </c>
      <c r="P758" s="6">
        <v>2.2400000000000002</v>
      </c>
      <c r="Q758" s="6">
        <v>2.1800000000000002</v>
      </c>
      <c r="R758" s="6">
        <v>2.1309999999999998</v>
      </c>
      <c r="S758" s="6">
        <v>0</v>
      </c>
      <c r="T758" s="6">
        <f>R758-S758</f>
        <v>2.1309999999999998</v>
      </c>
      <c r="U758" s="6">
        <v>2.1309999999999998</v>
      </c>
      <c r="V758" s="6">
        <f>U758-S758</f>
        <v>2.1309999999999998</v>
      </c>
      <c r="W758" s="6">
        <f>100 - (1 - (((U758-T758)/U758)+(S758/T758)))*100</f>
        <v>0</v>
      </c>
      <c r="X758" s="7">
        <v>2.1309999999999998</v>
      </c>
      <c r="Y758" s="13">
        <f>(X758-U758)/U758*100</f>
        <v>0</v>
      </c>
      <c r="Z758" s="14">
        <f>IF(W758&gt;10,"NA",Y758)</f>
        <v>0</v>
      </c>
    </row>
    <row r="759" spans="1:26" ht="19" x14ac:dyDescent="0.25">
      <c r="A759" s="23">
        <v>758</v>
      </c>
      <c r="B759" s="5" t="s">
        <v>0</v>
      </c>
      <c r="C759" s="3" t="s">
        <v>51</v>
      </c>
      <c r="D759" s="3" t="s">
        <v>51</v>
      </c>
      <c r="E759" s="3" t="s">
        <v>48</v>
      </c>
      <c r="F759" s="3" t="s">
        <v>8</v>
      </c>
      <c r="G759" s="3">
        <v>55</v>
      </c>
      <c r="H759" s="3" t="s">
        <v>17</v>
      </c>
      <c r="I759" s="23" t="s">
        <v>59</v>
      </c>
      <c r="J759" s="23">
        <v>418</v>
      </c>
      <c r="K759" s="23">
        <v>20</v>
      </c>
      <c r="L759" s="23">
        <v>0</v>
      </c>
      <c r="M759" s="4">
        <f>PI()*(K759/2)^2/1000+PI()*(L759/2)^2/1000</f>
        <v>0.31415926535897931</v>
      </c>
      <c r="N759" s="33">
        <v>0</v>
      </c>
      <c r="O759" s="3">
        <v>6</v>
      </c>
      <c r="P759" s="6">
        <v>2.8559999999999999</v>
      </c>
      <c r="Q759" s="6">
        <v>3.9750000000000001</v>
      </c>
      <c r="R759" s="6">
        <v>3.8969999999999998</v>
      </c>
      <c r="S759" s="6">
        <v>0</v>
      </c>
      <c r="T759" s="6">
        <f>R759-S759</f>
        <v>3.8969999999999998</v>
      </c>
      <c r="U759" s="6">
        <v>3.8969999999999998</v>
      </c>
      <c r="V759" s="6">
        <f>U759-S759</f>
        <v>3.8969999999999998</v>
      </c>
      <c r="W759" s="6">
        <f>100 - (1 - (((U759-T759)/U759)+(S759/T759)))*100</f>
        <v>0</v>
      </c>
      <c r="X759" s="7">
        <v>3.8969999999999998</v>
      </c>
      <c r="Y759" s="13">
        <f>(X759-U759)/U759*100</f>
        <v>0</v>
      </c>
      <c r="Z759" s="14">
        <f>IF(W759&gt;10,"NA",Y759)</f>
        <v>0</v>
      </c>
    </row>
    <row r="760" spans="1:26" ht="19" x14ac:dyDescent="0.25">
      <c r="A760" s="23">
        <v>759</v>
      </c>
      <c r="B760" s="5" t="s">
        <v>0</v>
      </c>
      <c r="C760" s="3" t="s">
        <v>51</v>
      </c>
      <c r="D760" s="3" t="s">
        <v>51</v>
      </c>
      <c r="E760" s="3" t="s">
        <v>48</v>
      </c>
      <c r="F760" s="3" t="s">
        <v>8</v>
      </c>
      <c r="G760" s="3">
        <v>55</v>
      </c>
      <c r="H760" s="3" t="s">
        <v>17</v>
      </c>
      <c r="I760" s="23" t="s">
        <v>59</v>
      </c>
      <c r="J760" s="23">
        <v>418</v>
      </c>
      <c r="K760" s="23">
        <v>20</v>
      </c>
      <c r="L760" s="23">
        <v>0</v>
      </c>
      <c r="M760" s="4">
        <f>PI()*(K760/2)^2/1000+PI()*(L760/2)^2/1000</f>
        <v>0.31415926535897931</v>
      </c>
      <c r="N760" s="33">
        <v>0</v>
      </c>
      <c r="O760" s="3">
        <v>7</v>
      </c>
      <c r="P760" s="6">
        <v>2.6880000000000002</v>
      </c>
      <c r="Q760" s="6">
        <v>3.2949999999999999</v>
      </c>
      <c r="R760" s="6">
        <v>3.2229999999999999</v>
      </c>
      <c r="S760" s="6">
        <v>0</v>
      </c>
      <c r="T760" s="6">
        <f>R760-S760</f>
        <v>3.2229999999999999</v>
      </c>
      <c r="U760" s="6">
        <v>3.2709999999999999</v>
      </c>
      <c r="V760" s="6">
        <f>U760-S760</f>
        <v>3.2709999999999999</v>
      </c>
      <c r="W760" s="6">
        <f>100 - (1 - (((U760-T760)/U760)+(S760/T760)))*100</f>
        <v>1.4674411494955564</v>
      </c>
      <c r="X760" s="7">
        <v>3.2709999999999999</v>
      </c>
      <c r="Y760" s="13">
        <f>(X760-U760)/U760*100</f>
        <v>0</v>
      </c>
      <c r="Z760" s="14">
        <f>IF(W760&gt;10,"NA",Y760)</f>
        <v>0</v>
      </c>
    </row>
    <row r="761" spans="1:26" ht="19" x14ac:dyDescent="0.25">
      <c r="A761" s="23">
        <v>760</v>
      </c>
      <c r="B761" s="5" t="s">
        <v>0</v>
      </c>
      <c r="C761" s="3" t="s">
        <v>51</v>
      </c>
      <c r="D761" s="3" t="s">
        <v>51</v>
      </c>
      <c r="E761" s="3" t="s">
        <v>48</v>
      </c>
      <c r="F761" s="3" t="s">
        <v>8</v>
      </c>
      <c r="G761" s="3">
        <v>55</v>
      </c>
      <c r="H761" s="3" t="s">
        <v>17</v>
      </c>
      <c r="I761" s="23" t="s">
        <v>59</v>
      </c>
      <c r="J761" s="23">
        <v>418</v>
      </c>
      <c r="K761" s="23">
        <v>20</v>
      </c>
      <c r="L761" s="23">
        <v>0</v>
      </c>
      <c r="M761" s="4">
        <f>PI()*(K761/2)^2/1000+PI()*(L761/2)^2/1000</f>
        <v>0.31415926535897931</v>
      </c>
      <c r="N761" s="33">
        <v>0</v>
      </c>
      <c r="O761" s="3">
        <v>8</v>
      </c>
      <c r="P761" s="6">
        <v>2.6680000000000001</v>
      </c>
      <c r="Q761" s="6">
        <v>2.6179999999999999</v>
      </c>
      <c r="R761" s="6">
        <v>2.5430000000000001</v>
      </c>
      <c r="S761" s="6">
        <v>0</v>
      </c>
      <c r="T761" s="6">
        <f>R761-S761</f>
        <v>2.5430000000000001</v>
      </c>
      <c r="U761" s="6">
        <v>2.6070000000000002</v>
      </c>
      <c r="V761" s="6">
        <f>U761-S761</f>
        <v>2.6070000000000002</v>
      </c>
      <c r="W761" s="6">
        <f>100 - (1 - (((U761-T761)/U761)+(S761/T761)))*100</f>
        <v>2.4549290372075205</v>
      </c>
      <c r="X761" s="7">
        <v>2.6070000000000002</v>
      </c>
      <c r="Y761" s="13">
        <f>(X761-U761)/U761*100</f>
        <v>0</v>
      </c>
      <c r="Z761" s="14">
        <f>IF(W761&gt;10,"NA",Y761)</f>
        <v>0</v>
      </c>
    </row>
    <row r="762" spans="1:26" ht="19" x14ac:dyDescent="0.25">
      <c r="A762" s="23">
        <v>761</v>
      </c>
      <c r="B762" s="5" t="s">
        <v>0</v>
      </c>
      <c r="C762" s="3" t="s">
        <v>51</v>
      </c>
      <c r="D762" s="3" t="s">
        <v>51</v>
      </c>
      <c r="E762" s="3" t="s">
        <v>48</v>
      </c>
      <c r="F762" s="3" t="s">
        <v>8</v>
      </c>
      <c r="G762" s="3">
        <v>55</v>
      </c>
      <c r="H762" s="3" t="s">
        <v>17</v>
      </c>
      <c r="I762" s="23" t="s">
        <v>59</v>
      </c>
      <c r="J762" s="23">
        <v>418</v>
      </c>
      <c r="K762" s="23">
        <v>20</v>
      </c>
      <c r="L762" s="23">
        <v>0</v>
      </c>
      <c r="M762" s="4">
        <f>PI()*(K762/2)^2/1000+PI()*(L762/2)^2/1000</f>
        <v>0.31415926535897931</v>
      </c>
      <c r="N762" s="33">
        <v>0</v>
      </c>
      <c r="O762" s="3">
        <v>9</v>
      </c>
      <c r="P762" s="6">
        <v>1.234</v>
      </c>
      <c r="Q762" s="6">
        <v>1.103</v>
      </c>
      <c r="R762" s="6">
        <v>1.073</v>
      </c>
      <c r="S762" s="6">
        <v>0</v>
      </c>
      <c r="T762" s="6">
        <f>R762-S762</f>
        <v>1.073</v>
      </c>
      <c r="U762" s="6">
        <v>1.073</v>
      </c>
      <c r="V762" s="6">
        <f>U762-S762</f>
        <v>1.073</v>
      </c>
      <c r="W762" s="6">
        <f>100 - (1 - (((U762-T762)/U762)+(S762/T762)))*100</f>
        <v>0</v>
      </c>
      <c r="X762" s="7">
        <v>1.073</v>
      </c>
      <c r="Y762" s="13">
        <f>(X762-U762)/U762*100</f>
        <v>0</v>
      </c>
      <c r="Z762" s="14">
        <f>IF(W762&gt;10,"NA",Y762)</f>
        <v>0</v>
      </c>
    </row>
    <row r="763" spans="1:26" ht="19" x14ac:dyDescent="0.25">
      <c r="A763" s="23">
        <v>762</v>
      </c>
      <c r="B763" s="5" t="s">
        <v>0</v>
      </c>
      <c r="C763" s="3" t="s">
        <v>51</v>
      </c>
      <c r="D763" s="3" t="s">
        <v>51</v>
      </c>
      <c r="E763" s="3" t="s">
        <v>48</v>
      </c>
      <c r="F763" s="3" t="s">
        <v>8</v>
      </c>
      <c r="G763" s="3">
        <v>55</v>
      </c>
      <c r="H763" s="3" t="s">
        <v>17</v>
      </c>
      <c r="I763" s="23" t="s">
        <v>59</v>
      </c>
      <c r="J763" s="23">
        <v>418</v>
      </c>
      <c r="K763" s="23">
        <v>20</v>
      </c>
      <c r="L763" s="23">
        <v>0</v>
      </c>
      <c r="M763" s="4">
        <f>PI()*(K763/2)^2/1000+PI()*(L763/2)^2/1000</f>
        <v>0.31415926535897931</v>
      </c>
      <c r="N763" s="33">
        <v>0</v>
      </c>
      <c r="O763" s="3">
        <v>10</v>
      </c>
      <c r="P763" s="6">
        <v>2.181</v>
      </c>
      <c r="Q763" s="6">
        <v>3.1349999999999998</v>
      </c>
      <c r="R763" s="6">
        <v>3.0870000000000002</v>
      </c>
      <c r="S763" s="6">
        <v>0</v>
      </c>
      <c r="T763" s="6">
        <f>R763-S763</f>
        <v>3.0870000000000002</v>
      </c>
      <c r="U763" s="6">
        <v>3.0870000000000002</v>
      </c>
      <c r="V763" s="6">
        <f>U763-S763</f>
        <v>3.0870000000000002</v>
      </c>
      <c r="W763" s="6">
        <f>100 - (1 - (((U763-T763)/U763)+(S763/T763)))*100</f>
        <v>0</v>
      </c>
      <c r="X763" s="7">
        <v>3.0870000000000002</v>
      </c>
      <c r="Y763" s="13">
        <f>(X763-U763)/U763*100</f>
        <v>0</v>
      </c>
      <c r="Z763" s="14">
        <f>IF(W763&gt;10,"NA",Y763)</f>
        <v>0</v>
      </c>
    </row>
    <row r="764" spans="1:26" ht="19" x14ac:dyDescent="0.25">
      <c r="A764" s="23">
        <v>763</v>
      </c>
      <c r="B764" s="5" t="s">
        <v>0</v>
      </c>
      <c r="C764" s="3" t="s">
        <v>51</v>
      </c>
      <c r="D764" s="3" t="s">
        <v>51</v>
      </c>
      <c r="E764" s="3" t="s">
        <v>47</v>
      </c>
      <c r="F764" s="3" t="s">
        <v>8</v>
      </c>
      <c r="G764" s="3">
        <v>56</v>
      </c>
      <c r="H764" s="3" t="s">
        <v>9</v>
      </c>
      <c r="I764" s="23" t="s">
        <v>59</v>
      </c>
      <c r="J764" s="23">
        <v>426</v>
      </c>
      <c r="K764" s="23">
        <v>20</v>
      </c>
      <c r="L764" s="23">
        <v>0</v>
      </c>
      <c r="M764" s="4">
        <f>PI()*(K764/2)^2/1000+PI()*(L764/2)^2/1000</f>
        <v>0.31415926535897931</v>
      </c>
      <c r="N764" s="33">
        <v>0</v>
      </c>
      <c r="O764" s="3">
        <v>1</v>
      </c>
      <c r="P764" s="6">
        <v>1.643</v>
      </c>
      <c r="Q764" s="6">
        <v>1.1739999999999999</v>
      </c>
      <c r="R764" s="6">
        <v>1.163</v>
      </c>
      <c r="S764" s="6">
        <v>0</v>
      </c>
      <c r="T764" s="6">
        <f>R764-S764</f>
        <v>1.163</v>
      </c>
      <c r="U764" s="6">
        <v>1.163</v>
      </c>
      <c r="V764" s="6">
        <f>U764-S764</f>
        <v>1.163</v>
      </c>
      <c r="W764" s="6">
        <f>100 - (1 - (((U764-T764)/U764)+(S764/T764)))*100</f>
        <v>0</v>
      </c>
      <c r="X764" s="6">
        <v>1.1970000000000001</v>
      </c>
      <c r="Y764" s="13">
        <f>(X764-U764)/U764*100</f>
        <v>2.9234737747205526</v>
      </c>
      <c r="Z764" s="14">
        <f>IF(W764&gt;10,"NA",Y764)</f>
        <v>2.9234737747205526</v>
      </c>
    </row>
    <row r="765" spans="1:26" ht="19" x14ac:dyDescent="0.25">
      <c r="A765" s="23">
        <v>764</v>
      </c>
      <c r="B765" s="5" t="s">
        <v>0</v>
      </c>
      <c r="C765" s="3" t="s">
        <v>51</v>
      </c>
      <c r="D765" s="3" t="s">
        <v>51</v>
      </c>
      <c r="E765" s="3" t="s">
        <v>47</v>
      </c>
      <c r="F765" s="3" t="s">
        <v>8</v>
      </c>
      <c r="G765" s="3">
        <v>56</v>
      </c>
      <c r="H765" s="3" t="s">
        <v>9</v>
      </c>
      <c r="I765" s="23" t="s">
        <v>59</v>
      </c>
      <c r="J765" s="23">
        <v>426</v>
      </c>
      <c r="K765" s="23">
        <v>20</v>
      </c>
      <c r="L765" s="23">
        <v>0</v>
      </c>
      <c r="M765" s="4">
        <f>PI()*(K765/2)^2/1000+PI()*(L765/2)^2/1000</f>
        <v>0.31415926535897931</v>
      </c>
      <c r="N765" s="33">
        <v>0</v>
      </c>
      <c r="O765" s="3">
        <v>2</v>
      </c>
      <c r="P765" s="6">
        <v>1.4339999999999999</v>
      </c>
      <c r="Q765" s="6">
        <v>1.1359999999999999</v>
      </c>
      <c r="R765" s="6">
        <v>1.115</v>
      </c>
      <c r="S765" s="6">
        <v>0</v>
      </c>
      <c r="T765" s="6">
        <f>R765-S765</f>
        <v>1.115</v>
      </c>
      <c r="U765" s="6">
        <v>1.242</v>
      </c>
      <c r="V765" s="6">
        <f>U765-S765</f>
        <v>1.242</v>
      </c>
      <c r="W765" s="6">
        <f>100 - (1 - (((U765-T765)/U765)+(S765/T765)))*100</f>
        <v>10.225442834138491</v>
      </c>
      <c r="X765" s="6">
        <v>1.242</v>
      </c>
      <c r="Y765" s="13">
        <f>(X765-U765)/U765*100</f>
        <v>0</v>
      </c>
      <c r="Z765" s="14" t="str">
        <f>IF(W765&gt;10,"NA",Y765)</f>
        <v>NA</v>
      </c>
    </row>
    <row r="766" spans="1:26" ht="19" x14ac:dyDescent="0.25">
      <c r="A766" s="23">
        <v>765</v>
      </c>
      <c r="B766" s="5" t="s">
        <v>0</v>
      </c>
      <c r="C766" s="3" t="s">
        <v>51</v>
      </c>
      <c r="D766" s="3" t="s">
        <v>51</v>
      </c>
      <c r="E766" s="3" t="s">
        <v>47</v>
      </c>
      <c r="F766" s="3" t="s">
        <v>8</v>
      </c>
      <c r="G766" s="3">
        <v>56</v>
      </c>
      <c r="H766" s="3" t="s">
        <v>9</v>
      </c>
      <c r="I766" s="23" t="s">
        <v>59</v>
      </c>
      <c r="J766" s="23">
        <v>426</v>
      </c>
      <c r="K766" s="23">
        <v>20</v>
      </c>
      <c r="L766" s="23">
        <v>0</v>
      </c>
      <c r="M766" s="4">
        <f>PI()*(K766/2)^2/1000+PI()*(L766/2)^2/1000</f>
        <v>0.31415926535897931</v>
      </c>
      <c r="N766" s="33">
        <v>0</v>
      </c>
      <c r="O766" s="3">
        <v>3</v>
      </c>
      <c r="P766" s="6">
        <v>1.5920000000000001</v>
      </c>
      <c r="Q766" s="6">
        <v>0.84399999999999997</v>
      </c>
      <c r="R766" s="6">
        <v>0.81200000000000006</v>
      </c>
      <c r="S766" s="6">
        <v>0</v>
      </c>
      <c r="T766" s="6">
        <f>R766-S766</f>
        <v>0.81200000000000006</v>
      </c>
      <c r="U766" s="6">
        <v>0.82299999999999995</v>
      </c>
      <c r="V766" s="6">
        <f>U766-S766</f>
        <v>0.82299999999999995</v>
      </c>
      <c r="W766" s="6">
        <f>100 - (1 - (((U766-T766)/U766)+(S766/T766)))*100</f>
        <v>1.3365735115431221</v>
      </c>
      <c r="X766" s="6">
        <v>0.82299999999999995</v>
      </c>
      <c r="Y766" s="13">
        <f>(X766-U766)/U766*100</f>
        <v>0</v>
      </c>
      <c r="Z766" s="14">
        <f>IF(W766&gt;10,"NA",Y766)</f>
        <v>0</v>
      </c>
    </row>
    <row r="767" spans="1:26" ht="19" x14ac:dyDescent="0.25">
      <c r="A767" s="23">
        <v>766</v>
      </c>
      <c r="B767" s="5" t="s">
        <v>0</v>
      </c>
      <c r="C767" s="3" t="s">
        <v>51</v>
      </c>
      <c r="D767" s="3" t="s">
        <v>51</v>
      </c>
      <c r="E767" s="3" t="s">
        <v>47</v>
      </c>
      <c r="F767" s="3" t="s">
        <v>8</v>
      </c>
      <c r="G767" s="3">
        <v>56</v>
      </c>
      <c r="H767" s="3" t="s">
        <v>9</v>
      </c>
      <c r="I767" s="23" t="s">
        <v>59</v>
      </c>
      <c r="J767" s="23">
        <v>426</v>
      </c>
      <c r="K767" s="23">
        <v>20</v>
      </c>
      <c r="L767" s="23">
        <v>0</v>
      </c>
      <c r="M767" s="4">
        <f>PI()*(K767/2)^2/1000+PI()*(L767/2)^2/1000</f>
        <v>0.31415926535897931</v>
      </c>
      <c r="N767" s="33">
        <v>0</v>
      </c>
      <c r="O767" s="3">
        <v>4</v>
      </c>
      <c r="P767" s="6">
        <v>1.47</v>
      </c>
      <c r="Q767" s="6">
        <v>0.96</v>
      </c>
      <c r="R767" s="6">
        <v>0.93799999999999994</v>
      </c>
      <c r="S767" s="6">
        <v>0</v>
      </c>
      <c r="T767" s="6">
        <f>R767-S767</f>
        <v>0.93799999999999994</v>
      </c>
      <c r="U767" s="6">
        <v>1.0129999999999999</v>
      </c>
      <c r="V767" s="6">
        <f>U767-S767</f>
        <v>1.0129999999999999</v>
      </c>
      <c r="W767" s="6">
        <f>100 - (1 - (((U767-T767)/U767)+(S767/T767)))*100</f>
        <v>7.4037512339585305</v>
      </c>
      <c r="X767" s="6">
        <v>1.018</v>
      </c>
      <c r="Y767" s="13">
        <f>(X767-U767)/U767*100</f>
        <v>0.49358341559724739</v>
      </c>
      <c r="Z767" s="14">
        <f>IF(W767&gt;10,"NA",Y767)</f>
        <v>0.49358341559724739</v>
      </c>
    </row>
    <row r="768" spans="1:26" ht="19" x14ac:dyDescent="0.25">
      <c r="A768" s="23">
        <v>767</v>
      </c>
      <c r="B768" s="5" t="s">
        <v>0</v>
      </c>
      <c r="C768" s="3" t="s">
        <v>51</v>
      </c>
      <c r="D768" s="3" t="s">
        <v>51</v>
      </c>
      <c r="E768" s="3" t="s">
        <v>47</v>
      </c>
      <c r="F768" s="3" t="s">
        <v>8</v>
      </c>
      <c r="G768" s="3">
        <v>56</v>
      </c>
      <c r="H768" s="3" t="s">
        <v>9</v>
      </c>
      <c r="I768" s="23" t="s">
        <v>59</v>
      </c>
      <c r="J768" s="23">
        <v>426</v>
      </c>
      <c r="K768" s="23">
        <v>20</v>
      </c>
      <c r="L768" s="23">
        <v>0</v>
      </c>
      <c r="M768" s="4">
        <f>PI()*(K768/2)^2/1000+PI()*(L768/2)^2/1000</f>
        <v>0.31415926535897931</v>
      </c>
      <c r="N768" s="33">
        <v>0</v>
      </c>
      <c r="O768" s="3">
        <v>5</v>
      </c>
      <c r="P768" s="6">
        <v>1.5920000000000001</v>
      </c>
      <c r="Q768" s="6">
        <v>1.0760000000000001</v>
      </c>
      <c r="R768" s="6">
        <v>1.044</v>
      </c>
      <c r="S768" s="6">
        <v>0</v>
      </c>
      <c r="T768" s="6">
        <f>R768-S768</f>
        <v>1.044</v>
      </c>
      <c r="U768" s="6">
        <v>1.044</v>
      </c>
      <c r="V768" s="6">
        <f>U768-S768</f>
        <v>1.044</v>
      </c>
      <c r="W768" s="6">
        <f>100 - (1 - (((U768-T768)/U768)+(S768/T768)))*100</f>
        <v>0</v>
      </c>
      <c r="X768" s="6">
        <v>1.044</v>
      </c>
      <c r="Y768" s="13">
        <f>(X768-U768)/U768*100</f>
        <v>0</v>
      </c>
      <c r="Z768" s="14">
        <f>IF(W768&gt;10,"NA",Y768)</f>
        <v>0</v>
      </c>
    </row>
    <row r="769" spans="1:26" ht="19" x14ac:dyDescent="0.25">
      <c r="A769" s="23">
        <v>768</v>
      </c>
      <c r="B769" s="5" t="s">
        <v>0</v>
      </c>
      <c r="C769" s="3" t="s">
        <v>51</v>
      </c>
      <c r="D769" s="3" t="s">
        <v>51</v>
      </c>
      <c r="E769" s="3" t="s">
        <v>47</v>
      </c>
      <c r="F769" s="3" t="s">
        <v>8</v>
      </c>
      <c r="G769" s="3">
        <v>56</v>
      </c>
      <c r="H769" s="3" t="s">
        <v>9</v>
      </c>
      <c r="I769" s="23" t="s">
        <v>59</v>
      </c>
      <c r="J769" s="23">
        <v>426</v>
      </c>
      <c r="K769" s="23">
        <v>20</v>
      </c>
      <c r="L769" s="23">
        <v>0</v>
      </c>
      <c r="M769" s="4">
        <f>PI()*(K769/2)^2/1000+PI()*(L769/2)^2/1000</f>
        <v>0.31415926535897931</v>
      </c>
      <c r="N769" s="33">
        <v>0</v>
      </c>
      <c r="O769" s="3">
        <v>6</v>
      </c>
      <c r="P769" s="6">
        <v>1.601</v>
      </c>
      <c r="Q769" s="6">
        <v>1.008</v>
      </c>
      <c r="R769" s="6">
        <v>0.997</v>
      </c>
      <c r="S769" s="6">
        <v>0</v>
      </c>
      <c r="T769" s="6">
        <f>R769-S769</f>
        <v>0.997</v>
      </c>
      <c r="U769" s="6">
        <v>0.997</v>
      </c>
      <c r="V769" s="6">
        <f>U769-S769</f>
        <v>0.997</v>
      </c>
      <c r="W769" s="6">
        <f>100 - (1 - (((U769-T769)/U769)+(S769/T769)))*100</f>
        <v>0</v>
      </c>
      <c r="X769" s="6">
        <v>0.997</v>
      </c>
      <c r="Y769" s="13">
        <f>(X769-U769)/U769*100</f>
        <v>0</v>
      </c>
      <c r="Z769" s="14">
        <f>IF(W769&gt;10,"NA",Y769)</f>
        <v>0</v>
      </c>
    </row>
    <row r="770" spans="1:26" ht="19" x14ac:dyDescent="0.25">
      <c r="A770" s="23">
        <v>769</v>
      </c>
      <c r="B770" s="5" t="s">
        <v>0</v>
      </c>
      <c r="C770" s="3" t="s">
        <v>51</v>
      </c>
      <c r="D770" s="3" t="s">
        <v>51</v>
      </c>
      <c r="E770" s="3" t="s">
        <v>47</v>
      </c>
      <c r="F770" s="3" t="s">
        <v>8</v>
      </c>
      <c r="G770" s="3">
        <v>56</v>
      </c>
      <c r="H770" s="3" t="s">
        <v>9</v>
      </c>
      <c r="I770" s="23" t="s">
        <v>59</v>
      </c>
      <c r="J770" s="23">
        <v>426</v>
      </c>
      <c r="K770" s="23">
        <v>20</v>
      </c>
      <c r="L770" s="23">
        <v>0</v>
      </c>
      <c r="M770" s="4">
        <f>PI()*(K770/2)^2/1000+PI()*(L770/2)^2/1000</f>
        <v>0.31415926535897931</v>
      </c>
      <c r="N770" s="33">
        <v>0</v>
      </c>
      <c r="O770" s="3">
        <v>7</v>
      </c>
      <c r="P770" s="6">
        <v>1.528</v>
      </c>
      <c r="Q770" s="6">
        <v>0.99399999999999999</v>
      </c>
      <c r="R770" s="6">
        <v>0.97599999999999998</v>
      </c>
      <c r="S770" s="6">
        <v>0</v>
      </c>
      <c r="T770" s="6">
        <f>R770-S770</f>
        <v>0.97599999999999998</v>
      </c>
      <c r="U770" s="6">
        <v>0.97599999999999998</v>
      </c>
      <c r="V770" s="6">
        <f>U770-S770</f>
        <v>0.97599999999999998</v>
      </c>
      <c r="W770" s="6">
        <f>100 - (1 - (((U770-T770)/U770)+(S770/T770)))*100</f>
        <v>0</v>
      </c>
      <c r="X770" s="6">
        <v>0.98599999999999999</v>
      </c>
      <c r="Y770" s="13">
        <f>(X770-U770)/U770*100</f>
        <v>1.0245901639344273</v>
      </c>
      <c r="Z770" s="14">
        <f>IF(W770&gt;10,"NA",Y770)</f>
        <v>1.0245901639344273</v>
      </c>
    </row>
    <row r="771" spans="1:26" ht="19" x14ac:dyDescent="0.25">
      <c r="A771" s="23">
        <v>770</v>
      </c>
      <c r="B771" s="5" t="s">
        <v>0</v>
      </c>
      <c r="C771" s="3" t="s">
        <v>51</v>
      </c>
      <c r="D771" s="3" t="s">
        <v>51</v>
      </c>
      <c r="E771" s="3" t="s">
        <v>47</v>
      </c>
      <c r="F771" s="3" t="s">
        <v>8</v>
      </c>
      <c r="G771" s="3">
        <v>56</v>
      </c>
      <c r="H771" s="3" t="s">
        <v>9</v>
      </c>
      <c r="I771" s="23" t="s">
        <v>59</v>
      </c>
      <c r="J771" s="23">
        <v>426</v>
      </c>
      <c r="K771" s="23">
        <v>20</v>
      </c>
      <c r="L771" s="23">
        <v>0</v>
      </c>
      <c r="M771" s="4">
        <f>PI()*(K771/2)^2/1000+PI()*(L771/2)^2/1000</f>
        <v>0.31415926535897931</v>
      </c>
      <c r="N771" s="33">
        <v>0</v>
      </c>
      <c r="O771" s="3">
        <v>8</v>
      </c>
      <c r="P771" s="6">
        <v>1.1830000000000001</v>
      </c>
      <c r="Q771" s="6">
        <v>0.59499999999999997</v>
      </c>
      <c r="R771" s="6">
        <v>0.57299999999999995</v>
      </c>
      <c r="S771" s="6">
        <v>0</v>
      </c>
      <c r="T771" s="6">
        <f>R771-S771</f>
        <v>0.57299999999999995</v>
      </c>
      <c r="U771" s="6">
        <v>0.66200000000000003</v>
      </c>
      <c r="V771" s="6">
        <f>U771-S771</f>
        <v>0.66200000000000003</v>
      </c>
      <c r="W771" s="6">
        <f>100 - (1 - (((U771-T771)/U771)+(S771/T771)))*100</f>
        <v>13.444108761329304</v>
      </c>
      <c r="X771" s="6">
        <v>0.66500000000000004</v>
      </c>
      <c r="Y771" s="13">
        <f>(X771-U771)/U771*100</f>
        <v>0.45317220543806686</v>
      </c>
      <c r="Z771" s="14" t="str">
        <f>IF(W771&gt;10,"NA",Y771)</f>
        <v>NA</v>
      </c>
    </row>
    <row r="772" spans="1:26" ht="19" x14ac:dyDescent="0.25">
      <c r="A772" s="23">
        <v>771</v>
      </c>
      <c r="B772" s="5" t="s">
        <v>0</v>
      </c>
      <c r="C772" s="3" t="s">
        <v>51</v>
      </c>
      <c r="D772" s="3" t="s">
        <v>51</v>
      </c>
      <c r="E772" s="3" t="s">
        <v>47</v>
      </c>
      <c r="F772" s="3" t="s">
        <v>8</v>
      </c>
      <c r="G772" s="3">
        <v>56</v>
      </c>
      <c r="H772" s="3" t="s">
        <v>17</v>
      </c>
      <c r="I772" s="23" t="s">
        <v>59</v>
      </c>
      <c r="J772" s="23">
        <v>426</v>
      </c>
      <c r="K772" s="23">
        <v>20</v>
      </c>
      <c r="L772" s="23">
        <v>0</v>
      </c>
      <c r="M772" s="4">
        <f>PI()*(K772/2)^2/1000+PI()*(L772/2)^2/1000</f>
        <v>0.31415926535897931</v>
      </c>
      <c r="N772" s="33">
        <v>1</v>
      </c>
      <c r="O772" s="3">
        <v>1</v>
      </c>
      <c r="P772" s="6">
        <v>1.1819999999999999</v>
      </c>
      <c r="Q772" s="6">
        <v>0.85899999999999999</v>
      </c>
      <c r="R772" s="6">
        <v>0.85899999999999999</v>
      </c>
      <c r="S772" s="6">
        <v>0</v>
      </c>
      <c r="T772" s="6">
        <f>R772-S772</f>
        <v>0.85899999999999999</v>
      </c>
      <c r="U772" s="6">
        <v>0.85899999999999999</v>
      </c>
      <c r="V772" s="6">
        <f>U772-S772</f>
        <v>0.85899999999999999</v>
      </c>
      <c r="W772" s="6">
        <f>100 - (1 - (((U772-T772)/U772)+(S772/T772)))*100</f>
        <v>0</v>
      </c>
      <c r="X772" s="6">
        <v>0.85899999999999999</v>
      </c>
      <c r="Y772" s="13">
        <f>(X772-U772)/U772*100</f>
        <v>0</v>
      </c>
      <c r="Z772" s="14">
        <f>IF(W772&gt;10,"NA",Y772)</f>
        <v>0</v>
      </c>
    </row>
    <row r="773" spans="1:26" ht="19" x14ac:dyDescent="0.25">
      <c r="A773" s="23">
        <v>772</v>
      </c>
      <c r="B773" s="5" t="s">
        <v>0</v>
      </c>
      <c r="C773" s="3" t="s">
        <v>51</v>
      </c>
      <c r="D773" s="3" t="s">
        <v>51</v>
      </c>
      <c r="E773" s="3" t="s">
        <v>47</v>
      </c>
      <c r="F773" s="3" t="s">
        <v>8</v>
      </c>
      <c r="G773" s="3">
        <v>56</v>
      </c>
      <c r="H773" s="3" t="s">
        <v>17</v>
      </c>
      <c r="I773" s="23" t="s">
        <v>59</v>
      </c>
      <c r="J773" s="23">
        <v>426</v>
      </c>
      <c r="K773" s="23">
        <v>20</v>
      </c>
      <c r="L773" s="23">
        <v>0</v>
      </c>
      <c r="M773" s="4">
        <f>PI()*(K773/2)^2/1000+PI()*(L773/2)^2/1000</f>
        <v>0.31415926535897931</v>
      </c>
      <c r="N773" s="33">
        <v>0</v>
      </c>
      <c r="O773" s="3">
        <v>2</v>
      </c>
      <c r="P773" s="6">
        <v>1.377</v>
      </c>
      <c r="Q773" s="6">
        <v>0.83399999999999996</v>
      </c>
      <c r="R773" s="6">
        <v>0.78700000000000003</v>
      </c>
      <c r="S773" s="6">
        <v>0</v>
      </c>
      <c r="T773" s="6">
        <f>R773-S773</f>
        <v>0.78700000000000003</v>
      </c>
      <c r="U773" s="6">
        <v>0.78700000000000003</v>
      </c>
      <c r="V773" s="6">
        <f>U773-S773</f>
        <v>0.78700000000000003</v>
      </c>
      <c r="W773" s="6">
        <f>100 - (1 - (((U773-T773)/U773)+(S773/T773)))*100</f>
        <v>0</v>
      </c>
      <c r="X773" s="6">
        <v>0.78700000000000003</v>
      </c>
      <c r="Y773" s="13">
        <f>(X773-U773)/U773*100</f>
        <v>0</v>
      </c>
      <c r="Z773" s="14">
        <f>IF(W773&gt;10,"NA",Y773)</f>
        <v>0</v>
      </c>
    </row>
    <row r="774" spans="1:26" ht="19" x14ac:dyDescent="0.25">
      <c r="A774" s="23">
        <v>773</v>
      </c>
      <c r="B774" s="5" t="s">
        <v>0</v>
      </c>
      <c r="C774" s="3" t="s">
        <v>51</v>
      </c>
      <c r="D774" s="3" t="s">
        <v>51</v>
      </c>
      <c r="E774" s="3" t="s">
        <v>47</v>
      </c>
      <c r="F774" s="3" t="s">
        <v>8</v>
      </c>
      <c r="G774" s="3">
        <v>56</v>
      </c>
      <c r="H774" s="3" t="s">
        <v>17</v>
      </c>
      <c r="I774" s="23" t="s">
        <v>59</v>
      </c>
      <c r="J774" s="23">
        <v>426</v>
      </c>
      <c r="K774" s="23">
        <v>20</v>
      </c>
      <c r="L774" s="23">
        <v>0</v>
      </c>
      <c r="M774" s="4">
        <f>PI()*(K774/2)^2/1000+PI()*(L774/2)^2/1000</f>
        <v>0.31415926535897931</v>
      </c>
      <c r="N774" s="33">
        <v>0</v>
      </c>
      <c r="O774" s="3">
        <v>3</v>
      </c>
      <c r="P774" s="6">
        <v>1.115</v>
      </c>
      <c r="Q774" s="6">
        <v>0.61699999999999999</v>
      </c>
      <c r="R774" s="6">
        <v>0.57999999999999996</v>
      </c>
      <c r="S774" s="6">
        <v>0</v>
      </c>
      <c r="T774" s="6">
        <f>R774-S774</f>
        <v>0.57999999999999996</v>
      </c>
      <c r="U774" s="6">
        <v>0.57999999999999996</v>
      </c>
      <c r="V774" s="6">
        <f>U774-S774</f>
        <v>0.57999999999999996</v>
      </c>
      <c r="W774" s="6">
        <f>100 - (1 - (((U774-T774)/U774)+(S774/T774)))*100</f>
        <v>0</v>
      </c>
      <c r="X774" s="6">
        <v>0.57999999999999996</v>
      </c>
      <c r="Y774" s="13">
        <f>(X774-U774)/U774*100</f>
        <v>0</v>
      </c>
      <c r="Z774" s="14">
        <f>IF(W774&gt;10,"NA",Y774)</f>
        <v>0</v>
      </c>
    </row>
    <row r="775" spans="1:26" ht="19" x14ac:dyDescent="0.25">
      <c r="A775" s="23">
        <v>774</v>
      </c>
      <c r="B775" s="5" t="s">
        <v>0</v>
      </c>
      <c r="C775" s="3" t="s">
        <v>51</v>
      </c>
      <c r="D775" s="3" t="s">
        <v>51</v>
      </c>
      <c r="E775" s="3" t="s">
        <v>47</v>
      </c>
      <c r="F775" s="3" t="s">
        <v>8</v>
      </c>
      <c r="G775" s="3">
        <v>56</v>
      </c>
      <c r="H775" s="3" t="s">
        <v>17</v>
      </c>
      <c r="I775" s="23" t="s">
        <v>59</v>
      </c>
      <c r="J775" s="23">
        <v>426</v>
      </c>
      <c r="K775" s="23">
        <v>20</v>
      </c>
      <c r="L775" s="23">
        <v>0</v>
      </c>
      <c r="M775" s="4">
        <f>PI()*(K775/2)^2/1000+PI()*(L775/2)^2/1000</f>
        <v>0.31415926535897931</v>
      </c>
      <c r="N775" s="33">
        <v>0</v>
      </c>
      <c r="O775" s="3">
        <v>4</v>
      </c>
      <c r="P775" s="6">
        <v>1.292</v>
      </c>
      <c r="Q775" s="6">
        <v>0.80700000000000005</v>
      </c>
      <c r="R775" s="6">
        <v>0.79800000000000004</v>
      </c>
      <c r="S775" s="6">
        <v>0</v>
      </c>
      <c r="T775" s="6">
        <f>R775-S775</f>
        <v>0.79800000000000004</v>
      </c>
      <c r="U775" s="6">
        <v>0.84599999999999997</v>
      </c>
      <c r="V775" s="6">
        <f>U775-S775</f>
        <v>0.84599999999999997</v>
      </c>
      <c r="W775" s="6">
        <f>100 - (1 - (((U775-T775)/U775)+(S775/T775)))*100</f>
        <v>5.6737588652482174</v>
      </c>
      <c r="X775" s="6">
        <v>0.84599999999999997</v>
      </c>
      <c r="Y775" s="13">
        <f>(X775-U775)/U775*100</f>
        <v>0</v>
      </c>
      <c r="Z775" s="14">
        <f>IF(W775&gt;10,"NA",Y775)</f>
        <v>0</v>
      </c>
    </row>
    <row r="776" spans="1:26" ht="19" x14ac:dyDescent="0.25">
      <c r="A776" s="23">
        <v>775</v>
      </c>
      <c r="B776" s="5" t="s">
        <v>0</v>
      </c>
      <c r="C776" s="3" t="s">
        <v>51</v>
      </c>
      <c r="D776" s="3" t="s">
        <v>51</v>
      </c>
      <c r="E776" s="3" t="s">
        <v>47</v>
      </c>
      <c r="F776" s="3" t="s">
        <v>8</v>
      </c>
      <c r="G776" s="3">
        <v>56</v>
      </c>
      <c r="H776" s="3" t="s">
        <v>17</v>
      </c>
      <c r="I776" s="23" t="s">
        <v>59</v>
      </c>
      <c r="J776" s="23">
        <v>426</v>
      </c>
      <c r="K776" s="23">
        <v>20</v>
      </c>
      <c r="L776" s="23">
        <v>0</v>
      </c>
      <c r="M776" s="4">
        <f>PI()*(K776/2)^2/1000+PI()*(L776/2)^2/1000</f>
        <v>0.31415926535897931</v>
      </c>
      <c r="N776" s="33">
        <v>0</v>
      </c>
      <c r="O776" s="3">
        <v>5</v>
      </c>
      <c r="P776" s="6">
        <v>1.292</v>
      </c>
      <c r="Q776" s="6">
        <v>0.55300000000000005</v>
      </c>
      <c r="R776" s="6">
        <v>0.502</v>
      </c>
      <c r="S776" s="6">
        <v>0</v>
      </c>
      <c r="T776" s="6">
        <f>R776-S776</f>
        <v>0.502</v>
      </c>
      <c r="U776" s="6">
        <v>0.64500000000000002</v>
      </c>
      <c r="V776" s="6">
        <f>U776-S776</f>
        <v>0.64500000000000002</v>
      </c>
      <c r="W776" s="6">
        <f>100 - (1 - (((U776-T776)/U776)+(S776/T776)))*100</f>
        <v>22.170542635658919</v>
      </c>
      <c r="X776" s="6">
        <v>0.64500000000000002</v>
      </c>
      <c r="Y776" s="13">
        <f>(X776-U776)/U776*100</f>
        <v>0</v>
      </c>
      <c r="Z776" s="14" t="str">
        <f>IF(W776&gt;10,"NA",Y776)</f>
        <v>NA</v>
      </c>
    </row>
    <row r="777" spans="1:26" ht="19" x14ac:dyDescent="0.25">
      <c r="A777" s="23">
        <v>776</v>
      </c>
      <c r="B777" s="5" t="s">
        <v>0</v>
      </c>
      <c r="C777" s="3" t="s">
        <v>51</v>
      </c>
      <c r="D777" s="3" t="s">
        <v>51</v>
      </c>
      <c r="E777" s="3" t="s">
        <v>47</v>
      </c>
      <c r="F777" s="3" t="s">
        <v>8</v>
      </c>
      <c r="G777" s="3">
        <v>56</v>
      </c>
      <c r="H777" s="3" t="s">
        <v>17</v>
      </c>
      <c r="I777" s="23" t="s">
        <v>59</v>
      </c>
      <c r="J777" s="23">
        <v>426</v>
      </c>
      <c r="K777" s="23">
        <v>20</v>
      </c>
      <c r="L777" s="23">
        <v>0</v>
      </c>
      <c r="M777" s="4">
        <f>PI()*(K777/2)^2/1000+PI()*(L777/2)^2/1000</f>
        <v>0.31415926535897931</v>
      </c>
      <c r="N777" s="33">
        <v>0</v>
      </c>
      <c r="O777" s="3">
        <v>6</v>
      </c>
      <c r="P777" s="6">
        <v>1.47</v>
      </c>
      <c r="Q777" s="6">
        <v>1.173</v>
      </c>
      <c r="R777" s="6">
        <v>1.1719999999999999</v>
      </c>
      <c r="S777" s="6">
        <v>0</v>
      </c>
      <c r="T777" s="6">
        <f>R777-S777</f>
        <v>1.1719999999999999</v>
      </c>
      <c r="U777" s="6">
        <v>1.1719999999999999</v>
      </c>
      <c r="V777" s="6">
        <f>U777-S777</f>
        <v>1.1719999999999999</v>
      </c>
      <c r="W777" s="6">
        <f>100 - (1 - (((U777-T777)/U777)+(S777/T777)))*100</f>
        <v>0</v>
      </c>
      <c r="X777" s="6">
        <v>1.1719999999999999</v>
      </c>
      <c r="Y777" s="13">
        <f>(X777-U777)/U777*100</f>
        <v>0</v>
      </c>
      <c r="Z777" s="14">
        <f>IF(W777&gt;10,"NA",Y777)</f>
        <v>0</v>
      </c>
    </row>
    <row r="778" spans="1:26" ht="19" x14ac:dyDescent="0.25">
      <c r="A778" s="23">
        <v>777</v>
      </c>
      <c r="B778" s="5" t="s">
        <v>0</v>
      </c>
      <c r="C778" s="3" t="s">
        <v>51</v>
      </c>
      <c r="D778" s="3" t="s">
        <v>51</v>
      </c>
      <c r="E778" s="3" t="s">
        <v>47</v>
      </c>
      <c r="F778" s="3" t="s">
        <v>8</v>
      </c>
      <c r="G778" s="3">
        <v>56</v>
      </c>
      <c r="H778" s="3" t="s">
        <v>17</v>
      </c>
      <c r="I778" s="23" t="s">
        <v>59</v>
      </c>
      <c r="J778" s="23">
        <v>426</v>
      </c>
      <c r="K778" s="23">
        <v>20</v>
      </c>
      <c r="L778" s="23">
        <v>0</v>
      </c>
      <c r="M778" s="4">
        <f>PI()*(K778/2)^2/1000+PI()*(L778/2)^2/1000</f>
        <v>0.31415926535897931</v>
      </c>
      <c r="N778" s="33">
        <v>0</v>
      </c>
      <c r="O778" s="3">
        <v>7</v>
      </c>
      <c r="P778" s="6">
        <v>2.129</v>
      </c>
      <c r="Q778" s="6">
        <v>1.6970000000000001</v>
      </c>
      <c r="R778" s="6">
        <v>1.6579999999999999</v>
      </c>
      <c r="S778" s="6">
        <v>0</v>
      </c>
      <c r="T778" s="6">
        <f>R778-S778</f>
        <v>1.6579999999999999</v>
      </c>
      <c r="U778" s="6">
        <v>1.6579999999999999</v>
      </c>
      <c r="V778" s="6">
        <f>U778-S778</f>
        <v>1.6579999999999999</v>
      </c>
      <c r="W778" s="6">
        <f>100 - (1 - (((U778-T778)/U778)+(S778/T778)))*100</f>
        <v>0</v>
      </c>
      <c r="X778" s="6">
        <v>1.6579999999999999</v>
      </c>
      <c r="Y778" s="13">
        <f>(X778-U778)/U778*100</f>
        <v>0</v>
      </c>
      <c r="Z778" s="14">
        <f>IF(W778&gt;10,"NA",Y778)</f>
        <v>0</v>
      </c>
    </row>
    <row r="779" spans="1:26" ht="19" x14ac:dyDescent="0.25">
      <c r="A779" s="23">
        <v>778</v>
      </c>
      <c r="B779" s="5" t="s">
        <v>0</v>
      </c>
      <c r="C779" s="3" t="s">
        <v>51</v>
      </c>
      <c r="D779" s="3" t="s">
        <v>51</v>
      </c>
      <c r="E779" s="3" t="s">
        <v>47</v>
      </c>
      <c r="F779" s="3" t="s">
        <v>8</v>
      </c>
      <c r="G779" s="3">
        <v>56</v>
      </c>
      <c r="H779" s="3" t="s">
        <v>17</v>
      </c>
      <c r="I779" s="23" t="s">
        <v>59</v>
      </c>
      <c r="J779" s="23">
        <v>426</v>
      </c>
      <c r="K779" s="23">
        <v>20</v>
      </c>
      <c r="L779" s="23">
        <v>0</v>
      </c>
      <c r="M779" s="4">
        <f>PI()*(K779/2)^2/1000+PI()*(L779/2)^2/1000</f>
        <v>0.31415926535897931</v>
      </c>
      <c r="N779" s="33">
        <v>0</v>
      </c>
      <c r="O779" s="3">
        <v>8</v>
      </c>
      <c r="P779" s="6">
        <v>1.625</v>
      </c>
      <c r="Q779" s="6">
        <v>1.276</v>
      </c>
      <c r="R779" s="6">
        <v>1.2310000000000001</v>
      </c>
      <c r="S779" s="6">
        <v>0</v>
      </c>
      <c r="T779" s="6">
        <f>R779-S779</f>
        <v>1.2310000000000001</v>
      </c>
      <c r="U779" s="6">
        <v>1.2310000000000001</v>
      </c>
      <c r="V779" s="6">
        <f>U779-S779</f>
        <v>1.2310000000000001</v>
      </c>
      <c r="W779" s="6">
        <f>100 - (1 - (((U779-T779)/U779)+(S779/T779)))*100</f>
        <v>0</v>
      </c>
      <c r="X779" s="6">
        <v>1.2310000000000001</v>
      </c>
      <c r="Y779" s="13">
        <f>(X779-U779)/U779*100</f>
        <v>0</v>
      </c>
      <c r="Z779" s="14">
        <f>IF(W779&gt;10,"NA",Y779)</f>
        <v>0</v>
      </c>
    </row>
    <row r="780" spans="1:26" ht="19" x14ac:dyDescent="0.25">
      <c r="A780" s="23">
        <v>779</v>
      </c>
      <c r="B780" s="5" t="s">
        <v>0</v>
      </c>
      <c r="C780" s="3" t="s">
        <v>51</v>
      </c>
      <c r="D780" s="3" t="s">
        <v>51</v>
      </c>
      <c r="E780" s="3" t="s">
        <v>47</v>
      </c>
      <c r="F780" s="3" t="s">
        <v>8</v>
      </c>
      <c r="G780" s="3">
        <v>56</v>
      </c>
      <c r="H780" s="3" t="s">
        <v>17</v>
      </c>
      <c r="I780" s="23" t="s">
        <v>59</v>
      </c>
      <c r="J780" s="23">
        <v>426</v>
      </c>
      <c r="K780" s="23">
        <v>20</v>
      </c>
      <c r="L780" s="23">
        <v>0</v>
      </c>
      <c r="M780" s="4">
        <f>PI()*(K780/2)^2/1000+PI()*(L780/2)^2/1000</f>
        <v>0.31415926535897931</v>
      </c>
      <c r="N780" s="33">
        <v>0</v>
      </c>
      <c r="O780" s="3">
        <v>9</v>
      </c>
      <c r="P780" s="6">
        <v>1.4019999999999999</v>
      </c>
      <c r="Q780" s="6">
        <v>0.66700000000000004</v>
      </c>
      <c r="R780" s="6">
        <v>0.63300000000000001</v>
      </c>
      <c r="S780" s="6">
        <v>0</v>
      </c>
      <c r="T780" s="6">
        <f>R780-S780</f>
        <v>0.63300000000000001</v>
      </c>
      <c r="U780" s="6">
        <v>0.65400000000000003</v>
      </c>
      <c r="V780" s="6">
        <f>U780-S780</f>
        <v>0.65400000000000003</v>
      </c>
      <c r="W780" s="6">
        <f>100 - (1 - (((U780-T780)/U780)+(S780/T780)))*100</f>
        <v>3.2110091743119256</v>
      </c>
      <c r="X780" s="6">
        <v>0.65400000000000003</v>
      </c>
      <c r="Y780" s="13">
        <f>(X780-U780)/U780*100</f>
        <v>0</v>
      </c>
      <c r="Z780" s="14">
        <f>IF(W780&gt;10,"NA",Y780)</f>
        <v>0</v>
      </c>
    </row>
    <row r="781" spans="1:26" ht="19" x14ac:dyDescent="0.25">
      <c r="A781" s="23">
        <v>780</v>
      </c>
      <c r="B781" s="5" t="s">
        <v>0</v>
      </c>
      <c r="C781" s="3" t="s">
        <v>51</v>
      </c>
      <c r="D781" s="3" t="s">
        <v>51</v>
      </c>
      <c r="E781" s="3" t="s">
        <v>47</v>
      </c>
      <c r="F781" s="3" t="s">
        <v>8</v>
      </c>
      <c r="G781" s="3">
        <v>56</v>
      </c>
      <c r="H781" s="3" t="s">
        <v>17</v>
      </c>
      <c r="I781" s="23" t="s">
        <v>59</v>
      </c>
      <c r="J781" s="23">
        <v>426</v>
      </c>
      <c r="K781" s="23">
        <v>20</v>
      </c>
      <c r="L781" s="23">
        <v>0</v>
      </c>
      <c r="M781" s="4">
        <f>PI()*(K781/2)^2/1000+PI()*(L781/2)^2/1000</f>
        <v>0.31415926535897931</v>
      </c>
      <c r="N781" s="33">
        <v>0</v>
      </c>
      <c r="O781" s="3">
        <v>10</v>
      </c>
      <c r="P781" s="6">
        <v>1.47</v>
      </c>
      <c r="Q781" s="6">
        <v>0.76900000000000002</v>
      </c>
      <c r="R781" s="6">
        <v>0.74199999999999999</v>
      </c>
      <c r="S781" s="6">
        <v>0</v>
      </c>
      <c r="T781" s="6">
        <f>R781-S781</f>
        <v>0.74199999999999999</v>
      </c>
      <c r="U781" s="6">
        <v>0.79500000000000004</v>
      </c>
      <c r="V781" s="6">
        <f>U781-S781</f>
        <v>0.79500000000000004</v>
      </c>
      <c r="W781" s="6">
        <f>100 - (1 - (((U781-T781)/U781)+(S781/T781)))*100</f>
        <v>6.6666666666666714</v>
      </c>
      <c r="X781" s="6">
        <v>0.79500000000000004</v>
      </c>
      <c r="Y781" s="13">
        <f>(X781-U781)/U781*100</f>
        <v>0</v>
      </c>
      <c r="Z781" s="14">
        <f>IF(W781&gt;10,"NA",Y781)</f>
        <v>0</v>
      </c>
    </row>
    <row r="782" spans="1:26" ht="19" x14ac:dyDescent="0.25">
      <c r="A782" s="23">
        <v>781</v>
      </c>
      <c r="B782" s="5" t="s">
        <v>0</v>
      </c>
      <c r="C782" s="3" t="s">
        <v>51</v>
      </c>
      <c r="D782" s="3" t="s">
        <v>51</v>
      </c>
      <c r="E782" s="3" t="s">
        <v>47</v>
      </c>
      <c r="F782" s="3" t="s">
        <v>8</v>
      </c>
      <c r="G782" s="3">
        <v>56</v>
      </c>
      <c r="H782" s="3" t="s">
        <v>17</v>
      </c>
      <c r="I782" s="23" t="s">
        <v>59</v>
      </c>
      <c r="J782" s="23">
        <v>426</v>
      </c>
      <c r="K782" s="23">
        <v>20</v>
      </c>
      <c r="L782" s="23">
        <v>0</v>
      </c>
      <c r="M782" s="4">
        <f>PI()*(K782/2)^2/1000+PI()*(L782/2)^2/1000</f>
        <v>0.31415926535897931</v>
      </c>
      <c r="N782" s="33">
        <v>0</v>
      </c>
      <c r="O782" s="3">
        <v>11</v>
      </c>
      <c r="P782" s="6">
        <v>1.276</v>
      </c>
      <c r="Q782" s="6">
        <v>1.2010000000000001</v>
      </c>
      <c r="R782" s="6">
        <v>1.1870000000000001</v>
      </c>
      <c r="S782" s="6">
        <v>0</v>
      </c>
      <c r="T782" s="6">
        <f>R782-S782</f>
        <v>1.1870000000000001</v>
      </c>
      <c r="U782" s="6">
        <v>1.2110000000000001</v>
      </c>
      <c r="V782" s="6">
        <f>U782-S782</f>
        <v>1.2110000000000001</v>
      </c>
      <c r="W782" s="6">
        <f>100 - (1 - (((U782-T782)/U782)+(S782/T782)))*100</f>
        <v>1.9818331957060309</v>
      </c>
      <c r="X782" s="6">
        <v>1.2110000000000001</v>
      </c>
      <c r="Y782" s="13">
        <f>(X782-U782)/U782*100</f>
        <v>0</v>
      </c>
      <c r="Z782" s="14">
        <f>IF(W782&gt;10,"NA",Y782)</f>
        <v>0</v>
      </c>
    </row>
    <row r="783" spans="1:26" ht="19" x14ac:dyDescent="0.25">
      <c r="A783" s="23">
        <v>782</v>
      </c>
      <c r="B783" s="5" t="s">
        <v>0</v>
      </c>
      <c r="C783" s="3" t="s">
        <v>51</v>
      </c>
      <c r="D783" s="3" t="s">
        <v>51</v>
      </c>
      <c r="E783" s="3" t="s">
        <v>47</v>
      </c>
      <c r="F783" s="3" t="s">
        <v>8</v>
      </c>
      <c r="G783" s="3">
        <v>56</v>
      </c>
      <c r="H783" s="3" t="s">
        <v>17</v>
      </c>
      <c r="I783" s="23" t="s">
        <v>59</v>
      </c>
      <c r="J783" s="23">
        <v>426</v>
      </c>
      <c r="K783" s="23">
        <v>20</v>
      </c>
      <c r="L783" s="23">
        <v>0</v>
      </c>
      <c r="M783" s="4">
        <f>PI()*(K783/2)^2/1000+PI()*(L783/2)^2/1000</f>
        <v>0.31415926535897931</v>
      </c>
      <c r="N783" s="33">
        <v>0</v>
      </c>
      <c r="O783" s="3">
        <v>12</v>
      </c>
      <c r="P783" s="6">
        <v>1.3720000000000001</v>
      </c>
      <c r="Q783" s="6">
        <v>2.1560000000000001</v>
      </c>
      <c r="R783" s="6">
        <v>2.12</v>
      </c>
      <c r="S783" s="6">
        <v>0</v>
      </c>
      <c r="T783" s="6">
        <f>R783-S783</f>
        <v>2.12</v>
      </c>
      <c r="U783" s="6">
        <v>2.1840000000000002</v>
      </c>
      <c r="V783" s="6">
        <f>U783-S783</f>
        <v>2.1840000000000002</v>
      </c>
      <c r="W783" s="6">
        <f>100 - (1 - (((U783-T783)/U783)+(S783/T783)))*100</f>
        <v>2.9304029304029342</v>
      </c>
      <c r="X783" s="6">
        <v>2.1840000000000002</v>
      </c>
      <c r="Y783" s="13">
        <f>(X783-U783)/U783*100</f>
        <v>0</v>
      </c>
      <c r="Z783" s="14">
        <f>IF(W783&gt;10,"NA",Y783)</f>
        <v>0</v>
      </c>
    </row>
    <row r="784" spans="1:26" ht="19" x14ac:dyDescent="0.25">
      <c r="A784" s="23">
        <v>783</v>
      </c>
      <c r="B784" s="5" t="s">
        <v>0</v>
      </c>
      <c r="C784" s="3" t="s">
        <v>51</v>
      </c>
      <c r="D784" s="3" t="s">
        <v>51</v>
      </c>
      <c r="E784" s="3" t="s">
        <v>47</v>
      </c>
      <c r="F784" s="3" t="s">
        <v>8</v>
      </c>
      <c r="G784" s="3">
        <v>56</v>
      </c>
      <c r="H784" s="3" t="s">
        <v>17</v>
      </c>
      <c r="I784" s="23" t="s">
        <v>59</v>
      </c>
      <c r="J784" s="23">
        <v>426</v>
      </c>
      <c r="K784" s="23">
        <v>20</v>
      </c>
      <c r="L784" s="23">
        <v>0</v>
      </c>
      <c r="M784" s="4">
        <f>PI()*(K784/2)^2/1000+PI()*(L784/2)^2/1000</f>
        <v>0.31415926535897931</v>
      </c>
      <c r="N784" s="33">
        <v>0</v>
      </c>
      <c r="O784" s="3">
        <v>13</v>
      </c>
      <c r="P784" s="6">
        <v>1.524</v>
      </c>
      <c r="Q784" s="6">
        <v>1.782</v>
      </c>
      <c r="R784" s="6">
        <v>1.7310000000000001</v>
      </c>
      <c r="S784" s="6">
        <v>0</v>
      </c>
      <c r="T784" s="6">
        <f>R784-S784</f>
        <v>1.7310000000000001</v>
      </c>
      <c r="U784" s="6">
        <v>1.875</v>
      </c>
      <c r="V784" s="6">
        <f>U784-S784</f>
        <v>1.875</v>
      </c>
      <c r="W784" s="6">
        <f>100 - (1 - (((U784-T784)/U784)+(S784/T784)))*100</f>
        <v>7.6799999999999926</v>
      </c>
      <c r="X784" s="6">
        <v>1.875</v>
      </c>
      <c r="Y784" s="13">
        <f>(X784-U784)/U784*100</f>
        <v>0</v>
      </c>
      <c r="Z784" s="14">
        <f>IF(W784&gt;10,"NA",Y784)</f>
        <v>0</v>
      </c>
    </row>
    <row r="785" spans="1:26" ht="19" x14ac:dyDescent="0.25">
      <c r="A785" s="23">
        <v>784</v>
      </c>
      <c r="B785" s="5" t="s">
        <v>0</v>
      </c>
      <c r="C785" s="3" t="s">
        <v>51</v>
      </c>
      <c r="D785" s="3" t="s">
        <v>51</v>
      </c>
      <c r="E785" s="3" t="s">
        <v>47</v>
      </c>
      <c r="F785" s="3" t="s">
        <v>8</v>
      </c>
      <c r="G785" s="3">
        <v>56</v>
      </c>
      <c r="H785" s="3" t="s">
        <v>17</v>
      </c>
      <c r="I785" s="23" t="s">
        <v>59</v>
      </c>
      <c r="J785" s="23">
        <v>426</v>
      </c>
      <c r="K785" s="23">
        <v>20</v>
      </c>
      <c r="L785" s="23">
        <v>0</v>
      </c>
      <c r="M785" s="4">
        <f>PI()*(K785/2)^2/1000+PI()*(L785/2)^2/1000</f>
        <v>0.31415926535897931</v>
      </c>
      <c r="N785" s="33">
        <v>0</v>
      </c>
      <c r="O785" s="3">
        <v>14</v>
      </c>
      <c r="P785" s="6">
        <v>2.093</v>
      </c>
      <c r="Q785" s="6">
        <v>1.5720000000000001</v>
      </c>
      <c r="R785" s="6">
        <v>1.5529999999999999</v>
      </c>
      <c r="S785" s="6">
        <v>0</v>
      </c>
      <c r="T785" s="6">
        <f>R785-S785</f>
        <v>1.5529999999999999</v>
      </c>
      <c r="U785" s="6">
        <v>1.7390000000000001</v>
      </c>
      <c r="V785" s="6">
        <f>U785-S785</f>
        <v>1.7390000000000001</v>
      </c>
      <c r="W785" s="6">
        <f>100 - (1 - (((U785-T785)/U785)+(S785/T785)))*100</f>
        <v>10.695802185163899</v>
      </c>
      <c r="X785" s="6">
        <v>1.7390000000000001</v>
      </c>
      <c r="Y785" s="13">
        <f>(X785-U785)/U785*100</f>
        <v>0</v>
      </c>
      <c r="Z785" s="14" t="str">
        <f>IF(W785&gt;10,"NA",Y785)</f>
        <v>NA</v>
      </c>
    </row>
    <row r="786" spans="1:26" ht="19" x14ac:dyDescent="0.25">
      <c r="A786" s="23">
        <v>785</v>
      </c>
      <c r="B786" s="5" t="s">
        <v>0</v>
      </c>
      <c r="C786" s="3" t="s">
        <v>51</v>
      </c>
      <c r="D786" s="3" t="s">
        <v>51</v>
      </c>
      <c r="E786" s="3" t="s">
        <v>47</v>
      </c>
      <c r="F786" s="3" t="s">
        <v>8</v>
      </c>
      <c r="G786" s="3">
        <v>56</v>
      </c>
      <c r="H786" s="3" t="s">
        <v>17</v>
      </c>
      <c r="I786" s="23" t="s">
        <v>59</v>
      </c>
      <c r="J786" s="23">
        <v>426</v>
      </c>
      <c r="K786" s="23">
        <v>20</v>
      </c>
      <c r="L786" s="23">
        <v>0</v>
      </c>
      <c r="M786" s="4">
        <f>PI()*(K786/2)^2/1000+PI()*(L786/2)^2/1000</f>
        <v>0.31415926535897931</v>
      </c>
      <c r="N786" s="33">
        <v>0</v>
      </c>
      <c r="O786" s="3">
        <v>15</v>
      </c>
      <c r="P786" s="6">
        <v>2.0270000000000001</v>
      </c>
      <c r="Q786" s="6">
        <v>1.893</v>
      </c>
      <c r="R786" s="6">
        <v>1.861</v>
      </c>
      <c r="S786" s="6">
        <v>0</v>
      </c>
      <c r="T786" s="6">
        <f>R786-S786</f>
        <v>1.861</v>
      </c>
      <c r="U786" s="6">
        <v>1.861</v>
      </c>
      <c r="V786" s="6">
        <f>U786-S786</f>
        <v>1.861</v>
      </c>
      <c r="W786" s="6">
        <f>100 - (1 - (((U786-T786)/U786)+(S786/T786)))*100</f>
        <v>0</v>
      </c>
      <c r="X786" s="6">
        <v>1.861</v>
      </c>
      <c r="Y786" s="13">
        <f>(X786-U786)/U786*100</f>
        <v>0</v>
      </c>
      <c r="Z786" s="14">
        <f>IF(W786&gt;10,"NA",Y786)</f>
        <v>0</v>
      </c>
    </row>
    <row r="787" spans="1:26" ht="19" x14ac:dyDescent="0.25">
      <c r="A787" s="23">
        <v>786</v>
      </c>
      <c r="B787" s="5" t="s">
        <v>0</v>
      </c>
      <c r="C787" s="3" t="s">
        <v>51</v>
      </c>
      <c r="D787" s="3" t="s">
        <v>51</v>
      </c>
      <c r="E787" s="3" t="s">
        <v>47</v>
      </c>
      <c r="F787" s="3" t="s">
        <v>8</v>
      </c>
      <c r="G787" s="3">
        <v>56</v>
      </c>
      <c r="H787" s="3" t="s">
        <v>17</v>
      </c>
      <c r="I787" s="23" t="s">
        <v>59</v>
      </c>
      <c r="J787" s="23">
        <v>426</v>
      </c>
      <c r="K787" s="23">
        <v>20</v>
      </c>
      <c r="L787" s="23">
        <v>0</v>
      </c>
      <c r="M787" s="4">
        <f>PI()*(K787/2)^2/1000+PI()*(L787/2)^2/1000</f>
        <v>0.31415926535897931</v>
      </c>
      <c r="N787" s="33">
        <v>0</v>
      </c>
      <c r="O787" s="3">
        <v>16</v>
      </c>
      <c r="P787" s="6">
        <v>1.629</v>
      </c>
      <c r="Q787" s="6">
        <v>1.87</v>
      </c>
      <c r="R787" s="6">
        <v>1.8420000000000001</v>
      </c>
      <c r="S787" s="6">
        <v>0</v>
      </c>
      <c r="T787" s="6">
        <f>R787-S787</f>
        <v>1.8420000000000001</v>
      </c>
      <c r="U787" s="6">
        <v>1.9239999999999999</v>
      </c>
      <c r="V787" s="6">
        <f>U787-S787</f>
        <v>1.9239999999999999</v>
      </c>
      <c r="W787" s="6">
        <f>100 - (1 - (((U787-T787)/U787)+(S787/T787)))*100</f>
        <v>4.2619542619542585</v>
      </c>
      <c r="X787" s="6">
        <v>1.9239999999999999</v>
      </c>
      <c r="Y787" s="13">
        <f>(X787-U787)/U787*100</f>
        <v>0</v>
      </c>
      <c r="Z787" s="14">
        <f>IF(W787&gt;10,"NA",Y787)</f>
        <v>0</v>
      </c>
    </row>
    <row r="788" spans="1:26" ht="19" x14ac:dyDescent="0.25">
      <c r="A788" s="23">
        <v>787</v>
      </c>
      <c r="B788" s="5" t="s">
        <v>0</v>
      </c>
      <c r="C788" s="3" t="s">
        <v>51</v>
      </c>
      <c r="D788" s="3" t="s">
        <v>51</v>
      </c>
      <c r="E788" s="3" t="s">
        <v>47</v>
      </c>
      <c r="F788" s="3" t="s">
        <v>8</v>
      </c>
      <c r="G788" s="3">
        <v>56</v>
      </c>
      <c r="H788" s="3" t="s">
        <v>17</v>
      </c>
      <c r="I788" s="23" t="s">
        <v>59</v>
      </c>
      <c r="J788" s="23">
        <v>426</v>
      </c>
      <c r="K788" s="23">
        <v>20</v>
      </c>
      <c r="L788" s="23">
        <v>0</v>
      </c>
      <c r="M788" s="4">
        <f>PI()*(K788/2)^2/1000+PI()*(L788/2)^2/1000</f>
        <v>0.31415926535897931</v>
      </c>
      <c r="N788" s="33">
        <v>0</v>
      </c>
      <c r="O788" s="3">
        <v>17</v>
      </c>
      <c r="P788" s="6">
        <v>2.1379999999999999</v>
      </c>
      <c r="Q788" s="6">
        <v>0.94699999999999995</v>
      </c>
      <c r="R788" s="6">
        <v>0.89900000000000002</v>
      </c>
      <c r="S788" s="6">
        <v>0</v>
      </c>
      <c r="T788" s="6">
        <f>R788-S788</f>
        <v>0.89900000000000002</v>
      </c>
      <c r="U788" s="6">
        <v>0.89900000000000002</v>
      </c>
      <c r="V788" s="6">
        <f>U788-S788</f>
        <v>0.89900000000000002</v>
      </c>
      <c r="W788" s="6">
        <f>100 - (1 - (((U788-T788)/U788)+(S788/T788)))*100</f>
        <v>0</v>
      </c>
      <c r="X788" s="6">
        <v>0.89900000000000002</v>
      </c>
      <c r="Y788" s="13">
        <f>(X788-U788)/U788*100</f>
        <v>0</v>
      </c>
      <c r="Z788" s="14">
        <f>IF(W788&gt;10,"NA",Y788)</f>
        <v>0</v>
      </c>
    </row>
    <row r="789" spans="1:26" ht="19" x14ac:dyDescent="0.25">
      <c r="A789" s="23">
        <v>788</v>
      </c>
      <c r="B789" s="5" t="s">
        <v>0</v>
      </c>
      <c r="C789" s="3" t="s">
        <v>51</v>
      </c>
      <c r="D789" s="3" t="s">
        <v>51</v>
      </c>
      <c r="E789" s="3" t="s">
        <v>47</v>
      </c>
      <c r="F789" s="3" t="s">
        <v>8</v>
      </c>
      <c r="G789" s="3">
        <v>56</v>
      </c>
      <c r="H789" s="3" t="s">
        <v>17</v>
      </c>
      <c r="I789" s="23" t="s">
        <v>59</v>
      </c>
      <c r="J789" s="23">
        <v>426</v>
      </c>
      <c r="K789" s="23">
        <v>20</v>
      </c>
      <c r="L789" s="23">
        <v>0</v>
      </c>
      <c r="M789" s="4">
        <f>PI()*(K789/2)^2/1000+PI()*(L789/2)^2/1000</f>
        <v>0.31415926535897931</v>
      </c>
      <c r="N789" s="33">
        <v>0</v>
      </c>
      <c r="O789" s="3">
        <v>18</v>
      </c>
      <c r="P789" s="6">
        <v>2.0179999999999998</v>
      </c>
      <c r="Q789" s="7">
        <v>1.135</v>
      </c>
      <c r="R789" s="6">
        <v>1.0900000000000001</v>
      </c>
      <c r="S789" s="6">
        <v>0</v>
      </c>
      <c r="T789" s="6">
        <f>R789-S789</f>
        <v>1.0900000000000001</v>
      </c>
      <c r="U789" s="6">
        <v>1.135</v>
      </c>
      <c r="V789" s="6">
        <f>U789-S789</f>
        <v>1.135</v>
      </c>
      <c r="W789" s="6">
        <f>100 - (1 - (((U789-T789)/U789)+(S789/T789)))*100</f>
        <v>3.9647577092511028</v>
      </c>
      <c r="X789" s="6">
        <v>1.135</v>
      </c>
      <c r="Y789" s="13">
        <f>(X789-U789)/U789*100</f>
        <v>0</v>
      </c>
      <c r="Z789" s="14">
        <f>IF(W789&gt;10,"NA",Y789)</f>
        <v>0</v>
      </c>
    </row>
    <row r="790" spans="1:26" ht="19" x14ac:dyDescent="0.25">
      <c r="A790" s="23">
        <v>789</v>
      </c>
      <c r="B790" s="5" t="s">
        <v>0</v>
      </c>
      <c r="C790" s="3" t="s">
        <v>51</v>
      </c>
      <c r="D790" s="3" t="s">
        <v>51</v>
      </c>
      <c r="E790" s="3" t="s">
        <v>48</v>
      </c>
      <c r="F790" s="3" t="s">
        <v>8</v>
      </c>
      <c r="G790" s="3">
        <v>57</v>
      </c>
      <c r="H790" s="3" t="s">
        <v>9</v>
      </c>
      <c r="I790" s="23" t="s">
        <v>59</v>
      </c>
      <c r="J790" s="23">
        <v>426</v>
      </c>
      <c r="K790" s="23">
        <v>30</v>
      </c>
      <c r="L790" s="23">
        <v>0</v>
      </c>
      <c r="M790" s="4">
        <f>PI()*(K790/2)^2/1000+PI()*(L790/2)^2/1000</f>
        <v>0.70685834705770345</v>
      </c>
      <c r="N790" s="33">
        <v>0</v>
      </c>
      <c r="O790" s="3">
        <v>1</v>
      </c>
      <c r="P790" s="6">
        <v>1.8520000000000001</v>
      </c>
      <c r="Q790" s="6">
        <v>1.792</v>
      </c>
      <c r="R790" s="6">
        <v>1.7030000000000001</v>
      </c>
      <c r="S790" s="6">
        <v>0</v>
      </c>
      <c r="T790" s="6">
        <f>R790-S790</f>
        <v>1.7030000000000001</v>
      </c>
      <c r="U790" s="6">
        <v>1.7330000000000001</v>
      </c>
      <c r="V790" s="6">
        <f>U790-S790</f>
        <v>1.7330000000000001</v>
      </c>
      <c r="W790" s="6">
        <f>100 - (1 - (((U790-T790)/U790)+(S790/T790)))*100</f>
        <v>1.7311021350259637</v>
      </c>
      <c r="X790" s="6">
        <v>1.7330000000000001</v>
      </c>
      <c r="Y790" s="13">
        <f>(X790-U790)/U790*100</f>
        <v>0</v>
      </c>
      <c r="Z790" s="14">
        <f>IF(W790&gt;10,"NA",Y790)</f>
        <v>0</v>
      </c>
    </row>
    <row r="791" spans="1:26" ht="19" x14ac:dyDescent="0.25">
      <c r="A791" s="23">
        <v>790</v>
      </c>
      <c r="B791" s="5" t="s">
        <v>0</v>
      </c>
      <c r="C791" s="3" t="s">
        <v>51</v>
      </c>
      <c r="D791" s="3" t="s">
        <v>51</v>
      </c>
      <c r="E791" s="3" t="s">
        <v>48</v>
      </c>
      <c r="F791" s="3" t="s">
        <v>8</v>
      </c>
      <c r="G791" s="3">
        <v>57</v>
      </c>
      <c r="H791" s="3" t="s">
        <v>9</v>
      </c>
      <c r="I791" s="23" t="s">
        <v>59</v>
      </c>
      <c r="J791" s="23">
        <v>426</v>
      </c>
      <c r="K791" s="23">
        <v>30</v>
      </c>
      <c r="L791" s="23">
        <v>0</v>
      </c>
      <c r="M791" s="4">
        <f>PI()*(K791/2)^2/1000+PI()*(L791/2)^2/1000</f>
        <v>0.70685834705770345</v>
      </c>
      <c r="N791" s="33">
        <v>0</v>
      </c>
      <c r="O791" s="3">
        <v>2</v>
      </c>
      <c r="P791" s="6">
        <v>1.5569999999999999</v>
      </c>
      <c r="Q791" s="6">
        <v>1.224</v>
      </c>
      <c r="R791" s="6">
        <v>1.175</v>
      </c>
      <c r="S791" s="6">
        <v>0</v>
      </c>
      <c r="T791" s="6">
        <f>R791-S791</f>
        <v>1.175</v>
      </c>
      <c r="U791" s="6">
        <v>1.23</v>
      </c>
      <c r="V791" s="6">
        <f>U791-S791</f>
        <v>1.23</v>
      </c>
      <c r="W791" s="6">
        <f>100 - (1 - (((U791-T791)/U791)+(S791/T791)))*100</f>
        <v>4.4715447154471519</v>
      </c>
      <c r="X791" s="6">
        <v>1.23</v>
      </c>
      <c r="Y791" s="13">
        <f>(X791-U791)/U791*100</f>
        <v>0</v>
      </c>
      <c r="Z791" s="14">
        <f>IF(W791&gt;10,"NA",Y791)</f>
        <v>0</v>
      </c>
    </row>
    <row r="792" spans="1:26" ht="19" x14ac:dyDescent="0.25">
      <c r="A792" s="23">
        <v>791</v>
      </c>
      <c r="B792" s="5" t="s">
        <v>0</v>
      </c>
      <c r="C792" s="3" t="s">
        <v>51</v>
      </c>
      <c r="D792" s="3" t="s">
        <v>51</v>
      </c>
      <c r="E792" s="3" t="s">
        <v>48</v>
      </c>
      <c r="F792" s="3" t="s">
        <v>8</v>
      </c>
      <c r="G792" s="3">
        <v>57</v>
      </c>
      <c r="H792" s="3" t="s">
        <v>9</v>
      </c>
      <c r="I792" s="23" t="s">
        <v>59</v>
      </c>
      <c r="J792" s="23">
        <v>426</v>
      </c>
      <c r="K792" s="23">
        <v>30</v>
      </c>
      <c r="L792" s="23">
        <v>0</v>
      </c>
      <c r="M792" s="4">
        <f>PI()*(K792/2)^2/1000+PI()*(L792/2)^2/1000</f>
        <v>0.70685834705770345</v>
      </c>
      <c r="N792" s="33">
        <v>0</v>
      </c>
      <c r="O792" s="3">
        <v>3</v>
      </c>
      <c r="P792" s="6">
        <v>1.395</v>
      </c>
      <c r="Q792" s="6">
        <v>1.1459999999999999</v>
      </c>
      <c r="R792" s="6">
        <v>1.0780000000000001</v>
      </c>
      <c r="S792" s="6">
        <v>0</v>
      </c>
      <c r="T792" s="6">
        <f>R792-S792</f>
        <v>1.0780000000000001</v>
      </c>
      <c r="U792" s="6">
        <v>1.125</v>
      </c>
      <c r="V792" s="6">
        <f>U792-S792</f>
        <v>1.125</v>
      </c>
      <c r="W792" s="6">
        <f>100 - (1 - (((U792-T792)/U792)+(S792/T792)))*100</f>
        <v>4.1777777777777629</v>
      </c>
      <c r="X792" s="6">
        <v>1.125</v>
      </c>
      <c r="Y792" s="13">
        <f>(X792-U792)/U792*100</f>
        <v>0</v>
      </c>
      <c r="Z792" s="14">
        <f>IF(W792&gt;10,"NA",Y792)</f>
        <v>0</v>
      </c>
    </row>
    <row r="793" spans="1:26" ht="19" x14ac:dyDescent="0.25">
      <c r="A793" s="23">
        <v>792</v>
      </c>
      <c r="B793" s="5" t="s">
        <v>0</v>
      </c>
      <c r="C793" s="3" t="s">
        <v>51</v>
      </c>
      <c r="D793" s="3" t="s">
        <v>51</v>
      </c>
      <c r="E793" s="3" t="s">
        <v>48</v>
      </c>
      <c r="F793" s="3" t="s">
        <v>8</v>
      </c>
      <c r="G793" s="3">
        <v>57</v>
      </c>
      <c r="H793" s="3" t="s">
        <v>9</v>
      </c>
      <c r="I793" s="23" t="s">
        <v>59</v>
      </c>
      <c r="J793" s="23">
        <v>426</v>
      </c>
      <c r="K793" s="23">
        <v>30</v>
      </c>
      <c r="L793" s="23">
        <v>0</v>
      </c>
      <c r="M793" s="4">
        <f>PI()*(K793/2)^2/1000+PI()*(L793/2)^2/1000</f>
        <v>0.70685834705770345</v>
      </c>
      <c r="N793" s="33">
        <v>1</v>
      </c>
      <c r="O793" s="3">
        <v>4</v>
      </c>
      <c r="P793" s="6">
        <v>1.23</v>
      </c>
      <c r="Q793" s="6">
        <v>0.69899999999999995</v>
      </c>
      <c r="R793" s="6">
        <v>0.67700000000000005</v>
      </c>
      <c r="S793" s="6">
        <v>0</v>
      </c>
      <c r="T793" s="6">
        <f>R793-S793</f>
        <v>0.67700000000000005</v>
      </c>
      <c r="U793" s="6">
        <v>0.74299999999999999</v>
      </c>
      <c r="V793" s="6">
        <f>U793-S793</f>
        <v>0.74299999999999999</v>
      </c>
      <c r="W793" s="6">
        <f>100 - (1 - (((U793-T793)/U793)+(S793/T793)))*100</f>
        <v>8.8829071332436058</v>
      </c>
      <c r="X793" s="6">
        <v>0.74299999999999999</v>
      </c>
      <c r="Y793" s="13">
        <f>(X793-U793)/U793*100</f>
        <v>0</v>
      </c>
      <c r="Z793" s="14">
        <f>IF(W793&gt;10,"NA",Y793)</f>
        <v>0</v>
      </c>
    </row>
    <row r="794" spans="1:26" ht="19" x14ac:dyDescent="0.25">
      <c r="A794" s="23">
        <v>793</v>
      </c>
      <c r="B794" s="5" t="s">
        <v>0</v>
      </c>
      <c r="C794" s="3" t="s">
        <v>51</v>
      </c>
      <c r="D794" s="3" t="s">
        <v>51</v>
      </c>
      <c r="E794" s="3" t="s">
        <v>48</v>
      </c>
      <c r="F794" s="3" t="s">
        <v>8</v>
      </c>
      <c r="G794" s="3">
        <v>57</v>
      </c>
      <c r="H794" s="3" t="s">
        <v>9</v>
      </c>
      <c r="I794" s="23" t="s">
        <v>59</v>
      </c>
      <c r="J794" s="23">
        <v>426</v>
      </c>
      <c r="K794" s="23">
        <v>30</v>
      </c>
      <c r="L794" s="23">
        <v>0</v>
      </c>
      <c r="M794" s="4">
        <f>PI()*(K794/2)^2/1000+PI()*(L794/2)^2/1000</f>
        <v>0.70685834705770345</v>
      </c>
      <c r="N794" s="33">
        <v>0</v>
      </c>
      <c r="O794" s="3">
        <v>5</v>
      </c>
      <c r="P794" s="6">
        <v>1.2949999999999999</v>
      </c>
      <c r="Q794" s="6">
        <v>0.64100000000000001</v>
      </c>
      <c r="R794" s="6">
        <v>0.61</v>
      </c>
      <c r="S794" s="6">
        <v>0</v>
      </c>
      <c r="T794" s="6">
        <f>R794-S794</f>
        <v>0.61</v>
      </c>
      <c r="U794" s="6">
        <v>0.71899999999999997</v>
      </c>
      <c r="V794" s="6">
        <f>U794-S794</f>
        <v>0.71899999999999997</v>
      </c>
      <c r="W794" s="6">
        <f>100 - (1 - (((U794-T794)/U794)+(S794/T794)))*100</f>
        <v>15.159944367176635</v>
      </c>
      <c r="X794" s="6">
        <v>0.71899999999999997</v>
      </c>
      <c r="Y794" s="13">
        <f>(X794-U794)/U794*100</f>
        <v>0</v>
      </c>
      <c r="Z794" s="14" t="str">
        <f>IF(W794&gt;10,"NA",Y794)</f>
        <v>NA</v>
      </c>
    </row>
    <row r="795" spans="1:26" ht="19" x14ac:dyDescent="0.25">
      <c r="A795" s="23">
        <v>794</v>
      </c>
      <c r="B795" s="5" t="s">
        <v>0</v>
      </c>
      <c r="C795" s="3" t="s">
        <v>51</v>
      </c>
      <c r="D795" s="3" t="s">
        <v>51</v>
      </c>
      <c r="E795" s="3" t="s">
        <v>48</v>
      </c>
      <c r="F795" s="3" t="s">
        <v>8</v>
      </c>
      <c r="G795" s="3">
        <v>57</v>
      </c>
      <c r="H795" s="3" t="s">
        <v>9</v>
      </c>
      <c r="I795" s="23" t="s">
        <v>59</v>
      </c>
      <c r="J795" s="23">
        <v>426</v>
      </c>
      <c r="K795" s="23">
        <v>30</v>
      </c>
      <c r="L795" s="23">
        <v>0</v>
      </c>
      <c r="M795" s="4">
        <f>PI()*(K795/2)^2/1000+PI()*(L795/2)^2/1000</f>
        <v>0.70685834705770345</v>
      </c>
      <c r="N795" s="33">
        <v>0</v>
      </c>
      <c r="O795" s="3">
        <v>6</v>
      </c>
      <c r="P795" s="6">
        <v>1.393</v>
      </c>
      <c r="Q795" s="6">
        <v>0.97699999999999998</v>
      </c>
      <c r="R795" s="6">
        <v>0.94799999999999995</v>
      </c>
      <c r="S795" s="6">
        <v>0</v>
      </c>
      <c r="T795" s="6">
        <f>R795-S795</f>
        <v>0.94799999999999995</v>
      </c>
      <c r="U795" s="6">
        <v>0.97</v>
      </c>
      <c r="V795" s="6">
        <f>U795-S795</f>
        <v>0.97</v>
      </c>
      <c r="W795" s="6">
        <f>100 - (1 - (((U795-T795)/U795)+(S795/T795)))*100</f>
        <v>2.2680412371134082</v>
      </c>
      <c r="X795" s="6">
        <v>0.97</v>
      </c>
      <c r="Y795" s="13">
        <f>(X795-U795)/U795*100</f>
        <v>0</v>
      </c>
      <c r="Z795" s="14">
        <f>IF(W795&gt;10,"NA",Y795)</f>
        <v>0</v>
      </c>
    </row>
    <row r="796" spans="1:26" ht="19" x14ac:dyDescent="0.25">
      <c r="A796" s="23">
        <v>795</v>
      </c>
      <c r="B796" s="5" t="s">
        <v>0</v>
      </c>
      <c r="C796" s="3" t="s">
        <v>51</v>
      </c>
      <c r="D796" s="3" t="s">
        <v>51</v>
      </c>
      <c r="E796" s="3" t="s">
        <v>48</v>
      </c>
      <c r="F796" s="3" t="s">
        <v>8</v>
      </c>
      <c r="G796" s="3">
        <v>57</v>
      </c>
      <c r="H796" s="3" t="s">
        <v>9</v>
      </c>
      <c r="I796" s="23" t="s">
        <v>59</v>
      </c>
      <c r="J796" s="23">
        <v>426</v>
      </c>
      <c r="K796" s="23">
        <v>30</v>
      </c>
      <c r="L796" s="23">
        <v>0</v>
      </c>
      <c r="M796" s="4">
        <f>PI()*(K796/2)^2/1000+PI()*(L796/2)^2/1000</f>
        <v>0.70685834705770345</v>
      </c>
      <c r="N796" s="33">
        <v>0</v>
      </c>
      <c r="O796" s="3">
        <v>7</v>
      </c>
      <c r="P796" s="6">
        <v>2.2690000000000001</v>
      </c>
      <c r="Q796" s="6">
        <v>2.9470000000000001</v>
      </c>
      <c r="R796" s="6">
        <v>2.883</v>
      </c>
      <c r="S796" s="6">
        <v>0</v>
      </c>
      <c r="T796" s="6">
        <f>R796-S796</f>
        <v>2.883</v>
      </c>
      <c r="U796" s="6">
        <v>2.883</v>
      </c>
      <c r="V796" s="6">
        <f>U796-S796</f>
        <v>2.883</v>
      </c>
      <c r="W796" s="6">
        <f>100 - (1 - (((U796-T796)/U796)+(S796/T796)))*100</f>
        <v>0</v>
      </c>
      <c r="X796" s="6">
        <v>2.883</v>
      </c>
      <c r="Y796" s="13">
        <f>(X796-U796)/U796*100</f>
        <v>0</v>
      </c>
      <c r="Z796" s="14">
        <f>IF(W796&gt;10,"NA",Y796)</f>
        <v>0</v>
      </c>
    </row>
    <row r="797" spans="1:26" ht="19" x14ac:dyDescent="0.25">
      <c r="A797" s="23">
        <v>796</v>
      </c>
      <c r="B797" s="5" t="s">
        <v>0</v>
      </c>
      <c r="C797" s="3" t="s">
        <v>51</v>
      </c>
      <c r="D797" s="3" t="s">
        <v>51</v>
      </c>
      <c r="E797" s="3" t="s">
        <v>48</v>
      </c>
      <c r="F797" s="3" t="s">
        <v>8</v>
      </c>
      <c r="G797" s="3">
        <v>57</v>
      </c>
      <c r="H797" s="3" t="s">
        <v>9</v>
      </c>
      <c r="I797" s="23" t="s">
        <v>59</v>
      </c>
      <c r="J797" s="23">
        <v>426</v>
      </c>
      <c r="K797" s="23">
        <v>30</v>
      </c>
      <c r="L797" s="23">
        <v>0</v>
      </c>
      <c r="M797" s="4">
        <f>PI()*(K797/2)^2/1000+PI()*(L797/2)^2/1000</f>
        <v>0.70685834705770345</v>
      </c>
      <c r="N797" s="33">
        <v>0</v>
      </c>
      <c r="O797" s="3">
        <v>8</v>
      </c>
      <c r="P797" s="6">
        <v>2.4620000000000002</v>
      </c>
      <c r="Q797" s="6">
        <v>3.1920000000000002</v>
      </c>
      <c r="R797" s="6">
        <v>3.1</v>
      </c>
      <c r="S797" s="6">
        <v>0</v>
      </c>
      <c r="T797" s="6">
        <f>R797-S797</f>
        <v>3.1</v>
      </c>
      <c r="U797" s="6">
        <v>3.1789999999999998</v>
      </c>
      <c r="V797" s="6">
        <f>U797-S797</f>
        <v>3.1789999999999998</v>
      </c>
      <c r="W797" s="6">
        <f>100 - (1 - (((U797-T797)/U797)+(S797/T797)))*100</f>
        <v>2.4850581944007502</v>
      </c>
      <c r="X797" s="6">
        <v>3.1789999999999998</v>
      </c>
      <c r="Y797" s="13">
        <f>(X797-U797)/U797*100</f>
        <v>0</v>
      </c>
      <c r="Z797" s="14">
        <f>IF(W797&gt;10,"NA",Y797)</f>
        <v>0</v>
      </c>
    </row>
    <row r="798" spans="1:26" ht="19" x14ac:dyDescent="0.25">
      <c r="A798" s="23">
        <v>797</v>
      </c>
      <c r="B798" s="5" t="s">
        <v>0</v>
      </c>
      <c r="C798" s="3" t="s">
        <v>51</v>
      </c>
      <c r="D798" s="3" t="s">
        <v>51</v>
      </c>
      <c r="E798" s="3" t="s">
        <v>48</v>
      </c>
      <c r="F798" s="3" t="s">
        <v>8</v>
      </c>
      <c r="G798" s="3">
        <v>57</v>
      </c>
      <c r="H798" s="3" t="s">
        <v>9</v>
      </c>
      <c r="I798" s="23" t="s">
        <v>59</v>
      </c>
      <c r="J798" s="23">
        <v>426</v>
      </c>
      <c r="K798" s="23">
        <v>30</v>
      </c>
      <c r="L798" s="23">
        <v>0</v>
      </c>
      <c r="M798" s="4">
        <f>PI()*(K798/2)^2/1000+PI()*(L798/2)^2/1000</f>
        <v>0.70685834705770345</v>
      </c>
      <c r="N798" s="33">
        <v>0</v>
      </c>
      <c r="O798" s="3">
        <v>9</v>
      </c>
      <c r="P798" s="6">
        <v>2.621</v>
      </c>
      <c r="Q798" s="6">
        <v>3.2189999999999999</v>
      </c>
      <c r="R798" s="6">
        <v>3.1589999999999998</v>
      </c>
      <c r="S798" s="6">
        <v>0</v>
      </c>
      <c r="T798" s="6">
        <f>R798-S798</f>
        <v>3.1589999999999998</v>
      </c>
      <c r="U798" s="6">
        <v>3.1589999999999998</v>
      </c>
      <c r="V798" s="6">
        <f>U798-S798</f>
        <v>3.1589999999999998</v>
      </c>
      <c r="W798" s="6">
        <f>100 - (1 - (((U798-T798)/U798)+(S798/T798)))*100</f>
        <v>0</v>
      </c>
      <c r="X798" s="6">
        <v>3.1589999999999998</v>
      </c>
      <c r="Y798" s="13">
        <f>(X798-U798)/U798*100</f>
        <v>0</v>
      </c>
      <c r="Z798" s="14">
        <f>IF(W798&gt;10,"NA",Y798)</f>
        <v>0</v>
      </c>
    </row>
    <row r="799" spans="1:26" ht="19" x14ac:dyDescent="0.25">
      <c r="A799" s="23">
        <v>798</v>
      </c>
      <c r="B799" s="5" t="s">
        <v>0</v>
      </c>
      <c r="C799" s="3" t="s">
        <v>51</v>
      </c>
      <c r="D799" s="3" t="s">
        <v>51</v>
      </c>
      <c r="E799" s="3" t="s">
        <v>48</v>
      </c>
      <c r="F799" s="3" t="s">
        <v>8</v>
      </c>
      <c r="G799" s="3">
        <v>57</v>
      </c>
      <c r="H799" s="3" t="s">
        <v>9</v>
      </c>
      <c r="I799" s="23" t="s">
        <v>59</v>
      </c>
      <c r="J799" s="23">
        <v>426</v>
      </c>
      <c r="K799" s="23">
        <v>30</v>
      </c>
      <c r="L799" s="23">
        <v>0</v>
      </c>
      <c r="M799" s="4">
        <f>PI()*(K799/2)^2/1000+PI()*(L799/2)^2/1000</f>
        <v>0.70685834705770345</v>
      </c>
      <c r="N799" s="33">
        <v>0</v>
      </c>
      <c r="O799" s="3">
        <v>10</v>
      </c>
      <c r="P799" s="6">
        <v>2.2309999999999999</v>
      </c>
      <c r="Q799" s="6">
        <v>2.3180000000000001</v>
      </c>
      <c r="R799" s="6">
        <v>2.266</v>
      </c>
      <c r="S799" s="6">
        <v>0</v>
      </c>
      <c r="T799" s="6">
        <f>R799-S799</f>
        <v>2.266</v>
      </c>
      <c r="U799" s="6">
        <v>2.4940000000000002</v>
      </c>
      <c r="V799" s="6">
        <f>U799-S799</f>
        <v>2.4940000000000002</v>
      </c>
      <c r="W799" s="6">
        <f>100 - (1 - (((U799-T799)/U799)+(S799/T799)))*100</f>
        <v>9.1419406575781892</v>
      </c>
      <c r="X799" s="6">
        <v>2.4940000000000002</v>
      </c>
      <c r="Y799" s="13">
        <f>(X799-U799)/U799*100</f>
        <v>0</v>
      </c>
      <c r="Z799" s="14">
        <f>IF(W799&gt;10,"NA",Y799)</f>
        <v>0</v>
      </c>
    </row>
    <row r="800" spans="1:26" ht="19" x14ac:dyDescent="0.25">
      <c r="A800" s="23">
        <v>799</v>
      </c>
      <c r="B800" s="5" t="s">
        <v>0</v>
      </c>
      <c r="C800" s="3" t="s">
        <v>51</v>
      </c>
      <c r="D800" s="3" t="s">
        <v>51</v>
      </c>
      <c r="E800" s="3" t="s">
        <v>48</v>
      </c>
      <c r="F800" s="3" t="s">
        <v>8</v>
      </c>
      <c r="G800" s="3">
        <v>57</v>
      </c>
      <c r="H800" s="3" t="s">
        <v>9</v>
      </c>
      <c r="I800" s="23" t="s">
        <v>59</v>
      </c>
      <c r="J800" s="23">
        <v>426</v>
      </c>
      <c r="K800" s="23">
        <v>30</v>
      </c>
      <c r="L800" s="23">
        <v>0</v>
      </c>
      <c r="M800" s="4">
        <f>PI()*(K800/2)^2/1000+PI()*(L800/2)^2/1000</f>
        <v>0.70685834705770345</v>
      </c>
      <c r="N800" s="33">
        <v>0</v>
      </c>
      <c r="O800" s="3">
        <v>11</v>
      </c>
      <c r="P800" s="6">
        <v>1.595</v>
      </c>
      <c r="Q800" s="6">
        <v>1.633</v>
      </c>
      <c r="R800" s="6">
        <v>1.585</v>
      </c>
      <c r="S800" s="6">
        <v>0</v>
      </c>
      <c r="T800" s="6">
        <f>R800-S800</f>
        <v>1.585</v>
      </c>
      <c r="U800" s="6">
        <v>2.1080000000000001</v>
      </c>
      <c r="V800" s="6">
        <f>U800-S800</f>
        <v>2.1080000000000001</v>
      </c>
      <c r="W800" s="6">
        <f>100 - (1 - (((U800-T800)/U800)+(S800/T800)))*100</f>
        <v>24.81024667931689</v>
      </c>
      <c r="X800" s="6">
        <v>2.1080000000000001</v>
      </c>
      <c r="Y800" s="13">
        <f>(X800-U800)/U800*100</f>
        <v>0</v>
      </c>
      <c r="Z800" s="14" t="str">
        <f>IF(W800&gt;10,"NA",Y800)</f>
        <v>NA</v>
      </c>
    </row>
    <row r="801" spans="1:26" ht="19" x14ac:dyDescent="0.25">
      <c r="A801" s="23">
        <v>800</v>
      </c>
      <c r="B801" s="5" t="s">
        <v>0</v>
      </c>
      <c r="C801" s="3" t="s">
        <v>51</v>
      </c>
      <c r="D801" s="3" t="s">
        <v>51</v>
      </c>
      <c r="E801" s="3" t="s">
        <v>48</v>
      </c>
      <c r="F801" s="3" t="s">
        <v>8</v>
      </c>
      <c r="G801" s="3">
        <v>58</v>
      </c>
      <c r="H801" s="3" t="s">
        <v>9</v>
      </c>
      <c r="I801" s="23" t="s">
        <v>60</v>
      </c>
      <c r="J801" s="23">
        <v>400</v>
      </c>
      <c r="K801" s="23">
        <v>12</v>
      </c>
      <c r="L801" s="23">
        <v>0</v>
      </c>
      <c r="M801" s="4">
        <f>PI()*(K801/2)^2/1000+PI()*(L801/2)^2/1000</f>
        <v>0.11309733552923255</v>
      </c>
      <c r="N801" s="33">
        <v>0</v>
      </c>
      <c r="O801" s="3">
        <v>1</v>
      </c>
      <c r="P801" s="6">
        <v>1.121</v>
      </c>
      <c r="Q801" s="6">
        <v>0.74</v>
      </c>
      <c r="R801" s="6">
        <v>0.70699999999999996</v>
      </c>
      <c r="S801" s="6">
        <v>0</v>
      </c>
      <c r="T801" s="6">
        <f>R801-S801</f>
        <v>0.70699999999999996</v>
      </c>
      <c r="U801" s="6">
        <v>0.78100000000000003</v>
      </c>
      <c r="V801" s="6">
        <f>U801-S801</f>
        <v>0.78100000000000003</v>
      </c>
      <c r="W801" s="6">
        <f>100 - (1 - (((U801-T801)/U801)+(S801/T801)))*100</f>
        <v>9.4750320102432966</v>
      </c>
      <c r="X801" s="7">
        <v>0.78100000000000003</v>
      </c>
      <c r="Y801" s="13">
        <f>(X801-U801)/U801*100</f>
        <v>0</v>
      </c>
      <c r="Z801" s="14">
        <f>IF(W801&gt;10,"NA",Y801)</f>
        <v>0</v>
      </c>
    </row>
    <row r="802" spans="1:26" ht="19" x14ac:dyDescent="0.25">
      <c r="A802" s="23">
        <v>801</v>
      </c>
      <c r="B802" s="5" t="s">
        <v>0</v>
      </c>
      <c r="C802" s="3" t="s">
        <v>51</v>
      </c>
      <c r="D802" s="3" t="s">
        <v>51</v>
      </c>
      <c r="E802" s="3" t="s">
        <v>48</v>
      </c>
      <c r="F802" s="3" t="s">
        <v>8</v>
      </c>
      <c r="G802" s="3">
        <v>58</v>
      </c>
      <c r="H802" s="3" t="s">
        <v>9</v>
      </c>
      <c r="I802" s="23" t="s">
        <v>60</v>
      </c>
      <c r="J802" s="23">
        <v>400</v>
      </c>
      <c r="K802" s="23">
        <v>12</v>
      </c>
      <c r="L802" s="23">
        <v>0</v>
      </c>
      <c r="M802" s="4">
        <f>PI()*(K802/2)^2/1000+PI()*(L802/2)^2/1000</f>
        <v>0.11309733552923255</v>
      </c>
      <c r="N802" s="33">
        <v>0</v>
      </c>
      <c r="O802" s="3">
        <v>2</v>
      </c>
      <c r="P802" s="6">
        <v>2.8250000000000002</v>
      </c>
      <c r="Q802" s="6">
        <v>3.2519999999999998</v>
      </c>
      <c r="R802" s="6">
        <v>3.214</v>
      </c>
      <c r="S802" s="6">
        <v>0</v>
      </c>
      <c r="T802" s="6">
        <f>R802-S802</f>
        <v>3.214</v>
      </c>
      <c r="U802" s="6">
        <v>3.2250000000000001</v>
      </c>
      <c r="V802" s="6">
        <f>U802-S802</f>
        <v>3.2250000000000001</v>
      </c>
      <c r="W802" s="6">
        <f>100 - (1 - (((U802-T802)/U802)+(S802/T802)))*100</f>
        <v>0.34108527131783717</v>
      </c>
      <c r="X802" s="7">
        <v>3.2250000000000001</v>
      </c>
      <c r="Y802" s="13">
        <f>(X802-U802)/U802*100</f>
        <v>0</v>
      </c>
      <c r="Z802" s="14">
        <f>IF(W802&gt;10,"NA",Y802)</f>
        <v>0</v>
      </c>
    </row>
    <row r="803" spans="1:26" ht="19" x14ac:dyDescent="0.25">
      <c r="A803" s="23">
        <v>802</v>
      </c>
      <c r="B803" s="5" t="s">
        <v>0</v>
      </c>
      <c r="C803" s="3" t="s">
        <v>51</v>
      </c>
      <c r="D803" s="3" t="s">
        <v>51</v>
      </c>
      <c r="E803" s="3" t="s">
        <v>48</v>
      </c>
      <c r="F803" s="3" t="s">
        <v>8</v>
      </c>
      <c r="G803" s="3">
        <v>58</v>
      </c>
      <c r="H803" s="3" t="s">
        <v>9</v>
      </c>
      <c r="I803" s="23" t="s">
        <v>60</v>
      </c>
      <c r="J803" s="23">
        <v>400</v>
      </c>
      <c r="K803" s="23">
        <v>12</v>
      </c>
      <c r="L803" s="23">
        <v>0</v>
      </c>
      <c r="M803" s="4">
        <f>PI()*(K803/2)^2/1000+PI()*(L803/2)^2/1000</f>
        <v>0.11309733552923255</v>
      </c>
      <c r="N803" s="33">
        <v>0</v>
      </c>
      <c r="O803" s="3">
        <v>3</v>
      </c>
      <c r="P803" s="6">
        <v>2.2349999999999999</v>
      </c>
      <c r="Q803" s="6">
        <v>2.0859999999999999</v>
      </c>
      <c r="R803" s="6">
        <v>2.0470000000000002</v>
      </c>
      <c r="S803" s="6">
        <v>0</v>
      </c>
      <c r="T803" s="6">
        <f>R803-S803</f>
        <v>2.0470000000000002</v>
      </c>
      <c r="U803" s="6">
        <v>2.0470000000000002</v>
      </c>
      <c r="V803" s="6">
        <f>U803-S803</f>
        <v>2.0470000000000002</v>
      </c>
      <c r="W803" s="6">
        <f>100 - (1 - (((U803-T803)/U803)+(S803/T803)))*100</f>
        <v>0</v>
      </c>
      <c r="X803" s="7">
        <v>2.0470000000000002</v>
      </c>
      <c r="Y803" s="13">
        <f>(X803-U803)/U803*100</f>
        <v>0</v>
      </c>
      <c r="Z803" s="14">
        <f>IF(W803&gt;10,"NA",Y803)</f>
        <v>0</v>
      </c>
    </row>
    <row r="804" spans="1:26" ht="19" x14ac:dyDescent="0.25">
      <c r="A804" s="23">
        <v>803</v>
      </c>
      <c r="B804" s="5" t="s">
        <v>0</v>
      </c>
      <c r="C804" s="3" t="s">
        <v>51</v>
      </c>
      <c r="D804" s="3" t="s">
        <v>51</v>
      </c>
      <c r="E804" s="3" t="s">
        <v>48</v>
      </c>
      <c r="F804" s="3" t="s">
        <v>8</v>
      </c>
      <c r="G804" s="3">
        <v>58</v>
      </c>
      <c r="H804" s="3" t="s">
        <v>9</v>
      </c>
      <c r="I804" s="23" t="s">
        <v>60</v>
      </c>
      <c r="J804" s="23">
        <v>400</v>
      </c>
      <c r="K804" s="23">
        <v>12</v>
      </c>
      <c r="L804" s="23">
        <v>0</v>
      </c>
      <c r="M804" s="4">
        <f>PI()*(K804/2)^2/1000+PI()*(L804/2)^2/1000</f>
        <v>0.11309733552923255</v>
      </c>
      <c r="N804" s="33">
        <v>0</v>
      </c>
      <c r="O804" s="3">
        <v>4</v>
      </c>
      <c r="P804" s="6">
        <v>1.401</v>
      </c>
      <c r="Q804" s="6">
        <v>0.81100000000000005</v>
      </c>
      <c r="R804" s="6">
        <v>0.81100000000000005</v>
      </c>
      <c r="S804" s="6">
        <v>0</v>
      </c>
      <c r="T804" s="6">
        <f>R804-S804</f>
        <v>0.81100000000000005</v>
      </c>
      <c r="U804" s="6">
        <v>0.94799999999999995</v>
      </c>
      <c r="V804" s="6">
        <f>U804-S804</f>
        <v>0.94799999999999995</v>
      </c>
      <c r="W804" s="6">
        <f>100 - (1 - (((U804-T804)/U804)+(S804/T804)))*100</f>
        <v>14.451476793248943</v>
      </c>
      <c r="X804" s="7">
        <v>0.94799999999999995</v>
      </c>
      <c r="Y804" s="13">
        <f>(X804-U804)/U804*100</f>
        <v>0</v>
      </c>
      <c r="Z804" s="14" t="str">
        <f>IF(W804&gt;10,"NA",Y804)</f>
        <v>NA</v>
      </c>
    </row>
    <row r="805" spans="1:26" ht="19" x14ac:dyDescent="0.25">
      <c r="A805" s="23">
        <v>804</v>
      </c>
      <c r="B805" s="5" t="s">
        <v>0</v>
      </c>
      <c r="C805" s="3" t="s">
        <v>51</v>
      </c>
      <c r="D805" s="3" t="s">
        <v>51</v>
      </c>
      <c r="E805" s="3" t="s">
        <v>48</v>
      </c>
      <c r="F805" s="3" t="s">
        <v>8</v>
      </c>
      <c r="G805" s="3">
        <v>58</v>
      </c>
      <c r="H805" s="3" t="s">
        <v>9</v>
      </c>
      <c r="I805" s="23" t="s">
        <v>60</v>
      </c>
      <c r="J805" s="23">
        <v>400</v>
      </c>
      <c r="K805" s="23">
        <v>12</v>
      </c>
      <c r="L805" s="23">
        <v>0</v>
      </c>
      <c r="M805" s="4">
        <f>PI()*(K805/2)^2/1000+PI()*(L805/2)^2/1000</f>
        <v>0.11309733552923255</v>
      </c>
      <c r="N805" s="33">
        <v>0</v>
      </c>
      <c r="O805" s="3">
        <v>5</v>
      </c>
      <c r="P805" s="6">
        <v>1.39</v>
      </c>
      <c r="Q805" s="6">
        <v>0.81599999999999995</v>
      </c>
      <c r="R805" s="6">
        <v>0.81200000000000006</v>
      </c>
      <c r="S805" s="6">
        <v>0</v>
      </c>
      <c r="T805" s="6">
        <f>R805-S805</f>
        <v>0.81200000000000006</v>
      </c>
      <c r="U805" s="6">
        <v>0.81200000000000006</v>
      </c>
      <c r="V805" s="6">
        <f>U805-S805</f>
        <v>0.81200000000000006</v>
      </c>
      <c r="W805" s="6">
        <f>100 - (1 - (((U805-T805)/U805)+(S805/T805)))*100</f>
        <v>0</v>
      </c>
      <c r="X805" s="7">
        <v>0.81200000000000006</v>
      </c>
      <c r="Y805" s="13">
        <f>(X805-U805)/U805*100</f>
        <v>0</v>
      </c>
      <c r="Z805" s="14">
        <f>IF(W805&gt;10,"NA",Y805)</f>
        <v>0</v>
      </c>
    </row>
    <row r="806" spans="1:26" ht="19" x14ac:dyDescent="0.25">
      <c r="A806" s="23">
        <v>805</v>
      </c>
      <c r="B806" s="5" t="s">
        <v>0</v>
      </c>
      <c r="C806" s="3" t="s">
        <v>51</v>
      </c>
      <c r="D806" s="3" t="s">
        <v>51</v>
      </c>
      <c r="E806" s="3" t="s">
        <v>48</v>
      </c>
      <c r="F806" s="3" t="s">
        <v>8</v>
      </c>
      <c r="G806" s="3">
        <v>58</v>
      </c>
      <c r="H806" s="3" t="s">
        <v>9</v>
      </c>
      <c r="I806" s="23" t="s">
        <v>60</v>
      </c>
      <c r="J806" s="23">
        <v>400</v>
      </c>
      <c r="K806" s="23">
        <v>12</v>
      </c>
      <c r="L806" s="23">
        <v>0</v>
      </c>
      <c r="M806" s="4">
        <f>PI()*(K806/2)^2/1000+PI()*(L806/2)^2/1000</f>
        <v>0.11309733552923255</v>
      </c>
      <c r="N806" s="33">
        <v>0</v>
      </c>
      <c r="O806" s="3">
        <v>6</v>
      </c>
      <c r="P806" s="6">
        <v>2.8050000000000002</v>
      </c>
      <c r="Q806" s="6">
        <v>3.4239999999999999</v>
      </c>
      <c r="R806" s="6">
        <v>3.355</v>
      </c>
      <c r="S806" s="6">
        <v>0</v>
      </c>
      <c r="T806" s="6">
        <f>R806-S806</f>
        <v>3.355</v>
      </c>
      <c r="U806" s="6">
        <v>3.355</v>
      </c>
      <c r="V806" s="6">
        <f>U806-S806</f>
        <v>3.355</v>
      </c>
      <c r="W806" s="6">
        <f>100 - (1 - (((U806-T806)/U806)+(S806/T806)))*100</f>
        <v>0</v>
      </c>
      <c r="X806" s="7">
        <v>3.355</v>
      </c>
      <c r="Y806" s="13">
        <f>(X806-U806)/U806*100</f>
        <v>0</v>
      </c>
      <c r="Z806" s="14">
        <f>IF(W806&gt;10,"NA",Y806)</f>
        <v>0</v>
      </c>
    </row>
    <row r="807" spans="1:26" ht="19" x14ac:dyDescent="0.25">
      <c r="A807" s="23">
        <v>806</v>
      </c>
      <c r="B807" s="5" t="s">
        <v>0</v>
      </c>
      <c r="C807" s="3" t="s">
        <v>51</v>
      </c>
      <c r="D807" s="3" t="s">
        <v>51</v>
      </c>
      <c r="E807" s="3" t="s">
        <v>48</v>
      </c>
      <c r="F807" s="3" t="s">
        <v>8</v>
      </c>
      <c r="G807" s="3">
        <v>58</v>
      </c>
      <c r="H807" s="3" t="s">
        <v>9</v>
      </c>
      <c r="I807" s="23" t="s">
        <v>60</v>
      </c>
      <c r="J807" s="23">
        <v>400</v>
      </c>
      <c r="K807" s="23">
        <v>12</v>
      </c>
      <c r="L807" s="23">
        <v>0</v>
      </c>
      <c r="M807" s="4">
        <f>PI()*(K807/2)^2/1000+PI()*(L807/2)^2/1000</f>
        <v>0.11309733552923255</v>
      </c>
      <c r="N807" s="33">
        <v>0</v>
      </c>
      <c r="O807" s="3">
        <v>7</v>
      </c>
      <c r="P807" s="6">
        <v>2.843</v>
      </c>
      <c r="Q807" s="6">
        <v>2.7709999999999999</v>
      </c>
      <c r="R807" s="6">
        <v>2.7189999999999999</v>
      </c>
      <c r="S807" s="6">
        <v>0</v>
      </c>
      <c r="T807" s="6">
        <f>R807-S807</f>
        <v>2.7189999999999999</v>
      </c>
      <c r="U807" s="6">
        <v>3.2959999999999998</v>
      </c>
      <c r="V807" s="6">
        <f>U807-S807</f>
        <v>3.2959999999999998</v>
      </c>
      <c r="W807" s="6">
        <f>100 - (1 - (((U807-T807)/U807)+(S807/T807)))*100</f>
        <v>17.506067961165044</v>
      </c>
      <c r="X807" s="7">
        <v>3.2959999999999998</v>
      </c>
      <c r="Y807" s="13">
        <f>(X807-U807)/U807*100</f>
        <v>0</v>
      </c>
      <c r="Z807" s="14" t="str">
        <f>IF(W807&gt;10,"NA",Y807)</f>
        <v>NA</v>
      </c>
    </row>
    <row r="808" spans="1:26" ht="19" x14ac:dyDescent="0.25">
      <c r="A808" s="23">
        <v>807</v>
      </c>
      <c r="B808" s="5" t="s">
        <v>0</v>
      </c>
      <c r="C808" s="3" t="s">
        <v>51</v>
      </c>
      <c r="D808" s="3" t="s">
        <v>51</v>
      </c>
      <c r="E808" s="3" t="s">
        <v>48</v>
      </c>
      <c r="F808" s="3" t="s">
        <v>8</v>
      </c>
      <c r="G808" s="3">
        <v>58</v>
      </c>
      <c r="H808" s="3" t="s">
        <v>9</v>
      </c>
      <c r="I808" s="23" t="s">
        <v>60</v>
      </c>
      <c r="J808" s="23">
        <v>400</v>
      </c>
      <c r="K808" s="23">
        <v>12</v>
      </c>
      <c r="L808" s="23">
        <v>0</v>
      </c>
      <c r="M808" s="4">
        <f>PI()*(K808/2)^2/1000+PI()*(L808/2)^2/1000</f>
        <v>0.11309733552923255</v>
      </c>
      <c r="N808" s="33">
        <v>0</v>
      </c>
      <c r="O808" s="3">
        <v>8</v>
      </c>
      <c r="P808" s="6">
        <v>2.806</v>
      </c>
      <c r="Q808" s="6">
        <v>3.43</v>
      </c>
      <c r="R808" s="6">
        <v>3.3740000000000001</v>
      </c>
      <c r="S808" s="6">
        <v>0</v>
      </c>
      <c r="T808" s="6">
        <f>R808-S808</f>
        <v>3.3740000000000001</v>
      </c>
      <c r="U808" s="6">
        <v>3.3740000000000001</v>
      </c>
      <c r="V808" s="6">
        <f>U808-S808</f>
        <v>3.3740000000000001</v>
      </c>
      <c r="W808" s="6">
        <f>100 - (1 - (((U808-T808)/U808)+(S808/T808)))*100</f>
        <v>0</v>
      </c>
      <c r="X808" s="7">
        <v>3.3740000000000001</v>
      </c>
      <c r="Y808" s="13">
        <f>(X808-U808)/U808*100</f>
        <v>0</v>
      </c>
      <c r="Z808" s="14">
        <f>IF(W808&gt;10,"NA",Y808)</f>
        <v>0</v>
      </c>
    </row>
    <row r="809" spans="1:26" ht="19" x14ac:dyDescent="0.25">
      <c r="A809" s="23">
        <v>808</v>
      </c>
      <c r="B809" s="5" t="s">
        <v>0</v>
      </c>
      <c r="C809" s="3" t="s">
        <v>51</v>
      </c>
      <c r="D809" s="3" t="s">
        <v>51</v>
      </c>
      <c r="E809" s="3" t="s">
        <v>48</v>
      </c>
      <c r="F809" s="3" t="s">
        <v>8</v>
      </c>
      <c r="G809" s="3">
        <v>58</v>
      </c>
      <c r="H809" s="3" t="s">
        <v>9</v>
      </c>
      <c r="I809" s="23" t="s">
        <v>60</v>
      </c>
      <c r="J809" s="23">
        <v>400</v>
      </c>
      <c r="K809" s="23">
        <v>12</v>
      </c>
      <c r="L809" s="23">
        <v>0</v>
      </c>
      <c r="M809" s="4">
        <f>PI()*(K809/2)^2/1000+PI()*(L809/2)^2/1000</f>
        <v>0.11309733552923255</v>
      </c>
      <c r="N809" s="33">
        <v>0</v>
      </c>
      <c r="O809" s="3">
        <v>9</v>
      </c>
      <c r="P809" s="6">
        <v>2.6419999999999999</v>
      </c>
      <c r="Q809" s="6">
        <v>2.819</v>
      </c>
      <c r="R809" s="6">
        <v>2.782</v>
      </c>
      <c r="S809" s="6">
        <v>0</v>
      </c>
      <c r="T809" s="6">
        <f>R809-S809</f>
        <v>2.782</v>
      </c>
      <c r="U809" s="6">
        <v>2.855</v>
      </c>
      <c r="V809" s="6">
        <f>U809-S809</f>
        <v>2.855</v>
      </c>
      <c r="W809" s="6">
        <f>100 - (1 - (((U809-T809)/U809)+(S809/T809)))*100</f>
        <v>2.5569176882661964</v>
      </c>
      <c r="X809" s="7">
        <v>2.855</v>
      </c>
      <c r="Y809" s="13">
        <f>(X809-U809)/U809*100</f>
        <v>0</v>
      </c>
      <c r="Z809" s="14">
        <f>IF(W809&gt;10,"NA",Y809)</f>
        <v>0</v>
      </c>
    </row>
    <row r="810" spans="1:26" ht="19" x14ac:dyDescent="0.25">
      <c r="A810" s="23">
        <v>809</v>
      </c>
      <c r="B810" s="5" t="s">
        <v>0</v>
      </c>
      <c r="C810" s="3" t="s">
        <v>51</v>
      </c>
      <c r="D810" s="3" t="s">
        <v>51</v>
      </c>
      <c r="E810" s="3" t="s">
        <v>47</v>
      </c>
      <c r="F810" s="3" t="s">
        <v>8</v>
      </c>
      <c r="G810" s="3">
        <v>59</v>
      </c>
      <c r="H810" s="3" t="s">
        <v>9</v>
      </c>
      <c r="I810" s="23" t="s">
        <v>37</v>
      </c>
      <c r="J810" s="23">
        <v>426</v>
      </c>
      <c r="K810" s="23">
        <v>20</v>
      </c>
      <c r="L810" s="23">
        <v>0</v>
      </c>
      <c r="M810" s="4">
        <f>PI()*(K810/2)^2/1000+PI()*(L810/2)^2/1000</f>
        <v>0.31415926535897931</v>
      </c>
      <c r="N810" s="33">
        <v>1</v>
      </c>
      <c r="O810" s="3">
        <v>1</v>
      </c>
      <c r="P810" s="6">
        <v>2.21</v>
      </c>
      <c r="Q810" s="6">
        <v>2.0779999999999998</v>
      </c>
      <c r="R810" s="6">
        <v>2.048</v>
      </c>
      <c r="S810" s="6">
        <v>0</v>
      </c>
      <c r="T810" s="6">
        <f>R810-S810</f>
        <v>2.048</v>
      </c>
      <c r="U810" s="6">
        <v>2.048</v>
      </c>
      <c r="V810" s="6">
        <f>U810-S810</f>
        <v>2.048</v>
      </c>
      <c r="W810" s="6">
        <f>100 - (1 - (((U810-T810)/U810)+(S810/T810)))*100</f>
        <v>0</v>
      </c>
      <c r="X810" s="6">
        <v>2.048</v>
      </c>
      <c r="Y810" s="13">
        <f>(X810-U810)/U810*100</f>
        <v>0</v>
      </c>
      <c r="Z810" s="14">
        <f>IF(W810&gt;10,"NA",Y810)</f>
        <v>0</v>
      </c>
    </row>
    <row r="811" spans="1:26" ht="19" x14ac:dyDescent="0.25">
      <c r="A811" s="23">
        <v>810</v>
      </c>
      <c r="B811" s="5" t="s">
        <v>0</v>
      </c>
      <c r="C811" s="3" t="s">
        <v>51</v>
      </c>
      <c r="D811" s="3" t="s">
        <v>51</v>
      </c>
      <c r="E811" s="3" t="s">
        <v>47</v>
      </c>
      <c r="F811" s="3" t="s">
        <v>8</v>
      </c>
      <c r="G811" s="3">
        <v>59</v>
      </c>
      <c r="H811" s="3" t="s">
        <v>9</v>
      </c>
      <c r="I811" s="23" t="s">
        <v>37</v>
      </c>
      <c r="J811" s="23">
        <v>426</v>
      </c>
      <c r="K811" s="23">
        <v>20</v>
      </c>
      <c r="L811" s="23">
        <v>0</v>
      </c>
      <c r="M811" s="4">
        <f>PI()*(K811/2)^2/1000+PI()*(L811/2)^2/1000</f>
        <v>0.31415926535897931</v>
      </c>
      <c r="N811" s="33">
        <v>0</v>
      </c>
      <c r="O811" s="3">
        <v>2</v>
      </c>
      <c r="P811" s="6">
        <v>2.2240000000000002</v>
      </c>
      <c r="Q811" s="6">
        <v>2.1309999999999998</v>
      </c>
      <c r="R811" s="6">
        <v>2.1080000000000001</v>
      </c>
      <c r="S811" s="6">
        <v>0</v>
      </c>
      <c r="T811" s="6">
        <f>R811-S811</f>
        <v>2.1080000000000001</v>
      </c>
      <c r="U811" s="6">
        <v>2.1080000000000001</v>
      </c>
      <c r="V811" s="6">
        <f>U811-S811</f>
        <v>2.1080000000000001</v>
      </c>
      <c r="W811" s="6">
        <f>100 - (1 - (((U811-T811)/U811)+(S811/T811)))*100</f>
        <v>0</v>
      </c>
      <c r="X811" s="6">
        <v>2.1080000000000001</v>
      </c>
      <c r="Y811" s="13">
        <f>(X811-U811)/U811*100</f>
        <v>0</v>
      </c>
      <c r="Z811" s="14">
        <f>IF(W811&gt;10,"NA",Y811)</f>
        <v>0</v>
      </c>
    </row>
    <row r="812" spans="1:26" ht="19" x14ac:dyDescent="0.25">
      <c r="A812" s="23">
        <v>811</v>
      </c>
      <c r="B812" s="5" t="s">
        <v>0</v>
      </c>
      <c r="C812" s="3" t="s">
        <v>51</v>
      </c>
      <c r="D812" s="3" t="s">
        <v>51</v>
      </c>
      <c r="E812" s="3" t="s">
        <v>47</v>
      </c>
      <c r="F812" s="3" t="s">
        <v>8</v>
      </c>
      <c r="G812" s="3">
        <v>59</v>
      </c>
      <c r="H812" s="3" t="s">
        <v>9</v>
      </c>
      <c r="I812" s="23" t="s">
        <v>37</v>
      </c>
      <c r="J812" s="23">
        <v>426</v>
      </c>
      <c r="K812" s="23">
        <v>20</v>
      </c>
      <c r="L812" s="23">
        <v>0</v>
      </c>
      <c r="M812" s="4">
        <f>PI()*(K812/2)^2/1000+PI()*(L812/2)^2/1000</f>
        <v>0.31415926535897931</v>
      </c>
      <c r="N812" s="33">
        <v>1</v>
      </c>
      <c r="O812" s="3">
        <v>3</v>
      </c>
      <c r="P812" s="6">
        <v>1.8779999999999999</v>
      </c>
      <c r="Q812" s="6">
        <v>1.4810000000000001</v>
      </c>
      <c r="R812" s="6">
        <v>1.456</v>
      </c>
      <c r="S812" s="6">
        <v>0</v>
      </c>
      <c r="T812" s="6">
        <f>R812-S812</f>
        <v>1.456</v>
      </c>
      <c r="U812" s="6">
        <v>1.456</v>
      </c>
      <c r="V812" s="6">
        <f>U812-S812</f>
        <v>1.456</v>
      </c>
      <c r="W812" s="6">
        <f>100 - (1 - (((U812-T812)/U812)+(S812/T812)))*100</f>
        <v>0</v>
      </c>
      <c r="X812" s="6">
        <v>1.456</v>
      </c>
      <c r="Y812" s="13">
        <f>(X812-U812)/U812*100</f>
        <v>0</v>
      </c>
      <c r="Z812" s="14">
        <f>IF(W812&gt;10,"NA",Y812)</f>
        <v>0</v>
      </c>
    </row>
    <row r="813" spans="1:26" ht="19" x14ac:dyDescent="0.25">
      <c r="A813" s="23">
        <v>812</v>
      </c>
      <c r="B813" s="5" t="s">
        <v>0</v>
      </c>
      <c r="C813" s="3" t="s">
        <v>51</v>
      </c>
      <c r="D813" s="3" t="s">
        <v>51</v>
      </c>
      <c r="E813" s="3" t="s">
        <v>47</v>
      </c>
      <c r="F813" s="3" t="s">
        <v>8</v>
      </c>
      <c r="G813" s="3">
        <v>59</v>
      </c>
      <c r="H813" s="3" t="s">
        <v>9</v>
      </c>
      <c r="I813" s="23" t="s">
        <v>37</v>
      </c>
      <c r="J813" s="23">
        <v>426</v>
      </c>
      <c r="K813" s="23">
        <v>20</v>
      </c>
      <c r="L813" s="23">
        <v>0</v>
      </c>
      <c r="M813" s="4">
        <f>PI()*(K813/2)^2/1000+PI()*(L813/2)^2/1000</f>
        <v>0.31415926535897931</v>
      </c>
      <c r="N813" s="33">
        <v>1</v>
      </c>
      <c r="O813" s="3">
        <v>4</v>
      </c>
      <c r="P813" s="6">
        <v>1.98</v>
      </c>
      <c r="Q813" s="6">
        <v>1.5149999999999999</v>
      </c>
      <c r="R813" s="6">
        <v>1.4910000000000001</v>
      </c>
      <c r="S813" s="6">
        <v>0</v>
      </c>
      <c r="T813" s="6">
        <f>R813-S813</f>
        <v>1.4910000000000001</v>
      </c>
      <c r="U813" s="6">
        <v>1.4910000000000001</v>
      </c>
      <c r="V813" s="6">
        <f>U813-S813</f>
        <v>1.4910000000000001</v>
      </c>
      <c r="W813" s="6">
        <f>100 - (1 - (((U813-T813)/U813)+(S813/T813)))*100</f>
        <v>0</v>
      </c>
      <c r="X813" s="6">
        <v>1.4910000000000001</v>
      </c>
      <c r="Y813" s="13">
        <f>(X813-U813)/U813*100</f>
        <v>0</v>
      </c>
      <c r="Z813" s="14">
        <f>IF(W813&gt;10,"NA",Y813)</f>
        <v>0</v>
      </c>
    </row>
    <row r="814" spans="1:26" ht="19" x14ac:dyDescent="0.25">
      <c r="A814" s="23">
        <v>813</v>
      </c>
      <c r="B814" s="5" t="s">
        <v>0</v>
      </c>
      <c r="C814" s="3" t="s">
        <v>51</v>
      </c>
      <c r="D814" s="3" t="s">
        <v>51</v>
      </c>
      <c r="E814" s="3" t="s">
        <v>47</v>
      </c>
      <c r="F814" s="3" t="s">
        <v>8</v>
      </c>
      <c r="G814" s="3">
        <v>59</v>
      </c>
      <c r="H814" s="3" t="s">
        <v>9</v>
      </c>
      <c r="I814" s="23" t="s">
        <v>37</v>
      </c>
      <c r="J814" s="23">
        <v>426</v>
      </c>
      <c r="K814" s="23">
        <v>20</v>
      </c>
      <c r="L814" s="23">
        <v>0</v>
      </c>
      <c r="M814" s="4">
        <f>PI()*(K814/2)^2/1000+PI()*(L814/2)^2/1000</f>
        <v>0.31415926535897931</v>
      </c>
      <c r="N814" s="33">
        <v>0</v>
      </c>
      <c r="O814" s="3">
        <v>5</v>
      </c>
      <c r="P814" s="6">
        <v>2.4169999999999998</v>
      </c>
      <c r="Q814" s="6">
        <v>2.5470000000000002</v>
      </c>
      <c r="R814" s="6">
        <v>2.5129999999999999</v>
      </c>
      <c r="S814" s="6">
        <v>0</v>
      </c>
      <c r="T814" s="6">
        <f>R814-S814</f>
        <v>2.5129999999999999</v>
      </c>
      <c r="U814" s="6">
        <v>3.0009999999999999</v>
      </c>
      <c r="V814" s="6">
        <f>U814-S814</f>
        <v>3.0009999999999999</v>
      </c>
      <c r="W814" s="6">
        <f>100 - (1 - (((U814-T814)/U814)+(S814/T814)))*100</f>
        <v>16.261246251249588</v>
      </c>
      <c r="X814" s="6">
        <v>3.03</v>
      </c>
      <c r="Y814" s="13">
        <f>(X814-U814)/U814*100</f>
        <v>0.96634455181605849</v>
      </c>
      <c r="Z814" s="14" t="str">
        <f>IF(W814&gt;10,"NA",Y814)</f>
        <v>NA</v>
      </c>
    </row>
    <row r="815" spans="1:26" ht="19" x14ac:dyDescent="0.25">
      <c r="A815" s="23">
        <v>814</v>
      </c>
      <c r="B815" s="5" t="s">
        <v>0</v>
      </c>
      <c r="C815" s="3" t="s">
        <v>51</v>
      </c>
      <c r="D815" s="3" t="s">
        <v>51</v>
      </c>
      <c r="E815" s="3" t="s">
        <v>47</v>
      </c>
      <c r="F815" s="3" t="s">
        <v>8</v>
      </c>
      <c r="G815" s="3">
        <v>59</v>
      </c>
      <c r="H815" s="3" t="s">
        <v>9</v>
      </c>
      <c r="I815" s="23" t="s">
        <v>37</v>
      </c>
      <c r="J815" s="23">
        <v>426</v>
      </c>
      <c r="K815" s="23">
        <v>20</v>
      </c>
      <c r="L815" s="23">
        <v>0</v>
      </c>
      <c r="M815" s="4">
        <f>PI()*(K815/2)^2/1000+PI()*(L815/2)^2/1000</f>
        <v>0.31415926535897931</v>
      </c>
      <c r="N815" s="33">
        <v>1</v>
      </c>
      <c r="O815" s="3">
        <v>6</v>
      </c>
      <c r="P815" s="6">
        <v>1.6479999999999999</v>
      </c>
      <c r="Q815" s="6">
        <v>1.0820000000000001</v>
      </c>
      <c r="R815" s="6">
        <v>1.0649999999999999</v>
      </c>
      <c r="S815" s="6">
        <v>0</v>
      </c>
      <c r="T815" s="6">
        <f>R815-S815</f>
        <v>1.0649999999999999</v>
      </c>
      <c r="U815" s="6">
        <v>1.0649999999999999</v>
      </c>
      <c r="V815" s="6">
        <f>U815-S815</f>
        <v>1.0649999999999999</v>
      </c>
      <c r="W815" s="6">
        <f>100 - (1 - (((U815-T815)/U815)+(S815/T815)))*100</f>
        <v>0</v>
      </c>
      <c r="X815" s="6">
        <v>1.0649999999999999</v>
      </c>
      <c r="Y815" s="13">
        <f>(X815-U815)/U815*100</f>
        <v>0</v>
      </c>
      <c r="Z815" s="14">
        <f>IF(W815&gt;10,"NA",Y815)</f>
        <v>0</v>
      </c>
    </row>
    <row r="816" spans="1:26" ht="19" x14ac:dyDescent="0.25">
      <c r="A816" s="23">
        <v>815</v>
      </c>
      <c r="B816" s="5" t="s">
        <v>0</v>
      </c>
      <c r="C816" s="3" t="s">
        <v>51</v>
      </c>
      <c r="D816" s="3" t="s">
        <v>51</v>
      </c>
      <c r="E816" s="3" t="s">
        <v>47</v>
      </c>
      <c r="F816" s="3" t="s">
        <v>8</v>
      </c>
      <c r="G816" s="3">
        <v>59</v>
      </c>
      <c r="H816" s="3" t="s">
        <v>9</v>
      </c>
      <c r="I816" s="23" t="s">
        <v>37</v>
      </c>
      <c r="J816" s="23">
        <v>426</v>
      </c>
      <c r="K816" s="23">
        <v>20</v>
      </c>
      <c r="L816" s="23">
        <v>0</v>
      </c>
      <c r="M816" s="4">
        <f>PI()*(K816/2)^2/1000+PI()*(L816/2)^2/1000</f>
        <v>0.31415926535897931</v>
      </c>
      <c r="N816" s="33">
        <v>0</v>
      </c>
      <c r="O816" s="3">
        <v>7</v>
      </c>
      <c r="P816" s="6">
        <v>2.7389999999999999</v>
      </c>
      <c r="Q816" s="6">
        <v>2.944</v>
      </c>
      <c r="R816" s="6">
        <v>2.91</v>
      </c>
      <c r="S816" s="6">
        <v>0</v>
      </c>
      <c r="T816" s="6">
        <f>R816-S816</f>
        <v>2.91</v>
      </c>
      <c r="U816" s="6">
        <v>2.91</v>
      </c>
      <c r="V816" s="6">
        <f>U816-S816</f>
        <v>2.91</v>
      </c>
      <c r="W816" s="6">
        <f>100 - (1 - (((U816-T816)/U816)+(S816/T816)))*100</f>
        <v>0</v>
      </c>
      <c r="X816" s="6">
        <v>2.9350000000000001</v>
      </c>
      <c r="Y816" s="13">
        <f>(X816-U816)/U816*100</f>
        <v>0.85910652920961894</v>
      </c>
      <c r="Z816" s="14">
        <f>IF(W816&gt;10,"NA",Y816)</f>
        <v>0.85910652920961894</v>
      </c>
    </row>
    <row r="817" spans="1:26" ht="19" x14ac:dyDescent="0.25">
      <c r="A817" s="23">
        <v>816</v>
      </c>
      <c r="B817" s="5" t="s">
        <v>0</v>
      </c>
      <c r="C817" s="3" t="s">
        <v>51</v>
      </c>
      <c r="D817" s="3" t="s">
        <v>51</v>
      </c>
      <c r="E817" s="3" t="s">
        <v>47</v>
      </c>
      <c r="F817" s="3" t="s">
        <v>8</v>
      </c>
      <c r="G817" s="3">
        <v>59</v>
      </c>
      <c r="H817" s="3" t="s">
        <v>9</v>
      </c>
      <c r="I817" s="23" t="s">
        <v>37</v>
      </c>
      <c r="J817" s="23">
        <v>426</v>
      </c>
      <c r="K817" s="23">
        <v>20</v>
      </c>
      <c r="L817" s="23">
        <v>0</v>
      </c>
      <c r="M817" s="4">
        <f>PI()*(K817/2)^2/1000+PI()*(L817/2)^2/1000</f>
        <v>0.31415926535897931</v>
      </c>
      <c r="N817" s="33">
        <v>1</v>
      </c>
      <c r="O817" s="3">
        <v>8</v>
      </c>
      <c r="P817" s="6">
        <v>1.607</v>
      </c>
      <c r="Q817" s="6">
        <v>1.0980000000000001</v>
      </c>
      <c r="R817" s="6">
        <v>1.0620000000000001</v>
      </c>
      <c r="S817" s="6">
        <v>0</v>
      </c>
      <c r="T817" s="6">
        <f>R817-S817</f>
        <v>1.0620000000000001</v>
      </c>
      <c r="U817" s="6">
        <v>1.0620000000000001</v>
      </c>
      <c r="V817" s="6">
        <f>U817-S817</f>
        <v>1.0620000000000001</v>
      </c>
      <c r="W817" s="6">
        <f>100 - (1 - (((U817-T817)/U817)+(S817/T817)))*100</f>
        <v>0</v>
      </c>
      <c r="X817" s="6">
        <v>1.0620000000000001</v>
      </c>
      <c r="Y817" s="13">
        <f>(X817-U817)/U817*100</f>
        <v>0</v>
      </c>
      <c r="Z817" s="14">
        <f>IF(W817&gt;10,"NA",Y817)</f>
        <v>0</v>
      </c>
    </row>
    <row r="818" spans="1:26" ht="19" x14ac:dyDescent="0.25">
      <c r="A818" s="23">
        <v>817</v>
      </c>
      <c r="B818" s="5" t="s">
        <v>0</v>
      </c>
      <c r="C818" s="3" t="s">
        <v>51</v>
      </c>
      <c r="D818" s="3" t="s">
        <v>51</v>
      </c>
      <c r="E818" s="3" t="s">
        <v>47</v>
      </c>
      <c r="F818" s="3" t="s">
        <v>8</v>
      </c>
      <c r="G818" s="3">
        <v>59</v>
      </c>
      <c r="H818" s="3" t="s">
        <v>9</v>
      </c>
      <c r="I818" s="23" t="s">
        <v>37</v>
      </c>
      <c r="J818" s="23">
        <v>426</v>
      </c>
      <c r="K818" s="23">
        <v>20</v>
      </c>
      <c r="L818" s="23">
        <v>0</v>
      </c>
      <c r="M818" s="4">
        <f>PI()*(K818/2)^2/1000+PI()*(L818/2)^2/1000</f>
        <v>0.31415926535897931</v>
      </c>
      <c r="N818" s="33">
        <v>1</v>
      </c>
      <c r="O818" s="3">
        <v>9</v>
      </c>
      <c r="P818" s="6">
        <v>1.7270000000000001</v>
      </c>
      <c r="Q818" s="6">
        <v>1.226</v>
      </c>
      <c r="R818" s="6">
        <v>1.1910000000000001</v>
      </c>
      <c r="S818" s="6">
        <v>0</v>
      </c>
      <c r="T818" s="6">
        <f>R818-S818</f>
        <v>1.1910000000000001</v>
      </c>
      <c r="U818" s="6">
        <v>1.1910000000000001</v>
      </c>
      <c r="V818" s="6">
        <f>U818-S818</f>
        <v>1.1910000000000001</v>
      </c>
      <c r="W818" s="6">
        <f>100 - (1 - (((U818-T818)/U818)+(S818/T818)))*100</f>
        <v>0</v>
      </c>
      <c r="X818" s="6">
        <v>1.194</v>
      </c>
      <c r="Y818" s="13">
        <f>(X818-U818)/U818*100</f>
        <v>0.25188916876573397</v>
      </c>
      <c r="Z818" s="14">
        <f>IF(W818&gt;10,"NA",Y818)</f>
        <v>0.25188916876573397</v>
      </c>
    </row>
    <row r="819" spans="1:26" ht="19" x14ac:dyDescent="0.25">
      <c r="A819" s="23">
        <v>818</v>
      </c>
      <c r="B819" s="5" t="s">
        <v>0</v>
      </c>
      <c r="C819" s="3" t="s">
        <v>51</v>
      </c>
      <c r="D819" s="3" t="s">
        <v>51</v>
      </c>
      <c r="E819" s="3" t="s">
        <v>47</v>
      </c>
      <c r="F819" s="3" t="s">
        <v>8</v>
      </c>
      <c r="G819" s="3">
        <v>59</v>
      </c>
      <c r="H819" s="3" t="s">
        <v>9</v>
      </c>
      <c r="I819" s="23" t="s">
        <v>37</v>
      </c>
      <c r="J819" s="23">
        <v>426</v>
      </c>
      <c r="K819" s="23">
        <v>20</v>
      </c>
      <c r="L819" s="23">
        <v>0</v>
      </c>
      <c r="M819" s="4">
        <f>PI()*(K819/2)^2/1000+PI()*(L819/2)^2/1000</f>
        <v>0.31415926535897931</v>
      </c>
      <c r="N819" s="33">
        <v>0</v>
      </c>
      <c r="O819" s="3">
        <v>10</v>
      </c>
      <c r="P819" s="6">
        <v>2.6080000000000001</v>
      </c>
      <c r="Q819" s="6">
        <v>2.7330000000000001</v>
      </c>
      <c r="R819" s="6">
        <v>2.6869999999999998</v>
      </c>
      <c r="S819" s="6">
        <v>0</v>
      </c>
      <c r="T819" s="6">
        <f>R819-S819</f>
        <v>2.6869999999999998</v>
      </c>
      <c r="U819" s="6">
        <v>2.6869999999999998</v>
      </c>
      <c r="V819" s="6">
        <f>U819-S819</f>
        <v>2.6869999999999998</v>
      </c>
      <c r="W819" s="6">
        <f>100 - (1 - (((U819-T819)/U819)+(S819/T819)))*100</f>
        <v>0</v>
      </c>
      <c r="X819" s="6">
        <v>2.6949999999999998</v>
      </c>
      <c r="Y819" s="13">
        <f>(X819-U819)/U819*100</f>
        <v>0.29772981019724626</v>
      </c>
      <c r="Z819" s="14">
        <f>IF(W819&gt;10,"NA",Y819)</f>
        <v>0.29772981019724626</v>
      </c>
    </row>
    <row r="820" spans="1:26" ht="19" x14ac:dyDescent="0.25">
      <c r="A820" s="23">
        <v>819</v>
      </c>
      <c r="B820" s="5" t="s">
        <v>0</v>
      </c>
      <c r="C820" s="3" t="s">
        <v>51</v>
      </c>
      <c r="D820" s="3" t="s">
        <v>51</v>
      </c>
      <c r="E820" s="3" t="s">
        <v>47</v>
      </c>
      <c r="F820" s="3" t="s">
        <v>8</v>
      </c>
      <c r="G820" s="3">
        <v>59</v>
      </c>
      <c r="H820" s="3" t="s">
        <v>17</v>
      </c>
      <c r="I820" s="23" t="s">
        <v>37</v>
      </c>
      <c r="J820" s="23">
        <v>426</v>
      </c>
      <c r="K820" s="23">
        <v>20</v>
      </c>
      <c r="L820" s="23">
        <v>0</v>
      </c>
      <c r="M820" s="4">
        <f>PI()*(K820/2)^2/1000+PI()*(L820/2)^2/1000</f>
        <v>0.31415926535897931</v>
      </c>
      <c r="N820" s="33">
        <v>1</v>
      </c>
      <c r="O820" s="3">
        <v>1</v>
      </c>
      <c r="P820" s="6">
        <v>1.6519999999999999</v>
      </c>
      <c r="Q820" s="6">
        <v>1.2150000000000001</v>
      </c>
      <c r="R820" s="6">
        <v>1.1639999999999999</v>
      </c>
      <c r="S820" s="6">
        <v>0</v>
      </c>
      <c r="T820" s="6">
        <f>R820-S820</f>
        <v>1.1639999999999999</v>
      </c>
      <c r="U820" s="6">
        <v>1.1639999999999999</v>
      </c>
      <c r="V820" s="6">
        <f>U820-S820</f>
        <v>1.1639999999999999</v>
      </c>
      <c r="W820" s="6">
        <f>100 - (1 - (((U820-T820)/U820)+(S820/T820)))*100</f>
        <v>0</v>
      </c>
      <c r="X820" s="6">
        <v>1.1639999999999999</v>
      </c>
      <c r="Y820" s="13">
        <f>(X820-U820)/U820*100</f>
        <v>0</v>
      </c>
      <c r="Z820" s="14">
        <f>IF(W820&gt;10,"NA",Y820)</f>
        <v>0</v>
      </c>
    </row>
    <row r="821" spans="1:26" ht="19" x14ac:dyDescent="0.25">
      <c r="A821" s="23">
        <v>820</v>
      </c>
      <c r="B821" s="5" t="s">
        <v>0</v>
      </c>
      <c r="C821" s="3" t="s">
        <v>51</v>
      </c>
      <c r="D821" s="3" t="s">
        <v>51</v>
      </c>
      <c r="E821" s="3" t="s">
        <v>47</v>
      </c>
      <c r="F821" s="3" t="s">
        <v>8</v>
      </c>
      <c r="G821" s="3">
        <v>59</v>
      </c>
      <c r="H821" s="3" t="s">
        <v>17</v>
      </c>
      <c r="I821" s="23" t="s">
        <v>37</v>
      </c>
      <c r="J821" s="23">
        <v>426</v>
      </c>
      <c r="K821" s="23">
        <v>20</v>
      </c>
      <c r="L821" s="23">
        <v>0</v>
      </c>
      <c r="M821" s="4">
        <f>PI()*(K821/2)^2/1000+PI()*(L821/2)^2/1000</f>
        <v>0.31415926535897931</v>
      </c>
      <c r="N821" s="33">
        <v>1</v>
      </c>
      <c r="O821" s="3">
        <v>2</v>
      </c>
      <c r="P821" s="6">
        <v>1.377</v>
      </c>
      <c r="Q821" s="6">
        <v>0.86</v>
      </c>
      <c r="R821" s="6">
        <v>0.83399999999999996</v>
      </c>
      <c r="S821" s="6">
        <v>0</v>
      </c>
      <c r="T821" s="6">
        <f>R821-S821</f>
        <v>0.83399999999999996</v>
      </c>
      <c r="U821" s="6">
        <v>0.89400000000000002</v>
      </c>
      <c r="V821" s="6">
        <f>U821-S821</f>
        <v>0.89400000000000002</v>
      </c>
      <c r="W821" s="6">
        <f>100 - (1 - (((U821-T821)/U821)+(S821/T821)))*100</f>
        <v>6.7114093959731491</v>
      </c>
      <c r="X821" s="6">
        <v>0.89400000000000002</v>
      </c>
      <c r="Y821" s="13">
        <f>(X821-U821)/U821*100</f>
        <v>0</v>
      </c>
      <c r="Z821" s="14">
        <f>IF(W821&gt;10,"NA",Y821)</f>
        <v>0</v>
      </c>
    </row>
    <row r="822" spans="1:26" ht="19" x14ac:dyDescent="0.25">
      <c r="A822" s="23">
        <v>821</v>
      </c>
      <c r="B822" s="5" t="s">
        <v>0</v>
      </c>
      <c r="C822" s="3" t="s">
        <v>51</v>
      </c>
      <c r="D822" s="3" t="s">
        <v>51</v>
      </c>
      <c r="E822" s="3" t="s">
        <v>47</v>
      </c>
      <c r="F822" s="3" t="s">
        <v>8</v>
      </c>
      <c r="G822" s="3">
        <v>59</v>
      </c>
      <c r="H822" s="3" t="s">
        <v>17</v>
      </c>
      <c r="I822" s="23" t="s">
        <v>37</v>
      </c>
      <c r="J822" s="23">
        <v>426</v>
      </c>
      <c r="K822" s="23">
        <v>20</v>
      </c>
      <c r="L822" s="23">
        <v>0</v>
      </c>
      <c r="M822" s="4">
        <f>PI()*(K822/2)^2/1000+PI()*(L822/2)^2/1000</f>
        <v>0.31415926535897931</v>
      </c>
      <c r="N822" s="33">
        <v>0</v>
      </c>
      <c r="O822" s="3">
        <v>3</v>
      </c>
      <c r="P822" s="6">
        <v>1.369</v>
      </c>
      <c r="Q822" s="6">
        <v>0.996</v>
      </c>
      <c r="R822" s="6">
        <v>0.97799999999999998</v>
      </c>
      <c r="S822" s="6">
        <v>0</v>
      </c>
      <c r="T822" s="6">
        <f>R822-S822</f>
        <v>0.97799999999999998</v>
      </c>
      <c r="U822" s="6">
        <v>1.0029999999999999</v>
      </c>
      <c r="V822" s="6">
        <f>U822-S822</f>
        <v>1.0029999999999999</v>
      </c>
      <c r="W822" s="6">
        <f>100 - (1 - (((U822-T822)/U822)+(S822/T822)))*100</f>
        <v>2.4925224327018896</v>
      </c>
      <c r="X822" s="6">
        <v>1.0029999999999999</v>
      </c>
      <c r="Y822" s="13">
        <f>(X822-U822)/U822*100</f>
        <v>0</v>
      </c>
      <c r="Z822" s="14">
        <f>IF(W822&gt;10,"NA",Y822)</f>
        <v>0</v>
      </c>
    </row>
    <row r="823" spans="1:26" ht="19" x14ac:dyDescent="0.25">
      <c r="A823" s="23">
        <v>822</v>
      </c>
      <c r="B823" s="5" t="s">
        <v>0</v>
      </c>
      <c r="C823" s="3" t="s">
        <v>51</v>
      </c>
      <c r="D823" s="3" t="s">
        <v>51</v>
      </c>
      <c r="E823" s="3" t="s">
        <v>47</v>
      </c>
      <c r="F823" s="3" t="s">
        <v>8</v>
      </c>
      <c r="G823" s="3">
        <v>59</v>
      </c>
      <c r="H823" s="3" t="s">
        <v>17</v>
      </c>
      <c r="I823" s="23" t="s">
        <v>37</v>
      </c>
      <c r="J823" s="23">
        <v>426</v>
      </c>
      <c r="K823" s="23">
        <v>20</v>
      </c>
      <c r="L823" s="23">
        <v>0</v>
      </c>
      <c r="M823" s="4">
        <f>PI()*(K823/2)^2/1000+PI()*(L823/2)^2/1000</f>
        <v>0.31415926535897931</v>
      </c>
      <c r="N823" s="33">
        <v>1</v>
      </c>
      <c r="O823" s="3">
        <v>4</v>
      </c>
      <c r="P823" s="6">
        <v>1.171</v>
      </c>
      <c r="Q823" s="6">
        <v>0.79300000000000004</v>
      </c>
      <c r="R823" s="6">
        <v>0.76800000000000002</v>
      </c>
      <c r="S823" s="6">
        <v>0</v>
      </c>
      <c r="T823" s="6">
        <f>R823-S823</f>
        <v>0.76800000000000002</v>
      </c>
      <c r="U823" s="6">
        <v>0.91400000000000003</v>
      </c>
      <c r="V823" s="6">
        <f>U823-S823</f>
        <v>0.91400000000000003</v>
      </c>
      <c r="W823" s="6">
        <f>100 - (1 - (((U823-T823)/U823)+(S823/T823)))*100</f>
        <v>15.973741794310726</v>
      </c>
      <c r="X823" s="6">
        <v>0.91400000000000003</v>
      </c>
      <c r="Y823" s="13">
        <f>(X823-U823)/U823*100</f>
        <v>0</v>
      </c>
      <c r="Z823" s="14" t="str">
        <f>IF(W823&gt;10,"NA",Y823)</f>
        <v>NA</v>
      </c>
    </row>
    <row r="824" spans="1:26" ht="19" x14ac:dyDescent="0.25">
      <c r="A824" s="23">
        <v>823</v>
      </c>
      <c r="B824" s="5" t="s">
        <v>0</v>
      </c>
      <c r="C824" s="3" t="s">
        <v>51</v>
      </c>
      <c r="D824" s="3" t="s">
        <v>51</v>
      </c>
      <c r="E824" s="3" t="s">
        <v>47</v>
      </c>
      <c r="F824" s="3" t="s">
        <v>8</v>
      </c>
      <c r="G824" s="3">
        <v>59</v>
      </c>
      <c r="H824" s="3" t="s">
        <v>17</v>
      </c>
      <c r="I824" s="23" t="s">
        <v>37</v>
      </c>
      <c r="J824" s="23">
        <v>426</v>
      </c>
      <c r="K824" s="23">
        <v>20</v>
      </c>
      <c r="L824" s="23">
        <v>0</v>
      </c>
      <c r="M824" s="4">
        <f>PI()*(K824/2)^2/1000+PI()*(L824/2)^2/1000</f>
        <v>0.31415926535897931</v>
      </c>
      <c r="N824" s="33">
        <v>0</v>
      </c>
      <c r="O824" s="3">
        <v>5</v>
      </c>
      <c r="P824" s="6">
        <v>2.4390000000000001</v>
      </c>
      <c r="Q824" s="6">
        <v>2.4969999999999999</v>
      </c>
      <c r="R824" s="6">
        <v>2.4380000000000002</v>
      </c>
      <c r="S824" s="6">
        <v>0</v>
      </c>
      <c r="T824" s="6">
        <f>R824-S824</f>
        <v>2.4380000000000002</v>
      </c>
      <c r="U824" s="6">
        <v>2.7269999999999999</v>
      </c>
      <c r="V824" s="6">
        <f>U824-S824</f>
        <v>2.7269999999999999</v>
      </c>
      <c r="W824" s="6">
        <f>100 - (1 - (((U824-T824)/U824)+(S824/T824)))*100</f>
        <v>10.597726439310577</v>
      </c>
      <c r="X824" s="6">
        <v>2.7269999999999999</v>
      </c>
      <c r="Y824" s="13">
        <f>(X824-U824)/U824*100</f>
        <v>0</v>
      </c>
      <c r="Z824" s="14" t="str">
        <f>IF(W824&gt;10,"NA",Y824)</f>
        <v>NA</v>
      </c>
    </row>
    <row r="825" spans="1:26" ht="19" x14ac:dyDescent="0.25">
      <c r="A825" s="23">
        <v>824</v>
      </c>
      <c r="B825" s="5" t="s">
        <v>0</v>
      </c>
      <c r="C825" s="3" t="s">
        <v>51</v>
      </c>
      <c r="D825" s="3" t="s">
        <v>51</v>
      </c>
      <c r="E825" s="3" t="s">
        <v>47</v>
      </c>
      <c r="F825" s="3" t="s">
        <v>8</v>
      </c>
      <c r="G825" s="3">
        <v>59</v>
      </c>
      <c r="H825" s="3" t="s">
        <v>17</v>
      </c>
      <c r="I825" s="23" t="s">
        <v>37</v>
      </c>
      <c r="J825" s="23">
        <v>426</v>
      </c>
      <c r="K825" s="23">
        <v>20</v>
      </c>
      <c r="L825" s="23">
        <v>0</v>
      </c>
      <c r="M825" s="4">
        <f>PI()*(K825/2)^2/1000+PI()*(L825/2)^2/1000</f>
        <v>0.31415926535897931</v>
      </c>
      <c r="N825" s="33">
        <v>0</v>
      </c>
      <c r="O825" s="3">
        <v>6</v>
      </c>
      <c r="P825" s="6">
        <v>1.5249999999999999</v>
      </c>
      <c r="Q825" s="6">
        <v>1.427</v>
      </c>
      <c r="R825" s="6">
        <v>1.403</v>
      </c>
      <c r="S825" s="6">
        <v>0</v>
      </c>
      <c r="T825" s="6">
        <f>R825-S825</f>
        <v>1.403</v>
      </c>
      <c r="U825" s="6">
        <v>1.403</v>
      </c>
      <c r="V825" s="6">
        <f>U825-S825</f>
        <v>1.403</v>
      </c>
      <c r="W825" s="6">
        <f>100 - (1 - (((U825-T825)/U825)+(S825/T825)))*100</f>
        <v>0</v>
      </c>
      <c r="X825" s="6">
        <v>1.403</v>
      </c>
      <c r="Y825" s="13">
        <f>(X825-U825)/U825*100</f>
        <v>0</v>
      </c>
      <c r="Z825" s="14">
        <f>IF(W825&gt;10,"NA",Y825)</f>
        <v>0</v>
      </c>
    </row>
    <row r="826" spans="1:26" ht="19" x14ac:dyDescent="0.25">
      <c r="A826" s="23">
        <v>825</v>
      </c>
      <c r="B826" s="5" t="s">
        <v>0</v>
      </c>
      <c r="C826" s="3" t="s">
        <v>51</v>
      </c>
      <c r="D826" s="3" t="s">
        <v>51</v>
      </c>
      <c r="E826" s="3" t="s">
        <v>47</v>
      </c>
      <c r="F826" s="3" t="s">
        <v>8</v>
      </c>
      <c r="G826" s="3">
        <v>59</v>
      </c>
      <c r="H826" s="3" t="s">
        <v>17</v>
      </c>
      <c r="I826" s="23" t="s">
        <v>37</v>
      </c>
      <c r="J826" s="23">
        <v>426</v>
      </c>
      <c r="K826" s="23">
        <v>20</v>
      </c>
      <c r="L826" s="23">
        <v>0</v>
      </c>
      <c r="M826" s="4">
        <f>PI()*(K826/2)^2/1000+PI()*(L826/2)^2/1000</f>
        <v>0.31415926535897931</v>
      </c>
      <c r="N826" s="33">
        <v>1</v>
      </c>
      <c r="O826" s="3">
        <v>7</v>
      </c>
      <c r="P826" s="6">
        <v>1.9330000000000001</v>
      </c>
      <c r="Q826" s="6">
        <v>1.512</v>
      </c>
      <c r="R826" s="6">
        <v>1.444</v>
      </c>
      <c r="S826" s="6">
        <v>0</v>
      </c>
      <c r="T826" s="6">
        <f>R826-S826</f>
        <v>1.444</v>
      </c>
      <c r="U826" s="6">
        <v>1.444</v>
      </c>
      <c r="V826" s="6">
        <f>U826-S826</f>
        <v>1.444</v>
      </c>
      <c r="W826" s="6">
        <f>100 - (1 - (((U826-T826)/U826)+(S826/T826)))*100</f>
        <v>0</v>
      </c>
      <c r="X826" s="6">
        <v>1.444</v>
      </c>
      <c r="Y826" s="13">
        <f>(X826-U826)/U826*100</f>
        <v>0</v>
      </c>
      <c r="Z826" s="14">
        <f>IF(W826&gt;10,"NA",Y826)</f>
        <v>0</v>
      </c>
    </row>
    <row r="827" spans="1:26" ht="19" x14ac:dyDescent="0.25">
      <c r="A827" s="23">
        <v>826</v>
      </c>
      <c r="B827" s="5" t="s">
        <v>0</v>
      </c>
      <c r="C827" s="3" t="s">
        <v>51</v>
      </c>
      <c r="D827" s="3" t="s">
        <v>51</v>
      </c>
      <c r="E827" s="3" t="s">
        <v>47</v>
      </c>
      <c r="F827" s="3" t="s">
        <v>8</v>
      </c>
      <c r="G827" s="3">
        <v>59</v>
      </c>
      <c r="H827" s="3" t="s">
        <v>17</v>
      </c>
      <c r="I827" s="23" t="s">
        <v>37</v>
      </c>
      <c r="J827" s="23">
        <v>426</v>
      </c>
      <c r="K827" s="23">
        <v>20</v>
      </c>
      <c r="L827" s="23">
        <v>0</v>
      </c>
      <c r="M827" s="4">
        <f>PI()*(K827/2)^2/1000+PI()*(L827/2)^2/1000</f>
        <v>0.31415926535897931</v>
      </c>
      <c r="N827" s="33">
        <v>1</v>
      </c>
      <c r="O827" s="3">
        <v>8</v>
      </c>
      <c r="P827" s="6">
        <v>2.2309999999999999</v>
      </c>
      <c r="Q827" s="6">
        <v>2.0329999999999999</v>
      </c>
      <c r="R827" s="6">
        <v>1.9730000000000001</v>
      </c>
      <c r="S827" s="6">
        <v>0</v>
      </c>
      <c r="T827" s="6">
        <f>R827-S827</f>
        <v>1.9730000000000001</v>
      </c>
      <c r="U827" s="6">
        <v>2.4910000000000001</v>
      </c>
      <c r="V827" s="6">
        <f>U827-S827</f>
        <v>2.4910000000000001</v>
      </c>
      <c r="W827" s="6">
        <f>100 - (1 - (((U827-T827)/U827)+(S827/T827)))*100</f>
        <v>20.794861501405066</v>
      </c>
      <c r="X827" s="6">
        <v>2.4910000000000001</v>
      </c>
      <c r="Y827" s="13">
        <f>(X827-U827)/U827*100</f>
        <v>0</v>
      </c>
      <c r="Z827" s="14" t="str">
        <f>IF(W827&gt;10,"NA",Y827)</f>
        <v>NA</v>
      </c>
    </row>
    <row r="828" spans="1:26" ht="19" x14ac:dyDescent="0.25">
      <c r="A828" s="23">
        <v>827</v>
      </c>
      <c r="B828" s="5" t="s">
        <v>0</v>
      </c>
      <c r="C828" s="3" t="s">
        <v>51</v>
      </c>
      <c r="D828" s="3" t="s">
        <v>51</v>
      </c>
      <c r="E828" s="3" t="s">
        <v>47</v>
      </c>
      <c r="F828" s="3" t="s">
        <v>8</v>
      </c>
      <c r="G828" s="3">
        <v>59</v>
      </c>
      <c r="H828" s="3" t="s">
        <v>17</v>
      </c>
      <c r="I828" s="23" t="s">
        <v>37</v>
      </c>
      <c r="J828" s="23">
        <v>426</v>
      </c>
      <c r="K828" s="23">
        <v>20</v>
      </c>
      <c r="L828" s="23">
        <v>0</v>
      </c>
      <c r="M828" s="4">
        <f>PI()*(K828/2)^2/1000+PI()*(L828/2)^2/1000</f>
        <v>0.31415926535897931</v>
      </c>
      <c r="N828" s="33">
        <v>0</v>
      </c>
      <c r="O828" s="3">
        <v>9</v>
      </c>
      <c r="P828" s="6">
        <v>2.2090000000000001</v>
      </c>
      <c r="Q828" s="6">
        <v>2.1339999999999999</v>
      </c>
      <c r="R828" s="6">
        <v>2.0750000000000002</v>
      </c>
      <c r="S828" s="6">
        <v>0</v>
      </c>
      <c r="T828" s="6">
        <f>R828-S828</f>
        <v>2.0750000000000002</v>
      </c>
      <c r="U828" s="6">
        <v>2.5470000000000002</v>
      </c>
      <c r="V828" s="6">
        <f>U828-S828</f>
        <v>2.5470000000000002</v>
      </c>
      <c r="W828" s="6">
        <f>100 - (1 - (((U828-T828)/U828)+(S828/T828)))*100</f>
        <v>18.531605810757739</v>
      </c>
      <c r="X828" s="6">
        <v>2.5470000000000002</v>
      </c>
      <c r="Y828" s="13">
        <f>(X828-U828)/U828*100</f>
        <v>0</v>
      </c>
      <c r="Z828" s="14" t="str">
        <f>IF(W828&gt;10,"NA",Y828)</f>
        <v>NA</v>
      </c>
    </row>
    <row r="829" spans="1:26" ht="19" x14ac:dyDescent="0.25">
      <c r="A829" s="23">
        <v>828</v>
      </c>
      <c r="B829" s="5" t="s">
        <v>0</v>
      </c>
      <c r="C829" s="3" t="s">
        <v>51</v>
      </c>
      <c r="D829" s="3" t="s">
        <v>51</v>
      </c>
      <c r="E829" s="3" t="s">
        <v>47</v>
      </c>
      <c r="F829" s="3" t="s">
        <v>8</v>
      </c>
      <c r="G829" s="3">
        <v>59</v>
      </c>
      <c r="H829" s="3" t="s">
        <v>17</v>
      </c>
      <c r="I829" s="23" t="s">
        <v>37</v>
      </c>
      <c r="J829" s="23">
        <v>426</v>
      </c>
      <c r="K829" s="23">
        <v>20</v>
      </c>
      <c r="L829" s="23">
        <v>0</v>
      </c>
      <c r="M829" s="4">
        <f>PI()*(K829/2)^2/1000+PI()*(L829/2)^2/1000</f>
        <v>0.31415926535897931</v>
      </c>
      <c r="N829" s="33">
        <v>1</v>
      </c>
      <c r="O829" s="3">
        <v>10</v>
      </c>
      <c r="P829" s="6">
        <v>1.927</v>
      </c>
      <c r="Q829" s="6">
        <v>1.6180000000000001</v>
      </c>
      <c r="R829" s="6">
        <v>1.6180000000000001</v>
      </c>
      <c r="S829" s="6">
        <v>0</v>
      </c>
      <c r="T829" s="6">
        <f>R829-S829</f>
        <v>1.6180000000000001</v>
      </c>
      <c r="U829" s="6">
        <v>1.66</v>
      </c>
      <c r="V829" s="6">
        <f>U829-S829</f>
        <v>1.66</v>
      </c>
      <c r="W829" s="6">
        <f>100 - (1 - (((U829-T829)/U829)+(S829/T829)))*100</f>
        <v>2.5301204819276961</v>
      </c>
      <c r="X829" s="6">
        <v>1.66</v>
      </c>
      <c r="Y829" s="13">
        <f>(X829-U829)/U829*100</f>
        <v>0</v>
      </c>
      <c r="Z829" s="14">
        <f>IF(W829&gt;10,"NA",Y829)</f>
        <v>0</v>
      </c>
    </row>
    <row r="830" spans="1:26" ht="19" x14ac:dyDescent="0.25">
      <c r="A830" s="23">
        <v>829</v>
      </c>
      <c r="B830" s="5" t="s">
        <v>0</v>
      </c>
      <c r="C830" s="3" t="s">
        <v>51</v>
      </c>
      <c r="D830" s="3" t="s">
        <v>51</v>
      </c>
      <c r="E830" s="3" t="s">
        <v>47</v>
      </c>
      <c r="F830" s="3" t="s">
        <v>8</v>
      </c>
      <c r="G830" s="3">
        <v>59</v>
      </c>
      <c r="H830" s="3" t="s">
        <v>17</v>
      </c>
      <c r="I830" s="23" t="s">
        <v>37</v>
      </c>
      <c r="J830" s="23">
        <v>426</v>
      </c>
      <c r="K830" s="23">
        <v>20</v>
      </c>
      <c r="L830" s="23">
        <v>0</v>
      </c>
      <c r="M830" s="4">
        <f>PI()*(K830/2)^2/1000+PI()*(L830/2)^2/1000</f>
        <v>0.31415926535897931</v>
      </c>
      <c r="N830" s="33">
        <v>1</v>
      </c>
      <c r="O830" s="3">
        <v>11</v>
      </c>
      <c r="P830" s="6">
        <v>1.5289999999999999</v>
      </c>
      <c r="Q830" s="6">
        <v>0.97299999999999998</v>
      </c>
      <c r="R830" s="6">
        <v>0.96299999999999997</v>
      </c>
      <c r="S830" s="6">
        <v>0</v>
      </c>
      <c r="T830" s="6">
        <f>R830-S830</f>
        <v>0.96299999999999997</v>
      </c>
      <c r="U830" s="6">
        <v>0.96299999999999997</v>
      </c>
      <c r="V830" s="6">
        <f>U830-S830</f>
        <v>0.96299999999999997</v>
      </c>
      <c r="W830" s="6">
        <f>100 - (1 - (((U830-T830)/U830)+(S830/T830)))*100</f>
        <v>0</v>
      </c>
      <c r="X830" s="6">
        <v>0.96299999999999997</v>
      </c>
      <c r="Y830" s="13">
        <f>(X830-U830)/U830*100</f>
        <v>0</v>
      </c>
      <c r="Z830" s="14">
        <f>IF(W830&gt;10,"NA",Y830)</f>
        <v>0</v>
      </c>
    </row>
    <row r="831" spans="1:26" ht="19" x14ac:dyDescent="0.25">
      <c r="A831" s="23">
        <v>830</v>
      </c>
      <c r="B831" s="5" t="s">
        <v>0</v>
      </c>
      <c r="C831" s="3" t="s">
        <v>51</v>
      </c>
      <c r="D831" s="3" t="s">
        <v>51</v>
      </c>
      <c r="E831" s="3" t="s">
        <v>47</v>
      </c>
      <c r="F831" s="3" t="s">
        <v>8</v>
      </c>
      <c r="G831" s="3">
        <v>59</v>
      </c>
      <c r="H831" s="3" t="s">
        <v>17</v>
      </c>
      <c r="I831" s="23" t="s">
        <v>37</v>
      </c>
      <c r="J831" s="23">
        <v>426</v>
      </c>
      <c r="K831" s="23">
        <v>20</v>
      </c>
      <c r="L831" s="23">
        <v>0</v>
      </c>
      <c r="M831" s="4">
        <f>PI()*(K831/2)^2/1000+PI()*(L831/2)^2/1000</f>
        <v>0.31415926535897931</v>
      </c>
      <c r="N831" s="33">
        <v>0</v>
      </c>
      <c r="O831" s="3">
        <v>12</v>
      </c>
      <c r="P831" s="6">
        <v>3.2450000000000001</v>
      </c>
      <c r="Q831" s="6">
        <v>4.1210000000000004</v>
      </c>
      <c r="R831" s="6">
        <v>4.0469999999999997</v>
      </c>
      <c r="S831" s="6">
        <v>0</v>
      </c>
      <c r="T831" s="6">
        <f>R831-S831</f>
        <v>4.0469999999999997</v>
      </c>
      <c r="U831" s="6">
        <v>4.5720000000000001</v>
      </c>
      <c r="V831" s="6">
        <f>U831-S831</f>
        <v>4.5720000000000001</v>
      </c>
      <c r="W831" s="6">
        <f>100 - (1 - (((U831-T831)/U831)+(S831/T831)))*100</f>
        <v>11.482939632545936</v>
      </c>
      <c r="X831" s="6">
        <v>4.5720000000000001</v>
      </c>
      <c r="Y831" s="13">
        <f>(X831-U831)/U831*100</f>
        <v>0</v>
      </c>
      <c r="Z831" s="14" t="str">
        <f>IF(W831&gt;10,"NA",Y831)</f>
        <v>NA</v>
      </c>
    </row>
    <row r="832" spans="1:26" ht="19" x14ac:dyDescent="0.25">
      <c r="A832" s="23">
        <v>831</v>
      </c>
      <c r="B832" s="5" t="s">
        <v>0</v>
      </c>
      <c r="C832" s="3" t="s">
        <v>51</v>
      </c>
      <c r="D832" s="3" t="s">
        <v>51</v>
      </c>
      <c r="E832" s="3" t="s">
        <v>47</v>
      </c>
      <c r="F832" s="3" t="s">
        <v>8</v>
      </c>
      <c r="G832" s="3">
        <v>59</v>
      </c>
      <c r="H832" s="3" t="s">
        <v>17</v>
      </c>
      <c r="I832" s="23" t="s">
        <v>37</v>
      </c>
      <c r="J832" s="23">
        <v>426</v>
      </c>
      <c r="K832" s="23">
        <v>20</v>
      </c>
      <c r="L832" s="23">
        <v>0</v>
      </c>
      <c r="M832" s="4">
        <f>PI()*(K832/2)^2/1000+PI()*(L832/2)^2/1000</f>
        <v>0.31415926535897931</v>
      </c>
      <c r="N832" s="33">
        <v>0</v>
      </c>
      <c r="O832" s="3">
        <v>13</v>
      </c>
      <c r="P832" s="6">
        <v>2.8919999999999999</v>
      </c>
      <c r="Q832" s="6">
        <v>4.1680000000000001</v>
      </c>
      <c r="R832" s="6">
        <v>4.1680000000000001</v>
      </c>
      <c r="S832" s="6">
        <v>0</v>
      </c>
      <c r="T832" s="6">
        <f>R832-S832</f>
        <v>4.1680000000000001</v>
      </c>
      <c r="U832" s="6">
        <v>4.2149999999999999</v>
      </c>
      <c r="V832" s="6">
        <f>U832-S832</f>
        <v>4.2149999999999999</v>
      </c>
      <c r="W832" s="6">
        <f>100 - (1 - (((U832-T832)/U832)+(S832/T832)))*100</f>
        <v>1.1150652431791173</v>
      </c>
      <c r="X832" s="13">
        <v>4.2450000000000001</v>
      </c>
      <c r="Y832" s="13">
        <f>(X832-U832)/U832*100</f>
        <v>0.71174377224199881</v>
      </c>
      <c r="Z832" s="14">
        <f>IF(W832&gt;10,"NA",Y832)</f>
        <v>0.71174377224199881</v>
      </c>
    </row>
    <row r="833" spans="1:26" ht="19" x14ac:dyDescent="0.25">
      <c r="A833" s="23">
        <v>832</v>
      </c>
      <c r="B833" s="5" t="s">
        <v>0</v>
      </c>
      <c r="C833" s="3" t="s">
        <v>51</v>
      </c>
      <c r="D833" s="3" t="s">
        <v>51</v>
      </c>
      <c r="E833" s="3" t="s">
        <v>47</v>
      </c>
      <c r="F833" s="3" t="s">
        <v>8</v>
      </c>
      <c r="G833" s="3">
        <v>59</v>
      </c>
      <c r="H833" s="3" t="s">
        <v>17</v>
      </c>
      <c r="I833" s="23" t="s">
        <v>37</v>
      </c>
      <c r="J833" s="23">
        <v>426</v>
      </c>
      <c r="K833" s="23">
        <v>20</v>
      </c>
      <c r="L833" s="23">
        <v>0</v>
      </c>
      <c r="M833" s="4">
        <f>PI()*(K833/2)^2/1000+PI()*(L833/2)^2/1000</f>
        <v>0.31415926535897931</v>
      </c>
      <c r="N833" s="33">
        <v>0</v>
      </c>
      <c r="O833" s="3">
        <v>14</v>
      </c>
      <c r="P833" s="6">
        <v>3.1579999999999999</v>
      </c>
      <c r="Q833" s="6">
        <v>4.2590000000000003</v>
      </c>
      <c r="R833" s="6">
        <v>4.2030000000000003</v>
      </c>
      <c r="S833" s="6">
        <v>0</v>
      </c>
      <c r="T833" s="6">
        <f>R833-S833</f>
        <v>4.2030000000000003</v>
      </c>
      <c r="U833" s="6">
        <v>4.7469999999999999</v>
      </c>
      <c r="V833" s="6">
        <f>U833-S833</f>
        <v>4.7469999999999999</v>
      </c>
      <c r="W833" s="6">
        <f>100 - (1 - (((U833-T833)/U833)+(S833/T833)))*100</f>
        <v>11.459869391194431</v>
      </c>
      <c r="X833" s="6">
        <v>4.7469999999999999</v>
      </c>
      <c r="Y833" s="13">
        <f>(X833-U833)/U833*100</f>
        <v>0</v>
      </c>
      <c r="Z833" s="14" t="str">
        <f>IF(W833&gt;10,"NA",Y833)</f>
        <v>NA</v>
      </c>
    </row>
    <row r="834" spans="1:26" ht="19" x14ac:dyDescent="0.25">
      <c r="A834" s="23">
        <v>833</v>
      </c>
      <c r="B834" s="5" t="s">
        <v>0</v>
      </c>
      <c r="C834" s="3" t="s">
        <v>51</v>
      </c>
      <c r="D834" s="3" t="s">
        <v>51</v>
      </c>
      <c r="E834" s="3" t="s">
        <v>47</v>
      </c>
      <c r="F834" s="3" t="s">
        <v>8</v>
      </c>
      <c r="G834" s="3">
        <v>59</v>
      </c>
      <c r="H834" s="3" t="s">
        <v>17</v>
      </c>
      <c r="I834" s="23" t="s">
        <v>37</v>
      </c>
      <c r="J834" s="23">
        <v>426</v>
      </c>
      <c r="K834" s="23">
        <v>20</v>
      </c>
      <c r="L834" s="23">
        <v>0</v>
      </c>
      <c r="M834" s="4">
        <f>PI()*(K834/2)^2/1000+PI()*(L834/2)^2/1000</f>
        <v>0.31415926535897931</v>
      </c>
      <c r="N834" s="33">
        <v>0</v>
      </c>
      <c r="O834" s="3">
        <v>15</v>
      </c>
      <c r="P834" s="6">
        <v>3.044</v>
      </c>
      <c r="Q834" s="6">
        <v>4.1900000000000004</v>
      </c>
      <c r="R834" s="6">
        <v>4.1399999999999997</v>
      </c>
      <c r="S834" s="6">
        <v>0</v>
      </c>
      <c r="T834" s="6">
        <f>R834-S834</f>
        <v>4.1399999999999997</v>
      </c>
      <c r="U834" s="6">
        <v>4.2519999999999998</v>
      </c>
      <c r="V834" s="6">
        <f>U834-S834</f>
        <v>4.2519999999999998</v>
      </c>
      <c r="W834" s="6">
        <f>100 - (1 - (((U834-T834)/U834)+(S834/T834)))*100</f>
        <v>2.6340545625588021</v>
      </c>
      <c r="X834" s="13">
        <v>4.2679999999999998</v>
      </c>
      <c r="Y834" s="13">
        <f>(X834-U834)/U834*100</f>
        <v>0.37629350893697122</v>
      </c>
      <c r="Z834" s="14">
        <f>IF(W834&gt;10,"NA",Y834)</f>
        <v>0.37629350893697122</v>
      </c>
    </row>
    <row r="835" spans="1:26" ht="19" x14ac:dyDescent="0.25">
      <c r="A835" s="23">
        <v>834</v>
      </c>
      <c r="B835" s="5" t="s">
        <v>0</v>
      </c>
      <c r="C835" s="3" t="s">
        <v>51</v>
      </c>
      <c r="D835" s="3" t="s">
        <v>51</v>
      </c>
      <c r="E835" s="3" t="s">
        <v>47</v>
      </c>
      <c r="F835" s="3" t="s">
        <v>8</v>
      </c>
      <c r="G835" s="3">
        <v>59</v>
      </c>
      <c r="H835" s="3" t="s">
        <v>17</v>
      </c>
      <c r="I835" s="23" t="s">
        <v>37</v>
      </c>
      <c r="J835" s="23">
        <v>426</v>
      </c>
      <c r="K835" s="23">
        <v>20</v>
      </c>
      <c r="L835" s="23">
        <v>0</v>
      </c>
      <c r="M835" s="4">
        <f>PI()*(K835/2)^2/1000+PI()*(L835/2)^2/1000</f>
        <v>0.31415926535897931</v>
      </c>
      <c r="N835" s="33">
        <v>0</v>
      </c>
      <c r="O835" s="3">
        <v>16</v>
      </c>
      <c r="P835" s="6">
        <v>2.649</v>
      </c>
      <c r="Q835" s="6">
        <v>3.2589999999999999</v>
      </c>
      <c r="R835" s="6">
        <v>3.2010000000000001</v>
      </c>
      <c r="S835" s="6">
        <v>0</v>
      </c>
      <c r="T835" s="6">
        <f>R835-S835</f>
        <v>3.2010000000000001</v>
      </c>
      <c r="U835" s="6">
        <v>3.2229999999999999</v>
      </c>
      <c r="V835" s="6">
        <f>U835-S835</f>
        <v>3.2229999999999999</v>
      </c>
      <c r="W835" s="6">
        <f>100 - (1 - (((U835-T835)/U835)+(S835/T835)))*100</f>
        <v>0.68259385665528782</v>
      </c>
      <c r="X835" s="6">
        <v>3.2229999999999999</v>
      </c>
      <c r="Y835" s="13">
        <f>(X835-U835)/U835*100</f>
        <v>0</v>
      </c>
      <c r="Z835" s="14">
        <f>IF(W835&gt;10,"NA",Y835)</f>
        <v>0</v>
      </c>
    </row>
    <row r="836" spans="1:26" ht="19" x14ac:dyDescent="0.25">
      <c r="A836" s="23">
        <v>835</v>
      </c>
      <c r="B836" s="5" t="s">
        <v>0</v>
      </c>
      <c r="C836" s="3" t="s">
        <v>51</v>
      </c>
      <c r="D836" s="3" t="s">
        <v>51</v>
      </c>
      <c r="E836" s="3" t="s">
        <v>47</v>
      </c>
      <c r="F836" s="3" t="s">
        <v>8</v>
      </c>
      <c r="G836" s="3">
        <v>60</v>
      </c>
      <c r="H836" s="3" t="s">
        <v>17</v>
      </c>
      <c r="I836" s="23" t="s">
        <v>37</v>
      </c>
      <c r="J836" s="23">
        <v>404</v>
      </c>
      <c r="K836" s="23">
        <v>150</v>
      </c>
      <c r="L836" s="23">
        <v>0</v>
      </c>
      <c r="M836" s="4">
        <f>PI()*(K836/2)^2/1000+PI()*(L836/2)^2/1000</f>
        <v>17.671458676442587</v>
      </c>
      <c r="N836" s="33">
        <v>0</v>
      </c>
      <c r="O836" s="3">
        <v>1</v>
      </c>
      <c r="P836" s="6">
        <v>2.0059999999999998</v>
      </c>
      <c r="Q836" s="6">
        <v>1.7509999999999999</v>
      </c>
      <c r="R836" s="6">
        <v>1.71</v>
      </c>
      <c r="S836" s="6">
        <v>0</v>
      </c>
      <c r="T836" s="6">
        <f>R836-S836</f>
        <v>1.71</v>
      </c>
      <c r="U836" s="6">
        <v>2.0339999999999998</v>
      </c>
      <c r="V836" s="6">
        <f>U836-S836</f>
        <v>2.0339999999999998</v>
      </c>
      <c r="W836" s="6">
        <f>100 - (1 - (((U836-T836)/U836)+(S836/T836)))*100</f>
        <v>15.929203539823007</v>
      </c>
      <c r="X836" s="7">
        <v>2.0339999999999998</v>
      </c>
      <c r="Y836" s="13">
        <f>(X836-U836)/U836*100</f>
        <v>0</v>
      </c>
      <c r="Z836" s="14" t="str">
        <f>IF(W836&gt;10,"NA",Y836)</f>
        <v>NA</v>
      </c>
    </row>
    <row r="837" spans="1:26" ht="19" x14ac:dyDescent="0.25">
      <c r="A837" s="23">
        <v>836</v>
      </c>
      <c r="B837" s="5" t="s">
        <v>0</v>
      </c>
      <c r="C837" s="3" t="s">
        <v>51</v>
      </c>
      <c r="D837" s="3" t="s">
        <v>51</v>
      </c>
      <c r="E837" s="3" t="s">
        <v>47</v>
      </c>
      <c r="F837" s="3" t="s">
        <v>8</v>
      </c>
      <c r="G837" s="3">
        <v>60</v>
      </c>
      <c r="H837" s="3" t="s">
        <v>17</v>
      </c>
      <c r="I837" s="23" t="s">
        <v>37</v>
      </c>
      <c r="J837" s="23">
        <v>404</v>
      </c>
      <c r="K837" s="23">
        <v>150</v>
      </c>
      <c r="L837" s="23">
        <v>0</v>
      </c>
      <c r="M837" s="4">
        <f>PI()*(K837/2)^2/1000+PI()*(L837/2)^2/1000</f>
        <v>17.671458676442587</v>
      </c>
      <c r="N837" s="33">
        <v>0</v>
      </c>
      <c r="O837" s="3">
        <v>2</v>
      </c>
      <c r="P837" s="6">
        <v>2.41</v>
      </c>
      <c r="Q837" s="6">
        <v>2.6520000000000001</v>
      </c>
      <c r="R837" s="6">
        <v>2.593</v>
      </c>
      <c r="S837" s="6">
        <v>0</v>
      </c>
      <c r="T837" s="6">
        <f>R837-S837</f>
        <v>2.593</v>
      </c>
      <c r="U837" s="6">
        <v>2.79</v>
      </c>
      <c r="V837" s="6">
        <f>U837-S837</f>
        <v>2.79</v>
      </c>
      <c r="W837" s="6">
        <f>100 - (1 - (((U837-T837)/U837)+(S837/T837)))*100</f>
        <v>7.0609318996415738</v>
      </c>
      <c r="X837" s="7">
        <v>2.79</v>
      </c>
      <c r="Y837" s="13">
        <f>(X837-U837)/U837*100</f>
        <v>0</v>
      </c>
      <c r="Z837" s="14">
        <f>IF(W837&gt;10,"NA",Y837)</f>
        <v>0</v>
      </c>
    </row>
    <row r="838" spans="1:26" ht="19" x14ac:dyDescent="0.25">
      <c r="A838" s="23">
        <v>837</v>
      </c>
      <c r="B838" s="5" t="s">
        <v>0</v>
      </c>
      <c r="C838" s="3" t="s">
        <v>51</v>
      </c>
      <c r="D838" s="3" t="s">
        <v>51</v>
      </c>
      <c r="E838" s="3" t="s">
        <v>47</v>
      </c>
      <c r="F838" s="3" t="s">
        <v>8</v>
      </c>
      <c r="G838" s="3">
        <v>60</v>
      </c>
      <c r="H838" s="3" t="s">
        <v>17</v>
      </c>
      <c r="I838" s="23" t="s">
        <v>37</v>
      </c>
      <c r="J838" s="23">
        <v>404</v>
      </c>
      <c r="K838" s="23">
        <v>150</v>
      </c>
      <c r="L838" s="23">
        <v>0</v>
      </c>
      <c r="M838" s="4">
        <f>PI()*(K838/2)^2/1000+PI()*(L838/2)^2/1000</f>
        <v>17.671458676442587</v>
      </c>
      <c r="N838" s="33">
        <v>0</v>
      </c>
      <c r="O838" s="3">
        <v>3</v>
      </c>
      <c r="P838" s="6">
        <v>2.3010000000000002</v>
      </c>
      <c r="Q838" s="6">
        <v>1.833</v>
      </c>
      <c r="R838" s="6">
        <v>1.7689999999999999</v>
      </c>
      <c r="S838" s="6">
        <v>0</v>
      </c>
      <c r="T838" s="6">
        <f>R838-S838</f>
        <v>1.7689999999999999</v>
      </c>
      <c r="U838" s="6">
        <v>2.0779999999999998</v>
      </c>
      <c r="V838" s="6">
        <f>U838-S838</f>
        <v>2.0779999999999998</v>
      </c>
      <c r="W838" s="6">
        <f>100 - (1 - (((U838-T838)/U838)+(S838/T838)))*100</f>
        <v>14.870067372473528</v>
      </c>
      <c r="X838" s="7">
        <v>2.0779999999999998</v>
      </c>
      <c r="Y838" s="13">
        <f>(X838-U838)/U838*100</f>
        <v>0</v>
      </c>
      <c r="Z838" s="14" t="str">
        <f>IF(W838&gt;10,"NA",Y838)</f>
        <v>NA</v>
      </c>
    </row>
    <row r="839" spans="1:26" ht="19" x14ac:dyDescent="0.25">
      <c r="A839" s="23">
        <v>838</v>
      </c>
      <c r="B839" s="5" t="s">
        <v>0</v>
      </c>
      <c r="C839" s="3" t="s">
        <v>51</v>
      </c>
      <c r="D839" s="3" t="s">
        <v>51</v>
      </c>
      <c r="E839" s="3" t="s">
        <v>47</v>
      </c>
      <c r="F839" s="3" t="s">
        <v>8</v>
      </c>
      <c r="G839" s="3">
        <v>60</v>
      </c>
      <c r="H839" s="3" t="s">
        <v>17</v>
      </c>
      <c r="I839" s="23" t="s">
        <v>37</v>
      </c>
      <c r="J839" s="23">
        <v>404</v>
      </c>
      <c r="K839" s="23">
        <v>150</v>
      </c>
      <c r="L839" s="23">
        <v>0</v>
      </c>
      <c r="M839" s="4">
        <f>PI()*(K839/2)^2/1000+PI()*(L839/2)^2/1000</f>
        <v>17.671458676442587</v>
      </c>
      <c r="N839" s="33">
        <v>0</v>
      </c>
      <c r="O839" s="3">
        <v>4</v>
      </c>
      <c r="P839" s="6">
        <v>1.8029999999999999</v>
      </c>
      <c r="Q839" s="6">
        <v>1.177</v>
      </c>
      <c r="R839" s="6">
        <v>1.135</v>
      </c>
      <c r="S839" s="6">
        <v>0</v>
      </c>
      <c r="T839" s="6">
        <f>R839-S839</f>
        <v>1.135</v>
      </c>
      <c r="U839" s="6">
        <v>1.347</v>
      </c>
      <c r="V839" s="6">
        <f>U839-S839</f>
        <v>1.347</v>
      </c>
      <c r="W839" s="6">
        <f>100 - (1 - (((U839-T839)/U839)+(S839/T839)))*100</f>
        <v>15.73867854491462</v>
      </c>
      <c r="X839" s="7">
        <v>1.347</v>
      </c>
      <c r="Y839" s="13">
        <f>(X839-U839)/U839*100</f>
        <v>0</v>
      </c>
      <c r="Z839" s="14" t="str">
        <f>IF(W839&gt;10,"NA",Y839)</f>
        <v>NA</v>
      </c>
    </row>
    <row r="840" spans="1:26" ht="19" x14ac:dyDescent="0.25">
      <c r="A840" s="23">
        <v>839</v>
      </c>
      <c r="B840" s="5" t="s">
        <v>0</v>
      </c>
      <c r="C840" s="3" t="s">
        <v>51</v>
      </c>
      <c r="D840" s="3" t="s">
        <v>51</v>
      </c>
      <c r="E840" s="3" t="s">
        <v>47</v>
      </c>
      <c r="F840" s="3" t="s">
        <v>8</v>
      </c>
      <c r="G840" s="3">
        <v>60</v>
      </c>
      <c r="H840" s="3" t="s">
        <v>17</v>
      </c>
      <c r="I840" s="23" t="s">
        <v>37</v>
      </c>
      <c r="J840" s="23">
        <v>404</v>
      </c>
      <c r="K840" s="23">
        <v>150</v>
      </c>
      <c r="L840" s="23">
        <v>0</v>
      </c>
      <c r="M840" s="4">
        <f>PI()*(K840/2)^2/1000+PI()*(L840/2)^2/1000</f>
        <v>17.671458676442587</v>
      </c>
      <c r="N840" s="33">
        <v>0</v>
      </c>
      <c r="O840" s="3">
        <v>5</v>
      </c>
      <c r="P840" s="6">
        <v>1.673</v>
      </c>
      <c r="Q840" s="6">
        <v>1.224</v>
      </c>
      <c r="R840" s="6">
        <v>1.161</v>
      </c>
      <c r="S840" s="6">
        <v>0</v>
      </c>
      <c r="T840" s="6">
        <f>R840-S840</f>
        <v>1.161</v>
      </c>
      <c r="U840" s="6">
        <v>1.2050000000000001</v>
      </c>
      <c r="V840" s="6">
        <f>U840-S840</f>
        <v>1.2050000000000001</v>
      </c>
      <c r="W840" s="6">
        <f>100 - (1 - (((U840-T840)/U840)+(S840/T840)))*100</f>
        <v>3.6514522821576776</v>
      </c>
      <c r="X840" s="7">
        <v>1.2050000000000001</v>
      </c>
      <c r="Y840" s="13">
        <f>(X840-U840)/U840*100</f>
        <v>0</v>
      </c>
      <c r="Z840" s="14">
        <f>IF(W840&gt;10,"NA",Y840)</f>
        <v>0</v>
      </c>
    </row>
    <row r="841" spans="1:26" ht="19" x14ac:dyDescent="0.25">
      <c r="A841" s="23">
        <v>840</v>
      </c>
      <c r="B841" s="5" t="s">
        <v>0</v>
      </c>
      <c r="C841" s="3" t="s">
        <v>51</v>
      </c>
      <c r="D841" s="3" t="s">
        <v>51</v>
      </c>
      <c r="E841" s="3" t="s">
        <v>48</v>
      </c>
      <c r="F841" s="3" t="s">
        <v>8</v>
      </c>
      <c r="G841" s="3">
        <v>61</v>
      </c>
      <c r="H841" s="3" t="s">
        <v>9</v>
      </c>
      <c r="I841" s="23" t="s">
        <v>37</v>
      </c>
      <c r="J841" s="23">
        <v>391</v>
      </c>
      <c r="K841" s="23">
        <v>15</v>
      </c>
      <c r="L841" s="23">
        <v>15</v>
      </c>
      <c r="M841" s="4">
        <f>PI()*(K841/2)^2/1000+PI()*(L841/2)^2/1000</f>
        <v>0.35342917352885173</v>
      </c>
      <c r="N841" s="33">
        <v>0</v>
      </c>
      <c r="O841" s="3">
        <v>1</v>
      </c>
      <c r="P841" s="6">
        <v>2.0190000000000001</v>
      </c>
      <c r="Q841" s="6">
        <v>2.1120000000000001</v>
      </c>
      <c r="R841" s="6">
        <v>2.109</v>
      </c>
      <c r="S841" s="6">
        <v>0</v>
      </c>
      <c r="T841" s="6">
        <f>R841-S841</f>
        <v>2.109</v>
      </c>
      <c r="U841" s="6">
        <v>2.109</v>
      </c>
      <c r="V841" s="6">
        <f>U841-S841</f>
        <v>2.109</v>
      </c>
      <c r="W841" s="6">
        <f>100 - (1 - (((U841-T841)/U841)+(S841/T841)))*100</f>
        <v>0</v>
      </c>
      <c r="X841" s="6">
        <v>2.109</v>
      </c>
      <c r="Y841" s="13">
        <f>(X841-U841)/U841*100</f>
        <v>0</v>
      </c>
      <c r="Z841" s="14">
        <f>IF(W841&gt;10,"NA",Y841)</f>
        <v>0</v>
      </c>
    </row>
    <row r="842" spans="1:26" ht="19" x14ac:dyDescent="0.25">
      <c r="A842" s="23">
        <v>841</v>
      </c>
      <c r="B842" s="5" t="s">
        <v>0</v>
      </c>
      <c r="C842" s="3" t="s">
        <v>51</v>
      </c>
      <c r="D842" s="3" t="s">
        <v>51</v>
      </c>
      <c r="E842" s="3" t="s">
        <v>48</v>
      </c>
      <c r="F842" s="3" t="s">
        <v>8</v>
      </c>
      <c r="G842" s="3">
        <v>61</v>
      </c>
      <c r="H842" s="3" t="s">
        <v>9</v>
      </c>
      <c r="I842" s="23" t="s">
        <v>37</v>
      </c>
      <c r="J842" s="23">
        <v>391</v>
      </c>
      <c r="K842" s="23">
        <v>15</v>
      </c>
      <c r="L842" s="23">
        <v>15</v>
      </c>
      <c r="M842" s="4">
        <f>PI()*(K842/2)^2/1000+PI()*(L842/2)^2/1000</f>
        <v>0.35342917352885173</v>
      </c>
      <c r="N842" s="33">
        <v>0</v>
      </c>
      <c r="O842" s="3">
        <v>2</v>
      </c>
      <c r="P842" s="6">
        <v>2.0329999999999999</v>
      </c>
      <c r="Q842" s="6">
        <v>1.5349999999999999</v>
      </c>
      <c r="R842" s="6">
        <v>1.5109999999999999</v>
      </c>
      <c r="S842" s="6">
        <v>0</v>
      </c>
      <c r="T842" s="6">
        <f>R842-S842</f>
        <v>1.5109999999999999</v>
      </c>
      <c r="U842" s="6">
        <v>1.823</v>
      </c>
      <c r="V842" s="6">
        <f>U842-S842</f>
        <v>1.823</v>
      </c>
      <c r="W842" s="6">
        <f>100 - (1 - (((U842-T842)/U842)+(S842/T842)))*100</f>
        <v>17.114646187602858</v>
      </c>
      <c r="X842" s="6">
        <v>1.823</v>
      </c>
      <c r="Y842" s="13">
        <f>(X842-U842)/U842*100</f>
        <v>0</v>
      </c>
      <c r="Z842" s="14" t="str">
        <f>IF(W842&gt;10,"NA",Y842)</f>
        <v>NA</v>
      </c>
    </row>
    <row r="843" spans="1:26" ht="19" x14ac:dyDescent="0.25">
      <c r="A843" s="23">
        <v>842</v>
      </c>
      <c r="B843" s="5" t="s">
        <v>0</v>
      </c>
      <c r="C843" s="3" t="s">
        <v>51</v>
      </c>
      <c r="D843" s="3" t="s">
        <v>51</v>
      </c>
      <c r="E843" s="3" t="s">
        <v>48</v>
      </c>
      <c r="F843" s="3" t="s">
        <v>8</v>
      </c>
      <c r="G843" s="3">
        <v>61</v>
      </c>
      <c r="H843" s="3" t="s">
        <v>9</v>
      </c>
      <c r="I843" s="23" t="s">
        <v>37</v>
      </c>
      <c r="J843" s="23">
        <v>391</v>
      </c>
      <c r="K843" s="23">
        <v>15</v>
      </c>
      <c r="L843" s="23">
        <v>15</v>
      </c>
      <c r="M843" s="4">
        <f>PI()*(K843/2)^2/1000+PI()*(L843/2)^2/1000</f>
        <v>0.35342917352885173</v>
      </c>
      <c r="N843" s="33">
        <v>0</v>
      </c>
      <c r="O843" s="3">
        <v>3</v>
      </c>
      <c r="P843" s="6">
        <v>2.4039999999999999</v>
      </c>
      <c r="Q843" s="6">
        <v>2.359</v>
      </c>
      <c r="R843" s="6">
        <v>2.302</v>
      </c>
      <c r="S843" s="6">
        <v>0</v>
      </c>
      <c r="T843" s="6">
        <f>R843-S843</f>
        <v>2.302</v>
      </c>
      <c r="U843" s="6">
        <v>2.411</v>
      </c>
      <c r="V843" s="6">
        <f>U843-S843</f>
        <v>2.411</v>
      </c>
      <c r="W843" s="6">
        <f>100 - (1 - (((U843-T843)/U843)+(S843/T843)))*100</f>
        <v>4.5209456656988891</v>
      </c>
      <c r="X843" s="6">
        <v>2.411</v>
      </c>
      <c r="Y843" s="13">
        <f>(X843-U843)/U843*100</f>
        <v>0</v>
      </c>
      <c r="Z843" s="14">
        <f>IF(W843&gt;10,"NA",Y843)</f>
        <v>0</v>
      </c>
    </row>
    <row r="844" spans="1:26" ht="19" x14ac:dyDescent="0.25">
      <c r="A844" s="23">
        <v>843</v>
      </c>
      <c r="B844" s="5" t="s">
        <v>0</v>
      </c>
      <c r="C844" s="3" t="s">
        <v>51</v>
      </c>
      <c r="D844" s="3" t="s">
        <v>51</v>
      </c>
      <c r="E844" s="3" t="s">
        <v>48</v>
      </c>
      <c r="F844" s="3" t="s">
        <v>8</v>
      </c>
      <c r="G844" s="3">
        <v>61</v>
      </c>
      <c r="H844" s="3" t="s">
        <v>9</v>
      </c>
      <c r="I844" s="23" t="s">
        <v>37</v>
      </c>
      <c r="J844" s="23">
        <v>391</v>
      </c>
      <c r="K844" s="23">
        <v>15</v>
      </c>
      <c r="L844" s="23">
        <v>15</v>
      </c>
      <c r="M844" s="4">
        <f>PI()*(K844/2)^2/1000+PI()*(L844/2)^2/1000</f>
        <v>0.35342917352885173</v>
      </c>
      <c r="N844" s="33">
        <v>1</v>
      </c>
      <c r="O844" s="3">
        <v>4</v>
      </c>
      <c r="P844" s="6">
        <v>2.0299999999999998</v>
      </c>
      <c r="Q844" s="6">
        <v>1.2390000000000001</v>
      </c>
      <c r="R844" s="6">
        <v>1.2390000000000001</v>
      </c>
      <c r="S844" s="6">
        <v>0</v>
      </c>
      <c r="T844" s="6">
        <f>R844-S844</f>
        <v>1.2390000000000001</v>
      </c>
      <c r="U844" s="6">
        <v>1.462</v>
      </c>
      <c r="V844" s="6">
        <f>U844-S844</f>
        <v>1.462</v>
      </c>
      <c r="W844" s="6">
        <f>100 - (1 - (((U844-T844)/U844)+(S844/T844)))*100</f>
        <v>15.253077975376186</v>
      </c>
      <c r="X844" s="6">
        <v>1.462</v>
      </c>
      <c r="Y844" s="13">
        <f>(X844-U844)/U844*100</f>
        <v>0</v>
      </c>
      <c r="Z844" s="14" t="str">
        <f>IF(W844&gt;10,"NA",Y844)</f>
        <v>NA</v>
      </c>
    </row>
    <row r="845" spans="1:26" ht="19" x14ac:dyDescent="0.25">
      <c r="A845" s="23">
        <v>844</v>
      </c>
      <c r="B845" s="5" t="s">
        <v>0</v>
      </c>
      <c r="C845" s="3" t="s">
        <v>51</v>
      </c>
      <c r="D845" s="3" t="s">
        <v>51</v>
      </c>
      <c r="E845" s="3" t="s">
        <v>48</v>
      </c>
      <c r="F845" s="3" t="s">
        <v>8</v>
      </c>
      <c r="G845" s="3">
        <v>61</v>
      </c>
      <c r="H845" s="3" t="s">
        <v>9</v>
      </c>
      <c r="I845" s="23" t="s">
        <v>37</v>
      </c>
      <c r="J845" s="23">
        <v>391</v>
      </c>
      <c r="K845" s="23">
        <v>15</v>
      </c>
      <c r="L845" s="23">
        <v>15</v>
      </c>
      <c r="M845" s="4">
        <f>PI()*(K845/2)^2/1000+PI()*(L845/2)^2/1000</f>
        <v>0.35342917352885173</v>
      </c>
      <c r="N845" s="33">
        <v>0</v>
      </c>
      <c r="O845" s="3">
        <v>5</v>
      </c>
      <c r="P845" s="6">
        <v>2.5680000000000001</v>
      </c>
      <c r="Q845" s="6">
        <v>2.8559999999999999</v>
      </c>
      <c r="R845" s="6">
        <v>2.8290000000000002</v>
      </c>
      <c r="S845" s="6">
        <v>0</v>
      </c>
      <c r="T845" s="6">
        <f>R845-S845</f>
        <v>2.8290000000000002</v>
      </c>
      <c r="U845" s="6">
        <v>2.8290000000000002</v>
      </c>
      <c r="V845" s="6">
        <f>U845-S845</f>
        <v>2.8290000000000002</v>
      </c>
      <c r="W845" s="6">
        <f>100 - (1 - (((U845-T845)/U845)+(S845/T845)))*100</f>
        <v>0</v>
      </c>
      <c r="X845" s="6">
        <v>2.8290000000000002</v>
      </c>
      <c r="Y845" s="13">
        <f>(X845-U845)/U845*100</f>
        <v>0</v>
      </c>
      <c r="Z845" s="14">
        <f>IF(W845&gt;10,"NA",Y845)</f>
        <v>0</v>
      </c>
    </row>
    <row r="846" spans="1:26" ht="19" x14ac:dyDescent="0.25">
      <c r="A846" s="23">
        <v>845</v>
      </c>
      <c r="B846" s="5" t="s">
        <v>0</v>
      </c>
      <c r="C846" s="3" t="s">
        <v>51</v>
      </c>
      <c r="D846" s="3" t="s">
        <v>51</v>
      </c>
      <c r="E846" s="3" t="s">
        <v>48</v>
      </c>
      <c r="F846" s="3" t="s">
        <v>8</v>
      </c>
      <c r="G846" s="3">
        <v>61</v>
      </c>
      <c r="H846" s="3" t="s">
        <v>9</v>
      </c>
      <c r="I846" s="23" t="s">
        <v>37</v>
      </c>
      <c r="J846" s="23">
        <v>391</v>
      </c>
      <c r="K846" s="23">
        <v>15</v>
      </c>
      <c r="L846" s="23">
        <v>15</v>
      </c>
      <c r="M846" s="4">
        <f>PI()*(K846/2)^2/1000+PI()*(L846/2)^2/1000</f>
        <v>0.35342917352885173</v>
      </c>
      <c r="N846" s="33">
        <v>0</v>
      </c>
      <c r="O846" s="3">
        <v>6</v>
      </c>
      <c r="P846" s="6">
        <v>1.369</v>
      </c>
      <c r="Q846" s="6">
        <v>0.96199999999999997</v>
      </c>
      <c r="R846" s="6">
        <v>0.93700000000000006</v>
      </c>
      <c r="S846" s="6">
        <v>0</v>
      </c>
      <c r="T846" s="6">
        <f>R846-S846</f>
        <v>0.93700000000000006</v>
      </c>
      <c r="U846" s="6">
        <v>0.93700000000000006</v>
      </c>
      <c r="V846" s="6">
        <f>U846-S846</f>
        <v>0.93700000000000006</v>
      </c>
      <c r="W846" s="6">
        <f>100 - (1 - (((U846-T846)/U846)+(S846/T846)))*100</f>
        <v>0</v>
      </c>
      <c r="X846" s="6">
        <v>0.93700000000000006</v>
      </c>
      <c r="Y846" s="13">
        <f>(X846-U846)/U846*100</f>
        <v>0</v>
      </c>
      <c r="Z846" s="14">
        <f>IF(W846&gt;10,"NA",Y846)</f>
        <v>0</v>
      </c>
    </row>
    <row r="847" spans="1:26" ht="19" x14ac:dyDescent="0.25">
      <c r="A847" s="23">
        <v>846</v>
      </c>
      <c r="B847" s="5" t="s">
        <v>0</v>
      </c>
      <c r="C847" s="3" t="s">
        <v>51</v>
      </c>
      <c r="D847" s="3" t="s">
        <v>51</v>
      </c>
      <c r="E847" s="3" t="s">
        <v>48</v>
      </c>
      <c r="F847" s="3" t="s">
        <v>8</v>
      </c>
      <c r="G847" s="3">
        <v>61</v>
      </c>
      <c r="H847" s="3" t="s">
        <v>9</v>
      </c>
      <c r="I847" s="23" t="s">
        <v>37</v>
      </c>
      <c r="J847" s="23">
        <v>391</v>
      </c>
      <c r="K847" s="23">
        <v>15</v>
      </c>
      <c r="L847" s="23">
        <v>15</v>
      </c>
      <c r="M847" s="4">
        <f>PI()*(K847/2)^2/1000+PI()*(L847/2)^2/1000</f>
        <v>0.35342917352885173</v>
      </c>
      <c r="N847" s="33">
        <v>0</v>
      </c>
      <c r="O847" s="3">
        <v>7</v>
      </c>
      <c r="P847" s="6">
        <v>2.14</v>
      </c>
      <c r="Q847" s="6">
        <v>1.9910000000000001</v>
      </c>
      <c r="R847" s="6">
        <v>1.95</v>
      </c>
      <c r="S847" s="6">
        <v>0</v>
      </c>
      <c r="T847" s="6">
        <f>R847-S847</f>
        <v>1.95</v>
      </c>
      <c r="U847" s="6">
        <v>1.95</v>
      </c>
      <c r="V847" s="6">
        <f>U847-S847</f>
        <v>1.95</v>
      </c>
      <c r="W847" s="6">
        <f>100 - (1 - (((U847-T847)/U847)+(S847/T847)))*100</f>
        <v>0</v>
      </c>
      <c r="X847" s="6">
        <v>1.95</v>
      </c>
      <c r="Y847" s="13">
        <f>(X847-U847)/U847*100</f>
        <v>0</v>
      </c>
      <c r="Z847" s="14">
        <f>IF(W847&gt;10,"NA",Y847)</f>
        <v>0</v>
      </c>
    </row>
    <row r="848" spans="1:26" ht="19" x14ac:dyDescent="0.25">
      <c r="A848" s="23">
        <v>847</v>
      </c>
      <c r="B848" s="5" t="s">
        <v>0</v>
      </c>
      <c r="C848" s="3" t="s">
        <v>51</v>
      </c>
      <c r="D848" s="3" t="s">
        <v>51</v>
      </c>
      <c r="E848" s="3" t="s">
        <v>48</v>
      </c>
      <c r="F848" s="3" t="s">
        <v>8</v>
      </c>
      <c r="G848" s="3">
        <v>61</v>
      </c>
      <c r="H848" s="3" t="s">
        <v>9</v>
      </c>
      <c r="I848" s="23" t="s">
        <v>37</v>
      </c>
      <c r="J848" s="23">
        <v>391</v>
      </c>
      <c r="K848" s="23">
        <v>15</v>
      </c>
      <c r="L848" s="23">
        <v>15</v>
      </c>
      <c r="M848" s="4">
        <f>PI()*(K848/2)^2/1000+PI()*(L848/2)^2/1000</f>
        <v>0.35342917352885173</v>
      </c>
      <c r="N848" s="33">
        <v>0</v>
      </c>
      <c r="O848" s="3">
        <v>8</v>
      </c>
      <c r="P848" s="6">
        <v>2.6459999999999999</v>
      </c>
      <c r="Q848" s="6">
        <v>2.3879999999999999</v>
      </c>
      <c r="R848" s="6">
        <v>2.3199999999999998</v>
      </c>
      <c r="S848" s="6">
        <v>0</v>
      </c>
      <c r="T848" s="6">
        <f>R848-S848</f>
        <v>2.3199999999999998</v>
      </c>
      <c r="U848" s="6">
        <v>3.008</v>
      </c>
      <c r="V848" s="6">
        <f>U848-S848</f>
        <v>3.008</v>
      </c>
      <c r="W848" s="6">
        <f>100 - (1 - (((U848-T848)/U848)+(S848/T848)))*100</f>
        <v>22.872340425531917</v>
      </c>
      <c r="X848" s="6">
        <v>3.008</v>
      </c>
      <c r="Y848" s="13">
        <f>(X848-U848)/U848*100</f>
        <v>0</v>
      </c>
      <c r="Z848" s="14" t="str">
        <f>IF(W848&gt;10,"NA",Y848)</f>
        <v>NA</v>
      </c>
    </row>
    <row r="849" spans="1:26" ht="19" x14ac:dyDescent="0.25">
      <c r="A849" s="23">
        <v>848</v>
      </c>
      <c r="B849" s="5" t="s">
        <v>0</v>
      </c>
      <c r="C849" s="3" t="s">
        <v>51</v>
      </c>
      <c r="D849" s="3" t="s">
        <v>51</v>
      </c>
      <c r="E849" s="3" t="s">
        <v>48</v>
      </c>
      <c r="F849" s="3" t="s">
        <v>8</v>
      </c>
      <c r="G849" s="3">
        <v>61</v>
      </c>
      <c r="H849" s="3" t="s">
        <v>9</v>
      </c>
      <c r="I849" s="23" t="s">
        <v>37</v>
      </c>
      <c r="J849" s="23">
        <v>391</v>
      </c>
      <c r="K849" s="23">
        <v>15</v>
      </c>
      <c r="L849" s="23">
        <v>15</v>
      </c>
      <c r="M849" s="4">
        <f>PI()*(K849/2)^2/1000+PI()*(L849/2)^2/1000</f>
        <v>0.35342917352885173</v>
      </c>
      <c r="N849" s="33">
        <v>0</v>
      </c>
      <c r="O849" s="3">
        <v>9</v>
      </c>
      <c r="P849" s="6">
        <v>2.63</v>
      </c>
      <c r="Q849" s="6">
        <v>3.3660000000000001</v>
      </c>
      <c r="R849" s="6">
        <v>3.286</v>
      </c>
      <c r="S849" s="6">
        <v>0</v>
      </c>
      <c r="T849" s="6">
        <f>R849-S849</f>
        <v>3.286</v>
      </c>
      <c r="U849" s="6">
        <v>3.6019999999999999</v>
      </c>
      <c r="V849" s="6">
        <f>U849-S849</f>
        <v>3.6019999999999999</v>
      </c>
      <c r="W849" s="6">
        <f>100 - (1 - (((U849-T849)/U849)+(S849/T849)))*100</f>
        <v>8.7729039422542883</v>
      </c>
      <c r="X849" s="6">
        <v>3.6019999999999999</v>
      </c>
      <c r="Y849" s="13">
        <f>(X849-U849)/U849*100</f>
        <v>0</v>
      </c>
      <c r="Z849" s="14">
        <f>IF(W849&gt;10,"NA",Y849)</f>
        <v>0</v>
      </c>
    </row>
    <row r="850" spans="1:26" ht="19" x14ac:dyDescent="0.25">
      <c r="A850" s="23">
        <v>849</v>
      </c>
      <c r="B850" s="5" t="s">
        <v>0</v>
      </c>
      <c r="C850" s="3" t="s">
        <v>51</v>
      </c>
      <c r="D850" s="3" t="s">
        <v>51</v>
      </c>
      <c r="E850" s="3" t="s">
        <v>48</v>
      </c>
      <c r="F850" s="3" t="s">
        <v>8</v>
      </c>
      <c r="G850" s="3">
        <v>61</v>
      </c>
      <c r="H850" s="3" t="s">
        <v>9</v>
      </c>
      <c r="I850" s="23" t="s">
        <v>37</v>
      </c>
      <c r="J850" s="23">
        <v>391</v>
      </c>
      <c r="K850" s="23">
        <v>15</v>
      </c>
      <c r="L850" s="23">
        <v>15</v>
      </c>
      <c r="M850" s="4">
        <f>PI()*(K850/2)^2/1000+PI()*(L850/2)^2/1000</f>
        <v>0.35342917352885173</v>
      </c>
      <c r="N850" s="33">
        <v>0</v>
      </c>
      <c r="O850" s="3">
        <v>10</v>
      </c>
      <c r="P850" s="6">
        <v>2.8439999999999999</v>
      </c>
      <c r="Q850" s="6">
        <v>3.5720000000000001</v>
      </c>
      <c r="R850" s="6">
        <v>3.5110000000000001</v>
      </c>
      <c r="S850" s="6">
        <v>0</v>
      </c>
      <c r="T850" s="6">
        <f>R850-S850</f>
        <v>3.5110000000000001</v>
      </c>
      <c r="U850" s="6">
        <v>3.5110000000000001</v>
      </c>
      <c r="V850" s="6">
        <f>U850-S850</f>
        <v>3.5110000000000001</v>
      </c>
      <c r="W850" s="6">
        <f>100 - (1 - (((U850-T850)/U850)+(S850/T850)))*100</f>
        <v>0</v>
      </c>
      <c r="X850" s="6">
        <v>3.5110000000000001</v>
      </c>
      <c r="Y850" s="13">
        <f>(X850-U850)/U850*100</f>
        <v>0</v>
      </c>
      <c r="Z850" s="14">
        <f>IF(W850&gt;10,"NA",Y850)</f>
        <v>0</v>
      </c>
    </row>
    <row r="851" spans="1:26" ht="19" x14ac:dyDescent="0.25">
      <c r="A851" s="23">
        <v>850</v>
      </c>
      <c r="B851" s="5" t="s">
        <v>0</v>
      </c>
      <c r="C851" s="3" t="s">
        <v>51</v>
      </c>
      <c r="D851" s="3" t="s">
        <v>51</v>
      </c>
      <c r="E851" s="3" t="s">
        <v>48</v>
      </c>
      <c r="F851" s="3" t="s">
        <v>8</v>
      </c>
      <c r="G851" s="3">
        <v>61</v>
      </c>
      <c r="H851" s="3" t="s">
        <v>9</v>
      </c>
      <c r="I851" s="23" t="s">
        <v>37</v>
      </c>
      <c r="J851" s="23">
        <v>391</v>
      </c>
      <c r="K851" s="23">
        <v>15</v>
      </c>
      <c r="L851" s="23">
        <v>15</v>
      </c>
      <c r="M851" s="4">
        <f>PI()*(K851/2)^2/1000+PI()*(L851/2)^2/1000</f>
        <v>0.35342917352885173</v>
      </c>
      <c r="N851" s="33">
        <v>0</v>
      </c>
      <c r="O851" s="3">
        <v>11</v>
      </c>
      <c r="P851" s="6">
        <v>2.8140000000000001</v>
      </c>
      <c r="Q851" s="6">
        <v>3.7090000000000001</v>
      </c>
      <c r="R851" s="6">
        <v>3.6520000000000001</v>
      </c>
      <c r="S851" s="6">
        <v>0</v>
      </c>
      <c r="T851" s="6">
        <f>R851-S851</f>
        <v>3.6520000000000001</v>
      </c>
      <c r="U851" s="6">
        <v>3.6520000000000001</v>
      </c>
      <c r="V851" s="6">
        <f>U851-S851</f>
        <v>3.6520000000000001</v>
      </c>
      <c r="W851" s="6">
        <f>100 - (1 - (((U851-T851)/U851)+(S851/T851)))*100</f>
        <v>0</v>
      </c>
      <c r="X851" s="6">
        <v>3.6520000000000001</v>
      </c>
      <c r="Y851" s="13">
        <f>(X851-U851)/U851*100</f>
        <v>0</v>
      </c>
      <c r="Z851" s="14">
        <f>IF(W851&gt;10,"NA",Y851)</f>
        <v>0</v>
      </c>
    </row>
    <row r="852" spans="1:26" ht="19" x14ac:dyDescent="0.25">
      <c r="A852" s="23">
        <v>851</v>
      </c>
      <c r="B852" s="5" t="s">
        <v>0</v>
      </c>
      <c r="C852" s="3" t="s">
        <v>51</v>
      </c>
      <c r="D852" s="3" t="s">
        <v>51</v>
      </c>
      <c r="E852" s="3" t="s">
        <v>48</v>
      </c>
      <c r="F852" s="3" t="s">
        <v>8</v>
      </c>
      <c r="G852" s="3">
        <v>61</v>
      </c>
      <c r="H852" s="3" t="s">
        <v>9</v>
      </c>
      <c r="I852" s="23" t="s">
        <v>37</v>
      </c>
      <c r="J852" s="23">
        <v>391</v>
      </c>
      <c r="K852" s="23">
        <v>15</v>
      </c>
      <c r="L852" s="23">
        <v>15</v>
      </c>
      <c r="M852" s="4">
        <f>PI()*(K852/2)^2/1000+PI()*(L852/2)^2/1000</f>
        <v>0.35342917352885173</v>
      </c>
      <c r="N852" s="33">
        <v>0</v>
      </c>
      <c r="O852" s="3">
        <v>12</v>
      </c>
      <c r="P852" s="6">
        <v>2.5190000000000001</v>
      </c>
      <c r="Q852" s="6">
        <v>2.8969999999999998</v>
      </c>
      <c r="R852" s="6">
        <v>2.8879999999999999</v>
      </c>
      <c r="S852" s="6">
        <v>0</v>
      </c>
      <c r="T852" s="6">
        <f>R852-S852</f>
        <v>2.8879999999999999</v>
      </c>
      <c r="U852" s="6">
        <v>2.8879999999999999</v>
      </c>
      <c r="V852" s="6">
        <f>U852-S852</f>
        <v>2.8879999999999999</v>
      </c>
      <c r="W852" s="6">
        <f>100 - (1 - (((U852-T852)/U852)+(S852/T852)))*100</f>
        <v>0</v>
      </c>
      <c r="X852" s="6">
        <v>2.8879999999999999</v>
      </c>
      <c r="Y852" s="13">
        <f>(X852-U852)/U852*100</f>
        <v>0</v>
      </c>
      <c r="Z852" s="14">
        <f>IF(W852&gt;10,"NA",Y852)</f>
        <v>0</v>
      </c>
    </row>
    <row r="853" spans="1:26" ht="19" x14ac:dyDescent="0.25">
      <c r="A853" s="23">
        <v>852</v>
      </c>
      <c r="B853" s="5" t="s">
        <v>0</v>
      </c>
      <c r="C853" s="3" t="s">
        <v>51</v>
      </c>
      <c r="D853" s="3" t="s">
        <v>51</v>
      </c>
      <c r="E853" s="3" t="s">
        <v>48</v>
      </c>
      <c r="F853" s="3" t="s">
        <v>8</v>
      </c>
      <c r="G853" s="3">
        <v>61</v>
      </c>
      <c r="H853" s="3" t="s">
        <v>17</v>
      </c>
      <c r="I853" s="23" t="s">
        <v>37</v>
      </c>
      <c r="J853" s="23">
        <v>391</v>
      </c>
      <c r="K853" s="23">
        <v>15</v>
      </c>
      <c r="L853" s="23">
        <v>15</v>
      </c>
      <c r="M853" s="4">
        <f>PI()*(K853/2)^2/1000+PI()*(L853/2)^2/1000</f>
        <v>0.35342917352885173</v>
      </c>
      <c r="N853" s="33">
        <v>1</v>
      </c>
      <c r="O853" s="3">
        <v>1</v>
      </c>
      <c r="P853" s="6">
        <v>1.597</v>
      </c>
      <c r="Q853" s="6">
        <v>1.351</v>
      </c>
      <c r="R853" s="6">
        <v>1.32</v>
      </c>
      <c r="S853" s="6">
        <v>0</v>
      </c>
      <c r="T853" s="6">
        <f>R853-S853</f>
        <v>1.32</v>
      </c>
      <c r="U853" s="6">
        <v>1.32</v>
      </c>
      <c r="V853" s="6">
        <f>U853-S853</f>
        <v>1.32</v>
      </c>
      <c r="W853" s="6">
        <f>100 - (1 - (((U853-T853)/U853)+(S853/T853)))*100</f>
        <v>0</v>
      </c>
      <c r="X853" s="6">
        <v>1.32</v>
      </c>
      <c r="Y853" s="13">
        <f>(X853-U853)/U853*100</f>
        <v>0</v>
      </c>
      <c r="Z853" s="14">
        <f>IF(W853&gt;10,"NA",Y853)</f>
        <v>0</v>
      </c>
    </row>
    <row r="854" spans="1:26" ht="19" x14ac:dyDescent="0.25">
      <c r="A854" s="23">
        <v>853</v>
      </c>
      <c r="B854" s="5" t="s">
        <v>0</v>
      </c>
      <c r="C854" s="3" t="s">
        <v>51</v>
      </c>
      <c r="D854" s="3" t="s">
        <v>51</v>
      </c>
      <c r="E854" s="3" t="s">
        <v>48</v>
      </c>
      <c r="F854" s="3" t="s">
        <v>8</v>
      </c>
      <c r="G854" s="3">
        <v>61</v>
      </c>
      <c r="H854" s="3" t="s">
        <v>17</v>
      </c>
      <c r="I854" s="23" t="s">
        <v>37</v>
      </c>
      <c r="J854" s="23">
        <v>391</v>
      </c>
      <c r="K854" s="23">
        <v>15</v>
      </c>
      <c r="L854" s="23">
        <v>15</v>
      </c>
      <c r="M854" s="4">
        <f>PI()*(K854/2)^2/1000+PI()*(L854/2)^2/1000</f>
        <v>0.35342917352885173</v>
      </c>
      <c r="N854" s="33">
        <v>0</v>
      </c>
      <c r="O854" s="3">
        <v>2</v>
      </c>
      <c r="P854" s="6">
        <v>2.5720000000000001</v>
      </c>
      <c r="Q854" s="6">
        <v>2.79</v>
      </c>
      <c r="R854" s="6">
        <v>2.7570000000000001</v>
      </c>
      <c r="S854" s="6">
        <v>0</v>
      </c>
      <c r="T854" s="6">
        <f>R854-S854</f>
        <v>2.7570000000000001</v>
      </c>
      <c r="U854" s="6">
        <v>2.8069999999999999</v>
      </c>
      <c r="V854" s="6">
        <f>U854-S854</f>
        <v>2.8069999999999999</v>
      </c>
      <c r="W854" s="6">
        <f>100 - (1 - (((U854-T854)/U854)+(S854/T854)))*100</f>
        <v>1.7812611328820793</v>
      </c>
      <c r="X854" s="6">
        <v>2.8069999999999999</v>
      </c>
      <c r="Y854" s="13">
        <f>(X854-U854)/U854*100</f>
        <v>0</v>
      </c>
      <c r="Z854" s="14">
        <f>IF(W854&gt;10,"NA",Y854)</f>
        <v>0</v>
      </c>
    </row>
    <row r="855" spans="1:26" ht="19" x14ac:dyDescent="0.25">
      <c r="A855" s="23">
        <v>854</v>
      </c>
      <c r="B855" s="5" t="s">
        <v>0</v>
      </c>
      <c r="C855" s="3" t="s">
        <v>51</v>
      </c>
      <c r="D855" s="3" t="s">
        <v>51</v>
      </c>
      <c r="E855" s="3" t="s">
        <v>48</v>
      </c>
      <c r="F855" s="3" t="s">
        <v>8</v>
      </c>
      <c r="G855" s="3">
        <v>61</v>
      </c>
      <c r="H855" s="3" t="s">
        <v>17</v>
      </c>
      <c r="I855" s="23" t="s">
        <v>37</v>
      </c>
      <c r="J855" s="23">
        <v>391</v>
      </c>
      <c r="K855" s="23">
        <v>15</v>
      </c>
      <c r="L855" s="23">
        <v>15</v>
      </c>
      <c r="M855" s="4">
        <f>PI()*(K855/2)^2/1000+PI()*(L855/2)^2/1000</f>
        <v>0.35342917352885173</v>
      </c>
      <c r="N855" s="33">
        <v>0</v>
      </c>
      <c r="O855" s="3">
        <v>3</v>
      </c>
      <c r="P855" s="6">
        <v>2.8410000000000002</v>
      </c>
      <c r="Q855" s="6">
        <v>3.988</v>
      </c>
      <c r="R855" s="6">
        <v>3.92</v>
      </c>
      <c r="S855" s="6">
        <v>0</v>
      </c>
      <c r="T855" s="6">
        <f>R855-S855</f>
        <v>3.92</v>
      </c>
      <c r="U855" s="6">
        <v>3.92</v>
      </c>
      <c r="V855" s="6">
        <f>U855-S855</f>
        <v>3.92</v>
      </c>
      <c r="W855" s="6">
        <f>100 - (1 - (((U855-T855)/U855)+(S855/T855)))*100</f>
        <v>0</v>
      </c>
      <c r="X855" s="6">
        <v>3.92</v>
      </c>
      <c r="Y855" s="13">
        <f>(X855-U855)/U855*100</f>
        <v>0</v>
      </c>
      <c r="Z855" s="14">
        <f>IF(W855&gt;10,"NA",Y855)</f>
        <v>0</v>
      </c>
    </row>
    <row r="856" spans="1:26" ht="19" x14ac:dyDescent="0.25">
      <c r="A856" s="23">
        <v>855</v>
      </c>
      <c r="B856" s="5" t="s">
        <v>0</v>
      </c>
      <c r="C856" s="3" t="s">
        <v>51</v>
      </c>
      <c r="D856" s="3" t="s">
        <v>51</v>
      </c>
      <c r="E856" s="3" t="s">
        <v>48</v>
      </c>
      <c r="F856" s="3" t="s">
        <v>8</v>
      </c>
      <c r="G856" s="3">
        <v>61</v>
      </c>
      <c r="H856" s="3" t="s">
        <v>17</v>
      </c>
      <c r="I856" s="23" t="s">
        <v>37</v>
      </c>
      <c r="J856" s="23">
        <v>391</v>
      </c>
      <c r="K856" s="23">
        <v>15</v>
      </c>
      <c r="L856" s="23">
        <v>15</v>
      </c>
      <c r="M856" s="4">
        <f>PI()*(K856/2)^2/1000+PI()*(L856/2)^2/1000</f>
        <v>0.35342917352885173</v>
      </c>
      <c r="N856" s="33">
        <v>1</v>
      </c>
      <c r="O856" s="3">
        <v>4</v>
      </c>
      <c r="P856" s="6">
        <v>2.4209999999999998</v>
      </c>
      <c r="Q856" s="6">
        <v>2.7130000000000001</v>
      </c>
      <c r="R856" s="6">
        <v>2.6619999999999999</v>
      </c>
      <c r="S856" s="6">
        <v>0</v>
      </c>
      <c r="T856" s="6">
        <f>R856-S856</f>
        <v>2.6619999999999999</v>
      </c>
      <c r="U856" s="6">
        <v>2.6619999999999999</v>
      </c>
      <c r="V856" s="6">
        <f>U856-S856</f>
        <v>2.6619999999999999</v>
      </c>
      <c r="W856" s="6">
        <f>100 - (1 - (((U856-T856)/U856)+(S856/T856)))*100</f>
        <v>0</v>
      </c>
      <c r="X856" s="6">
        <v>2.6619999999999999</v>
      </c>
      <c r="Y856" s="13">
        <f>(X856-U856)/U856*100</f>
        <v>0</v>
      </c>
      <c r="Z856" s="14">
        <f>IF(W856&gt;10,"NA",Y856)</f>
        <v>0</v>
      </c>
    </row>
    <row r="857" spans="1:26" ht="19" x14ac:dyDescent="0.25">
      <c r="A857" s="23">
        <v>856</v>
      </c>
      <c r="B857" s="5" t="s">
        <v>0</v>
      </c>
      <c r="C857" s="3" t="s">
        <v>51</v>
      </c>
      <c r="D857" s="3" t="s">
        <v>51</v>
      </c>
      <c r="E857" s="3" t="s">
        <v>48</v>
      </c>
      <c r="F857" s="3" t="s">
        <v>8</v>
      </c>
      <c r="G857" s="3">
        <v>61</v>
      </c>
      <c r="H857" s="3" t="s">
        <v>17</v>
      </c>
      <c r="I857" s="23" t="s">
        <v>37</v>
      </c>
      <c r="J857" s="23">
        <v>391</v>
      </c>
      <c r="K857" s="23">
        <v>15</v>
      </c>
      <c r="L857" s="23">
        <v>15</v>
      </c>
      <c r="M857" s="4">
        <f>PI()*(K857/2)^2/1000+PI()*(L857/2)^2/1000</f>
        <v>0.35342917352885173</v>
      </c>
      <c r="N857" s="33">
        <v>1</v>
      </c>
      <c r="O857" s="3">
        <v>5</v>
      </c>
      <c r="P857" s="6">
        <v>1.772</v>
      </c>
      <c r="Q857" s="6">
        <v>1.7030000000000001</v>
      </c>
      <c r="R857" s="6">
        <v>1.6659999999999999</v>
      </c>
      <c r="S857" s="6">
        <v>0</v>
      </c>
      <c r="T857" s="6">
        <f>R857-S857</f>
        <v>1.6659999999999999</v>
      </c>
      <c r="U857" s="6">
        <v>1.6659999999999999</v>
      </c>
      <c r="V857" s="6">
        <f>U857-S857</f>
        <v>1.6659999999999999</v>
      </c>
      <c r="W857" s="6">
        <f>100 - (1 - (((U857-T857)/U857)+(S857/T857)))*100</f>
        <v>0</v>
      </c>
      <c r="X857" s="6">
        <v>1.6659999999999999</v>
      </c>
      <c r="Y857" s="13">
        <f>(X857-U857)/U857*100</f>
        <v>0</v>
      </c>
      <c r="Z857" s="14">
        <f>IF(W857&gt;10,"NA",Y857)</f>
        <v>0</v>
      </c>
    </row>
    <row r="858" spans="1:26" ht="19" x14ac:dyDescent="0.25">
      <c r="A858" s="23">
        <v>857</v>
      </c>
      <c r="B858" s="5" t="s">
        <v>0</v>
      </c>
      <c r="C858" s="3" t="s">
        <v>51</v>
      </c>
      <c r="D858" s="3" t="s">
        <v>51</v>
      </c>
      <c r="E858" s="3" t="s">
        <v>48</v>
      </c>
      <c r="F858" s="3" t="s">
        <v>8</v>
      </c>
      <c r="G858" s="3">
        <v>61</v>
      </c>
      <c r="H858" s="3" t="s">
        <v>17</v>
      </c>
      <c r="I858" s="23" t="s">
        <v>37</v>
      </c>
      <c r="J858" s="23">
        <v>391</v>
      </c>
      <c r="K858" s="23">
        <v>15</v>
      </c>
      <c r="L858" s="23">
        <v>15</v>
      </c>
      <c r="M858" s="4">
        <f>PI()*(K858/2)^2/1000+PI()*(L858/2)^2/1000</f>
        <v>0.35342917352885173</v>
      </c>
      <c r="N858" s="33">
        <v>1</v>
      </c>
      <c r="O858" s="3">
        <v>6</v>
      </c>
      <c r="P858" s="6">
        <v>2.0449999999999999</v>
      </c>
      <c r="Q858" s="6">
        <v>2.14</v>
      </c>
      <c r="R858" s="6">
        <v>2.113</v>
      </c>
      <c r="S858" s="6">
        <v>0</v>
      </c>
      <c r="T858" s="6">
        <f>R858-S858</f>
        <v>2.113</v>
      </c>
      <c r="U858" s="6">
        <v>2.218</v>
      </c>
      <c r="V858" s="6">
        <f>U858-S858</f>
        <v>2.218</v>
      </c>
      <c r="W858" s="6">
        <f>100 - (1 - (((U858-T858)/U858)+(S858/T858)))*100</f>
        <v>4.7339945897204672</v>
      </c>
      <c r="X858" s="6">
        <v>2.218</v>
      </c>
      <c r="Y858" s="13">
        <f>(X858-U858)/U858*100</f>
        <v>0</v>
      </c>
      <c r="Z858" s="14">
        <f>IF(W858&gt;10,"NA",Y858)</f>
        <v>0</v>
      </c>
    </row>
    <row r="859" spans="1:26" ht="19" x14ac:dyDescent="0.25">
      <c r="A859" s="23">
        <v>858</v>
      </c>
      <c r="B859" s="5" t="s">
        <v>0</v>
      </c>
      <c r="C859" s="3" t="s">
        <v>51</v>
      </c>
      <c r="D859" s="3" t="s">
        <v>51</v>
      </c>
      <c r="E859" s="3" t="s">
        <v>48</v>
      </c>
      <c r="F859" s="3" t="s">
        <v>8</v>
      </c>
      <c r="G859" s="3">
        <v>61</v>
      </c>
      <c r="H859" s="3" t="s">
        <v>17</v>
      </c>
      <c r="I859" s="23" t="s">
        <v>37</v>
      </c>
      <c r="J859" s="23">
        <v>391</v>
      </c>
      <c r="K859" s="23">
        <v>15</v>
      </c>
      <c r="L859" s="23">
        <v>15</v>
      </c>
      <c r="M859" s="4">
        <f>PI()*(K859/2)^2/1000+PI()*(L859/2)^2/1000</f>
        <v>0.35342917352885173</v>
      </c>
      <c r="N859" s="33">
        <v>0</v>
      </c>
      <c r="O859" s="3">
        <v>7</v>
      </c>
      <c r="P859" s="6">
        <v>1.7250000000000001</v>
      </c>
      <c r="Q859" s="6">
        <v>1.87</v>
      </c>
      <c r="R859" s="6">
        <v>1.829</v>
      </c>
      <c r="S859" s="6">
        <v>0</v>
      </c>
      <c r="T859" s="6">
        <f>R859-S859</f>
        <v>1.829</v>
      </c>
      <c r="U859" s="6">
        <v>1.829</v>
      </c>
      <c r="V859" s="6">
        <f>U859-S859</f>
        <v>1.829</v>
      </c>
      <c r="W859" s="6">
        <f>100 - (1 - (((U859-T859)/U859)+(S859/T859)))*100</f>
        <v>0</v>
      </c>
      <c r="X859" s="6">
        <v>1.829</v>
      </c>
      <c r="Y859" s="13">
        <f>(X859-U859)/U859*100</f>
        <v>0</v>
      </c>
      <c r="Z859" s="14">
        <f>IF(W859&gt;10,"NA",Y859)</f>
        <v>0</v>
      </c>
    </row>
    <row r="860" spans="1:26" ht="19" x14ac:dyDescent="0.25">
      <c r="A860" s="23">
        <v>859</v>
      </c>
      <c r="B860" s="5" t="s">
        <v>0</v>
      </c>
      <c r="C860" s="3" t="s">
        <v>51</v>
      </c>
      <c r="D860" s="3" t="s">
        <v>51</v>
      </c>
      <c r="E860" s="3" t="s">
        <v>48</v>
      </c>
      <c r="F860" s="3" t="s">
        <v>8</v>
      </c>
      <c r="G860" s="3">
        <v>61</v>
      </c>
      <c r="H860" s="3" t="s">
        <v>17</v>
      </c>
      <c r="I860" s="23" t="s">
        <v>37</v>
      </c>
      <c r="J860" s="23">
        <v>391</v>
      </c>
      <c r="K860" s="23">
        <v>15</v>
      </c>
      <c r="L860" s="23">
        <v>15</v>
      </c>
      <c r="M860" s="4">
        <f>PI()*(K860/2)^2/1000+PI()*(L860/2)^2/1000</f>
        <v>0.35342917352885173</v>
      </c>
      <c r="N860" s="33">
        <v>0</v>
      </c>
      <c r="O860" s="3">
        <v>8</v>
      </c>
      <c r="P860" s="6">
        <v>3.0590000000000002</v>
      </c>
      <c r="Q860" s="6">
        <v>4.4909999999999997</v>
      </c>
      <c r="R860" s="6">
        <v>4.4240000000000004</v>
      </c>
      <c r="S860" s="6">
        <v>0</v>
      </c>
      <c r="T860" s="6">
        <f>R860-S860</f>
        <v>4.4240000000000004</v>
      </c>
      <c r="U860" s="6">
        <v>4.5830000000000002</v>
      </c>
      <c r="V860" s="6">
        <f>U860-S860</f>
        <v>4.5830000000000002</v>
      </c>
      <c r="W860" s="6">
        <f>100 - (1 - (((U860-T860)/U860)+(S860/T860)))*100</f>
        <v>3.4693432249618041</v>
      </c>
      <c r="X860" s="6">
        <v>4.5830000000000002</v>
      </c>
      <c r="Y860" s="13">
        <f>(X860-U860)/U860*100</f>
        <v>0</v>
      </c>
      <c r="Z860" s="14">
        <f>IF(W860&gt;10,"NA",Y860)</f>
        <v>0</v>
      </c>
    </row>
    <row r="861" spans="1:26" ht="19" x14ac:dyDescent="0.25">
      <c r="A861" s="23">
        <v>860</v>
      </c>
      <c r="B861" s="5" t="s">
        <v>0</v>
      </c>
      <c r="C861" s="3" t="s">
        <v>51</v>
      </c>
      <c r="D861" s="3" t="s">
        <v>51</v>
      </c>
      <c r="E861" s="3" t="s">
        <v>48</v>
      </c>
      <c r="F861" s="3" t="s">
        <v>8</v>
      </c>
      <c r="G861" s="3">
        <v>61</v>
      </c>
      <c r="H861" s="3" t="s">
        <v>17</v>
      </c>
      <c r="I861" s="23" t="s">
        <v>37</v>
      </c>
      <c r="J861" s="23">
        <v>391</v>
      </c>
      <c r="K861" s="23">
        <v>15</v>
      </c>
      <c r="L861" s="23">
        <v>15</v>
      </c>
      <c r="M861" s="4">
        <f>PI()*(K861/2)^2/1000+PI()*(L861/2)^2/1000</f>
        <v>0.35342917352885173</v>
      </c>
      <c r="N861" s="33">
        <v>0</v>
      </c>
      <c r="O861" s="3">
        <v>9</v>
      </c>
      <c r="P861" s="6">
        <v>2.899</v>
      </c>
      <c r="Q861" s="6">
        <v>4.4690000000000003</v>
      </c>
      <c r="R861" s="6">
        <v>4.4130000000000003</v>
      </c>
      <c r="S861" s="6">
        <v>0</v>
      </c>
      <c r="T861" s="6">
        <f>R861-S861</f>
        <v>4.4130000000000003</v>
      </c>
      <c r="U861" s="6">
        <v>4.4130000000000003</v>
      </c>
      <c r="V861" s="6">
        <f>U861-S861</f>
        <v>4.4130000000000003</v>
      </c>
      <c r="W861" s="6">
        <f>100 - (1 - (((U861-T861)/U861)+(S861/T861)))*100</f>
        <v>0</v>
      </c>
      <c r="X861" s="6">
        <v>4.4130000000000003</v>
      </c>
      <c r="Y861" s="13">
        <f>(X861-U861)/U861*100</f>
        <v>0</v>
      </c>
      <c r="Z861" s="14">
        <f>IF(W861&gt;10,"NA",Y861)</f>
        <v>0</v>
      </c>
    </row>
    <row r="862" spans="1:26" ht="19" x14ac:dyDescent="0.25">
      <c r="A862" s="23">
        <v>861</v>
      </c>
      <c r="B862" s="5" t="s">
        <v>0</v>
      </c>
      <c r="C862" s="3" t="s">
        <v>51</v>
      </c>
      <c r="D862" s="3" t="s">
        <v>51</v>
      </c>
      <c r="E862" s="3" t="s">
        <v>48</v>
      </c>
      <c r="F862" s="3" t="s">
        <v>8</v>
      </c>
      <c r="G862" s="3">
        <v>61</v>
      </c>
      <c r="H862" s="3" t="s">
        <v>17</v>
      </c>
      <c r="I862" s="23" t="s">
        <v>37</v>
      </c>
      <c r="J862" s="23">
        <v>391</v>
      </c>
      <c r="K862" s="23">
        <v>15</v>
      </c>
      <c r="L862" s="23">
        <v>15</v>
      </c>
      <c r="M862" s="4">
        <f>PI()*(K862/2)^2/1000+PI()*(L862/2)^2/1000</f>
        <v>0.35342917352885173</v>
      </c>
      <c r="N862" s="33">
        <v>0</v>
      </c>
      <c r="O862" s="3">
        <v>10</v>
      </c>
      <c r="P862" s="6">
        <v>2.8929999999999998</v>
      </c>
      <c r="Q862" s="6">
        <v>4.1909999999999998</v>
      </c>
      <c r="R862" s="6">
        <v>4.1349999999999998</v>
      </c>
      <c r="S862" s="6">
        <v>0</v>
      </c>
      <c r="T862" s="6">
        <f>R862-S862</f>
        <v>4.1349999999999998</v>
      </c>
      <c r="U862" s="6">
        <v>4.181</v>
      </c>
      <c r="V862" s="6">
        <f>U862-S862</f>
        <v>4.181</v>
      </c>
      <c r="W862" s="6">
        <f>100 - (1 - (((U862-T862)/U862)+(S862/T862)))*100</f>
        <v>1.1002152595072943</v>
      </c>
      <c r="X862" s="6">
        <v>4.181</v>
      </c>
      <c r="Y862" s="13">
        <f>(X862-U862)/U862*100</f>
        <v>0</v>
      </c>
      <c r="Z862" s="14">
        <f>IF(W862&gt;10,"NA",Y862)</f>
        <v>0</v>
      </c>
    </row>
    <row r="863" spans="1:26" ht="19" x14ac:dyDescent="0.25">
      <c r="A863" s="23">
        <v>862</v>
      </c>
      <c r="B863" s="5" t="s">
        <v>0</v>
      </c>
      <c r="C863" s="3" t="s">
        <v>51</v>
      </c>
      <c r="D863" s="3" t="s">
        <v>51</v>
      </c>
      <c r="E863" s="3" t="s">
        <v>48</v>
      </c>
      <c r="F863" s="3" t="s">
        <v>8</v>
      </c>
      <c r="G863" s="3">
        <v>61</v>
      </c>
      <c r="H863" s="3" t="s">
        <v>17</v>
      </c>
      <c r="I863" s="23" t="s">
        <v>37</v>
      </c>
      <c r="J863" s="23">
        <v>391</v>
      </c>
      <c r="K863" s="23">
        <v>15</v>
      </c>
      <c r="L863" s="23">
        <v>15</v>
      </c>
      <c r="M863" s="4">
        <f>PI()*(K863/2)^2/1000+PI()*(L863/2)^2/1000</f>
        <v>0.35342917352885173</v>
      </c>
      <c r="N863" s="33">
        <v>0</v>
      </c>
      <c r="O863" s="3">
        <v>11</v>
      </c>
      <c r="P863" s="6">
        <v>2.1960000000000002</v>
      </c>
      <c r="Q863" s="6">
        <v>2.4289999999999998</v>
      </c>
      <c r="R863" s="6">
        <v>2.375</v>
      </c>
      <c r="S863" s="6">
        <v>0</v>
      </c>
      <c r="T863" s="6">
        <f>R863-S863</f>
        <v>2.375</v>
      </c>
      <c r="U863" s="6">
        <v>2.375</v>
      </c>
      <c r="V863" s="6">
        <f>U863-S863</f>
        <v>2.375</v>
      </c>
      <c r="W863" s="6">
        <f>100 - (1 - (((U863-T863)/U863)+(S863/T863)))*100</f>
        <v>0</v>
      </c>
      <c r="X863" s="6">
        <v>2.375</v>
      </c>
      <c r="Y863" s="13">
        <f>(X863-U863)/U863*100</f>
        <v>0</v>
      </c>
      <c r="Z863" s="14">
        <f>IF(W863&gt;10,"NA",Y863)</f>
        <v>0</v>
      </c>
    </row>
    <row r="864" spans="1:26" ht="19" x14ac:dyDescent="0.25">
      <c r="A864" s="23">
        <v>863</v>
      </c>
      <c r="B864" s="5" t="s">
        <v>25</v>
      </c>
      <c r="C864" s="3" t="s">
        <v>52</v>
      </c>
      <c r="D864" s="3" t="s">
        <v>52</v>
      </c>
      <c r="E864" s="3" t="s">
        <v>47</v>
      </c>
      <c r="F864" s="3" t="s">
        <v>8</v>
      </c>
      <c r="G864" s="3">
        <v>62</v>
      </c>
      <c r="H864" s="3" t="s">
        <v>9</v>
      </c>
      <c r="I864" s="23" t="s">
        <v>42</v>
      </c>
      <c r="J864" s="23">
        <v>740</v>
      </c>
      <c r="K864" s="23">
        <v>72</v>
      </c>
      <c r="L864" s="23">
        <v>0</v>
      </c>
      <c r="M864" s="4">
        <f>PI()*(K864/2)^2/1000+PI()*(L864/2)^2/1000</f>
        <v>4.0715040790523718</v>
      </c>
      <c r="N864" s="33">
        <v>0</v>
      </c>
      <c r="O864" s="3">
        <v>1</v>
      </c>
      <c r="P864" s="6">
        <v>1.83</v>
      </c>
      <c r="Q864" s="6">
        <v>1.2549999999999999</v>
      </c>
      <c r="R864" s="6">
        <v>1.2010000000000001</v>
      </c>
      <c r="S864" s="6">
        <v>0</v>
      </c>
      <c r="T864" s="6">
        <f>R864-S864</f>
        <v>1.2010000000000001</v>
      </c>
      <c r="U864" s="6">
        <v>1.3480000000000001</v>
      </c>
      <c r="V864" s="6">
        <f>U864-S864</f>
        <v>1.3480000000000001</v>
      </c>
      <c r="W864" s="6">
        <f>100 - (1 - (((U864-T864)/U864)+(S864/T864)))*100</f>
        <v>10.90504451038575</v>
      </c>
      <c r="X864" s="7">
        <v>1.3480000000000001</v>
      </c>
      <c r="Y864" s="13">
        <f>(X864-U864)/U864*100</f>
        <v>0</v>
      </c>
      <c r="Z864" s="14" t="str">
        <f>IF(W864&gt;10,"NA",Y864)</f>
        <v>NA</v>
      </c>
    </row>
    <row r="865" spans="1:26" ht="19" x14ac:dyDescent="0.25">
      <c r="A865" s="23">
        <v>864</v>
      </c>
      <c r="B865" s="5" t="s">
        <v>25</v>
      </c>
      <c r="C865" s="3" t="s">
        <v>52</v>
      </c>
      <c r="D865" s="3" t="s">
        <v>52</v>
      </c>
      <c r="E865" s="3" t="s">
        <v>47</v>
      </c>
      <c r="F865" s="3" t="s">
        <v>8</v>
      </c>
      <c r="G865" s="3">
        <v>62</v>
      </c>
      <c r="H865" s="3" t="s">
        <v>9</v>
      </c>
      <c r="I865" s="23" t="s">
        <v>42</v>
      </c>
      <c r="J865" s="23">
        <v>740</v>
      </c>
      <c r="K865" s="23">
        <v>72</v>
      </c>
      <c r="L865" s="23">
        <v>0</v>
      </c>
      <c r="M865" s="4">
        <f>PI()*(K865/2)^2/1000+PI()*(L865/2)^2/1000</f>
        <v>4.0715040790523718</v>
      </c>
      <c r="N865" s="33">
        <v>0</v>
      </c>
      <c r="O865" s="3">
        <v>2</v>
      </c>
      <c r="P865" s="6">
        <v>1.6060000000000001</v>
      </c>
      <c r="Q865" s="6">
        <v>0.90700000000000003</v>
      </c>
      <c r="R865" s="6">
        <v>0.88</v>
      </c>
      <c r="S865" s="6">
        <v>0</v>
      </c>
      <c r="T865" s="6">
        <f>R865-S865</f>
        <v>0.88</v>
      </c>
      <c r="U865" s="6">
        <v>1.244</v>
      </c>
      <c r="V865" s="6">
        <f>U865-S865</f>
        <v>1.244</v>
      </c>
      <c r="W865" s="6">
        <f>100 - (1 - (((U865-T865)/U865)+(S865/T865)))*100</f>
        <v>29.260450160771697</v>
      </c>
      <c r="X865" s="7">
        <v>1.244</v>
      </c>
      <c r="Y865" s="13">
        <f>(X865-U865)/U865*100</f>
        <v>0</v>
      </c>
      <c r="Z865" s="14" t="str">
        <f>IF(W865&gt;10,"NA",Y865)</f>
        <v>NA</v>
      </c>
    </row>
    <row r="866" spans="1:26" ht="19" x14ac:dyDescent="0.25">
      <c r="A866" s="23">
        <v>865</v>
      </c>
      <c r="B866" s="5" t="s">
        <v>25</v>
      </c>
      <c r="C866" s="3" t="s">
        <v>52</v>
      </c>
      <c r="D866" s="3" t="s">
        <v>52</v>
      </c>
      <c r="E866" s="3" t="s">
        <v>47</v>
      </c>
      <c r="F866" s="3" t="s">
        <v>8</v>
      </c>
      <c r="G866" s="3">
        <v>62</v>
      </c>
      <c r="H866" s="3" t="s">
        <v>9</v>
      </c>
      <c r="I866" s="23" t="s">
        <v>42</v>
      </c>
      <c r="J866" s="23">
        <v>740</v>
      </c>
      <c r="K866" s="23">
        <v>72</v>
      </c>
      <c r="L866" s="23">
        <v>0</v>
      </c>
      <c r="M866" s="4">
        <f>PI()*(K866/2)^2/1000+PI()*(L866/2)^2/1000</f>
        <v>4.0715040790523718</v>
      </c>
      <c r="N866" s="33">
        <v>0</v>
      </c>
      <c r="O866" s="3">
        <v>3</v>
      </c>
      <c r="P866" s="6">
        <v>1.393</v>
      </c>
      <c r="Q866" s="6">
        <v>0.65400000000000003</v>
      </c>
      <c r="R866" s="6">
        <v>0.62</v>
      </c>
      <c r="S866" s="6">
        <v>0</v>
      </c>
      <c r="T866" s="6">
        <f>R866-S866</f>
        <v>0.62</v>
      </c>
      <c r="U866" s="6">
        <v>0.74</v>
      </c>
      <c r="V866" s="6">
        <f>U866-S866</f>
        <v>0.74</v>
      </c>
      <c r="W866" s="6">
        <f>100 - (1 - (((U866-T866)/U866)+(S866/T866)))*100</f>
        <v>16.21621621621621</v>
      </c>
      <c r="X866" s="7">
        <v>0.74</v>
      </c>
      <c r="Y866" s="13">
        <f>(X866-U866)/U866*100</f>
        <v>0</v>
      </c>
      <c r="Z866" s="14" t="str">
        <f>IF(W866&gt;10,"NA",Y866)</f>
        <v>NA</v>
      </c>
    </row>
    <row r="867" spans="1:26" ht="19" x14ac:dyDescent="0.25">
      <c r="A867" s="23">
        <v>866</v>
      </c>
      <c r="B867" s="5" t="s">
        <v>25</v>
      </c>
      <c r="C867" s="3" t="s">
        <v>52</v>
      </c>
      <c r="D867" s="3" t="s">
        <v>52</v>
      </c>
      <c r="E867" s="3" t="s">
        <v>47</v>
      </c>
      <c r="F867" s="3" t="s">
        <v>8</v>
      </c>
      <c r="G867" s="3">
        <v>62</v>
      </c>
      <c r="H867" s="3" t="s">
        <v>9</v>
      </c>
      <c r="I867" s="23" t="s">
        <v>42</v>
      </c>
      <c r="J867" s="23">
        <v>740</v>
      </c>
      <c r="K867" s="23">
        <v>72</v>
      </c>
      <c r="L867" s="23">
        <v>0</v>
      </c>
      <c r="M867" s="4">
        <f>PI()*(K867/2)^2/1000+PI()*(L867/2)^2/1000</f>
        <v>4.0715040790523718</v>
      </c>
      <c r="N867" s="33">
        <v>0</v>
      </c>
      <c r="O867" s="3">
        <v>4</v>
      </c>
      <c r="P867" s="6">
        <v>1.64</v>
      </c>
      <c r="Q867" s="6">
        <v>1.0369999999999999</v>
      </c>
      <c r="R867" s="6">
        <v>0.998</v>
      </c>
      <c r="S867" s="6">
        <v>0</v>
      </c>
      <c r="T867" s="6">
        <f>R867-S867</f>
        <v>0.998</v>
      </c>
      <c r="U867" s="6">
        <v>1.1839999999999999</v>
      </c>
      <c r="V867" s="6">
        <f>U867-S867</f>
        <v>1.1839999999999999</v>
      </c>
      <c r="W867" s="6">
        <f>100 - (1 - (((U867-T867)/U867)+(S867/T867)))*100</f>
        <v>15.709459459459453</v>
      </c>
      <c r="X867" s="7">
        <v>1.1839999999999999</v>
      </c>
      <c r="Y867" s="13">
        <f>(X867-U867)/U867*100</f>
        <v>0</v>
      </c>
      <c r="Z867" s="14" t="str">
        <f>IF(W867&gt;10,"NA",Y867)</f>
        <v>NA</v>
      </c>
    </row>
    <row r="868" spans="1:26" ht="19" x14ac:dyDescent="0.25">
      <c r="A868" s="23">
        <v>867</v>
      </c>
      <c r="B868" s="5" t="s">
        <v>25</v>
      </c>
      <c r="C868" s="3" t="s">
        <v>52</v>
      </c>
      <c r="D868" s="3" t="s">
        <v>52</v>
      </c>
      <c r="E868" s="3" t="s">
        <v>47</v>
      </c>
      <c r="F868" s="3" t="s">
        <v>8</v>
      </c>
      <c r="G868" s="3">
        <v>62</v>
      </c>
      <c r="H868" s="3" t="s">
        <v>9</v>
      </c>
      <c r="I868" s="23" t="s">
        <v>42</v>
      </c>
      <c r="J868" s="23">
        <v>740</v>
      </c>
      <c r="K868" s="23">
        <v>72</v>
      </c>
      <c r="L868" s="23">
        <v>0</v>
      </c>
      <c r="M868" s="4">
        <f>PI()*(K868/2)^2/1000+PI()*(L868/2)^2/1000</f>
        <v>4.0715040790523718</v>
      </c>
      <c r="N868" s="33">
        <v>0</v>
      </c>
      <c r="O868" s="3">
        <v>5</v>
      </c>
      <c r="P868" s="6">
        <v>2.3319999999999999</v>
      </c>
      <c r="Q868" s="6">
        <v>2.0920000000000001</v>
      </c>
      <c r="R868" s="6">
        <v>2.0499999999999998</v>
      </c>
      <c r="S868" s="6">
        <v>0</v>
      </c>
      <c r="T868" s="6">
        <f>R868-S868</f>
        <v>2.0499999999999998</v>
      </c>
      <c r="U868" s="6">
        <v>2.0499999999999998</v>
      </c>
      <c r="V868" s="6">
        <f>U868-S868</f>
        <v>2.0499999999999998</v>
      </c>
      <c r="W868" s="6">
        <f>100 - (1 - (((U868-T868)/U868)+(S868/T868)))*100</f>
        <v>0</v>
      </c>
      <c r="X868" s="7">
        <v>2.0499999999999998</v>
      </c>
      <c r="Y868" s="13">
        <f>(X868-U868)/U868*100</f>
        <v>0</v>
      </c>
      <c r="Z868" s="14">
        <f>IF(W868&gt;10,"NA",Y868)</f>
        <v>0</v>
      </c>
    </row>
    <row r="869" spans="1:26" ht="19" x14ac:dyDescent="0.25">
      <c r="A869" s="23">
        <v>868</v>
      </c>
      <c r="B869" s="5" t="s">
        <v>25</v>
      </c>
      <c r="C869" s="3" t="s">
        <v>52</v>
      </c>
      <c r="D869" s="3" t="s">
        <v>52</v>
      </c>
      <c r="E869" s="3" t="s">
        <v>47</v>
      </c>
      <c r="F869" s="3" t="s">
        <v>8</v>
      </c>
      <c r="G869" s="3">
        <v>62</v>
      </c>
      <c r="H869" s="3" t="s">
        <v>9</v>
      </c>
      <c r="I869" s="23" t="s">
        <v>42</v>
      </c>
      <c r="J869" s="23">
        <v>740</v>
      </c>
      <c r="K869" s="23">
        <v>72</v>
      </c>
      <c r="L869" s="23">
        <v>0</v>
      </c>
      <c r="M869" s="4">
        <f>PI()*(K869/2)^2/1000+PI()*(L869/2)^2/1000</f>
        <v>4.0715040790523718</v>
      </c>
      <c r="N869" s="33">
        <v>0</v>
      </c>
      <c r="O869" s="3">
        <v>6</v>
      </c>
      <c r="P869" s="6">
        <v>2.2589999999999999</v>
      </c>
      <c r="Q869" s="6">
        <v>2.0289999999999999</v>
      </c>
      <c r="R869" s="6">
        <v>1.9670000000000001</v>
      </c>
      <c r="S869" s="6">
        <v>0</v>
      </c>
      <c r="T869" s="6">
        <f>R869-S869</f>
        <v>1.9670000000000001</v>
      </c>
      <c r="U869" s="6">
        <v>2.0209999999999999</v>
      </c>
      <c r="V869" s="6">
        <f>U869-S869</f>
        <v>2.0209999999999999</v>
      </c>
      <c r="W869" s="6">
        <f>100 - (1 - (((U869-T869)/U869)+(S869/T869)))*100</f>
        <v>2.6719445818901448</v>
      </c>
      <c r="X869" s="7">
        <v>2.0209999999999999</v>
      </c>
      <c r="Y869" s="13">
        <f>(X869-U869)/U869*100</f>
        <v>0</v>
      </c>
      <c r="Z869" s="14">
        <f>IF(W869&gt;10,"NA",Y869)</f>
        <v>0</v>
      </c>
    </row>
    <row r="870" spans="1:26" ht="19" x14ac:dyDescent="0.25">
      <c r="A870" s="23">
        <v>869</v>
      </c>
      <c r="B870" s="5" t="s">
        <v>25</v>
      </c>
      <c r="C870" s="3" t="s">
        <v>52</v>
      </c>
      <c r="D870" s="3" t="s">
        <v>52</v>
      </c>
      <c r="E870" s="3" t="s">
        <v>47</v>
      </c>
      <c r="F870" s="3" t="s">
        <v>8</v>
      </c>
      <c r="G870" s="3">
        <v>62</v>
      </c>
      <c r="H870" s="3" t="s">
        <v>9</v>
      </c>
      <c r="I870" s="23" t="s">
        <v>42</v>
      </c>
      <c r="J870" s="23">
        <v>740</v>
      </c>
      <c r="K870" s="23">
        <v>72</v>
      </c>
      <c r="L870" s="23">
        <v>0</v>
      </c>
      <c r="M870" s="4">
        <f>PI()*(K870/2)^2/1000+PI()*(L870/2)^2/1000</f>
        <v>4.0715040790523718</v>
      </c>
      <c r="N870" s="33">
        <v>0</v>
      </c>
      <c r="O870" s="3">
        <v>7</v>
      </c>
      <c r="P870" s="6">
        <v>2.0649999999999999</v>
      </c>
      <c r="Q870" s="6">
        <v>1.72</v>
      </c>
      <c r="R870" s="6">
        <v>1.6850000000000001</v>
      </c>
      <c r="S870" s="6">
        <v>0</v>
      </c>
      <c r="T870" s="6">
        <f>R870-S870</f>
        <v>1.6850000000000001</v>
      </c>
      <c r="U870" s="6">
        <v>1.6850000000000001</v>
      </c>
      <c r="V870" s="6">
        <f>U870-S870</f>
        <v>1.6850000000000001</v>
      </c>
      <c r="W870" s="6">
        <f>100 - (1 - (((U870-T870)/U870)+(S870/T870)))*100</f>
        <v>0</v>
      </c>
      <c r="X870" s="7">
        <v>1.6850000000000001</v>
      </c>
      <c r="Y870" s="13">
        <f>(X870-U870)/U870*100</f>
        <v>0</v>
      </c>
      <c r="Z870" s="14">
        <f>IF(W870&gt;10,"NA",Y870)</f>
        <v>0</v>
      </c>
    </row>
    <row r="871" spans="1:26" ht="19" x14ac:dyDescent="0.25">
      <c r="A871" s="23">
        <v>870</v>
      </c>
      <c r="B871" s="5" t="s">
        <v>25</v>
      </c>
      <c r="C871" s="3" t="s">
        <v>52</v>
      </c>
      <c r="D871" s="3" t="s">
        <v>52</v>
      </c>
      <c r="E871" s="3" t="s">
        <v>47</v>
      </c>
      <c r="F871" s="3" t="s">
        <v>8</v>
      </c>
      <c r="G871" s="3">
        <v>62</v>
      </c>
      <c r="H871" s="3" t="s">
        <v>9</v>
      </c>
      <c r="I871" s="23" t="s">
        <v>42</v>
      </c>
      <c r="J871" s="23">
        <v>740</v>
      </c>
      <c r="K871" s="23">
        <v>72</v>
      </c>
      <c r="L871" s="23">
        <v>0</v>
      </c>
      <c r="M871" s="4">
        <f>PI()*(K871/2)^2/1000+PI()*(L871/2)^2/1000</f>
        <v>4.0715040790523718</v>
      </c>
      <c r="N871" s="33">
        <v>0</v>
      </c>
      <c r="O871" s="3">
        <v>8</v>
      </c>
      <c r="P871" s="6">
        <v>2.1640000000000001</v>
      </c>
      <c r="Q871" s="6">
        <v>1.7769999999999999</v>
      </c>
      <c r="R871" s="6">
        <v>1.7769999999999999</v>
      </c>
      <c r="S871" s="6">
        <v>0</v>
      </c>
      <c r="T871" s="6">
        <f>R871-S871</f>
        <v>1.7769999999999999</v>
      </c>
      <c r="U871" s="6">
        <v>1.7769999999999999</v>
      </c>
      <c r="V871" s="6">
        <f>U871-S871</f>
        <v>1.7769999999999999</v>
      </c>
      <c r="W871" s="6">
        <f>100 - (1 - (((U871-T871)/U871)+(S871/T871)))*100</f>
        <v>0</v>
      </c>
      <c r="X871" s="7">
        <v>1.7769999999999999</v>
      </c>
      <c r="Y871" s="13">
        <f>(X871-U871)/U871*100</f>
        <v>0</v>
      </c>
      <c r="Z871" s="14">
        <f>IF(W871&gt;10,"NA",Y871)</f>
        <v>0</v>
      </c>
    </row>
    <row r="872" spans="1:26" ht="19" x14ac:dyDescent="0.25">
      <c r="A872" s="23">
        <v>871</v>
      </c>
      <c r="B872" s="5" t="s">
        <v>25</v>
      </c>
      <c r="C872" s="3" t="s">
        <v>52</v>
      </c>
      <c r="D872" s="3" t="s">
        <v>52</v>
      </c>
      <c r="E872" s="3" t="s">
        <v>47</v>
      </c>
      <c r="F872" s="3" t="s">
        <v>8</v>
      </c>
      <c r="G872" s="3">
        <v>62</v>
      </c>
      <c r="H872" s="3" t="s">
        <v>9</v>
      </c>
      <c r="I872" s="23" t="s">
        <v>42</v>
      </c>
      <c r="J872" s="23">
        <v>740</v>
      </c>
      <c r="K872" s="23">
        <v>72</v>
      </c>
      <c r="L872" s="23">
        <v>0</v>
      </c>
      <c r="M872" s="4">
        <f>PI()*(K872/2)^2/1000+PI()*(L872/2)^2/1000</f>
        <v>4.0715040790523718</v>
      </c>
      <c r="N872" s="33">
        <v>0</v>
      </c>
      <c r="O872" s="3">
        <v>9</v>
      </c>
      <c r="P872" s="6">
        <v>1.9950000000000001</v>
      </c>
      <c r="Q872" s="6">
        <v>1.732</v>
      </c>
      <c r="R872" s="6">
        <v>1.6830000000000001</v>
      </c>
      <c r="S872" s="6">
        <v>0</v>
      </c>
      <c r="T872" s="6">
        <f>R872-S872</f>
        <v>1.6830000000000001</v>
      </c>
      <c r="U872" s="6">
        <v>1.8240000000000001</v>
      </c>
      <c r="V872" s="6">
        <f>U872-S872</f>
        <v>1.8240000000000001</v>
      </c>
      <c r="W872" s="6">
        <f>100 - (1 - (((U872-T872)/U872)+(S872/T872)))*100</f>
        <v>7.7302631578947398</v>
      </c>
      <c r="X872" s="7">
        <v>1.8240000000000001</v>
      </c>
      <c r="Y872" s="13">
        <f>(X872-U872)/U872*100</f>
        <v>0</v>
      </c>
      <c r="Z872" s="14">
        <f>IF(W872&gt;10,"NA",Y872)</f>
        <v>0</v>
      </c>
    </row>
    <row r="873" spans="1:26" ht="19" x14ac:dyDescent="0.25">
      <c r="A873" s="23">
        <v>872</v>
      </c>
      <c r="B873" s="5" t="s">
        <v>25</v>
      </c>
      <c r="C873" s="3" t="s">
        <v>52</v>
      </c>
      <c r="D873" s="3" t="s">
        <v>52</v>
      </c>
      <c r="E873" s="3" t="s">
        <v>47</v>
      </c>
      <c r="F873" s="3" t="s">
        <v>8</v>
      </c>
      <c r="G873" s="3">
        <v>62</v>
      </c>
      <c r="H873" s="3" t="s">
        <v>9</v>
      </c>
      <c r="I873" s="23" t="s">
        <v>42</v>
      </c>
      <c r="J873" s="23">
        <v>740</v>
      </c>
      <c r="K873" s="23">
        <v>72</v>
      </c>
      <c r="L873" s="23">
        <v>0</v>
      </c>
      <c r="M873" s="4">
        <f>PI()*(K873/2)^2/1000+PI()*(L873/2)^2/1000</f>
        <v>4.0715040790523718</v>
      </c>
      <c r="N873" s="33">
        <v>0</v>
      </c>
      <c r="O873" s="3">
        <v>10</v>
      </c>
      <c r="P873" s="6">
        <v>1.9630000000000001</v>
      </c>
      <c r="Q873" s="6">
        <v>1.5429999999999999</v>
      </c>
      <c r="R873" s="6">
        <v>1.5069999999999999</v>
      </c>
      <c r="S873" s="6">
        <v>0</v>
      </c>
      <c r="T873" s="6">
        <f>R873-S873</f>
        <v>1.5069999999999999</v>
      </c>
      <c r="U873" s="6">
        <v>1.5069999999999999</v>
      </c>
      <c r="V873" s="6">
        <f>U873-S873</f>
        <v>1.5069999999999999</v>
      </c>
      <c r="W873" s="6">
        <f>100 - (1 - (((U873-T873)/U873)+(S873/T873)))*100</f>
        <v>0</v>
      </c>
      <c r="X873" s="7">
        <v>1.5069999999999999</v>
      </c>
      <c r="Y873" s="13">
        <f>(X873-U873)/U873*100</f>
        <v>0</v>
      </c>
      <c r="Z873" s="14">
        <f>IF(W873&gt;10,"NA",Y873)</f>
        <v>0</v>
      </c>
    </row>
    <row r="874" spans="1:26" ht="19" x14ac:dyDescent="0.25">
      <c r="A874" s="23">
        <v>873</v>
      </c>
      <c r="B874" s="5" t="s">
        <v>25</v>
      </c>
      <c r="C874" s="3" t="s">
        <v>52</v>
      </c>
      <c r="D874" s="3" t="s">
        <v>52</v>
      </c>
      <c r="E874" s="3" t="s">
        <v>47</v>
      </c>
      <c r="F874" s="3" t="s">
        <v>8</v>
      </c>
      <c r="G874" s="3">
        <v>62</v>
      </c>
      <c r="H874" s="3" t="s">
        <v>9</v>
      </c>
      <c r="I874" s="23" t="s">
        <v>42</v>
      </c>
      <c r="J874" s="23">
        <v>740</v>
      </c>
      <c r="K874" s="23">
        <v>72</v>
      </c>
      <c r="L874" s="23">
        <v>0</v>
      </c>
      <c r="M874" s="4">
        <f>PI()*(K874/2)^2/1000+PI()*(L874/2)^2/1000</f>
        <v>4.0715040790523718</v>
      </c>
      <c r="N874" s="33">
        <v>0</v>
      </c>
      <c r="O874" s="3">
        <v>11</v>
      </c>
      <c r="P874" s="6">
        <v>1.304</v>
      </c>
      <c r="Q874" s="6">
        <v>0.55700000000000005</v>
      </c>
      <c r="R874" s="6">
        <v>0.55700000000000005</v>
      </c>
      <c r="S874" s="6">
        <v>0</v>
      </c>
      <c r="T874" s="6">
        <f>R874-S874</f>
        <v>0.55700000000000005</v>
      </c>
      <c r="U874" s="6">
        <v>0.55700000000000005</v>
      </c>
      <c r="V874" s="6">
        <f>U874-S874</f>
        <v>0.55700000000000005</v>
      </c>
      <c r="W874" s="6">
        <f>100 - (1 - (((U874-T874)/U874)+(S874/T874)))*100</f>
        <v>0</v>
      </c>
      <c r="X874" s="7">
        <v>0.55700000000000005</v>
      </c>
      <c r="Y874" s="13">
        <f>(X874-U874)/U874*100</f>
        <v>0</v>
      </c>
      <c r="Z874" s="14">
        <f>IF(W874&gt;10,"NA",Y874)</f>
        <v>0</v>
      </c>
    </row>
    <row r="875" spans="1:26" ht="19" x14ac:dyDescent="0.25">
      <c r="A875" s="23">
        <v>874</v>
      </c>
      <c r="B875" s="5" t="s">
        <v>25</v>
      </c>
      <c r="C875" s="3" t="s">
        <v>52</v>
      </c>
      <c r="D875" s="3" t="s">
        <v>52</v>
      </c>
      <c r="E875" s="3" t="s">
        <v>47</v>
      </c>
      <c r="F875" s="3" t="s">
        <v>8</v>
      </c>
      <c r="G875" s="3">
        <v>62</v>
      </c>
      <c r="H875" s="3" t="s">
        <v>17</v>
      </c>
      <c r="I875" s="23" t="s">
        <v>42</v>
      </c>
      <c r="J875" s="23">
        <v>740</v>
      </c>
      <c r="K875" s="23">
        <v>72</v>
      </c>
      <c r="L875" s="23">
        <v>0</v>
      </c>
      <c r="M875" s="4">
        <f>PI()*(K875/2)^2/1000+PI()*(L875/2)^2/1000</f>
        <v>4.0715040790523718</v>
      </c>
      <c r="N875" s="33">
        <v>0</v>
      </c>
      <c r="O875" s="3">
        <v>1</v>
      </c>
      <c r="P875" s="6">
        <v>1.3120000000000001</v>
      </c>
      <c r="Q875" s="6">
        <v>0.58599999999999997</v>
      </c>
      <c r="R875" s="6">
        <v>0.56000000000000005</v>
      </c>
      <c r="S875" s="6">
        <v>0</v>
      </c>
      <c r="T875" s="6">
        <f>R875-S875</f>
        <v>0.56000000000000005</v>
      </c>
      <c r="U875" s="6">
        <v>0.56000000000000005</v>
      </c>
      <c r="V875" s="6">
        <f>U875-S875</f>
        <v>0.56000000000000005</v>
      </c>
      <c r="W875" s="6">
        <f>100 - (1 - (((U875-T875)/U875)+(S875/T875)))*100</f>
        <v>0</v>
      </c>
      <c r="X875" s="6">
        <v>0.56000000000000005</v>
      </c>
      <c r="Y875" s="13">
        <f>(X875-U875)/U875*100</f>
        <v>0</v>
      </c>
      <c r="Z875" s="14">
        <f>IF(W875&gt;10,"NA",Y875)</f>
        <v>0</v>
      </c>
    </row>
    <row r="876" spans="1:26" ht="19" x14ac:dyDescent="0.25">
      <c r="A876" s="23">
        <v>875</v>
      </c>
      <c r="B876" s="5" t="s">
        <v>25</v>
      </c>
      <c r="C876" s="3" t="s">
        <v>52</v>
      </c>
      <c r="D876" s="3" t="s">
        <v>52</v>
      </c>
      <c r="E876" s="3" t="s">
        <v>47</v>
      </c>
      <c r="F876" s="3" t="s">
        <v>8</v>
      </c>
      <c r="G876" s="3">
        <v>62</v>
      </c>
      <c r="H876" s="3" t="s">
        <v>17</v>
      </c>
      <c r="I876" s="23" t="s">
        <v>42</v>
      </c>
      <c r="J876" s="23">
        <v>740</v>
      </c>
      <c r="K876" s="23">
        <v>72</v>
      </c>
      <c r="L876" s="23">
        <v>0</v>
      </c>
      <c r="M876" s="4">
        <f>PI()*(K876/2)^2/1000+PI()*(L876/2)^2/1000</f>
        <v>4.0715040790523718</v>
      </c>
      <c r="N876" s="33">
        <v>0</v>
      </c>
      <c r="O876" s="3">
        <v>2</v>
      </c>
      <c r="P876" s="6">
        <v>1.454</v>
      </c>
      <c r="Q876" s="6">
        <v>0.70799999999999996</v>
      </c>
      <c r="R876" s="6">
        <v>0.68600000000000005</v>
      </c>
      <c r="S876" s="6">
        <v>0</v>
      </c>
      <c r="T876" s="6">
        <f>R876-S876</f>
        <v>0.68600000000000005</v>
      </c>
      <c r="U876" s="6">
        <v>0.68600000000000005</v>
      </c>
      <c r="V876" s="6">
        <f>U876-S876</f>
        <v>0.68600000000000005</v>
      </c>
      <c r="W876" s="6">
        <f>100 - (1 - (((U876-T876)/U876)+(S876/T876)))*100</f>
        <v>0</v>
      </c>
      <c r="X876" s="6">
        <v>0.68600000000000005</v>
      </c>
      <c r="Y876" s="13">
        <f>(X876-U876)/U876*100</f>
        <v>0</v>
      </c>
      <c r="Z876" s="14">
        <f>IF(W876&gt;10,"NA",Y876)</f>
        <v>0</v>
      </c>
    </row>
    <row r="877" spans="1:26" ht="19" x14ac:dyDescent="0.25">
      <c r="A877" s="23">
        <v>876</v>
      </c>
      <c r="B877" s="5" t="s">
        <v>25</v>
      </c>
      <c r="C877" s="3" t="s">
        <v>52</v>
      </c>
      <c r="D877" s="3" t="s">
        <v>52</v>
      </c>
      <c r="E877" s="3" t="s">
        <v>47</v>
      </c>
      <c r="F877" s="3" t="s">
        <v>8</v>
      </c>
      <c r="G877" s="3">
        <v>62</v>
      </c>
      <c r="H877" s="3" t="s">
        <v>17</v>
      </c>
      <c r="I877" s="23" t="s">
        <v>42</v>
      </c>
      <c r="J877" s="23">
        <v>740</v>
      </c>
      <c r="K877" s="23">
        <v>72</v>
      </c>
      <c r="L877" s="23">
        <v>0</v>
      </c>
      <c r="M877" s="4">
        <f>PI()*(K877/2)^2/1000+PI()*(L877/2)^2/1000</f>
        <v>4.0715040790523718</v>
      </c>
      <c r="N877" s="33">
        <v>0</v>
      </c>
      <c r="O877" s="3">
        <v>3</v>
      </c>
      <c r="P877" s="6">
        <v>1.3480000000000001</v>
      </c>
      <c r="Q877" s="6">
        <v>0.86099999999999999</v>
      </c>
      <c r="R877" s="6">
        <v>0.83399999999999996</v>
      </c>
      <c r="S877" s="6">
        <v>0</v>
      </c>
      <c r="T877" s="6">
        <f>R877-S877</f>
        <v>0.83399999999999996</v>
      </c>
      <c r="U877" s="6">
        <v>0.84899999999999998</v>
      </c>
      <c r="V877" s="6">
        <f>U877-S877</f>
        <v>0.84899999999999998</v>
      </c>
      <c r="W877" s="6">
        <f>100 - (1 - (((U877-T877)/U877)+(S877/T877)))*100</f>
        <v>1.7667844522968181</v>
      </c>
      <c r="X877" s="6">
        <v>0.84899999999999998</v>
      </c>
      <c r="Y877" s="13">
        <f>(X877-U877)/U877*100</f>
        <v>0</v>
      </c>
      <c r="Z877" s="14">
        <f>IF(W877&gt;10,"NA",Y877)</f>
        <v>0</v>
      </c>
    </row>
    <row r="878" spans="1:26" ht="19" x14ac:dyDescent="0.25">
      <c r="A878" s="23">
        <v>877</v>
      </c>
      <c r="B878" s="5" t="s">
        <v>25</v>
      </c>
      <c r="C878" s="3" t="s">
        <v>52</v>
      </c>
      <c r="D878" s="3" t="s">
        <v>52</v>
      </c>
      <c r="E878" s="3" t="s">
        <v>47</v>
      </c>
      <c r="F878" s="3" t="s">
        <v>8</v>
      </c>
      <c r="G878" s="3">
        <v>62</v>
      </c>
      <c r="H878" s="3" t="s">
        <v>17</v>
      </c>
      <c r="I878" s="23" t="s">
        <v>42</v>
      </c>
      <c r="J878" s="23">
        <v>740</v>
      </c>
      <c r="K878" s="23">
        <v>72</v>
      </c>
      <c r="L878" s="23">
        <v>0</v>
      </c>
      <c r="M878" s="4">
        <f>PI()*(K878/2)^2/1000+PI()*(L878/2)^2/1000</f>
        <v>4.0715040790523718</v>
      </c>
      <c r="N878" s="33">
        <v>0</v>
      </c>
      <c r="O878" s="3">
        <v>4</v>
      </c>
      <c r="P878" s="6">
        <v>1.5309999999999999</v>
      </c>
      <c r="Q878" s="6">
        <v>1.1100000000000001</v>
      </c>
      <c r="R878" s="6">
        <v>1.075</v>
      </c>
      <c r="S878" s="6">
        <v>0</v>
      </c>
      <c r="T878" s="6">
        <f>R878-S878</f>
        <v>1.075</v>
      </c>
      <c r="U878" s="6">
        <v>1.075</v>
      </c>
      <c r="V878" s="6">
        <f>U878-S878</f>
        <v>1.075</v>
      </c>
      <c r="W878" s="6">
        <f>100 - (1 - (((U878-T878)/U878)+(S878/T878)))*100</f>
        <v>0</v>
      </c>
      <c r="X878" s="6">
        <v>1.075</v>
      </c>
      <c r="Y878" s="13">
        <f>(X878-U878)/U878*100</f>
        <v>0</v>
      </c>
      <c r="Z878" s="14">
        <f>IF(W878&gt;10,"NA",Y878)</f>
        <v>0</v>
      </c>
    </row>
    <row r="879" spans="1:26" ht="19" x14ac:dyDescent="0.25">
      <c r="A879" s="23">
        <v>878</v>
      </c>
      <c r="B879" s="5" t="s">
        <v>25</v>
      </c>
      <c r="C879" s="3" t="s">
        <v>52</v>
      </c>
      <c r="D879" s="3" t="s">
        <v>52</v>
      </c>
      <c r="E879" s="3" t="s">
        <v>47</v>
      </c>
      <c r="F879" s="3" t="s">
        <v>8</v>
      </c>
      <c r="G879" s="3">
        <v>62</v>
      </c>
      <c r="H879" s="3" t="s">
        <v>17</v>
      </c>
      <c r="I879" s="23" t="s">
        <v>42</v>
      </c>
      <c r="J879" s="23">
        <v>740</v>
      </c>
      <c r="K879" s="23">
        <v>72</v>
      </c>
      <c r="L879" s="23">
        <v>0</v>
      </c>
      <c r="M879" s="4">
        <f>PI()*(K879/2)^2/1000+PI()*(L879/2)^2/1000</f>
        <v>4.0715040790523718</v>
      </c>
      <c r="N879" s="33">
        <v>0</v>
      </c>
      <c r="O879" s="3">
        <v>5</v>
      </c>
      <c r="P879" s="6">
        <v>1.466</v>
      </c>
      <c r="Q879" s="6">
        <v>0.84599999999999997</v>
      </c>
      <c r="R879" s="6">
        <v>0.77300000000000002</v>
      </c>
      <c r="S879" s="6">
        <v>0</v>
      </c>
      <c r="T879" s="6">
        <f>R879-S879</f>
        <v>0.77300000000000002</v>
      </c>
      <c r="U879" s="6">
        <v>0.89200000000000002</v>
      </c>
      <c r="V879" s="6">
        <f>U879-S879</f>
        <v>0.89200000000000002</v>
      </c>
      <c r="W879" s="6">
        <f>100 - (1 - (((U879-T879)/U879)+(S879/T879)))*100</f>
        <v>13.340807174887885</v>
      </c>
      <c r="X879" s="6">
        <v>0.89200000000000002</v>
      </c>
      <c r="Y879" s="13">
        <f>(X879-U879)/U879*100</f>
        <v>0</v>
      </c>
      <c r="Z879" s="14" t="str">
        <f>IF(W879&gt;10,"NA",Y879)</f>
        <v>NA</v>
      </c>
    </row>
    <row r="880" spans="1:26" ht="19" x14ac:dyDescent="0.25">
      <c r="A880" s="23">
        <v>879</v>
      </c>
      <c r="B880" s="5" t="s">
        <v>25</v>
      </c>
      <c r="C880" s="3" t="s">
        <v>52</v>
      </c>
      <c r="D880" s="3" t="s">
        <v>52</v>
      </c>
      <c r="E880" s="3" t="s">
        <v>47</v>
      </c>
      <c r="F880" s="3" t="s">
        <v>8</v>
      </c>
      <c r="G880" s="3">
        <v>62</v>
      </c>
      <c r="H880" s="3" t="s">
        <v>17</v>
      </c>
      <c r="I880" s="23" t="s">
        <v>42</v>
      </c>
      <c r="J880" s="23">
        <v>740</v>
      </c>
      <c r="K880" s="23">
        <v>72</v>
      </c>
      <c r="L880" s="23">
        <v>0</v>
      </c>
      <c r="M880" s="4">
        <f>PI()*(K880/2)^2/1000+PI()*(L880/2)^2/1000</f>
        <v>4.0715040790523718</v>
      </c>
      <c r="N880" s="33">
        <v>0</v>
      </c>
      <c r="O880" s="3">
        <v>6</v>
      </c>
      <c r="P880" s="6">
        <v>1.492</v>
      </c>
      <c r="Q880" s="6">
        <v>0.83399999999999996</v>
      </c>
      <c r="R880" s="6">
        <v>0.81499999999999995</v>
      </c>
      <c r="S880" s="6">
        <v>0</v>
      </c>
      <c r="T880" s="6">
        <f>R880-S880</f>
        <v>0.81499999999999995</v>
      </c>
      <c r="U880" s="6">
        <v>0.88600000000000001</v>
      </c>
      <c r="V880" s="6">
        <f>U880-S880</f>
        <v>0.88600000000000001</v>
      </c>
      <c r="W880" s="6">
        <f>100 - (1 - (((U880-T880)/U880)+(S880/T880)))*100</f>
        <v>8.0135440180586954</v>
      </c>
      <c r="X880" s="6">
        <v>0.88600000000000001</v>
      </c>
      <c r="Y880" s="13">
        <f>(X880-U880)/U880*100</f>
        <v>0</v>
      </c>
      <c r="Z880" s="14">
        <f>IF(W880&gt;10,"NA",Y880)</f>
        <v>0</v>
      </c>
    </row>
    <row r="881" spans="1:26" ht="19" x14ac:dyDescent="0.25">
      <c r="A881" s="23">
        <v>880</v>
      </c>
      <c r="B881" s="5" t="s">
        <v>25</v>
      </c>
      <c r="C881" s="3" t="s">
        <v>52</v>
      </c>
      <c r="D881" s="3" t="s">
        <v>52</v>
      </c>
      <c r="E881" s="3" t="s">
        <v>47</v>
      </c>
      <c r="F881" s="3" t="s">
        <v>8</v>
      </c>
      <c r="G881" s="3">
        <v>62</v>
      </c>
      <c r="H881" s="3" t="s">
        <v>17</v>
      </c>
      <c r="I881" s="23" t="s">
        <v>42</v>
      </c>
      <c r="J881" s="23">
        <v>740</v>
      </c>
      <c r="K881" s="23">
        <v>72</v>
      </c>
      <c r="L881" s="23">
        <v>0</v>
      </c>
      <c r="M881" s="4">
        <f>PI()*(K881/2)^2/1000+PI()*(L881/2)^2/1000</f>
        <v>4.0715040790523718</v>
      </c>
      <c r="N881" s="33">
        <v>0</v>
      </c>
      <c r="O881" s="3">
        <v>7</v>
      </c>
      <c r="P881" s="6">
        <v>1.657</v>
      </c>
      <c r="Q881" s="6">
        <v>0.88700000000000001</v>
      </c>
      <c r="R881" s="6">
        <v>0.86499999999999999</v>
      </c>
      <c r="S881" s="6">
        <v>0</v>
      </c>
      <c r="T881" s="6">
        <f>R881-S881</f>
        <v>0.86499999999999999</v>
      </c>
      <c r="U881" s="6">
        <v>0.86499999999999999</v>
      </c>
      <c r="V881" s="6">
        <f>U881-S881</f>
        <v>0.86499999999999999</v>
      </c>
      <c r="W881" s="6">
        <f>100 - (1 - (((U881-T881)/U881)+(S881/T881)))*100</f>
        <v>0</v>
      </c>
      <c r="X881" s="6">
        <v>0.86499999999999999</v>
      </c>
      <c r="Y881" s="13">
        <f>(X881-U881)/U881*100</f>
        <v>0</v>
      </c>
      <c r="Z881" s="14">
        <f>IF(W881&gt;10,"NA",Y881)</f>
        <v>0</v>
      </c>
    </row>
    <row r="882" spans="1:26" ht="19" x14ac:dyDescent="0.25">
      <c r="A882" s="23">
        <v>881</v>
      </c>
      <c r="B882" s="5" t="s">
        <v>25</v>
      </c>
      <c r="C882" s="3" t="s">
        <v>52</v>
      </c>
      <c r="D882" s="3" t="s">
        <v>52</v>
      </c>
      <c r="E882" s="3" t="s">
        <v>47</v>
      </c>
      <c r="F882" s="3" t="s">
        <v>8</v>
      </c>
      <c r="G882" s="3">
        <v>62</v>
      </c>
      <c r="H882" s="3" t="s">
        <v>17</v>
      </c>
      <c r="I882" s="23" t="s">
        <v>42</v>
      </c>
      <c r="J882" s="23">
        <v>740</v>
      </c>
      <c r="K882" s="23">
        <v>72</v>
      </c>
      <c r="L882" s="23">
        <v>0</v>
      </c>
      <c r="M882" s="4">
        <f>PI()*(K882/2)^2/1000+PI()*(L882/2)^2/1000</f>
        <v>4.0715040790523718</v>
      </c>
      <c r="N882" s="33">
        <v>0</v>
      </c>
      <c r="O882" s="3">
        <v>8</v>
      </c>
      <c r="P882" s="6">
        <v>1.421</v>
      </c>
      <c r="Q882" s="6">
        <v>0.73</v>
      </c>
      <c r="R882" s="6">
        <v>0.70799999999999996</v>
      </c>
      <c r="S882" s="6">
        <v>0</v>
      </c>
      <c r="T882" s="6">
        <f>R882-S882</f>
        <v>0.70799999999999996</v>
      </c>
      <c r="U882" s="6">
        <v>0.70799999999999996</v>
      </c>
      <c r="V882" s="6">
        <f>U882-S882</f>
        <v>0.70799999999999996</v>
      </c>
      <c r="W882" s="6">
        <f>100 - (1 - (((U882-T882)/U882)+(S882/T882)))*100</f>
        <v>0</v>
      </c>
      <c r="X882" s="6">
        <v>0.70799999999999996</v>
      </c>
      <c r="Y882" s="13">
        <f>(X882-U882)/U882*100</f>
        <v>0</v>
      </c>
      <c r="Z882" s="14">
        <f>IF(W882&gt;10,"NA",Y882)</f>
        <v>0</v>
      </c>
    </row>
    <row r="883" spans="1:26" ht="19" x14ac:dyDescent="0.25">
      <c r="A883" s="23">
        <v>882</v>
      </c>
      <c r="B883" s="5" t="s">
        <v>25</v>
      </c>
      <c r="C883" s="3" t="s">
        <v>52</v>
      </c>
      <c r="D883" s="3" t="s">
        <v>52</v>
      </c>
      <c r="E883" s="3" t="s">
        <v>47</v>
      </c>
      <c r="F883" s="3" t="s">
        <v>8</v>
      </c>
      <c r="G883" s="3">
        <v>62</v>
      </c>
      <c r="H883" s="3" t="s">
        <v>17</v>
      </c>
      <c r="I883" s="23" t="s">
        <v>42</v>
      </c>
      <c r="J883" s="23">
        <v>740</v>
      </c>
      <c r="K883" s="23">
        <v>72</v>
      </c>
      <c r="L883" s="23">
        <v>0</v>
      </c>
      <c r="M883" s="4">
        <f>PI()*(K883/2)^2/1000+PI()*(L883/2)^2/1000</f>
        <v>4.0715040790523718</v>
      </c>
      <c r="N883" s="33">
        <v>0</v>
      </c>
      <c r="O883" s="3">
        <v>9</v>
      </c>
      <c r="P883" s="6">
        <v>1.9350000000000001</v>
      </c>
      <c r="Q883" s="6">
        <v>1.508</v>
      </c>
      <c r="R883" s="6">
        <v>1.4750000000000001</v>
      </c>
      <c r="S883" s="6">
        <v>0</v>
      </c>
      <c r="T883" s="6">
        <f>R883-S883</f>
        <v>1.4750000000000001</v>
      </c>
      <c r="U883" s="6">
        <v>1.4750000000000001</v>
      </c>
      <c r="V883" s="6">
        <f>U883-S883</f>
        <v>1.4750000000000001</v>
      </c>
      <c r="W883" s="6">
        <f>100 - (1 - (((U883-T883)/U883)+(S883/T883)))*100</f>
        <v>0</v>
      </c>
      <c r="X883" s="6">
        <v>1.4750000000000001</v>
      </c>
      <c r="Y883" s="13">
        <f>(X883-U883)/U883*100</f>
        <v>0</v>
      </c>
      <c r="Z883" s="14">
        <f>IF(W883&gt;10,"NA",Y883)</f>
        <v>0</v>
      </c>
    </row>
    <row r="884" spans="1:26" ht="19" x14ac:dyDescent="0.25">
      <c r="A884" s="23">
        <v>883</v>
      </c>
      <c r="B884" s="5" t="s">
        <v>25</v>
      </c>
      <c r="C884" s="3" t="s">
        <v>52</v>
      </c>
      <c r="D884" s="3" t="s">
        <v>52</v>
      </c>
      <c r="E884" s="3" t="s">
        <v>47</v>
      </c>
      <c r="F884" s="3" t="s">
        <v>8</v>
      </c>
      <c r="G884" s="3">
        <v>62</v>
      </c>
      <c r="H884" s="3" t="s">
        <v>17</v>
      </c>
      <c r="I884" s="23" t="s">
        <v>42</v>
      </c>
      <c r="J884" s="23">
        <v>740</v>
      </c>
      <c r="K884" s="23">
        <v>72</v>
      </c>
      <c r="L884" s="23">
        <v>0</v>
      </c>
      <c r="M884" s="4">
        <f>PI()*(K884/2)^2/1000+PI()*(L884/2)^2/1000</f>
        <v>4.0715040790523718</v>
      </c>
      <c r="N884" s="33">
        <v>0</v>
      </c>
      <c r="O884" s="3">
        <v>10</v>
      </c>
      <c r="P884" s="6">
        <v>1.39</v>
      </c>
      <c r="Q884" s="6">
        <v>0.79</v>
      </c>
      <c r="R884" s="6">
        <v>0.76600000000000001</v>
      </c>
      <c r="S884" s="6">
        <v>0</v>
      </c>
      <c r="T884" s="6">
        <f>R884-S884</f>
        <v>0.76600000000000001</v>
      </c>
      <c r="U884" s="6">
        <v>0.76600000000000001</v>
      </c>
      <c r="V884" s="6">
        <f>U884-S884</f>
        <v>0.76600000000000001</v>
      </c>
      <c r="W884" s="6">
        <f>100 - (1 - (((U884-T884)/U884)+(S884/T884)))*100</f>
        <v>0</v>
      </c>
      <c r="X884" s="6">
        <v>0.76600000000000001</v>
      </c>
      <c r="Y884" s="13">
        <f>(X884-U884)/U884*100</f>
        <v>0</v>
      </c>
      <c r="Z884" s="14">
        <f>IF(W884&gt;10,"NA",Y884)</f>
        <v>0</v>
      </c>
    </row>
    <row r="885" spans="1:26" ht="19" x14ac:dyDescent="0.25">
      <c r="A885" s="23">
        <v>884</v>
      </c>
      <c r="B885" s="5" t="s">
        <v>25</v>
      </c>
      <c r="C885" s="3" t="s">
        <v>52</v>
      </c>
      <c r="D885" s="3" t="s">
        <v>52</v>
      </c>
      <c r="E885" s="3" t="s">
        <v>47</v>
      </c>
      <c r="F885" s="3" t="s">
        <v>8</v>
      </c>
      <c r="G885" s="3">
        <v>62</v>
      </c>
      <c r="H885" s="3" t="s">
        <v>17</v>
      </c>
      <c r="I885" s="23" t="s">
        <v>42</v>
      </c>
      <c r="J885" s="23">
        <v>740</v>
      </c>
      <c r="K885" s="23">
        <v>72</v>
      </c>
      <c r="L885" s="23">
        <v>0</v>
      </c>
      <c r="M885" s="4">
        <f>PI()*(K885/2)^2/1000+PI()*(L885/2)^2/1000</f>
        <v>4.0715040790523718</v>
      </c>
      <c r="N885" s="33">
        <v>0</v>
      </c>
      <c r="O885" s="3">
        <v>11</v>
      </c>
      <c r="P885" s="6">
        <v>1.304</v>
      </c>
      <c r="Q885" s="6">
        <v>0.72599999999999998</v>
      </c>
      <c r="R885" s="6">
        <v>0.69599999999999995</v>
      </c>
      <c r="S885" s="6">
        <v>0</v>
      </c>
      <c r="T885" s="6">
        <f>R885-S885</f>
        <v>0.69599999999999995</v>
      </c>
      <c r="U885" s="6">
        <v>0.69599999999999995</v>
      </c>
      <c r="V885" s="6">
        <f>U885-S885</f>
        <v>0.69599999999999995</v>
      </c>
      <c r="W885" s="6">
        <f>100 - (1 - (((U885-T885)/U885)+(S885/T885)))*100</f>
        <v>0</v>
      </c>
      <c r="X885" s="6">
        <v>0.69599999999999995</v>
      </c>
      <c r="Y885" s="13">
        <f>(X885-U885)/U885*100</f>
        <v>0</v>
      </c>
      <c r="Z885" s="14">
        <f>IF(W885&gt;10,"NA",Y885)</f>
        <v>0</v>
      </c>
    </row>
    <row r="886" spans="1:26" ht="19" x14ac:dyDescent="0.25">
      <c r="A886" s="23">
        <v>885</v>
      </c>
      <c r="B886" s="5" t="s">
        <v>25</v>
      </c>
      <c r="C886" s="3" t="s">
        <v>52</v>
      </c>
      <c r="D886" s="3" t="s">
        <v>52</v>
      </c>
      <c r="E886" s="3" t="s">
        <v>47</v>
      </c>
      <c r="F886" s="3" t="s">
        <v>8</v>
      </c>
      <c r="G886" s="3">
        <v>62</v>
      </c>
      <c r="H886" s="3" t="s">
        <v>17</v>
      </c>
      <c r="I886" s="23" t="s">
        <v>42</v>
      </c>
      <c r="J886" s="23">
        <v>740</v>
      </c>
      <c r="K886" s="23">
        <v>72</v>
      </c>
      <c r="L886" s="23">
        <v>0</v>
      </c>
      <c r="M886" s="4">
        <f>PI()*(K886/2)^2/1000+PI()*(L886/2)^2/1000</f>
        <v>4.0715040790523718</v>
      </c>
      <c r="N886" s="33">
        <v>0</v>
      </c>
      <c r="O886" s="3">
        <v>12</v>
      </c>
      <c r="P886" s="6">
        <v>1.5</v>
      </c>
      <c r="Q886" s="6">
        <v>1.0640000000000001</v>
      </c>
      <c r="R886" s="6">
        <v>1.0249999999999999</v>
      </c>
      <c r="S886" s="6">
        <v>0</v>
      </c>
      <c r="T886" s="6">
        <f>R886-S886</f>
        <v>1.0249999999999999</v>
      </c>
      <c r="U886" s="6">
        <v>1.083</v>
      </c>
      <c r="V886" s="6">
        <f>U886-S886</f>
        <v>1.083</v>
      </c>
      <c r="W886" s="6">
        <f>100 - (1 - (((U886-T886)/U886)+(S886/T886)))*100</f>
        <v>5.3554939981532783</v>
      </c>
      <c r="X886" s="6">
        <v>1.083</v>
      </c>
      <c r="Y886" s="13">
        <f>(X886-U886)/U886*100</f>
        <v>0</v>
      </c>
      <c r="Z886" s="14">
        <f>IF(W886&gt;10,"NA",Y886)</f>
        <v>0</v>
      </c>
    </row>
    <row r="887" spans="1:26" ht="19" x14ac:dyDescent="0.25">
      <c r="A887" s="23">
        <v>886</v>
      </c>
      <c r="B887" s="5" t="s">
        <v>25</v>
      </c>
      <c r="C887" s="3" t="s">
        <v>52</v>
      </c>
      <c r="D887" s="3" t="s">
        <v>52</v>
      </c>
      <c r="E887" s="3" t="s">
        <v>47</v>
      </c>
      <c r="F887" s="3" t="s">
        <v>8</v>
      </c>
      <c r="G887" s="3">
        <v>62</v>
      </c>
      <c r="H887" s="3" t="s">
        <v>17</v>
      </c>
      <c r="I887" s="23" t="s">
        <v>42</v>
      </c>
      <c r="J887" s="23">
        <v>740</v>
      </c>
      <c r="K887" s="23">
        <v>72</v>
      </c>
      <c r="L887" s="23">
        <v>0</v>
      </c>
      <c r="M887" s="4">
        <f>PI()*(K887/2)^2/1000+PI()*(L887/2)^2/1000</f>
        <v>4.0715040790523718</v>
      </c>
      <c r="N887" s="33">
        <v>0</v>
      </c>
      <c r="O887" s="3">
        <v>13</v>
      </c>
      <c r="P887" s="6">
        <v>1.3720000000000001</v>
      </c>
      <c r="Q887" s="6">
        <v>0.71599999999999997</v>
      </c>
      <c r="R887" s="6">
        <v>0.69399999999999995</v>
      </c>
      <c r="S887" s="6">
        <v>0</v>
      </c>
      <c r="T887" s="6">
        <f>R887-S887</f>
        <v>0.69399999999999995</v>
      </c>
      <c r="U887" s="6">
        <v>0.71</v>
      </c>
      <c r="V887" s="6">
        <f>U887-S887</f>
        <v>0.71</v>
      </c>
      <c r="W887" s="6">
        <f>100 - (1 - (((U887-T887)/U887)+(S887/T887)))*100</f>
        <v>2.2535211267605604</v>
      </c>
      <c r="X887" s="6">
        <v>0.71</v>
      </c>
      <c r="Y887" s="13">
        <f>(X887-U887)/U887*100</f>
        <v>0</v>
      </c>
      <c r="Z887" s="14">
        <f>IF(W887&gt;10,"NA",Y887)</f>
        <v>0</v>
      </c>
    </row>
    <row r="888" spans="1:26" ht="19" x14ac:dyDescent="0.25">
      <c r="A888" s="23">
        <v>887</v>
      </c>
      <c r="B888" s="5" t="s">
        <v>25</v>
      </c>
      <c r="C888" s="3" t="s">
        <v>52</v>
      </c>
      <c r="D888" s="3" t="s">
        <v>52</v>
      </c>
      <c r="E888" s="3" t="s">
        <v>47</v>
      </c>
      <c r="F888" s="3" t="s">
        <v>8</v>
      </c>
      <c r="G888" s="3">
        <v>62</v>
      </c>
      <c r="H888" s="3" t="s">
        <v>17</v>
      </c>
      <c r="I888" s="23" t="s">
        <v>42</v>
      </c>
      <c r="J888" s="23">
        <v>740</v>
      </c>
      <c r="K888" s="23">
        <v>72</v>
      </c>
      <c r="L888" s="23">
        <v>0</v>
      </c>
      <c r="M888" s="4">
        <f>PI()*(K888/2)^2/1000+PI()*(L888/2)^2/1000</f>
        <v>4.0715040790523718</v>
      </c>
      <c r="N888" s="33">
        <v>0</v>
      </c>
      <c r="O888" s="3">
        <v>14</v>
      </c>
      <c r="P888" s="6">
        <v>2.2999999999999998</v>
      </c>
      <c r="Q888" s="6">
        <v>1.87</v>
      </c>
      <c r="R888" s="6">
        <v>1.8360000000000001</v>
      </c>
      <c r="S888" s="6">
        <v>0</v>
      </c>
      <c r="T888" s="6">
        <f>R888-S888</f>
        <v>1.8360000000000001</v>
      </c>
      <c r="U888" s="6">
        <v>1.8360000000000001</v>
      </c>
      <c r="V888" s="6">
        <f>U888-S888</f>
        <v>1.8360000000000001</v>
      </c>
      <c r="W888" s="6">
        <f>100 - (1 - (((U888-T888)/U888)+(S888/T888)))*100</f>
        <v>0</v>
      </c>
      <c r="X888" s="6">
        <v>1.8360000000000001</v>
      </c>
      <c r="Y888" s="13">
        <f>(X888-U888)/U888*100</f>
        <v>0</v>
      </c>
      <c r="Z888" s="14">
        <f>IF(W888&gt;10,"NA",Y888)</f>
        <v>0</v>
      </c>
    </row>
    <row r="889" spans="1:26" ht="19" x14ac:dyDescent="0.25">
      <c r="A889" s="23">
        <v>888</v>
      </c>
      <c r="B889" s="5" t="s">
        <v>25</v>
      </c>
      <c r="C889" s="3" t="s">
        <v>52</v>
      </c>
      <c r="D889" s="3" t="s">
        <v>52</v>
      </c>
      <c r="E889" s="3" t="s">
        <v>47</v>
      </c>
      <c r="F889" s="3" t="s">
        <v>8</v>
      </c>
      <c r="G889" s="3">
        <v>62</v>
      </c>
      <c r="H889" s="3" t="s">
        <v>17</v>
      </c>
      <c r="I889" s="23" t="s">
        <v>42</v>
      </c>
      <c r="J889" s="23">
        <v>740</v>
      </c>
      <c r="K889" s="23">
        <v>72</v>
      </c>
      <c r="L889" s="23">
        <v>0</v>
      </c>
      <c r="M889" s="4">
        <f>PI()*(K889/2)^2/1000+PI()*(L889/2)^2/1000</f>
        <v>4.0715040790523718</v>
      </c>
      <c r="N889" s="33">
        <v>0</v>
      </c>
      <c r="O889" s="3">
        <v>15</v>
      </c>
      <c r="P889" s="6">
        <v>2.2120000000000002</v>
      </c>
      <c r="Q889" s="6">
        <v>1.8919999999999999</v>
      </c>
      <c r="R889" s="6">
        <v>1.8540000000000001</v>
      </c>
      <c r="S889" s="6">
        <v>0</v>
      </c>
      <c r="T889" s="6">
        <f>R889-S889</f>
        <v>1.8540000000000001</v>
      </c>
      <c r="U889" s="6">
        <v>1.8540000000000001</v>
      </c>
      <c r="V889" s="6">
        <f>U889-S889</f>
        <v>1.8540000000000001</v>
      </c>
      <c r="W889" s="6">
        <f>100 - (1 - (((U889-T889)/U889)+(S889/T889)))*100</f>
        <v>0</v>
      </c>
      <c r="X889" s="6">
        <v>1.8540000000000001</v>
      </c>
      <c r="Y889" s="13">
        <f>(X889-U889)/U889*100</f>
        <v>0</v>
      </c>
      <c r="Z889" s="14">
        <f>IF(W889&gt;10,"NA",Y889)</f>
        <v>0</v>
      </c>
    </row>
    <row r="890" spans="1:26" ht="19" x14ac:dyDescent="0.25">
      <c r="A890" s="23">
        <v>889</v>
      </c>
      <c r="B890" s="5" t="s">
        <v>25</v>
      </c>
      <c r="C890" s="3" t="s">
        <v>52</v>
      </c>
      <c r="D890" s="3" t="s">
        <v>52</v>
      </c>
      <c r="E890" s="3" t="s">
        <v>47</v>
      </c>
      <c r="F890" s="3" t="s">
        <v>8</v>
      </c>
      <c r="G890" s="3">
        <v>62</v>
      </c>
      <c r="H890" s="3" t="s">
        <v>17</v>
      </c>
      <c r="I890" s="23" t="s">
        <v>42</v>
      </c>
      <c r="J890" s="23">
        <v>740</v>
      </c>
      <c r="K890" s="23">
        <v>72</v>
      </c>
      <c r="L890" s="23">
        <v>0</v>
      </c>
      <c r="M890" s="4">
        <f>PI()*(K890/2)^2/1000+PI()*(L890/2)^2/1000</f>
        <v>4.0715040790523718</v>
      </c>
      <c r="N890" s="33">
        <v>0</v>
      </c>
      <c r="O890" s="3">
        <v>16</v>
      </c>
      <c r="P890" s="6">
        <v>1.754</v>
      </c>
      <c r="Q890" s="6">
        <v>1.3580000000000001</v>
      </c>
      <c r="R890" s="6">
        <v>1.3280000000000001</v>
      </c>
      <c r="S890" s="6">
        <v>0</v>
      </c>
      <c r="T890" s="6">
        <f>R890-S890</f>
        <v>1.3280000000000001</v>
      </c>
      <c r="U890" s="6">
        <v>1.5189999999999999</v>
      </c>
      <c r="V890" s="6">
        <f>U890-S890</f>
        <v>1.5189999999999999</v>
      </c>
      <c r="W890" s="6">
        <f>100 - (1 - (((U890-T890)/U890)+(S890/T890)))*100</f>
        <v>12.574061882817631</v>
      </c>
      <c r="X890" s="6">
        <v>1.5189999999999999</v>
      </c>
      <c r="Y890" s="13">
        <f>(X890-U890)/U890*100</f>
        <v>0</v>
      </c>
      <c r="Z890" s="14" t="str">
        <f>IF(W890&gt;10,"NA",Y890)</f>
        <v>NA</v>
      </c>
    </row>
    <row r="891" spans="1:26" ht="19" x14ac:dyDescent="0.25">
      <c r="A891" s="23">
        <v>890</v>
      </c>
      <c r="B891" s="5" t="s">
        <v>25</v>
      </c>
      <c r="C891" s="3" t="s">
        <v>52</v>
      </c>
      <c r="D891" s="3" t="s">
        <v>52</v>
      </c>
      <c r="E891" s="3" t="s">
        <v>47</v>
      </c>
      <c r="F891" s="3" t="s">
        <v>8</v>
      </c>
      <c r="G891" s="3">
        <v>62</v>
      </c>
      <c r="H891" s="3" t="s">
        <v>17</v>
      </c>
      <c r="I891" s="23" t="s">
        <v>42</v>
      </c>
      <c r="J891" s="23">
        <v>740</v>
      </c>
      <c r="K891" s="23">
        <v>72</v>
      </c>
      <c r="L891" s="23">
        <v>0</v>
      </c>
      <c r="M891" s="4">
        <f>PI()*(K891/2)^2/1000+PI()*(L891/2)^2/1000</f>
        <v>4.0715040790523718</v>
      </c>
      <c r="N891" s="33">
        <v>0</v>
      </c>
      <c r="O891" s="3">
        <v>17</v>
      </c>
      <c r="P891" s="6">
        <v>2.2650000000000001</v>
      </c>
      <c r="Q891" s="6">
        <v>1.7190000000000001</v>
      </c>
      <c r="R891" s="6">
        <v>1.6859999999999999</v>
      </c>
      <c r="S891" s="6">
        <v>0</v>
      </c>
      <c r="T891" s="6">
        <f>R891-S891</f>
        <v>1.6859999999999999</v>
      </c>
      <c r="U891" s="6">
        <v>1.6859999999999999</v>
      </c>
      <c r="V891" s="6">
        <f>U891-S891</f>
        <v>1.6859999999999999</v>
      </c>
      <c r="W891" s="6">
        <f>100 - (1 - (((U891-T891)/U891)+(S891/T891)))*100</f>
        <v>0</v>
      </c>
      <c r="X891" s="6">
        <v>1.6859999999999999</v>
      </c>
      <c r="Y891" s="13">
        <f>(X891-U891)/U891*100</f>
        <v>0</v>
      </c>
      <c r="Z891" s="14">
        <f>IF(W891&gt;10,"NA",Y891)</f>
        <v>0</v>
      </c>
    </row>
    <row r="892" spans="1:26" ht="19" x14ac:dyDescent="0.25">
      <c r="A892" s="23">
        <v>891</v>
      </c>
      <c r="B892" s="5" t="s">
        <v>25</v>
      </c>
      <c r="C892" s="3" t="s">
        <v>52</v>
      </c>
      <c r="D892" s="3" t="s">
        <v>52</v>
      </c>
      <c r="E892" s="3" t="s">
        <v>47</v>
      </c>
      <c r="F892" s="3" t="s">
        <v>8</v>
      </c>
      <c r="G892" s="3">
        <v>62</v>
      </c>
      <c r="H892" s="3" t="s">
        <v>17</v>
      </c>
      <c r="I892" s="23" t="s">
        <v>42</v>
      </c>
      <c r="J892" s="23">
        <v>740</v>
      </c>
      <c r="K892" s="23">
        <v>72</v>
      </c>
      <c r="L892" s="23">
        <v>0</v>
      </c>
      <c r="M892" s="4">
        <f>PI()*(K892/2)^2/1000+PI()*(L892/2)^2/1000</f>
        <v>4.0715040790523718</v>
      </c>
      <c r="N892" s="33">
        <v>0</v>
      </c>
      <c r="O892" s="3">
        <v>18</v>
      </c>
      <c r="P892" s="6">
        <v>1.55</v>
      </c>
      <c r="Q892" s="6">
        <v>1.149</v>
      </c>
      <c r="R892" s="6">
        <v>1.131</v>
      </c>
      <c r="S892" s="6">
        <v>0</v>
      </c>
      <c r="T892" s="6">
        <f>R892-S892</f>
        <v>1.131</v>
      </c>
      <c r="U892" s="6">
        <v>1.131</v>
      </c>
      <c r="V892" s="6">
        <f>U892-S892</f>
        <v>1.131</v>
      </c>
      <c r="W892" s="6">
        <f>100 - (1 - (((U892-T892)/U892)+(S892/T892)))*100</f>
        <v>0</v>
      </c>
      <c r="X892" s="6">
        <v>1.131</v>
      </c>
      <c r="Y892" s="13">
        <f>(X892-U892)/U892*100</f>
        <v>0</v>
      </c>
      <c r="Z892" s="14">
        <f>IF(W892&gt;10,"NA",Y892)</f>
        <v>0</v>
      </c>
    </row>
    <row r="893" spans="1:26" ht="19" x14ac:dyDescent="0.25">
      <c r="A893" s="23">
        <v>892</v>
      </c>
      <c r="B893" s="5" t="s">
        <v>25</v>
      </c>
      <c r="C893" s="3" t="s">
        <v>52</v>
      </c>
      <c r="D893" s="3" t="s">
        <v>52</v>
      </c>
      <c r="E893" s="3" t="s">
        <v>47</v>
      </c>
      <c r="F893" s="3" t="s">
        <v>8</v>
      </c>
      <c r="G893" s="3">
        <v>62</v>
      </c>
      <c r="H893" s="3" t="s">
        <v>17</v>
      </c>
      <c r="I893" s="23" t="s">
        <v>42</v>
      </c>
      <c r="J893" s="23">
        <v>740</v>
      </c>
      <c r="K893" s="23">
        <v>72</v>
      </c>
      <c r="L893" s="23">
        <v>0</v>
      </c>
      <c r="M893" s="4">
        <f>PI()*(K893/2)^2/1000+PI()*(L893/2)^2/1000</f>
        <v>4.0715040790523718</v>
      </c>
      <c r="N893" s="33">
        <v>0</v>
      </c>
      <c r="O893" s="3">
        <v>19</v>
      </c>
      <c r="P893" s="6">
        <v>1.532</v>
      </c>
      <c r="Q893" s="6">
        <v>0.85299999999999998</v>
      </c>
      <c r="R893" s="6">
        <v>0.82299999999999995</v>
      </c>
      <c r="S893" s="6">
        <v>0</v>
      </c>
      <c r="T893" s="6">
        <f>R893-S893</f>
        <v>0.82299999999999995</v>
      </c>
      <c r="U893" s="6">
        <v>0.83899999999999997</v>
      </c>
      <c r="V893" s="6">
        <f>U893-S893</f>
        <v>0.83899999999999997</v>
      </c>
      <c r="W893" s="6">
        <f>100 - (1 - (((U893-T893)/U893)+(S893/T893)))*100</f>
        <v>1.9070321811680628</v>
      </c>
      <c r="X893" s="6">
        <v>0.83899999999999997</v>
      </c>
      <c r="Y893" s="13">
        <f>(X893-U893)/U893*100</f>
        <v>0</v>
      </c>
      <c r="Z893" s="14">
        <f>IF(W893&gt;10,"NA",Y893)</f>
        <v>0</v>
      </c>
    </row>
    <row r="894" spans="1:26" ht="19" x14ac:dyDescent="0.25">
      <c r="A894" s="23">
        <v>893</v>
      </c>
      <c r="B894" s="5" t="s">
        <v>25</v>
      </c>
      <c r="C894" s="3" t="s">
        <v>52</v>
      </c>
      <c r="D894" s="3" t="s">
        <v>52</v>
      </c>
      <c r="E894" s="3" t="s">
        <v>47</v>
      </c>
      <c r="F894" s="3" t="s">
        <v>8</v>
      </c>
      <c r="G894" s="3">
        <v>62</v>
      </c>
      <c r="H894" s="3" t="s">
        <v>17</v>
      </c>
      <c r="I894" s="23" t="s">
        <v>42</v>
      </c>
      <c r="J894" s="23">
        <v>740</v>
      </c>
      <c r="K894" s="23">
        <v>72</v>
      </c>
      <c r="L894" s="23">
        <v>0</v>
      </c>
      <c r="M894" s="4">
        <f>PI()*(K894/2)^2/1000+PI()*(L894/2)^2/1000</f>
        <v>4.0715040790523718</v>
      </c>
      <c r="N894" s="33">
        <v>0</v>
      </c>
      <c r="O894" s="3">
        <v>20</v>
      </c>
      <c r="P894" s="6">
        <v>1.2969999999999999</v>
      </c>
      <c r="Q894" s="6">
        <v>0.53100000000000003</v>
      </c>
      <c r="R894" s="6">
        <v>0.51500000000000001</v>
      </c>
      <c r="S894" s="6">
        <v>0</v>
      </c>
      <c r="T894" s="6">
        <f>R894-S894</f>
        <v>0.51500000000000001</v>
      </c>
      <c r="U894" s="6">
        <v>0.51500000000000001</v>
      </c>
      <c r="V894" s="6">
        <f>U894-S894</f>
        <v>0.51500000000000001</v>
      </c>
      <c r="W894" s="6">
        <f>100 - (1 - (((U894-T894)/U894)+(S894/T894)))*100</f>
        <v>0</v>
      </c>
      <c r="X894" s="6">
        <v>0.51500000000000001</v>
      </c>
      <c r="Y894" s="13">
        <f>(X894-U894)/U894*100</f>
        <v>0</v>
      </c>
      <c r="Z894" s="14">
        <f>IF(W894&gt;10,"NA",Y894)</f>
        <v>0</v>
      </c>
    </row>
    <row r="895" spans="1:26" ht="19" x14ac:dyDescent="0.25">
      <c r="A895" s="23">
        <v>894</v>
      </c>
      <c r="B895" s="5" t="s">
        <v>25</v>
      </c>
      <c r="C895" s="3" t="s">
        <v>52</v>
      </c>
      <c r="D895" s="3" t="s">
        <v>52</v>
      </c>
      <c r="E895" s="3" t="s">
        <v>47</v>
      </c>
      <c r="F895" s="3" t="s">
        <v>8</v>
      </c>
      <c r="G895" s="3">
        <v>62</v>
      </c>
      <c r="H895" s="3" t="s">
        <v>17</v>
      </c>
      <c r="I895" s="23" t="s">
        <v>42</v>
      </c>
      <c r="J895" s="23">
        <v>740</v>
      </c>
      <c r="K895" s="23">
        <v>72</v>
      </c>
      <c r="L895" s="23">
        <v>0</v>
      </c>
      <c r="M895" s="4">
        <f>PI()*(K895/2)^2/1000+PI()*(L895/2)^2/1000</f>
        <v>4.0715040790523718</v>
      </c>
      <c r="N895" s="33">
        <v>0</v>
      </c>
      <c r="O895" s="3">
        <v>21</v>
      </c>
      <c r="P895" s="6">
        <v>1.2729999999999999</v>
      </c>
      <c r="Q895" s="6">
        <v>0.54200000000000004</v>
      </c>
      <c r="R895" s="6">
        <v>0.51900000000000002</v>
      </c>
      <c r="S895" s="6">
        <v>0</v>
      </c>
      <c r="T895" s="6">
        <f>R895-S895</f>
        <v>0.51900000000000002</v>
      </c>
      <c r="U895" s="6">
        <v>0.56200000000000006</v>
      </c>
      <c r="V895" s="6">
        <f>U895-S895</f>
        <v>0.56200000000000006</v>
      </c>
      <c r="W895" s="6">
        <f>100 - (1 - (((U895-T895)/U895)+(S895/T895)))*100</f>
        <v>7.6512455516014199</v>
      </c>
      <c r="X895" s="6">
        <v>0.56200000000000006</v>
      </c>
      <c r="Y895" s="13">
        <f>(X895-U895)/U895*100</f>
        <v>0</v>
      </c>
      <c r="Z895" s="14">
        <f>IF(W895&gt;10,"NA",Y895)</f>
        <v>0</v>
      </c>
    </row>
    <row r="896" spans="1:26" ht="19" x14ac:dyDescent="0.25">
      <c r="A896" s="23">
        <v>895</v>
      </c>
      <c r="B896" s="5" t="s">
        <v>25</v>
      </c>
      <c r="C896" s="3" t="s">
        <v>52</v>
      </c>
      <c r="D896" s="3" t="s">
        <v>52</v>
      </c>
      <c r="E896" s="3" t="s">
        <v>47</v>
      </c>
      <c r="F896" s="3" t="s">
        <v>8</v>
      </c>
      <c r="G896" s="3">
        <v>63</v>
      </c>
      <c r="H896" s="3" t="s">
        <v>9</v>
      </c>
      <c r="I896" s="23" t="s">
        <v>59</v>
      </c>
      <c r="J896" s="23">
        <v>504</v>
      </c>
      <c r="K896" s="23" t="s">
        <v>13</v>
      </c>
      <c r="L896" s="23" t="s">
        <v>13</v>
      </c>
      <c r="M896" s="4" t="s">
        <v>13</v>
      </c>
      <c r="N896" s="33">
        <v>1</v>
      </c>
      <c r="O896" s="3">
        <v>1</v>
      </c>
      <c r="P896" s="6">
        <v>1.34</v>
      </c>
      <c r="Q896" s="6">
        <v>0.998</v>
      </c>
      <c r="R896" s="6">
        <v>0.97199999999999998</v>
      </c>
      <c r="S896" s="6">
        <v>0</v>
      </c>
      <c r="T896" s="6">
        <f>R896-S896</f>
        <v>0.97199999999999998</v>
      </c>
      <c r="U896" s="6">
        <v>0.97199999999999998</v>
      </c>
      <c r="V896" s="6">
        <f>U896-S896</f>
        <v>0.97199999999999998</v>
      </c>
      <c r="W896" s="6">
        <f>100 - (1 - (((U896-T896)/U896)+(S896/T896)))*100</f>
        <v>0</v>
      </c>
      <c r="X896" s="6">
        <v>0.97199999999999998</v>
      </c>
      <c r="Y896" s="13">
        <f>(X896-U896)/U896*100</f>
        <v>0</v>
      </c>
      <c r="Z896" s="14">
        <f>IF(W896&gt;10,"NA",Y896)</f>
        <v>0</v>
      </c>
    </row>
    <row r="897" spans="1:26" ht="19" x14ac:dyDescent="0.25">
      <c r="A897" s="23">
        <v>896</v>
      </c>
      <c r="B897" s="5" t="s">
        <v>25</v>
      </c>
      <c r="C897" s="3" t="s">
        <v>52</v>
      </c>
      <c r="D897" s="3" t="s">
        <v>52</v>
      </c>
      <c r="E897" s="3" t="s">
        <v>47</v>
      </c>
      <c r="F897" s="3" t="s">
        <v>8</v>
      </c>
      <c r="G897" s="3">
        <v>63</v>
      </c>
      <c r="H897" s="3" t="s">
        <v>9</v>
      </c>
      <c r="I897" s="23" t="s">
        <v>59</v>
      </c>
      <c r="J897" s="23">
        <v>504</v>
      </c>
      <c r="K897" s="23" t="s">
        <v>13</v>
      </c>
      <c r="L897" s="23" t="s">
        <v>13</v>
      </c>
      <c r="M897" s="4" t="s">
        <v>13</v>
      </c>
      <c r="N897" s="33">
        <v>1</v>
      </c>
      <c r="O897" s="3">
        <v>2</v>
      </c>
      <c r="P897" s="6">
        <v>1.294</v>
      </c>
      <c r="Q897" s="6">
        <v>0.96199999999999997</v>
      </c>
      <c r="R897" s="6">
        <v>0.89400000000000002</v>
      </c>
      <c r="S897" s="6">
        <v>0</v>
      </c>
      <c r="T897" s="6">
        <f>R897-S897</f>
        <v>0.89400000000000002</v>
      </c>
      <c r="U897" s="6">
        <v>0.89400000000000002</v>
      </c>
      <c r="V897" s="6">
        <f>U897-S897</f>
        <v>0.89400000000000002</v>
      </c>
      <c r="W897" s="6">
        <f>100 - (1 - (((U897-T897)/U897)+(S897/T897)))*100</f>
        <v>0</v>
      </c>
      <c r="X897" s="6">
        <v>0.89400000000000002</v>
      </c>
      <c r="Y897" s="13">
        <f>(X897-U897)/U897*100</f>
        <v>0</v>
      </c>
      <c r="Z897" s="14">
        <f>IF(W897&gt;10,"NA",Y897)</f>
        <v>0</v>
      </c>
    </row>
    <row r="898" spans="1:26" ht="19" x14ac:dyDescent="0.25">
      <c r="A898" s="23">
        <v>897</v>
      </c>
      <c r="B898" s="5" t="s">
        <v>25</v>
      </c>
      <c r="C898" s="3" t="s">
        <v>52</v>
      </c>
      <c r="D898" s="3" t="s">
        <v>52</v>
      </c>
      <c r="E898" s="3" t="s">
        <v>47</v>
      </c>
      <c r="F898" s="3" t="s">
        <v>8</v>
      </c>
      <c r="G898" s="3">
        <v>63</v>
      </c>
      <c r="H898" s="3" t="s">
        <v>9</v>
      </c>
      <c r="I898" s="23" t="s">
        <v>59</v>
      </c>
      <c r="J898" s="23">
        <v>504</v>
      </c>
      <c r="K898" s="23" t="s">
        <v>13</v>
      </c>
      <c r="L898" s="23" t="s">
        <v>13</v>
      </c>
      <c r="M898" s="4" t="s">
        <v>13</v>
      </c>
      <c r="N898" s="33">
        <v>1</v>
      </c>
      <c r="O898" s="3">
        <v>3</v>
      </c>
      <c r="P898" s="6">
        <v>1.089</v>
      </c>
      <c r="Q898" s="6">
        <v>0.51100000000000001</v>
      </c>
      <c r="R898" s="6">
        <v>0.47299999999999998</v>
      </c>
      <c r="S898" s="6">
        <v>0</v>
      </c>
      <c r="T898" s="6">
        <f>R898-S898</f>
        <v>0.47299999999999998</v>
      </c>
      <c r="U898" s="6">
        <v>0.47299999999999998</v>
      </c>
      <c r="V898" s="6">
        <f>U898-S898</f>
        <v>0.47299999999999998</v>
      </c>
      <c r="W898" s="6">
        <f>100 - (1 - (((U898-T898)/U898)+(S898/T898)))*100</f>
        <v>0</v>
      </c>
      <c r="X898" s="6">
        <v>0.47299999999999998</v>
      </c>
      <c r="Y898" s="13">
        <f>(X898-U898)/U898*100</f>
        <v>0</v>
      </c>
      <c r="Z898" s="14">
        <f>IF(W898&gt;10,"NA",Y898)</f>
        <v>0</v>
      </c>
    </row>
    <row r="899" spans="1:26" ht="19" x14ac:dyDescent="0.25">
      <c r="A899" s="23">
        <v>898</v>
      </c>
      <c r="B899" s="5" t="s">
        <v>25</v>
      </c>
      <c r="C899" s="3" t="s">
        <v>52</v>
      </c>
      <c r="D899" s="3" t="s">
        <v>52</v>
      </c>
      <c r="E899" s="3" t="s">
        <v>47</v>
      </c>
      <c r="F899" s="3" t="s">
        <v>8</v>
      </c>
      <c r="G899" s="3">
        <v>63</v>
      </c>
      <c r="H899" s="3" t="s">
        <v>9</v>
      </c>
      <c r="I899" s="23" t="s">
        <v>59</v>
      </c>
      <c r="J899" s="23">
        <v>504</v>
      </c>
      <c r="K899" s="23" t="s">
        <v>13</v>
      </c>
      <c r="L899" s="23" t="s">
        <v>13</v>
      </c>
      <c r="M899" s="4" t="s">
        <v>13</v>
      </c>
      <c r="N899" s="33">
        <v>0</v>
      </c>
      <c r="O899" s="3">
        <v>4</v>
      </c>
      <c r="P899" s="6">
        <v>1.5229999999999999</v>
      </c>
      <c r="Q899" s="6">
        <v>0.998</v>
      </c>
      <c r="R899" s="6">
        <v>0.93100000000000005</v>
      </c>
      <c r="S899" s="6">
        <v>0</v>
      </c>
      <c r="T899" s="6">
        <f>R899-S899</f>
        <v>0.93100000000000005</v>
      </c>
      <c r="U899" s="6">
        <v>1.1910000000000001</v>
      </c>
      <c r="V899" s="6">
        <f>U899-S899</f>
        <v>1.1910000000000001</v>
      </c>
      <c r="W899" s="6">
        <f>100 - (1 - (((U899-T899)/U899)+(S899/T899)))*100</f>
        <v>21.830394626364409</v>
      </c>
      <c r="X899" s="6">
        <v>1.1910000000000001</v>
      </c>
      <c r="Y899" s="13">
        <f>(X899-U899)/U899*100</f>
        <v>0</v>
      </c>
      <c r="Z899" s="14" t="str">
        <f>IF(W899&gt;10,"NA",Y899)</f>
        <v>NA</v>
      </c>
    </row>
    <row r="900" spans="1:26" ht="19" x14ac:dyDescent="0.25">
      <c r="A900" s="23">
        <v>899</v>
      </c>
      <c r="B900" s="5" t="s">
        <v>25</v>
      </c>
      <c r="C900" s="3" t="s">
        <v>52</v>
      </c>
      <c r="D900" s="3" t="s">
        <v>52</v>
      </c>
      <c r="E900" s="3" t="s">
        <v>47</v>
      </c>
      <c r="F900" s="3" t="s">
        <v>8</v>
      </c>
      <c r="G900" s="3">
        <v>63</v>
      </c>
      <c r="H900" s="3" t="s">
        <v>9</v>
      </c>
      <c r="I900" s="23" t="s">
        <v>59</v>
      </c>
      <c r="J900" s="23">
        <v>504</v>
      </c>
      <c r="K900" s="23" t="s">
        <v>13</v>
      </c>
      <c r="L900" s="23" t="s">
        <v>13</v>
      </c>
      <c r="M900" s="4" t="s">
        <v>13</v>
      </c>
      <c r="N900" s="33">
        <v>0</v>
      </c>
      <c r="O900" s="3">
        <v>5</v>
      </c>
      <c r="P900" s="6">
        <v>1.5620000000000001</v>
      </c>
      <c r="Q900" s="6">
        <v>1.0469999999999999</v>
      </c>
      <c r="R900" s="6">
        <v>1.016</v>
      </c>
      <c r="S900" s="6">
        <v>0</v>
      </c>
      <c r="T900" s="6">
        <f>R900-S900</f>
        <v>1.016</v>
      </c>
      <c r="U900" s="6">
        <v>1.139</v>
      </c>
      <c r="V900" s="6">
        <f>U900-S900</f>
        <v>1.139</v>
      </c>
      <c r="W900" s="6">
        <f>100 - (1 - (((U900-T900)/U900)+(S900/T900)))*100</f>
        <v>10.798946444249353</v>
      </c>
      <c r="X900" s="6">
        <v>1.139</v>
      </c>
      <c r="Y900" s="13">
        <f>(X900-U900)/U900*100</f>
        <v>0</v>
      </c>
      <c r="Z900" s="14" t="str">
        <f>IF(W900&gt;10,"NA",Y900)</f>
        <v>NA</v>
      </c>
    </row>
    <row r="901" spans="1:26" ht="19" x14ac:dyDescent="0.25">
      <c r="A901" s="23">
        <v>900</v>
      </c>
      <c r="B901" s="5" t="s">
        <v>25</v>
      </c>
      <c r="C901" s="3" t="s">
        <v>52</v>
      </c>
      <c r="D901" s="3" t="s">
        <v>52</v>
      </c>
      <c r="E901" s="3" t="s">
        <v>47</v>
      </c>
      <c r="F901" s="3" t="s">
        <v>8</v>
      </c>
      <c r="G901" s="3">
        <v>63</v>
      </c>
      <c r="H901" s="3" t="s">
        <v>9</v>
      </c>
      <c r="I901" s="23" t="s">
        <v>59</v>
      </c>
      <c r="J901" s="23">
        <v>504</v>
      </c>
      <c r="K901" s="23" t="s">
        <v>13</v>
      </c>
      <c r="L901" s="23" t="s">
        <v>13</v>
      </c>
      <c r="M901" s="4" t="s">
        <v>13</v>
      </c>
      <c r="N901" s="33">
        <v>0</v>
      </c>
      <c r="O901" s="3">
        <v>6</v>
      </c>
      <c r="P901" s="6">
        <v>1.7809999999999999</v>
      </c>
      <c r="Q901" s="6">
        <v>1.6</v>
      </c>
      <c r="R901" s="6">
        <v>1.577</v>
      </c>
      <c r="S901" s="6">
        <v>0</v>
      </c>
      <c r="T901" s="6">
        <f>R901-S901</f>
        <v>1.577</v>
      </c>
      <c r="U901" s="6">
        <v>1.577</v>
      </c>
      <c r="V901" s="6">
        <f>U901-S901</f>
        <v>1.577</v>
      </c>
      <c r="W901" s="6">
        <f>100 - (1 - (((U901-T901)/U901)+(S901/T901)))*100</f>
        <v>0</v>
      </c>
      <c r="X901" s="6">
        <v>1.577</v>
      </c>
      <c r="Y901" s="13">
        <f>(X901-U901)/U901*100</f>
        <v>0</v>
      </c>
      <c r="Z901" s="14">
        <f>IF(W901&gt;10,"NA",Y901)</f>
        <v>0</v>
      </c>
    </row>
    <row r="902" spans="1:26" ht="19" x14ac:dyDescent="0.25">
      <c r="A902" s="23">
        <v>901</v>
      </c>
      <c r="B902" s="5" t="s">
        <v>25</v>
      </c>
      <c r="C902" s="3" t="s">
        <v>52</v>
      </c>
      <c r="D902" s="3" t="s">
        <v>52</v>
      </c>
      <c r="E902" s="3" t="s">
        <v>47</v>
      </c>
      <c r="F902" s="3" t="s">
        <v>8</v>
      </c>
      <c r="G902" s="3">
        <v>63</v>
      </c>
      <c r="H902" s="3" t="s">
        <v>9</v>
      </c>
      <c r="I902" s="23" t="s">
        <v>59</v>
      </c>
      <c r="J902" s="23">
        <v>504</v>
      </c>
      <c r="K902" s="23" t="s">
        <v>13</v>
      </c>
      <c r="L902" s="23" t="s">
        <v>13</v>
      </c>
      <c r="M902" s="4" t="s">
        <v>13</v>
      </c>
      <c r="N902" s="33">
        <v>1</v>
      </c>
      <c r="O902" s="3">
        <v>7</v>
      </c>
      <c r="P902" s="6">
        <v>0.99</v>
      </c>
      <c r="Q902" s="6">
        <v>0.48899999999999999</v>
      </c>
      <c r="R902" s="6">
        <v>0.45900000000000002</v>
      </c>
      <c r="S902" s="6">
        <v>0</v>
      </c>
      <c r="T902" s="6">
        <f>R902-S902</f>
        <v>0.45900000000000002</v>
      </c>
      <c r="U902" s="6">
        <v>0.45900000000000002</v>
      </c>
      <c r="V902" s="6">
        <f>U902-S902</f>
        <v>0.45900000000000002</v>
      </c>
      <c r="W902" s="6">
        <f>100 - (1 - (((U902-T902)/U902)+(S902/T902)))*100</f>
        <v>0</v>
      </c>
      <c r="X902" s="6">
        <v>0.45900000000000002</v>
      </c>
      <c r="Y902" s="13">
        <f>(X902-U902)/U902*100</f>
        <v>0</v>
      </c>
      <c r="Z902" s="14">
        <f>IF(W902&gt;10,"NA",Y902)</f>
        <v>0</v>
      </c>
    </row>
    <row r="903" spans="1:26" ht="19" x14ac:dyDescent="0.25">
      <c r="A903" s="23">
        <v>902</v>
      </c>
      <c r="B903" s="5" t="s">
        <v>25</v>
      </c>
      <c r="C903" s="3" t="s">
        <v>52</v>
      </c>
      <c r="D903" s="3" t="s">
        <v>52</v>
      </c>
      <c r="E903" s="3" t="s">
        <v>47</v>
      </c>
      <c r="F903" s="3" t="s">
        <v>8</v>
      </c>
      <c r="G903" s="3">
        <v>63</v>
      </c>
      <c r="H903" s="3" t="s">
        <v>9</v>
      </c>
      <c r="I903" s="23" t="s">
        <v>59</v>
      </c>
      <c r="J903" s="23">
        <v>504</v>
      </c>
      <c r="K903" s="23" t="s">
        <v>13</v>
      </c>
      <c r="L903" s="23" t="s">
        <v>13</v>
      </c>
      <c r="M903" s="4" t="s">
        <v>13</v>
      </c>
      <c r="N903" s="33">
        <v>0</v>
      </c>
      <c r="O903" s="3">
        <v>8</v>
      </c>
      <c r="P903" s="6">
        <v>1.998</v>
      </c>
      <c r="Q903" s="6">
        <v>1.3009999999999999</v>
      </c>
      <c r="R903" s="6">
        <v>1.2669999999999999</v>
      </c>
      <c r="S903" s="6">
        <v>0</v>
      </c>
      <c r="T903" s="6">
        <f>R903-S903</f>
        <v>1.2669999999999999</v>
      </c>
      <c r="U903" s="6">
        <v>1.6419999999999999</v>
      </c>
      <c r="V903" s="6">
        <f>U903-S903</f>
        <v>1.6419999999999999</v>
      </c>
      <c r="W903" s="6">
        <f>100 - (1 - (((U903-T903)/U903)+(S903/T903)))*100</f>
        <v>22.8380024360536</v>
      </c>
      <c r="X903" s="6">
        <v>1.6419999999999999</v>
      </c>
      <c r="Y903" s="13">
        <f>(X903-U903)/U903*100</f>
        <v>0</v>
      </c>
      <c r="Z903" s="14" t="str">
        <f>IF(W903&gt;10,"NA",Y903)</f>
        <v>NA</v>
      </c>
    </row>
    <row r="904" spans="1:26" ht="19" x14ac:dyDescent="0.25">
      <c r="A904" s="23">
        <v>903</v>
      </c>
      <c r="B904" s="5" t="s">
        <v>25</v>
      </c>
      <c r="C904" s="3" t="s">
        <v>52</v>
      </c>
      <c r="D904" s="3" t="s">
        <v>52</v>
      </c>
      <c r="E904" s="3" t="s">
        <v>47</v>
      </c>
      <c r="F904" s="3" t="s">
        <v>8</v>
      </c>
      <c r="G904" s="3">
        <v>63</v>
      </c>
      <c r="H904" s="3" t="s">
        <v>9</v>
      </c>
      <c r="I904" s="23" t="s">
        <v>59</v>
      </c>
      <c r="J904" s="23">
        <v>504</v>
      </c>
      <c r="K904" s="23" t="s">
        <v>13</v>
      </c>
      <c r="L904" s="23" t="s">
        <v>13</v>
      </c>
      <c r="M904" s="4" t="s">
        <v>13</v>
      </c>
      <c r="N904" s="33">
        <v>0</v>
      </c>
      <c r="O904" s="3">
        <v>9</v>
      </c>
      <c r="P904" s="6">
        <v>1.994</v>
      </c>
      <c r="Q904" s="6">
        <v>2.2250000000000001</v>
      </c>
      <c r="R904" s="6">
        <v>2.181</v>
      </c>
      <c r="S904" s="6">
        <v>0</v>
      </c>
      <c r="T904" s="6">
        <f>R904-S904</f>
        <v>2.181</v>
      </c>
      <c r="U904" s="6">
        <v>2.181</v>
      </c>
      <c r="V904" s="6">
        <f>U904-S904</f>
        <v>2.181</v>
      </c>
      <c r="W904" s="6">
        <f>100 - (1 - (((U904-T904)/U904)+(S904/T904)))*100</f>
        <v>0</v>
      </c>
      <c r="X904" s="6">
        <v>2.181</v>
      </c>
      <c r="Y904" s="13">
        <f>(X904-U904)/U904*100</f>
        <v>0</v>
      </c>
      <c r="Z904" s="14">
        <f>IF(W904&gt;10,"NA",Y904)</f>
        <v>0</v>
      </c>
    </row>
    <row r="905" spans="1:26" ht="19" x14ac:dyDescent="0.25">
      <c r="A905" s="23">
        <v>904</v>
      </c>
      <c r="B905" s="5" t="s">
        <v>25</v>
      </c>
      <c r="C905" s="3" t="s">
        <v>52</v>
      </c>
      <c r="D905" s="3" t="s">
        <v>52</v>
      </c>
      <c r="E905" s="3" t="s">
        <v>47</v>
      </c>
      <c r="F905" s="3" t="s">
        <v>8</v>
      </c>
      <c r="G905" s="3">
        <v>63</v>
      </c>
      <c r="H905" s="3" t="s">
        <v>9</v>
      </c>
      <c r="I905" s="23" t="s">
        <v>59</v>
      </c>
      <c r="J905" s="23">
        <v>504</v>
      </c>
      <c r="K905" s="23" t="s">
        <v>13</v>
      </c>
      <c r="L905" s="23" t="s">
        <v>13</v>
      </c>
      <c r="M905" s="4" t="s">
        <v>13</v>
      </c>
      <c r="N905" s="33">
        <v>1</v>
      </c>
      <c r="O905" s="3">
        <v>10</v>
      </c>
      <c r="P905" s="6">
        <v>1.083</v>
      </c>
      <c r="Q905" s="6">
        <v>0.6</v>
      </c>
      <c r="R905" s="6">
        <v>0.57399999999999995</v>
      </c>
      <c r="S905" s="6">
        <v>0</v>
      </c>
      <c r="T905" s="6">
        <f>R905-S905</f>
        <v>0.57399999999999995</v>
      </c>
      <c r="U905" s="6">
        <v>0.57399999999999995</v>
      </c>
      <c r="V905" s="6">
        <f>U905-S905</f>
        <v>0.57399999999999995</v>
      </c>
      <c r="W905" s="6">
        <f>100 - (1 - (((U905-T905)/U905)+(S905/T905)))*100</f>
        <v>0</v>
      </c>
      <c r="X905" s="6">
        <v>0.57399999999999995</v>
      </c>
      <c r="Y905" s="13">
        <f>(X905-U905)/U905*100</f>
        <v>0</v>
      </c>
      <c r="Z905" s="14">
        <f>IF(W905&gt;10,"NA",Y905)</f>
        <v>0</v>
      </c>
    </row>
    <row r="906" spans="1:26" ht="19" x14ac:dyDescent="0.25">
      <c r="A906" s="23">
        <v>905</v>
      </c>
      <c r="B906" s="5" t="s">
        <v>25</v>
      </c>
      <c r="C906" s="3" t="s">
        <v>52</v>
      </c>
      <c r="D906" s="3" t="s">
        <v>52</v>
      </c>
      <c r="E906" s="3" t="s">
        <v>47</v>
      </c>
      <c r="F906" s="3" t="s">
        <v>8</v>
      </c>
      <c r="G906" s="3">
        <v>63</v>
      </c>
      <c r="H906" s="3" t="s">
        <v>9</v>
      </c>
      <c r="I906" s="23" t="s">
        <v>59</v>
      </c>
      <c r="J906" s="23">
        <v>504</v>
      </c>
      <c r="K906" s="23" t="s">
        <v>13</v>
      </c>
      <c r="L906" s="23" t="s">
        <v>13</v>
      </c>
      <c r="M906" s="4" t="s">
        <v>13</v>
      </c>
      <c r="N906" s="33">
        <v>0</v>
      </c>
      <c r="O906" s="3">
        <v>11</v>
      </c>
      <c r="P906" s="6">
        <v>2.0609999999999999</v>
      </c>
      <c r="Q906" s="6">
        <v>1.9930000000000001</v>
      </c>
      <c r="R906" s="6">
        <v>1.95</v>
      </c>
      <c r="S906" s="6">
        <v>0</v>
      </c>
      <c r="T906" s="6">
        <f>R906-S906</f>
        <v>1.95</v>
      </c>
      <c r="U906" s="6">
        <v>1.95</v>
      </c>
      <c r="V906" s="6">
        <f>U906-S906</f>
        <v>1.95</v>
      </c>
      <c r="W906" s="6">
        <f>100 - (1 - (((U906-T906)/U906)+(S906/T906)))*100</f>
        <v>0</v>
      </c>
      <c r="X906" s="6">
        <v>1.95</v>
      </c>
      <c r="Y906" s="13">
        <f>(X906-U906)/U906*100</f>
        <v>0</v>
      </c>
      <c r="Z906" s="14">
        <f>IF(W906&gt;10,"NA",Y906)</f>
        <v>0</v>
      </c>
    </row>
    <row r="907" spans="1:26" ht="19" x14ac:dyDescent="0.25">
      <c r="A907" s="23">
        <v>906</v>
      </c>
      <c r="B907" s="5" t="s">
        <v>25</v>
      </c>
      <c r="C907" s="3" t="s">
        <v>52</v>
      </c>
      <c r="D907" s="3" t="s">
        <v>52</v>
      </c>
      <c r="E907" s="3" t="s">
        <v>47</v>
      </c>
      <c r="F907" s="3" t="s">
        <v>8</v>
      </c>
      <c r="G907" s="3">
        <v>63</v>
      </c>
      <c r="H907" s="3" t="s">
        <v>9</v>
      </c>
      <c r="I907" s="23" t="s">
        <v>59</v>
      </c>
      <c r="J907" s="23">
        <v>504</v>
      </c>
      <c r="K907" s="23" t="s">
        <v>13</v>
      </c>
      <c r="L907" s="23" t="s">
        <v>13</v>
      </c>
      <c r="M907" s="4" t="s">
        <v>13</v>
      </c>
      <c r="N907" s="33">
        <v>0</v>
      </c>
      <c r="O907" s="3">
        <v>12</v>
      </c>
      <c r="P907" s="6">
        <v>1.833</v>
      </c>
      <c r="Q907" s="6">
        <v>2.0230000000000001</v>
      </c>
      <c r="R907" s="6">
        <v>1.966</v>
      </c>
      <c r="S907" s="6">
        <v>0</v>
      </c>
      <c r="T907" s="6">
        <f>R907-S907</f>
        <v>1.966</v>
      </c>
      <c r="U907" s="6">
        <v>1.966</v>
      </c>
      <c r="V907" s="6">
        <f>U907-S907</f>
        <v>1.966</v>
      </c>
      <c r="W907" s="6">
        <f>100 - (1 - (((U907-T907)/U907)+(S907/T907)))*100</f>
        <v>0</v>
      </c>
      <c r="X907" s="6">
        <v>1.9730000000000001</v>
      </c>
      <c r="Y907" s="13">
        <f>(X907-U907)/U907*100</f>
        <v>0.35605289928790018</v>
      </c>
      <c r="Z907" s="14">
        <f>IF(W907&gt;10,"NA",Y907)</f>
        <v>0.35605289928790018</v>
      </c>
    </row>
    <row r="908" spans="1:26" ht="19" x14ac:dyDescent="0.25">
      <c r="A908" s="23">
        <v>907</v>
      </c>
      <c r="B908" s="5" t="s">
        <v>25</v>
      </c>
      <c r="C908" s="3" t="s">
        <v>52</v>
      </c>
      <c r="D908" s="3" t="s">
        <v>52</v>
      </c>
      <c r="E908" s="3" t="s">
        <v>47</v>
      </c>
      <c r="F908" s="3" t="s">
        <v>8</v>
      </c>
      <c r="G908" s="3">
        <v>63</v>
      </c>
      <c r="H908" s="3" t="s">
        <v>9</v>
      </c>
      <c r="I908" s="23" t="s">
        <v>59</v>
      </c>
      <c r="J908" s="23">
        <v>504</v>
      </c>
      <c r="K908" s="23" t="s">
        <v>13</v>
      </c>
      <c r="L908" s="23" t="s">
        <v>13</v>
      </c>
      <c r="M908" s="4" t="s">
        <v>13</v>
      </c>
      <c r="N908" s="33">
        <v>0</v>
      </c>
      <c r="O908" s="3">
        <v>13</v>
      </c>
      <c r="P908" s="6">
        <v>1.6240000000000001</v>
      </c>
      <c r="Q908" s="6">
        <v>0.83499999999999996</v>
      </c>
      <c r="R908" s="6">
        <v>0.78500000000000003</v>
      </c>
      <c r="S908" s="6">
        <v>0</v>
      </c>
      <c r="T908" s="6">
        <f>R908-S908</f>
        <v>0.78500000000000003</v>
      </c>
      <c r="U908" s="6">
        <v>1.0960000000000001</v>
      </c>
      <c r="V908" s="6">
        <f>U908-S908</f>
        <v>1.0960000000000001</v>
      </c>
      <c r="W908" s="6">
        <f>100 - (1 - (((U908-T908)/U908)+(S908/T908)))*100</f>
        <v>28.37591240875912</v>
      </c>
      <c r="X908" s="6">
        <v>1.0960000000000001</v>
      </c>
      <c r="Y908" s="13">
        <f>(X908-U908)/U908*100</f>
        <v>0</v>
      </c>
      <c r="Z908" s="14" t="str">
        <f>IF(W908&gt;10,"NA",Y908)</f>
        <v>NA</v>
      </c>
    </row>
    <row r="909" spans="1:26" ht="19" x14ac:dyDescent="0.25">
      <c r="A909" s="23">
        <v>908</v>
      </c>
      <c r="B909" s="5" t="s">
        <v>25</v>
      </c>
      <c r="C909" s="3" t="s">
        <v>52</v>
      </c>
      <c r="D909" s="3" t="s">
        <v>52</v>
      </c>
      <c r="E909" s="3" t="s">
        <v>47</v>
      </c>
      <c r="F909" s="3" t="s">
        <v>8</v>
      </c>
      <c r="G909" s="3">
        <v>63</v>
      </c>
      <c r="H909" s="3" t="s">
        <v>9</v>
      </c>
      <c r="I909" s="23" t="s">
        <v>59</v>
      </c>
      <c r="J909" s="23">
        <v>504</v>
      </c>
      <c r="K909" s="23" t="s">
        <v>13</v>
      </c>
      <c r="L909" s="23" t="s">
        <v>13</v>
      </c>
      <c r="M909" s="4" t="s">
        <v>13</v>
      </c>
      <c r="N909" s="33">
        <v>0</v>
      </c>
      <c r="O909" s="3">
        <v>14</v>
      </c>
      <c r="P909" s="6">
        <v>2.0259999999999998</v>
      </c>
      <c r="Q909" s="6">
        <v>2.1259999999999999</v>
      </c>
      <c r="R909" s="6">
        <v>2.0699999999999998</v>
      </c>
      <c r="S909" s="6">
        <v>0</v>
      </c>
      <c r="T909" s="6">
        <f>R909-S909</f>
        <v>2.0699999999999998</v>
      </c>
      <c r="U909" s="6">
        <v>2.0699999999999998</v>
      </c>
      <c r="V909" s="6">
        <f>U909-S909</f>
        <v>2.0699999999999998</v>
      </c>
      <c r="W909" s="6">
        <f>100 - (1 - (((U909-T909)/U909)+(S909/T909)))*100</f>
        <v>0</v>
      </c>
      <c r="X909" s="6">
        <v>2.0979999999999999</v>
      </c>
      <c r="Y909" s="13">
        <f>(X909-U909)/U909*100</f>
        <v>1.3526570048309192</v>
      </c>
      <c r="Z909" s="14">
        <f>IF(W909&gt;10,"NA",Y909)</f>
        <v>1.3526570048309192</v>
      </c>
    </row>
    <row r="910" spans="1:26" ht="19" x14ac:dyDescent="0.25">
      <c r="A910" s="23">
        <v>909</v>
      </c>
      <c r="B910" s="5" t="s">
        <v>25</v>
      </c>
      <c r="C910" s="3" t="s">
        <v>52</v>
      </c>
      <c r="D910" s="3" t="s">
        <v>52</v>
      </c>
      <c r="E910" s="3" t="s">
        <v>47</v>
      </c>
      <c r="F910" s="3" t="s">
        <v>8</v>
      </c>
      <c r="G910" s="3">
        <v>63</v>
      </c>
      <c r="H910" s="3" t="s">
        <v>9</v>
      </c>
      <c r="I910" s="23" t="s">
        <v>59</v>
      </c>
      <c r="J910" s="23">
        <v>504</v>
      </c>
      <c r="K910" s="23" t="s">
        <v>13</v>
      </c>
      <c r="L910" s="23" t="s">
        <v>13</v>
      </c>
      <c r="M910" s="4" t="s">
        <v>13</v>
      </c>
      <c r="N910" s="33">
        <v>0</v>
      </c>
      <c r="O910" s="3">
        <v>15</v>
      </c>
      <c r="P910" s="6">
        <v>1.6639999999999999</v>
      </c>
      <c r="Q910" s="6">
        <v>1.3380000000000001</v>
      </c>
      <c r="R910" s="6">
        <v>1.288</v>
      </c>
      <c r="S910" s="6">
        <v>0</v>
      </c>
      <c r="T910" s="6">
        <f>R910-S910</f>
        <v>1.288</v>
      </c>
      <c r="U910" s="6">
        <v>1.427</v>
      </c>
      <c r="V910" s="6">
        <f>U910-S910</f>
        <v>1.427</v>
      </c>
      <c r="W910" s="6">
        <f>100 - (1 - (((U910-T910)/U910)+(S910/T910)))*100</f>
        <v>9.7407147862648884</v>
      </c>
      <c r="X910" s="6">
        <v>1.427</v>
      </c>
      <c r="Y910" s="13">
        <f>(X910-U910)/U910*100</f>
        <v>0</v>
      </c>
      <c r="Z910" s="14">
        <f>IF(W910&gt;10,"NA",Y910)</f>
        <v>0</v>
      </c>
    </row>
    <row r="911" spans="1:26" ht="19" x14ac:dyDescent="0.25">
      <c r="A911" s="23">
        <v>910</v>
      </c>
      <c r="B911" s="5" t="s">
        <v>25</v>
      </c>
      <c r="C911" s="3" t="s">
        <v>52</v>
      </c>
      <c r="D911" s="3" t="s">
        <v>52</v>
      </c>
      <c r="E911" s="3" t="s">
        <v>47</v>
      </c>
      <c r="F911" s="3" t="s">
        <v>8</v>
      </c>
      <c r="G911" s="3">
        <v>63</v>
      </c>
      <c r="H911" s="3" t="s">
        <v>9</v>
      </c>
      <c r="I911" s="23" t="s">
        <v>59</v>
      </c>
      <c r="J911" s="23">
        <v>504</v>
      </c>
      <c r="K911" s="23" t="s">
        <v>13</v>
      </c>
      <c r="L911" s="23" t="s">
        <v>13</v>
      </c>
      <c r="M911" s="4" t="s">
        <v>13</v>
      </c>
      <c r="N911" s="33">
        <v>0</v>
      </c>
      <c r="O911" s="3">
        <v>16</v>
      </c>
      <c r="P911" s="6">
        <v>1.7370000000000001</v>
      </c>
      <c r="Q911" s="6">
        <v>1.663</v>
      </c>
      <c r="R911" s="6">
        <v>1.6060000000000001</v>
      </c>
      <c r="S911" s="6">
        <v>0</v>
      </c>
      <c r="T911" s="6">
        <f>R911-S911</f>
        <v>1.6060000000000001</v>
      </c>
      <c r="U911" s="6">
        <v>1.6060000000000001</v>
      </c>
      <c r="V911" s="6">
        <f>U911-S911</f>
        <v>1.6060000000000001</v>
      </c>
      <c r="W911" s="6">
        <f>100 - (1 - (((U911-T911)/U911)+(S911/T911)))*100</f>
        <v>0</v>
      </c>
      <c r="X911" s="6">
        <v>1.6060000000000001</v>
      </c>
      <c r="Y911" s="13">
        <f>(X911-U911)/U911*100</f>
        <v>0</v>
      </c>
      <c r="Z911" s="14">
        <f>IF(W911&gt;10,"NA",Y911)</f>
        <v>0</v>
      </c>
    </row>
    <row r="912" spans="1:26" ht="19" x14ac:dyDescent="0.25">
      <c r="A912" s="23">
        <v>911</v>
      </c>
      <c r="B912" s="5" t="s">
        <v>25</v>
      </c>
      <c r="C912" s="3" t="s">
        <v>52</v>
      </c>
      <c r="D912" s="3" t="s">
        <v>52</v>
      </c>
      <c r="E912" s="3" t="s">
        <v>47</v>
      </c>
      <c r="F912" s="3" t="s">
        <v>8</v>
      </c>
      <c r="G912" s="3">
        <v>63</v>
      </c>
      <c r="H912" s="3" t="s">
        <v>9</v>
      </c>
      <c r="I912" s="23" t="s">
        <v>59</v>
      </c>
      <c r="J912" s="23">
        <v>504</v>
      </c>
      <c r="K912" s="23" t="s">
        <v>13</v>
      </c>
      <c r="L912" s="23" t="s">
        <v>13</v>
      </c>
      <c r="M912" s="4" t="s">
        <v>13</v>
      </c>
      <c r="N912" s="33">
        <v>0</v>
      </c>
      <c r="O912" s="3">
        <v>17</v>
      </c>
      <c r="P912" s="6">
        <v>2.0350000000000001</v>
      </c>
      <c r="Q912" s="6">
        <v>2.012</v>
      </c>
      <c r="R912" s="6">
        <v>1.974</v>
      </c>
      <c r="S912" s="6">
        <v>0</v>
      </c>
      <c r="T912" s="6">
        <f>R912-S912</f>
        <v>1.974</v>
      </c>
      <c r="U912" s="6">
        <v>2.3159999999999998</v>
      </c>
      <c r="V912" s="6">
        <f>U912-S912</f>
        <v>2.3159999999999998</v>
      </c>
      <c r="W912" s="6">
        <f>100 - (1 - (((U912-T912)/U912)+(S912/T912)))*100</f>
        <v>14.766839378238345</v>
      </c>
      <c r="X912" s="6">
        <v>2.3159999999999998</v>
      </c>
      <c r="Y912" s="13">
        <f>(X912-U912)/U912*100</f>
        <v>0</v>
      </c>
      <c r="Z912" s="14" t="str">
        <f>IF(W912&gt;10,"NA",Y912)</f>
        <v>NA</v>
      </c>
    </row>
    <row r="913" spans="1:26" ht="19" x14ac:dyDescent="0.25">
      <c r="A913" s="23">
        <v>912</v>
      </c>
      <c r="B913" s="5" t="s">
        <v>25</v>
      </c>
      <c r="C913" s="3" t="s">
        <v>52</v>
      </c>
      <c r="D913" s="3" t="s">
        <v>52</v>
      </c>
      <c r="E913" s="3" t="s">
        <v>47</v>
      </c>
      <c r="F913" s="3" t="s">
        <v>8</v>
      </c>
      <c r="G913" s="3">
        <v>63</v>
      </c>
      <c r="H913" s="3" t="s">
        <v>9</v>
      </c>
      <c r="I913" s="23" t="s">
        <v>59</v>
      </c>
      <c r="J913" s="23">
        <v>504</v>
      </c>
      <c r="K913" s="23" t="s">
        <v>13</v>
      </c>
      <c r="L913" s="23" t="s">
        <v>13</v>
      </c>
      <c r="M913" s="4" t="s">
        <v>13</v>
      </c>
      <c r="N913" s="33">
        <v>0</v>
      </c>
      <c r="O913" s="3">
        <v>18</v>
      </c>
      <c r="P913" s="6">
        <v>1.9359999999999999</v>
      </c>
      <c r="Q913" s="6">
        <v>1.9419999999999999</v>
      </c>
      <c r="R913" s="6">
        <v>1.8839999999999999</v>
      </c>
      <c r="S913" s="6">
        <v>0</v>
      </c>
      <c r="T913" s="6">
        <f>R913-S913</f>
        <v>1.8839999999999999</v>
      </c>
      <c r="U913" s="6">
        <v>1.8839999999999999</v>
      </c>
      <c r="V913" s="6">
        <f>U913-S913</f>
        <v>1.8839999999999999</v>
      </c>
      <c r="W913" s="6">
        <f>100 - (1 - (((U913-T913)/U913)+(S913/T913)))*100</f>
        <v>0</v>
      </c>
      <c r="X913" s="6">
        <v>1.8839999999999999</v>
      </c>
      <c r="Y913" s="13">
        <f>(X913-U913)/U913*100</f>
        <v>0</v>
      </c>
      <c r="Z913" s="14">
        <f>IF(W913&gt;10,"NA",Y913)</f>
        <v>0</v>
      </c>
    </row>
    <row r="914" spans="1:26" ht="19" x14ac:dyDescent="0.25">
      <c r="A914" s="23">
        <v>913</v>
      </c>
      <c r="B914" s="5" t="s">
        <v>25</v>
      </c>
      <c r="C914" s="3" t="s">
        <v>52</v>
      </c>
      <c r="D914" s="3" t="s">
        <v>52</v>
      </c>
      <c r="E914" s="3" t="s">
        <v>47</v>
      </c>
      <c r="F914" s="3" t="s">
        <v>8</v>
      </c>
      <c r="G914" s="3">
        <v>63</v>
      </c>
      <c r="H914" s="3" t="s">
        <v>9</v>
      </c>
      <c r="I914" s="23" t="s">
        <v>59</v>
      </c>
      <c r="J914" s="23">
        <v>504</v>
      </c>
      <c r="K914" s="23" t="s">
        <v>13</v>
      </c>
      <c r="L914" s="23" t="s">
        <v>13</v>
      </c>
      <c r="M914" s="4" t="s">
        <v>13</v>
      </c>
      <c r="N914" s="33">
        <v>0</v>
      </c>
      <c r="O914" s="3">
        <v>19</v>
      </c>
      <c r="P914" s="6">
        <v>1.8620000000000001</v>
      </c>
      <c r="Q914" s="6">
        <v>1.7889999999999999</v>
      </c>
      <c r="R914" s="6">
        <v>1.7030000000000001</v>
      </c>
      <c r="S914" s="6">
        <v>0</v>
      </c>
      <c r="T914" s="6">
        <f>R914-S914</f>
        <v>1.7030000000000001</v>
      </c>
      <c r="U914" s="6">
        <v>1.7030000000000001</v>
      </c>
      <c r="V914" s="6">
        <f>U914-S914</f>
        <v>1.7030000000000001</v>
      </c>
      <c r="W914" s="6">
        <f>100 - (1 - (((U914-T914)/U914)+(S914/T914)))*100</f>
        <v>0</v>
      </c>
      <c r="X914" s="6">
        <v>1.7030000000000001</v>
      </c>
      <c r="Y914" s="13">
        <f>(X914-U914)/U914*100</f>
        <v>0</v>
      </c>
      <c r="Z914" s="14">
        <f>IF(W914&gt;10,"NA",Y914)</f>
        <v>0</v>
      </c>
    </row>
    <row r="915" spans="1:26" ht="19" x14ac:dyDescent="0.25">
      <c r="A915" s="23">
        <v>914</v>
      </c>
      <c r="B915" s="5" t="s">
        <v>25</v>
      </c>
      <c r="C915" s="3" t="s">
        <v>52</v>
      </c>
      <c r="D915" s="3" t="s">
        <v>52</v>
      </c>
      <c r="E915" s="3" t="s">
        <v>47</v>
      </c>
      <c r="F915" s="3" t="s">
        <v>8</v>
      </c>
      <c r="G915" s="3">
        <v>63</v>
      </c>
      <c r="H915" s="3" t="s">
        <v>9</v>
      </c>
      <c r="I915" s="23" t="s">
        <v>59</v>
      </c>
      <c r="J915" s="23">
        <v>504</v>
      </c>
      <c r="K915" s="23" t="s">
        <v>13</v>
      </c>
      <c r="L915" s="23" t="s">
        <v>13</v>
      </c>
      <c r="M915" s="4" t="s">
        <v>13</v>
      </c>
      <c r="N915" s="33">
        <v>0</v>
      </c>
      <c r="O915" s="3">
        <v>20</v>
      </c>
      <c r="P915" s="6">
        <v>2.0739999999999998</v>
      </c>
      <c r="Q915" s="6">
        <v>2.0249999999999999</v>
      </c>
      <c r="R915" s="6">
        <v>1.972</v>
      </c>
      <c r="S915" s="6">
        <v>0</v>
      </c>
      <c r="T915" s="6">
        <f>R915-S915</f>
        <v>1.972</v>
      </c>
      <c r="U915" s="6">
        <v>2.0880000000000001</v>
      </c>
      <c r="V915" s="6">
        <f>U915-S915</f>
        <v>2.0880000000000001</v>
      </c>
      <c r="W915" s="6">
        <f>100 - (1 - (((U915-T915)/U915)+(S915/T915)))*100</f>
        <v>5.5555555555555571</v>
      </c>
      <c r="X915" s="6">
        <v>2.093</v>
      </c>
      <c r="Y915" s="13">
        <f>(X915-U915)/U915*100</f>
        <v>0.23946360153256196</v>
      </c>
      <c r="Z915" s="14">
        <f>IF(W915&gt;10,"NA",Y915)</f>
        <v>0.23946360153256196</v>
      </c>
    </row>
    <row r="916" spans="1:26" ht="19" x14ac:dyDescent="0.25">
      <c r="A916" s="23">
        <v>915</v>
      </c>
      <c r="B916" s="5" t="s">
        <v>25</v>
      </c>
      <c r="C916" s="3" t="s">
        <v>52</v>
      </c>
      <c r="D916" s="3" t="s">
        <v>52</v>
      </c>
      <c r="E916" s="3" t="s">
        <v>47</v>
      </c>
      <c r="F916" s="3" t="s">
        <v>8</v>
      </c>
      <c r="G916" s="3">
        <v>63</v>
      </c>
      <c r="H916" s="3" t="s">
        <v>9</v>
      </c>
      <c r="I916" s="23" t="s">
        <v>59</v>
      </c>
      <c r="J916" s="23">
        <v>504</v>
      </c>
      <c r="K916" s="23" t="s">
        <v>13</v>
      </c>
      <c r="L916" s="23" t="s">
        <v>13</v>
      </c>
      <c r="M916" s="4" t="s">
        <v>13</v>
      </c>
      <c r="N916" s="33">
        <v>0</v>
      </c>
      <c r="O916" s="3">
        <v>21</v>
      </c>
      <c r="P916" s="6">
        <v>1.679</v>
      </c>
      <c r="Q916" s="6">
        <v>1.41</v>
      </c>
      <c r="R916" s="6">
        <v>1.3740000000000001</v>
      </c>
      <c r="S916" s="6">
        <v>0</v>
      </c>
      <c r="T916" s="6">
        <f>R916-S916</f>
        <v>1.3740000000000001</v>
      </c>
      <c r="U916" s="6">
        <v>1.3740000000000001</v>
      </c>
      <c r="V916" s="6">
        <f>U916-S916</f>
        <v>1.3740000000000001</v>
      </c>
      <c r="W916" s="6">
        <f>100 - (1 - (((U916-T916)/U916)+(S916/T916)))*100</f>
        <v>0</v>
      </c>
      <c r="X916" s="6">
        <v>1.3740000000000001</v>
      </c>
      <c r="Y916" s="13">
        <f>(X916-U916)/U916*100</f>
        <v>0</v>
      </c>
      <c r="Z916" s="14">
        <f>IF(W916&gt;10,"NA",Y916)</f>
        <v>0</v>
      </c>
    </row>
    <row r="917" spans="1:26" ht="19" x14ac:dyDescent="0.25">
      <c r="A917" s="23">
        <v>916</v>
      </c>
      <c r="B917" s="5" t="s">
        <v>25</v>
      </c>
      <c r="C917" s="3" t="s">
        <v>52</v>
      </c>
      <c r="D917" s="3" t="s">
        <v>52</v>
      </c>
      <c r="E917" s="3" t="s">
        <v>47</v>
      </c>
      <c r="F917" s="3" t="s">
        <v>8</v>
      </c>
      <c r="G917" s="3">
        <v>63</v>
      </c>
      <c r="H917" s="3" t="s">
        <v>9</v>
      </c>
      <c r="I917" s="23" t="s">
        <v>59</v>
      </c>
      <c r="J917" s="23">
        <v>504</v>
      </c>
      <c r="K917" s="23" t="s">
        <v>13</v>
      </c>
      <c r="L917" s="23" t="s">
        <v>13</v>
      </c>
      <c r="M917" s="4" t="s">
        <v>13</v>
      </c>
      <c r="N917" s="33">
        <v>0</v>
      </c>
      <c r="O917" s="3">
        <v>22</v>
      </c>
      <c r="P917" s="6">
        <v>1.829</v>
      </c>
      <c r="Q917" s="6">
        <v>1.585</v>
      </c>
      <c r="R917" s="6">
        <v>1.532</v>
      </c>
      <c r="S917" s="6">
        <v>0</v>
      </c>
      <c r="T917" s="6">
        <f>R917-S917</f>
        <v>1.532</v>
      </c>
      <c r="U917" s="6">
        <v>1.532</v>
      </c>
      <c r="V917" s="6">
        <f>U917-S917</f>
        <v>1.532</v>
      </c>
      <c r="W917" s="6">
        <f>100 - (1 - (((U917-T917)/U917)+(S917/T917)))*100</f>
        <v>0</v>
      </c>
      <c r="X917" s="6">
        <v>1.532</v>
      </c>
      <c r="Y917" s="13">
        <f>(X917-U917)/U917*100</f>
        <v>0</v>
      </c>
      <c r="Z917" s="14">
        <f>IF(W917&gt;10,"NA",Y917)</f>
        <v>0</v>
      </c>
    </row>
    <row r="918" spans="1:26" ht="19" x14ac:dyDescent="0.25">
      <c r="A918" s="23">
        <v>917</v>
      </c>
      <c r="B918" s="5" t="s">
        <v>25</v>
      </c>
      <c r="C918" s="3" t="s">
        <v>52</v>
      </c>
      <c r="D918" s="3" t="s">
        <v>52</v>
      </c>
      <c r="E918" s="3" t="s">
        <v>47</v>
      </c>
      <c r="F918" s="3" t="s">
        <v>8</v>
      </c>
      <c r="G918" s="3">
        <v>63</v>
      </c>
      <c r="H918" s="3" t="s">
        <v>17</v>
      </c>
      <c r="I918" s="23" t="s">
        <v>59</v>
      </c>
      <c r="J918" s="23">
        <v>504</v>
      </c>
      <c r="K918" s="23" t="s">
        <v>13</v>
      </c>
      <c r="L918" s="23" t="s">
        <v>13</v>
      </c>
      <c r="M918" s="4" t="s">
        <v>13</v>
      </c>
      <c r="N918" s="33">
        <v>1</v>
      </c>
      <c r="O918" s="3">
        <v>1</v>
      </c>
      <c r="P918" s="6">
        <v>1.091</v>
      </c>
      <c r="Q918" s="6">
        <v>0.52900000000000003</v>
      </c>
      <c r="R918" s="6">
        <v>0.497</v>
      </c>
      <c r="S918" s="6">
        <v>0</v>
      </c>
      <c r="T918" s="6">
        <f>R918-S918</f>
        <v>0.497</v>
      </c>
      <c r="U918" s="6">
        <v>0.497</v>
      </c>
      <c r="V918" s="6">
        <f>U918-S918</f>
        <v>0.497</v>
      </c>
      <c r="W918" s="6">
        <f>100 - (1 - (((U918-T918)/U918)+(S918/T918)))*100</f>
        <v>0</v>
      </c>
      <c r="X918" s="7">
        <v>0.497</v>
      </c>
      <c r="Y918" s="13">
        <f>(X918-U918)/U918*100</f>
        <v>0</v>
      </c>
      <c r="Z918" s="14">
        <f>IF(W918&gt;10,"NA",Y918)</f>
        <v>0</v>
      </c>
    </row>
    <row r="919" spans="1:26" ht="19" x14ac:dyDescent="0.25">
      <c r="A919" s="23">
        <v>918</v>
      </c>
      <c r="B919" s="5" t="s">
        <v>25</v>
      </c>
      <c r="C919" s="3" t="s">
        <v>52</v>
      </c>
      <c r="D919" s="3" t="s">
        <v>52</v>
      </c>
      <c r="E919" s="3" t="s">
        <v>47</v>
      </c>
      <c r="F919" s="3" t="s">
        <v>8</v>
      </c>
      <c r="G919" s="3">
        <v>63</v>
      </c>
      <c r="H919" s="3" t="s">
        <v>17</v>
      </c>
      <c r="I919" s="23" t="s">
        <v>59</v>
      </c>
      <c r="J919" s="23">
        <v>504</v>
      </c>
      <c r="K919" s="23" t="s">
        <v>13</v>
      </c>
      <c r="L919" s="23" t="s">
        <v>13</v>
      </c>
      <c r="M919" s="4" t="s">
        <v>13</v>
      </c>
      <c r="N919" s="33">
        <v>0</v>
      </c>
      <c r="O919" s="3">
        <v>2</v>
      </c>
      <c r="P919" s="6">
        <v>1.1319999999999999</v>
      </c>
      <c r="Q919" s="6">
        <v>0.46800000000000003</v>
      </c>
      <c r="R919" s="6">
        <v>0.46100000000000002</v>
      </c>
      <c r="S919" s="6">
        <v>0</v>
      </c>
      <c r="T919" s="6">
        <f>R919-S919</f>
        <v>0.46100000000000002</v>
      </c>
      <c r="U919" s="6">
        <v>0.51600000000000001</v>
      </c>
      <c r="V919" s="6">
        <f>U919-S919</f>
        <v>0.51600000000000001</v>
      </c>
      <c r="W919" s="6">
        <f>100 - (1 - (((U919-T919)/U919)+(S919/T919)))*100</f>
        <v>10.658914728682163</v>
      </c>
      <c r="X919" s="7">
        <v>0.51600000000000001</v>
      </c>
      <c r="Y919" s="13">
        <f>(X919-U919)/U919*100</f>
        <v>0</v>
      </c>
      <c r="Z919" s="14" t="str">
        <f>IF(W919&gt;10,"NA",Y919)</f>
        <v>NA</v>
      </c>
    </row>
    <row r="920" spans="1:26" ht="19" x14ac:dyDescent="0.25">
      <c r="A920" s="23">
        <v>919</v>
      </c>
      <c r="B920" s="5" t="s">
        <v>25</v>
      </c>
      <c r="C920" s="3" t="s">
        <v>52</v>
      </c>
      <c r="D920" s="3" t="s">
        <v>52</v>
      </c>
      <c r="E920" s="3" t="s">
        <v>47</v>
      </c>
      <c r="F920" s="3" t="s">
        <v>8</v>
      </c>
      <c r="G920" s="3">
        <v>63</v>
      </c>
      <c r="H920" s="3" t="s">
        <v>17</v>
      </c>
      <c r="I920" s="23" t="s">
        <v>59</v>
      </c>
      <c r="J920" s="23">
        <v>504</v>
      </c>
      <c r="K920" s="23" t="s">
        <v>13</v>
      </c>
      <c r="L920" s="23" t="s">
        <v>13</v>
      </c>
      <c r="M920" s="4" t="s">
        <v>13</v>
      </c>
      <c r="N920" s="33">
        <v>0</v>
      </c>
      <c r="O920" s="3">
        <v>3</v>
      </c>
      <c r="P920" s="6">
        <v>1.518</v>
      </c>
      <c r="Q920" s="6">
        <v>1.0449999999999999</v>
      </c>
      <c r="R920" s="6">
        <v>1.024</v>
      </c>
      <c r="S920" s="6">
        <v>0</v>
      </c>
      <c r="T920" s="6">
        <f>R920-S920</f>
        <v>1.024</v>
      </c>
      <c r="U920" s="6">
        <v>1.129</v>
      </c>
      <c r="V920" s="6">
        <f>U920-S920</f>
        <v>1.129</v>
      </c>
      <c r="W920" s="6">
        <f>100 - (1 - (((U920-T920)/U920)+(S920/T920)))*100</f>
        <v>9.3002657218777642</v>
      </c>
      <c r="X920" s="7">
        <v>1.129</v>
      </c>
      <c r="Y920" s="13">
        <f>(X920-U920)/U920*100</f>
        <v>0</v>
      </c>
      <c r="Z920" s="14">
        <f>IF(W920&gt;10,"NA",Y920)</f>
        <v>0</v>
      </c>
    </row>
    <row r="921" spans="1:26" ht="19" x14ac:dyDescent="0.25">
      <c r="A921" s="23">
        <v>920</v>
      </c>
      <c r="B921" s="5" t="s">
        <v>25</v>
      </c>
      <c r="C921" s="3" t="s">
        <v>52</v>
      </c>
      <c r="D921" s="3" t="s">
        <v>52</v>
      </c>
      <c r="E921" s="3" t="s">
        <v>47</v>
      </c>
      <c r="F921" s="3" t="s">
        <v>8</v>
      </c>
      <c r="G921" s="3">
        <v>63</v>
      </c>
      <c r="H921" s="3" t="s">
        <v>17</v>
      </c>
      <c r="I921" s="23" t="s">
        <v>59</v>
      </c>
      <c r="J921" s="23">
        <v>504</v>
      </c>
      <c r="K921" s="23" t="s">
        <v>13</v>
      </c>
      <c r="L921" s="23" t="s">
        <v>13</v>
      </c>
      <c r="M921" s="4" t="s">
        <v>13</v>
      </c>
      <c r="N921" s="33">
        <v>0</v>
      </c>
      <c r="O921" s="3">
        <v>4</v>
      </c>
      <c r="P921" s="6">
        <v>1.399</v>
      </c>
      <c r="Q921" s="6">
        <v>1.169</v>
      </c>
      <c r="R921" s="6">
        <v>1.151</v>
      </c>
      <c r="S921" s="6">
        <v>0</v>
      </c>
      <c r="T921" s="6">
        <f>R921-S921</f>
        <v>1.151</v>
      </c>
      <c r="U921" s="6">
        <v>1.151</v>
      </c>
      <c r="V921" s="6">
        <f>U921-S921</f>
        <v>1.151</v>
      </c>
      <c r="W921" s="6">
        <f>100 - (1 - (((U921-T921)/U921)+(S921/T921)))*100</f>
        <v>0</v>
      </c>
      <c r="X921" s="7">
        <v>1.151</v>
      </c>
      <c r="Y921" s="13">
        <f>(X921-U921)/U921*100</f>
        <v>0</v>
      </c>
      <c r="Z921" s="14">
        <f>IF(W921&gt;10,"NA",Y921)</f>
        <v>0</v>
      </c>
    </row>
    <row r="922" spans="1:26" ht="19" x14ac:dyDescent="0.25">
      <c r="A922" s="23">
        <v>921</v>
      </c>
      <c r="B922" s="5" t="s">
        <v>25</v>
      </c>
      <c r="C922" s="3" t="s">
        <v>52</v>
      </c>
      <c r="D922" s="3" t="s">
        <v>52</v>
      </c>
      <c r="E922" s="3" t="s">
        <v>47</v>
      </c>
      <c r="F922" s="3" t="s">
        <v>8</v>
      </c>
      <c r="G922" s="3">
        <v>63</v>
      </c>
      <c r="H922" s="3" t="s">
        <v>17</v>
      </c>
      <c r="I922" s="23" t="s">
        <v>59</v>
      </c>
      <c r="J922" s="23">
        <v>504</v>
      </c>
      <c r="K922" s="23" t="s">
        <v>13</v>
      </c>
      <c r="L922" s="23" t="s">
        <v>13</v>
      </c>
      <c r="M922" s="4" t="s">
        <v>13</v>
      </c>
      <c r="N922" s="33">
        <v>0</v>
      </c>
      <c r="O922" s="3">
        <v>5</v>
      </c>
      <c r="P922" s="6">
        <v>1.8280000000000001</v>
      </c>
      <c r="Q922" s="6">
        <v>1.5049999999999999</v>
      </c>
      <c r="R922" s="6">
        <v>1.4870000000000001</v>
      </c>
      <c r="S922" s="6">
        <v>0</v>
      </c>
      <c r="T922" s="6">
        <f>R922-S922</f>
        <v>1.4870000000000001</v>
      </c>
      <c r="U922" s="6">
        <v>1.4870000000000001</v>
      </c>
      <c r="V922" s="6">
        <f>U922-S922</f>
        <v>1.4870000000000001</v>
      </c>
      <c r="W922" s="6">
        <f>100 - (1 - (((U922-T922)/U922)+(S922/T922)))*100</f>
        <v>0</v>
      </c>
      <c r="X922" s="7">
        <v>1.4870000000000001</v>
      </c>
      <c r="Y922" s="13">
        <f>(X922-U922)/U922*100</f>
        <v>0</v>
      </c>
      <c r="Z922" s="14">
        <f>IF(W922&gt;10,"NA",Y922)</f>
        <v>0</v>
      </c>
    </row>
    <row r="923" spans="1:26" ht="19" x14ac:dyDescent="0.25">
      <c r="A923" s="23">
        <v>922</v>
      </c>
      <c r="B923" s="5" t="s">
        <v>25</v>
      </c>
      <c r="C923" s="3" t="s">
        <v>52</v>
      </c>
      <c r="D923" s="3" t="s">
        <v>52</v>
      </c>
      <c r="E923" s="3" t="s">
        <v>47</v>
      </c>
      <c r="F923" s="3" t="s">
        <v>8</v>
      </c>
      <c r="G923" s="3">
        <v>63</v>
      </c>
      <c r="H923" s="3" t="s">
        <v>17</v>
      </c>
      <c r="I923" s="23" t="s">
        <v>59</v>
      </c>
      <c r="J923" s="23">
        <v>504</v>
      </c>
      <c r="K923" s="23" t="s">
        <v>13</v>
      </c>
      <c r="L923" s="23" t="s">
        <v>13</v>
      </c>
      <c r="M923" s="4" t="s">
        <v>13</v>
      </c>
      <c r="N923" s="33">
        <v>0</v>
      </c>
      <c r="O923" s="3">
        <v>6</v>
      </c>
      <c r="P923" s="6">
        <v>1.6339999999999999</v>
      </c>
      <c r="Q923" s="6">
        <v>1.1599999999999999</v>
      </c>
      <c r="R923" s="6">
        <v>1.1000000000000001</v>
      </c>
      <c r="S923" s="6">
        <v>0</v>
      </c>
      <c r="T923" s="6">
        <f>R923-S923</f>
        <v>1.1000000000000001</v>
      </c>
      <c r="U923" s="6">
        <v>1.1000000000000001</v>
      </c>
      <c r="V923" s="6">
        <f>U923-S923</f>
        <v>1.1000000000000001</v>
      </c>
      <c r="W923" s="6">
        <f>100 - (1 - (((U923-T923)/U923)+(S923/T923)))*100</f>
        <v>0</v>
      </c>
      <c r="X923" s="7">
        <v>1.1000000000000001</v>
      </c>
      <c r="Y923" s="13">
        <f>(X923-U923)/U923*100</f>
        <v>0</v>
      </c>
      <c r="Z923" s="14">
        <f>IF(W923&gt;10,"NA",Y923)</f>
        <v>0</v>
      </c>
    </row>
    <row r="924" spans="1:26" ht="19" x14ac:dyDescent="0.25">
      <c r="A924" s="23">
        <v>923</v>
      </c>
      <c r="B924" s="5" t="s">
        <v>25</v>
      </c>
      <c r="C924" s="3" t="s">
        <v>52</v>
      </c>
      <c r="D924" s="3" t="s">
        <v>52</v>
      </c>
      <c r="E924" s="3" t="s">
        <v>47</v>
      </c>
      <c r="F924" s="3" t="s">
        <v>8</v>
      </c>
      <c r="G924" s="3">
        <v>63</v>
      </c>
      <c r="H924" s="3" t="s">
        <v>17</v>
      </c>
      <c r="I924" s="23" t="s">
        <v>59</v>
      </c>
      <c r="J924" s="23">
        <v>504</v>
      </c>
      <c r="K924" s="23" t="s">
        <v>13</v>
      </c>
      <c r="L924" s="23" t="s">
        <v>13</v>
      </c>
      <c r="M924" s="4" t="s">
        <v>13</v>
      </c>
      <c r="N924" s="33">
        <v>0</v>
      </c>
      <c r="O924" s="3">
        <v>7</v>
      </c>
      <c r="P924" s="6">
        <v>1.3149999999999999</v>
      </c>
      <c r="Q924" s="6">
        <v>0.86399999999999999</v>
      </c>
      <c r="R924" s="6">
        <v>0.83099999999999996</v>
      </c>
      <c r="S924" s="6">
        <v>0</v>
      </c>
      <c r="T924" s="6">
        <f>R924-S924</f>
        <v>0.83099999999999996</v>
      </c>
      <c r="U924" s="6">
        <v>0.92900000000000005</v>
      </c>
      <c r="V924" s="6">
        <f>U924-S924</f>
        <v>0.92900000000000005</v>
      </c>
      <c r="W924" s="6">
        <f>100 - (1 - (((U924-T924)/U924)+(S924/T924)))*100</f>
        <v>10.548977395048453</v>
      </c>
      <c r="X924" s="7">
        <v>0.92900000000000005</v>
      </c>
      <c r="Y924" s="13">
        <f>(X924-U924)/U924*100</f>
        <v>0</v>
      </c>
      <c r="Z924" s="14" t="str">
        <f>IF(W924&gt;10,"NA",Y924)</f>
        <v>NA</v>
      </c>
    </row>
    <row r="925" spans="1:26" ht="19" x14ac:dyDescent="0.25">
      <c r="A925" s="23">
        <v>924</v>
      </c>
      <c r="B925" s="5" t="s">
        <v>25</v>
      </c>
      <c r="C925" s="3" t="s">
        <v>52</v>
      </c>
      <c r="D925" s="3" t="s">
        <v>52</v>
      </c>
      <c r="E925" s="3" t="s">
        <v>47</v>
      </c>
      <c r="F925" s="3" t="s">
        <v>8</v>
      </c>
      <c r="G925" s="3">
        <v>63</v>
      </c>
      <c r="H925" s="3" t="s">
        <v>17</v>
      </c>
      <c r="I925" s="23" t="s">
        <v>59</v>
      </c>
      <c r="J925" s="23">
        <v>504</v>
      </c>
      <c r="K925" s="23" t="s">
        <v>13</v>
      </c>
      <c r="L925" s="23" t="s">
        <v>13</v>
      </c>
      <c r="M925" s="4" t="s">
        <v>13</v>
      </c>
      <c r="N925" s="33">
        <v>0</v>
      </c>
      <c r="O925" s="3">
        <v>8</v>
      </c>
      <c r="P925" s="6">
        <v>1.4870000000000001</v>
      </c>
      <c r="Q925" s="6">
        <v>1.08</v>
      </c>
      <c r="R925" s="6">
        <v>1.06</v>
      </c>
      <c r="S925" s="6">
        <v>0</v>
      </c>
      <c r="T925" s="6">
        <f>R925-S925</f>
        <v>1.06</v>
      </c>
      <c r="U925" s="6">
        <v>1.131</v>
      </c>
      <c r="V925" s="6">
        <f>U925-S925</f>
        <v>1.131</v>
      </c>
      <c r="W925" s="6">
        <f>100 - (1 - (((U925-T925)/U925)+(S925/T925)))*100</f>
        <v>6.2776304155614469</v>
      </c>
      <c r="X925" s="7">
        <v>1.131</v>
      </c>
      <c r="Y925" s="13">
        <f>(X925-U925)/U925*100</f>
        <v>0</v>
      </c>
      <c r="Z925" s="14">
        <f>IF(W925&gt;10,"NA",Y925)</f>
        <v>0</v>
      </c>
    </row>
    <row r="926" spans="1:26" ht="19" x14ac:dyDescent="0.25">
      <c r="A926" s="23">
        <v>925</v>
      </c>
      <c r="B926" s="5" t="s">
        <v>25</v>
      </c>
      <c r="C926" s="3" t="s">
        <v>52</v>
      </c>
      <c r="D926" s="3" t="s">
        <v>52</v>
      </c>
      <c r="E926" s="3" t="s">
        <v>47</v>
      </c>
      <c r="F926" s="3" t="s">
        <v>8</v>
      </c>
      <c r="G926" s="3">
        <v>63</v>
      </c>
      <c r="H926" s="3" t="s">
        <v>17</v>
      </c>
      <c r="I926" s="23" t="s">
        <v>59</v>
      </c>
      <c r="J926" s="23">
        <v>504</v>
      </c>
      <c r="K926" s="23" t="s">
        <v>13</v>
      </c>
      <c r="L926" s="23" t="s">
        <v>13</v>
      </c>
      <c r="M926" s="4" t="s">
        <v>13</v>
      </c>
      <c r="N926" s="33">
        <v>0</v>
      </c>
      <c r="O926" s="3">
        <v>9</v>
      </c>
      <c r="P926" s="6">
        <v>1.1419999999999999</v>
      </c>
      <c r="Q926" s="6">
        <v>0.63600000000000001</v>
      </c>
      <c r="R926" s="6">
        <v>0.62</v>
      </c>
      <c r="S926" s="6">
        <v>0</v>
      </c>
      <c r="T926" s="6">
        <f>R926-S926</f>
        <v>0.62</v>
      </c>
      <c r="U926" s="6">
        <v>0.62</v>
      </c>
      <c r="V926" s="6">
        <f>U926-S926</f>
        <v>0.62</v>
      </c>
      <c r="W926" s="6">
        <f>100 - (1 - (((U926-T926)/U926)+(S926/T926)))*100</f>
        <v>0</v>
      </c>
      <c r="X926" s="7">
        <v>0.62</v>
      </c>
      <c r="Y926" s="13">
        <f>(X926-U926)/U926*100</f>
        <v>0</v>
      </c>
      <c r="Z926" s="14">
        <f>IF(W926&gt;10,"NA",Y926)</f>
        <v>0</v>
      </c>
    </row>
    <row r="927" spans="1:26" ht="19" x14ac:dyDescent="0.25">
      <c r="A927" s="23">
        <v>926</v>
      </c>
      <c r="B927" s="5" t="s">
        <v>25</v>
      </c>
      <c r="C927" s="3" t="s">
        <v>52</v>
      </c>
      <c r="D927" s="3" t="s">
        <v>52</v>
      </c>
      <c r="E927" s="3" t="s">
        <v>47</v>
      </c>
      <c r="F927" s="3" t="s">
        <v>8</v>
      </c>
      <c r="G927" s="3">
        <v>63</v>
      </c>
      <c r="H927" s="3" t="s">
        <v>17</v>
      </c>
      <c r="I927" s="23" t="s">
        <v>59</v>
      </c>
      <c r="J927" s="23">
        <v>504</v>
      </c>
      <c r="K927" s="23" t="s">
        <v>13</v>
      </c>
      <c r="L927" s="23" t="s">
        <v>13</v>
      </c>
      <c r="M927" s="4" t="s">
        <v>13</v>
      </c>
      <c r="N927" s="33">
        <v>0</v>
      </c>
      <c r="O927" s="3">
        <v>10</v>
      </c>
      <c r="P927" s="6">
        <v>1.6259999999999999</v>
      </c>
      <c r="Q927" s="6">
        <v>1.2050000000000001</v>
      </c>
      <c r="R927" s="6">
        <v>1.1919999999999999</v>
      </c>
      <c r="S927" s="6">
        <v>0</v>
      </c>
      <c r="T927" s="6">
        <f>R927-S927</f>
        <v>1.1919999999999999</v>
      </c>
      <c r="U927" s="6">
        <v>1.1919999999999999</v>
      </c>
      <c r="V927" s="6">
        <f>U927-S927</f>
        <v>1.1919999999999999</v>
      </c>
      <c r="W927" s="6">
        <f>100 - (1 - (((U927-T927)/U927)+(S927/T927)))*100</f>
        <v>0</v>
      </c>
      <c r="X927" s="7">
        <v>1.1919999999999999</v>
      </c>
      <c r="Y927" s="13">
        <f>(X927-U927)/U927*100</f>
        <v>0</v>
      </c>
      <c r="Z927" s="14">
        <f>IF(W927&gt;10,"NA",Y927)</f>
        <v>0</v>
      </c>
    </row>
    <row r="928" spans="1:26" ht="19" x14ac:dyDescent="0.25">
      <c r="A928" s="23">
        <v>927</v>
      </c>
      <c r="B928" s="5" t="s">
        <v>25</v>
      </c>
      <c r="C928" s="3" t="s">
        <v>52</v>
      </c>
      <c r="D928" s="3" t="s">
        <v>52</v>
      </c>
      <c r="E928" s="3" t="s">
        <v>47</v>
      </c>
      <c r="F928" s="3" t="s">
        <v>8</v>
      </c>
      <c r="G928" s="3">
        <v>63</v>
      </c>
      <c r="H928" s="3" t="s">
        <v>17</v>
      </c>
      <c r="I928" s="23" t="s">
        <v>59</v>
      </c>
      <c r="J928" s="23">
        <v>504</v>
      </c>
      <c r="K928" s="23" t="s">
        <v>13</v>
      </c>
      <c r="L928" s="23" t="s">
        <v>13</v>
      </c>
      <c r="M928" s="4" t="s">
        <v>13</v>
      </c>
      <c r="N928" s="33">
        <v>0</v>
      </c>
      <c r="O928" s="3">
        <v>11</v>
      </c>
      <c r="P928" s="6">
        <v>1.4259999999999999</v>
      </c>
      <c r="Q928" s="6">
        <v>0.95299999999999996</v>
      </c>
      <c r="R928" s="6">
        <v>0.93100000000000005</v>
      </c>
      <c r="S928" s="6">
        <v>0</v>
      </c>
      <c r="T928" s="6">
        <f>R928-S928</f>
        <v>0.93100000000000005</v>
      </c>
      <c r="U928" s="6">
        <v>0.93100000000000005</v>
      </c>
      <c r="V928" s="6">
        <f>U928-S928</f>
        <v>0.93100000000000005</v>
      </c>
      <c r="W928" s="6">
        <f>100 - (1 - (((U928-T928)/U928)+(S928/T928)))*100</f>
        <v>0</v>
      </c>
      <c r="X928" s="7">
        <v>0.93100000000000005</v>
      </c>
      <c r="Y928" s="13">
        <f>(X928-U928)/U928*100</f>
        <v>0</v>
      </c>
      <c r="Z928" s="14">
        <f>IF(W928&gt;10,"NA",Y928)</f>
        <v>0</v>
      </c>
    </row>
    <row r="929" spans="1:26" ht="19" x14ac:dyDescent="0.25">
      <c r="A929" s="23">
        <v>928</v>
      </c>
      <c r="B929" s="5" t="s">
        <v>25</v>
      </c>
      <c r="C929" s="3" t="s">
        <v>52</v>
      </c>
      <c r="D929" s="3" t="s">
        <v>52</v>
      </c>
      <c r="E929" s="3" t="s">
        <v>47</v>
      </c>
      <c r="F929" s="3" t="s">
        <v>8</v>
      </c>
      <c r="G929" s="3">
        <v>63</v>
      </c>
      <c r="H929" s="3" t="s">
        <v>17</v>
      </c>
      <c r="I929" s="23" t="s">
        <v>59</v>
      </c>
      <c r="J929" s="23">
        <v>504</v>
      </c>
      <c r="K929" s="23" t="s">
        <v>13</v>
      </c>
      <c r="L929" s="23" t="s">
        <v>13</v>
      </c>
      <c r="M929" s="4" t="s">
        <v>13</v>
      </c>
      <c r="N929" s="33">
        <v>0</v>
      </c>
      <c r="O929" s="3">
        <v>12</v>
      </c>
      <c r="P929" s="6">
        <v>1.8009999999999999</v>
      </c>
      <c r="Q929" s="6">
        <v>1.409</v>
      </c>
      <c r="R929" s="6">
        <v>1.3819999999999999</v>
      </c>
      <c r="S929" s="6">
        <v>0</v>
      </c>
      <c r="T929" s="6">
        <f>R929-S929</f>
        <v>1.3819999999999999</v>
      </c>
      <c r="U929" s="6">
        <v>1.3819999999999999</v>
      </c>
      <c r="V929" s="6">
        <f>U929-S929</f>
        <v>1.3819999999999999</v>
      </c>
      <c r="W929" s="6">
        <f>100 - (1 - (((U929-T929)/U929)+(S929/T929)))*100</f>
        <v>0</v>
      </c>
      <c r="X929" s="7">
        <v>1.3819999999999999</v>
      </c>
      <c r="Y929" s="13">
        <f>(X929-U929)/U929*100</f>
        <v>0</v>
      </c>
      <c r="Z929" s="14">
        <f>IF(W929&gt;10,"NA",Y929)</f>
        <v>0</v>
      </c>
    </row>
    <row r="930" spans="1:26" ht="19" x14ac:dyDescent="0.25">
      <c r="A930" s="23">
        <v>929</v>
      </c>
      <c r="B930" s="5" t="s">
        <v>25</v>
      </c>
      <c r="C930" s="3" t="s">
        <v>52</v>
      </c>
      <c r="D930" s="3" t="s">
        <v>52</v>
      </c>
      <c r="E930" s="3" t="s">
        <v>47</v>
      </c>
      <c r="F930" s="3" t="s">
        <v>8</v>
      </c>
      <c r="G930" s="3">
        <v>63</v>
      </c>
      <c r="H930" s="3" t="s">
        <v>17</v>
      </c>
      <c r="I930" s="23" t="s">
        <v>59</v>
      </c>
      <c r="J930" s="23">
        <v>504</v>
      </c>
      <c r="K930" s="23" t="s">
        <v>13</v>
      </c>
      <c r="L930" s="23" t="s">
        <v>13</v>
      </c>
      <c r="M930" s="4" t="s">
        <v>13</v>
      </c>
      <c r="N930" s="33">
        <v>0</v>
      </c>
      <c r="O930" s="3">
        <v>13</v>
      </c>
      <c r="P930" s="6">
        <v>1.59</v>
      </c>
      <c r="Q930" s="6">
        <v>1.101</v>
      </c>
      <c r="R930" s="6">
        <v>1.079</v>
      </c>
      <c r="S930" s="6">
        <v>0</v>
      </c>
      <c r="T930" s="6">
        <f>R930-S930</f>
        <v>1.079</v>
      </c>
      <c r="U930" s="6">
        <v>1.079</v>
      </c>
      <c r="V930" s="6">
        <f>U930-S930</f>
        <v>1.079</v>
      </c>
      <c r="W930" s="6">
        <f>100 - (1 - (((U930-T930)/U930)+(S930/T930)))*100</f>
        <v>0</v>
      </c>
      <c r="X930" s="7">
        <v>1.079</v>
      </c>
      <c r="Y930" s="13">
        <f>(X930-U930)/U930*100</f>
        <v>0</v>
      </c>
      <c r="Z930" s="14">
        <f>IF(W930&gt;10,"NA",Y930)</f>
        <v>0</v>
      </c>
    </row>
    <row r="931" spans="1:26" ht="19" x14ac:dyDescent="0.25">
      <c r="A931" s="23">
        <v>930</v>
      </c>
      <c r="B931" s="5" t="s">
        <v>25</v>
      </c>
      <c r="C931" s="3" t="s">
        <v>52</v>
      </c>
      <c r="D931" s="3" t="s">
        <v>52</v>
      </c>
      <c r="E931" s="3" t="s">
        <v>47</v>
      </c>
      <c r="F931" s="3" t="s">
        <v>8</v>
      </c>
      <c r="G931" s="3">
        <v>63</v>
      </c>
      <c r="H931" s="3" t="s">
        <v>17</v>
      </c>
      <c r="I931" s="23" t="s">
        <v>59</v>
      </c>
      <c r="J931" s="23">
        <v>504</v>
      </c>
      <c r="K931" s="23" t="s">
        <v>13</v>
      </c>
      <c r="L931" s="23" t="s">
        <v>13</v>
      </c>
      <c r="M931" s="4" t="s">
        <v>13</v>
      </c>
      <c r="N931" s="33">
        <v>0</v>
      </c>
      <c r="O931" s="3">
        <v>14</v>
      </c>
      <c r="P931" s="6">
        <v>1.7130000000000001</v>
      </c>
      <c r="Q931" s="6">
        <v>1.2</v>
      </c>
      <c r="R931" s="6">
        <v>1.1850000000000001</v>
      </c>
      <c r="S931" s="6">
        <v>0</v>
      </c>
      <c r="T931" s="6">
        <f>R931-S931</f>
        <v>1.1850000000000001</v>
      </c>
      <c r="U931" s="6">
        <v>1.3220000000000001</v>
      </c>
      <c r="V931" s="6">
        <f>U931-S931</f>
        <v>1.3220000000000001</v>
      </c>
      <c r="W931" s="6">
        <f>100 - (1 - (((U931-T931)/U931)+(S931/T931)))*100</f>
        <v>10.363086232980336</v>
      </c>
      <c r="X931" s="7">
        <v>1.3220000000000001</v>
      </c>
      <c r="Y931" s="13">
        <f>(X931-U931)/U931*100</f>
        <v>0</v>
      </c>
      <c r="Z931" s="14" t="str">
        <f>IF(W931&gt;10,"NA",Y931)</f>
        <v>NA</v>
      </c>
    </row>
    <row r="932" spans="1:26" ht="19" x14ac:dyDescent="0.25">
      <c r="A932" s="23">
        <v>931</v>
      </c>
      <c r="B932" s="5" t="s">
        <v>25</v>
      </c>
      <c r="C932" s="3" t="s">
        <v>52</v>
      </c>
      <c r="D932" s="3" t="s">
        <v>52</v>
      </c>
      <c r="E932" s="3" t="s">
        <v>47</v>
      </c>
      <c r="F932" s="3" t="s">
        <v>8</v>
      </c>
      <c r="G932" s="3">
        <v>63</v>
      </c>
      <c r="H932" s="3" t="s">
        <v>17</v>
      </c>
      <c r="I932" s="23" t="s">
        <v>59</v>
      </c>
      <c r="J932" s="23">
        <v>504</v>
      </c>
      <c r="K932" s="23" t="s">
        <v>13</v>
      </c>
      <c r="L932" s="23" t="s">
        <v>13</v>
      </c>
      <c r="M932" s="4" t="s">
        <v>13</v>
      </c>
      <c r="N932" s="33">
        <v>0</v>
      </c>
      <c r="O932" s="3">
        <v>15</v>
      </c>
      <c r="P932" s="6">
        <v>1.893</v>
      </c>
      <c r="Q932" s="6">
        <v>1.3859999999999999</v>
      </c>
      <c r="R932" s="6">
        <v>1.373</v>
      </c>
      <c r="S932" s="6">
        <v>0</v>
      </c>
      <c r="T932" s="6">
        <f>R932-S932</f>
        <v>1.373</v>
      </c>
      <c r="U932" s="6">
        <v>1.373</v>
      </c>
      <c r="V932" s="6">
        <f>U932-S932</f>
        <v>1.373</v>
      </c>
      <c r="W932" s="6">
        <f>100 - (1 - (((U932-T932)/U932)+(S932/T932)))*100</f>
        <v>0</v>
      </c>
      <c r="X932" s="7">
        <v>1.373</v>
      </c>
      <c r="Y932" s="13">
        <f>(X932-U932)/U932*100</f>
        <v>0</v>
      </c>
      <c r="Z932" s="14">
        <f>IF(W932&gt;10,"NA",Y932)</f>
        <v>0</v>
      </c>
    </row>
    <row r="933" spans="1:26" ht="19" x14ac:dyDescent="0.25">
      <c r="A933" s="23">
        <v>932</v>
      </c>
      <c r="B933" s="5" t="s">
        <v>25</v>
      </c>
      <c r="C933" s="3" t="s">
        <v>52</v>
      </c>
      <c r="D933" s="3" t="s">
        <v>52</v>
      </c>
      <c r="E933" s="3" t="s">
        <v>47</v>
      </c>
      <c r="F933" s="3" t="s">
        <v>8</v>
      </c>
      <c r="G933" s="3">
        <v>63</v>
      </c>
      <c r="H933" s="3" t="s">
        <v>17</v>
      </c>
      <c r="I933" s="23" t="s">
        <v>59</v>
      </c>
      <c r="J933" s="23">
        <v>504</v>
      </c>
      <c r="K933" s="23" t="s">
        <v>13</v>
      </c>
      <c r="L933" s="23" t="s">
        <v>13</v>
      </c>
      <c r="M933" s="4" t="s">
        <v>13</v>
      </c>
      <c r="N933" s="33">
        <v>0</v>
      </c>
      <c r="O933" s="3">
        <v>16</v>
      </c>
      <c r="P933" s="6">
        <v>1.68</v>
      </c>
      <c r="Q933" s="6">
        <v>1.266</v>
      </c>
      <c r="R933" s="6">
        <v>1.2330000000000001</v>
      </c>
      <c r="S933" s="6">
        <v>0</v>
      </c>
      <c r="T933" s="6">
        <f>R933-S933</f>
        <v>1.2330000000000001</v>
      </c>
      <c r="U933" s="6">
        <v>1.2330000000000001</v>
      </c>
      <c r="V933" s="6">
        <f>U933-S933</f>
        <v>1.2330000000000001</v>
      </c>
      <c r="W933" s="6">
        <f>100 - (1 - (((U933-T933)/U933)+(S933/T933)))*100</f>
        <v>0</v>
      </c>
      <c r="X933" s="7">
        <v>1.2330000000000001</v>
      </c>
      <c r="Y933" s="13">
        <f>(X933-U933)/U933*100</f>
        <v>0</v>
      </c>
      <c r="Z933" s="14">
        <f>IF(W933&gt;10,"NA",Y933)</f>
        <v>0</v>
      </c>
    </row>
    <row r="934" spans="1:26" ht="19" x14ac:dyDescent="0.25">
      <c r="A934" s="23">
        <v>933</v>
      </c>
      <c r="B934" s="5" t="s">
        <v>25</v>
      </c>
      <c r="C934" s="3" t="s">
        <v>52</v>
      </c>
      <c r="D934" s="3" t="s">
        <v>52</v>
      </c>
      <c r="E934" s="3" t="s">
        <v>47</v>
      </c>
      <c r="F934" s="3" t="s">
        <v>8</v>
      </c>
      <c r="G934" s="3">
        <v>63</v>
      </c>
      <c r="H934" s="3" t="s">
        <v>17</v>
      </c>
      <c r="I934" s="23" t="s">
        <v>59</v>
      </c>
      <c r="J934" s="23">
        <v>504</v>
      </c>
      <c r="K934" s="23" t="s">
        <v>13</v>
      </c>
      <c r="L934" s="23" t="s">
        <v>13</v>
      </c>
      <c r="M934" s="4" t="s">
        <v>13</v>
      </c>
      <c r="N934" s="33">
        <v>0</v>
      </c>
      <c r="O934" s="3">
        <v>17</v>
      </c>
      <c r="P934" s="6">
        <v>1.496</v>
      </c>
      <c r="Q934" s="6">
        <v>0.85699999999999998</v>
      </c>
      <c r="R934" s="6">
        <v>0.82199999999999995</v>
      </c>
      <c r="S934" s="6">
        <v>0</v>
      </c>
      <c r="T934" s="6">
        <f>R934-S934</f>
        <v>0.82199999999999995</v>
      </c>
      <c r="U934" s="6">
        <v>1.0669999999999999</v>
      </c>
      <c r="V934" s="6">
        <f>U934-S934</f>
        <v>1.0669999999999999</v>
      </c>
      <c r="W934" s="6">
        <f>100 - (1 - (((U934-T934)/U934)+(S934/T934)))*100</f>
        <v>22.961574507966262</v>
      </c>
      <c r="X934" s="7">
        <v>1.0669999999999999</v>
      </c>
      <c r="Y934" s="13">
        <f>(X934-U934)/U934*100</f>
        <v>0</v>
      </c>
      <c r="Z934" s="14" t="str">
        <f>IF(W934&gt;10,"NA",Y934)</f>
        <v>NA</v>
      </c>
    </row>
    <row r="935" spans="1:26" ht="19" x14ac:dyDescent="0.25">
      <c r="A935" s="23">
        <v>934</v>
      </c>
      <c r="B935" s="5" t="s">
        <v>25</v>
      </c>
      <c r="C935" s="3" t="s">
        <v>52</v>
      </c>
      <c r="D935" s="3" t="s">
        <v>52</v>
      </c>
      <c r="E935" s="3" t="s">
        <v>47</v>
      </c>
      <c r="F935" s="3" t="s">
        <v>8</v>
      </c>
      <c r="G935" s="3">
        <v>63</v>
      </c>
      <c r="H935" s="3" t="s">
        <v>17</v>
      </c>
      <c r="I935" s="23" t="s">
        <v>59</v>
      </c>
      <c r="J935" s="23">
        <v>504</v>
      </c>
      <c r="K935" s="23" t="s">
        <v>13</v>
      </c>
      <c r="L935" s="23" t="s">
        <v>13</v>
      </c>
      <c r="M935" s="4" t="s">
        <v>13</v>
      </c>
      <c r="N935" s="33">
        <v>0</v>
      </c>
      <c r="O935" s="3">
        <v>18</v>
      </c>
      <c r="P935" s="6">
        <v>1.53</v>
      </c>
      <c r="Q935" s="6">
        <v>0.91300000000000003</v>
      </c>
      <c r="R935" s="6">
        <v>0.88500000000000001</v>
      </c>
      <c r="S935" s="6">
        <v>0</v>
      </c>
      <c r="T935" s="6">
        <f>R935-S935</f>
        <v>0.88500000000000001</v>
      </c>
      <c r="U935" s="6">
        <v>0.91200000000000003</v>
      </c>
      <c r="V935" s="6">
        <f>U935-S935</f>
        <v>0.91200000000000003</v>
      </c>
      <c r="W935" s="6">
        <f>100 - (1 - (((U935-T935)/U935)+(S935/T935)))*100</f>
        <v>2.9605263157894797</v>
      </c>
      <c r="X935" s="7">
        <v>0.91200000000000003</v>
      </c>
      <c r="Y935" s="13">
        <f>(X935-U935)/U935*100</f>
        <v>0</v>
      </c>
      <c r="Z935" s="14">
        <f>IF(W935&gt;10,"NA",Y935)</f>
        <v>0</v>
      </c>
    </row>
    <row r="936" spans="1:26" ht="19" x14ac:dyDescent="0.25">
      <c r="A936" s="23">
        <v>935</v>
      </c>
      <c r="B936" s="5" t="s">
        <v>25</v>
      </c>
      <c r="C936" s="3" t="s">
        <v>52</v>
      </c>
      <c r="D936" s="3" t="s">
        <v>52</v>
      </c>
      <c r="E936" s="3" t="s">
        <v>47</v>
      </c>
      <c r="F936" s="3" t="s">
        <v>8</v>
      </c>
      <c r="G936" s="3">
        <v>63</v>
      </c>
      <c r="H936" s="3" t="s">
        <v>17</v>
      </c>
      <c r="I936" s="23" t="s">
        <v>59</v>
      </c>
      <c r="J936" s="23">
        <v>504</v>
      </c>
      <c r="K936" s="23" t="s">
        <v>13</v>
      </c>
      <c r="L936" s="23" t="s">
        <v>13</v>
      </c>
      <c r="M936" s="4" t="s">
        <v>13</v>
      </c>
      <c r="N936" s="33">
        <v>0</v>
      </c>
      <c r="O936" s="3">
        <v>19</v>
      </c>
      <c r="P936" s="6">
        <v>1.681</v>
      </c>
      <c r="Q936" s="6">
        <v>1.0940000000000001</v>
      </c>
      <c r="R936" s="6">
        <v>1.0760000000000001</v>
      </c>
      <c r="S936" s="6">
        <v>0</v>
      </c>
      <c r="T936" s="6">
        <f>R936-S936</f>
        <v>1.0760000000000001</v>
      </c>
      <c r="U936" s="6">
        <v>1.3089999999999999</v>
      </c>
      <c r="V936" s="6">
        <f>U936-S936</f>
        <v>1.3089999999999999</v>
      </c>
      <c r="W936" s="6">
        <f>100 - (1 - (((U936-T936)/U936)+(S936/T936)))*100</f>
        <v>17.799847211611905</v>
      </c>
      <c r="X936" s="7">
        <v>1.3089999999999999</v>
      </c>
      <c r="Y936" s="13">
        <f>(X936-U936)/U936*100</f>
        <v>0</v>
      </c>
      <c r="Z936" s="14" t="str">
        <f>IF(W936&gt;10,"NA",Y936)</f>
        <v>NA</v>
      </c>
    </row>
    <row r="937" spans="1:26" ht="19" x14ac:dyDescent="0.25">
      <c r="A937" s="23">
        <v>936</v>
      </c>
      <c r="B937" s="5" t="s">
        <v>25</v>
      </c>
      <c r="C937" s="3" t="s">
        <v>52</v>
      </c>
      <c r="D937" s="3" t="s">
        <v>52</v>
      </c>
      <c r="E937" s="3" t="s">
        <v>47</v>
      </c>
      <c r="F937" s="3" t="s">
        <v>8</v>
      </c>
      <c r="G937" s="3">
        <v>63</v>
      </c>
      <c r="H937" s="3" t="s">
        <v>17</v>
      </c>
      <c r="I937" s="23" t="s">
        <v>59</v>
      </c>
      <c r="J937" s="23">
        <v>504</v>
      </c>
      <c r="K937" s="23" t="s">
        <v>13</v>
      </c>
      <c r="L937" s="23" t="s">
        <v>13</v>
      </c>
      <c r="M937" s="4" t="s">
        <v>13</v>
      </c>
      <c r="N937" s="33">
        <v>0</v>
      </c>
      <c r="O937" s="3">
        <v>20</v>
      </c>
      <c r="P937" s="6">
        <v>1.575</v>
      </c>
      <c r="Q937" s="6">
        <v>1.004</v>
      </c>
      <c r="R937" s="6">
        <v>0.99</v>
      </c>
      <c r="S937" s="6">
        <v>0</v>
      </c>
      <c r="T937" s="6">
        <f>R937-S937</f>
        <v>0.99</v>
      </c>
      <c r="U937" s="6">
        <v>0.99</v>
      </c>
      <c r="V937" s="6">
        <f>U937-S937</f>
        <v>0.99</v>
      </c>
      <c r="W937" s="6">
        <f>100 - (1 - (((U937-T937)/U937)+(S937/T937)))*100</f>
        <v>0</v>
      </c>
      <c r="X937" s="7">
        <v>0.99</v>
      </c>
      <c r="Y937" s="13">
        <f>(X937-U937)/U937*100</f>
        <v>0</v>
      </c>
      <c r="Z937" s="14">
        <f>IF(W937&gt;10,"NA",Y937)</f>
        <v>0</v>
      </c>
    </row>
    <row r="938" spans="1:26" ht="19" x14ac:dyDescent="0.25">
      <c r="A938" s="23">
        <v>937</v>
      </c>
      <c r="B938" s="5" t="s">
        <v>25</v>
      </c>
      <c r="C938" s="3" t="s">
        <v>52</v>
      </c>
      <c r="D938" s="3" t="s">
        <v>52</v>
      </c>
      <c r="E938" s="3" t="s">
        <v>47</v>
      </c>
      <c r="F938" s="3" t="s">
        <v>8</v>
      </c>
      <c r="G938" s="3">
        <v>63</v>
      </c>
      <c r="H938" s="3" t="s">
        <v>17</v>
      </c>
      <c r="I938" s="23" t="s">
        <v>59</v>
      </c>
      <c r="J938" s="23">
        <v>504</v>
      </c>
      <c r="K938" s="23" t="s">
        <v>13</v>
      </c>
      <c r="L938" s="23" t="s">
        <v>13</v>
      </c>
      <c r="M938" s="4" t="s">
        <v>13</v>
      </c>
      <c r="N938" s="33">
        <v>0</v>
      </c>
      <c r="O938" s="3">
        <v>21</v>
      </c>
      <c r="P938" s="6">
        <v>1.518</v>
      </c>
      <c r="Q938" s="6">
        <v>1.165</v>
      </c>
      <c r="R938" s="6">
        <v>1.135</v>
      </c>
      <c r="S938" s="6">
        <v>0</v>
      </c>
      <c r="T938" s="6">
        <f>R938-S938</f>
        <v>1.135</v>
      </c>
      <c r="U938" s="6">
        <v>1.135</v>
      </c>
      <c r="V938" s="6">
        <f>U938-S938</f>
        <v>1.135</v>
      </c>
      <c r="W938" s="6">
        <f>100 - (1 - (((U938-T938)/U938)+(S938/T938)))*100</f>
        <v>0</v>
      </c>
      <c r="X938" s="7">
        <v>1.135</v>
      </c>
      <c r="Y938" s="13">
        <f>(X938-U938)/U938*100</f>
        <v>0</v>
      </c>
      <c r="Z938" s="14">
        <f>IF(W938&gt;10,"NA",Y938)</f>
        <v>0</v>
      </c>
    </row>
    <row r="939" spans="1:26" ht="19" x14ac:dyDescent="0.25">
      <c r="A939" s="23">
        <v>938</v>
      </c>
      <c r="B939" s="5" t="s">
        <v>25</v>
      </c>
      <c r="C939" s="3" t="s">
        <v>52</v>
      </c>
      <c r="D939" s="3" t="s">
        <v>52</v>
      </c>
      <c r="E939" s="3" t="s">
        <v>47</v>
      </c>
      <c r="F939" s="3" t="s">
        <v>8</v>
      </c>
      <c r="G939" s="3">
        <v>64</v>
      </c>
      <c r="H939" s="3" t="s">
        <v>9</v>
      </c>
      <c r="I939" s="23" t="s">
        <v>60</v>
      </c>
      <c r="J939" s="23">
        <v>499</v>
      </c>
      <c r="K939" s="23">
        <v>51</v>
      </c>
      <c r="L939" s="23">
        <v>0</v>
      </c>
      <c r="M939" s="4">
        <f>PI()*(K939/2)^2/1000+PI()*(L939/2)^2/1000</f>
        <v>2.0428206229967629</v>
      </c>
      <c r="N939" s="33">
        <v>0</v>
      </c>
      <c r="O939" s="3">
        <v>1</v>
      </c>
      <c r="P939" s="6">
        <v>1.5289999999999999</v>
      </c>
      <c r="Q939" s="6">
        <v>1.2509999999999999</v>
      </c>
      <c r="R939" s="6">
        <v>1.2090000000000001</v>
      </c>
      <c r="S939" s="6">
        <v>0</v>
      </c>
      <c r="T939" s="6">
        <f>R939-S939</f>
        <v>1.2090000000000001</v>
      </c>
      <c r="U939" s="6">
        <v>1.2090000000000001</v>
      </c>
      <c r="V939" s="6">
        <f>U939-S939</f>
        <v>1.2090000000000001</v>
      </c>
      <c r="W939" s="6">
        <f>100 - (1 - (((U939-T939)/U939)+(S939/T939)))*100</f>
        <v>0</v>
      </c>
      <c r="X939" s="7">
        <v>1.2090000000000001</v>
      </c>
      <c r="Y939" s="13">
        <f>(X939-U939)/U939*100</f>
        <v>0</v>
      </c>
      <c r="Z939" s="14">
        <f>IF(W939&gt;10,"NA",Y939)</f>
        <v>0</v>
      </c>
    </row>
    <row r="940" spans="1:26" ht="19" x14ac:dyDescent="0.25">
      <c r="A940" s="23">
        <v>939</v>
      </c>
      <c r="B940" s="5" t="s">
        <v>25</v>
      </c>
      <c r="C940" s="3" t="s">
        <v>52</v>
      </c>
      <c r="D940" s="3" t="s">
        <v>52</v>
      </c>
      <c r="E940" s="3" t="s">
        <v>47</v>
      </c>
      <c r="F940" s="3" t="s">
        <v>8</v>
      </c>
      <c r="G940" s="3">
        <v>64</v>
      </c>
      <c r="H940" s="3" t="s">
        <v>9</v>
      </c>
      <c r="I940" s="23" t="s">
        <v>60</v>
      </c>
      <c r="J940" s="23">
        <v>499</v>
      </c>
      <c r="K940" s="23">
        <v>51</v>
      </c>
      <c r="L940" s="23">
        <v>0</v>
      </c>
      <c r="M940" s="4">
        <f>PI()*(K940/2)^2/1000+PI()*(L940/2)^2/1000</f>
        <v>2.0428206229967629</v>
      </c>
      <c r="N940" s="33">
        <v>0</v>
      </c>
      <c r="O940" s="3">
        <v>2</v>
      </c>
      <c r="P940" s="6">
        <v>1.591</v>
      </c>
      <c r="Q940" s="6">
        <v>1.1459999999999999</v>
      </c>
      <c r="R940" s="6">
        <v>1.121</v>
      </c>
      <c r="S940" s="6">
        <v>0</v>
      </c>
      <c r="T940" s="6">
        <f>R940-S940</f>
        <v>1.121</v>
      </c>
      <c r="U940" s="6">
        <v>1.121</v>
      </c>
      <c r="V940" s="6">
        <f>U940-S940</f>
        <v>1.121</v>
      </c>
      <c r="W940" s="6">
        <f>100 - (1 - (((U940-T940)/U940)+(S940/T940)))*100</f>
        <v>0</v>
      </c>
      <c r="X940" s="7">
        <v>1.121</v>
      </c>
      <c r="Y940" s="13">
        <f>(X940-U940)/U940*100</f>
        <v>0</v>
      </c>
      <c r="Z940" s="14">
        <f>IF(W940&gt;10,"NA",Y940)</f>
        <v>0</v>
      </c>
    </row>
    <row r="941" spans="1:26" ht="19" x14ac:dyDescent="0.25">
      <c r="A941" s="23">
        <v>940</v>
      </c>
      <c r="B941" s="5" t="s">
        <v>25</v>
      </c>
      <c r="C941" s="3" t="s">
        <v>52</v>
      </c>
      <c r="D941" s="3" t="s">
        <v>52</v>
      </c>
      <c r="E941" s="3" t="s">
        <v>47</v>
      </c>
      <c r="F941" s="3" t="s">
        <v>8</v>
      </c>
      <c r="G941" s="3">
        <v>64</v>
      </c>
      <c r="H941" s="3" t="s">
        <v>9</v>
      </c>
      <c r="I941" s="23" t="s">
        <v>60</v>
      </c>
      <c r="J941" s="23">
        <v>499</v>
      </c>
      <c r="K941" s="23">
        <v>51</v>
      </c>
      <c r="L941" s="23">
        <v>0</v>
      </c>
      <c r="M941" s="4">
        <f>PI()*(K941/2)^2/1000+PI()*(L941/2)^2/1000</f>
        <v>2.0428206229967629</v>
      </c>
      <c r="N941" s="33">
        <v>0</v>
      </c>
      <c r="O941" s="3">
        <v>3</v>
      </c>
      <c r="P941" s="6">
        <v>1.49</v>
      </c>
      <c r="Q941" s="6">
        <v>1.0509999999999999</v>
      </c>
      <c r="R941" s="6">
        <v>1.0289999999999999</v>
      </c>
      <c r="S941" s="6">
        <v>0</v>
      </c>
      <c r="T941" s="6">
        <f>R941-S941</f>
        <v>1.0289999999999999</v>
      </c>
      <c r="U941" s="6">
        <v>1.0289999999999999</v>
      </c>
      <c r="V941" s="6">
        <f>U941-S941</f>
        <v>1.0289999999999999</v>
      </c>
      <c r="W941" s="6">
        <f>100 - (1 - (((U941-T941)/U941)+(S941/T941)))*100</f>
        <v>0</v>
      </c>
      <c r="X941" s="7">
        <v>1.0289999999999999</v>
      </c>
      <c r="Y941" s="13">
        <f>(X941-U941)/U941*100</f>
        <v>0</v>
      </c>
      <c r="Z941" s="14">
        <f>IF(W941&gt;10,"NA",Y941)</f>
        <v>0</v>
      </c>
    </row>
    <row r="942" spans="1:26" ht="19" x14ac:dyDescent="0.25">
      <c r="A942" s="23">
        <v>941</v>
      </c>
      <c r="B942" s="5" t="s">
        <v>25</v>
      </c>
      <c r="C942" s="3" t="s">
        <v>52</v>
      </c>
      <c r="D942" s="3" t="s">
        <v>52</v>
      </c>
      <c r="E942" s="3" t="s">
        <v>47</v>
      </c>
      <c r="F942" s="3" t="s">
        <v>8</v>
      </c>
      <c r="G942" s="3">
        <v>64</v>
      </c>
      <c r="H942" s="3" t="s">
        <v>9</v>
      </c>
      <c r="I942" s="23" t="s">
        <v>60</v>
      </c>
      <c r="J942" s="23">
        <v>499</v>
      </c>
      <c r="K942" s="23">
        <v>51</v>
      </c>
      <c r="L942" s="23">
        <v>0</v>
      </c>
      <c r="M942" s="4">
        <f>PI()*(K942/2)^2/1000+PI()*(L942/2)^2/1000</f>
        <v>2.0428206229967629</v>
      </c>
      <c r="N942" s="33">
        <v>0</v>
      </c>
      <c r="O942" s="3">
        <v>4</v>
      </c>
      <c r="P942" s="6">
        <v>1.486</v>
      </c>
      <c r="Q942" s="6">
        <v>1.0209999999999999</v>
      </c>
      <c r="R942" s="6">
        <v>0.998</v>
      </c>
      <c r="S942" s="6">
        <v>0</v>
      </c>
      <c r="T942" s="6">
        <f>R942-S942</f>
        <v>0.998</v>
      </c>
      <c r="U942" s="6">
        <v>0.998</v>
      </c>
      <c r="V942" s="6">
        <f>U942-S942</f>
        <v>0.998</v>
      </c>
      <c r="W942" s="6">
        <f>100 - (1 - (((U942-T942)/U942)+(S942/T942)))*100</f>
        <v>0</v>
      </c>
      <c r="X942" s="7">
        <v>0.998</v>
      </c>
      <c r="Y942" s="13">
        <f>(X942-U942)/U942*100</f>
        <v>0</v>
      </c>
      <c r="Z942" s="14">
        <f>IF(W942&gt;10,"NA",Y942)</f>
        <v>0</v>
      </c>
    </row>
    <row r="943" spans="1:26" ht="19" x14ac:dyDescent="0.25">
      <c r="A943" s="23">
        <v>942</v>
      </c>
      <c r="B943" s="5" t="s">
        <v>25</v>
      </c>
      <c r="C943" s="3" t="s">
        <v>52</v>
      </c>
      <c r="D943" s="3" t="s">
        <v>52</v>
      </c>
      <c r="E943" s="3" t="s">
        <v>47</v>
      </c>
      <c r="F943" s="3" t="s">
        <v>8</v>
      </c>
      <c r="G943" s="3">
        <v>64</v>
      </c>
      <c r="H943" s="3" t="s">
        <v>9</v>
      </c>
      <c r="I943" s="23" t="s">
        <v>60</v>
      </c>
      <c r="J943" s="23">
        <v>499</v>
      </c>
      <c r="K943" s="23">
        <v>51</v>
      </c>
      <c r="L943" s="23">
        <v>0</v>
      </c>
      <c r="M943" s="4">
        <f>PI()*(K943/2)^2/1000+PI()*(L943/2)^2/1000</f>
        <v>2.0428206229967629</v>
      </c>
      <c r="N943" s="33">
        <v>0</v>
      </c>
      <c r="O943" s="3">
        <v>5</v>
      </c>
      <c r="P943" s="6">
        <v>1.829</v>
      </c>
      <c r="Q943" s="6">
        <v>1.1040000000000001</v>
      </c>
      <c r="R943" s="6">
        <v>1.0720000000000001</v>
      </c>
      <c r="S943" s="6">
        <v>0</v>
      </c>
      <c r="T943" s="6">
        <f>R943-S943</f>
        <v>1.0720000000000001</v>
      </c>
      <c r="U943" s="6">
        <v>1.085</v>
      </c>
      <c r="V943" s="6">
        <f>U943-S943</f>
        <v>1.085</v>
      </c>
      <c r="W943" s="6">
        <f>100 - (1 - (((U943-T943)/U943)+(S943/T943)))*100</f>
        <v>1.1981566820276441</v>
      </c>
      <c r="X943" s="7">
        <v>1.085</v>
      </c>
      <c r="Y943" s="13">
        <f>(X943-U943)/U943*100</f>
        <v>0</v>
      </c>
      <c r="Z943" s="14">
        <f>IF(W943&gt;10,"NA",Y943)</f>
        <v>0</v>
      </c>
    </row>
    <row r="944" spans="1:26" ht="19" x14ac:dyDescent="0.25">
      <c r="A944" s="23">
        <v>943</v>
      </c>
      <c r="B944" s="5" t="s">
        <v>25</v>
      </c>
      <c r="C944" s="3" t="s">
        <v>52</v>
      </c>
      <c r="D944" s="3" t="s">
        <v>52</v>
      </c>
      <c r="E944" s="3" t="s">
        <v>47</v>
      </c>
      <c r="F944" s="3" t="s">
        <v>8</v>
      </c>
      <c r="G944" s="3">
        <v>64</v>
      </c>
      <c r="H944" s="3" t="s">
        <v>9</v>
      </c>
      <c r="I944" s="23" t="s">
        <v>60</v>
      </c>
      <c r="J944" s="23">
        <v>499</v>
      </c>
      <c r="K944" s="23">
        <v>51</v>
      </c>
      <c r="L944" s="23">
        <v>0</v>
      </c>
      <c r="M944" s="4">
        <f>PI()*(K944/2)^2/1000+PI()*(L944/2)^2/1000</f>
        <v>2.0428206229967629</v>
      </c>
      <c r="N944" s="33">
        <v>0</v>
      </c>
      <c r="O944" s="3">
        <v>6</v>
      </c>
      <c r="P944" s="6">
        <v>2.6379999999999999</v>
      </c>
      <c r="Q944" s="6">
        <v>2.1040000000000001</v>
      </c>
      <c r="R944" s="6">
        <v>2.0659999999999998</v>
      </c>
      <c r="S944" s="6">
        <v>0</v>
      </c>
      <c r="T944" s="6">
        <f>R944-S944</f>
        <v>2.0659999999999998</v>
      </c>
      <c r="U944" s="6">
        <v>2.448</v>
      </c>
      <c r="V944" s="6">
        <f>U944-S944</f>
        <v>2.448</v>
      </c>
      <c r="W944" s="6">
        <f>100 - (1 - (((U944-T944)/U944)+(S944/T944)))*100</f>
        <v>15.604575163398707</v>
      </c>
      <c r="X944" s="7">
        <v>2.448</v>
      </c>
      <c r="Y944" s="13">
        <f>(X944-U944)/U944*100</f>
        <v>0</v>
      </c>
      <c r="Z944" s="14" t="str">
        <f>IF(W944&gt;10,"NA",Y944)</f>
        <v>NA</v>
      </c>
    </row>
    <row r="945" spans="1:26" ht="19" x14ac:dyDescent="0.25">
      <c r="A945" s="23">
        <v>944</v>
      </c>
      <c r="B945" s="5" t="s">
        <v>25</v>
      </c>
      <c r="C945" s="3" t="s">
        <v>52</v>
      </c>
      <c r="D945" s="3" t="s">
        <v>52</v>
      </c>
      <c r="E945" s="3" t="s">
        <v>47</v>
      </c>
      <c r="F945" s="3" t="s">
        <v>8</v>
      </c>
      <c r="G945" s="3">
        <v>64</v>
      </c>
      <c r="H945" s="3" t="s">
        <v>9</v>
      </c>
      <c r="I945" s="23" t="s">
        <v>60</v>
      </c>
      <c r="J945" s="23">
        <v>499</v>
      </c>
      <c r="K945" s="23">
        <v>51</v>
      </c>
      <c r="L945" s="23">
        <v>0</v>
      </c>
      <c r="M945" s="4">
        <f>PI()*(K945/2)^2/1000+PI()*(L945/2)^2/1000</f>
        <v>2.0428206229967629</v>
      </c>
      <c r="N945" s="33">
        <v>0</v>
      </c>
      <c r="O945" s="3">
        <v>7</v>
      </c>
      <c r="P945" s="6">
        <v>2.1480000000000001</v>
      </c>
      <c r="Q945" s="6">
        <v>2.145</v>
      </c>
      <c r="R945" s="6">
        <v>2.1080000000000001</v>
      </c>
      <c r="S945" s="6">
        <v>0</v>
      </c>
      <c r="T945" s="6">
        <f>R945-S945</f>
        <v>2.1080000000000001</v>
      </c>
      <c r="U945" s="6">
        <v>2.1080000000000001</v>
      </c>
      <c r="V945" s="6">
        <f>U945-S945</f>
        <v>2.1080000000000001</v>
      </c>
      <c r="W945" s="6">
        <f>100 - (1 - (((U945-T945)/U945)+(S945/T945)))*100</f>
        <v>0</v>
      </c>
      <c r="X945" s="7">
        <v>2.1080000000000001</v>
      </c>
      <c r="Y945" s="13">
        <f>(X945-U945)/U945*100</f>
        <v>0</v>
      </c>
      <c r="Z945" s="14">
        <f>IF(W945&gt;10,"NA",Y945)</f>
        <v>0</v>
      </c>
    </row>
    <row r="946" spans="1:26" ht="19" x14ac:dyDescent="0.25">
      <c r="A946" s="23">
        <v>945</v>
      </c>
      <c r="B946" s="5" t="s">
        <v>25</v>
      </c>
      <c r="C946" s="3" t="s">
        <v>52</v>
      </c>
      <c r="D946" s="3" t="s">
        <v>52</v>
      </c>
      <c r="E946" s="3" t="s">
        <v>47</v>
      </c>
      <c r="F946" s="3" t="s">
        <v>8</v>
      </c>
      <c r="G946" s="3">
        <v>64</v>
      </c>
      <c r="H946" s="3" t="s">
        <v>9</v>
      </c>
      <c r="I946" s="23" t="s">
        <v>60</v>
      </c>
      <c r="J946" s="23">
        <v>499</v>
      </c>
      <c r="K946" s="23">
        <v>51</v>
      </c>
      <c r="L946" s="23">
        <v>0</v>
      </c>
      <c r="M946" s="4">
        <f>PI()*(K946/2)^2/1000+PI()*(L946/2)^2/1000</f>
        <v>2.0428206229967629</v>
      </c>
      <c r="N946" s="33">
        <v>0</v>
      </c>
      <c r="O946" s="3">
        <v>8</v>
      </c>
      <c r="P946" s="6">
        <v>2.044</v>
      </c>
      <c r="Q946" s="6">
        <v>2.0369999999999999</v>
      </c>
      <c r="R946" s="6">
        <v>2.004</v>
      </c>
      <c r="S946" s="6">
        <v>0</v>
      </c>
      <c r="T946" s="6">
        <f>R946-S946</f>
        <v>2.004</v>
      </c>
      <c r="U946" s="6">
        <v>2.0419999999999998</v>
      </c>
      <c r="V946" s="6">
        <f>U946-S946</f>
        <v>2.0419999999999998</v>
      </c>
      <c r="W946" s="6">
        <f>100 - (1 - (((U946-T946)/U946)+(S946/T946)))*100</f>
        <v>1.8609206660136977</v>
      </c>
      <c r="X946" s="7">
        <v>2.0419999999999998</v>
      </c>
      <c r="Y946" s="13">
        <f>(X946-U946)/U946*100</f>
        <v>0</v>
      </c>
      <c r="Z946" s="14">
        <f>IF(W946&gt;10,"NA",Y946)</f>
        <v>0</v>
      </c>
    </row>
    <row r="947" spans="1:26" ht="19" x14ac:dyDescent="0.25">
      <c r="A947" s="23">
        <v>946</v>
      </c>
      <c r="B947" s="5" t="s">
        <v>25</v>
      </c>
      <c r="C947" s="3" t="s">
        <v>52</v>
      </c>
      <c r="D947" s="3" t="s">
        <v>52</v>
      </c>
      <c r="E947" s="3" t="s">
        <v>47</v>
      </c>
      <c r="F947" s="3" t="s">
        <v>8</v>
      </c>
      <c r="G947" s="3">
        <v>64</v>
      </c>
      <c r="H947" s="3" t="s">
        <v>9</v>
      </c>
      <c r="I947" s="23" t="s">
        <v>60</v>
      </c>
      <c r="J947" s="23">
        <v>499</v>
      </c>
      <c r="K947" s="23">
        <v>51</v>
      </c>
      <c r="L947" s="23">
        <v>0</v>
      </c>
      <c r="M947" s="4">
        <f>PI()*(K947/2)^2/1000+PI()*(L947/2)^2/1000</f>
        <v>2.0428206229967629</v>
      </c>
      <c r="N947" s="33">
        <v>0</v>
      </c>
      <c r="O947" s="3">
        <v>9</v>
      </c>
      <c r="P947" s="6">
        <v>1.647</v>
      </c>
      <c r="Q947" s="6">
        <v>1.375</v>
      </c>
      <c r="R947" s="6">
        <v>1.3360000000000001</v>
      </c>
      <c r="S947" s="6">
        <v>0</v>
      </c>
      <c r="T947" s="6">
        <f>R947-S947</f>
        <v>1.3360000000000001</v>
      </c>
      <c r="U947" s="6">
        <v>1.3859999999999999</v>
      </c>
      <c r="V947" s="6">
        <f>U947-S947</f>
        <v>1.3859999999999999</v>
      </c>
      <c r="W947" s="6">
        <f>100 - (1 - (((U947-T947)/U947)+(S947/T947)))*100</f>
        <v>3.6075036075035882</v>
      </c>
      <c r="X947" s="7">
        <v>1.3859999999999999</v>
      </c>
      <c r="Y947" s="13">
        <f>(X947-U947)/U947*100</f>
        <v>0</v>
      </c>
      <c r="Z947" s="14">
        <f>IF(W947&gt;10,"NA",Y947)</f>
        <v>0</v>
      </c>
    </row>
    <row r="948" spans="1:26" ht="19" x14ac:dyDescent="0.25">
      <c r="A948" s="23">
        <v>947</v>
      </c>
      <c r="B948" s="5" t="s">
        <v>25</v>
      </c>
      <c r="C948" s="3" t="s">
        <v>52</v>
      </c>
      <c r="D948" s="3" t="s">
        <v>52</v>
      </c>
      <c r="E948" s="3" t="s">
        <v>47</v>
      </c>
      <c r="F948" s="3" t="s">
        <v>8</v>
      </c>
      <c r="G948" s="3">
        <v>64</v>
      </c>
      <c r="H948" s="3" t="s">
        <v>9</v>
      </c>
      <c r="I948" s="23" t="s">
        <v>60</v>
      </c>
      <c r="J948" s="23">
        <v>499</v>
      </c>
      <c r="K948" s="23">
        <v>51</v>
      </c>
      <c r="L948" s="23">
        <v>0</v>
      </c>
      <c r="M948" s="4">
        <f>PI()*(K948/2)^2/1000+PI()*(L948/2)^2/1000</f>
        <v>2.0428206229967629</v>
      </c>
      <c r="N948" s="33">
        <v>0</v>
      </c>
      <c r="O948" s="3">
        <v>10</v>
      </c>
      <c r="P948" s="6">
        <v>1.738</v>
      </c>
      <c r="Q948" s="6">
        <v>1.587</v>
      </c>
      <c r="R948" s="6">
        <v>1.5529999999999999</v>
      </c>
      <c r="S948" s="6">
        <v>4.0000000000000001E-3</v>
      </c>
      <c r="T948" s="6">
        <f>R948-S948</f>
        <v>1.5489999999999999</v>
      </c>
      <c r="U948" s="6">
        <v>1.5529999999999999</v>
      </c>
      <c r="V948" s="6">
        <f>U948-S948</f>
        <v>1.5489999999999999</v>
      </c>
      <c r="W948" s="6">
        <f>100 - (1 - (((U948-T948)/U948)+(S948/T948)))*100</f>
        <v>0.51579711813741369</v>
      </c>
      <c r="X948" s="7">
        <v>1.5529999999999999</v>
      </c>
      <c r="Y948" s="13">
        <f>(X948-U948)/U948*100</f>
        <v>0</v>
      </c>
      <c r="Z948" s="14">
        <f>IF(W948&gt;10,"NA",Y948)</f>
        <v>0</v>
      </c>
    </row>
    <row r="949" spans="1:26" ht="19" x14ac:dyDescent="0.25">
      <c r="A949" s="23">
        <v>948</v>
      </c>
      <c r="B949" s="5" t="s">
        <v>25</v>
      </c>
      <c r="C949" s="3" t="s">
        <v>52</v>
      </c>
      <c r="D949" s="3" t="s">
        <v>52</v>
      </c>
      <c r="E949" s="3" t="s">
        <v>47</v>
      </c>
      <c r="F949" s="3" t="s">
        <v>8</v>
      </c>
      <c r="G949" s="3">
        <v>65</v>
      </c>
      <c r="H949" s="3" t="s">
        <v>9</v>
      </c>
      <c r="I949" s="23" t="s">
        <v>59</v>
      </c>
      <c r="J949" s="23">
        <v>474</v>
      </c>
      <c r="K949" s="23" t="s">
        <v>13</v>
      </c>
      <c r="L949" s="23" t="s">
        <v>13</v>
      </c>
      <c r="M949" s="4" t="s">
        <v>13</v>
      </c>
      <c r="N949" s="33">
        <v>0</v>
      </c>
      <c r="O949" s="3">
        <v>1</v>
      </c>
      <c r="P949" s="6">
        <v>0.80800000000000005</v>
      </c>
      <c r="Q949" s="6">
        <v>0.379</v>
      </c>
      <c r="R949" s="6">
        <v>0.35599999999999998</v>
      </c>
      <c r="S949" s="6">
        <v>0</v>
      </c>
      <c r="T949" s="6">
        <f>R949-S949</f>
        <v>0.35599999999999998</v>
      </c>
      <c r="U949" s="6">
        <v>0.50600000000000001</v>
      </c>
      <c r="V949" s="6">
        <f>U949-S949</f>
        <v>0.50600000000000001</v>
      </c>
      <c r="W949" s="6">
        <f>100 - (1 - (((U949-T949)/U949)+(S949/T949)))*100</f>
        <v>29.644268774703562</v>
      </c>
      <c r="X949" s="7">
        <v>0.50600000000000001</v>
      </c>
      <c r="Y949" s="13">
        <f>(X949-U949)/U949*100</f>
        <v>0</v>
      </c>
      <c r="Z949" s="14" t="str">
        <f>IF(W949&gt;10,"NA",Y949)</f>
        <v>NA</v>
      </c>
    </row>
    <row r="950" spans="1:26" ht="19" x14ac:dyDescent="0.25">
      <c r="A950" s="23">
        <v>949</v>
      </c>
      <c r="B950" s="5" t="s">
        <v>25</v>
      </c>
      <c r="C950" s="3" t="s">
        <v>52</v>
      </c>
      <c r="D950" s="3" t="s">
        <v>52</v>
      </c>
      <c r="E950" s="3" t="s">
        <v>47</v>
      </c>
      <c r="F950" s="3" t="s">
        <v>8</v>
      </c>
      <c r="G950" s="3">
        <v>65</v>
      </c>
      <c r="H950" s="3" t="s">
        <v>9</v>
      </c>
      <c r="I950" s="23" t="s">
        <v>59</v>
      </c>
      <c r="J950" s="23">
        <v>474</v>
      </c>
      <c r="K950" s="23" t="s">
        <v>13</v>
      </c>
      <c r="L950" s="23" t="s">
        <v>13</v>
      </c>
      <c r="M950" s="4" t="s">
        <v>13</v>
      </c>
      <c r="N950" s="33">
        <v>1</v>
      </c>
      <c r="O950" s="3">
        <v>2</v>
      </c>
      <c r="P950" s="6">
        <v>0.92400000000000004</v>
      </c>
      <c r="Q950" s="6">
        <v>0.46800000000000003</v>
      </c>
      <c r="R950" s="6">
        <v>0.45600000000000002</v>
      </c>
      <c r="S950" s="6">
        <v>0</v>
      </c>
      <c r="T950" s="6">
        <f>R950-S950</f>
        <v>0.45600000000000002</v>
      </c>
      <c r="U950" s="6">
        <v>0.45600000000000002</v>
      </c>
      <c r="V950" s="6">
        <f>U950-S950</f>
        <v>0.45600000000000002</v>
      </c>
      <c r="W950" s="6">
        <f>100 - (1 - (((U950-T950)/U950)+(S950/T950)))*100</f>
        <v>0</v>
      </c>
      <c r="X950" s="7">
        <v>0.45600000000000002</v>
      </c>
      <c r="Y950" s="13">
        <f>(X950-U950)/U950*100</f>
        <v>0</v>
      </c>
      <c r="Z950" s="14">
        <f>IF(W950&gt;10,"NA",Y950)</f>
        <v>0</v>
      </c>
    </row>
    <row r="951" spans="1:26" ht="19" x14ac:dyDescent="0.25">
      <c r="A951" s="23">
        <v>950</v>
      </c>
      <c r="B951" s="5" t="s">
        <v>25</v>
      </c>
      <c r="C951" s="3" t="s">
        <v>52</v>
      </c>
      <c r="D951" s="3" t="s">
        <v>52</v>
      </c>
      <c r="E951" s="3" t="s">
        <v>47</v>
      </c>
      <c r="F951" s="3" t="s">
        <v>8</v>
      </c>
      <c r="G951" s="3">
        <v>65</v>
      </c>
      <c r="H951" s="3" t="s">
        <v>9</v>
      </c>
      <c r="I951" s="23" t="s">
        <v>59</v>
      </c>
      <c r="J951" s="23">
        <v>474</v>
      </c>
      <c r="K951" s="23" t="s">
        <v>13</v>
      </c>
      <c r="L951" s="23" t="s">
        <v>13</v>
      </c>
      <c r="M951" s="4" t="s">
        <v>13</v>
      </c>
      <c r="N951" s="33">
        <v>1</v>
      </c>
      <c r="O951" s="3">
        <v>3</v>
      </c>
      <c r="P951" s="6">
        <v>0.97299999999999998</v>
      </c>
      <c r="Q951" s="6">
        <v>0.46899999999999997</v>
      </c>
      <c r="R951" s="6">
        <v>0.439</v>
      </c>
      <c r="S951" s="6">
        <v>0</v>
      </c>
      <c r="T951" s="6">
        <f>R951-S951</f>
        <v>0.439</v>
      </c>
      <c r="U951" s="6">
        <v>0.439</v>
      </c>
      <c r="V951" s="6">
        <f>U951-S951</f>
        <v>0.439</v>
      </c>
      <c r="W951" s="6">
        <f>100 - (1 - (((U951-T951)/U951)+(S951/T951)))*100</f>
        <v>0</v>
      </c>
      <c r="X951" s="7">
        <v>0.439</v>
      </c>
      <c r="Y951" s="13">
        <f>(X951-U951)/U951*100</f>
        <v>0</v>
      </c>
      <c r="Z951" s="14">
        <f>IF(W951&gt;10,"NA",Y951)</f>
        <v>0</v>
      </c>
    </row>
    <row r="952" spans="1:26" ht="19" x14ac:dyDescent="0.25">
      <c r="A952" s="23">
        <v>951</v>
      </c>
      <c r="B952" s="5" t="s">
        <v>25</v>
      </c>
      <c r="C952" s="3" t="s">
        <v>52</v>
      </c>
      <c r="D952" s="3" t="s">
        <v>52</v>
      </c>
      <c r="E952" s="3" t="s">
        <v>47</v>
      </c>
      <c r="F952" s="3" t="s">
        <v>8</v>
      </c>
      <c r="G952" s="3">
        <v>65</v>
      </c>
      <c r="H952" s="3" t="s">
        <v>9</v>
      </c>
      <c r="I952" s="23" t="s">
        <v>59</v>
      </c>
      <c r="J952" s="23">
        <v>474</v>
      </c>
      <c r="K952" s="23" t="s">
        <v>13</v>
      </c>
      <c r="L952" s="23" t="s">
        <v>13</v>
      </c>
      <c r="M952" s="4" t="s">
        <v>13</v>
      </c>
      <c r="N952" s="33">
        <v>0</v>
      </c>
      <c r="O952" s="3">
        <v>4</v>
      </c>
      <c r="P952" s="6">
        <v>0.879</v>
      </c>
      <c r="Q952" s="6">
        <v>0.34499999999999997</v>
      </c>
      <c r="R952" s="6">
        <v>0.33</v>
      </c>
      <c r="S952" s="6">
        <v>0</v>
      </c>
      <c r="T952" s="6">
        <f>R952-S952</f>
        <v>0.33</v>
      </c>
      <c r="U952" s="6">
        <v>0.33</v>
      </c>
      <c r="V952" s="6">
        <f>U952-S952</f>
        <v>0.33</v>
      </c>
      <c r="W952" s="6">
        <f>100 - (1 - (((U952-T952)/U952)+(S952/T952)))*100</f>
        <v>0</v>
      </c>
      <c r="X952" s="7">
        <v>0.33</v>
      </c>
      <c r="Y952" s="13">
        <f>(X952-U952)/U952*100</f>
        <v>0</v>
      </c>
      <c r="Z952" s="14">
        <f>IF(W952&gt;10,"NA",Y952)</f>
        <v>0</v>
      </c>
    </row>
    <row r="953" spans="1:26" ht="19" x14ac:dyDescent="0.25">
      <c r="A953" s="23">
        <v>952</v>
      </c>
      <c r="B953" s="5" t="s">
        <v>25</v>
      </c>
      <c r="C953" s="3" t="s">
        <v>52</v>
      </c>
      <c r="D953" s="3" t="s">
        <v>52</v>
      </c>
      <c r="E953" s="3" t="s">
        <v>47</v>
      </c>
      <c r="F953" s="3" t="s">
        <v>8</v>
      </c>
      <c r="G953" s="3">
        <v>65</v>
      </c>
      <c r="H953" s="3" t="s">
        <v>9</v>
      </c>
      <c r="I953" s="23" t="s">
        <v>59</v>
      </c>
      <c r="J953" s="23">
        <v>474</v>
      </c>
      <c r="K953" s="23" t="s">
        <v>13</v>
      </c>
      <c r="L953" s="23" t="s">
        <v>13</v>
      </c>
      <c r="M953" s="4" t="s">
        <v>13</v>
      </c>
      <c r="N953" s="33">
        <v>0</v>
      </c>
      <c r="O953" s="3">
        <v>5</v>
      </c>
      <c r="P953" s="6">
        <v>0.86199999999999999</v>
      </c>
      <c r="Q953" s="6">
        <v>0.35499999999999998</v>
      </c>
      <c r="R953" s="6">
        <v>0.33800000000000002</v>
      </c>
      <c r="S953" s="6">
        <v>0</v>
      </c>
      <c r="T953" s="6">
        <f>R953-S953</f>
        <v>0.33800000000000002</v>
      </c>
      <c r="U953" s="6">
        <v>0.41399999999999998</v>
      </c>
      <c r="V953" s="6">
        <f>U953-S953</f>
        <v>0.41399999999999998</v>
      </c>
      <c r="W953" s="6">
        <f>100 - (1 - (((U953-T953)/U953)+(S953/T953)))*100</f>
        <v>18.357487922705303</v>
      </c>
      <c r="X953" s="7">
        <v>0.41399999999999998</v>
      </c>
      <c r="Y953" s="13">
        <f>(X953-U953)/U953*100</f>
        <v>0</v>
      </c>
      <c r="Z953" s="14" t="str">
        <f>IF(W953&gt;10,"NA",Y953)</f>
        <v>NA</v>
      </c>
    </row>
    <row r="954" spans="1:26" ht="19" x14ac:dyDescent="0.25">
      <c r="A954" s="23">
        <v>953</v>
      </c>
      <c r="B954" s="5" t="s">
        <v>25</v>
      </c>
      <c r="C954" s="3" t="s">
        <v>52</v>
      </c>
      <c r="D954" s="3" t="s">
        <v>52</v>
      </c>
      <c r="E954" s="3" t="s">
        <v>47</v>
      </c>
      <c r="F954" s="3" t="s">
        <v>8</v>
      </c>
      <c r="G954" s="3">
        <v>65</v>
      </c>
      <c r="H954" s="3" t="s">
        <v>9</v>
      </c>
      <c r="I954" s="23" t="s">
        <v>59</v>
      </c>
      <c r="J954" s="23">
        <v>474</v>
      </c>
      <c r="K954" s="23" t="s">
        <v>13</v>
      </c>
      <c r="L954" s="23" t="s">
        <v>13</v>
      </c>
      <c r="M954" s="4" t="s">
        <v>13</v>
      </c>
      <c r="N954" s="33">
        <v>0</v>
      </c>
      <c r="O954" s="3">
        <v>6</v>
      </c>
      <c r="P954" s="6">
        <v>1.734</v>
      </c>
      <c r="Q954" s="6">
        <v>1.629</v>
      </c>
      <c r="R954" s="6">
        <v>1.5980000000000001</v>
      </c>
      <c r="S954" s="6">
        <v>0</v>
      </c>
      <c r="T954" s="6">
        <f>R954-S954</f>
        <v>1.5980000000000001</v>
      </c>
      <c r="U954" s="6">
        <v>1.6220000000000001</v>
      </c>
      <c r="V954" s="6">
        <f>U954-S954</f>
        <v>1.6220000000000001</v>
      </c>
      <c r="W954" s="6">
        <f>100 - (1 - (((U954-T954)/U954)+(S954/T954)))*100</f>
        <v>1.479654747225652</v>
      </c>
      <c r="X954" s="7">
        <v>1.6220000000000001</v>
      </c>
      <c r="Y954" s="13">
        <f>(X954-U954)/U954*100</f>
        <v>0</v>
      </c>
      <c r="Z954" s="14">
        <f>IF(W954&gt;10,"NA",Y954)</f>
        <v>0</v>
      </c>
    </row>
    <row r="955" spans="1:26" ht="19" x14ac:dyDescent="0.25">
      <c r="A955" s="23">
        <v>954</v>
      </c>
      <c r="B955" s="5" t="s">
        <v>25</v>
      </c>
      <c r="C955" s="3" t="s">
        <v>52</v>
      </c>
      <c r="D955" s="3" t="s">
        <v>52</v>
      </c>
      <c r="E955" s="3" t="s">
        <v>47</v>
      </c>
      <c r="F955" s="3" t="s">
        <v>8</v>
      </c>
      <c r="G955" s="3">
        <v>65</v>
      </c>
      <c r="H955" s="3" t="s">
        <v>9</v>
      </c>
      <c r="I955" s="23" t="s">
        <v>59</v>
      </c>
      <c r="J955" s="23">
        <v>474</v>
      </c>
      <c r="K955" s="23" t="s">
        <v>13</v>
      </c>
      <c r="L955" s="23" t="s">
        <v>13</v>
      </c>
      <c r="M955" s="4" t="s">
        <v>13</v>
      </c>
      <c r="N955" s="33">
        <v>0</v>
      </c>
      <c r="O955" s="3">
        <v>7</v>
      </c>
      <c r="P955" s="6">
        <v>1.647</v>
      </c>
      <c r="Q955" s="6">
        <v>1.8029999999999999</v>
      </c>
      <c r="R955" s="6">
        <v>1.7689999999999999</v>
      </c>
      <c r="S955" s="6">
        <v>0</v>
      </c>
      <c r="T955" s="6">
        <f>R955-S955</f>
        <v>1.7689999999999999</v>
      </c>
      <c r="U955" s="6">
        <v>1.7689999999999999</v>
      </c>
      <c r="V955" s="6">
        <f>U955-S955</f>
        <v>1.7689999999999999</v>
      </c>
      <c r="W955" s="6">
        <f>100 - (1 - (((U955-T955)/U955)+(S955/T955)))*100</f>
        <v>0</v>
      </c>
      <c r="X955" s="7">
        <v>1.7689999999999999</v>
      </c>
      <c r="Y955" s="13">
        <f>(X955-U955)/U955*100</f>
        <v>0</v>
      </c>
      <c r="Z955" s="14">
        <f>IF(W955&gt;10,"NA",Y955)</f>
        <v>0</v>
      </c>
    </row>
    <row r="956" spans="1:26" ht="19" x14ac:dyDescent="0.25">
      <c r="A956" s="23">
        <v>955</v>
      </c>
      <c r="B956" s="5" t="s">
        <v>25</v>
      </c>
      <c r="C956" s="3" t="s">
        <v>52</v>
      </c>
      <c r="D956" s="3" t="s">
        <v>52</v>
      </c>
      <c r="E956" s="3" t="s">
        <v>47</v>
      </c>
      <c r="F956" s="3" t="s">
        <v>8</v>
      </c>
      <c r="G956" s="3">
        <v>65</v>
      </c>
      <c r="H956" s="3" t="s">
        <v>9</v>
      </c>
      <c r="I956" s="23" t="s">
        <v>59</v>
      </c>
      <c r="J956" s="23">
        <v>474</v>
      </c>
      <c r="K956" s="23" t="s">
        <v>13</v>
      </c>
      <c r="L956" s="23" t="s">
        <v>13</v>
      </c>
      <c r="M956" s="4" t="s">
        <v>13</v>
      </c>
      <c r="N956" s="33">
        <v>0</v>
      </c>
      <c r="O956" s="3">
        <v>8</v>
      </c>
      <c r="P956" s="6">
        <v>1.643</v>
      </c>
      <c r="Q956" s="6">
        <v>1.415</v>
      </c>
      <c r="R956" s="6">
        <v>1.383</v>
      </c>
      <c r="S956" s="6">
        <v>0</v>
      </c>
      <c r="T956" s="6">
        <f>R956-S956</f>
        <v>1.383</v>
      </c>
      <c r="U956" s="6">
        <v>1.383</v>
      </c>
      <c r="V956" s="6">
        <f>U956-S956</f>
        <v>1.383</v>
      </c>
      <c r="W956" s="6">
        <f>100 - (1 - (((U956-T956)/U956)+(S956/T956)))*100</f>
        <v>0</v>
      </c>
      <c r="X956" s="7">
        <v>1.383</v>
      </c>
      <c r="Y956" s="13">
        <f>(X956-U956)/U956*100</f>
        <v>0</v>
      </c>
      <c r="Z956" s="14">
        <f>IF(W956&gt;10,"NA",Y956)</f>
        <v>0</v>
      </c>
    </row>
    <row r="957" spans="1:26" ht="19" x14ac:dyDescent="0.25">
      <c r="A957" s="23">
        <v>956</v>
      </c>
      <c r="B957" s="5" t="s">
        <v>25</v>
      </c>
      <c r="C957" s="3" t="s">
        <v>52</v>
      </c>
      <c r="D957" s="3" t="s">
        <v>52</v>
      </c>
      <c r="E957" s="3" t="s">
        <v>47</v>
      </c>
      <c r="F957" s="3" t="s">
        <v>8</v>
      </c>
      <c r="G957" s="3">
        <v>65</v>
      </c>
      <c r="H957" s="3" t="s">
        <v>9</v>
      </c>
      <c r="I957" s="23" t="s">
        <v>59</v>
      </c>
      <c r="J957" s="23">
        <v>474</v>
      </c>
      <c r="K957" s="23" t="s">
        <v>13</v>
      </c>
      <c r="L957" s="23" t="s">
        <v>13</v>
      </c>
      <c r="M957" s="4" t="s">
        <v>13</v>
      </c>
      <c r="N957" s="33">
        <v>0</v>
      </c>
      <c r="O957" s="3">
        <v>9</v>
      </c>
      <c r="P957" s="6">
        <v>1.556</v>
      </c>
      <c r="Q957" s="6">
        <v>1.3420000000000001</v>
      </c>
      <c r="R957" s="6">
        <v>1.3069999999999999</v>
      </c>
      <c r="S957" s="6">
        <v>0</v>
      </c>
      <c r="T957" s="6">
        <f>R957-S957</f>
        <v>1.3069999999999999</v>
      </c>
      <c r="U957" s="6">
        <v>1.3069999999999999</v>
      </c>
      <c r="V957" s="6">
        <f>U957-S957</f>
        <v>1.3069999999999999</v>
      </c>
      <c r="W957" s="6">
        <f>100 - (1 - (((U957-T957)/U957)+(S957/T957)))*100</f>
        <v>0</v>
      </c>
      <c r="X957" s="7">
        <v>1.3069999999999999</v>
      </c>
      <c r="Y957" s="13">
        <f>(X957-U957)/U957*100</f>
        <v>0</v>
      </c>
      <c r="Z957" s="14">
        <f>IF(W957&gt;10,"NA",Y957)</f>
        <v>0</v>
      </c>
    </row>
    <row r="958" spans="1:26" ht="19" x14ac:dyDescent="0.25">
      <c r="A958" s="23">
        <v>957</v>
      </c>
      <c r="B958" s="5" t="s">
        <v>25</v>
      </c>
      <c r="C958" s="3" t="s">
        <v>52</v>
      </c>
      <c r="D958" s="3" t="s">
        <v>52</v>
      </c>
      <c r="E958" s="3" t="s">
        <v>47</v>
      </c>
      <c r="F958" s="3" t="s">
        <v>8</v>
      </c>
      <c r="G958" s="3">
        <v>65</v>
      </c>
      <c r="H958" s="3" t="s">
        <v>9</v>
      </c>
      <c r="I958" s="23" t="s">
        <v>59</v>
      </c>
      <c r="J958" s="23">
        <v>474</v>
      </c>
      <c r="K958" s="23" t="s">
        <v>13</v>
      </c>
      <c r="L958" s="23" t="s">
        <v>13</v>
      </c>
      <c r="M958" s="4" t="s">
        <v>13</v>
      </c>
      <c r="N958" s="33">
        <v>0</v>
      </c>
      <c r="O958" s="3">
        <v>10</v>
      </c>
      <c r="P958" s="6">
        <v>1.5529999999999999</v>
      </c>
      <c r="Q958" s="6">
        <v>1.319</v>
      </c>
      <c r="R958" s="6">
        <v>1.284</v>
      </c>
      <c r="S958" s="6">
        <v>0</v>
      </c>
      <c r="T958" s="6">
        <f>R958-S958</f>
        <v>1.284</v>
      </c>
      <c r="U958" s="6">
        <v>1.284</v>
      </c>
      <c r="V958" s="6">
        <f>U958-S958</f>
        <v>1.284</v>
      </c>
      <c r="W958" s="6">
        <f>100 - (1 - (((U958-T958)/U958)+(S958/T958)))*100</f>
        <v>0</v>
      </c>
      <c r="X958" s="7">
        <v>1.284</v>
      </c>
      <c r="Y958" s="13">
        <f>(X958-U958)/U958*100</f>
        <v>0</v>
      </c>
      <c r="Z958" s="14">
        <f>IF(W958&gt;10,"NA",Y958)</f>
        <v>0</v>
      </c>
    </row>
    <row r="959" spans="1:26" ht="19" x14ac:dyDescent="0.25">
      <c r="A959" s="23">
        <v>958</v>
      </c>
      <c r="B959" s="5" t="s">
        <v>25</v>
      </c>
      <c r="C959" s="3" t="s">
        <v>52</v>
      </c>
      <c r="D959" s="3" t="s">
        <v>52</v>
      </c>
      <c r="E959" s="3" t="s">
        <v>47</v>
      </c>
      <c r="F959" s="3" t="s">
        <v>8</v>
      </c>
      <c r="G959" s="3">
        <v>65</v>
      </c>
      <c r="H959" s="3" t="s">
        <v>9</v>
      </c>
      <c r="I959" s="23" t="s">
        <v>59</v>
      </c>
      <c r="J959" s="23">
        <v>474</v>
      </c>
      <c r="K959" s="23" t="s">
        <v>13</v>
      </c>
      <c r="L959" s="23" t="s">
        <v>13</v>
      </c>
      <c r="M959" s="4" t="s">
        <v>13</v>
      </c>
      <c r="N959" s="33">
        <v>0</v>
      </c>
      <c r="O959" s="3">
        <v>11</v>
      </c>
      <c r="P959" s="6">
        <v>0.95699999999999996</v>
      </c>
      <c r="Q959" s="6">
        <v>0.59599999999999997</v>
      </c>
      <c r="R959" s="6">
        <v>0.57199999999999995</v>
      </c>
      <c r="S959" s="6">
        <v>0</v>
      </c>
      <c r="T959" s="6">
        <f>R959-S959</f>
        <v>0.57199999999999995</v>
      </c>
      <c r="U959" s="6">
        <v>0.57199999999999995</v>
      </c>
      <c r="V959" s="6">
        <f>U959-S959</f>
        <v>0.57199999999999995</v>
      </c>
      <c r="W959" s="6">
        <f>100 - (1 - (((U959-T959)/U959)+(S959/T959)))*100</f>
        <v>0</v>
      </c>
      <c r="X959" s="7">
        <v>0.57199999999999995</v>
      </c>
      <c r="Y959" s="13">
        <f>(X959-U959)/U959*100</f>
        <v>0</v>
      </c>
      <c r="Z959" s="14">
        <f>IF(W959&gt;10,"NA",Y959)</f>
        <v>0</v>
      </c>
    </row>
    <row r="960" spans="1:26" ht="19" x14ac:dyDescent="0.25">
      <c r="A960" s="23">
        <v>959</v>
      </c>
      <c r="B960" s="5" t="s">
        <v>25</v>
      </c>
      <c r="C960" s="3" t="s">
        <v>52</v>
      </c>
      <c r="D960" s="3" t="s">
        <v>52</v>
      </c>
      <c r="E960" s="3" t="s">
        <v>47</v>
      </c>
      <c r="F960" s="3" t="s">
        <v>8</v>
      </c>
      <c r="G960" s="3">
        <v>65</v>
      </c>
      <c r="H960" s="3" t="s">
        <v>17</v>
      </c>
      <c r="I960" s="23" t="s">
        <v>59</v>
      </c>
      <c r="J960" s="23">
        <v>474</v>
      </c>
      <c r="K960" s="23" t="s">
        <v>13</v>
      </c>
      <c r="L960" s="23" t="s">
        <v>13</v>
      </c>
      <c r="M960" s="4" t="s">
        <v>13</v>
      </c>
      <c r="N960" s="33">
        <v>1</v>
      </c>
      <c r="O960" s="3">
        <v>1</v>
      </c>
      <c r="P960" s="6">
        <v>1.1619999999999999</v>
      </c>
      <c r="Q960" s="6">
        <v>0.59899999999999998</v>
      </c>
      <c r="R960" s="6">
        <v>0.58299999999999996</v>
      </c>
      <c r="S960" s="6">
        <v>0</v>
      </c>
      <c r="T960" s="6">
        <f>R960-S960</f>
        <v>0.58299999999999996</v>
      </c>
      <c r="U960" s="6">
        <v>0.58299999999999996</v>
      </c>
      <c r="V960" s="6">
        <f>U960-S960</f>
        <v>0.58299999999999996</v>
      </c>
      <c r="W960" s="6">
        <f>100 - (1 - (((U960-T960)/U960)+(S960/T960)))*100</f>
        <v>0</v>
      </c>
      <c r="X960" s="6">
        <v>0.58299999999999996</v>
      </c>
      <c r="Y960" s="13">
        <f>(X960-U960)/U960*100</f>
        <v>0</v>
      </c>
      <c r="Z960" s="14">
        <f>IF(W960&gt;10,"NA",Y960)</f>
        <v>0</v>
      </c>
    </row>
    <row r="961" spans="1:26" ht="19" x14ac:dyDescent="0.25">
      <c r="A961" s="23">
        <v>960</v>
      </c>
      <c r="B961" s="5" t="s">
        <v>25</v>
      </c>
      <c r="C961" s="3" t="s">
        <v>52</v>
      </c>
      <c r="D961" s="3" t="s">
        <v>52</v>
      </c>
      <c r="E961" s="3" t="s">
        <v>47</v>
      </c>
      <c r="F961" s="3" t="s">
        <v>8</v>
      </c>
      <c r="G961" s="3">
        <v>65</v>
      </c>
      <c r="H961" s="3" t="s">
        <v>17</v>
      </c>
      <c r="I961" s="23" t="s">
        <v>59</v>
      </c>
      <c r="J961" s="23">
        <v>474</v>
      </c>
      <c r="K961" s="23" t="s">
        <v>13</v>
      </c>
      <c r="L961" s="23" t="s">
        <v>13</v>
      </c>
      <c r="M961" s="4" t="s">
        <v>13</v>
      </c>
      <c r="N961" s="33">
        <v>1</v>
      </c>
      <c r="O961" s="3">
        <v>2</v>
      </c>
      <c r="P961" s="6">
        <v>1.244</v>
      </c>
      <c r="Q961" s="6">
        <v>0.66400000000000003</v>
      </c>
      <c r="R961" s="6">
        <v>0.64200000000000002</v>
      </c>
      <c r="S961" s="6">
        <v>0</v>
      </c>
      <c r="T961" s="6">
        <f>R961-S961</f>
        <v>0.64200000000000002</v>
      </c>
      <c r="U961" s="6">
        <v>0.64200000000000002</v>
      </c>
      <c r="V961" s="6">
        <f>U961-S961</f>
        <v>0.64200000000000002</v>
      </c>
      <c r="W961" s="6">
        <f>100 - (1 - (((U961-T961)/U961)+(S961/T961)))*100</f>
        <v>0</v>
      </c>
      <c r="X961" s="6">
        <v>0.64200000000000002</v>
      </c>
      <c r="Y961" s="13">
        <f>(X961-U961)/U961*100</f>
        <v>0</v>
      </c>
      <c r="Z961" s="14">
        <f>IF(W961&gt;10,"NA",Y961)</f>
        <v>0</v>
      </c>
    </row>
    <row r="962" spans="1:26" ht="19" x14ac:dyDescent="0.25">
      <c r="A962" s="23">
        <v>961</v>
      </c>
      <c r="B962" s="5" t="s">
        <v>25</v>
      </c>
      <c r="C962" s="3" t="s">
        <v>52</v>
      </c>
      <c r="D962" s="3" t="s">
        <v>52</v>
      </c>
      <c r="E962" s="3" t="s">
        <v>47</v>
      </c>
      <c r="F962" s="3" t="s">
        <v>8</v>
      </c>
      <c r="G962" s="3">
        <v>65</v>
      </c>
      <c r="H962" s="3" t="s">
        <v>17</v>
      </c>
      <c r="I962" s="23" t="s">
        <v>59</v>
      </c>
      <c r="J962" s="23">
        <v>474</v>
      </c>
      <c r="K962" s="23" t="s">
        <v>13</v>
      </c>
      <c r="L962" s="23" t="s">
        <v>13</v>
      </c>
      <c r="M962" s="4" t="s">
        <v>13</v>
      </c>
      <c r="N962" s="33">
        <v>0</v>
      </c>
      <c r="O962" s="3">
        <v>3</v>
      </c>
      <c r="P962" s="6">
        <v>2.0539999999999998</v>
      </c>
      <c r="Q962" s="6">
        <v>1.8819999999999999</v>
      </c>
      <c r="R962" s="6">
        <v>1.849</v>
      </c>
      <c r="S962" s="6">
        <v>0</v>
      </c>
      <c r="T962" s="6">
        <f>R962-S962</f>
        <v>1.849</v>
      </c>
      <c r="U962" s="6">
        <v>1.849</v>
      </c>
      <c r="V962" s="6">
        <f>U962-S962</f>
        <v>1.849</v>
      </c>
      <c r="W962" s="6">
        <f>100 - (1 - (((U962-T962)/U962)+(S962/T962)))*100</f>
        <v>0</v>
      </c>
      <c r="X962" s="6">
        <v>1.849</v>
      </c>
      <c r="Y962" s="13">
        <f>(X962-U962)/U962*100</f>
        <v>0</v>
      </c>
      <c r="Z962" s="14">
        <f>IF(W962&gt;10,"NA",Y962)</f>
        <v>0</v>
      </c>
    </row>
    <row r="963" spans="1:26" ht="19" x14ac:dyDescent="0.25">
      <c r="A963" s="23">
        <v>962</v>
      </c>
      <c r="B963" s="5" t="s">
        <v>25</v>
      </c>
      <c r="C963" s="3" t="s">
        <v>52</v>
      </c>
      <c r="D963" s="3" t="s">
        <v>52</v>
      </c>
      <c r="E963" s="3" t="s">
        <v>47</v>
      </c>
      <c r="F963" s="3" t="s">
        <v>8</v>
      </c>
      <c r="G963" s="3">
        <v>65</v>
      </c>
      <c r="H963" s="3" t="s">
        <v>17</v>
      </c>
      <c r="I963" s="23" t="s">
        <v>59</v>
      </c>
      <c r="J963" s="23">
        <v>474</v>
      </c>
      <c r="K963" s="23" t="s">
        <v>13</v>
      </c>
      <c r="L963" s="23" t="s">
        <v>13</v>
      </c>
      <c r="M963" s="4" t="s">
        <v>13</v>
      </c>
      <c r="N963" s="33">
        <v>0</v>
      </c>
      <c r="O963" s="3">
        <v>4</v>
      </c>
      <c r="P963" s="6">
        <v>1.9650000000000001</v>
      </c>
      <c r="Q963" s="6">
        <v>1.69</v>
      </c>
      <c r="R963" s="6">
        <v>1.661</v>
      </c>
      <c r="S963" s="6">
        <v>0</v>
      </c>
      <c r="T963" s="6">
        <f>R963-S963</f>
        <v>1.661</v>
      </c>
      <c r="U963" s="6">
        <v>1.661</v>
      </c>
      <c r="V963" s="6">
        <f>U963-S963</f>
        <v>1.661</v>
      </c>
      <c r="W963" s="6">
        <f>100 - (1 - (((U963-T963)/U963)+(S963/T963)))*100</f>
        <v>0</v>
      </c>
      <c r="X963" s="6">
        <v>1.661</v>
      </c>
      <c r="Y963" s="13">
        <f>(X963-U963)/U963*100</f>
        <v>0</v>
      </c>
      <c r="Z963" s="14">
        <f>IF(W963&gt;10,"NA",Y963)</f>
        <v>0</v>
      </c>
    </row>
    <row r="964" spans="1:26" ht="19" x14ac:dyDescent="0.25">
      <c r="A964" s="23">
        <v>963</v>
      </c>
      <c r="B964" s="5" t="s">
        <v>25</v>
      </c>
      <c r="C964" s="3" t="s">
        <v>52</v>
      </c>
      <c r="D964" s="3" t="s">
        <v>52</v>
      </c>
      <c r="E964" s="3" t="s">
        <v>47</v>
      </c>
      <c r="F964" s="3" t="s">
        <v>8</v>
      </c>
      <c r="G964" s="3">
        <v>65</v>
      </c>
      <c r="H964" s="3" t="s">
        <v>17</v>
      </c>
      <c r="I964" s="23" t="s">
        <v>59</v>
      </c>
      <c r="J964" s="23">
        <v>474</v>
      </c>
      <c r="K964" s="23" t="s">
        <v>13</v>
      </c>
      <c r="L964" s="23" t="s">
        <v>13</v>
      </c>
      <c r="M964" s="4" t="s">
        <v>13</v>
      </c>
      <c r="N964" s="33">
        <v>0</v>
      </c>
      <c r="O964" s="3">
        <v>5</v>
      </c>
      <c r="P964" s="6">
        <v>1.7569999999999999</v>
      </c>
      <c r="Q964" s="6">
        <v>1.474</v>
      </c>
      <c r="R964" s="6">
        <v>1.4330000000000001</v>
      </c>
      <c r="S964" s="6">
        <v>0</v>
      </c>
      <c r="T964" s="6">
        <f>R964-S964</f>
        <v>1.4330000000000001</v>
      </c>
      <c r="U964" s="6">
        <v>1.4330000000000001</v>
      </c>
      <c r="V964" s="6">
        <f>U964-S964</f>
        <v>1.4330000000000001</v>
      </c>
      <c r="W964" s="6">
        <f>100 - (1 - (((U964-T964)/U964)+(S964/T964)))*100</f>
        <v>0</v>
      </c>
      <c r="X964" s="6">
        <v>1.4330000000000001</v>
      </c>
      <c r="Y964" s="13">
        <f>(X964-U964)/U964*100</f>
        <v>0</v>
      </c>
      <c r="Z964" s="14">
        <f>IF(W964&gt;10,"NA",Y964)</f>
        <v>0</v>
      </c>
    </row>
    <row r="965" spans="1:26" ht="19" x14ac:dyDescent="0.25">
      <c r="A965" s="23">
        <v>964</v>
      </c>
      <c r="B965" s="5" t="s">
        <v>25</v>
      </c>
      <c r="C965" s="3" t="s">
        <v>52</v>
      </c>
      <c r="D965" s="3" t="s">
        <v>52</v>
      </c>
      <c r="E965" s="3" t="s">
        <v>47</v>
      </c>
      <c r="F965" s="3" t="s">
        <v>8</v>
      </c>
      <c r="G965" s="3">
        <v>65</v>
      </c>
      <c r="H965" s="3" t="s">
        <v>17</v>
      </c>
      <c r="I965" s="23" t="s">
        <v>59</v>
      </c>
      <c r="J965" s="23">
        <v>474</v>
      </c>
      <c r="K965" s="23" t="s">
        <v>13</v>
      </c>
      <c r="L965" s="23" t="s">
        <v>13</v>
      </c>
      <c r="M965" s="4" t="s">
        <v>13</v>
      </c>
      <c r="N965" s="33">
        <v>1</v>
      </c>
      <c r="O965" s="3">
        <v>6</v>
      </c>
      <c r="P965" s="6">
        <v>1.476</v>
      </c>
      <c r="Q965" s="6">
        <v>1.0669999999999999</v>
      </c>
      <c r="R965" s="6">
        <v>1.0469999999999999</v>
      </c>
      <c r="S965" s="6">
        <v>0</v>
      </c>
      <c r="T965" s="6">
        <f>R965-S965</f>
        <v>1.0469999999999999</v>
      </c>
      <c r="U965" s="6">
        <v>1.08</v>
      </c>
      <c r="V965" s="6">
        <f>U965-S965</f>
        <v>1.08</v>
      </c>
      <c r="W965" s="6">
        <f>100 - (1 - (((U965-T965)/U965)+(S965/T965)))*100</f>
        <v>3.0555555555555713</v>
      </c>
      <c r="X965" s="6">
        <v>1.08</v>
      </c>
      <c r="Y965" s="13">
        <f>(X965-U965)/U965*100</f>
        <v>0</v>
      </c>
      <c r="Z965" s="14">
        <f>IF(W965&gt;10,"NA",Y965)</f>
        <v>0</v>
      </c>
    </row>
    <row r="966" spans="1:26" ht="19" x14ac:dyDescent="0.25">
      <c r="A966" s="23">
        <v>965</v>
      </c>
      <c r="B966" s="5" t="s">
        <v>25</v>
      </c>
      <c r="C966" s="3" t="s">
        <v>52</v>
      </c>
      <c r="D966" s="3" t="s">
        <v>52</v>
      </c>
      <c r="E966" s="3" t="s">
        <v>47</v>
      </c>
      <c r="F966" s="3" t="s">
        <v>8</v>
      </c>
      <c r="G966" s="3">
        <v>65</v>
      </c>
      <c r="H966" s="3" t="s">
        <v>17</v>
      </c>
      <c r="I966" s="23" t="s">
        <v>59</v>
      </c>
      <c r="J966" s="23">
        <v>474</v>
      </c>
      <c r="K966" s="23" t="s">
        <v>13</v>
      </c>
      <c r="L966" s="23" t="s">
        <v>13</v>
      </c>
      <c r="M966" s="4" t="s">
        <v>13</v>
      </c>
      <c r="N966" s="33">
        <v>0</v>
      </c>
      <c r="O966" s="3">
        <v>7</v>
      </c>
      <c r="P966" s="6">
        <v>1.998</v>
      </c>
      <c r="Q966" s="6">
        <v>1.841</v>
      </c>
      <c r="R966" s="6">
        <v>1.8049999999999999</v>
      </c>
      <c r="S966" s="6">
        <v>0</v>
      </c>
      <c r="T966" s="6">
        <f>R966-S966</f>
        <v>1.8049999999999999</v>
      </c>
      <c r="U966" s="6">
        <v>1.8049999999999999</v>
      </c>
      <c r="V966" s="6">
        <f>U966-S966</f>
        <v>1.8049999999999999</v>
      </c>
      <c r="W966" s="6">
        <f>100 - (1 - (((U966-T966)/U966)+(S966/T966)))*100</f>
        <v>0</v>
      </c>
      <c r="X966" s="6">
        <v>1.8049999999999999</v>
      </c>
      <c r="Y966" s="13">
        <f>(X966-U966)/U966*100</f>
        <v>0</v>
      </c>
      <c r="Z966" s="14">
        <f>IF(W966&gt;10,"NA",Y966)</f>
        <v>0</v>
      </c>
    </row>
    <row r="967" spans="1:26" ht="19" x14ac:dyDescent="0.25">
      <c r="A967" s="23">
        <v>966</v>
      </c>
      <c r="B967" s="5" t="s">
        <v>25</v>
      </c>
      <c r="C967" s="3" t="s">
        <v>52</v>
      </c>
      <c r="D967" s="3" t="s">
        <v>52</v>
      </c>
      <c r="E967" s="3" t="s">
        <v>47</v>
      </c>
      <c r="F967" s="3" t="s">
        <v>8</v>
      </c>
      <c r="G967" s="3">
        <v>65</v>
      </c>
      <c r="H967" s="3" t="s">
        <v>17</v>
      </c>
      <c r="I967" s="23" t="s">
        <v>59</v>
      </c>
      <c r="J967" s="23">
        <v>474</v>
      </c>
      <c r="K967" s="23" t="s">
        <v>13</v>
      </c>
      <c r="L967" s="23" t="s">
        <v>13</v>
      </c>
      <c r="M967" s="4" t="s">
        <v>13</v>
      </c>
      <c r="N967" s="33">
        <v>0</v>
      </c>
      <c r="O967" s="3">
        <v>8</v>
      </c>
      <c r="P967" s="6">
        <v>1.048</v>
      </c>
      <c r="Q967" s="6">
        <v>0.59499999999999997</v>
      </c>
      <c r="R967" s="6">
        <v>0.57399999999999995</v>
      </c>
      <c r="S967" s="6">
        <v>0</v>
      </c>
      <c r="T967" s="6">
        <f>R967-S967</f>
        <v>0.57399999999999995</v>
      </c>
      <c r="U967" s="6">
        <v>0.72899999999999998</v>
      </c>
      <c r="V967" s="6">
        <f>U967-S967</f>
        <v>0.72899999999999998</v>
      </c>
      <c r="W967" s="6">
        <f>100 - (1 - (((U967-T967)/U967)+(S967/T967)))*100</f>
        <v>21.262002743484231</v>
      </c>
      <c r="X967" s="6">
        <v>0.72899999999999998</v>
      </c>
      <c r="Y967" s="13">
        <f>(X967-U967)/U967*100</f>
        <v>0</v>
      </c>
      <c r="Z967" s="14" t="str">
        <f>IF(W967&gt;10,"NA",Y967)</f>
        <v>NA</v>
      </c>
    </row>
    <row r="968" spans="1:26" ht="19" x14ac:dyDescent="0.25">
      <c r="A968" s="23">
        <v>967</v>
      </c>
      <c r="B968" s="5" t="s">
        <v>25</v>
      </c>
      <c r="C968" s="3" t="s">
        <v>52</v>
      </c>
      <c r="D968" s="3" t="s">
        <v>52</v>
      </c>
      <c r="E968" s="3" t="s">
        <v>47</v>
      </c>
      <c r="F968" s="3" t="s">
        <v>8</v>
      </c>
      <c r="G968" s="3">
        <v>66</v>
      </c>
      <c r="H968" s="3" t="s">
        <v>9</v>
      </c>
      <c r="I968" s="23" t="s">
        <v>59</v>
      </c>
      <c r="J968" s="23">
        <v>466</v>
      </c>
      <c r="K968" s="3">
        <v>175</v>
      </c>
      <c r="L968" s="3">
        <v>0</v>
      </c>
      <c r="M968" s="4">
        <f>PI()*(K968/2)^2/1000+PI()*(L968/2)^2/1000</f>
        <v>24.052818754046854</v>
      </c>
      <c r="N968" s="33">
        <v>0</v>
      </c>
      <c r="O968" s="3">
        <v>1</v>
      </c>
      <c r="P968" s="6">
        <v>1.595</v>
      </c>
      <c r="Q968" s="6">
        <v>1.2150000000000001</v>
      </c>
      <c r="R968" s="6">
        <v>1.1619999999999999</v>
      </c>
      <c r="S968" s="6">
        <v>0</v>
      </c>
      <c r="T968" s="6">
        <f>R968-S968</f>
        <v>1.1619999999999999</v>
      </c>
      <c r="U968" s="6">
        <v>1.377</v>
      </c>
      <c r="V968" s="6">
        <f>U968-S968</f>
        <v>1.377</v>
      </c>
      <c r="W968" s="6">
        <f>100 - (1 - (((U968-T968)/U968)+(S968/T968)))*100</f>
        <v>15.613652868554837</v>
      </c>
      <c r="X968" s="6">
        <v>1.377</v>
      </c>
      <c r="Y968" s="13">
        <f>(X968-U968)/U968*100</f>
        <v>0</v>
      </c>
      <c r="Z968" s="14" t="str">
        <f>IF(W968&gt;10,"NA",Y968)</f>
        <v>NA</v>
      </c>
    </row>
    <row r="969" spans="1:26" ht="19" x14ac:dyDescent="0.25">
      <c r="A969" s="23">
        <v>968</v>
      </c>
      <c r="B969" s="5" t="s">
        <v>25</v>
      </c>
      <c r="C969" s="3" t="s">
        <v>52</v>
      </c>
      <c r="D969" s="3" t="s">
        <v>52</v>
      </c>
      <c r="E969" s="3" t="s">
        <v>47</v>
      </c>
      <c r="F969" s="3" t="s">
        <v>8</v>
      </c>
      <c r="G969" s="3">
        <v>66</v>
      </c>
      <c r="H969" s="3" t="s">
        <v>9</v>
      </c>
      <c r="I969" s="23" t="s">
        <v>59</v>
      </c>
      <c r="J969" s="23">
        <v>466</v>
      </c>
      <c r="K969" s="3">
        <v>175</v>
      </c>
      <c r="L969" s="3">
        <v>0</v>
      </c>
      <c r="M969" s="4">
        <f>PI()*(K969/2)^2/1000+PI()*(L969/2)^2/1000</f>
        <v>24.052818754046854</v>
      </c>
      <c r="N969" s="33">
        <v>0</v>
      </c>
      <c r="O969" s="3">
        <v>2</v>
      </c>
      <c r="P969" s="6">
        <v>1.3939999999999999</v>
      </c>
      <c r="Q969" s="6">
        <v>0.747</v>
      </c>
      <c r="R969" s="6">
        <v>0.71399999999999997</v>
      </c>
      <c r="S969" s="6">
        <v>0</v>
      </c>
      <c r="T969" s="6">
        <f>R969-S969</f>
        <v>0.71399999999999997</v>
      </c>
      <c r="U969" s="6">
        <v>0.82299999999999995</v>
      </c>
      <c r="V969" s="6">
        <f>U969-S969</f>
        <v>0.82299999999999995</v>
      </c>
      <c r="W969" s="6">
        <f>100 - (1 - (((U969-T969)/U969)+(S969/T969)))*100</f>
        <v>13.244228432563787</v>
      </c>
      <c r="X969" s="6">
        <v>0.82299999999999995</v>
      </c>
      <c r="Y969" s="13">
        <f>(X969-U969)/U969*100</f>
        <v>0</v>
      </c>
      <c r="Z969" s="14" t="str">
        <f>IF(W969&gt;10,"NA",Y969)</f>
        <v>NA</v>
      </c>
    </row>
    <row r="970" spans="1:26" ht="19" x14ac:dyDescent="0.25">
      <c r="A970" s="23">
        <v>969</v>
      </c>
      <c r="B970" s="5" t="s">
        <v>25</v>
      </c>
      <c r="C970" s="3" t="s">
        <v>52</v>
      </c>
      <c r="D970" s="3" t="s">
        <v>52</v>
      </c>
      <c r="E970" s="3" t="s">
        <v>47</v>
      </c>
      <c r="F970" s="3" t="s">
        <v>8</v>
      </c>
      <c r="G970" s="3">
        <v>66</v>
      </c>
      <c r="H970" s="3" t="s">
        <v>9</v>
      </c>
      <c r="I970" s="23" t="s">
        <v>59</v>
      </c>
      <c r="J970" s="23">
        <v>466</v>
      </c>
      <c r="K970" s="3">
        <v>175</v>
      </c>
      <c r="L970" s="3">
        <v>0</v>
      </c>
      <c r="M970" s="4">
        <f>PI()*(K970/2)^2/1000+PI()*(L970/2)^2/1000</f>
        <v>24.052818754046854</v>
      </c>
      <c r="N970" s="33">
        <v>0</v>
      </c>
      <c r="O970" s="3">
        <v>3</v>
      </c>
      <c r="P970" s="6">
        <v>1.421</v>
      </c>
      <c r="Q970" s="6">
        <v>1.0629999999999999</v>
      </c>
      <c r="R970" s="6">
        <v>0.999</v>
      </c>
      <c r="S970" s="6">
        <v>0</v>
      </c>
      <c r="T970" s="6">
        <f>R970-S970</f>
        <v>0.999</v>
      </c>
      <c r="U970" s="6">
        <v>1.149</v>
      </c>
      <c r="V970" s="6">
        <f>U970-S970</f>
        <v>1.149</v>
      </c>
      <c r="W970" s="6">
        <f>100 - (1 - (((U970-T970)/U970)+(S970/T970)))*100</f>
        <v>13.054830287206272</v>
      </c>
      <c r="X970" s="6">
        <v>1.149</v>
      </c>
      <c r="Y970" s="13">
        <f>(X970-U970)/U970*100</f>
        <v>0</v>
      </c>
      <c r="Z970" s="14" t="str">
        <f>IF(W970&gt;10,"NA",Y970)</f>
        <v>NA</v>
      </c>
    </row>
    <row r="971" spans="1:26" ht="19" x14ac:dyDescent="0.25">
      <c r="A971" s="23">
        <v>970</v>
      </c>
      <c r="B971" s="5" t="s">
        <v>25</v>
      </c>
      <c r="C971" s="3" t="s">
        <v>52</v>
      </c>
      <c r="D971" s="3" t="s">
        <v>52</v>
      </c>
      <c r="E971" s="3" t="s">
        <v>47</v>
      </c>
      <c r="F971" s="3" t="s">
        <v>8</v>
      </c>
      <c r="G971" s="3">
        <v>66</v>
      </c>
      <c r="H971" s="3" t="s">
        <v>9</v>
      </c>
      <c r="I971" s="23" t="s">
        <v>59</v>
      </c>
      <c r="J971" s="23">
        <v>466</v>
      </c>
      <c r="K971" s="3">
        <v>175</v>
      </c>
      <c r="L971" s="3">
        <v>0</v>
      </c>
      <c r="M971" s="4">
        <f>PI()*(K971/2)^2/1000+PI()*(L971/2)^2/1000</f>
        <v>24.052818754046854</v>
      </c>
      <c r="N971" s="33">
        <v>1</v>
      </c>
      <c r="O971" s="3">
        <v>4</v>
      </c>
      <c r="P971" s="6">
        <v>1.587</v>
      </c>
      <c r="Q971" s="6">
        <v>0.94499999999999995</v>
      </c>
      <c r="R971" s="6">
        <v>0.90700000000000003</v>
      </c>
      <c r="S971" s="6">
        <v>0</v>
      </c>
      <c r="T971" s="6">
        <f>R971-S971</f>
        <v>0.90700000000000003</v>
      </c>
      <c r="U971" s="6">
        <v>0.90700000000000003</v>
      </c>
      <c r="V971" s="6">
        <f>U971-S971</f>
        <v>0.90700000000000003</v>
      </c>
      <c r="W971" s="6">
        <f>100 - (1 - (((U971-T971)/U971)+(S971/T971)))*100</f>
        <v>0</v>
      </c>
      <c r="X971" s="6">
        <v>0.90700000000000003</v>
      </c>
      <c r="Y971" s="13">
        <f>(X971-U971)/U971*100</f>
        <v>0</v>
      </c>
      <c r="Z971" s="14">
        <f>IF(W971&gt;10,"NA",Y971)</f>
        <v>0</v>
      </c>
    </row>
    <row r="972" spans="1:26" ht="19" x14ac:dyDescent="0.25">
      <c r="A972" s="23">
        <v>971</v>
      </c>
      <c r="B972" s="5" t="s">
        <v>25</v>
      </c>
      <c r="C972" s="3" t="s">
        <v>52</v>
      </c>
      <c r="D972" s="3" t="s">
        <v>52</v>
      </c>
      <c r="E972" s="3" t="s">
        <v>47</v>
      </c>
      <c r="F972" s="3" t="s">
        <v>8</v>
      </c>
      <c r="G972" s="3">
        <v>66</v>
      </c>
      <c r="H972" s="3" t="s">
        <v>9</v>
      </c>
      <c r="I972" s="23" t="s">
        <v>59</v>
      </c>
      <c r="J972" s="23">
        <v>466</v>
      </c>
      <c r="K972" s="3">
        <v>175</v>
      </c>
      <c r="L972" s="3">
        <v>0</v>
      </c>
      <c r="M972" s="4">
        <f>PI()*(K972/2)^2/1000+PI()*(L972/2)^2/1000</f>
        <v>24.052818754046854</v>
      </c>
      <c r="N972" s="33">
        <v>1</v>
      </c>
      <c r="O972" s="3">
        <v>5</v>
      </c>
      <c r="P972" s="6">
        <v>1.518</v>
      </c>
      <c r="Q972" s="6">
        <v>0.91900000000000004</v>
      </c>
      <c r="R972" s="6">
        <v>0.86899999999999999</v>
      </c>
      <c r="S972" s="6">
        <v>0</v>
      </c>
      <c r="T972" s="6">
        <f>R972-S972</f>
        <v>0.86899999999999999</v>
      </c>
      <c r="U972" s="6">
        <v>0.86899999999999999</v>
      </c>
      <c r="V972" s="6">
        <f>U972-S972</f>
        <v>0.86899999999999999</v>
      </c>
      <c r="W972" s="6">
        <f>100 - (1 - (((U972-T972)/U972)+(S972/T972)))*100</f>
        <v>0</v>
      </c>
      <c r="X972" s="6">
        <v>0.86899999999999999</v>
      </c>
      <c r="Y972" s="13">
        <f>(X972-U972)/U972*100</f>
        <v>0</v>
      </c>
      <c r="Z972" s="14">
        <f>IF(W972&gt;10,"NA",Y972)</f>
        <v>0</v>
      </c>
    </row>
    <row r="973" spans="1:26" ht="19" x14ac:dyDescent="0.25">
      <c r="A973" s="23">
        <v>972</v>
      </c>
      <c r="B973" s="5" t="s">
        <v>25</v>
      </c>
      <c r="C973" s="3" t="s">
        <v>52</v>
      </c>
      <c r="D973" s="3" t="s">
        <v>52</v>
      </c>
      <c r="E973" s="3" t="s">
        <v>47</v>
      </c>
      <c r="F973" s="3" t="s">
        <v>8</v>
      </c>
      <c r="G973" s="3">
        <v>66</v>
      </c>
      <c r="H973" s="3" t="s">
        <v>9</v>
      </c>
      <c r="I973" s="23" t="s">
        <v>59</v>
      </c>
      <c r="J973" s="23">
        <v>466</v>
      </c>
      <c r="K973" s="3">
        <v>175</v>
      </c>
      <c r="L973" s="3">
        <v>0</v>
      </c>
      <c r="M973" s="4">
        <f>PI()*(K973/2)^2/1000+PI()*(L973/2)^2/1000</f>
        <v>24.052818754046854</v>
      </c>
      <c r="N973" s="33">
        <v>0</v>
      </c>
      <c r="O973" s="3">
        <v>6</v>
      </c>
      <c r="P973" s="6">
        <v>0.93</v>
      </c>
      <c r="Q973" s="6">
        <v>0.39700000000000002</v>
      </c>
      <c r="R973" s="6">
        <v>0.371</v>
      </c>
      <c r="S973" s="6">
        <v>0</v>
      </c>
      <c r="T973" s="6">
        <f>R973-S973</f>
        <v>0.371</v>
      </c>
      <c r="U973" s="6">
        <v>0.60599999999999998</v>
      </c>
      <c r="V973" s="6">
        <f>U973-S973</f>
        <v>0.60599999999999998</v>
      </c>
      <c r="W973" s="6">
        <f>100 - (1 - (((U973-T973)/U973)+(S973/T973)))*100</f>
        <v>38.778877887788774</v>
      </c>
      <c r="X973" s="6">
        <v>0.60599999999999998</v>
      </c>
      <c r="Y973" s="13">
        <f>(X973-U973)/U973*100</f>
        <v>0</v>
      </c>
      <c r="Z973" s="14" t="str">
        <f>IF(W973&gt;10,"NA",Y973)</f>
        <v>NA</v>
      </c>
    </row>
    <row r="974" spans="1:26" ht="19" x14ac:dyDescent="0.25">
      <c r="A974" s="23">
        <v>973</v>
      </c>
      <c r="B974" s="5" t="s">
        <v>25</v>
      </c>
      <c r="C974" s="3" t="s">
        <v>52</v>
      </c>
      <c r="D974" s="3" t="s">
        <v>52</v>
      </c>
      <c r="E974" s="3" t="s">
        <v>47</v>
      </c>
      <c r="F974" s="3" t="s">
        <v>8</v>
      </c>
      <c r="G974" s="3">
        <v>66</v>
      </c>
      <c r="H974" s="3" t="s">
        <v>9</v>
      </c>
      <c r="I974" s="23" t="s">
        <v>59</v>
      </c>
      <c r="J974" s="23">
        <v>466</v>
      </c>
      <c r="K974" s="3">
        <v>175</v>
      </c>
      <c r="L974" s="3">
        <v>0</v>
      </c>
      <c r="M974" s="4">
        <f>PI()*(K974/2)^2/1000+PI()*(L974/2)^2/1000</f>
        <v>24.052818754046854</v>
      </c>
      <c r="N974" s="33">
        <v>0</v>
      </c>
      <c r="O974" s="3">
        <v>7</v>
      </c>
      <c r="P974" s="6">
        <v>1.8440000000000001</v>
      </c>
      <c r="Q974" s="6">
        <v>1.806</v>
      </c>
      <c r="R974" s="6">
        <v>1.74</v>
      </c>
      <c r="S974" s="6">
        <v>0</v>
      </c>
      <c r="T974" s="6">
        <f>R974-S974</f>
        <v>1.74</v>
      </c>
      <c r="U974" s="6">
        <v>1.893</v>
      </c>
      <c r="V974" s="6">
        <f>U974-S974</f>
        <v>1.893</v>
      </c>
      <c r="W974" s="6">
        <f>100 - (1 - (((U974-T974)/U974)+(S974/T974)))*100</f>
        <v>8.0824088748018994</v>
      </c>
      <c r="X974" s="6">
        <v>1.893</v>
      </c>
      <c r="Y974" s="13">
        <f>(X974-U974)/U974*100</f>
        <v>0</v>
      </c>
      <c r="Z974" s="14">
        <f>IF(W974&gt;10,"NA",Y974)</f>
        <v>0</v>
      </c>
    </row>
    <row r="975" spans="1:26" ht="19" x14ac:dyDescent="0.25">
      <c r="A975" s="23">
        <v>974</v>
      </c>
      <c r="B975" s="5" t="s">
        <v>25</v>
      </c>
      <c r="C975" s="3" t="s">
        <v>52</v>
      </c>
      <c r="D975" s="3" t="s">
        <v>52</v>
      </c>
      <c r="E975" s="3" t="s">
        <v>47</v>
      </c>
      <c r="F975" s="3" t="s">
        <v>8</v>
      </c>
      <c r="G975" s="3">
        <v>66</v>
      </c>
      <c r="H975" s="3" t="s">
        <v>9</v>
      </c>
      <c r="I975" s="23" t="s">
        <v>59</v>
      </c>
      <c r="J975" s="23">
        <v>466</v>
      </c>
      <c r="K975" s="3">
        <v>175</v>
      </c>
      <c r="L975" s="3">
        <v>0</v>
      </c>
      <c r="M975" s="4">
        <f>PI()*(K975/2)^2/1000+PI()*(L975/2)^2/1000</f>
        <v>24.052818754046854</v>
      </c>
      <c r="N975" s="33">
        <v>0</v>
      </c>
      <c r="O975" s="3">
        <v>8</v>
      </c>
      <c r="P975" s="6">
        <v>2.028</v>
      </c>
      <c r="Q975" s="6">
        <v>2.327</v>
      </c>
      <c r="R975" s="6">
        <v>2.2759999999999998</v>
      </c>
      <c r="S975" s="6">
        <v>0</v>
      </c>
      <c r="T975" s="6">
        <f>R975-S975</f>
        <v>2.2759999999999998</v>
      </c>
      <c r="U975" s="6">
        <v>2.2759999999999998</v>
      </c>
      <c r="V975" s="6">
        <f>U975-S975</f>
        <v>2.2759999999999998</v>
      </c>
      <c r="W975" s="6">
        <f>100 - (1 - (((U975-T975)/U975)+(S975/T975)))*100</f>
        <v>0</v>
      </c>
      <c r="X975" s="6">
        <v>2.2759999999999998</v>
      </c>
      <c r="Y975" s="13">
        <f>(X975-U975)/U975*100</f>
        <v>0</v>
      </c>
      <c r="Z975" s="14">
        <f>IF(W975&gt;10,"NA",Y975)</f>
        <v>0</v>
      </c>
    </row>
    <row r="976" spans="1:26" ht="19" x14ac:dyDescent="0.25">
      <c r="A976" s="23">
        <v>975</v>
      </c>
      <c r="B976" s="5" t="s">
        <v>25</v>
      </c>
      <c r="C976" s="3" t="s">
        <v>52</v>
      </c>
      <c r="D976" s="3" t="s">
        <v>52</v>
      </c>
      <c r="E976" s="3" t="s">
        <v>47</v>
      </c>
      <c r="F976" s="3" t="s">
        <v>8</v>
      </c>
      <c r="G976" s="3">
        <v>66</v>
      </c>
      <c r="H976" s="3" t="s">
        <v>9</v>
      </c>
      <c r="I976" s="23" t="s">
        <v>59</v>
      </c>
      <c r="J976" s="23">
        <v>466</v>
      </c>
      <c r="K976" s="3">
        <v>175</v>
      </c>
      <c r="L976" s="3">
        <v>0</v>
      </c>
      <c r="M976" s="4">
        <f>PI()*(K976/2)^2/1000+PI()*(L976/2)^2/1000</f>
        <v>24.052818754046854</v>
      </c>
      <c r="N976" s="33">
        <v>0</v>
      </c>
      <c r="O976" s="3">
        <v>9</v>
      </c>
      <c r="P976" s="6">
        <v>1.633</v>
      </c>
      <c r="Q976" s="6">
        <v>1.899</v>
      </c>
      <c r="R976" s="6">
        <v>1.8420000000000001</v>
      </c>
      <c r="S976" s="6">
        <v>0</v>
      </c>
      <c r="T976" s="6">
        <f>R976-S976</f>
        <v>1.8420000000000001</v>
      </c>
      <c r="U976" s="6">
        <v>1.93</v>
      </c>
      <c r="V976" s="6">
        <f>U976-S976</f>
        <v>1.93</v>
      </c>
      <c r="W976" s="6">
        <f>100 - (1 - (((U976-T976)/U976)+(S976/T976)))*100</f>
        <v>4.5595854922279671</v>
      </c>
      <c r="X976" s="6">
        <v>1.93</v>
      </c>
      <c r="Y976" s="13">
        <f>(X976-U976)/U976*100</f>
        <v>0</v>
      </c>
      <c r="Z976" s="14">
        <f>IF(W976&gt;10,"NA",Y976)</f>
        <v>0</v>
      </c>
    </row>
    <row r="977" spans="1:26" ht="19" x14ac:dyDescent="0.25">
      <c r="A977" s="23">
        <v>976</v>
      </c>
      <c r="B977" s="5" t="s">
        <v>25</v>
      </c>
      <c r="C977" s="3" t="s">
        <v>52</v>
      </c>
      <c r="D977" s="3" t="s">
        <v>52</v>
      </c>
      <c r="E977" s="3" t="s">
        <v>47</v>
      </c>
      <c r="F977" s="3" t="s">
        <v>8</v>
      </c>
      <c r="G977" s="3">
        <v>66</v>
      </c>
      <c r="H977" s="3" t="s">
        <v>9</v>
      </c>
      <c r="I977" s="23" t="s">
        <v>59</v>
      </c>
      <c r="J977" s="23">
        <v>466</v>
      </c>
      <c r="K977" s="3">
        <v>175</v>
      </c>
      <c r="L977" s="3">
        <v>0</v>
      </c>
      <c r="M977" s="4">
        <f>PI()*(K977/2)^2/1000+PI()*(L977/2)^2/1000</f>
        <v>24.052818754046854</v>
      </c>
      <c r="N977" s="33">
        <v>0</v>
      </c>
      <c r="O977" s="3">
        <v>10</v>
      </c>
      <c r="P977" s="6">
        <v>1.643</v>
      </c>
      <c r="Q977" s="6">
        <v>1.9139999999999999</v>
      </c>
      <c r="R977" s="6">
        <v>1.861</v>
      </c>
      <c r="S977" s="6">
        <v>0</v>
      </c>
      <c r="T977" s="6">
        <f>R977-S977</f>
        <v>1.861</v>
      </c>
      <c r="U977" s="6">
        <v>1.883</v>
      </c>
      <c r="V977" s="6">
        <f>U977-S977</f>
        <v>1.883</v>
      </c>
      <c r="W977" s="6">
        <f>100 - (1 - (((U977-T977)/U977)+(S977/T977)))*100</f>
        <v>1.1683483802442822</v>
      </c>
      <c r="X977" s="6">
        <v>1.883</v>
      </c>
      <c r="Y977" s="13">
        <f>(X977-U977)/U977*100</f>
        <v>0</v>
      </c>
      <c r="Z977" s="14">
        <f>IF(W977&gt;10,"NA",Y977)</f>
        <v>0</v>
      </c>
    </row>
    <row r="978" spans="1:26" ht="19" x14ac:dyDescent="0.25">
      <c r="A978" s="23">
        <v>977</v>
      </c>
      <c r="B978" s="5" t="s">
        <v>25</v>
      </c>
      <c r="C978" s="3" t="s">
        <v>52</v>
      </c>
      <c r="D978" s="3" t="s">
        <v>52</v>
      </c>
      <c r="E978" s="3" t="s">
        <v>47</v>
      </c>
      <c r="F978" s="3" t="s">
        <v>8</v>
      </c>
      <c r="G978" s="3">
        <v>66</v>
      </c>
      <c r="H978" s="3" t="s">
        <v>9</v>
      </c>
      <c r="I978" s="23" t="s">
        <v>59</v>
      </c>
      <c r="J978" s="23">
        <v>466</v>
      </c>
      <c r="K978" s="3">
        <v>175</v>
      </c>
      <c r="L978" s="3">
        <v>0</v>
      </c>
      <c r="M978" s="4">
        <f>PI()*(K978/2)^2/1000+PI()*(L978/2)^2/1000</f>
        <v>24.052818754046854</v>
      </c>
      <c r="N978" s="33">
        <v>0</v>
      </c>
      <c r="O978" s="3">
        <v>11</v>
      </c>
      <c r="P978" s="6">
        <v>1.3280000000000001</v>
      </c>
      <c r="Q978" s="6">
        <v>0.72799999999999998</v>
      </c>
      <c r="R978" s="6">
        <v>0.69699999999999995</v>
      </c>
      <c r="S978" s="6">
        <v>0</v>
      </c>
      <c r="T978" s="6">
        <f>R978-S978</f>
        <v>0.69699999999999995</v>
      </c>
      <c r="U978" s="6">
        <v>0.79500000000000004</v>
      </c>
      <c r="V978" s="6">
        <f>U978-S978</f>
        <v>0.79500000000000004</v>
      </c>
      <c r="W978" s="6">
        <f>100 - (1 - (((U978-T978)/U978)+(S978/T978)))*100</f>
        <v>12.327044025157235</v>
      </c>
      <c r="X978" s="6">
        <v>0.79500000000000004</v>
      </c>
      <c r="Y978" s="13">
        <f>(X978-U978)/U978*100</f>
        <v>0</v>
      </c>
      <c r="Z978" s="14" t="str">
        <f>IF(W978&gt;10,"NA",Y978)</f>
        <v>NA</v>
      </c>
    </row>
    <row r="979" spans="1:26" ht="19" x14ac:dyDescent="0.25">
      <c r="A979" s="23">
        <v>978</v>
      </c>
      <c r="B979" s="5" t="s">
        <v>25</v>
      </c>
      <c r="C979" s="3" t="s">
        <v>52</v>
      </c>
      <c r="D979" s="3" t="s">
        <v>52</v>
      </c>
      <c r="E979" s="3" t="s">
        <v>47</v>
      </c>
      <c r="F979" s="3" t="s">
        <v>8</v>
      </c>
      <c r="G979" s="3">
        <v>66</v>
      </c>
      <c r="H979" s="3" t="s">
        <v>17</v>
      </c>
      <c r="I979" s="23" t="s">
        <v>59</v>
      </c>
      <c r="J979" s="23">
        <v>466</v>
      </c>
      <c r="K979" s="3">
        <v>175</v>
      </c>
      <c r="L979" s="3">
        <v>0</v>
      </c>
      <c r="M979" s="4">
        <f>PI()*(K979/2)^2/1000+PI()*(L979/2)^2/1000</f>
        <v>24.052818754046854</v>
      </c>
      <c r="N979" s="33">
        <v>0</v>
      </c>
      <c r="O979" s="3">
        <v>1</v>
      </c>
      <c r="P979" s="6">
        <v>1.5609999999999999</v>
      </c>
      <c r="Q979" s="6">
        <v>1.23</v>
      </c>
      <c r="R979" s="6">
        <v>1.1970000000000001</v>
      </c>
      <c r="S979" s="6">
        <v>0</v>
      </c>
      <c r="T979" s="6">
        <f>R979-S979</f>
        <v>1.1970000000000001</v>
      </c>
      <c r="U979" s="6">
        <v>1.25</v>
      </c>
      <c r="V979" s="6">
        <f>U979-S979</f>
        <v>1.25</v>
      </c>
      <c r="W979" s="6">
        <f>100 - (1 - (((U979-T979)/U979)+(S979/T979)))*100</f>
        <v>4.2399999999999949</v>
      </c>
      <c r="X979" s="7">
        <v>1.25</v>
      </c>
      <c r="Y979" s="13">
        <f>(X979-U979)/U979*100</f>
        <v>0</v>
      </c>
      <c r="Z979" s="14">
        <f>IF(W979&gt;10,"NA",Y979)</f>
        <v>0</v>
      </c>
    </row>
    <row r="980" spans="1:26" ht="19" x14ac:dyDescent="0.25">
      <c r="A980" s="23">
        <v>979</v>
      </c>
      <c r="B980" s="5" t="s">
        <v>25</v>
      </c>
      <c r="C980" s="3" t="s">
        <v>52</v>
      </c>
      <c r="D980" s="3" t="s">
        <v>52</v>
      </c>
      <c r="E980" s="3" t="s">
        <v>47</v>
      </c>
      <c r="F980" s="3" t="s">
        <v>8</v>
      </c>
      <c r="G980" s="3">
        <v>66</v>
      </c>
      <c r="H980" s="3" t="s">
        <v>17</v>
      </c>
      <c r="I980" s="23" t="s">
        <v>59</v>
      </c>
      <c r="J980" s="23">
        <v>466</v>
      </c>
      <c r="K980" s="3">
        <v>175</v>
      </c>
      <c r="L980" s="3">
        <v>0</v>
      </c>
      <c r="M980" s="4">
        <f>PI()*(K980/2)^2/1000+PI()*(L980/2)^2/1000</f>
        <v>24.052818754046854</v>
      </c>
      <c r="N980" s="33">
        <v>0</v>
      </c>
      <c r="O980" s="3">
        <v>2</v>
      </c>
      <c r="P980" s="6">
        <v>1.208</v>
      </c>
      <c r="Q980" s="6">
        <v>0.83599999999999997</v>
      </c>
      <c r="R980" s="6">
        <v>0.78500000000000003</v>
      </c>
      <c r="S980" s="6">
        <v>0</v>
      </c>
      <c r="T980" s="6">
        <f>R980-S980</f>
        <v>0.78500000000000003</v>
      </c>
      <c r="U980" s="6">
        <v>0.85799999999999998</v>
      </c>
      <c r="V980" s="6">
        <f>U980-S980</f>
        <v>0.85799999999999998</v>
      </c>
      <c r="W980" s="6">
        <f>100 - (1 - (((U980-T980)/U980)+(S980/T980)))*100</f>
        <v>8.5081585081585018</v>
      </c>
      <c r="X980" s="7">
        <v>0.85799999999999998</v>
      </c>
      <c r="Y980" s="13">
        <f>(X980-U980)/U980*100</f>
        <v>0</v>
      </c>
      <c r="Z980" s="14">
        <f>IF(W980&gt;10,"NA",Y980)</f>
        <v>0</v>
      </c>
    </row>
    <row r="981" spans="1:26" ht="19" x14ac:dyDescent="0.25">
      <c r="A981" s="23">
        <v>980</v>
      </c>
      <c r="B981" s="5" t="s">
        <v>25</v>
      </c>
      <c r="C981" s="3" t="s">
        <v>52</v>
      </c>
      <c r="D981" s="3" t="s">
        <v>52</v>
      </c>
      <c r="E981" s="3" t="s">
        <v>47</v>
      </c>
      <c r="F981" s="3" t="s">
        <v>8</v>
      </c>
      <c r="G981" s="3">
        <v>66</v>
      </c>
      <c r="H981" s="3" t="s">
        <v>17</v>
      </c>
      <c r="I981" s="23" t="s">
        <v>59</v>
      </c>
      <c r="J981" s="23">
        <v>466</v>
      </c>
      <c r="K981" s="3">
        <v>175</v>
      </c>
      <c r="L981" s="3">
        <v>0</v>
      </c>
      <c r="M981" s="4">
        <f>PI()*(K981/2)^2/1000+PI()*(L981/2)^2/1000</f>
        <v>24.052818754046854</v>
      </c>
      <c r="N981" s="33">
        <v>0</v>
      </c>
      <c r="O981" s="3">
        <v>3</v>
      </c>
      <c r="P981" s="6">
        <v>1.3939999999999999</v>
      </c>
      <c r="Q981" s="6">
        <v>1.0549999999999999</v>
      </c>
      <c r="R981" s="6">
        <v>1.0249999999999999</v>
      </c>
      <c r="S981" s="6">
        <v>0</v>
      </c>
      <c r="T981" s="6">
        <f>R981-S981</f>
        <v>1.0249999999999999</v>
      </c>
      <c r="U981" s="6">
        <v>1.1100000000000001</v>
      </c>
      <c r="V981" s="6">
        <f>U981-S981</f>
        <v>1.1100000000000001</v>
      </c>
      <c r="W981" s="6">
        <f>100 - (1 - (((U981-T981)/U981)+(S981/T981)))*100</f>
        <v>7.6576576576576656</v>
      </c>
      <c r="X981" s="7">
        <v>1.1100000000000001</v>
      </c>
      <c r="Y981" s="13">
        <f>(X981-U981)/U981*100</f>
        <v>0</v>
      </c>
      <c r="Z981" s="14">
        <f>IF(W981&gt;10,"NA",Y981)</f>
        <v>0</v>
      </c>
    </row>
    <row r="982" spans="1:26" ht="19" x14ac:dyDescent="0.25">
      <c r="A982" s="23">
        <v>981</v>
      </c>
      <c r="B982" s="5" t="s">
        <v>25</v>
      </c>
      <c r="C982" s="3" t="s">
        <v>52</v>
      </c>
      <c r="D982" s="3" t="s">
        <v>52</v>
      </c>
      <c r="E982" s="3" t="s">
        <v>47</v>
      </c>
      <c r="F982" s="3" t="s">
        <v>8</v>
      </c>
      <c r="G982" s="3">
        <v>66</v>
      </c>
      <c r="H982" s="3" t="s">
        <v>17</v>
      </c>
      <c r="I982" s="23" t="s">
        <v>59</v>
      </c>
      <c r="J982" s="23">
        <v>466</v>
      </c>
      <c r="K982" s="3">
        <v>175</v>
      </c>
      <c r="L982" s="3">
        <v>0</v>
      </c>
      <c r="M982" s="4">
        <f>PI()*(K982/2)^2/1000+PI()*(L982/2)^2/1000</f>
        <v>24.052818754046854</v>
      </c>
      <c r="N982" s="33">
        <v>0</v>
      </c>
      <c r="O982" s="3">
        <v>4</v>
      </c>
      <c r="P982" s="6">
        <v>1.788</v>
      </c>
      <c r="Q982" s="6">
        <v>1.7290000000000001</v>
      </c>
      <c r="R982" s="6">
        <v>1.6919999999999999</v>
      </c>
      <c r="S982" s="6">
        <v>0</v>
      </c>
      <c r="T982" s="6">
        <f>R982-S982</f>
        <v>1.6919999999999999</v>
      </c>
      <c r="U982" s="6">
        <v>1.6919999999999999</v>
      </c>
      <c r="V982" s="6">
        <f>U982-S982</f>
        <v>1.6919999999999999</v>
      </c>
      <c r="W982" s="6">
        <f>100 - (1 - (((U982-T982)/U982)+(S982/T982)))*100</f>
        <v>0</v>
      </c>
      <c r="X982" s="7">
        <v>1.6919999999999999</v>
      </c>
      <c r="Y982" s="13">
        <f>(X982-U982)/U982*100</f>
        <v>0</v>
      </c>
      <c r="Z982" s="14">
        <f>IF(W982&gt;10,"NA",Y982)</f>
        <v>0</v>
      </c>
    </row>
    <row r="983" spans="1:26" ht="19" x14ac:dyDescent="0.25">
      <c r="A983" s="23">
        <v>982</v>
      </c>
      <c r="B983" s="5" t="s">
        <v>25</v>
      </c>
      <c r="C983" s="3" t="s">
        <v>52</v>
      </c>
      <c r="D983" s="3" t="s">
        <v>52</v>
      </c>
      <c r="E983" s="3" t="s">
        <v>47</v>
      </c>
      <c r="F983" s="3" t="s">
        <v>8</v>
      </c>
      <c r="G983" s="3">
        <v>66</v>
      </c>
      <c r="H983" s="3" t="s">
        <v>17</v>
      </c>
      <c r="I983" s="23" t="s">
        <v>59</v>
      </c>
      <c r="J983" s="23">
        <v>466</v>
      </c>
      <c r="K983" s="3">
        <v>175</v>
      </c>
      <c r="L983" s="3">
        <v>0</v>
      </c>
      <c r="M983" s="4">
        <f>PI()*(K983/2)^2/1000+PI()*(L983/2)^2/1000</f>
        <v>24.052818754046854</v>
      </c>
      <c r="N983" s="33">
        <v>0</v>
      </c>
      <c r="O983" s="3">
        <v>5</v>
      </c>
      <c r="P983" s="6">
        <v>1.657</v>
      </c>
      <c r="Q983" s="6">
        <v>1.36</v>
      </c>
      <c r="R983" s="6">
        <v>1.325</v>
      </c>
      <c r="S983" s="6">
        <v>0</v>
      </c>
      <c r="T983" s="6">
        <f>R983-S983</f>
        <v>1.325</v>
      </c>
      <c r="U983" s="6">
        <v>1.325</v>
      </c>
      <c r="V983" s="6">
        <f>U983-S983</f>
        <v>1.325</v>
      </c>
      <c r="W983" s="6">
        <f>100 - (1 - (((U983-T983)/U983)+(S983/T983)))*100</f>
        <v>0</v>
      </c>
      <c r="X983" s="7">
        <v>1.325</v>
      </c>
      <c r="Y983" s="13">
        <f>(X983-U983)/U983*100</f>
        <v>0</v>
      </c>
      <c r="Z983" s="14">
        <f>IF(W983&gt;10,"NA",Y983)</f>
        <v>0</v>
      </c>
    </row>
    <row r="984" spans="1:26" ht="19" x14ac:dyDescent="0.25">
      <c r="A984" s="23">
        <v>983</v>
      </c>
      <c r="B984" s="5" t="s">
        <v>25</v>
      </c>
      <c r="C984" s="3" t="s">
        <v>52</v>
      </c>
      <c r="D984" s="3" t="s">
        <v>52</v>
      </c>
      <c r="E984" s="3" t="s">
        <v>47</v>
      </c>
      <c r="F984" s="3" t="s">
        <v>8</v>
      </c>
      <c r="G984" s="3">
        <v>66</v>
      </c>
      <c r="H984" s="3" t="s">
        <v>17</v>
      </c>
      <c r="I984" s="23" t="s">
        <v>59</v>
      </c>
      <c r="J984" s="23">
        <v>466</v>
      </c>
      <c r="K984" s="3">
        <v>175</v>
      </c>
      <c r="L984" s="3">
        <v>0</v>
      </c>
      <c r="M984" s="4">
        <f>PI()*(K984/2)^2/1000+PI()*(L984/2)^2/1000</f>
        <v>24.052818754046854</v>
      </c>
      <c r="N984" s="33">
        <v>0</v>
      </c>
      <c r="O984" s="3">
        <v>6</v>
      </c>
      <c r="P984" s="6">
        <v>1.869</v>
      </c>
      <c r="Q984" s="6">
        <v>1.639</v>
      </c>
      <c r="R984" s="6">
        <v>1.597</v>
      </c>
      <c r="S984" s="6">
        <v>0</v>
      </c>
      <c r="T984" s="6">
        <f>R984-S984</f>
        <v>1.597</v>
      </c>
      <c r="U984" s="6">
        <v>1.661</v>
      </c>
      <c r="V984" s="6">
        <f>U984-S984</f>
        <v>1.661</v>
      </c>
      <c r="W984" s="6">
        <f>100 - (1 - (((U984-T984)/U984)+(S984/T984)))*100</f>
        <v>3.8531005418422666</v>
      </c>
      <c r="X984" s="7">
        <v>1.661</v>
      </c>
      <c r="Y984" s="13">
        <f>(X984-U984)/U984*100</f>
        <v>0</v>
      </c>
      <c r="Z984" s="14">
        <f>IF(W984&gt;10,"NA",Y984)</f>
        <v>0</v>
      </c>
    </row>
    <row r="985" spans="1:26" ht="19" x14ac:dyDescent="0.25">
      <c r="A985" s="23">
        <v>984</v>
      </c>
      <c r="B985" s="5" t="s">
        <v>25</v>
      </c>
      <c r="C985" s="3" t="s">
        <v>52</v>
      </c>
      <c r="D985" s="3" t="s">
        <v>52</v>
      </c>
      <c r="E985" s="3" t="s">
        <v>47</v>
      </c>
      <c r="F985" s="3" t="s">
        <v>8</v>
      </c>
      <c r="G985" s="3">
        <v>66</v>
      </c>
      <c r="H985" s="3" t="s">
        <v>17</v>
      </c>
      <c r="I985" s="23" t="s">
        <v>59</v>
      </c>
      <c r="J985" s="23">
        <v>466</v>
      </c>
      <c r="K985" s="3">
        <v>175</v>
      </c>
      <c r="L985" s="3">
        <v>0</v>
      </c>
      <c r="M985" s="4">
        <f>PI()*(K985/2)^2/1000+PI()*(L985/2)^2/1000</f>
        <v>24.052818754046854</v>
      </c>
      <c r="N985" s="33">
        <v>0</v>
      </c>
      <c r="O985" s="3">
        <v>7</v>
      </c>
      <c r="P985" s="6">
        <v>1.6919999999999999</v>
      </c>
      <c r="Q985" s="6">
        <v>1.3620000000000001</v>
      </c>
      <c r="R985" s="6">
        <v>1.325</v>
      </c>
      <c r="S985" s="6">
        <v>0</v>
      </c>
      <c r="T985" s="6">
        <f>R985-S985</f>
        <v>1.325</v>
      </c>
      <c r="U985" s="6">
        <v>1.397</v>
      </c>
      <c r="V985" s="6">
        <f>U985-S985</f>
        <v>1.397</v>
      </c>
      <c r="W985" s="6">
        <f>100 - (1 - (((U985-T985)/U985)+(S985/T985)))*100</f>
        <v>5.1539012168933453</v>
      </c>
      <c r="X985" s="7">
        <v>1.397</v>
      </c>
      <c r="Y985" s="13">
        <f>(X985-U985)/U985*100</f>
        <v>0</v>
      </c>
      <c r="Z985" s="14">
        <f>IF(W985&gt;10,"NA",Y985)</f>
        <v>0</v>
      </c>
    </row>
    <row r="986" spans="1:26" ht="19" x14ac:dyDescent="0.25">
      <c r="A986" s="23">
        <v>985</v>
      </c>
      <c r="B986" s="5" t="s">
        <v>25</v>
      </c>
      <c r="C986" s="3" t="s">
        <v>52</v>
      </c>
      <c r="D986" s="3" t="s">
        <v>52</v>
      </c>
      <c r="E986" s="3" t="s">
        <v>47</v>
      </c>
      <c r="F986" s="3" t="s">
        <v>8</v>
      </c>
      <c r="G986" s="3">
        <v>66</v>
      </c>
      <c r="H986" s="3" t="s">
        <v>17</v>
      </c>
      <c r="I986" s="23" t="s">
        <v>59</v>
      </c>
      <c r="J986" s="23">
        <v>466</v>
      </c>
      <c r="K986" s="3">
        <v>175</v>
      </c>
      <c r="L986" s="3">
        <v>0</v>
      </c>
      <c r="M986" s="4">
        <f>PI()*(K986/2)^2/1000+PI()*(L986/2)^2/1000</f>
        <v>24.052818754046854</v>
      </c>
      <c r="N986" s="33">
        <v>0</v>
      </c>
      <c r="O986" s="3">
        <v>8</v>
      </c>
      <c r="P986" s="6">
        <v>1.63</v>
      </c>
      <c r="Q986" s="6">
        <v>1.202</v>
      </c>
      <c r="R986" s="6">
        <v>1.143</v>
      </c>
      <c r="S986" s="6">
        <v>0</v>
      </c>
      <c r="T986" s="6">
        <f>R986-S986</f>
        <v>1.143</v>
      </c>
      <c r="U986" s="6">
        <v>1.143</v>
      </c>
      <c r="V986" s="6">
        <f>U986-S986</f>
        <v>1.143</v>
      </c>
      <c r="W986" s="6">
        <f>100 - (1 - (((U986-T986)/U986)+(S986/T986)))*100</f>
        <v>0</v>
      </c>
      <c r="X986" s="7">
        <v>1.143</v>
      </c>
      <c r="Y986" s="13">
        <f>(X986-U986)/U986*100</f>
        <v>0</v>
      </c>
      <c r="Z986" s="14">
        <f>IF(W986&gt;10,"NA",Y986)</f>
        <v>0</v>
      </c>
    </row>
    <row r="987" spans="1:26" ht="19" x14ac:dyDescent="0.25">
      <c r="A987" s="23">
        <v>986</v>
      </c>
      <c r="B987" s="5" t="s">
        <v>25</v>
      </c>
      <c r="C987" s="3" t="s">
        <v>52</v>
      </c>
      <c r="D987" s="3" t="s">
        <v>52</v>
      </c>
      <c r="E987" s="3" t="s">
        <v>47</v>
      </c>
      <c r="F987" s="3" t="s">
        <v>8</v>
      </c>
      <c r="G987" s="3">
        <v>66</v>
      </c>
      <c r="H987" s="3" t="s">
        <v>17</v>
      </c>
      <c r="I987" s="23" t="s">
        <v>59</v>
      </c>
      <c r="J987" s="23">
        <v>466</v>
      </c>
      <c r="K987" s="3">
        <v>175</v>
      </c>
      <c r="L987" s="3">
        <v>0</v>
      </c>
      <c r="M987" s="4">
        <f>PI()*(K987/2)^2/1000+PI()*(L987/2)^2/1000</f>
        <v>24.052818754046854</v>
      </c>
      <c r="N987" s="33">
        <v>0</v>
      </c>
      <c r="O987" s="3">
        <v>9</v>
      </c>
      <c r="P987" s="6">
        <v>1.667</v>
      </c>
      <c r="Q987" s="6">
        <v>1.53</v>
      </c>
      <c r="R987" s="6">
        <v>1.502</v>
      </c>
      <c r="S987" s="6">
        <v>0</v>
      </c>
      <c r="T987" s="6">
        <f>R987-S987</f>
        <v>1.502</v>
      </c>
      <c r="U987" s="6">
        <v>1.573</v>
      </c>
      <c r="V987" s="6">
        <f>U987-S987</f>
        <v>1.573</v>
      </c>
      <c r="W987" s="6">
        <f>100 - (1 - (((U987-T987)/U987)+(S987/T987)))*100</f>
        <v>4.5136681500317763</v>
      </c>
      <c r="X987" s="7">
        <v>1.573</v>
      </c>
      <c r="Y987" s="13">
        <f>(X987-U987)/U987*100</f>
        <v>0</v>
      </c>
      <c r="Z987" s="14">
        <f>IF(W987&gt;10,"NA",Y987)</f>
        <v>0</v>
      </c>
    </row>
    <row r="988" spans="1:26" ht="19" x14ac:dyDescent="0.25">
      <c r="A988" s="23">
        <v>987</v>
      </c>
      <c r="B988" s="5" t="s">
        <v>25</v>
      </c>
      <c r="C988" s="3" t="s">
        <v>52</v>
      </c>
      <c r="D988" s="3" t="s">
        <v>52</v>
      </c>
      <c r="E988" s="3" t="s">
        <v>47</v>
      </c>
      <c r="F988" s="3" t="s">
        <v>8</v>
      </c>
      <c r="G988" s="3">
        <v>66</v>
      </c>
      <c r="H988" s="3" t="s">
        <v>17</v>
      </c>
      <c r="I988" s="23" t="s">
        <v>59</v>
      </c>
      <c r="J988" s="23">
        <v>466</v>
      </c>
      <c r="K988" s="3">
        <v>175</v>
      </c>
      <c r="L988" s="3">
        <v>0</v>
      </c>
      <c r="M988" s="4">
        <f>PI()*(K988/2)^2/1000+PI()*(L988/2)^2/1000</f>
        <v>24.052818754046854</v>
      </c>
      <c r="N988" s="33">
        <v>0</v>
      </c>
      <c r="O988" s="3">
        <v>10</v>
      </c>
      <c r="P988" s="6">
        <v>1.724</v>
      </c>
      <c r="Q988" s="6">
        <v>1.726</v>
      </c>
      <c r="R988" s="6">
        <v>1.6839999999999999</v>
      </c>
      <c r="S988" s="6">
        <v>0</v>
      </c>
      <c r="T988" s="6">
        <f>R988-S988</f>
        <v>1.6839999999999999</v>
      </c>
      <c r="U988" s="6">
        <v>1.6839999999999999</v>
      </c>
      <c r="V988" s="6">
        <f>U988-S988</f>
        <v>1.6839999999999999</v>
      </c>
      <c r="W988" s="6">
        <f>100 - (1 - (((U988-T988)/U988)+(S988/T988)))*100</f>
        <v>0</v>
      </c>
      <c r="X988" s="7">
        <v>1.6839999999999999</v>
      </c>
      <c r="Y988" s="13">
        <f>(X988-U988)/U988*100</f>
        <v>0</v>
      </c>
      <c r="Z988" s="14">
        <f>IF(W988&gt;10,"NA",Y988)</f>
        <v>0</v>
      </c>
    </row>
    <row r="989" spans="1:26" ht="19" x14ac:dyDescent="0.25">
      <c r="A989" s="23">
        <v>988</v>
      </c>
      <c r="B989" s="5" t="s">
        <v>25</v>
      </c>
      <c r="C989" s="3" t="s">
        <v>52</v>
      </c>
      <c r="D989" s="3" t="s">
        <v>52</v>
      </c>
      <c r="E989" s="3" t="s">
        <v>47</v>
      </c>
      <c r="F989" s="3" t="s">
        <v>8</v>
      </c>
      <c r="G989" s="3">
        <v>67</v>
      </c>
      <c r="H989" s="3" t="s">
        <v>9</v>
      </c>
      <c r="I989" s="23" t="s">
        <v>35</v>
      </c>
      <c r="J989" s="23">
        <v>429</v>
      </c>
      <c r="K989" s="3">
        <v>51</v>
      </c>
      <c r="L989" s="3">
        <v>0</v>
      </c>
      <c r="M989" s="4">
        <f>PI()*(K989/2)^2/1000+PI()*(L989/2)^2/1000</f>
        <v>2.0428206229967629</v>
      </c>
      <c r="N989" s="33">
        <v>0</v>
      </c>
      <c r="O989" s="3">
        <v>1</v>
      </c>
      <c r="P989" s="6">
        <v>1.611</v>
      </c>
      <c r="Q989" s="6">
        <v>0.96899999999999997</v>
      </c>
      <c r="R989" s="6">
        <v>0.91500000000000004</v>
      </c>
      <c r="S989" s="6">
        <v>0</v>
      </c>
      <c r="T989" s="6">
        <f>R989-S989</f>
        <v>0.91500000000000004</v>
      </c>
      <c r="U989" s="6">
        <v>0.91500000000000004</v>
      </c>
      <c r="V989" s="6">
        <f>U989-S989</f>
        <v>0.91500000000000004</v>
      </c>
      <c r="W989" s="6">
        <f>100 - (1 - (((U989-T989)/U989)+(S989/T989)))*100</f>
        <v>0</v>
      </c>
      <c r="X989" s="6">
        <v>0.91500000000000004</v>
      </c>
      <c r="Y989" s="13">
        <f>(X989-U989)/U989*100</f>
        <v>0</v>
      </c>
      <c r="Z989" s="14">
        <f>IF(W989&gt;10,"NA",Y989)</f>
        <v>0</v>
      </c>
    </row>
    <row r="990" spans="1:26" ht="19" x14ac:dyDescent="0.25">
      <c r="A990" s="23">
        <v>989</v>
      </c>
      <c r="B990" s="5" t="s">
        <v>25</v>
      </c>
      <c r="C990" s="3" t="s">
        <v>52</v>
      </c>
      <c r="D990" s="3" t="s">
        <v>52</v>
      </c>
      <c r="E990" s="3" t="s">
        <v>47</v>
      </c>
      <c r="F990" s="3" t="s">
        <v>8</v>
      </c>
      <c r="G990" s="3">
        <v>67</v>
      </c>
      <c r="H990" s="3" t="s">
        <v>9</v>
      </c>
      <c r="I990" s="23" t="s">
        <v>35</v>
      </c>
      <c r="J990" s="23">
        <v>429</v>
      </c>
      <c r="K990" s="3">
        <v>51</v>
      </c>
      <c r="L990" s="3">
        <v>0</v>
      </c>
      <c r="M990" s="4">
        <f>PI()*(K990/2)^2/1000+PI()*(L990/2)^2/1000</f>
        <v>2.0428206229967629</v>
      </c>
      <c r="N990" s="33">
        <v>0</v>
      </c>
      <c r="O990" s="3">
        <v>2</v>
      </c>
      <c r="P990" s="6">
        <v>1.6319999999999999</v>
      </c>
      <c r="Q990" s="6">
        <v>0.91100000000000003</v>
      </c>
      <c r="R990" s="6">
        <v>0.86199999999999999</v>
      </c>
      <c r="S990" s="6">
        <v>0</v>
      </c>
      <c r="T990" s="6">
        <f>R990-S990</f>
        <v>0.86199999999999999</v>
      </c>
      <c r="U990" s="6">
        <v>0.91400000000000003</v>
      </c>
      <c r="V990" s="6">
        <f>U990-S990</f>
        <v>0.91400000000000003</v>
      </c>
      <c r="W990" s="6">
        <f>100 - (1 - (((U990-T990)/U990)+(S990/T990)))*100</f>
        <v>5.6892778993435513</v>
      </c>
      <c r="X990" s="6">
        <v>0.91400000000000003</v>
      </c>
      <c r="Y990" s="13">
        <f>(X990-U990)/U990*100</f>
        <v>0</v>
      </c>
      <c r="Z990" s="14">
        <f>IF(W990&gt;10,"NA",Y990)</f>
        <v>0</v>
      </c>
    </row>
    <row r="991" spans="1:26" ht="19" x14ac:dyDescent="0.25">
      <c r="A991" s="23">
        <v>990</v>
      </c>
      <c r="B991" s="5" t="s">
        <v>25</v>
      </c>
      <c r="C991" s="3" t="s">
        <v>52</v>
      </c>
      <c r="D991" s="3" t="s">
        <v>52</v>
      </c>
      <c r="E991" s="3" t="s">
        <v>47</v>
      </c>
      <c r="F991" s="3" t="s">
        <v>8</v>
      </c>
      <c r="G991" s="3">
        <v>67</v>
      </c>
      <c r="H991" s="3" t="s">
        <v>9</v>
      </c>
      <c r="I991" s="23" t="s">
        <v>35</v>
      </c>
      <c r="J991" s="23">
        <v>429</v>
      </c>
      <c r="K991" s="3">
        <v>51</v>
      </c>
      <c r="L991" s="3">
        <v>0</v>
      </c>
      <c r="M991" s="4">
        <f>PI()*(K991/2)^2/1000+PI()*(L991/2)^2/1000</f>
        <v>2.0428206229967629</v>
      </c>
      <c r="N991" s="33">
        <v>1</v>
      </c>
      <c r="O991" s="3">
        <v>3</v>
      </c>
      <c r="P991" s="6">
        <v>1.135</v>
      </c>
      <c r="Q991" s="6">
        <v>0.53200000000000003</v>
      </c>
      <c r="R991" s="6">
        <v>0.5</v>
      </c>
      <c r="S991" s="6">
        <v>0</v>
      </c>
      <c r="T991" s="6">
        <f>R991-S991</f>
        <v>0.5</v>
      </c>
      <c r="U991" s="6">
        <v>0.52</v>
      </c>
      <c r="V991" s="6">
        <f>U991-S991</f>
        <v>0.52</v>
      </c>
      <c r="W991" s="6">
        <f>100 - (1 - (((U991-T991)/U991)+(S991/T991)))*100</f>
        <v>3.8461538461538538</v>
      </c>
      <c r="X991" s="6">
        <v>0.52</v>
      </c>
      <c r="Y991" s="13">
        <f>(X991-U991)/U991*100</f>
        <v>0</v>
      </c>
      <c r="Z991" s="14">
        <f>IF(W991&gt;10,"NA",Y991)</f>
        <v>0</v>
      </c>
    </row>
    <row r="992" spans="1:26" ht="19" x14ac:dyDescent="0.25">
      <c r="A992" s="23">
        <v>991</v>
      </c>
      <c r="B992" s="5" t="s">
        <v>25</v>
      </c>
      <c r="C992" s="3" t="s">
        <v>52</v>
      </c>
      <c r="D992" s="3" t="s">
        <v>52</v>
      </c>
      <c r="E992" s="3" t="s">
        <v>47</v>
      </c>
      <c r="F992" s="3" t="s">
        <v>8</v>
      </c>
      <c r="G992" s="3">
        <v>67</v>
      </c>
      <c r="H992" s="3" t="s">
        <v>9</v>
      </c>
      <c r="I992" s="23" t="s">
        <v>35</v>
      </c>
      <c r="J992" s="23">
        <v>429</v>
      </c>
      <c r="K992" s="3">
        <v>51</v>
      </c>
      <c r="L992" s="3">
        <v>0</v>
      </c>
      <c r="M992" s="4">
        <f>PI()*(K992/2)^2/1000+PI()*(L992/2)^2/1000</f>
        <v>2.0428206229967629</v>
      </c>
      <c r="N992" s="33">
        <v>0</v>
      </c>
      <c r="O992" s="3">
        <v>4</v>
      </c>
      <c r="P992" s="6">
        <v>2.512</v>
      </c>
      <c r="Q992" s="6">
        <v>1.7889999999999999</v>
      </c>
      <c r="R992" s="6">
        <v>1.7450000000000001</v>
      </c>
      <c r="S992" s="6">
        <v>0</v>
      </c>
      <c r="T992" s="6">
        <f>R992-S992</f>
        <v>1.7450000000000001</v>
      </c>
      <c r="U992" s="6">
        <v>2.3530000000000002</v>
      </c>
      <c r="V992" s="6">
        <f>U992-S992</f>
        <v>2.3530000000000002</v>
      </c>
      <c r="W992" s="6">
        <f>100 - (1 - (((U992-T992)/U992)+(S992/T992)))*100</f>
        <v>25.839354016149599</v>
      </c>
      <c r="X992" s="6">
        <v>2.3530000000000002</v>
      </c>
      <c r="Y992" s="13">
        <f>(X992-U992)/U992*100</f>
        <v>0</v>
      </c>
      <c r="Z992" s="14" t="str">
        <f>IF(W992&gt;10,"NA",Y992)</f>
        <v>NA</v>
      </c>
    </row>
    <row r="993" spans="1:26" ht="19" x14ac:dyDescent="0.25">
      <c r="A993" s="23">
        <v>992</v>
      </c>
      <c r="B993" s="5" t="s">
        <v>25</v>
      </c>
      <c r="C993" s="3" t="s">
        <v>52</v>
      </c>
      <c r="D993" s="3" t="s">
        <v>52</v>
      </c>
      <c r="E993" s="3" t="s">
        <v>47</v>
      </c>
      <c r="F993" s="3" t="s">
        <v>8</v>
      </c>
      <c r="G993" s="3">
        <v>67</v>
      </c>
      <c r="H993" s="3" t="s">
        <v>9</v>
      </c>
      <c r="I993" s="23" t="s">
        <v>35</v>
      </c>
      <c r="J993" s="23">
        <v>429</v>
      </c>
      <c r="K993" s="3">
        <v>51</v>
      </c>
      <c r="L993" s="3">
        <v>0</v>
      </c>
      <c r="M993" s="4">
        <f>PI()*(K993/2)^2/1000+PI()*(L993/2)^2/1000</f>
        <v>2.0428206229967629</v>
      </c>
      <c r="N993" s="33">
        <v>0</v>
      </c>
      <c r="O993" s="3">
        <v>5</v>
      </c>
      <c r="P993" s="6">
        <v>2.4950000000000001</v>
      </c>
      <c r="Q993" s="6">
        <v>1.9970000000000001</v>
      </c>
      <c r="R993" s="6">
        <v>1.9430000000000001</v>
      </c>
      <c r="S993" s="6">
        <v>0</v>
      </c>
      <c r="T993" s="6">
        <f>R993-S993</f>
        <v>1.9430000000000001</v>
      </c>
      <c r="U993" s="6">
        <v>2.2280000000000002</v>
      </c>
      <c r="V993" s="6">
        <f>U993-S993</f>
        <v>2.2280000000000002</v>
      </c>
      <c r="W993" s="6">
        <f>100 - (1 - (((U993-T993)/U993)+(S993/T993)))*100</f>
        <v>12.791741472172362</v>
      </c>
      <c r="X993" s="6">
        <v>2.2280000000000002</v>
      </c>
      <c r="Y993" s="13">
        <f>(X993-U993)/U993*100</f>
        <v>0</v>
      </c>
      <c r="Z993" s="14" t="str">
        <f>IF(W993&gt;10,"NA",Y993)</f>
        <v>NA</v>
      </c>
    </row>
    <row r="994" spans="1:26" ht="19" x14ac:dyDescent="0.25">
      <c r="A994" s="23">
        <v>993</v>
      </c>
      <c r="B994" s="5" t="s">
        <v>25</v>
      </c>
      <c r="C994" s="3" t="s">
        <v>52</v>
      </c>
      <c r="D994" s="3" t="s">
        <v>52</v>
      </c>
      <c r="E994" s="3" t="s">
        <v>47</v>
      </c>
      <c r="F994" s="3" t="s">
        <v>8</v>
      </c>
      <c r="G994" s="3">
        <v>67</v>
      </c>
      <c r="H994" s="3" t="s">
        <v>9</v>
      </c>
      <c r="I994" s="23" t="s">
        <v>35</v>
      </c>
      <c r="J994" s="23">
        <v>429</v>
      </c>
      <c r="K994" s="3">
        <v>51</v>
      </c>
      <c r="L994" s="3">
        <v>0</v>
      </c>
      <c r="M994" s="4">
        <f>PI()*(K994/2)^2/1000+PI()*(L994/2)^2/1000</f>
        <v>2.0428206229967629</v>
      </c>
      <c r="N994" s="33">
        <v>0</v>
      </c>
      <c r="O994" s="3">
        <v>6</v>
      </c>
      <c r="P994" s="6">
        <v>2.1779999999999999</v>
      </c>
      <c r="Q994" s="6">
        <v>1.8640000000000001</v>
      </c>
      <c r="R994" s="6">
        <v>1.825</v>
      </c>
      <c r="S994" s="6">
        <v>0</v>
      </c>
      <c r="T994" s="6">
        <f>R994-S994</f>
        <v>1.825</v>
      </c>
      <c r="U994" s="6">
        <v>1.9330000000000001</v>
      </c>
      <c r="V994" s="6">
        <f>U994-S994</f>
        <v>1.9330000000000001</v>
      </c>
      <c r="W994" s="6">
        <f>100 - (1 - (((U994-T994)/U994)+(S994/T994)))*100</f>
        <v>5.5871702017589229</v>
      </c>
      <c r="X994" s="6">
        <v>1.9330000000000001</v>
      </c>
      <c r="Y994" s="13">
        <f>(X994-U994)/U994*100</f>
        <v>0</v>
      </c>
      <c r="Z994" s="14">
        <f>IF(W994&gt;10,"NA",Y994)</f>
        <v>0</v>
      </c>
    </row>
    <row r="995" spans="1:26" ht="19" x14ac:dyDescent="0.25">
      <c r="A995" s="23">
        <v>994</v>
      </c>
      <c r="B995" s="5" t="s">
        <v>25</v>
      </c>
      <c r="C995" s="3" t="s">
        <v>52</v>
      </c>
      <c r="D995" s="3" t="s">
        <v>52</v>
      </c>
      <c r="E995" s="3" t="s">
        <v>47</v>
      </c>
      <c r="F995" s="3" t="s">
        <v>8</v>
      </c>
      <c r="G995" s="3">
        <v>67</v>
      </c>
      <c r="H995" s="3" t="s">
        <v>9</v>
      </c>
      <c r="I995" s="23" t="s">
        <v>35</v>
      </c>
      <c r="J995" s="23">
        <v>429</v>
      </c>
      <c r="K995" s="3">
        <v>51</v>
      </c>
      <c r="L995" s="3">
        <v>0</v>
      </c>
      <c r="M995" s="4">
        <f>PI()*(K995/2)^2/1000+PI()*(L995/2)^2/1000</f>
        <v>2.0428206229967629</v>
      </c>
      <c r="N995" s="33">
        <v>0</v>
      </c>
      <c r="O995" s="3">
        <v>7</v>
      </c>
      <c r="P995" s="6">
        <v>2.3359999999999999</v>
      </c>
      <c r="Q995" s="6">
        <v>1.7390000000000001</v>
      </c>
      <c r="R995" s="6">
        <v>1.708</v>
      </c>
      <c r="S995" s="6">
        <v>0</v>
      </c>
      <c r="T995" s="6">
        <f>R995-S995</f>
        <v>1.708</v>
      </c>
      <c r="U995" s="6">
        <v>2.2909999999999999</v>
      </c>
      <c r="V995" s="6">
        <f>U995-S995</f>
        <v>2.2909999999999999</v>
      </c>
      <c r="W995" s="6">
        <f>100 - (1 - (((U995-T995)/U995)+(S995/T995)))*100</f>
        <v>25.447402880838069</v>
      </c>
      <c r="X995" s="6">
        <v>2.2909999999999999</v>
      </c>
      <c r="Y995" s="13">
        <f>(X995-U995)/U995*100</f>
        <v>0</v>
      </c>
      <c r="Z995" s="14" t="str">
        <f>IF(W995&gt;10,"NA",Y995)</f>
        <v>NA</v>
      </c>
    </row>
    <row r="996" spans="1:26" ht="19" x14ac:dyDescent="0.25">
      <c r="A996" s="23">
        <v>995</v>
      </c>
      <c r="B996" s="5" t="s">
        <v>25</v>
      </c>
      <c r="C996" s="3" t="s">
        <v>52</v>
      </c>
      <c r="D996" s="3" t="s">
        <v>52</v>
      </c>
      <c r="E996" s="3" t="s">
        <v>47</v>
      </c>
      <c r="F996" s="3" t="s">
        <v>8</v>
      </c>
      <c r="G996" s="3">
        <v>67</v>
      </c>
      <c r="H996" s="3" t="s">
        <v>9</v>
      </c>
      <c r="I996" s="23" t="s">
        <v>35</v>
      </c>
      <c r="J996" s="23">
        <v>429</v>
      </c>
      <c r="K996" s="3">
        <v>51</v>
      </c>
      <c r="L996" s="3">
        <v>0</v>
      </c>
      <c r="M996" s="4">
        <f>PI()*(K996/2)^2/1000+PI()*(L996/2)^2/1000</f>
        <v>2.0428206229967629</v>
      </c>
      <c r="N996" s="33">
        <v>0</v>
      </c>
      <c r="O996" s="3">
        <v>8</v>
      </c>
      <c r="P996" s="6">
        <v>2.5619999999999998</v>
      </c>
      <c r="Q996" s="6">
        <v>2.2669999999999999</v>
      </c>
      <c r="R996" s="6">
        <v>2.2240000000000002</v>
      </c>
      <c r="S996" s="6">
        <v>0</v>
      </c>
      <c r="T996" s="6">
        <f>R996-S996</f>
        <v>2.2240000000000002</v>
      </c>
      <c r="U996" s="6">
        <v>2.4169999999999998</v>
      </c>
      <c r="V996" s="6">
        <f>U996-S996</f>
        <v>2.4169999999999998</v>
      </c>
      <c r="W996" s="6">
        <f>100 - (1 - (((U996-T996)/U996)+(S996/T996)))*100</f>
        <v>7.9851055026892652</v>
      </c>
      <c r="X996" s="6">
        <v>2.4169999999999998</v>
      </c>
      <c r="Y996" s="13">
        <f>(X996-U996)/U996*100</f>
        <v>0</v>
      </c>
      <c r="Z996" s="14">
        <f>IF(W996&gt;10,"NA",Y996)</f>
        <v>0</v>
      </c>
    </row>
    <row r="997" spans="1:26" ht="19" x14ac:dyDescent="0.25">
      <c r="A997" s="23">
        <v>996</v>
      </c>
      <c r="B997" s="5" t="s">
        <v>25</v>
      </c>
      <c r="C997" s="3" t="s">
        <v>52</v>
      </c>
      <c r="D997" s="3" t="s">
        <v>52</v>
      </c>
      <c r="E997" s="3" t="s">
        <v>47</v>
      </c>
      <c r="F997" s="3" t="s">
        <v>8</v>
      </c>
      <c r="G997" s="3">
        <v>67</v>
      </c>
      <c r="H997" s="3" t="s">
        <v>9</v>
      </c>
      <c r="I997" s="23" t="s">
        <v>35</v>
      </c>
      <c r="J997" s="23">
        <v>429</v>
      </c>
      <c r="K997" s="3">
        <v>51</v>
      </c>
      <c r="L997" s="3">
        <v>0</v>
      </c>
      <c r="M997" s="4">
        <f>PI()*(K997/2)^2/1000+PI()*(L997/2)^2/1000</f>
        <v>2.0428206229967629</v>
      </c>
      <c r="N997" s="33">
        <v>0</v>
      </c>
      <c r="O997" s="3">
        <v>9</v>
      </c>
      <c r="P997" s="6">
        <v>2.8889999999999998</v>
      </c>
      <c r="Q997" s="6">
        <v>2.5339999999999998</v>
      </c>
      <c r="R997" s="6">
        <v>2.4670000000000001</v>
      </c>
      <c r="S997" s="6">
        <v>0</v>
      </c>
      <c r="T997" s="6">
        <f>R997-S997</f>
        <v>2.4670000000000001</v>
      </c>
      <c r="U997" s="6">
        <v>2.9140000000000001</v>
      </c>
      <c r="V997" s="6">
        <f>U997-S997</f>
        <v>2.9140000000000001</v>
      </c>
      <c r="W997" s="6">
        <f>100 - (1 - (((U997-T997)/U997)+(S997/T997)))*100</f>
        <v>15.339739190116688</v>
      </c>
      <c r="X997" s="6">
        <v>2.9140000000000001</v>
      </c>
      <c r="Y997" s="13">
        <f>(X997-U997)/U997*100</f>
        <v>0</v>
      </c>
      <c r="Z997" s="14" t="str">
        <f>IF(W997&gt;10,"NA",Y997)</f>
        <v>NA</v>
      </c>
    </row>
    <row r="998" spans="1:26" ht="19" x14ac:dyDescent="0.25">
      <c r="A998" s="23">
        <v>997</v>
      </c>
      <c r="B998" s="5" t="s">
        <v>25</v>
      </c>
      <c r="C998" s="3" t="s">
        <v>52</v>
      </c>
      <c r="D998" s="3" t="s">
        <v>52</v>
      </c>
      <c r="E998" s="3" t="s">
        <v>47</v>
      </c>
      <c r="F998" s="3" t="s">
        <v>8</v>
      </c>
      <c r="G998" s="3">
        <v>67</v>
      </c>
      <c r="H998" s="3" t="s">
        <v>9</v>
      </c>
      <c r="I998" s="23" t="s">
        <v>35</v>
      </c>
      <c r="J998" s="23">
        <v>429</v>
      </c>
      <c r="K998" s="3">
        <v>51</v>
      </c>
      <c r="L998" s="3">
        <v>0</v>
      </c>
      <c r="M998" s="4">
        <f>PI()*(K998/2)^2/1000+PI()*(L998/2)^2/1000</f>
        <v>2.0428206229967629</v>
      </c>
      <c r="N998" s="33">
        <v>0</v>
      </c>
      <c r="O998" s="3">
        <v>10</v>
      </c>
      <c r="P998" s="6">
        <v>2.1909999999999998</v>
      </c>
      <c r="Q998" s="6">
        <v>1.8320000000000001</v>
      </c>
      <c r="R998" s="6">
        <v>1.76</v>
      </c>
      <c r="S998" s="6">
        <v>0</v>
      </c>
      <c r="T998" s="6">
        <f>R998-S998</f>
        <v>1.76</v>
      </c>
      <c r="U998" s="6">
        <v>1.931</v>
      </c>
      <c r="V998" s="6">
        <f>U998-S998</f>
        <v>1.931</v>
      </c>
      <c r="W998" s="6">
        <f>100 - (1 - (((U998-T998)/U998)+(S998/T998)))*100</f>
        <v>8.8555152770585295</v>
      </c>
      <c r="X998" s="6">
        <v>1.931</v>
      </c>
      <c r="Y998" s="13">
        <f>(X998-U998)/U998*100</f>
        <v>0</v>
      </c>
      <c r="Z998" s="14">
        <f>IF(W998&gt;10,"NA",Y998)</f>
        <v>0</v>
      </c>
    </row>
    <row r="999" spans="1:26" ht="19" x14ac:dyDescent="0.25">
      <c r="A999" s="23">
        <v>998</v>
      </c>
      <c r="B999" s="5" t="s">
        <v>25</v>
      </c>
      <c r="C999" s="3" t="s">
        <v>52</v>
      </c>
      <c r="D999" s="3" t="s">
        <v>52</v>
      </c>
      <c r="E999" s="3" t="s">
        <v>47</v>
      </c>
      <c r="F999" s="3" t="s">
        <v>8</v>
      </c>
      <c r="G999" s="3">
        <v>67</v>
      </c>
      <c r="H999" s="3" t="s">
        <v>17</v>
      </c>
      <c r="I999" s="23" t="s">
        <v>35</v>
      </c>
      <c r="J999" s="23">
        <v>429</v>
      </c>
      <c r="K999" s="3">
        <v>51</v>
      </c>
      <c r="L999" s="3">
        <v>0</v>
      </c>
      <c r="M999" s="4">
        <f>PI()*(K999/2)^2/1000+PI()*(L999/2)^2/1000</f>
        <v>2.0428206229967629</v>
      </c>
      <c r="N999" s="33">
        <v>0</v>
      </c>
      <c r="O999" s="3">
        <v>1</v>
      </c>
      <c r="P999" s="6">
        <v>1.369</v>
      </c>
      <c r="Q999" s="6">
        <v>0.60599999999999998</v>
      </c>
      <c r="R999" s="6">
        <v>0.58099999999999996</v>
      </c>
      <c r="S999" s="6">
        <v>0</v>
      </c>
      <c r="T999" s="6">
        <f>R999-S999</f>
        <v>0.58099999999999996</v>
      </c>
      <c r="U999" s="6">
        <v>0.76600000000000001</v>
      </c>
      <c r="V999" s="6">
        <f>U999-S999</f>
        <v>0.76600000000000001</v>
      </c>
      <c r="W999" s="6">
        <f>100 - (1 - (((U999-T999)/U999)+(S999/T999)))*100</f>
        <v>24.151436031331599</v>
      </c>
      <c r="X999" s="6">
        <v>0.76600000000000001</v>
      </c>
      <c r="Y999" s="13">
        <f>(X999-U999)/U999*100</f>
        <v>0</v>
      </c>
      <c r="Z999" s="14" t="str">
        <f>IF(W999&gt;10,"NA",Y999)</f>
        <v>NA</v>
      </c>
    </row>
    <row r="1000" spans="1:26" ht="19" x14ac:dyDescent="0.25">
      <c r="A1000" s="23">
        <v>999</v>
      </c>
      <c r="B1000" s="5" t="s">
        <v>25</v>
      </c>
      <c r="C1000" s="3" t="s">
        <v>52</v>
      </c>
      <c r="D1000" s="3" t="s">
        <v>52</v>
      </c>
      <c r="E1000" s="3" t="s">
        <v>47</v>
      </c>
      <c r="F1000" s="3" t="s">
        <v>8</v>
      </c>
      <c r="G1000" s="3">
        <v>67</v>
      </c>
      <c r="H1000" s="3" t="s">
        <v>17</v>
      </c>
      <c r="I1000" s="23" t="s">
        <v>35</v>
      </c>
      <c r="J1000" s="23">
        <v>429</v>
      </c>
      <c r="K1000" s="3">
        <v>51</v>
      </c>
      <c r="L1000" s="3">
        <v>0</v>
      </c>
      <c r="M1000" s="4">
        <f>PI()*(K1000/2)^2/1000+PI()*(L1000/2)^2/1000</f>
        <v>2.0428206229967629</v>
      </c>
      <c r="N1000" s="33">
        <v>0</v>
      </c>
      <c r="O1000" s="3">
        <v>2</v>
      </c>
      <c r="P1000" s="6">
        <v>1.208</v>
      </c>
      <c r="Q1000" s="6">
        <v>0.496</v>
      </c>
      <c r="R1000" s="6">
        <v>0.45</v>
      </c>
      <c r="S1000" s="6">
        <v>0</v>
      </c>
      <c r="T1000" s="6">
        <f>R1000-S1000</f>
        <v>0.45</v>
      </c>
      <c r="U1000" s="6">
        <v>0.629</v>
      </c>
      <c r="V1000" s="6">
        <f>U1000-S1000</f>
        <v>0.629</v>
      </c>
      <c r="W1000" s="6">
        <f>100 - (1 - (((U1000-T1000)/U1000)+(S1000/T1000)))*100</f>
        <v>28.457869634340227</v>
      </c>
      <c r="X1000" s="6">
        <v>0.629</v>
      </c>
      <c r="Y1000" s="13">
        <f>(X1000-U1000)/U1000*100</f>
        <v>0</v>
      </c>
      <c r="Z1000" s="14" t="str">
        <f>IF(W1000&gt;10,"NA",Y1000)</f>
        <v>NA</v>
      </c>
    </row>
    <row r="1001" spans="1:26" ht="19" x14ac:dyDescent="0.25">
      <c r="A1001" s="23">
        <v>1000</v>
      </c>
      <c r="B1001" s="5" t="s">
        <v>25</v>
      </c>
      <c r="C1001" s="3" t="s">
        <v>52</v>
      </c>
      <c r="D1001" s="3" t="s">
        <v>52</v>
      </c>
      <c r="E1001" s="3" t="s">
        <v>47</v>
      </c>
      <c r="F1001" s="3" t="s">
        <v>8</v>
      </c>
      <c r="G1001" s="3">
        <v>67</v>
      </c>
      <c r="H1001" s="3" t="s">
        <v>17</v>
      </c>
      <c r="I1001" s="23" t="s">
        <v>35</v>
      </c>
      <c r="J1001" s="23">
        <v>429</v>
      </c>
      <c r="K1001" s="3">
        <v>51</v>
      </c>
      <c r="L1001" s="3">
        <v>0</v>
      </c>
      <c r="M1001" s="4">
        <f>PI()*(K1001/2)^2/1000+PI()*(L1001/2)^2/1000</f>
        <v>2.0428206229967629</v>
      </c>
      <c r="N1001" s="33">
        <v>0</v>
      </c>
      <c r="O1001" s="3">
        <v>3</v>
      </c>
      <c r="P1001" s="6">
        <v>1.329</v>
      </c>
      <c r="Q1001" s="6">
        <v>0.47199999999999998</v>
      </c>
      <c r="R1001" s="6">
        <v>0.437</v>
      </c>
      <c r="S1001" s="6">
        <v>0</v>
      </c>
      <c r="T1001" s="6">
        <f>R1001-S1001</f>
        <v>0.437</v>
      </c>
      <c r="U1001" s="6">
        <v>0.76</v>
      </c>
      <c r="V1001" s="6">
        <f>U1001-S1001</f>
        <v>0.76</v>
      </c>
      <c r="W1001" s="6">
        <f>100 - (1 - (((U1001-T1001)/U1001)+(S1001/T1001)))*100</f>
        <v>42.500000000000007</v>
      </c>
      <c r="X1001" s="6">
        <v>0.76</v>
      </c>
      <c r="Y1001" s="13">
        <f>(X1001-U1001)/U1001*100</f>
        <v>0</v>
      </c>
      <c r="Z1001" s="14" t="str">
        <f>IF(W1001&gt;10,"NA",Y1001)</f>
        <v>NA</v>
      </c>
    </row>
    <row r="1002" spans="1:26" ht="19" x14ac:dyDescent="0.25">
      <c r="A1002" s="23">
        <v>1001</v>
      </c>
      <c r="B1002" s="5" t="s">
        <v>25</v>
      </c>
      <c r="C1002" s="3" t="s">
        <v>52</v>
      </c>
      <c r="D1002" s="3" t="s">
        <v>52</v>
      </c>
      <c r="E1002" s="3" t="s">
        <v>47</v>
      </c>
      <c r="F1002" s="3" t="s">
        <v>8</v>
      </c>
      <c r="G1002" s="3">
        <v>67</v>
      </c>
      <c r="H1002" s="3" t="s">
        <v>17</v>
      </c>
      <c r="I1002" s="23" t="s">
        <v>35</v>
      </c>
      <c r="J1002" s="23">
        <v>429</v>
      </c>
      <c r="K1002" s="3">
        <v>51</v>
      </c>
      <c r="L1002" s="3">
        <v>0</v>
      </c>
      <c r="M1002" s="4">
        <f>PI()*(K1002/2)^2/1000+PI()*(L1002/2)^2/1000</f>
        <v>2.0428206229967629</v>
      </c>
      <c r="N1002" s="33">
        <v>0</v>
      </c>
      <c r="O1002" s="3">
        <v>4</v>
      </c>
      <c r="P1002" s="6">
        <v>1.145</v>
      </c>
      <c r="Q1002" s="6">
        <v>0.52600000000000002</v>
      </c>
      <c r="R1002" s="6">
        <v>0.51200000000000001</v>
      </c>
      <c r="S1002" s="6">
        <v>0</v>
      </c>
      <c r="T1002" s="6">
        <f>R1002-S1002</f>
        <v>0.51200000000000001</v>
      </c>
      <c r="U1002" s="6">
        <v>0.51200000000000001</v>
      </c>
      <c r="V1002" s="6">
        <f>U1002-S1002</f>
        <v>0.51200000000000001</v>
      </c>
      <c r="W1002" s="6">
        <f>100 - (1 - (((U1002-T1002)/U1002)+(S1002/T1002)))*100</f>
        <v>0</v>
      </c>
      <c r="X1002" s="6">
        <v>0.51200000000000001</v>
      </c>
      <c r="Y1002" s="13">
        <f>(X1002-U1002)/U1002*100</f>
        <v>0</v>
      </c>
      <c r="Z1002" s="14">
        <f>IF(W1002&gt;10,"NA",Y1002)</f>
        <v>0</v>
      </c>
    </row>
    <row r="1003" spans="1:26" ht="19" x14ac:dyDescent="0.25">
      <c r="A1003" s="23">
        <v>1002</v>
      </c>
      <c r="B1003" s="5" t="s">
        <v>25</v>
      </c>
      <c r="C1003" s="3" t="s">
        <v>52</v>
      </c>
      <c r="D1003" s="3" t="s">
        <v>52</v>
      </c>
      <c r="E1003" s="3" t="s">
        <v>47</v>
      </c>
      <c r="F1003" s="3" t="s">
        <v>8</v>
      </c>
      <c r="G1003" s="3">
        <v>67</v>
      </c>
      <c r="H1003" s="3" t="s">
        <v>17</v>
      </c>
      <c r="I1003" s="23" t="s">
        <v>35</v>
      </c>
      <c r="J1003" s="23">
        <v>429</v>
      </c>
      <c r="K1003" s="3">
        <v>51</v>
      </c>
      <c r="L1003" s="3">
        <v>0</v>
      </c>
      <c r="M1003" s="4">
        <f>PI()*(K1003/2)^2/1000+PI()*(L1003/2)^2/1000</f>
        <v>2.0428206229967629</v>
      </c>
      <c r="N1003" s="33">
        <v>0</v>
      </c>
      <c r="O1003" s="3">
        <v>5</v>
      </c>
      <c r="P1003" s="6">
        <v>1.871</v>
      </c>
      <c r="Q1003" s="6">
        <v>1.3149999999999999</v>
      </c>
      <c r="R1003" s="6">
        <v>1.274</v>
      </c>
      <c r="S1003" s="6">
        <v>0</v>
      </c>
      <c r="T1003" s="6">
        <f>R1003-S1003</f>
        <v>1.274</v>
      </c>
      <c r="U1003" s="6">
        <v>1.274</v>
      </c>
      <c r="V1003" s="6">
        <f>U1003-S1003</f>
        <v>1.274</v>
      </c>
      <c r="W1003" s="6">
        <f>100 - (1 - (((U1003-T1003)/U1003)+(S1003/T1003)))*100</f>
        <v>0</v>
      </c>
      <c r="X1003" s="6">
        <v>1.274</v>
      </c>
      <c r="Y1003" s="13">
        <f>(X1003-U1003)/U1003*100</f>
        <v>0</v>
      </c>
      <c r="Z1003" s="14">
        <f>IF(W1003&gt;10,"NA",Y1003)</f>
        <v>0</v>
      </c>
    </row>
    <row r="1004" spans="1:26" ht="19" x14ac:dyDescent="0.25">
      <c r="A1004" s="23">
        <v>1003</v>
      </c>
      <c r="B1004" s="5" t="s">
        <v>25</v>
      </c>
      <c r="C1004" s="3" t="s">
        <v>52</v>
      </c>
      <c r="D1004" s="3" t="s">
        <v>52</v>
      </c>
      <c r="E1004" s="3" t="s">
        <v>47</v>
      </c>
      <c r="F1004" s="3" t="s">
        <v>8</v>
      </c>
      <c r="G1004" s="3">
        <v>67</v>
      </c>
      <c r="H1004" s="3" t="s">
        <v>17</v>
      </c>
      <c r="I1004" s="23" t="s">
        <v>35</v>
      </c>
      <c r="J1004" s="23">
        <v>429</v>
      </c>
      <c r="K1004" s="3">
        <v>51</v>
      </c>
      <c r="L1004" s="3">
        <v>0</v>
      </c>
      <c r="M1004" s="4">
        <f>PI()*(K1004/2)^2/1000+PI()*(L1004/2)^2/1000</f>
        <v>2.0428206229967629</v>
      </c>
      <c r="N1004" s="33">
        <v>0</v>
      </c>
      <c r="O1004" s="3">
        <v>6</v>
      </c>
      <c r="P1004" s="6">
        <v>2.3889999999999998</v>
      </c>
      <c r="Q1004" s="6">
        <v>2.1429999999999998</v>
      </c>
      <c r="R1004" s="6">
        <v>2.1030000000000002</v>
      </c>
      <c r="S1004" s="6">
        <v>0</v>
      </c>
      <c r="T1004" s="6">
        <f>R1004-S1004</f>
        <v>2.1030000000000002</v>
      </c>
      <c r="U1004" s="6">
        <v>2.1030000000000002</v>
      </c>
      <c r="V1004" s="6">
        <f>U1004-S1004</f>
        <v>2.1030000000000002</v>
      </c>
      <c r="W1004" s="6">
        <f>100 - (1 - (((U1004-T1004)/U1004)+(S1004/T1004)))*100</f>
        <v>0</v>
      </c>
      <c r="X1004" s="6">
        <v>2.1030000000000002</v>
      </c>
      <c r="Y1004" s="13">
        <f>(X1004-U1004)/U1004*100</f>
        <v>0</v>
      </c>
      <c r="Z1004" s="14">
        <f>IF(W1004&gt;10,"NA",Y1004)</f>
        <v>0</v>
      </c>
    </row>
    <row r="1005" spans="1:26" ht="19" x14ac:dyDescent="0.25">
      <c r="A1005" s="23">
        <v>1004</v>
      </c>
      <c r="B1005" s="5" t="s">
        <v>25</v>
      </c>
      <c r="C1005" s="3" t="s">
        <v>52</v>
      </c>
      <c r="D1005" s="3" t="s">
        <v>52</v>
      </c>
      <c r="E1005" s="3" t="s">
        <v>47</v>
      </c>
      <c r="F1005" s="3" t="s">
        <v>8</v>
      </c>
      <c r="G1005" s="3">
        <v>67</v>
      </c>
      <c r="H1005" s="3" t="s">
        <v>17</v>
      </c>
      <c r="I1005" s="23" t="s">
        <v>35</v>
      </c>
      <c r="J1005" s="23">
        <v>429</v>
      </c>
      <c r="K1005" s="3">
        <v>51</v>
      </c>
      <c r="L1005" s="3">
        <v>0</v>
      </c>
      <c r="M1005" s="4">
        <f>PI()*(K1005/2)^2/1000+PI()*(L1005/2)^2/1000</f>
        <v>2.0428206229967629</v>
      </c>
      <c r="N1005" s="33">
        <v>0</v>
      </c>
      <c r="O1005" s="3">
        <v>7</v>
      </c>
      <c r="P1005" s="6">
        <v>1.6919999999999999</v>
      </c>
      <c r="Q1005" s="6">
        <v>1.236</v>
      </c>
      <c r="R1005" s="6">
        <v>1.2010000000000001</v>
      </c>
      <c r="S1005" s="6">
        <v>0</v>
      </c>
      <c r="T1005" s="6">
        <f>R1005-S1005</f>
        <v>1.2010000000000001</v>
      </c>
      <c r="U1005" s="6">
        <v>1.202</v>
      </c>
      <c r="V1005" s="6">
        <f>U1005-S1005</f>
        <v>1.202</v>
      </c>
      <c r="W1005" s="6">
        <f>100 - (1 - (((U1005-T1005)/U1005)+(S1005/T1005)))*100</f>
        <v>8.3194675540752883E-2</v>
      </c>
      <c r="X1005" s="6">
        <v>1.202</v>
      </c>
      <c r="Y1005" s="13">
        <f>(X1005-U1005)/U1005*100</f>
        <v>0</v>
      </c>
      <c r="Z1005" s="14">
        <f>IF(W1005&gt;10,"NA",Y1005)</f>
        <v>0</v>
      </c>
    </row>
    <row r="1006" spans="1:26" ht="19" x14ac:dyDescent="0.25">
      <c r="A1006" s="23">
        <v>1005</v>
      </c>
      <c r="B1006" s="5" t="s">
        <v>25</v>
      </c>
      <c r="C1006" s="3" t="s">
        <v>52</v>
      </c>
      <c r="D1006" s="3" t="s">
        <v>52</v>
      </c>
      <c r="E1006" s="3" t="s">
        <v>47</v>
      </c>
      <c r="F1006" s="3" t="s">
        <v>8</v>
      </c>
      <c r="G1006" s="3">
        <v>67</v>
      </c>
      <c r="H1006" s="3" t="s">
        <v>17</v>
      </c>
      <c r="I1006" s="23" t="s">
        <v>35</v>
      </c>
      <c r="J1006" s="23">
        <v>429</v>
      </c>
      <c r="K1006" s="3">
        <v>51</v>
      </c>
      <c r="L1006" s="3">
        <v>0</v>
      </c>
      <c r="M1006" s="4">
        <f>PI()*(K1006/2)^2/1000+PI()*(L1006/2)^2/1000</f>
        <v>2.0428206229967629</v>
      </c>
      <c r="N1006" s="33">
        <v>0</v>
      </c>
      <c r="O1006" s="3">
        <v>8</v>
      </c>
      <c r="P1006" s="6">
        <v>2.1880000000000002</v>
      </c>
      <c r="Q1006" s="6">
        <v>1.768</v>
      </c>
      <c r="R1006" s="6">
        <v>1.74</v>
      </c>
      <c r="S1006" s="6">
        <v>0</v>
      </c>
      <c r="T1006" s="6">
        <f>R1006-S1006</f>
        <v>1.74</v>
      </c>
      <c r="U1006" s="6">
        <v>1.74</v>
      </c>
      <c r="V1006" s="6">
        <f>U1006-S1006</f>
        <v>1.74</v>
      </c>
      <c r="W1006" s="6">
        <f>100 - (1 - (((U1006-T1006)/U1006)+(S1006/T1006)))*100</f>
        <v>0</v>
      </c>
      <c r="X1006" s="6">
        <v>1.74</v>
      </c>
      <c r="Y1006" s="13">
        <f>(X1006-U1006)/U1006*100</f>
        <v>0</v>
      </c>
      <c r="Z1006" s="14">
        <f>IF(W1006&gt;10,"NA",Y1006)</f>
        <v>0</v>
      </c>
    </row>
    <row r="1007" spans="1:26" ht="19" x14ac:dyDescent="0.25">
      <c r="A1007" s="23">
        <v>1006</v>
      </c>
      <c r="B1007" s="5" t="s">
        <v>25</v>
      </c>
      <c r="C1007" s="3" t="s">
        <v>52</v>
      </c>
      <c r="D1007" s="3" t="s">
        <v>52</v>
      </c>
      <c r="E1007" s="3" t="s">
        <v>47</v>
      </c>
      <c r="F1007" s="3" t="s">
        <v>8</v>
      </c>
      <c r="G1007" s="3">
        <v>67</v>
      </c>
      <c r="H1007" s="3" t="s">
        <v>17</v>
      </c>
      <c r="I1007" s="23" t="s">
        <v>35</v>
      </c>
      <c r="J1007" s="23">
        <v>429</v>
      </c>
      <c r="K1007" s="3">
        <v>51</v>
      </c>
      <c r="L1007" s="3">
        <v>0</v>
      </c>
      <c r="M1007" s="4">
        <f>PI()*(K1007/2)^2/1000+PI()*(L1007/2)^2/1000</f>
        <v>2.0428206229967629</v>
      </c>
      <c r="N1007" s="33">
        <v>0</v>
      </c>
      <c r="O1007" s="3">
        <v>9</v>
      </c>
      <c r="P1007" s="6">
        <v>1.6459999999999999</v>
      </c>
      <c r="Q1007" s="6">
        <v>0.94599999999999995</v>
      </c>
      <c r="R1007" s="6">
        <v>0.92500000000000004</v>
      </c>
      <c r="S1007" s="6">
        <v>0</v>
      </c>
      <c r="T1007" s="6">
        <f>R1007-S1007</f>
        <v>0.92500000000000004</v>
      </c>
      <c r="U1007" s="6">
        <v>1.1779999999999999</v>
      </c>
      <c r="V1007" s="6">
        <f>U1007-S1007</f>
        <v>1.1779999999999999</v>
      </c>
      <c r="W1007" s="6">
        <f>100 - (1 - (((U1007-T1007)/U1007)+(S1007/T1007)))*100</f>
        <v>21.47707979626486</v>
      </c>
      <c r="X1007" s="6">
        <v>1.1779999999999999</v>
      </c>
      <c r="Y1007" s="13">
        <f>(X1007-U1007)/U1007*100</f>
        <v>0</v>
      </c>
      <c r="Z1007" s="14" t="str">
        <f>IF(W1007&gt;10,"NA",Y1007)</f>
        <v>NA</v>
      </c>
    </row>
    <row r="1008" spans="1:26" ht="19" x14ac:dyDescent="0.25">
      <c r="A1008" s="23">
        <v>1007</v>
      </c>
      <c r="B1008" s="5" t="s">
        <v>25</v>
      </c>
      <c r="C1008" s="3" t="s">
        <v>52</v>
      </c>
      <c r="D1008" s="3" t="s">
        <v>52</v>
      </c>
      <c r="E1008" s="3" t="s">
        <v>47</v>
      </c>
      <c r="F1008" s="3" t="s">
        <v>8</v>
      </c>
      <c r="G1008" s="3">
        <v>68</v>
      </c>
      <c r="H1008" s="3" t="s">
        <v>9</v>
      </c>
      <c r="I1008" s="23" t="s">
        <v>60</v>
      </c>
      <c r="J1008" s="23">
        <v>417</v>
      </c>
      <c r="K1008" s="3">
        <v>78</v>
      </c>
      <c r="L1008" s="3">
        <v>50</v>
      </c>
      <c r="M1008" s="4">
        <f>PI()*(K1008/2)^2/1000+PI()*(L1008/2)^2/1000</f>
        <v>6.7418578346036959</v>
      </c>
      <c r="N1008" s="33">
        <v>0</v>
      </c>
      <c r="O1008" s="3">
        <v>1</v>
      </c>
      <c r="P1008" s="6">
        <v>1.742</v>
      </c>
      <c r="Q1008" s="6">
        <v>1.498</v>
      </c>
      <c r="R1008" s="6">
        <v>1.4690000000000001</v>
      </c>
      <c r="S1008" s="6">
        <v>0</v>
      </c>
      <c r="T1008" s="6">
        <f>R1008-S1008</f>
        <v>1.4690000000000001</v>
      </c>
      <c r="U1008" s="6">
        <v>1.4690000000000001</v>
      </c>
      <c r="V1008" s="6">
        <f>U1008-S1008</f>
        <v>1.4690000000000001</v>
      </c>
      <c r="W1008" s="6">
        <f>100 - (1 - (((U1008-T1008)/U1008)+(S1008/T1008)))*100</f>
        <v>0</v>
      </c>
      <c r="X1008" s="6">
        <v>1.4690000000000001</v>
      </c>
      <c r="Y1008" s="13">
        <f>(X1008-U1008)/U1008*100</f>
        <v>0</v>
      </c>
      <c r="Z1008" s="14">
        <f>IF(W1008&gt;10,"NA",Y1008)</f>
        <v>0</v>
      </c>
    </row>
    <row r="1009" spans="1:26" ht="19" x14ac:dyDescent="0.25">
      <c r="A1009" s="23">
        <v>1008</v>
      </c>
      <c r="B1009" s="5" t="s">
        <v>25</v>
      </c>
      <c r="C1009" s="3" t="s">
        <v>52</v>
      </c>
      <c r="D1009" s="3" t="s">
        <v>52</v>
      </c>
      <c r="E1009" s="3" t="s">
        <v>47</v>
      </c>
      <c r="F1009" s="3" t="s">
        <v>8</v>
      </c>
      <c r="G1009" s="3">
        <v>68</v>
      </c>
      <c r="H1009" s="3" t="s">
        <v>9</v>
      </c>
      <c r="I1009" s="23" t="s">
        <v>60</v>
      </c>
      <c r="J1009" s="23">
        <v>417</v>
      </c>
      <c r="K1009" s="3">
        <v>78</v>
      </c>
      <c r="L1009" s="3">
        <v>50</v>
      </c>
      <c r="M1009" s="4">
        <f>PI()*(K1009/2)^2/1000+PI()*(L1009/2)^2/1000</f>
        <v>6.7418578346036959</v>
      </c>
      <c r="N1009" s="33">
        <v>0</v>
      </c>
      <c r="O1009" s="3">
        <v>2</v>
      </c>
      <c r="P1009" s="6">
        <v>1.6919999999999999</v>
      </c>
      <c r="Q1009" s="6">
        <v>1.6020000000000001</v>
      </c>
      <c r="R1009" s="6">
        <v>1.536</v>
      </c>
      <c r="S1009" s="6">
        <v>0</v>
      </c>
      <c r="T1009" s="6">
        <f>R1009-S1009</f>
        <v>1.536</v>
      </c>
      <c r="U1009" s="6">
        <v>1.5469999999999999</v>
      </c>
      <c r="V1009" s="6">
        <f>U1009-S1009</f>
        <v>1.5469999999999999</v>
      </c>
      <c r="W1009" s="6">
        <f>100 - (1 - (((U1009-T1009)/U1009)+(S1009/T1009)))*100</f>
        <v>0.71105365223012029</v>
      </c>
      <c r="X1009" s="6">
        <v>1.5469999999999999</v>
      </c>
      <c r="Y1009" s="13">
        <f>(X1009-U1009)/U1009*100</f>
        <v>0</v>
      </c>
      <c r="Z1009" s="14">
        <f>IF(W1009&gt;10,"NA",Y1009)</f>
        <v>0</v>
      </c>
    </row>
    <row r="1010" spans="1:26" ht="19" x14ac:dyDescent="0.25">
      <c r="A1010" s="23">
        <v>1009</v>
      </c>
      <c r="B1010" s="5" t="s">
        <v>25</v>
      </c>
      <c r="C1010" s="3" t="s">
        <v>52</v>
      </c>
      <c r="D1010" s="3" t="s">
        <v>52</v>
      </c>
      <c r="E1010" s="3" t="s">
        <v>47</v>
      </c>
      <c r="F1010" s="3" t="s">
        <v>8</v>
      </c>
      <c r="G1010" s="3">
        <v>68</v>
      </c>
      <c r="H1010" s="3" t="s">
        <v>9</v>
      </c>
      <c r="I1010" s="23" t="s">
        <v>60</v>
      </c>
      <c r="J1010" s="23">
        <v>417</v>
      </c>
      <c r="K1010" s="3">
        <v>78</v>
      </c>
      <c r="L1010" s="3">
        <v>50</v>
      </c>
      <c r="M1010" s="4">
        <f>PI()*(K1010/2)^2/1000+PI()*(L1010/2)^2/1000</f>
        <v>6.7418578346036959</v>
      </c>
      <c r="N1010" s="33">
        <v>0</v>
      </c>
      <c r="O1010" s="3">
        <v>3</v>
      </c>
      <c r="P1010" s="6">
        <v>1.657</v>
      </c>
      <c r="Q1010" s="6">
        <v>1.2470000000000001</v>
      </c>
      <c r="R1010" s="6">
        <v>1.2250000000000001</v>
      </c>
      <c r="S1010" s="6">
        <v>0</v>
      </c>
      <c r="T1010" s="6">
        <f>R1010-S1010</f>
        <v>1.2250000000000001</v>
      </c>
      <c r="U1010" s="6">
        <v>1.2270000000000001</v>
      </c>
      <c r="V1010" s="6">
        <f>U1010-S1010</f>
        <v>1.2270000000000001</v>
      </c>
      <c r="W1010" s="6">
        <f>100 - (1 - (((U1010-T1010)/U1010)+(S1010/T1010)))*100</f>
        <v>0.16299918500408239</v>
      </c>
      <c r="X1010" s="6">
        <v>1.2270000000000001</v>
      </c>
      <c r="Y1010" s="13">
        <f>(X1010-U1010)/U1010*100</f>
        <v>0</v>
      </c>
      <c r="Z1010" s="14">
        <f>IF(W1010&gt;10,"NA",Y1010)</f>
        <v>0</v>
      </c>
    </row>
    <row r="1011" spans="1:26" ht="19" x14ac:dyDescent="0.25">
      <c r="A1011" s="23">
        <v>1010</v>
      </c>
      <c r="B1011" s="5" t="s">
        <v>25</v>
      </c>
      <c r="C1011" s="3" t="s">
        <v>52</v>
      </c>
      <c r="D1011" s="3" t="s">
        <v>52</v>
      </c>
      <c r="E1011" s="3" t="s">
        <v>47</v>
      </c>
      <c r="F1011" s="3" t="s">
        <v>8</v>
      </c>
      <c r="G1011" s="3">
        <v>68</v>
      </c>
      <c r="H1011" s="3" t="s">
        <v>9</v>
      </c>
      <c r="I1011" s="23" t="s">
        <v>60</v>
      </c>
      <c r="J1011" s="23">
        <v>417</v>
      </c>
      <c r="K1011" s="3">
        <v>78</v>
      </c>
      <c r="L1011" s="3">
        <v>50</v>
      </c>
      <c r="M1011" s="4">
        <f>PI()*(K1011/2)^2/1000+PI()*(L1011/2)^2/1000</f>
        <v>6.7418578346036959</v>
      </c>
      <c r="N1011" s="33">
        <v>0</v>
      </c>
      <c r="O1011" s="3">
        <v>4</v>
      </c>
      <c r="P1011" s="6">
        <v>1.093</v>
      </c>
      <c r="Q1011" s="6">
        <v>0.46100000000000002</v>
      </c>
      <c r="R1011" s="6">
        <v>0.436</v>
      </c>
      <c r="S1011" s="6">
        <v>0</v>
      </c>
      <c r="T1011" s="6">
        <f>R1011-S1011</f>
        <v>0.436</v>
      </c>
      <c r="U1011" s="6">
        <v>0.59399999999999997</v>
      </c>
      <c r="V1011" s="6">
        <f>U1011-S1011</f>
        <v>0.59399999999999997</v>
      </c>
      <c r="W1011" s="6">
        <f>100 - (1 - (((U1011-T1011)/U1011)+(S1011/T1011)))*100</f>
        <v>26.599326599326602</v>
      </c>
      <c r="X1011" s="6">
        <v>0.59399999999999997</v>
      </c>
      <c r="Y1011" s="13">
        <f>(X1011-U1011)/U1011*100</f>
        <v>0</v>
      </c>
      <c r="Z1011" s="14" t="str">
        <f>IF(W1011&gt;10,"NA",Y1011)</f>
        <v>NA</v>
      </c>
    </row>
    <row r="1012" spans="1:26" ht="19" x14ac:dyDescent="0.25">
      <c r="A1012" s="23">
        <v>1011</v>
      </c>
      <c r="B1012" s="5" t="s">
        <v>25</v>
      </c>
      <c r="C1012" s="3" t="s">
        <v>52</v>
      </c>
      <c r="D1012" s="3" t="s">
        <v>52</v>
      </c>
      <c r="E1012" s="3" t="s">
        <v>47</v>
      </c>
      <c r="F1012" s="3" t="s">
        <v>8</v>
      </c>
      <c r="G1012" s="3">
        <v>68</v>
      </c>
      <c r="H1012" s="3" t="s">
        <v>9</v>
      </c>
      <c r="I1012" s="23" t="s">
        <v>60</v>
      </c>
      <c r="J1012" s="23">
        <v>417</v>
      </c>
      <c r="K1012" s="3">
        <v>78</v>
      </c>
      <c r="L1012" s="3">
        <v>50</v>
      </c>
      <c r="M1012" s="4">
        <f>PI()*(K1012/2)^2/1000+PI()*(L1012/2)^2/1000</f>
        <v>6.7418578346036959</v>
      </c>
      <c r="N1012" s="33">
        <v>0</v>
      </c>
      <c r="O1012" s="3">
        <v>5</v>
      </c>
      <c r="P1012" s="6">
        <v>1.724</v>
      </c>
      <c r="Q1012" s="6">
        <v>1.3460000000000001</v>
      </c>
      <c r="R1012" s="6">
        <v>1.3109999999999999</v>
      </c>
      <c r="S1012" s="6">
        <v>0</v>
      </c>
      <c r="T1012" s="6">
        <f>R1012-S1012</f>
        <v>1.3109999999999999</v>
      </c>
      <c r="U1012" s="6">
        <v>1.3109999999999999</v>
      </c>
      <c r="V1012" s="6">
        <f>U1012-S1012</f>
        <v>1.3109999999999999</v>
      </c>
      <c r="W1012" s="6">
        <f>100 - (1 - (((U1012-T1012)/U1012)+(S1012/T1012)))*100</f>
        <v>0</v>
      </c>
      <c r="X1012" s="6">
        <v>1.3109999999999999</v>
      </c>
      <c r="Y1012" s="13">
        <f>(X1012-U1012)/U1012*100</f>
        <v>0</v>
      </c>
      <c r="Z1012" s="14">
        <f>IF(W1012&gt;10,"NA",Y1012)</f>
        <v>0</v>
      </c>
    </row>
    <row r="1013" spans="1:26" ht="19" x14ac:dyDescent="0.25">
      <c r="A1013" s="23">
        <v>1012</v>
      </c>
      <c r="B1013" s="5" t="s">
        <v>25</v>
      </c>
      <c r="C1013" s="3" t="s">
        <v>52</v>
      </c>
      <c r="D1013" s="3" t="s">
        <v>52</v>
      </c>
      <c r="E1013" s="3" t="s">
        <v>47</v>
      </c>
      <c r="F1013" s="3" t="s">
        <v>8</v>
      </c>
      <c r="G1013" s="3">
        <v>68</v>
      </c>
      <c r="H1013" s="3" t="s">
        <v>9</v>
      </c>
      <c r="I1013" s="23" t="s">
        <v>60</v>
      </c>
      <c r="J1013" s="23">
        <v>417</v>
      </c>
      <c r="K1013" s="3">
        <v>78</v>
      </c>
      <c r="L1013" s="3">
        <v>50</v>
      </c>
      <c r="M1013" s="4">
        <f>PI()*(K1013/2)^2/1000+PI()*(L1013/2)^2/1000</f>
        <v>6.7418578346036959</v>
      </c>
      <c r="N1013" s="33">
        <v>0</v>
      </c>
      <c r="O1013" s="3">
        <v>6</v>
      </c>
      <c r="P1013" s="6">
        <v>1.8109999999999999</v>
      </c>
      <c r="Q1013" s="6">
        <v>1.661</v>
      </c>
      <c r="R1013" s="6">
        <v>1.6359999999999999</v>
      </c>
      <c r="S1013" s="6">
        <v>0</v>
      </c>
      <c r="T1013" s="6">
        <f>R1013-S1013</f>
        <v>1.6359999999999999</v>
      </c>
      <c r="U1013" s="6">
        <v>1.655</v>
      </c>
      <c r="V1013" s="6">
        <f>U1013-S1013</f>
        <v>1.655</v>
      </c>
      <c r="W1013" s="6">
        <f>100 - (1 - (((U1013-T1013)/U1013)+(S1013/T1013)))*100</f>
        <v>1.1480362537764393</v>
      </c>
      <c r="X1013" s="6">
        <v>1.655</v>
      </c>
      <c r="Y1013" s="13">
        <f>(X1013-U1013)/U1013*100</f>
        <v>0</v>
      </c>
      <c r="Z1013" s="14">
        <f>IF(W1013&gt;10,"NA",Y1013)</f>
        <v>0</v>
      </c>
    </row>
    <row r="1014" spans="1:26" ht="19" x14ac:dyDescent="0.25">
      <c r="A1014" s="23">
        <v>1013</v>
      </c>
      <c r="B1014" s="5" t="s">
        <v>25</v>
      </c>
      <c r="C1014" s="3" t="s">
        <v>52</v>
      </c>
      <c r="D1014" s="3" t="s">
        <v>52</v>
      </c>
      <c r="E1014" s="3" t="s">
        <v>47</v>
      </c>
      <c r="F1014" s="3" t="s">
        <v>8</v>
      </c>
      <c r="G1014" s="3">
        <v>68</v>
      </c>
      <c r="H1014" s="3" t="s">
        <v>9</v>
      </c>
      <c r="I1014" s="23" t="s">
        <v>60</v>
      </c>
      <c r="J1014" s="23">
        <v>417</v>
      </c>
      <c r="K1014" s="3">
        <v>78</v>
      </c>
      <c r="L1014" s="3">
        <v>50</v>
      </c>
      <c r="M1014" s="4">
        <f>PI()*(K1014/2)^2/1000+PI()*(L1014/2)^2/1000</f>
        <v>6.7418578346036959</v>
      </c>
      <c r="N1014" s="33">
        <v>0</v>
      </c>
      <c r="O1014" s="3">
        <v>7</v>
      </c>
      <c r="P1014" s="6">
        <v>1.845</v>
      </c>
      <c r="Q1014" s="6">
        <v>1.5589999999999999</v>
      </c>
      <c r="R1014" s="6">
        <v>1.524</v>
      </c>
      <c r="S1014" s="6">
        <v>0</v>
      </c>
      <c r="T1014" s="6">
        <f>R1014-S1014</f>
        <v>1.524</v>
      </c>
      <c r="U1014" s="6">
        <v>1.524</v>
      </c>
      <c r="V1014" s="6">
        <f>U1014-S1014</f>
        <v>1.524</v>
      </c>
      <c r="W1014" s="6">
        <f>100 - (1 - (((U1014-T1014)/U1014)+(S1014/T1014)))*100</f>
        <v>0</v>
      </c>
      <c r="X1014" s="6">
        <v>1.524</v>
      </c>
      <c r="Y1014" s="13">
        <f>(X1014-U1014)/U1014*100</f>
        <v>0</v>
      </c>
      <c r="Z1014" s="14">
        <f>IF(W1014&gt;10,"NA",Y1014)</f>
        <v>0</v>
      </c>
    </row>
    <row r="1015" spans="1:26" ht="19" x14ac:dyDescent="0.25">
      <c r="A1015" s="23">
        <v>1014</v>
      </c>
      <c r="B1015" s="5" t="s">
        <v>25</v>
      </c>
      <c r="C1015" s="3" t="s">
        <v>52</v>
      </c>
      <c r="D1015" s="3" t="s">
        <v>52</v>
      </c>
      <c r="E1015" s="3" t="s">
        <v>47</v>
      </c>
      <c r="F1015" s="3" t="s">
        <v>8</v>
      </c>
      <c r="G1015" s="3">
        <v>68</v>
      </c>
      <c r="H1015" s="3" t="s">
        <v>9</v>
      </c>
      <c r="I1015" s="23" t="s">
        <v>60</v>
      </c>
      <c r="J1015" s="23">
        <v>417</v>
      </c>
      <c r="K1015" s="3">
        <v>78</v>
      </c>
      <c r="L1015" s="3">
        <v>50</v>
      </c>
      <c r="M1015" s="4">
        <f>PI()*(K1015/2)^2/1000+PI()*(L1015/2)^2/1000</f>
        <v>6.7418578346036959</v>
      </c>
      <c r="N1015" s="33">
        <v>0</v>
      </c>
      <c r="O1015" s="3">
        <v>8</v>
      </c>
      <c r="P1015" s="6">
        <v>1.5249999999999999</v>
      </c>
      <c r="Q1015" s="6">
        <v>1.3009999999999999</v>
      </c>
      <c r="R1015" s="6">
        <v>1.2629999999999999</v>
      </c>
      <c r="S1015" s="6">
        <v>0</v>
      </c>
      <c r="T1015" s="6">
        <f>R1015-S1015</f>
        <v>1.2629999999999999</v>
      </c>
      <c r="U1015" s="6">
        <v>1.2629999999999999</v>
      </c>
      <c r="V1015" s="6">
        <f>U1015-S1015</f>
        <v>1.2629999999999999</v>
      </c>
      <c r="W1015" s="6">
        <f>100 - (1 - (((U1015-T1015)/U1015)+(S1015/T1015)))*100</f>
        <v>0</v>
      </c>
      <c r="X1015" s="6">
        <v>1.2629999999999999</v>
      </c>
      <c r="Y1015" s="13">
        <f>(X1015-U1015)/U1015*100</f>
        <v>0</v>
      </c>
      <c r="Z1015" s="14">
        <f>IF(W1015&gt;10,"NA",Y1015)</f>
        <v>0</v>
      </c>
    </row>
    <row r="1016" spans="1:26" ht="19" x14ac:dyDescent="0.25">
      <c r="A1016" s="23">
        <v>1015</v>
      </c>
      <c r="B1016" s="5" t="s">
        <v>25</v>
      </c>
      <c r="C1016" s="3" t="s">
        <v>52</v>
      </c>
      <c r="D1016" s="3" t="s">
        <v>52</v>
      </c>
      <c r="E1016" s="3" t="s">
        <v>47</v>
      </c>
      <c r="F1016" s="3" t="s">
        <v>8</v>
      </c>
      <c r="G1016" s="3">
        <v>68</v>
      </c>
      <c r="H1016" s="3" t="s">
        <v>9</v>
      </c>
      <c r="I1016" s="23" t="s">
        <v>60</v>
      </c>
      <c r="J1016" s="23">
        <v>417</v>
      </c>
      <c r="K1016" s="3">
        <v>78</v>
      </c>
      <c r="L1016" s="3">
        <v>50</v>
      </c>
      <c r="M1016" s="4">
        <f>PI()*(K1016/2)^2/1000+PI()*(L1016/2)^2/1000</f>
        <v>6.7418578346036959</v>
      </c>
      <c r="N1016" s="33">
        <v>0</v>
      </c>
      <c r="O1016" s="3">
        <v>9</v>
      </c>
      <c r="P1016" s="6">
        <v>1.6990000000000001</v>
      </c>
      <c r="Q1016" s="6">
        <v>1.577</v>
      </c>
      <c r="R1016" s="6">
        <v>1.526</v>
      </c>
      <c r="S1016" s="6">
        <v>0</v>
      </c>
      <c r="T1016" s="6">
        <f>R1016-S1016</f>
        <v>1.526</v>
      </c>
      <c r="U1016" s="6">
        <v>1.526</v>
      </c>
      <c r="V1016" s="6">
        <f>U1016-S1016</f>
        <v>1.526</v>
      </c>
      <c r="W1016" s="6">
        <f>100 - (1 - (((U1016-T1016)/U1016)+(S1016/T1016)))*100</f>
        <v>0</v>
      </c>
      <c r="X1016" s="6">
        <v>1.526</v>
      </c>
      <c r="Y1016" s="13">
        <f>(X1016-U1016)/U1016*100</f>
        <v>0</v>
      </c>
      <c r="Z1016" s="14">
        <f>IF(W1016&gt;10,"NA",Y1016)</f>
        <v>0</v>
      </c>
    </row>
    <row r="1017" spans="1:26" ht="19" x14ac:dyDescent="0.25">
      <c r="A1017" s="23">
        <v>1016</v>
      </c>
      <c r="B1017" s="5" t="s">
        <v>25</v>
      </c>
      <c r="C1017" s="3" t="s">
        <v>52</v>
      </c>
      <c r="D1017" s="3" t="s">
        <v>52</v>
      </c>
      <c r="E1017" s="3" t="s">
        <v>47</v>
      </c>
      <c r="F1017" s="3" t="s">
        <v>8</v>
      </c>
      <c r="G1017" s="3">
        <v>68</v>
      </c>
      <c r="H1017" s="3" t="s">
        <v>17</v>
      </c>
      <c r="I1017" s="23" t="s">
        <v>60</v>
      </c>
      <c r="J1017" s="23">
        <v>417</v>
      </c>
      <c r="K1017" s="3">
        <v>78</v>
      </c>
      <c r="L1017" s="3">
        <v>50</v>
      </c>
      <c r="M1017" s="4">
        <f>PI()*(K1017/2)^2/1000+PI()*(L1017/2)^2/1000</f>
        <v>6.7418578346036959</v>
      </c>
      <c r="N1017" s="33">
        <v>0</v>
      </c>
      <c r="O1017" s="3">
        <v>1</v>
      </c>
      <c r="P1017" s="6">
        <v>1.4159999999999999</v>
      </c>
      <c r="Q1017" s="6">
        <v>0.80200000000000005</v>
      </c>
      <c r="R1017" s="6">
        <v>0.752</v>
      </c>
      <c r="S1017" s="6">
        <v>0</v>
      </c>
      <c r="T1017" s="6">
        <f>R1017-S1017</f>
        <v>0.752</v>
      </c>
      <c r="U1017" s="6">
        <v>0.93500000000000005</v>
      </c>
      <c r="V1017" s="6">
        <f>U1017-S1017</f>
        <v>0.93500000000000005</v>
      </c>
      <c r="W1017" s="6">
        <f>100 - (1 - (((U1017-T1017)/U1017)+(S1017/T1017)))*100</f>
        <v>19.572192513368989</v>
      </c>
      <c r="X1017" s="6">
        <v>0.93500000000000005</v>
      </c>
      <c r="Y1017" s="13">
        <f>(X1017-U1017)/U1017*100</f>
        <v>0</v>
      </c>
      <c r="Z1017" s="14" t="str">
        <f>IF(W1017&gt;10,"NA",Y1017)</f>
        <v>NA</v>
      </c>
    </row>
    <row r="1018" spans="1:26" ht="19" x14ac:dyDescent="0.25">
      <c r="A1018" s="23">
        <v>1017</v>
      </c>
      <c r="B1018" s="5" t="s">
        <v>25</v>
      </c>
      <c r="C1018" s="3" t="s">
        <v>52</v>
      </c>
      <c r="D1018" s="3" t="s">
        <v>52</v>
      </c>
      <c r="E1018" s="3" t="s">
        <v>47</v>
      </c>
      <c r="F1018" s="3" t="s">
        <v>8</v>
      </c>
      <c r="G1018" s="3">
        <v>68</v>
      </c>
      <c r="H1018" s="3" t="s">
        <v>17</v>
      </c>
      <c r="I1018" s="23" t="s">
        <v>60</v>
      </c>
      <c r="J1018" s="23">
        <v>417</v>
      </c>
      <c r="K1018" s="3">
        <v>78</v>
      </c>
      <c r="L1018" s="3">
        <v>50</v>
      </c>
      <c r="M1018" s="4">
        <f>PI()*(K1018/2)^2/1000+PI()*(L1018/2)^2/1000</f>
        <v>6.7418578346036959</v>
      </c>
      <c r="N1018" s="33">
        <v>0</v>
      </c>
      <c r="O1018" s="3">
        <v>2</v>
      </c>
      <c r="P1018" s="6">
        <v>0.99099999999999999</v>
      </c>
      <c r="Q1018" s="6">
        <v>0.39800000000000002</v>
      </c>
      <c r="R1018" s="6">
        <v>0.38700000000000001</v>
      </c>
      <c r="S1018" s="6">
        <v>0</v>
      </c>
      <c r="T1018" s="6">
        <f>R1018-S1018</f>
        <v>0.38700000000000001</v>
      </c>
      <c r="U1018" s="6">
        <v>0.505</v>
      </c>
      <c r="V1018" s="6">
        <f>U1018-S1018</f>
        <v>0.505</v>
      </c>
      <c r="W1018" s="6">
        <f>100 - (1 - (((U1018-T1018)/U1018)+(S1018/T1018)))*100</f>
        <v>23.366336633663366</v>
      </c>
      <c r="X1018" s="6">
        <v>0.505</v>
      </c>
      <c r="Y1018" s="13">
        <f>(X1018-U1018)/U1018*100</f>
        <v>0</v>
      </c>
      <c r="Z1018" s="14" t="str">
        <f>IF(W1018&gt;10,"NA",Y1018)</f>
        <v>NA</v>
      </c>
    </row>
    <row r="1019" spans="1:26" ht="19" x14ac:dyDescent="0.25">
      <c r="A1019" s="23">
        <v>1018</v>
      </c>
      <c r="B1019" s="5" t="s">
        <v>25</v>
      </c>
      <c r="C1019" s="3" t="s">
        <v>52</v>
      </c>
      <c r="D1019" s="3" t="s">
        <v>52</v>
      </c>
      <c r="E1019" s="3" t="s">
        <v>47</v>
      </c>
      <c r="F1019" s="3" t="s">
        <v>8</v>
      </c>
      <c r="G1019" s="3">
        <v>68</v>
      </c>
      <c r="H1019" s="3" t="s">
        <v>17</v>
      </c>
      <c r="I1019" s="23" t="s">
        <v>60</v>
      </c>
      <c r="J1019" s="23">
        <v>417</v>
      </c>
      <c r="K1019" s="3">
        <v>78</v>
      </c>
      <c r="L1019" s="3">
        <v>50</v>
      </c>
      <c r="M1019" s="4">
        <f>PI()*(K1019/2)^2/1000+PI()*(L1019/2)^2/1000</f>
        <v>6.7418578346036959</v>
      </c>
      <c r="N1019" s="33">
        <v>1</v>
      </c>
      <c r="O1019" s="3">
        <v>3</v>
      </c>
      <c r="P1019" s="6">
        <v>1.18</v>
      </c>
      <c r="Q1019" s="6">
        <v>0.6</v>
      </c>
      <c r="R1019" s="6">
        <v>0.6</v>
      </c>
      <c r="S1019" s="6">
        <v>0</v>
      </c>
      <c r="T1019" s="6">
        <f>R1019-S1019</f>
        <v>0.6</v>
      </c>
      <c r="U1019" s="6">
        <v>0.6</v>
      </c>
      <c r="V1019" s="6">
        <f>U1019-S1019</f>
        <v>0.6</v>
      </c>
      <c r="W1019" s="6">
        <f>100 - (1 - (((U1019-T1019)/U1019)+(S1019/T1019)))*100</f>
        <v>0</v>
      </c>
      <c r="X1019" s="6">
        <v>0.6</v>
      </c>
      <c r="Y1019" s="13">
        <f>(X1019-U1019)/U1019*100</f>
        <v>0</v>
      </c>
      <c r="Z1019" s="14">
        <f>IF(W1019&gt;10,"NA",Y1019)</f>
        <v>0</v>
      </c>
    </row>
    <row r="1020" spans="1:26" ht="19" x14ac:dyDescent="0.25">
      <c r="A1020" s="23">
        <v>1019</v>
      </c>
      <c r="B1020" s="5" t="s">
        <v>25</v>
      </c>
      <c r="C1020" s="3" t="s">
        <v>52</v>
      </c>
      <c r="D1020" s="3" t="s">
        <v>52</v>
      </c>
      <c r="E1020" s="3" t="s">
        <v>47</v>
      </c>
      <c r="F1020" s="3" t="s">
        <v>8</v>
      </c>
      <c r="G1020" s="3">
        <v>68</v>
      </c>
      <c r="H1020" s="3" t="s">
        <v>17</v>
      </c>
      <c r="I1020" s="23" t="s">
        <v>60</v>
      </c>
      <c r="J1020" s="23">
        <v>417</v>
      </c>
      <c r="K1020" s="3">
        <v>78</v>
      </c>
      <c r="L1020" s="3">
        <v>50</v>
      </c>
      <c r="M1020" s="4">
        <f>PI()*(K1020/2)^2/1000+PI()*(L1020/2)^2/1000</f>
        <v>6.7418578346036959</v>
      </c>
      <c r="N1020" s="33">
        <v>0</v>
      </c>
      <c r="O1020" s="3">
        <v>4</v>
      </c>
      <c r="P1020" s="6">
        <v>1.6990000000000001</v>
      </c>
      <c r="Q1020" s="6">
        <v>1.33</v>
      </c>
      <c r="R1020" s="6">
        <v>1.304</v>
      </c>
      <c r="S1020" s="6">
        <v>0</v>
      </c>
      <c r="T1020" s="6">
        <f>R1020-S1020</f>
        <v>1.304</v>
      </c>
      <c r="U1020" s="6">
        <v>1.304</v>
      </c>
      <c r="V1020" s="6">
        <f>U1020-S1020</f>
        <v>1.304</v>
      </c>
      <c r="W1020" s="6">
        <f>100 - (1 - (((U1020-T1020)/U1020)+(S1020/T1020)))*100</f>
        <v>0</v>
      </c>
      <c r="X1020" s="6">
        <v>1.304</v>
      </c>
      <c r="Y1020" s="13">
        <f>(X1020-U1020)/U1020*100</f>
        <v>0</v>
      </c>
      <c r="Z1020" s="14">
        <f>IF(W1020&gt;10,"NA",Y1020)</f>
        <v>0</v>
      </c>
    </row>
    <row r="1021" spans="1:26" ht="19" x14ac:dyDescent="0.25">
      <c r="A1021" s="23">
        <v>1020</v>
      </c>
      <c r="B1021" s="5" t="s">
        <v>25</v>
      </c>
      <c r="C1021" s="3" t="s">
        <v>52</v>
      </c>
      <c r="D1021" s="3" t="s">
        <v>52</v>
      </c>
      <c r="E1021" s="3" t="s">
        <v>47</v>
      </c>
      <c r="F1021" s="3" t="s">
        <v>8</v>
      </c>
      <c r="G1021" s="3">
        <v>68</v>
      </c>
      <c r="H1021" s="3" t="s">
        <v>17</v>
      </c>
      <c r="I1021" s="23" t="s">
        <v>60</v>
      </c>
      <c r="J1021" s="23">
        <v>417</v>
      </c>
      <c r="K1021" s="3">
        <v>78</v>
      </c>
      <c r="L1021" s="3">
        <v>50</v>
      </c>
      <c r="M1021" s="4">
        <f>PI()*(K1021/2)^2/1000+PI()*(L1021/2)^2/1000</f>
        <v>6.7418578346036959</v>
      </c>
      <c r="N1021" s="33">
        <v>0</v>
      </c>
      <c r="O1021" s="3">
        <v>5</v>
      </c>
      <c r="P1021" s="6">
        <v>1.3680000000000001</v>
      </c>
      <c r="Q1021" s="6">
        <v>0.67100000000000004</v>
      </c>
      <c r="R1021" s="6">
        <v>0.65100000000000002</v>
      </c>
      <c r="S1021" s="6">
        <v>0</v>
      </c>
      <c r="T1021" s="6">
        <f>R1021-S1021</f>
        <v>0.65100000000000002</v>
      </c>
      <c r="U1021" s="6">
        <v>0.65100000000000002</v>
      </c>
      <c r="V1021" s="6">
        <f>U1021-S1021</f>
        <v>0.65100000000000002</v>
      </c>
      <c r="W1021" s="6">
        <f>100 - (1 - (((U1021-T1021)/U1021)+(S1021/T1021)))*100</f>
        <v>0</v>
      </c>
      <c r="X1021" s="6">
        <v>0.65100000000000002</v>
      </c>
      <c r="Y1021" s="13">
        <f>(X1021-U1021)/U1021*100</f>
        <v>0</v>
      </c>
      <c r="Z1021" s="14">
        <f>IF(W1021&gt;10,"NA",Y1021)</f>
        <v>0</v>
      </c>
    </row>
    <row r="1022" spans="1:26" ht="19" x14ac:dyDescent="0.25">
      <c r="A1022" s="23">
        <v>1021</v>
      </c>
      <c r="B1022" s="5" t="s">
        <v>25</v>
      </c>
      <c r="C1022" s="3" t="s">
        <v>52</v>
      </c>
      <c r="D1022" s="3" t="s">
        <v>52</v>
      </c>
      <c r="E1022" s="3" t="s">
        <v>47</v>
      </c>
      <c r="F1022" s="3" t="s">
        <v>8</v>
      </c>
      <c r="G1022" s="3">
        <v>68</v>
      </c>
      <c r="H1022" s="3" t="s">
        <v>17</v>
      </c>
      <c r="I1022" s="23" t="s">
        <v>60</v>
      </c>
      <c r="J1022" s="23">
        <v>417</v>
      </c>
      <c r="K1022" s="3">
        <v>78</v>
      </c>
      <c r="L1022" s="3">
        <v>50</v>
      </c>
      <c r="M1022" s="4">
        <f>PI()*(K1022/2)^2/1000+PI()*(L1022/2)^2/1000</f>
        <v>6.7418578346036959</v>
      </c>
      <c r="N1022" s="33">
        <v>0</v>
      </c>
      <c r="O1022" s="3">
        <v>6</v>
      </c>
      <c r="P1022" s="6">
        <v>1.266</v>
      </c>
      <c r="Q1022" s="6">
        <v>0.75700000000000001</v>
      </c>
      <c r="R1022" s="6">
        <v>0.72899999999999998</v>
      </c>
      <c r="S1022" s="6">
        <v>0</v>
      </c>
      <c r="T1022" s="6">
        <f>R1022-S1022</f>
        <v>0.72899999999999998</v>
      </c>
      <c r="U1022" s="6">
        <v>0.88900000000000001</v>
      </c>
      <c r="V1022" s="6">
        <f>U1022-S1022</f>
        <v>0.88900000000000001</v>
      </c>
      <c r="W1022" s="6">
        <f>100 - (1 - (((U1022-T1022)/U1022)+(S1022/T1022)))*100</f>
        <v>17.997750281214849</v>
      </c>
      <c r="X1022" s="6">
        <v>0.88900000000000001</v>
      </c>
      <c r="Y1022" s="13">
        <f>(X1022-U1022)/U1022*100</f>
        <v>0</v>
      </c>
      <c r="Z1022" s="14" t="str">
        <f>IF(W1022&gt;10,"NA",Y1022)</f>
        <v>NA</v>
      </c>
    </row>
    <row r="1023" spans="1:26" ht="19" x14ac:dyDescent="0.25">
      <c r="A1023" s="23">
        <v>1022</v>
      </c>
      <c r="B1023" s="5" t="s">
        <v>25</v>
      </c>
      <c r="C1023" s="3" t="s">
        <v>52</v>
      </c>
      <c r="D1023" s="3" t="s">
        <v>52</v>
      </c>
      <c r="E1023" s="3" t="s">
        <v>47</v>
      </c>
      <c r="F1023" s="3" t="s">
        <v>8</v>
      </c>
      <c r="G1023" s="3">
        <v>68</v>
      </c>
      <c r="H1023" s="3" t="s">
        <v>17</v>
      </c>
      <c r="I1023" s="23" t="s">
        <v>60</v>
      </c>
      <c r="J1023" s="23">
        <v>417</v>
      </c>
      <c r="K1023" s="3">
        <v>78</v>
      </c>
      <c r="L1023" s="3">
        <v>50</v>
      </c>
      <c r="M1023" s="4">
        <f>PI()*(K1023/2)^2/1000+PI()*(L1023/2)^2/1000</f>
        <v>6.7418578346036959</v>
      </c>
      <c r="N1023" s="33">
        <v>0</v>
      </c>
      <c r="O1023" s="3">
        <v>7</v>
      </c>
      <c r="P1023" s="6">
        <v>1.337</v>
      </c>
      <c r="Q1023" s="6">
        <v>0.68600000000000005</v>
      </c>
      <c r="R1023" s="6">
        <v>0.66900000000000004</v>
      </c>
      <c r="S1023" s="6">
        <v>0</v>
      </c>
      <c r="T1023" s="6">
        <f>R1023-S1023</f>
        <v>0.66900000000000004</v>
      </c>
      <c r="U1023" s="6">
        <v>0.73699999999999999</v>
      </c>
      <c r="V1023" s="6">
        <f>U1023-S1023</f>
        <v>0.73699999999999999</v>
      </c>
      <c r="W1023" s="6">
        <f>100 - (1 - (((U1023-T1023)/U1023)+(S1023/T1023)))*100</f>
        <v>9.2265943012211551</v>
      </c>
      <c r="X1023" s="6">
        <v>0.73699999999999999</v>
      </c>
      <c r="Y1023" s="13">
        <f>(X1023-U1023)/U1023*100</f>
        <v>0</v>
      </c>
      <c r="Z1023" s="14">
        <f>IF(W1023&gt;10,"NA",Y1023)</f>
        <v>0</v>
      </c>
    </row>
    <row r="1024" spans="1:26" ht="19" x14ac:dyDescent="0.25">
      <c r="A1024" s="23">
        <v>1023</v>
      </c>
      <c r="B1024" s="5" t="s">
        <v>25</v>
      </c>
      <c r="C1024" s="3" t="s">
        <v>52</v>
      </c>
      <c r="D1024" s="3" t="s">
        <v>52</v>
      </c>
      <c r="E1024" s="3" t="s">
        <v>47</v>
      </c>
      <c r="F1024" s="3" t="s">
        <v>8</v>
      </c>
      <c r="G1024" s="3">
        <v>68</v>
      </c>
      <c r="H1024" s="3" t="s">
        <v>17</v>
      </c>
      <c r="I1024" s="23" t="s">
        <v>60</v>
      </c>
      <c r="J1024" s="23">
        <v>417</v>
      </c>
      <c r="K1024" s="3">
        <v>78</v>
      </c>
      <c r="L1024" s="3">
        <v>50</v>
      </c>
      <c r="M1024" s="4">
        <f>PI()*(K1024/2)^2/1000+PI()*(L1024/2)^2/1000</f>
        <v>6.7418578346036959</v>
      </c>
      <c r="N1024" s="33">
        <v>0</v>
      </c>
      <c r="O1024" s="3">
        <v>8</v>
      </c>
      <c r="P1024" s="6">
        <v>1.244</v>
      </c>
      <c r="Q1024" s="6">
        <v>0.76300000000000001</v>
      </c>
      <c r="R1024" s="6">
        <v>0.753</v>
      </c>
      <c r="S1024" s="6">
        <v>0</v>
      </c>
      <c r="T1024" s="6">
        <f>R1024-S1024</f>
        <v>0.753</v>
      </c>
      <c r="U1024" s="6">
        <v>0.80200000000000005</v>
      </c>
      <c r="V1024" s="6">
        <f>U1024-S1024</f>
        <v>0.80200000000000005</v>
      </c>
      <c r="W1024" s="6">
        <f>100 - (1 - (((U1024-T1024)/U1024)+(S1024/T1024)))*100</f>
        <v>6.1097256857855342</v>
      </c>
      <c r="X1024" s="6">
        <v>0.80200000000000005</v>
      </c>
      <c r="Y1024" s="13">
        <f>(X1024-U1024)/U1024*100</f>
        <v>0</v>
      </c>
      <c r="Z1024" s="14">
        <f>IF(W1024&gt;10,"NA",Y1024)</f>
        <v>0</v>
      </c>
    </row>
    <row r="1025" spans="1:26" ht="19" x14ac:dyDescent="0.25">
      <c r="A1025" s="23">
        <v>1024</v>
      </c>
      <c r="B1025" s="5" t="s">
        <v>25</v>
      </c>
      <c r="C1025" s="3" t="s">
        <v>52</v>
      </c>
      <c r="D1025" s="3" t="s">
        <v>52</v>
      </c>
      <c r="E1025" s="3" t="s">
        <v>47</v>
      </c>
      <c r="F1025" s="3" t="s">
        <v>8</v>
      </c>
      <c r="G1025" s="3">
        <v>68</v>
      </c>
      <c r="H1025" s="3" t="s">
        <v>17</v>
      </c>
      <c r="I1025" s="23" t="s">
        <v>60</v>
      </c>
      <c r="J1025" s="23">
        <v>417</v>
      </c>
      <c r="K1025" s="3">
        <v>78</v>
      </c>
      <c r="L1025" s="3">
        <v>50</v>
      </c>
      <c r="M1025" s="4">
        <f>PI()*(K1025/2)^2/1000+PI()*(L1025/2)^2/1000</f>
        <v>6.7418578346036959</v>
      </c>
      <c r="N1025" s="33">
        <v>0</v>
      </c>
      <c r="O1025" s="3">
        <v>9</v>
      </c>
      <c r="P1025" s="6">
        <v>1.254</v>
      </c>
      <c r="Q1025" s="6">
        <v>0.53800000000000003</v>
      </c>
      <c r="R1025" s="6">
        <v>0.51300000000000001</v>
      </c>
      <c r="S1025" s="6">
        <v>0</v>
      </c>
      <c r="T1025" s="6">
        <f>R1025-S1025</f>
        <v>0.51300000000000001</v>
      </c>
      <c r="U1025" s="6">
        <v>0.71899999999999997</v>
      </c>
      <c r="V1025" s="6">
        <f>U1025-S1025</f>
        <v>0.71899999999999997</v>
      </c>
      <c r="W1025" s="6">
        <f>100 - (1 - (((U1025-T1025)/U1025)+(S1025/T1025)))*100</f>
        <v>28.650904033379689</v>
      </c>
      <c r="X1025" s="6">
        <v>0.71899999999999997</v>
      </c>
      <c r="Y1025" s="13">
        <f>(X1025-U1025)/U1025*100</f>
        <v>0</v>
      </c>
      <c r="Z1025" s="14" t="str">
        <f>IF(W1025&gt;10,"NA",Y1025)</f>
        <v>NA</v>
      </c>
    </row>
    <row r="1026" spans="1:26" ht="19" x14ac:dyDescent="0.25">
      <c r="A1026" s="23">
        <v>1025</v>
      </c>
      <c r="B1026" s="5" t="s">
        <v>25</v>
      </c>
      <c r="C1026" s="3" t="s">
        <v>52</v>
      </c>
      <c r="D1026" s="3" t="s">
        <v>52</v>
      </c>
      <c r="E1026" s="3" t="s">
        <v>47</v>
      </c>
      <c r="F1026" s="3" t="s">
        <v>8</v>
      </c>
      <c r="G1026" s="3">
        <v>68</v>
      </c>
      <c r="H1026" s="3" t="s">
        <v>17</v>
      </c>
      <c r="I1026" s="23" t="s">
        <v>60</v>
      </c>
      <c r="J1026" s="23">
        <v>417</v>
      </c>
      <c r="K1026" s="3">
        <v>78</v>
      </c>
      <c r="L1026" s="3">
        <v>50</v>
      </c>
      <c r="M1026" s="4">
        <f>PI()*(K1026/2)^2/1000+PI()*(L1026/2)^2/1000</f>
        <v>6.7418578346036959</v>
      </c>
      <c r="N1026" s="33">
        <v>0</v>
      </c>
      <c r="O1026" s="3">
        <v>10</v>
      </c>
      <c r="P1026" s="6">
        <v>1.3680000000000001</v>
      </c>
      <c r="Q1026" s="6">
        <v>0.86099999999999999</v>
      </c>
      <c r="R1026" s="6">
        <v>0.82599999999999996</v>
      </c>
      <c r="S1026" s="6">
        <v>0</v>
      </c>
      <c r="T1026" s="6">
        <f>R1026-S1026</f>
        <v>0.82599999999999996</v>
      </c>
      <c r="U1026" s="6">
        <v>0.82599999999999996</v>
      </c>
      <c r="V1026" s="6">
        <f>U1026-S1026</f>
        <v>0.82599999999999996</v>
      </c>
      <c r="W1026" s="6">
        <f>100 - (1 - (((U1026-T1026)/U1026)+(S1026/T1026)))*100</f>
        <v>0</v>
      </c>
      <c r="X1026" s="6">
        <v>0.82599999999999996</v>
      </c>
      <c r="Y1026" s="13">
        <f>(X1026-U1026)/U1026*100</f>
        <v>0</v>
      </c>
      <c r="Z1026" s="14">
        <f>IF(W1026&gt;10,"NA",Y1026)</f>
        <v>0</v>
      </c>
    </row>
    <row r="1027" spans="1:26" ht="19" x14ac:dyDescent="0.25">
      <c r="A1027" s="23">
        <v>1026</v>
      </c>
      <c r="B1027" s="5" t="s">
        <v>25</v>
      </c>
      <c r="C1027" s="3" t="s">
        <v>52</v>
      </c>
      <c r="D1027" s="3" t="s">
        <v>52</v>
      </c>
      <c r="E1027" s="3" t="s">
        <v>47</v>
      </c>
      <c r="F1027" s="3" t="s">
        <v>8</v>
      </c>
      <c r="G1027" s="3">
        <v>68</v>
      </c>
      <c r="H1027" s="3" t="s">
        <v>17</v>
      </c>
      <c r="I1027" s="23" t="s">
        <v>60</v>
      </c>
      <c r="J1027" s="23">
        <v>417</v>
      </c>
      <c r="K1027" s="3">
        <v>78</v>
      </c>
      <c r="L1027" s="3">
        <v>50</v>
      </c>
      <c r="M1027" s="4">
        <f>PI()*(K1027/2)^2/1000+PI()*(L1027/2)^2/1000</f>
        <v>6.7418578346036959</v>
      </c>
      <c r="N1027" s="33">
        <v>0</v>
      </c>
      <c r="O1027" s="3">
        <v>11</v>
      </c>
      <c r="P1027" s="6">
        <v>1.258</v>
      </c>
      <c r="Q1027" s="6">
        <v>0.60499999999999998</v>
      </c>
      <c r="R1027" s="6">
        <v>0.58699999999999997</v>
      </c>
      <c r="S1027" s="6">
        <v>0</v>
      </c>
      <c r="T1027" s="6">
        <f>R1027-S1027</f>
        <v>0.58699999999999997</v>
      </c>
      <c r="U1027" s="6">
        <v>0.73499999999999999</v>
      </c>
      <c r="V1027" s="6">
        <f>U1027-S1027</f>
        <v>0.73499999999999999</v>
      </c>
      <c r="W1027" s="6">
        <f>100 - (1 - (((U1027-T1027)/U1027)+(S1027/T1027)))*100</f>
        <v>20.136054421768705</v>
      </c>
      <c r="X1027" s="6">
        <v>0.73499999999999999</v>
      </c>
      <c r="Y1027" s="13">
        <f>(X1027-U1027)/U1027*100</f>
        <v>0</v>
      </c>
      <c r="Z1027" s="14" t="str">
        <f>IF(W1027&gt;10,"NA",Y1027)</f>
        <v>NA</v>
      </c>
    </row>
    <row r="1028" spans="1:26" ht="19" x14ac:dyDescent="0.25">
      <c r="A1028" s="23">
        <v>1027</v>
      </c>
      <c r="B1028" s="5" t="s">
        <v>25</v>
      </c>
      <c r="C1028" s="3" t="s">
        <v>52</v>
      </c>
      <c r="D1028" s="3" t="s">
        <v>52</v>
      </c>
      <c r="E1028" s="3" t="s">
        <v>47</v>
      </c>
      <c r="F1028" s="3" t="s">
        <v>8</v>
      </c>
      <c r="G1028" s="3">
        <v>68</v>
      </c>
      <c r="H1028" s="3" t="s">
        <v>17</v>
      </c>
      <c r="I1028" s="23" t="s">
        <v>60</v>
      </c>
      <c r="J1028" s="23">
        <v>417</v>
      </c>
      <c r="K1028" s="3">
        <v>78</v>
      </c>
      <c r="L1028" s="3">
        <v>50</v>
      </c>
      <c r="M1028" s="4">
        <f>PI()*(K1028/2)^2/1000+PI()*(L1028/2)^2/1000</f>
        <v>6.7418578346036959</v>
      </c>
      <c r="N1028" s="33">
        <v>0</v>
      </c>
      <c r="O1028" s="3">
        <v>12</v>
      </c>
      <c r="P1028" s="6">
        <v>1.772</v>
      </c>
      <c r="Q1028" s="6">
        <v>1.3149999999999999</v>
      </c>
      <c r="R1028" s="6">
        <v>1.276</v>
      </c>
      <c r="S1028" s="6">
        <v>0</v>
      </c>
      <c r="T1028" s="6">
        <f>R1028-S1028</f>
        <v>1.276</v>
      </c>
      <c r="U1028" s="6">
        <v>1.276</v>
      </c>
      <c r="V1028" s="6">
        <f>U1028-S1028</f>
        <v>1.276</v>
      </c>
      <c r="W1028" s="6">
        <f>100 - (1 - (((U1028-T1028)/U1028)+(S1028/T1028)))*100</f>
        <v>0</v>
      </c>
      <c r="X1028" s="6">
        <v>1.276</v>
      </c>
      <c r="Y1028" s="13">
        <f>(X1028-U1028)/U1028*100</f>
        <v>0</v>
      </c>
      <c r="Z1028" s="14">
        <f>IF(W1028&gt;10,"NA",Y1028)</f>
        <v>0</v>
      </c>
    </row>
    <row r="1029" spans="1:26" ht="19" x14ac:dyDescent="0.25">
      <c r="A1029" s="23">
        <v>1028</v>
      </c>
      <c r="B1029" s="5" t="s">
        <v>25</v>
      </c>
      <c r="C1029" s="3" t="s">
        <v>52</v>
      </c>
      <c r="D1029" s="3" t="s">
        <v>52</v>
      </c>
      <c r="E1029" s="3" t="s">
        <v>47</v>
      </c>
      <c r="F1029" s="3" t="s">
        <v>8</v>
      </c>
      <c r="G1029" s="3">
        <v>68</v>
      </c>
      <c r="H1029" s="3" t="s">
        <v>17</v>
      </c>
      <c r="I1029" s="23" t="s">
        <v>60</v>
      </c>
      <c r="J1029" s="23">
        <v>417</v>
      </c>
      <c r="K1029" s="3">
        <v>78</v>
      </c>
      <c r="L1029" s="3">
        <v>50</v>
      </c>
      <c r="M1029" s="4">
        <f>PI()*(K1029/2)^2/1000+PI()*(L1029/2)^2/1000</f>
        <v>6.7418578346036959</v>
      </c>
      <c r="N1029" s="33">
        <v>0</v>
      </c>
      <c r="O1029" s="3">
        <v>13</v>
      </c>
      <c r="P1029" s="6">
        <v>1.655</v>
      </c>
      <c r="Q1029" s="6">
        <v>1.3169999999999999</v>
      </c>
      <c r="R1029" s="6">
        <v>1.286</v>
      </c>
      <c r="S1029" s="6">
        <v>0</v>
      </c>
      <c r="T1029" s="6">
        <f>R1029-S1029</f>
        <v>1.286</v>
      </c>
      <c r="U1029" s="6">
        <v>1.286</v>
      </c>
      <c r="V1029" s="6">
        <f>U1029-S1029</f>
        <v>1.286</v>
      </c>
      <c r="W1029" s="6">
        <f>100 - (1 - (((U1029-T1029)/U1029)+(S1029/T1029)))*100</f>
        <v>0</v>
      </c>
      <c r="X1029" s="6">
        <v>1.286</v>
      </c>
      <c r="Y1029" s="13">
        <f>(X1029-U1029)/U1029*100</f>
        <v>0</v>
      </c>
      <c r="Z1029" s="14">
        <f>IF(W1029&gt;10,"NA",Y1029)</f>
        <v>0</v>
      </c>
    </row>
    <row r="1030" spans="1:26" ht="19" x14ac:dyDescent="0.25">
      <c r="A1030" s="23">
        <v>1029</v>
      </c>
      <c r="B1030" s="5" t="s">
        <v>25</v>
      </c>
      <c r="C1030" s="3" t="s">
        <v>52</v>
      </c>
      <c r="D1030" s="3" t="s">
        <v>52</v>
      </c>
      <c r="E1030" s="3" t="s">
        <v>47</v>
      </c>
      <c r="F1030" s="3" t="s">
        <v>8</v>
      </c>
      <c r="G1030" s="3">
        <v>68</v>
      </c>
      <c r="H1030" s="3" t="s">
        <v>17</v>
      </c>
      <c r="I1030" s="23" t="s">
        <v>60</v>
      </c>
      <c r="J1030" s="23">
        <v>417</v>
      </c>
      <c r="K1030" s="3">
        <v>78</v>
      </c>
      <c r="L1030" s="3">
        <v>50</v>
      </c>
      <c r="M1030" s="4">
        <f>PI()*(K1030/2)^2/1000+PI()*(L1030/2)^2/1000</f>
        <v>6.7418578346036959</v>
      </c>
      <c r="N1030" s="33">
        <v>0</v>
      </c>
      <c r="O1030" s="3">
        <v>14</v>
      </c>
      <c r="P1030" s="6">
        <v>1.425</v>
      </c>
      <c r="Q1030" s="6">
        <v>0.90600000000000003</v>
      </c>
      <c r="R1030" s="6">
        <v>0.875</v>
      </c>
      <c r="S1030" s="6">
        <v>0</v>
      </c>
      <c r="T1030" s="6">
        <f>R1030-S1030</f>
        <v>0.875</v>
      </c>
      <c r="U1030" s="6">
        <v>0.875</v>
      </c>
      <c r="V1030" s="6">
        <f>U1030-S1030</f>
        <v>0.875</v>
      </c>
      <c r="W1030" s="6">
        <f>100 - (1 - (((U1030-T1030)/U1030)+(S1030/T1030)))*100</f>
        <v>0</v>
      </c>
      <c r="X1030" s="6">
        <v>0.875</v>
      </c>
      <c r="Y1030" s="13">
        <f>(X1030-U1030)/U1030*100</f>
        <v>0</v>
      </c>
      <c r="Z1030" s="14">
        <f>IF(W1030&gt;10,"NA",Y1030)</f>
        <v>0</v>
      </c>
    </row>
    <row r="1031" spans="1:26" ht="19" x14ac:dyDescent="0.25">
      <c r="A1031" s="23">
        <v>1030</v>
      </c>
      <c r="B1031" s="5" t="s">
        <v>25</v>
      </c>
      <c r="C1031" s="3" t="s">
        <v>52</v>
      </c>
      <c r="D1031" s="3" t="s">
        <v>52</v>
      </c>
      <c r="E1031" s="3" t="s">
        <v>47</v>
      </c>
      <c r="F1031" s="3" t="s">
        <v>8</v>
      </c>
      <c r="G1031" s="3">
        <v>68</v>
      </c>
      <c r="H1031" s="3" t="s">
        <v>17</v>
      </c>
      <c r="I1031" s="23" t="s">
        <v>60</v>
      </c>
      <c r="J1031" s="23">
        <v>417</v>
      </c>
      <c r="K1031" s="3">
        <v>78</v>
      </c>
      <c r="L1031" s="3">
        <v>50</v>
      </c>
      <c r="M1031" s="4">
        <f>PI()*(K1031/2)^2/1000+PI()*(L1031/2)^2/1000</f>
        <v>6.7418578346036959</v>
      </c>
      <c r="N1031" s="33">
        <v>0</v>
      </c>
      <c r="O1031" s="3">
        <v>15</v>
      </c>
      <c r="P1031" s="6">
        <v>1.371</v>
      </c>
      <c r="Q1031" s="6">
        <v>1.0189999999999999</v>
      </c>
      <c r="R1031" s="6">
        <v>0.98399999999999999</v>
      </c>
      <c r="S1031" s="6">
        <v>0</v>
      </c>
      <c r="T1031" s="6">
        <f>R1031-S1031</f>
        <v>0.98399999999999999</v>
      </c>
      <c r="U1031" s="6">
        <v>1.028</v>
      </c>
      <c r="V1031" s="6">
        <f>U1031-S1031</f>
        <v>1.028</v>
      </c>
      <c r="W1031" s="6">
        <f>100 - (1 - (((U1031-T1031)/U1031)+(S1031/T1031)))*100</f>
        <v>4.2801556420233595</v>
      </c>
      <c r="X1031" s="6">
        <v>1.028</v>
      </c>
      <c r="Y1031" s="13">
        <f>(X1031-U1031)/U1031*100</f>
        <v>0</v>
      </c>
      <c r="Z1031" s="14">
        <f>IF(W1031&gt;10,"NA",Y1031)</f>
        <v>0</v>
      </c>
    </row>
    <row r="1032" spans="1:26" ht="19" x14ac:dyDescent="0.25">
      <c r="A1032" s="23">
        <v>1031</v>
      </c>
      <c r="B1032" s="5" t="s">
        <v>25</v>
      </c>
      <c r="C1032" s="3" t="s">
        <v>52</v>
      </c>
      <c r="D1032" s="3" t="s">
        <v>52</v>
      </c>
      <c r="E1032" s="3" t="s">
        <v>47</v>
      </c>
      <c r="F1032" s="3" t="s">
        <v>8</v>
      </c>
      <c r="G1032" s="3">
        <v>68</v>
      </c>
      <c r="H1032" s="3" t="s">
        <v>17</v>
      </c>
      <c r="I1032" s="23" t="s">
        <v>60</v>
      </c>
      <c r="J1032" s="23">
        <v>417</v>
      </c>
      <c r="K1032" s="3">
        <v>78</v>
      </c>
      <c r="L1032" s="3">
        <v>50</v>
      </c>
      <c r="M1032" s="4">
        <f>PI()*(K1032/2)^2/1000+PI()*(L1032/2)^2/1000</f>
        <v>6.7418578346036959</v>
      </c>
      <c r="N1032" s="33">
        <v>0</v>
      </c>
      <c r="O1032" s="3">
        <v>16</v>
      </c>
      <c r="P1032" s="6">
        <v>1.643</v>
      </c>
      <c r="Q1032" s="6">
        <v>1.2549999999999999</v>
      </c>
      <c r="R1032" s="6">
        <v>1.224</v>
      </c>
      <c r="S1032" s="6">
        <v>0</v>
      </c>
      <c r="T1032" s="6">
        <f>R1032-S1032</f>
        <v>1.224</v>
      </c>
      <c r="U1032" s="6">
        <v>1.224</v>
      </c>
      <c r="V1032" s="6">
        <f>U1032-S1032</f>
        <v>1.224</v>
      </c>
      <c r="W1032" s="6">
        <f>100 - (1 - (((U1032-T1032)/U1032)+(S1032/T1032)))*100</f>
        <v>0</v>
      </c>
      <c r="X1032" s="6">
        <v>1.224</v>
      </c>
      <c r="Y1032" s="13">
        <f>(X1032-U1032)/U1032*100</f>
        <v>0</v>
      </c>
      <c r="Z1032" s="14">
        <f>IF(W1032&gt;10,"NA",Y1032)</f>
        <v>0</v>
      </c>
    </row>
    <row r="1033" spans="1:26" ht="19" x14ac:dyDescent="0.25">
      <c r="A1033" s="23">
        <v>1032</v>
      </c>
      <c r="B1033" s="5" t="s">
        <v>25</v>
      </c>
      <c r="C1033" s="3" t="s">
        <v>52</v>
      </c>
      <c r="D1033" s="3" t="s">
        <v>52</v>
      </c>
      <c r="E1033" s="3" t="s">
        <v>47</v>
      </c>
      <c r="F1033" s="3" t="s">
        <v>8</v>
      </c>
      <c r="G1033" s="3">
        <v>68</v>
      </c>
      <c r="H1033" s="3" t="s">
        <v>17</v>
      </c>
      <c r="I1033" s="23" t="s">
        <v>60</v>
      </c>
      <c r="J1033" s="23">
        <v>417</v>
      </c>
      <c r="K1033" s="3">
        <v>78</v>
      </c>
      <c r="L1033" s="3">
        <v>50</v>
      </c>
      <c r="M1033" s="4">
        <f>PI()*(K1033/2)^2/1000+PI()*(L1033/2)^2/1000</f>
        <v>6.7418578346036959</v>
      </c>
      <c r="N1033" s="33">
        <v>0</v>
      </c>
      <c r="O1033" s="3">
        <v>17</v>
      </c>
      <c r="P1033" s="6">
        <v>1.181</v>
      </c>
      <c r="Q1033" s="6">
        <v>0.751</v>
      </c>
      <c r="R1033" s="6">
        <v>0.73299999999999998</v>
      </c>
      <c r="S1033" s="6">
        <v>0</v>
      </c>
      <c r="T1033" s="6">
        <f>R1033-S1033</f>
        <v>0.73299999999999998</v>
      </c>
      <c r="U1033" s="6">
        <v>0.75900000000000001</v>
      </c>
      <c r="V1033" s="6">
        <f>U1033-S1033</f>
        <v>0.75900000000000001</v>
      </c>
      <c r="W1033" s="6">
        <f>100 - (1 - (((U1033-T1033)/U1033)+(S1033/T1033)))*100</f>
        <v>3.4255599472990781</v>
      </c>
      <c r="X1033" s="6">
        <v>0.75900000000000001</v>
      </c>
      <c r="Y1033" s="13">
        <f>(X1033-U1033)/U1033*100</f>
        <v>0</v>
      </c>
      <c r="Z1033" s="14">
        <f>IF(W1033&gt;10,"NA",Y1033)</f>
        <v>0</v>
      </c>
    </row>
    <row r="1034" spans="1:26" ht="19" x14ac:dyDescent="0.25">
      <c r="A1034" s="23">
        <v>1033</v>
      </c>
      <c r="B1034" s="5" t="s">
        <v>25</v>
      </c>
      <c r="C1034" s="3" t="s">
        <v>52</v>
      </c>
      <c r="D1034" s="3" t="s">
        <v>52</v>
      </c>
      <c r="E1034" s="3" t="s">
        <v>47</v>
      </c>
      <c r="F1034" s="3" t="s">
        <v>8</v>
      </c>
      <c r="G1034" s="3">
        <v>69</v>
      </c>
      <c r="H1034" s="3" t="s">
        <v>9</v>
      </c>
      <c r="I1034" s="23" t="s">
        <v>60</v>
      </c>
      <c r="J1034" s="23">
        <v>394</v>
      </c>
      <c r="K1034" s="23" t="s">
        <v>13</v>
      </c>
      <c r="L1034" s="23" t="s">
        <v>13</v>
      </c>
      <c r="M1034" s="4" t="s">
        <v>13</v>
      </c>
      <c r="N1034" s="33">
        <v>0</v>
      </c>
      <c r="O1034" s="3">
        <v>1</v>
      </c>
      <c r="P1034" s="6">
        <v>1.9530000000000001</v>
      </c>
      <c r="Q1034" s="6">
        <v>1.857</v>
      </c>
      <c r="R1034" s="6">
        <v>1.81</v>
      </c>
      <c r="S1034" s="6">
        <v>0</v>
      </c>
      <c r="T1034" s="6">
        <f>R1034-S1034</f>
        <v>1.81</v>
      </c>
      <c r="U1034" s="6">
        <v>1.81</v>
      </c>
      <c r="V1034" s="6">
        <f>U1034-S1034</f>
        <v>1.81</v>
      </c>
      <c r="W1034" s="6">
        <f>100 - (1 - (((U1034-T1034)/U1034)+(S1034/T1034)))*100</f>
        <v>0</v>
      </c>
      <c r="X1034" s="6">
        <v>1.81</v>
      </c>
      <c r="Y1034" s="13">
        <f>(X1034-U1034)/U1034*100</f>
        <v>0</v>
      </c>
      <c r="Z1034" s="14">
        <f>IF(W1034&gt;10,"NA",Y1034)</f>
        <v>0</v>
      </c>
    </row>
    <row r="1035" spans="1:26" ht="19" x14ac:dyDescent="0.25">
      <c r="A1035" s="23">
        <v>1034</v>
      </c>
      <c r="B1035" s="5" t="s">
        <v>25</v>
      </c>
      <c r="C1035" s="3" t="s">
        <v>52</v>
      </c>
      <c r="D1035" s="3" t="s">
        <v>52</v>
      </c>
      <c r="E1035" s="3" t="s">
        <v>47</v>
      </c>
      <c r="F1035" s="3" t="s">
        <v>8</v>
      </c>
      <c r="G1035" s="3">
        <v>69</v>
      </c>
      <c r="H1035" s="3" t="s">
        <v>9</v>
      </c>
      <c r="I1035" s="23" t="s">
        <v>60</v>
      </c>
      <c r="J1035" s="23">
        <v>394</v>
      </c>
      <c r="K1035" s="23" t="s">
        <v>13</v>
      </c>
      <c r="L1035" s="23" t="s">
        <v>13</v>
      </c>
      <c r="M1035" s="4" t="s">
        <v>13</v>
      </c>
      <c r="N1035" s="33">
        <v>0</v>
      </c>
      <c r="O1035" s="3">
        <v>2</v>
      </c>
      <c r="P1035" s="6">
        <v>2.0680000000000001</v>
      </c>
      <c r="Q1035" s="6">
        <v>1.4630000000000001</v>
      </c>
      <c r="R1035" s="6">
        <v>1.415</v>
      </c>
      <c r="S1035" s="6">
        <v>0</v>
      </c>
      <c r="T1035" s="6">
        <f>R1035-S1035</f>
        <v>1.415</v>
      </c>
      <c r="U1035" s="6">
        <v>1.8120000000000001</v>
      </c>
      <c r="V1035" s="6">
        <f>U1035-S1035</f>
        <v>1.8120000000000001</v>
      </c>
      <c r="W1035" s="6">
        <f>100 - (1 - (((U1035-T1035)/U1035)+(S1035/T1035)))*100</f>
        <v>21.909492273730692</v>
      </c>
      <c r="X1035" s="6">
        <v>1.8120000000000001</v>
      </c>
      <c r="Y1035" s="13">
        <f>(X1035-U1035)/U1035*100</f>
        <v>0</v>
      </c>
      <c r="Z1035" s="14" t="str">
        <f>IF(W1035&gt;10,"NA",Y1035)</f>
        <v>NA</v>
      </c>
    </row>
    <row r="1036" spans="1:26" ht="19" x14ac:dyDescent="0.25">
      <c r="A1036" s="23">
        <v>1035</v>
      </c>
      <c r="B1036" s="5" t="s">
        <v>25</v>
      </c>
      <c r="C1036" s="3" t="s">
        <v>52</v>
      </c>
      <c r="D1036" s="3" t="s">
        <v>52</v>
      </c>
      <c r="E1036" s="3" t="s">
        <v>47</v>
      </c>
      <c r="F1036" s="3" t="s">
        <v>8</v>
      </c>
      <c r="G1036" s="3">
        <v>69</v>
      </c>
      <c r="H1036" s="3" t="s">
        <v>9</v>
      </c>
      <c r="I1036" s="23" t="s">
        <v>60</v>
      </c>
      <c r="J1036" s="23">
        <v>394</v>
      </c>
      <c r="K1036" s="23" t="s">
        <v>13</v>
      </c>
      <c r="L1036" s="23" t="s">
        <v>13</v>
      </c>
      <c r="M1036" s="4" t="s">
        <v>13</v>
      </c>
      <c r="N1036" s="33">
        <v>1</v>
      </c>
      <c r="O1036" s="3">
        <v>3</v>
      </c>
      <c r="P1036" s="6">
        <v>1.262</v>
      </c>
      <c r="Q1036" s="6">
        <v>0.84399999999999997</v>
      </c>
      <c r="R1036" s="6">
        <v>0.82099999999999995</v>
      </c>
      <c r="S1036" s="6">
        <v>0</v>
      </c>
      <c r="T1036" s="6">
        <f>R1036-S1036</f>
        <v>0.82099999999999995</v>
      </c>
      <c r="U1036" s="6">
        <v>0.86399999999999999</v>
      </c>
      <c r="V1036" s="6">
        <f>U1036-S1036</f>
        <v>0.86399999999999999</v>
      </c>
      <c r="W1036" s="6">
        <f>100 - (1 - (((U1036-T1036)/U1036)+(S1036/T1036)))*100</f>
        <v>4.9768518518518619</v>
      </c>
      <c r="X1036" s="6">
        <v>0.86399999999999999</v>
      </c>
      <c r="Y1036" s="13">
        <f>(X1036-U1036)/U1036*100</f>
        <v>0</v>
      </c>
      <c r="Z1036" s="14">
        <f>IF(W1036&gt;10,"NA",Y1036)</f>
        <v>0</v>
      </c>
    </row>
    <row r="1037" spans="1:26" ht="19" x14ac:dyDescent="0.25">
      <c r="A1037" s="23">
        <v>1036</v>
      </c>
      <c r="B1037" s="5" t="s">
        <v>25</v>
      </c>
      <c r="C1037" s="3" t="s">
        <v>52</v>
      </c>
      <c r="D1037" s="3" t="s">
        <v>52</v>
      </c>
      <c r="E1037" s="3" t="s">
        <v>47</v>
      </c>
      <c r="F1037" s="3" t="s">
        <v>8</v>
      </c>
      <c r="G1037" s="3">
        <v>69</v>
      </c>
      <c r="H1037" s="3" t="s">
        <v>9</v>
      </c>
      <c r="I1037" s="23" t="s">
        <v>60</v>
      </c>
      <c r="J1037" s="23">
        <v>394</v>
      </c>
      <c r="K1037" s="23" t="s">
        <v>13</v>
      </c>
      <c r="L1037" s="23" t="s">
        <v>13</v>
      </c>
      <c r="M1037" s="4" t="s">
        <v>13</v>
      </c>
      <c r="N1037" s="33">
        <v>1</v>
      </c>
      <c r="O1037" s="3">
        <v>4</v>
      </c>
      <c r="P1037" s="6">
        <v>1.163</v>
      </c>
      <c r="Q1037" s="6">
        <v>0.69699999999999995</v>
      </c>
      <c r="R1037" s="6">
        <v>0.67</v>
      </c>
      <c r="S1037" s="6">
        <v>0</v>
      </c>
      <c r="T1037" s="6">
        <f>R1037-S1037</f>
        <v>0.67</v>
      </c>
      <c r="U1037" s="6">
        <v>0.67</v>
      </c>
      <c r="V1037" s="6">
        <f>U1037-S1037</f>
        <v>0.67</v>
      </c>
      <c r="W1037" s="6">
        <f>100 - (1 - (((U1037-T1037)/U1037)+(S1037/T1037)))*100</f>
        <v>0</v>
      </c>
      <c r="X1037" s="6">
        <v>0.67</v>
      </c>
      <c r="Y1037" s="13">
        <f>(X1037-U1037)/U1037*100</f>
        <v>0</v>
      </c>
      <c r="Z1037" s="14">
        <f>IF(W1037&gt;10,"NA",Y1037)</f>
        <v>0</v>
      </c>
    </row>
    <row r="1038" spans="1:26" ht="19" x14ac:dyDescent="0.25">
      <c r="A1038" s="23">
        <v>1037</v>
      </c>
      <c r="B1038" s="5" t="s">
        <v>25</v>
      </c>
      <c r="C1038" s="3" t="s">
        <v>52</v>
      </c>
      <c r="D1038" s="3" t="s">
        <v>52</v>
      </c>
      <c r="E1038" s="3" t="s">
        <v>47</v>
      </c>
      <c r="F1038" s="3" t="s">
        <v>8</v>
      </c>
      <c r="G1038" s="3">
        <v>69</v>
      </c>
      <c r="H1038" s="3" t="s">
        <v>9</v>
      </c>
      <c r="I1038" s="23" t="s">
        <v>60</v>
      </c>
      <c r="J1038" s="23">
        <v>394</v>
      </c>
      <c r="K1038" s="23" t="s">
        <v>13</v>
      </c>
      <c r="L1038" s="23" t="s">
        <v>13</v>
      </c>
      <c r="M1038" s="4" t="s">
        <v>13</v>
      </c>
      <c r="N1038" s="33">
        <v>1</v>
      </c>
      <c r="O1038" s="3">
        <v>5</v>
      </c>
      <c r="P1038" s="6">
        <v>1.2270000000000001</v>
      </c>
      <c r="Q1038" s="6">
        <v>0.70099999999999996</v>
      </c>
      <c r="R1038" s="6">
        <v>0.67200000000000004</v>
      </c>
      <c r="S1038" s="6">
        <v>0</v>
      </c>
      <c r="T1038" s="6">
        <f>R1038-S1038</f>
        <v>0.67200000000000004</v>
      </c>
      <c r="U1038" s="6">
        <v>0.67200000000000004</v>
      </c>
      <c r="V1038" s="6">
        <f>U1038-S1038</f>
        <v>0.67200000000000004</v>
      </c>
      <c r="W1038" s="6">
        <f>100 - (1 - (((U1038-T1038)/U1038)+(S1038/T1038)))*100</f>
        <v>0</v>
      </c>
      <c r="X1038" s="6">
        <v>0.67200000000000004</v>
      </c>
      <c r="Y1038" s="13">
        <f>(X1038-U1038)/U1038*100</f>
        <v>0</v>
      </c>
      <c r="Z1038" s="14">
        <f>IF(W1038&gt;10,"NA",Y1038)</f>
        <v>0</v>
      </c>
    </row>
    <row r="1039" spans="1:26" ht="19" x14ac:dyDescent="0.25">
      <c r="A1039" s="23">
        <v>1038</v>
      </c>
      <c r="B1039" s="5" t="s">
        <v>25</v>
      </c>
      <c r="C1039" s="3" t="s">
        <v>52</v>
      </c>
      <c r="D1039" s="3" t="s">
        <v>52</v>
      </c>
      <c r="E1039" s="3" t="s">
        <v>47</v>
      </c>
      <c r="F1039" s="3" t="s">
        <v>8</v>
      </c>
      <c r="G1039" s="3">
        <v>69</v>
      </c>
      <c r="H1039" s="3" t="s">
        <v>9</v>
      </c>
      <c r="I1039" s="23" t="s">
        <v>60</v>
      </c>
      <c r="J1039" s="23">
        <v>394</v>
      </c>
      <c r="K1039" s="23" t="s">
        <v>13</v>
      </c>
      <c r="L1039" s="23" t="s">
        <v>13</v>
      </c>
      <c r="M1039" s="4" t="s">
        <v>13</v>
      </c>
      <c r="N1039" s="33">
        <v>0</v>
      </c>
      <c r="O1039" s="3">
        <v>6</v>
      </c>
      <c r="P1039" s="6">
        <v>1.365</v>
      </c>
      <c r="Q1039" s="6">
        <v>0.86099999999999999</v>
      </c>
      <c r="R1039" s="6">
        <v>0.83299999999999996</v>
      </c>
      <c r="S1039" s="6">
        <v>0</v>
      </c>
      <c r="T1039" s="6">
        <f>R1039-S1039</f>
        <v>0.83299999999999996</v>
      </c>
      <c r="U1039" s="6">
        <v>0.92500000000000004</v>
      </c>
      <c r="V1039" s="6">
        <f>U1039-S1039</f>
        <v>0.92500000000000004</v>
      </c>
      <c r="W1039" s="6">
        <f>100 - (1 - (((U1039-T1039)/U1039)+(S1039/T1039)))*100</f>
        <v>9.9459459459459509</v>
      </c>
      <c r="X1039" s="6">
        <v>0.92500000000000004</v>
      </c>
      <c r="Y1039" s="13">
        <f>(X1039-U1039)/U1039*100</f>
        <v>0</v>
      </c>
      <c r="Z1039" s="14">
        <f>IF(W1039&gt;10,"NA",Y1039)</f>
        <v>0</v>
      </c>
    </row>
    <row r="1040" spans="1:26" ht="19" x14ac:dyDescent="0.25">
      <c r="A1040" s="23">
        <v>1039</v>
      </c>
      <c r="B1040" s="5" t="s">
        <v>25</v>
      </c>
      <c r="C1040" s="3" t="s">
        <v>52</v>
      </c>
      <c r="D1040" s="3" t="s">
        <v>52</v>
      </c>
      <c r="E1040" s="3" t="s">
        <v>47</v>
      </c>
      <c r="F1040" s="3" t="s">
        <v>8</v>
      </c>
      <c r="G1040" s="3">
        <v>69</v>
      </c>
      <c r="H1040" s="3" t="s">
        <v>9</v>
      </c>
      <c r="I1040" s="23" t="s">
        <v>60</v>
      </c>
      <c r="J1040" s="23">
        <v>394</v>
      </c>
      <c r="K1040" s="23" t="s">
        <v>13</v>
      </c>
      <c r="L1040" s="23" t="s">
        <v>13</v>
      </c>
      <c r="M1040" s="4" t="s">
        <v>13</v>
      </c>
      <c r="N1040" s="33">
        <v>0</v>
      </c>
      <c r="O1040" s="3">
        <v>7</v>
      </c>
      <c r="P1040" s="6">
        <v>1.9079999999999999</v>
      </c>
      <c r="Q1040" s="6">
        <v>1.468</v>
      </c>
      <c r="R1040" s="6">
        <v>1.4259999999999999</v>
      </c>
      <c r="S1040" s="6">
        <v>0</v>
      </c>
      <c r="T1040" s="6">
        <f>R1040-S1040</f>
        <v>1.4259999999999999</v>
      </c>
      <c r="U1040" s="6">
        <v>1.4259999999999999</v>
      </c>
      <c r="V1040" s="6">
        <f>U1040-S1040</f>
        <v>1.4259999999999999</v>
      </c>
      <c r="W1040" s="6">
        <f>100 - (1 - (((U1040-T1040)/U1040)+(S1040/T1040)))*100</f>
        <v>0</v>
      </c>
      <c r="X1040" s="6">
        <v>1.4259999999999999</v>
      </c>
      <c r="Y1040" s="13">
        <f>(X1040-U1040)/U1040*100</f>
        <v>0</v>
      </c>
      <c r="Z1040" s="14">
        <f>IF(W1040&gt;10,"NA",Y1040)</f>
        <v>0</v>
      </c>
    </row>
    <row r="1041" spans="1:26" ht="19" x14ac:dyDescent="0.25">
      <c r="A1041" s="23">
        <v>1040</v>
      </c>
      <c r="B1041" s="5" t="s">
        <v>25</v>
      </c>
      <c r="C1041" s="3" t="s">
        <v>52</v>
      </c>
      <c r="D1041" s="3" t="s">
        <v>52</v>
      </c>
      <c r="E1041" s="3" t="s">
        <v>47</v>
      </c>
      <c r="F1041" s="3" t="s">
        <v>8</v>
      </c>
      <c r="G1041" s="3">
        <v>69</v>
      </c>
      <c r="H1041" s="3" t="s">
        <v>9</v>
      </c>
      <c r="I1041" s="23" t="s">
        <v>60</v>
      </c>
      <c r="J1041" s="23">
        <v>394</v>
      </c>
      <c r="K1041" s="23" t="s">
        <v>13</v>
      </c>
      <c r="L1041" s="23" t="s">
        <v>13</v>
      </c>
      <c r="M1041" s="4" t="s">
        <v>13</v>
      </c>
      <c r="N1041" s="33">
        <v>1</v>
      </c>
      <c r="O1041" s="3">
        <v>8</v>
      </c>
      <c r="P1041" s="6">
        <v>1.4059999999999999</v>
      </c>
      <c r="Q1041" s="6">
        <v>0.80200000000000005</v>
      </c>
      <c r="R1041" s="6">
        <v>0.78400000000000003</v>
      </c>
      <c r="S1041" s="6">
        <v>0</v>
      </c>
      <c r="T1041" s="6">
        <f>R1041-S1041</f>
        <v>0.78400000000000003</v>
      </c>
      <c r="U1041" s="6">
        <v>0.78400000000000003</v>
      </c>
      <c r="V1041" s="6">
        <f>U1041-S1041</f>
        <v>0.78400000000000003</v>
      </c>
      <c r="W1041" s="6">
        <f>100 - (1 - (((U1041-T1041)/U1041)+(S1041/T1041)))*100</f>
        <v>0</v>
      </c>
      <c r="X1041" s="6">
        <v>0.78400000000000003</v>
      </c>
      <c r="Y1041" s="13">
        <f>(X1041-U1041)/U1041*100</f>
        <v>0</v>
      </c>
      <c r="Z1041" s="14">
        <f>IF(W1041&gt;10,"NA",Y1041)</f>
        <v>0</v>
      </c>
    </row>
    <row r="1042" spans="1:26" ht="19" x14ac:dyDescent="0.25">
      <c r="A1042" s="23">
        <v>1041</v>
      </c>
      <c r="B1042" s="5" t="s">
        <v>25</v>
      </c>
      <c r="C1042" s="3" t="s">
        <v>52</v>
      </c>
      <c r="D1042" s="3" t="s">
        <v>52</v>
      </c>
      <c r="E1042" s="3" t="s">
        <v>47</v>
      </c>
      <c r="F1042" s="3" t="s">
        <v>8</v>
      </c>
      <c r="G1042" s="3">
        <v>69</v>
      </c>
      <c r="H1042" s="3" t="s">
        <v>9</v>
      </c>
      <c r="I1042" s="23" t="s">
        <v>60</v>
      </c>
      <c r="J1042" s="23">
        <v>394</v>
      </c>
      <c r="K1042" s="23" t="s">
        <v>13</v>
      </c>
      <c r="L1042" s="23" t="s">
        <v>13</v>
      </c>
      <c r="M1042" s="4" t="s">
        <v>13</v>
      </c>
      <c r="N1042" s="33">
        <v>0</v>
      </c>
      <c r="O1042" s="3">
        <v>9</v>
      </c>
      <c r="P1042" s="6">
        <v>1.893</v>
      </c>
      <c r="Q1042" s="6">
        <v>1.32</v>
      </c>
      <c r="R1042" s="6">
        <v>1.2789999999999999</v>
      </c>
      <c r="S1042" s="6">
        <v>0</v>
      </c>
      <c r="T1042" s="6">
        <f>R1042-S1042</f>
        <v>1.2789999999999999</v>
      </c>
      <c r="U1042" s="6">
        <v>1.6839999999999999</v>
      </c>
      <c r="V1042" s="6">
        <f>U1042-S1042</f>
        <v>1.6839999999999999</v>
      </c>
      <c r="W1042" s="6">
        <f>100 - (1 - (((U1042-T1042)/U1042)+(S1042/T1042)))*100</f>
        <v>24.049881235154388</v>
      </c>
      <c r="X1042" s="6">
        <v>1.6839999999999999</v>
      </c>
      <c r="Y1042" s="13">
        <f>(X1042-U1042)/U1042*100</f>
        <v>0</v>
      </c>
      <c r="Z1042" s="14" t="str">
        <f>IF(W1042&gt;10,"NA",Y1042)</f>
        <v>NA</v>
      </c>
    </row>
    <row r="1043" spans="1:26" ht="19" x14ac:dyDescent="0.25">
      <c r="A1043" s="23">
        <v>1042</v>
      </c>
      <c r="B1043" s="5" t="s">
        <v>25</v>
      </c>
      <c r="C1043" s="3" t="s">
        <v>52</v>
      </c>
      <c r="D1043" s="3" t="s">
        <v>52</v>
      </c>
      <c r="E1043" s="3" t="s">
        <v>47</v>
      </c>
      <c r="F1043" s="3" t="s">
        <v>8</v>
      </c>
      <c r="G1043" s="3">
        <v>69</v>
      </c>
      <c r="H1043" s="3" t="s">
        <v>9</v>
      </c>
      <c r="I1043" s="23" t="s">
        <v>60</v>
      </c>
      <c r="J1043" s="23">
        <v>394</v>
      </c>
      <c r="K1043" s="23" t="s">
        <v>13</v>
      </c>
      <c r="L1043" s="23" t="s">
        <v>13</v>
      </c>
      <c r="M1043" s="4" t="s">
        <v>13</v>
      </c>
      <c r="N1043" s="33">
        <v>0</v>
      </c>
      <c r="O1043" s="3">
        <v>10</v>
      </c>
      <c r="P1043" s="6">
        <v>1.8360000000000001</v>
      </c>
      <c r="Q1043" s="6">
        <v>1.83</v>
      </c>
      <c r="R1043" s="6">
        <v>1.7569999999999999</v>
      </c>
      <c r="S1043" s="6">
        <v>0</v>
      </c>
      <c r="T1043" s="6">
        <f>R1043-S1043</f>
        <v>1.7569999999999999</v>
      </c>
      <c r="U1043" s="6">
        <v>1.7569999999999999</v>
      </c>
      <c r="V1043" s="6">
        <f>U1043-S1043</f>
        <v>1.7569999999999999</v>
      </c>
      <c r="W1043" s="6">
        <f>100 - (1 - (((U1043-T1043)/U1043)+(S1043/T1043)))*100</f>
        <v>0</v>
      </c>
      <c r="X1043" s="6">
        <v>1.7569999999999999</v>
      </c>
      <c r="Y1043" s="13">
        <f>(X1043-U1043)/U1043*100</f>
        <v>0</v>
      </c>
      <c r="Z1043" s="14">
        <f>IF(W1043&gt;10,"NA",Y1043)</f>
        <v>0</v>
      </c>
    </row>
    <row r="1044" spans="1:26" ht="19" x14ac:dyDescent="0.25">
      <c r="A1044" s="23">
        <v>1043</v>
      </c>
      <c r="B1044" s="5" t="s">
        <v>25</v>
      </c>
      <c r="C1044" s="3" t="s">
        <v>52</v>
      </c>
      <c r="D1044" s="3" t="s">
        <v>52</v>
      </c>
      <c r="E1044" s="3" t="s">
        <v>47</v>
      </c>
      <c r="F1044" s="3" t="s">
        <v>8</v>
      </c>
      <c r="G1044" s="3">
        <v>69</v>
      </c>
      <c r="H1044" s="3" t="s">
        <v>9</v>
      </c>
      <c r="I1044" s="23" t="s">
        <v>60</v>
      </c>
      <c r="J1044" s="23">
        <v>394</v>
      </c>
      <c r="K1044" s="23" t="s">
        <v>13</v>
      </c>
      <c r="L1044" s="23" t="s">
        <v>13</v>
      </c>
      <c r="M1044" s="4" t="s">
        <v>13</v>
      </c>
      <c r="N1044" s="33">
        <v>0</v>
      </c>
      <c r="O1044" s="3">
        <v>11</v>
      </c>
      <c r="P1044" s="6">
        <v>1.871</v>
      </c>
      <c r="Q1044" s="6">
        <v>1.8260000000000001</v>
      </c>
      <c r="R1044" s="6">
        <v>1.794</v>
      </c>
      <c r="S1044" s="6">
        <v>0</v>
      </c>
      <c r="T1044" s="6">
        <f>R1044-S1044</f>
        <v>1.794</v>
      </c>
      <c r="U1044" s="6">
        <v>1.794</v>
      </c>
      <c r="V1044" s="6">
        <f>U1044-S1044</f>
        <v>1.794</v>
      </c>
      <c r="W1044" s="6">
        <f>100 - (1 - (((U1044-T1044)/U1044)+(S1044/T1044)))*100</f>
        <v>0</v>
      </c>
      <c r="X1044" s="6">
        <v>1.794</v>
      </c>
      <c r="Y1044" s="13">
        <f>(X1044-U1044)/U1044*100</f>
        <v>0</v>
      </c>
      <c r="Z1044" s="14">
        <f>IF(W1044&gt;10,"NA",Y1044)</f>
        <v>0</v>
      </c>
    </row>
    <row r="1045" spans="1:26" ht="19" x14ac:dyDescent="0.25">
      <c r="A1045" s="23">
        <v>1044</v>
      </c>
      <c r="B1045" s="5" t="s">
        <v>25</v>
      </c>
      <c r="C1045" s="3" t="s">
        <v>52</v>
      </c>
      <c r="D1045" s="3" t="s">
        <v>52</v>
      </c>
      <c r="E1045" s="3" t="s">
        <v>47</v>
      </c>
      <c r="F1045" s="3" t="s">
        <v>8</v>
      </c>
      <c r="G1045" s="3">
        <v>69</v>
      </c>
      <c r="H1045" s="3" t="s">
        <v>9</v>
      </c>
      <c r="I1045" s="23" t="s">
        <v>60</v>
      </c>
      <c r="J1045" s="23">
        <v>394</v>
      </c>
      <c r="K1045" s="23" t="s">
        <v>13</v>
      </c>
      <c r="L1045" s="23" t="s">
        <v>13</v>
      </c>
      <c r="M1045" s="4" t="s">
        <v>13</v>
      </c>
      <c r="N1045" s="33">
        <v>0</v>
      </c>
      <c r="O1045" s="3">
        <v>12</v>
      </c>
      <c r="P1045" s="6">
        <v>2.4689999999999999</v>
      </c>
      <c r="Q1045" s="6">
        <v>2.46</v>
      </c>
      <c r="R1045" s="6">
        <v>2.4169999999999998</v>
      </c>
      <c r="S1045" s="6">
        <v>0</v>
      </c>
      <c r="T1045" s="6">
        <f>R1045-S1045</f>
        <v>2.4169999999999998</v>
      </c>
      <c r="U1045" s="6">
        <v>2.4169999999999998</v>
      </c>
      <c r="V1045" s="6">
        <f>U1045-S1045</f>
        <v>2.4169999999999998</v>
      </c>
      <c r="W1045" s="6">
        <f>100 - (1 - (((U1045-T1045)/U1045)+(S1045/T1045)))*100</f>
        <v>0</v>
      </c>
      <c r="X1045" s="6">
        <v>2.4169999999999998</v>
      </c>
      <c r="Y1045" s="13">
        <f>(X1045-U1045)/U1045*100</f>
        <v>0</v>
      </c>
      <c r="Z1045" s="14">
        <f>IF(W1045&gt;10,"NA",Y1045)</f>
        <v>0</v>
      </c>
    </row>
    <row r="1046" spans="1:26" ht="19" x14ac:dyDescent="0.25">
      <c r="A1046" s="23">
        <v>1045</v>
      </c>
      <c r="B1046" s="5" t="s">
        <v>25</v>
      </c>
      <c r="C1046" s="3" t="s">
        <v>52</v>
      </c>
      <c r="D1046" s="3" t="s">
        <v>52</v>
      </c>
      <c r="E1046" s="3" t="s">
        <v>47</v>
      </c>
      <c r="F1046" s="3" t="s">
        <v>8</v>
      </c>
      <c r="G1046" s="3">
        <v>69</v>
      </c>
      <c r="H1046" s="3" t="s">
        <v>9</v>
      </c>
      <c r="I1046" s="23" t="s">
        <v>60</v>
      </c>
      <c r="J1046" s="23">
        <v>394</v>
      </c>
      <c r="K1046" s="23" t="s">
        <v>13</v>
      </c>
      <c r="L1046" s="23" t="s">
        <v>13</v>
      </c>
      <c r="M1046" s="4" t="s">
        <v>13</v>
      </c>
      <c r="N1046" s="33">
        <v>0</v>
      </c>
      <c r="O1046" s="3">
        <v>13</v>
      </c>
      <c r="P1046" s="6">
        <v>1.8819999999999999</v>
      </c>
      <c r="Q1046" s="6">
        <v>1.472</v>
      </c>
      <c r="R1046" s="6">
        <v>1.4350000000000001</v>
      </c>
      <c r="S1046" s="6">
        <v>0</v>
      </c>
      <c r="T1046" s="6">
        <f>R1046-S1046</f>
        <v>1.4350000000000001</v>
      </c>
      <c r="U1046" s="6">
        <v>1.4350000000000001</v>
      </c>
      <c r="V1046" s="6">
        <f>U1046-S1046</f>
        <v>1.4350000000000001</v>
      </c>
      <c r="W1046" s="6">
        <f>100 - (1 - (((U1046-T1046)/U1046)+(S1046/T1046)))*100</f>
        <v>0</v>
      </c>
      <c r="X1046" s="6">
        <v>1.4350000000000001</v>
      </c>
      <c r="Y1046" s="13">
        <f>(X1046-U1046)/U1046*100</f>
        <v>0</v>
      </c>
      <c r="Z1046" s="14">
        <f>IF(W1046&gt;10,"NA",Y1046)</f>
        <v>0</v>
      </c>
    </row>
    <row r="1047" spans="1:26" ht="19" x14ac:dyDescent="0.25">
      <c r="A1047" s="23">
        <v>1046</v>
      </c>
      <c r="B1047" s="5" t="s">
        <v>25</v>
      </c>
      <c r="C1047" s="3" t="s">
        <v>52</v>
      </c>
      <c r="D1047" s="3" t="s">
        <v>52</v>
      </c>
      <c r="E1047" s="3" t="s">
        <v>47</v>
      </c>
      <c r="F1047" s="3" t="s">
        <v>8</v>
      </c>
      <c r="G1047" s="3">
        <v>69</v>
      </c>
      <c r="H1047" s="3" t="s">
        <v>9</v>
      </c>
      <c r="I1047" s="23" t="s">
        <v>60</v>
      </c>
      <c r="J1047" s="23">
        <v>394</v>
      </c>
      <c r="K1047" s="23" t="s">
        <v>13</v>
      </c>
      <c r="L1047" s="23" t="s">
        <v>13</v>
      </c>
      <c r="M1047" s="4" t="s">
        <v>13</v>
      </c>
      <c r="N1047" s="33">
        <v>0</v>
      </c>
      <c r="O1047" s="3">
        <v>14</v>
      </c>
      <c r="P1047" s="6">
        <v>2.3220000000000001</v>
      </c>
      <c r="Q1047" s="6">
        <v>2.153</v>
      </c>
      <c r="R1047" s="6">
        <v>2.1110000000000002</v>
      </c>
      <c r="S1047" s="6">
        <v>0</v>
      </c>
      <c r="T1047" s="6">
        <f>R1047-S1047</f>
        <v>2.1110000000000002</v>
      </c>
      <c r="U1047" s="6">
        <v>2.3130000000000002</v>
      </c>
      <c r="V1047" s="6">
        <f>U1047-S1047</f>
        <v>2.3130000000000002</v>
      </c>
      <c r="W1047" s="6">
        <f>100 - (1 - (((U1047-T1047)/U1047)+(S1047/T1047)))*100</f>
        <v>8.7332468655425828</v>
      </c>
      <c r="X1047" s="6">
        <v>2.3130000000000002</v>
      </c>
      <c r="Y1047" s="13">
        <f>(X1047-U1047)/U1047*100</f>
        <v>0</v>
      </c>
      <c r="Z1047" s="14">
        <f>IF(W1047&gt;10,"NA",Y1047)</f>
        <v>0</v>
      </c>
    </row>
    <row r="1048" spans="1:26" ht="19" x14ac:dyDescent="0.25">
      <c r="A1048" s="23">
        <v>1047</v>
      </c>
      <c r="B1048" s="5" t="s">
        <v>25</v>
      </c>
      <c r="C1048" s="3" t="s">
        <v>52</v>
      </c>
      <c r="D1048" s="3" t="s">
        <v>52</v>
      </c>
      <c r="E1048" s="3" t="s">
        <v>47</v>
      </c>
      <c r="F1048" s="3" t="s">
        <v>8</v>
      </c>
      <c r="G1048" s="3">
        <v>69</v>
      </c>
      <c r="H1048" s="3" t="s">
        <v>9</v>
      </c>
      <c r="I1048" s="23" t="s">
        <v>60</v>
      </c>
      <c r="J1048" s="23">
        <v>394</v>
      </c>
      <c r="K1048" s="23" t="s">
        <v>13</v>
      </c>
      <c r="L1048" s="23" t="s">
        <v>13</v>
      </c>
      <c r="M1048" s="4" t="s">
        <v>13</v>
      </c>
      <c r="N1048" s="33">
        <v>0</v>
      </c>
      <c r="O1048" s="3">
        <v>15</v>
      </c>
      <c r="P1048" s="6">
        <v>2.0529999999999999</v>
      </c>
      <c r="Q1048" s="6">
        <v>1.7090000000000001</v>
      </c>
      <c r="R1048" s="6">
        <v>1.6579999999999999</v>
      </c>
      <c r="S1048" s="6">
        <v>0</v>
      </c>
      <c r="T1048" s="6">
        <f>R1048-S1048</f>
        <v>1.6579999999999999</v>
      </c>
      <c r="U1048" s="6">
        <v>1.7350000000000001</v>
      </c>
      <c r="V1048" s="6">
        <f>U1048-S1048</f>
        <v>1.7350000000000001</v>
      </c>
      <c r="W1048" s="6">
        <f>100 - (1 - (((U1048-T1048)/U1048)+(S1048/T1048)))*100</f>
        <v>4.4380403458213351</v>
      </c>
      <c r="X1048" s="6">
        <v>1.7350000000000001</v>
      </c>
      <c r="Y1048" s="13">
        <f>(X1048-U1048)/U1048*100</f>
        <v>0</v>
      </c>
      <c r="Z1048" s="14">
        <f>IF(W1048&gt;10,"NA",Y1048)</f>
        <v>0</v>
      </c>
    </row>
    <row r="1049" spans="1:26" ht="19" x14ac:dyDescent="0.25">
      <c r="A1049" s="23">
        <v>1048</v>
      </c>
      <c r="B1049" s="5" t="s">
        <v>25</v>
      </c>
      <c r="C1049" s="3" t="s">
        <v>52</v>
      </c>
      <c r="D1049" s="3" t="s">
        <v>52</v>
      </c>
      <c r="E1049" s="3" t="s">
        <v>47</v>
      </c>
      <c r="F1049" s="3" t="s">
        <v>8</v>
      </c>
      <c r="G1049" s="3">
        <v>69</v>
      </c>
      <c r="H1049" s="3" t="s">
        <v>9</v>
      </c>
      <c r="I1049" s="23" t="s">
        <v>60</v>
      </c>
      <c r="J1049" s="23">
        <v>394</v>
      </c>
      <c r="K1049" s="23" t="s">
        <v>13</v>
      </c>
      <c r="L1049" s="23" t="s">
        <v>13</v>
      </c>
      <c r="M1049" s="4" t="s">
        <v>13</v>
      </c>
      <c r="N1049" s="33">
        <v>0</v>
      </c>
      <c r="O1049" s="3">
        <v>16</v>
      </c>
      <c r="P1049" s="6">
        <v>1.623</v>
      </c>
      <c r="Q1049" s="6">
        <v>1.4419999999999999</v>
      </c>
      <c r="R1049" s="6">
        <v>1.4039999999999999</v>
      </c>
      <c r="S1049" s="6">
        <v>0</v>
      </c>
      <c r="T1049" s="6">
        <f>R1049-S1049</f>
        <v>1.4039999999999999</v>
      </c>
      <c r="U1049" s="6">
        <v>1.4039999999999999</v>
      </c>
      <c r="V1049" s="6">
        <f>U1049-S1049</f>
        <v>1.4039999999999999</v>
      </c>
      <c r="W1049" s="6">
        <f>100 - (1 - (((U1049-T1049)/U1049)+(S1049/T1049)))*100</f>
        <v>0</v>
      </c>
      <c r="X1049" s="6">
        <v>1.4039999999999999</v>
      </c>
      <c r="Y1049" s="13">
        <f>(X1049-U1049)/U1049*100</f>
        <v>0</v>
      </c>
      <c r="Z1049" s="14">
        <f>IF(W1049&gt;10,"NA",Y1049)</f>
        <v>0</v>
      </c>
    </row>
    <row r="1050" spans="1:26" ht="19" x14ac:dyDescent="0.25">
      <c r="A1050" s="23">
        <v>1049</v>
      </c>
      <c r="B1050" s="5" t="s">
        <v>25</v>
      </c>
      <c r="C1050" s="3" t="s">
        <v>52</v>
      </c>
      <c r="D1050" s="3" t="s">
        <v>52</v>
      </c>
      <c r="E1050" s="3" t="s">
        <v>47</v>
      </c>
      <c r="F1050" s="3" t="s">
        <v>8</v>
      </c>
      <c r="G1050" s="3">
        <v>69</v>
      </c>
      <c r="H1050" s="3" t="s">
        <v>9</v>
      </c>
      <c r="I1050" s="23" t="s">
        <v>60</v>
      </c>
      <c r="J1050" s="23">
        <v>394</v>
      </c>
      <c r="K1050" s="23" t="s">
        <v>13</v>
      </c>
      <c r="L1050" s="23" t="s">
        <v>13</v>
      </c>
      <c r="M1050" s="4" t="s">
        <v>13</v>
      </c>
      <c r="N1050" s="33">
        <v>0</v>
      </c>
      <c r="O1050" s="3">
        <v>17</v>
      </c>
      <c r="P1050" s="6">
        <v>1.82</v>
      </c>
      <c r="Q1050" s="6">
        <v>1.72</v>
      </c>
      <c r="R1050" s="6">
        <v>1.6779999999999999</v>
      </c>
      <c r="S1050" s="6">
        <v>0</v>
      </c>
      <c r="T1050" s="6">
        <f>R1050-S1050</f>
        <v>1.6779999999999999</v>
      </c>
      <c r="U1050" s="6">
        <v>1.929</v>
      </c>
      <c r="V1050" s="6">
        <f>U1050-S1050</f>
        <v>1.929</v>
      </c>
      <c r="W1050" s="6">
        <f>100 - (1 - (((U1050-T1050)/U1050)+(S1050/T1050)))*100</f>
        <v>13.011923276308977</v>
      </c>
      <c r="X1050" s="6">
        <v>1.929</v>
      </c>
      <c r="Y1050" s="13">
        <f>(X1050-U1050)/U1050*100</f>
        <v>0</v>
      </c>
      <c r="Z1050" s="14" t="str">
        <f>IF(W1050&gt;10,"NA",Y1050)</f>
        <v>NA</v>
      </c>
    </row>
    <row r="1051" spans="1:26" ht="19" x14ac:dyDescent="0.25">
      <c r="A1051" s="23">
        <v>1050</v>
      </c>
      <c r="B1051" s="5" t="s">
        <v>25</v>
      </c>
      <c r="C1051" s="3" t="s">
        <v>52</v>
      </c>
      <c r="D1051" s="3" t="s">
        <v>52</v>
      </c>
      <c r="E1051" s="3" t="s">
        <v>47</v>
      </c>
      <c r="F1051" s="3" t="s">
        <v>8</v>
      </c>
      <c r="G1051" s="3">
        <v>69</v>
      </c>
      <c r="H1051" s="3" t="s">
        <v>17</v>
      </c>
      <c r="I1051" s="23" t="s">
        <v>60</v>
      </c>
      <c r="J1051" s="23">
        <v>394</v>
      </c>
      <c r="K1051" s="23" t="s">
        <v>13</v>
      </c>
      <c r="L1051" s="23" t="s">
        <v>13</v>
      </c>
      <c r="M1051" s="4" t="s">
        <v>13</v>
      </c>
      <c r="N1051" s="33">
        <v>0</v>
      </c>
      <c r="O1051" s="3">
        <v>1</v>
      </c>
      <c r="P1051" s="6">
        <v>1.355</v>
      </c>
      <c r="Q1051" s="6">
        <v>0.72199999999999998</v>
      </c>
      <c r="R1051" s="6">
        <v>0.66900000000000004</v>
      </c>
      <c r="S1051" s="6">
        <v>0</v>
      </c>
      <c r="T1051" s="6">
        <f>R1051-S1051</f>
        <v>0.66900000000000004</v>
      </c>
      <c r="U1051" s="6">
        <v>0.79300000000000004</v>
      </c>
      <c r="V1051" s="6">
        <f>U1051-S1051</f>
        <v>0.79300000000000004</v>
      </c>
      <c r="W1051" s="6">
        <f>100 - (1 - (((U1051-T1051)/U1051)+(S1051/T1051)))*100</f>
        <v>15.63682219419924</v>
      </c>
      <c r="X1051" s="6">
        <v>0.79300000000000004</v>
      </c>
      <c r="Y1051" s="13">
        <f>(X1051-U1051)/U1051*100</f>
        <v>0</v>
      </c>
      <c r="Z1051" s="14" t="str">
        <f>IF(W1051&gt;10,"NA",Y1051)</f>
        <v>NA</v>
      </c>
    </row>
    <row r="1052" spans="1:26" ht="19" x14ac:dyDescent="0.25">
      <c r="A1052" s="23">
        <v>1051</v>
      </c>
      <c r="B1052" s="5" t="s">
        <v>25</v>
      </c>
      <c r="C1052" s="3" t="s">
        <v>52</v>
      </c>
      <c r="D1052" s="3" t="s">
        <v>52</v>
      </c>
      <c r="E1052" s="3" t="s">
        <v>47</v>
      </c>
      <c r="F1052" s="3" t="s">
        <v>8</v>
      </c>
      <c r="G1052" s="3">
        <v>69</v>
      </c>
      <c r="H1052" s="3" t="s">
        <v>17</v>
      </c>
      <c r="I1052" s="23" t="s">
        <v>60</v>
      </c>
      <c r="J1052" s="23">
        <v>394</v>
      </c>
      <c r="K1052" s="23" t="s">
        <v>13</v>
      </c>
      <c r="L1052" s="23" t="s">
        <v>13</v>
      </c>
      <c r="M1052" s="4" t="s">
        <v>13</v>
      </c>
      <c r="N1052" s="33">
        <v>0</v>
      </c>
      <c r="O1052" s="3">
        <v>2</v>
      </c>
      <c r="P1052" s="6">
        <v>1.659</v>
      </c>
      <c r="Q1052" s="6">
        <v>1.1599999999999999</v>
      </c>
      <c r="R1052" s="6">
        <v>1.097</v>
      </c>
      <c r="S1052" s="6">
        <v>0</v>
      </c>
      <c r="T1052" s="6">
        <f>R1052-S1052</f>
        <v>1.097</v>
      </c>
      <c r="U1052" s="6">
        <v>1.2290000000000001</v>
      </c>
      <c r="V1052" s="6">
        <f>U1052-S1052</f>
        <v>1.2290000000000001</v>
      </c>
      <c r="W1052" s="6">
        <f>100 - (1 - (((U1052-T1052)/U1052)+(S1052/T1052)))*100</f>
        <v>10.740439381611083</v>
      </c>
      <c r="X1052" s="6">
        <v>1.2290000000000001</v>
      </c>
      <c r="Y1052" s="13">
        <f>(X1052-U1052)/U1052*100</f>
        <v>0</v>
      </c>
      <c r="Z1052" s="14" t="str">
        <f>IF(W1052&gt;10,"NA",Y1052)</f>
        <v>NA</v>
      </c>
    </row>
    <row r="1053" spans="1:26" ht="19" x14ac:dyDescent="0.25">
      <c r="A1053" s="23">
        <v>1052</v>
      </c>
      <c r="B1053" s="5" t="s">
        <v>25</v>
      </c>
      <c r="C1053" s="3" t="s">
        <v>52</v>
      </c>
      <c r="D1053" s="3" t="s">
        <v>52</v>
      </c>
      <c r="E1053" s="3" t="s">
        <v>47</v>
      </c>
      <c r="F1053" s="3" t="s">
        <v>8</v>
      </c>
      <c r="G1053" s="3">
        <v>69</v>
      </c>
      <c r="H1053" s="3" t="s">
        <v>17</v>
      </c>
      <c r="I1053" s="23" t="s">
        <v>60</v>
      </c>
      <c r="J1053" s="23">
        <v>394</v>
      </c>
      <c r="K1053" s="23" t="s">
        <v>13</v>
      </c>
      <c r="L1053" s="23" t="s">
        <v>13</v>
      </c>
      <c r="M1053" s="4" t="s">
        <v>13</v>
      </c>
      <c r="N1053" s="33">
        <v>0</v>
      </c>
      <c r="O1053" s="3">
        <v>3</v>
      </c>
      <c r="P1053" s="6">
        <v>0.99</v>
      </c>
      <c r="Q1053" s="6">
        <v>0.64800000000000002</v>
      </c>
      <c r="R1053" s="6">
        <v>0.60599999999999998</v>
      </c>
      <c r="S1053" s="6">
        <v>0</v>
      </c>
      <c r="T1053" s="6">
        <f>R1053-S1053</f>
        <v>0.60599999999999998</v>
      </c>
      <c r="U1053" s="6">
        <v>0.78200000000000003</v>
      </c>
      <c r="V1053" s="6">
        <f>U1053-S1053</f>
        <v>0.78200000000000003</v>
      </c>
      <c r="W1053" s="6">
        <f>100 - (1 - (((U1053-T1053)/U1053)+(S1053/T1053)))*100</f>
        <v>22.50639386189259</v>
      </c>
      <c r="X1053" s="6">
        <v>0.78200000000000003</v>
      </c>
      <c r="Y1053" s="13">
        <f>(X1053-U1053)/U1053*100</f>
        <v>0</v>
      </c>
      <c r="Z1053" s="14" t="str">
        <f>IF(W1053&gt;10,"NA",Y1053)</f>
        <v>NA</v>
      </c>
    </row>
    <row r="1054" spans="1:26" ht="19" x14ac:dyDescent="0.25">
      <c r="A1054" s="23">
        <v>1053</v>
      </c>
      <c r="B1054" s="5" t="s">
        <v>25</v>
      </c>
      <c r="C1054" s="3" t="s">
        <v>52</v>
      </c>
      <c r="D1054" s="3" t="s">
        <v>52</v>
      </c>
      <c r="E1054" s="3" t="s">
        <v>47</v>
      </c>
      <c r="F1054" s="3" t="s">
        <v>8</v>
      </c>
      <c r="G1054" s="3">
        <v>69</v>
      </c>
      <c r="H1054" s="3" t="s">
        <v>17</v>
      </c>
      <c r="I1054" s="23" t="s">
        <v>60</v>
      </c>
      <c r="J1054" s="23">
        <v>394</v>
      </c>
      <c r="K1054" s="23" t="s">
        <v>13</v>
      </c>
      <c r="L1054" s="23" t="s">
        <v>13</v>
      </c>
      <c r="M1054" s="4" t="s">
        <v>13</v>
      </c>
      <c r="N1054" s="33">
        <v>0</v>
      </c>
      <c r="O1054" s="3">
        <v>4</v>
      </c>
      <c r="P1054" s="6">
        <v>1.335</v>
      </c>
      <c r="Q1054" s="6">
        <v>0.60899999999999999</v>
      </c>
      <c r="R1054" s="6">
        <v>0.58399999999999996</v>
      </c>
      <c r="S1054" s="6">
        <v>0</v>
      </c>
      <c r="T1054" s="6">
        <f>R1054-S1054</f>
        <v>0.58399999999999996</v>
      </c>
      <c r="U1054" s="6">
        <v>0.81699999999999995</v>
      </c>
      <c r="V1054" s="6">
        <f>U1054-S1054</f>
        <v>0.81699999999999995</v>
      </c>
      <c r="W1054" s="6">
        <f>100 - (1 - (((U1054-T1054)/U1054)+(S1054/T1054)))*100</f>
        <v>28.51897184822522</v>
      </c>
      <c r="X1054" s="6">
        <v>0.81699999999999995</v>
      </c>
      <c r="Y1054" s="13">
        <f>(X1054-U1054)/U1054*100</f>
        <v>0</v>
      </c>
      <c r="Z1054" s="14" t="str">
        <f>IF(W1054&gt;10,"NA",Y1054)</f>
        <v>NA</v>
      </c>
    </row>
    <row r="1055" spans="1:26" ht="19" x14ac:dyDescent="0.25">
      <c r="A1055" s="23">
        <v>1054</v>
      </c>
      <c r="B1055" s="5" t="s">
        <v>25</v>
      </c>
      <c r="C1055" s="3" t="s">
        <v>52</v>
      </c>
      <c r="D1055" s="3" t="s">
        <v>52</v>
      </c>
      <c r="E1055" s="3" t="s">
        <v>47</v>
      </c>
      <c r="F1055" s="3" t="s">
        <v>8</v>
      </c>
      <c r="G1055" s="3">
        <v>69</v>
      </c>
      <c r="H1055" s="3" t="s">
        <v>17</v>
      </c>
      <c r="I1055" s="23" t="s">
        <v>60</v>
      </c>
      <c r="J1055" s="23">
        <v>394</v>
      </c>
      <c r="K1055" s="23" t="s">
        <v>13</v>
      </c>
      <c r="L1055" s="23" t="s">
        <v>13</v>
      </c>
      <c r="M1055" s="4" t="s">
        <v>13</v>
      </c>
      <c r="N1055" s="33">
        <v>0</v>
      </c>
      <c r="O1055" s="3">
        <v>5</v>
      </c>
      <c r="P1055" s="6">
        <v>1.256</v>
      </c>
      <c r="Q1055" s="6">
        <v>0.55300000000000005</v>
      </c>
      <c r="R1055" s="6">
        <v>0.49299999999999999</v>
      </c>
      <c r="S1055" s="6">
        <v>0</v>
      </c>
      <c r="T1055" s="6">
        <f>R1055-S1055</f>
        <v>0.49299999999999999</v>
      </c>
      <c r="U1055" s="6">
        <v>0.68500000000000005</v>
      </c>
      <c r="V1055" s="6">
        <f>U1055-S1055</f>
        <v>0.68500000000000005</v>
      </c>
      <c r="W1055" s="6">
        <f>100 - (1 - (((U1055-T1055)/U1055)+(S1055/T1055)))*100</f>
        <v>28.029197080291979</v>
      </c>
      <c r="X1055" s="6">
        <v>0.68500000000000005</v>
      </c>
      <c r="Y1055" s="13">
        <f>(X1055-U1055)/U1055*100</f>
        <v>0</v>
      </c>
      <c r="Z1055" s="14" t="str">
        <f>IF(W1055&gt;10,"NA",Y1055)</f>
        <v>NA</v>
      </c>
    </row>
    <row r="1056" spans="1:26" ht="19" x14ac:dyDescent="0.25">
      <c r="A1056" s="23">
        <v>1055</v>
      </c>
      <c r="B1056" s="5" t="s">
        <v>25</v>
      </c>
      <c r="C1056" s="3" t="s">
        <v>52</v>
      </c>
      <c r="D1056" s="3" t="s">
        <v>52</v>
      </c>
      <c r="E1056" s="3" t="s">
        <v>47</v>
      </c>
      <c r="F1056" s="3" t="s">
        <v>8</v>
      </c>
      <c r="G1056" s="3">
        <v>69</v>
      </c>
      <c r="H1056" s="3" t="s">
        <v>17</v>
      </c>
      <c r="I1056" s="23" t="s">
        <v>60</v>
      </c>
      <c r="J1056" s="23">
        <v>394</v>
      </c>
      <c r="K1056" s="23" t="s">
        <v>13</v>
      </c>
      <c r="L1056" s="23" t="s">
        <v>13</v>
      </c>
      <c r="M1056" s="4" t="s">
        <v>13</v>
      </c>
      <c r="N1056" s="33">
        <v>1</v>
      </c>
      <c r="O1056" s="3">
        <v>6</v>
      </c>
      <c r="P1056" s="6">
        <v>2.2839999999999998</v>
      </c>
      <c r="Q1056" s="6">
        <v>2.073</v>
      </c>
      <c r="R1056" s="6">
        <v>2.036</v>
      </c>
      <c r="S1056" s="6">
        <v>0</v>
      </c>
      <c r="T1056" s="6">
        <f>R1056-S1056</f>
        <v>2.036</v>
      </c>
      <c r="U1056" s="6">
        <v>2.036</v>
      </c>
      <c r="V1056" s="6">
        <f>U1056-S1056</f>
        <v>2.036</v>
      </c>
      <c r="W1056" s="6">
        <f>100 - (1 - (((U1056-T1056)/U1056)+(S1056/T1056)))*100</f>
        <v>0</v>
      </c>
      <c r="X1056" s="6">
        <v>2.036</v>
      </c>
      <c r="Y1056" s="13">
        <f>(X1056-U1056)/U1056*100</f>
        <v>0</v>
      </c>
      <c r="Z1056" s="14">
        <f>IF(W1056&gt;10,"NA",Y1056)</f>
        <v>0</v>
      </c>
    </row>
    <row r="1057" spans="1:26" ht="19" x14ac:dyDescent="0.25">
      <c r="A1057" s="23">
        <v>1056</v>
      </c>
      <c r="B1057" s="5" t="s">
        <v>25</v>
      </c>
      <c r="C1057" s="3" t="s">
        <v>52</v>
      </c>
      <c r="D1057" s="3" t="s">
        <v>52</v>
      </c>
      <c r="E1057" s="3" t="s">
        <v>47</v>
      </c>
      <c r="F1057" s="3" t="s">
        <v>8</v>
      </c>
      <c r="G1057" s="3">
        <v>69</v>
      </c>
      <c r="H1057" s="3" t="s">
        <v>17</v>
      </c>
      <c r="I1057" s="23" t="s">
        <v>60</v>
      </c>
      <c r="J1057" s="23">
        <v>394</v>
      </c>
      <c r="K1057" s="23" t="s">
        <v>13</v>
      </c>
      <c r="L1057" s="23" t="s">
        <v>13</v>
      </c>
      <c r="M1057" s="4" t="s">
        <v>13</v>
      </c>
      <c r="N1057" s="33">
        <v>0</v>
      </c>
      <c r="O1057" s="3">
        <v>7</v>
      </c>
      <c r="P1057" s="6">
        <v>2.0409999999999999</v>
      </c>
      <c r="Q1057" s="6">
        <v>1.762</v>
      </c>
      <c r="R1057" s="6">
        <v>1.6870000000000001</v>
      </c>
      <c r="S1057" s="6">
        <v>0</v>
      </c>
      <c r="T1057" s="6">
        <f>R1057-S1057</f>
        <v>1.6870000000000001</v>
      </c>
      <c r="U1057" s="6">
        <v>1.738</v>
      </c>
      <c r="V1057" s="6">
        <f>U1057-S1057</f>
        <v>1.738</v>
      </c>
      <c r="W1057" s="6">
        <f>100 - (1 - (((U1057-T1057)/U1057)+(S1057/T1057)))*100</f>
        <v>2.9344073647871056</v>
      </c>
      <c r="X1057" s="6">
        <v>1.738</v>
      </c>
      <c r="Y1057" s="13">
        <f>(X1057-U1057)/U1057*100</f>
        <v>0</v>
      </c>
      <c r="Z1057" s="14">
        <f>IF(W1057&gt;10,"NA",Y1057)</f>
        <v>0</v>
      </c>
    </row>
    <row r="1058" spans="1:26" ht="19" x14ac:dyDescent="0.25">
      <c r="A1058" s="23">
        <v>1057</v>
      </c>
      <c r="B1058" s="5" t="s">
        <v>25</v>
      </c>
      <c r="C1058" s="3" t="s">
        <v>52</v>
      </c>
      <c r="D1058" s="3" t="s">
        <v>52</v>
      </c>
      <c r="E1058" s="3" t="s">
        <v>47</v>
      </c>
      <c r="F1058" s="3" t="s">
        <v>8</v>
      </c>
      <c r="G1058" s="3">
        <v>69</v>
      </c>
      <c r="H1058" s="3" t="s">
        <v>17</v>
      </c>
      <c r="I1058" s="23" t="s">
        <v>60</v>
      </c>
      <c r="J1058" s="23">
        <v>394</v>
      </c>
      <c r="K1058" s="23" t="s">
        <v>13</v>
      </c>
      <c r="L1058" s="23" t="s">
        <v>13</v>
      </c>
      <c r="M1058" s="4" t="s">
        <v>13</v>
      </c>
      <c r="N1058" s="33">
        <v>0</v>
      </c>
      <c r="O1058" s="3">
        <v>8</v>
      </c>
      <c r="P1058" s="6">
        <v>2.3969999999999998</v>
      </c>
      <c r="Q1058" s="6">
        <v>2.3759999999999999</v>
      </c>
      <c r="R1058" s="6">
        <v>2.33</v>
      </c>
      <c r="S1058" s="6">
        <v>0</v>
      </c>
      <c r="T1058" s="6">
        <f>R1058-S1058</f>
        <v>2.33</v>
      </c>
      <c r="U1058" s="6">
        <v>2.33</v>
      </c>
      <c r="V1058" s="6">
        <f>U1058-S1058</f>
        <v>2.33</v>
      </c>
      <c r="W1058" s="6">
        <f>100 - (1 - (((U1058-T1058)/U1058)+(S1058/T1058)))*100</f>
        <v>0</v>
      </c>
      <c r="X1058" s="6">
        <v>2.33</v>
      </c>
      <c r="Y1058" s="13">
        <f>(X1058-U1058)/U1058*100</f>
        <v>0</v>
      </c>
      <c r="Z1058" s="14">
        <f>IF(W1058&gt;10,"NA",Y1058)</f>
        <v>0</v>
      </c>
    </row>
    <row r="1059" spans="1:26" ht="19" x14ac:dyDescent="0.25">
      <c r="A1059" s="23">
        <v>1058</v>
      </c>
      <c r="B1059" s="5" t="s">
        <v>25</v>
      </c>
      <c r="C1059" s="3" t="s">
        <v>52</v>
      </c>
      <c r="D1059" s="3" t="s">
        <v>52</v>
      </c>
      <c r="E1059" s="3" t="s">
        <v>47</v>
      </c>
      <c r="F1059" s="3" t="s">
        <v>8</v>
      </c>
      <c r="G1059" s="3">
        <v>69</v>
      </c>
      <c r="H1059" s="3" t="s">
        <v>17</v>
      </c>
      <c r="I1059" s="23" t="s">
        <v>60</v>
      </c>
      <c r="J1059" s="23">
        <v>394</v>
      </c>
      <c r="K1059" s="23" t="s">
        <v>13</v>
      </c>
      <c r="L1059" s="23" t="s">
        <v>13</v>
      </c>
      <c r="M1059" s="4" t="s">
        <v>13</v>
      </c>
      <c r="N1059" s="33">
        <v>0</v>
      </c>
      <c r="O1059" s="3">
        <v>9</v>
      </c>
      <c r="P1059" s="6">
        <v>1.5589999999999999</v>
      </c>
      <c r="Q1059" s="6">
        <v>1</v>
      </c>
      <c r="R1059" s="6">
        <v>0.94499999999999995</v>
      </c>
      <c r="S1059" s="6">
        <v>0</v>
      </c>
      <c r="T1059" s="6">
        <f>R1059-S1059</f>
        <v>0.94499999999999995</v>
      </c>
      <c r="U1059" s="6">
        <v>1.161</v>
      </c>
      <c r="V1059" s="6">
        <f>U1059-S1059</f>
        <v>1.161</v>
      </c>
      <c r="W1059" s="6">
        <f>100 - (1 - (((U1059-T1059)/U1059)+(S1059/T1059)))*100</f>
        <v>18.604651162790702</v>
      </c>
      <c r="X1059" s="6">
        <v>1.161</v>
      </c>
      <c r="Y1059" s="13">
        <f>(X1059-U1059)/U1059*100</f>
        <v>0</v>
      </c>
      <c r="Z1059" s="14" t="str">
        <f>IF(W1059&gt;10,"NA",Y1059)</f>
        <v>NA</v>
      </c>
    </row>
    <row r="1060" spans="1:26" ht="19" x14ac:dyDescent="0.25">
      <c r="A1060" s="23">
        <v>1059</v>
      </c>
      <c r="B1060" s="5" t="s">
        <v>25</v>
      </c>
      <c r="C1060" s="3" t="s">
        <v>52</v>
      </c>
      <c r="D1060" s="3" t="s">
        <v>52</v>
      </c>
      <c r="E1060" s="3" t="s">
        <v>47</v>
      </c>
      <c r="F1060" s="3" t="s">
        <v>8</v>
      </c>
      <c r="G1060" s="3">
        <v>69</v>
      </c>
      <c r="H1060" s="3" t="s">
        <v>17</v>
      </c>
      <c r="I1060" s="23" t="s">
        <v>60</v>
      </c>
      <c r="J1060" s="23">
        <v>394</v>
      </c>
      <c r="K1060" s="23" t="s">
        <v>13</v>
      </c>
      <c r="L1060" s="23" t="s">
        <v>13</v>
      </c>
      <c r="M1060" s="4" t="s">
        <v>13</v>
      </c>
      <c r="N1060" s="33">
        <v>1</v>
      </c>
      <c r="O1060" s="3">
        <v>10</v>
      </c>
      <c r="P1060" s="6">
        <v>1.4530000000000001</v>
      </c>
      <c r="Q1060" s="6">
        <v>0.76600000000000001</v>
      </c>
      <c r="R1060" s="6">
        <v>0.72099999999999997</v>
      </c>
      <c r="S1060" s="6">
        <v>0</v>
      </c>
      <c r="T1060" s="6">
        <f>R1060-S1060</f>
        <v>0.72099999999999997</v>
      </c>
      <c r="U1060" s="6">
        <v>0.72099999999999997</v>
      </c>
      <c r="V1060" s="6">
        <f>U1060-S1060</f>
        <v>0.72099999999999997</v>
      </c>
      <c r="W1060" s="6">
        <f>100 - (1 - (((U1060-T1060)/U1060)+(S1060/T1060)))*100</f>
        <v>0</v>
      </c>
      <c r="X1060" s="6">
        <v>0.72099999999999997</v>
      </c>
      <c r="Y1060" s="13">
        <f>(X1060-U1060)/U1060*100</f>
        <v>0</v>
      </c>
      <c r="Z1060" s="14">
        <f>IF(W1060&gt;10,"NA",Y1060)</f>
        <v>0</v>
      </c>
    </row>
    <row r="1061" spans="1:26" ht="19" x14ac:dyDescent="0.25">
      <c r="A1061" s="23">
        <v>1060</v>
      </c>
      <c r="B1061" s="5" t="s">
        <v>25</v>
      </c>
      <c r="C1061" s="3" t="s">
        <v>52</v>
      </c>
      <c r="D1061" s="3" t="s">
        <v>52</v>
      </c>
      <c r="E1061" s="3" t="s">
        <v>47</v>
      </c>
      <c r="F1061" s="3" t="s">
        <v>8</v>
      </c>
      <c r="G1061" s="3">
        <v>69</v>
      </c>
      <c r="H1061" s="3" t="s">
        <v>17</v>
      </c>
      <c r="I1061" s="23" t="s">
        <v>60</v>
      </c>
      <c r="J1061" s="23">
        <v>394</v>
      </c>
      <c r="K1061" s="23" t="s">
        <v>13</v>
      </c>
      <c r="L1061" s="23" t="s">
        <v>13</v>
      </c>
      <c r="M1061" s="4" t="s">
        <v>13</v>
      </c>
      <c r="N1061" s="33">
        <v>0</v>
      </c>
      <c r="O1061" s="3">
        <v>11</v>
      </c>
      <c r="P1061" s="6">
        <v>2.2879999999999998</v>
      </c>
      <c r="Q1061" s="6">
        <v>2.0840000000000001</v>
      </c>
      <c r="R1061" s="6">
        <v>2.0369999999999999</v>
      </c>
      <c r="S1061" s="6">
        <v>0</v>
      </c>
      <c r="T1061" s="6">
        <f>R1061-S1061</f>
        <v>2.0369999999999999</v>
      </c>
      <c r="U1061" s="6">
        <v>2.2610000000000001</v>
      </c>
      <c r="V1061" s="6">
        <f>U1061-S1061</f>
        <v>2.2610000000000001</v>
      </c>
      <c r="W1061" s="6">
        <f>100 - (1 - (((U1061-T1061)/U1061)+(S1061/T1061)))*100</f>
        <v>9.9071207430340564</v>
      </c>
      <c r="X1061" s="6">
        <v>2.2610000000000001</v>
      </c>
      <c r="Y1061" s="13">
        <f>(X1061-U1061)/U1061*100</f>
        <v>0</v>
      </c>
      <c r="Z1061" s="14">
        <f>IF(W1061&gt;10,"NA",Y1061)</f>
        <v>0</v>
      </c>
    </row>
    <row r="1062" spans="1:26" ht="19" x14ac:dyDescent="0.25">
      <c r="A1062" s="23">
        <v>1061</v>
      </c>
      <c r="B1062" s="5" t="s">
        <v>25</v>
      </c>
      <c r="C1062" s="3" t="s">
        <v>52</v>
      </c>
      <c r="D1062" s="3" t="s">
        <v>52</v>
      </c>
      <c r="E1062" s="3" t="s">
        <v>47</v>
      </c>
      <c r="F1062" s="3" t="s">
        <v>8</v>
      </c>
      <c r="G1062" s="3">
        <v>69</v>
      </c>
      <c r="H1062" s="3" t="s">
        <v>17</v>
      </c>
      <c r="I1062" s="23" t="s">
        <v>60</v>
      </c>
      <c r="J1062" s="23">
        <v>394</v>
      </c>
      <c r="K1062" s="23" t="s">
        <v>13</v>
      </c>
      <c r="L1062" s="23" t="s">
        <v>13</v>
      </c>
      <c r="M1062" s="4" t="s">
        <v>13</v>
      </c>
      <c r="N1062" s="33">
        <v>0</v>
      </c>
      <c r="O1062" s="3">
        <v>12</v>
      </c>
      <c r="P1062" s="6">
        <v>2.8420000000000001</v>
      </c>
      <c r="Q1062" s="6">
        <v>2.5129999999999999</v>
      </c>
      <c r="R1062" s="6">
        <v>2.4529999999999998</v>
      </c>
      <c r="S1062" s="6">
        <v>0</v>
      </c>
      <c r="T1062" s="6">
        <f>R1062-S1062</f>
        <v>2.4529999999999998</v>
      </c>
      <c r="U1062" s="6">
        <v>2.9790000000000001</v>
      </c>
      <c r="V1062" s="6">
        <f>U1062-S1062</f>
        <v>2.9790000000000001</v>
      </c>
      <c r="W1062" s="6">
        <f>100 - (1 - (((U1062-T1062)/U1062)+(S1062/T1062)))*100</f>
        <v>17.656931856327645</v>
      </c>
      <c r="X1062" s="6">
        <v>2.9790000000000001</v>
      </c>
      <c r="Y1062" s="13">
        <f>(X1062-U1062)/U1062*100</f>
        <v>0</v>
      </c>
      <c r="Z1062" s="14" t="str">
        <f>IF(W1062&gt;10,"NA",Y1062)</f>
        <v>NA</v>
      </c>
    </row>
    <row r="1063" spans="1:26" ht="19" x14ac:dyDescent="0.25">
      <c r="A1063" s="23">
        <v>1062</v>
      </c>
      <c r="B1063" s="5" t="s">
        <v>25</v>
      </c>
      <c r="C1063" s="3" t="s">
        <v>52</v>
      </c>
      <c r="D1063" s="3" t="s">
        <v>52</v>
      </c>
      <c r="E1063" s="3" t="s">
        <v>47</v>
      </c>
      <c r="F1063" s="3" t="s">
        <v>8</v>
      </c>
      <c r="G1063" s="3">
        <v>69</v>
      </c>
      <c r="H1063" s="3" t="s">
        <v>17</v>
      </c>
      <c r="I1063" s="23" t="s">
        <v>60</v>
      </c>
      <c r="J1063" s="23">
        <v>394</v>
      </c>
      <c r="K1063" s="23" t="s">
        <v>13</v>
      </c>
      <c r="L1063" s="23" t="s">
        <v>13</v>
      </c>
      <c r="M1063" s="4" t="s">
        <v>13</v>
      </c>
      <c r="N1063" s="33">
        <v>0</v>
      </c>
      <c r="O1063" s="3">
        <v>13</v>
      </c>
      <c r="P1063" s="6">
        <v>2.84</v>
      </c>
      <c r="Q1063" s="6">
        <v>3.0390000000000001</v>
      </c>
      <c r="R1063" s="6">
        <v>2.984</v>
      </c>
      <c r="S1063" s="6">
        <v>0</v>
      </c>
      <c r="T1063" s="6">
        <f>R1063-S1063</f>
        <v>2.984</v>
      </c>
      <c r="U1063" s="6">
        <v>2.984</v>
      </c>
      <c r="V1063" s="6">
        <f>U1063-S1063</f>
        <v>2.984</v>
      </c>
      <c r="W1063" s="6">
        <f>100 - (1 - (((U1063-T1063)/U1063)+(S1063/T1063)))*100</f>
        <v>0</v>
      </c>
      <c r="X1063" s="6">
        <v>2.984</v>
      </c>
      <c r="Y1063" s="13">
        <f>(X1063-U1063)/U1063*100</f>
        <v>0</v>
      </c>
      <c r="Z1063" s="14">
        <f>IF(W1063&gt;10,"NA",Y1063)</f>
        <v>0</v>
      </c>
    </row>
    <row r="1064" spans="1:26" ht="19" x14ac:dyDescent="0.25">
      <c r="A1064" s="23">
        <v>1063</v>
      </c>
      <c r="B1064" s="5" t="s">
        <v>25</v>
      </c>
      <c r="C1064" s="3" t="s">
        <v>52</v>
      </c>
      <c r="D1064" s="3" t="s">
        <v>52</v>
      </c>
      <c r="E1064" s="3" t="s">
        <v>47</v>
      </c>
      <c r="F1064" s="3" t="s">
        <v>8</v>
      </c>
      <c r="G1064" s="3">
        <v>69</v>
      </c>
      <c r="H1064" s="3" t="s">
        <v>17</v>
      </c>
      <c r="I1064" s="23" t="s">
        <v>60</v>
      </c>
      <c r="J1064" s="23">
        <v>394</v>
      </c>
      <c r="K1064" s="23" t="s">
        <v>13</v>
      </c>
      <c r="L1064" s="23" t="s">
        <v>13</v>
      </c>
      <c r="M1064" s="4" t="s">
        <v>13</v>
      </c>
      <c r="N1064" s="33">
        <v>0</v>
      </c>
      <c r="O1064" s="3">
        <v>14</v>
      </c>
      <c r="P1064" s="6">
        <v>1.2470000000000001</v>
      </c>
      <c r="Q1064" s="6">
        <v>0.78700000000000003</v>
      </c>
      <c r="R1064" s="6">
        <v>0.76800000000000002</v>
      </c>
      <c r="S1064" s="6">
        <v>0</v>
      </c>
      <c r="T1064" s="6">
        <f>R1064-S1064</f>
        <v>0.76800000000000002</v>
      </c>
      <c r="U1064" s="6">
        <v>0.85799999999999998</v>
      </c>
      <c r="V1064" s="6">
        <f>U1064-S1064</f>
        <v>0.85799999999999998</v>
      </c>
      <c r="W1064" s="6">
        <f>100 - (1 - (((U1064-T1064)/U1064)+(S1064/T1064)))*100</f>
        <v>10.489510489510494</v>
      </c>
      <c r="X1064" s="6">
        <v>0.85799999999999998</v>
      </c>
      <c r="Y1064" s="13">
        <f>(X1064-U1064)/U1064*100</f>
        <v>0</v>
      </c>
      <c r="Z1064" s="14" t="str">
        <f>IF(W1064&gt;10,"NA",Y1064)</f>
        <v>NA</v>
      </c>
    </row>
    <row r="1065" spans="1:26" ht="19" x14ac:dyDescent="0.25">
      <c r="A1065" s="23">
        <v>1064</v>
      </c>
      <c r="B1065" s="5" t="s">
        <v>25</v>
      </c>
      <c r="C1065" s="3" t="s">
        <v>52</v>
      </c>
      <c r="D1065" s="3" t="s">
        <v>52</v>
      </c>
      <c r="E1065" s="3" t="s">
        <v>47</v>
      </c>
      <c r="F1065" s="3" t="s">
        <v>8</v>
      </c>
      <c r="G1065" s="3">
        <v>69</v>
      </c>
      <c r="H1065" s="3" t="s">
        <v>17</v>
      </c>
      <c r="I1065" s="23" t="s">
        <v>60</v>
      </c>
      <c r="J1065" s="23">
        <v>394</v>
      </c>
      <c r="K1065" s="23" t="s">
        <v>13</v>
      </c>
      <c r="L1065" s="23" t="s">
        <v>13</v>
      </c>
      <c r="M1065" s="4" t="s">
        <v>13</v>
      </c>
      <c r="N1065" s="33">
        <v>1</v>
      </c>
      <c r="O1065" s="3">
        <v>15</v>
      </c>
      <c r="P1065" s="6">
        <v>1.734</v>
      </c>
      <c r="Q1065" s="6">
        <v>0.96499999999999997</v>
      </c>
      <c r="R1065" s="6">
        <v>0.93899999999999995</v>
      </c>
      <c r="S1065" s="6">
        <v>0</v>
      </c>
      <c r="T1065" s="6">
        <f>R1065-S1065</f>
        <v>0.93899999999999995</v>
      </c>
      <c r="U1065" s="6">
        <v>0.93899999999999995</v>
      </c>
      <c r="V1065" s="6">
        <f>U1065-S1065</f>
        <v>0.93899999999999995</v>
      </c>
      <c r="W1065" s="6">
        <f>100 - (1 - (((U1065-T1065)/U1065)+(S1065/T1065)))*100</f>
        <v>0</v>
      </c>
      <c r="X1065" s="6">
        <v>0.93899999999999995</v>
      </c>
      <c r="Y1065" s="13">
        <f>(X1065-U1065)/U1065*100</f>
        <v>0</v>
      </c>
      <c r="Z1065" s="14">
        <f>IF(W1065&gt;10,"NA",Y1065)</f>
        <v>0</v>
      </c>
    </row>
    <row r="1066" spans="1:26" ht="19" x14ac:dyDescent="0.25">
      <c r="A1066" s="23">
        <v>1065</v>
      </c>
      <c r="B1066" s="5" t="s">
        <v>25</v>
      </c>
      <c r="C1066" s="3" t="s">
        <v>52</v>
      </c>
      <c r="D1066" s="3" t="s">
        <v>52</v>
      </c>
      <c r="E1066" s="3" t="s">
        <v>47</v>
      </c>
      <c r="F1066" s="3" t="s">
        <v>8</v>
      </c>
      <c r="G1066" s="3">
        <v>69</v>
      </c>
      <c r="H1066" s="3" t="s">
        <v>17</v>
      </c>
      <c r="I1066" s="23" t="s">
        <v>60</v>
      </c>
      <c r="J1066" s="23">
        <v>394</v>
      </c>
      <c r="K1066" s="23" t="s">
        <v>13</v>
      </c>
      <c r="L1066" s="23" t="s">
        <v>13</v>
      </c>
      <c r="M1066" s="4" t="s">
        <v>13</v>
      </c>
      <c r="N1066" s="33">
        <v>0</v>
      </c>
      <c r="O1066" s="3">
        <v>16</v>
      </c>
      <c r="P1066" s="6">
        <v>1.756</v>
      </c>
      <c r="Q1066" s="6">
        <v>1.204</v>
      </c>
      <c r="R1066" s="6">
        <v>1.17</v>
      </c>
      <c r="S1066" s="6">
        <v>0</v>
      </c>
      <c r="T1066" s="6">
        <f>R1066-S1066</f>
        <v>1.17</v>
      </c>
      <c r="U1066" s="6">
        <v>1.17</v>
      </c>
      <c r="V1066" s="6">
        <f>U1066-S1066</f>
        <v>1.17</v>
      </c>
      <c r="W1066" s="6">
        <f>100 - (1 - (((U1066-T1066)/U1066)+(S1066/T1066)))*100</f>
        <v>0</v>
      </c>
      <c r="X1066" s="6">
        <v>1.17</v>
      </c>
      <c r="Y1066" s="13">
        <f>(X1066-U1066)/U1066*100</f>
        <v>0</v>
      </c>
      <c r="Z1066" s="14">
        <f>IF(W1066&gt;10,"NA",Y1066)</f>
        <v>0</v>
      </c>
    </row>
    <row r="1067" spans="1:26" ht="19" x14ac:dyDescent="0.25">
      <c r="A1067" s="23">
        <v>1066</v>
      </c>
      <c r="B1067" s="5" t="s">
        <v>25</v>
      </c>
      <c r="C1067" s="3" t="s">
        <v>52</v>
      </c>
      <c r="D1067" s="3" t="s">
        <v>52</v>
      </c>
      <c r="E1067" s="3" t="s">
        <v>47</v>
      </c>
      <c r="F1067" s="3" t="s">
        <v>8</v>
      </c>
      <c r="G1067" s="3">
        <v>69</v>
      </c>
      <c r="H1067" s="3" t="s">
        <v>17</v>
      </c>
      <c r="I1067" s="23" t="s">
        <v>60</v>
      </c>
      <c r="J1067" s="23">
        <v>394</v>
      </c>
      <c r="K1067" s="23" t="s">
        <v>13</v>
      </c>
      <c r="L1067" s="23" t="s">
        <v>13</v>
      </c>
      <c r="M1067" s="4" t="s">
        <v>13</v>
      </c>
      <c r="N1067" s="33">
        <v>0</v>
      </c>
      <c r="O1067" s="3">
        <v>17</v>
      </c>
      <c r="P1067" s="6">
        <v>2.6320000000000001</v>
      </c>
      <c r="Q1067" s="6">
        <v>2.7730000000000001</v>
      </c>
      <c r="R1067" s="6">
        <v>2.6890000000000001</v>
      </c>
      <c r="S1067" s="6">
        <v>0</v>
      </c>
      <c r="T1067" s="6">
        <f>R1067-S1067</f>
        <v>2.6890000000000001</v>
      </c>
      <c r="U1067" s="6">
        <v>2.6890000000000001</v>
      </c>
      <c r="V1067" s="6">
        <f>U1067-S1067</f>
        <v>2.6890000000000001</v>
      </c>
      <c r="W1067" s="6">
        <f>100 - (1 - (((U1067-T1067)/U1067)+(S1067/T1067)))*100</f>
        <v>0</v>
      </c>
      <c r="X1067" s="6">
        <v>2.6890000000000001</v>
      </c>
      <c r="Y1067" s="13">
        <f>(X1067-U1067)/U1067*100</f>
        <v>0</v>
      </c>
      <c r="Z1067" s="14">
        <f>IF(W1067&gt;10,"NA",Y1067)</f>
        <v>0</v>
      </c>
    </row>
    <row r="1068" spans="1:26" ht="19" x14ac:dyDescent="0.25">
      <c r="A1068" s="23">
        <v>1067</v>
      </c>
      <c r="B1068" s="5" t="s">
        <v>25</v>
      </c>
      <c r="C1068" s="3" t="s">
        <v>52</v>
      </c>
      <c r="D1068" s="3" t="s">
        <v>52</v>
      </c>
      <c r="E1068" s="3" t="s">
        <v>47</v>
      </c>
      <c r="F1068" s="3" t="s">
        <v>8</v>
      </c>
      <c r="G1068" s="3">
        <v>70</v>
      </c>
      <c r="H1068" s="3" t="s">
        <v>9</v>
      </c>
      <c r="I1068" s="23" t="s">
        <v>36</v>
      </c>
      <c r="J1068" s="23">
        <v>378</v>
      </c>
      <c r="K1068" s="3">
        <v>50</v>
      </c>
      <c r="L1068" s="3">
        <v>0</v>
      </c>
      <c r="M1068" s="4">
        <f>PI()*(K1068/2)^2/1000+PI()*(L1068/2)^2/1000</f>
        <v>1.9634954084936207</v>
      </c>
      <c r="N1068" s="33">
        <v>0</v>
      </c>
      <c r="O1068" s="3">
        <v>1</v>
      </c>
      <c r="P1068" s="6">
        <v>1.87</v>
      </c>
      <c r="Q1068" s="6">
        <v>1.9470000000000001</v>
      </c>
      <c r="R1068" s="6">
        <v>1.909</v>
      </c>
      <c r="S1068" s="6">
        <v>0</v>
      </c>
      <c r="T1068" s="6">
        <f>R1068-S1068</f>
        <v>1.909</v>
      </c>
      <c r="U1068" s="6">
        <v>1.909</v>
      </c>
      <c r="V1068" s="6">
        <f>U1068-S1068</f>
        <v>1.909</v>
      </c>
      <c r="W1068" s="6">
        <f>100 - (1 - (((U1068-T1068)/U1068)+(S1068/T1068)))*100</f>
        <v>0</v>
      </c>
      <c r="X1068" s="6">
        <v>1.909</v>
      </c>
      <c r="Y1068" s="13">
        <f>(X1068-U1068)/U1068*100</f>
        <v>0</v>
      </c>
      <c r="Z1068" s="14">
        <f>IF(W1068&gt;10,"NA",Y1068)</f>
        <v>0</v>
      </c>
    </row>
    <row r="1069" spans="1:26" ht="19" x14ac:dyDescent="0.25">
      <c r="A1069" s="23">
        <v>1068</v>
      </c>
      <c r="B1069" s="5" t="s">
        <v>25</v>
      </c>
      <c r="C1069" s="3" t="s">
        <v>52</v>
      </c>
      <c r="D1069" s="3" t="s">
        <v>52</v>
      </c>
      <c r="E1069" s="3" t="s">
        <v>47</v>
      </c>
      <c r="F1069" s="3" t="s">
        <v>8</v>
      </c>
      <c r="G1069" s="3">
        <v>70</v>
      </c>
      <c r="H1069" s="3" t="s">
        <v>9</v>
      </c>
      <c r="I1069" s="23" t="s">
        <v>36</v>
      </c>
      <c r="J1069" s="23">
        <v>378</v>
      </c>
      <c r="K1069" s="3">
        <v>50</v>
      </c>
      <c r="L1069" s="3">
        <v>0</v>
      </c>
      <c r="M1069" s="4">
        <f>PI()*(K1069/2)^2/1000+PI()*(L1069/2)^2/1000</f>
        <v>1.9634954084936207</v>
      </c>
      <c r="N1069" s="33">
        <v>1</v>
      </c>
      <c r="O1069" s="3">
        <v>2</v>
      </c>
      <c r="P1069" s="6">
        <v>1.2350000000000001</v>
      </c>
      <c r="Q1069" s="6">
        <v>0.76100000000000001</v>
      </c>
      <c r="R1069" s="6">
        <v>0.72699999999999998</v>
      </c>
      <c r="S1069" s="6">
        <v>0</v>
      </c>
      <c r="T1069" s="6">
        <f>R1069-S1069</f>
        <v>0.72699999999999998</v>
      </c>
      <c r="U1069" s="6">
        <v>0.72699999999999998</v>
      </c>
      <c r="V1069" s="6">
        <f>U1069-S1069</f>
        <v>0.72699999999999998</v>
      </c>
      <c r="W1069" s="6">
        <f>100 - (1 - (((U1069-T1069)/U1069)+(S1069/T1069)))*100</f>
        <v>0</v>
      </c>
      <c r="X1069" s="6">
        <v>0.72699999999999998</v>
      </c>
      <c r="Y1069" s="13">
        <f>(X1069-U1069)/U1069*100</f>
        <v>0</v>
      </c>
      <c r="Z1069" s="14">
        <f>IF(W1069&gt;10,"NA",Y1069)</f>
        <v>0</v>
      </c>
    </row>
    <row r="1070" spans="1:26" ht="19" x14ac:dyDescent="0.25">
      <c r="A1070" s="23">
        <v>1069</v>
      </c>
      <c r="B1070" s="5" t="s">
        <v>25</v>
      </c>
      <c r="C1070" s="3" t="s">
        <v>52</v>
      </c>
      <c r="D1070" s="3" t="s">
        <v>52</v>
      </c>
      <c r="E1070" s="3" t="s">
        <v>47</v>
      </c>
      <c r="F1070" s="3" t="s">
        <v>8</v>
      </c>
      <c r="G1070" s="3">
        <v>70</v>
      </c>
      <c r="H1070" s="3" t="s">
        <v>9</v>
      </c>
      <c r="I1070" s="23" t="s">
        <v>36</v>
      </c>
      <c r="J1070" s="23">
        <v>378</v>
      </c>
      <c r="K1070" s="3">
        <v>50</v>
      </c>
      <c r="L1070" s="3">
        <v>0</v>
      </c>
      <c r="M1070" s="4">
        <f>PI()*(K1070/2)^2/1000+PI()*(L1070/2)^2/1000</f>
        <v>1.9634954084936207</v>
      </c>
      <c r="N1070" s="33">
        <v>0</v>
      </c>
      <c r="O1070" s="3">
        <v>3</v>
      </c>
      <c r="P1070" s="6">
        <v>1.169</v>
      </c>
      <c r="Q1070" s="6">
        <v>0.74299999999999999</v>
      </c>
      <c r="R1070" s="6">
        <v>0.72199999999999998</v>
      </c>
      <c r="S1070" s="6">
        <v>0</v>
      </c>
      <c r="T1070" s="6">
        <f>R1070-S1070</f>
        <v>0.72199999999999998</v>
      </c>
      <c r="U1070" s="6">
        <v>0.93100000000000005</v>
      </c>
      <c r="V1070" s="6">
        <f>U1070-S1070</f>
        <v>0.93100000000000005</v>
      </c>
      <c r="W1070" s="6">
        <f>100 - (1 - (((U1070-T1070)/U1070)+(S1070/T1070)))*100</f>
        <v>22.448979591836732</v>
      </c>
      <c r="X1070" s="6">
        <v>0.93100000000000005</v>
      </c>
      <c r="Y1070" s="13">
        <f>(X1070-U1070)/U1070*100</f>
        <v>0</v>
      </c>
      <c r="Z1070" s="14" t="str">
        <f>IF(W1070&gt;10,"NA",Y1070)</f>
        <v>NA</v>
      </c>
    </row>
    <row r="1071" spans="1:26" ht="19" x14ac:dyDescent="0.25">
      <c r="A1071" s="23">
        <v>1070</v>
      </c>
      <c r="B1071" s="5" t="s">
        <v>25</v>
      </c>
      <c r="C1071" s="3" t="s">
        <v>52</v>
      </c>
      <c r="D1071" s="3" t="s">
        <v>52</v>
      </c>
      <c r="E1071" s="3" t="s">
        <v>47</v>
      </c>
      <c r="F1071" s="3" t="s">
        <v>8</v>
      </c>
      <c r="G1071" s="3">
        <v>70</v>
      </c>
      <c r="H1071" s="3" t="s">
        <v>9</v>
      </c>
      <c r="I1071" s="23" t="s">
        <v>36</v>
      </c>
      <c r="J1071" s="23">
        <v>378</v>
      </c>
      <c r="K1071" s="3">
        <v>50</v>
      </c>
      <c r="L1071" s="3">
        <v>0</v>
      </c>
      <c r="M1071" s="4">
        <f>PI()*(K1071/2)^2/1000+PI()*(L1071/2)^2/1000</f>
        <v>1.9634954084936207</v>
      </c>
      <c r="N1071" s="33">
        <v>1</v>
      </c>
      <c r="O1071" s="3">
        <v>4</v>
      </c>
      <c r="P1071" s="6">
        <v>1.113</v>
      </c>
      <c r="Q1071" s="6">
        <v>0.79</v>
      </c>
      <c r="R1071" s="6">
        <v>0.77100000000000002</v>
      </c>
      <c r="S1071" s="6">
        <v>0</v>
      </c>
      <c r="T1071" s="6">
        <f>R1071-S1071</f>
        <v>0.77100000000000002</v>
      </c>
      <c r="U1071" s="6">
        <v>0.77100000000000002</v>
      </c>
      <c r="V1071" s="6">
        <f>U1071-S1071</f>
        <v>0.77100000000000002</v>
      </c>
      <c r="W1071" s="6">
        <f>100 - (1 - (((U1071-T1071)/U1071)+(S1071/T1071)))*100</f>
        <v>0</v>
      </c>
      <c r="X1071" s="6">
        <v>0.77100000000000002</v>
      </c>
      <c r="Y1071" s="13">
        <f>(X1071-U1071)/U1071*100</f>
        <v>0</v>
      </c>
      <c r="Z1071" s="14">
        <f>IF(W1071&gt;10,"NA",Y1071)</f>
        <v>0</v>
      </c>
    </row>
    <row r="1072" spans="1:26" ht="19" x14ac:dyDescent="0.25">
      <c r="A1072" s="23">
        <v>1071</v>
      </c>
      <c r="B1072" s="5" t="s">
        <v>25</v>
      </c>
      <c r="C1072" s="3" t="s">
        <v>52</v>
      </c>
      <c r="D1072" s="3" t="s">
        <v>52</v>
      </c>
      <c r="E1072" s="3" t="s">
        <v>47</v>
      </c>
      <c r="F1072" s="3" t="s">
        <v>8</v>
      </c>
      <c r="G1072" s="3">
        <v>70</v>
      </c>
      <c r="H1072" s="3" t="s">
        <v>9</v>
      </c>
      <c r="I1072" s="23" t="s">
        <v>36</v>
      </c>
      <c r="J1072" s="23">
        <v>378</v>
      </c>
      <c r="K1072" s="3">
        <v>50</v>
      </c>
      <c r="L1072" s="3">
        <v>0</v>
      </c>
      <c r="M1072" s="4">
        <f>PI()*(K1072/2)^2/1000+PI()*(L1072/2)^2/1000</f>
        <v>1.9634954084936207</v>
      </c>
      <c r="N1072" s="33">
        <v>0</v>
      </c>
      <c r="O1072" s="3">
        <v>5</v>
      </c>
      <c r="P1072" s="6">
        <v>1.619</v>
      </c>
      <c r="Q1072" s="6">
        <v>1.361</v>
      </c>
      <c r="R1072" s="6">
        <v>1.331</v>
      </c>
      <c r="S1072" s="6">
        <v>0</v>
      </c>
      <c r="T1072" s="6">
        <f>R1072-S1072</f>
        <v>1.331</v>
      </c>
      <c r="U1072" s="6">
        <v>1.4530000000000001</v>
      </c>
      <c r="V1072" s="6">
        <f>U1072-S1072</f>
        <v>1.4530000000000001</v>
      </c>
      <c r="W1072" s="6">
        <f>100 - (1 - (((U1072-T1072)/U1072)+(S1072/T1072)))*100</f>
        <v>8.3964211975223719</v>
      </c>
      <c r="X1072" s="6">
        <v>1.4530000000000001</v>
      </c>
      <c r="Y1072" s="13">
        <f>(X1072-U1072)/U1072*100</f>
        <v>0</v>
      </c>
      <c r="Z1072" s="14">
        <f>IF(W1072&gt;10,"NA",Y1072)</f>
        <v>0</v>
      </c>
    </row>
    <row r="1073" spans="1:26" ht="19" x14ac:dyDescent="0.25">
      <c r="A1073" s="23">
        <v>1072</v>
      </c>
      <c r="B1073" s="5" t="s">
        <v>25</v>
      </c>
      <c r="C1073" s="3" t="s">
        <v>52</v>
      </c>
      <c r="D1073" s="3" t="s">
        <v>52</v>
      </c>
      <c r="E1073" s="3" t="s">
        <v>47</v>
      </c>
      <c r="F1073" s="3" t="s">
        <v>8</v>
      </c>
      <c r="G1073" s="3">
        <v>70</v>
      </c>
      <c r="H1073" s="3" t="s">
        <v>9</v>
      </c>
      <c r="I1073" s="23" t="s">
        <v>36</v>
      </c>
      <c r="J1073" s="23">
        <v>378</v>
      </c>
      <c r="K1073" s="3">
        <v>50</v>
      </c>
      <c r="L1073" s="3">
        <v>0</v>
      </c>
      <c r="M1073" s="4">
        <f>PI()*(K1073/2)^2/1000+PI()*(L1073/2)^2/1000</f>
        <v>1.9634954084936207</v>
      </c>
      <c r="N1073" s="33">
        <v>0</v>
      </c>
      <c r="O1073" s="3">
        <v>6</v>
      </c>
      <c r="P1073" s="6">
        <v>1.734</v>
      </c>
      <c r="Q1073" s="6">
        <v>1.669</v>
      </c>
      <c r="R1073" s="6">
        <v>1.6459999999999999</v>
      </c>
      <c r="S1073" s="6">
        <v>0</v>
      </c>
      <c r="T1073" s="6">
        <f>R1073-S1073</f>
        <v>1.6459999999999999</v>
      </c>
      <c r="U1073" s="6">
        <v>1.788</v>
      </c>
      <c r="V1073" s="6">
        <f>U1073-S1073</f>
        <v>1.788</v>
      </c>
      <c r="W1073" s="6">
        <f>100 - (1 - (((U1073-T1073)/U1073)+(S1073/T1073)))*100</f>
        <v>7.9418344519015704</v>
      </c>
      <c r="X1073" s="6">
        <v>1.788</v>
      </c>
      <c r="Y1073" s="13">
        <f>(X1073-U1073)/U1073*100</f>
        <v>0</v>
      </c>
      <c r="Z1073" s="14">
        <f>IF(W1073&gt;10,"NA",Y1073)</f>
        <v>0</v>
      </c>
    </row>
    <row r="1074" spans="1:26" ht="19" x14ac:dyDescent="0.25">
      <c r="A1074" s="23">
        <v>1073</v>
      </c>
      <c r="B1074" s="5" t="s">
        <v>25</v>
      </c>
      <c r="C1074" s="3" t="s">
        <v>52</v>
      </c>
      <c r="D1074" s="3" t="s">
        <v>52</v>
      </c>
      <c r="E1074" s="3" t="s">
        <v>47</v>
      </c>
      <c r="F1074" s="3" t="s">
        <v>8</v>
      </c>
      <c r="G1074" s="3">
        <v>70</v>
      </c>
      <c r="H1074" s="3" t="s">
        <v>9</v>
      </c>
      <c r="I1074" s="23" t="s">
        <v>36</v>
      </c>
      <c r="J1074" s="23">
        <v>378</v>
      </c>
      <c r="K1074" s="3">
        <v>50</v>
      </c>
      <c r="L1074" s="3">
        <v>0</v>
      </c>
      <c r="M1074" s="4">
        <f>PI()*(K1074/2)^2/1000+PI()*(L1074/2)^2/1000</f>
        <v>1.9634954084936207</v>
      </c>
      <c r="N1074" s="33">
        <v>0</v>
      </c>
      <c r="O1074" s="3">
        <v>7</v>
      </c>
      <c r="P1074" s="6">
        <v>1.835</v>
      </c>
      <c r="Q1074" s="6">
        <v>1.738</v>
      </c>
      <c r="R1074" s="6">
        <v>1.7090000000000001</v>
      </c>
      <c r="S1074" s="6">
        <v>0</v>
      </c>
      <c r="T1074" s="6">
        <f>R1074-S1074</f>
        <v>1.7090000000000001</v>
      </c>
      <c r="U1074" s="6">
        <v>1.7090000000000001</v>
      </c>
      <c r="V1074" s="6">
        <f>U1074-S1074</f>
        <v>1.7090000000000001</v>
      </c>
      <c r="W1074" s="6">
        <f>100 - (1 - (((U1074-T1074)/U1074)+(S1074/T1074)))*100</f>
        <v>0</v>
      </c>
      <c r="X1074" s="6">
        <v>1.7090000000000001</v>
      </c>
      <c r="Y1074" s="13">
        <f>(X1074-U1074)/U1074*100</f>
        <v>0</v>
      </c>
      <c r="Z1074" s="14">
        <f>IF(W1074&gt;10,"NA",Y1074)</f>
        <v>0</v>
      </c>
    </row>
    <row r="1075" spans="1:26" ht="19" x14ac:dyDescent="0.25">
      <c r="A1075" s="23">
        <v>1074</v>
      </c>
      <c r="B1075" s="5" t="s">
        <v>25</v>
      </c>
      <c r="C1075" s="3" t="s">
        <v>52</v>
      </c>
      <c r="D1075" s="3" t="s">
        <v>52</v>
      </c>
      <c r="E1075" s="3" t="s">
        <v>47</v>
      </c>
      <c r="F1075" s="3" t="s">
        <v>8</v>
      </c>
      <c r="G1075" s="3">
        <v>70</v>
      </c>
      <c r="H1075" s="3" t="s">
        <v>9</v>
      </c>
      <c r="I1075" s="23" t="s">
        <v>36</v>
      </c>
      <c r="J1075" s="23">
        <v>378</v>
      </c>
      <c r="K1075" s="3">
        <v>50</v>
      </c>
      <c r="L1075" s="3">
        <v>0</v>
      </c>
      <c r="M1075" s="4">
        <f>PI()*(K1075/2)^2/1000+PI()*(L1075/2)^2/1000</f>
        <v>1.9634954084936207</v>
      </c>
      <c r="N1075" s="33">
        <v>0</v>
      </c>
      <c r="O1075" s="3">
        <v>8</v>
      </c>
      <c r="P1075" s="6">
        <v>1.83</v>
      </c>
      <c r="Q1075" s="6">
        <v>1.65</v>
      </c>
      <c r="R1075" s="6">
        <v>1.611</v>
      </c>
      <c r="S1075" s="6">
        <v>0</v>
      </c>
      <c r="T1075" s="6">
        <f>R1075-S1075</f>
        <v>1.611</v>
      </c>
      <c r="U1075" s="6">
        <v>1.7470000000000001</v>
      </c>
      <c r="V1075" s="6">
        <f>U1075-S1075</f>
        <v>1.7470000000000001</v>
      </c>
      <c r="W1075" s="6">
        <f>100 - (1 - (((U1075-T1075)/U1075)+(S1075/T1075)))*100</f>
        <v>7.7847738981110552</v>
      </c>
      <c r="X1075" s="6">
        <v>1.7470000000000001</v>
      </c>
      <c r="Y1075" s="13">
        <f>(X1075-U1075)/U1075*100</f>
        <v>0</v>
      </c>
      <c r="Z1075" s="14">
        <f>IF(W1075&gt;10,"NA",Y1075)</f>
        <v>0</v>
      </c>
    </row>
    <row r="1076" spans="1:26" ht="19" x14ac:dyDescent="0.25">
      <c r="A1076" s="23">
        <v>1075</v>
      </c>
      <c r="B1076" s="5" t="s">
        <v>25</v>
      </c>
      <c r="C1076" s="3" t="s">
        <v>52</v>
      </c>
      <c r="D1076" s="3" t="s">
        <v>52</v>
      </c>
      <c r="E1076" s="3" t="s">
        <v>47</v>
      </c>
      <c r="F1076" s="3" t="s">
        <v>8</v>
      </c>
      <c r="G1076" s="3">
        <v>70</v>
      </c>
      <c r="H1076" s="3" t="s">
        <v>9</v>
      </c>
      <c r="I1076" s="23" t="s">
        <v>36</v>
      </c>
      <c r="J1076" s="23">
        <v>378</v>
      </c>
      <c r="K1076" s="3">
        <v>50</v>
      </c>
      <c r="L1076" s="3">
        <v>0</v>
      </c>
      <c r="M1076" s="4">
        <f>PI()*(K1076/2)^2/1000+PI()*(L1076/2)^2/1000</f>
        <v>1.9634954084936207</v>
      </c>
      <c r="N1076" s="33">
        <v>0</v>
      </c>
      <c r="O1076" s="3">
        <v>9</v>
      </c>
      <c r="P1076" s="6">
        <v>1.7529999999999999</v>
      </c>
      <c r="Q1076" s="6">
        <v>1.518</v>
      </c>
      <c r="R1076" s="6">
        <v>1.49</v>
      </c>
      <c r="S1076" s="6">
        <v>0</v>
      </c>
      <c r="T1076" s="6">
        <f>R1076-S1076</f>
        <v>1.49</v>
      </c>
      <c r="U1076" s="6">
        <v>1.49</v>
      </c>
      <c r="V1076" s="6">
        <f>U1076-S1076</f>
        <v>1.49</v>
      </c>
      <c r="W1076" s="6">
        <f>100 - (1 - (((U1076-T1076)/U1076)+(S1076/T1076)))*100</f>
        <v>0</v>
      </c>
      <c r="X1076" s="6">
        <v>1.49</v>
      </c>
      <c r="Y1076" s="13">
        <f>(X1076-U1076)/U1076*100</f>
        <v>0</v>
      </c>
      <c r="Z1076" s="14">
        <f>IF(W1076&gt;10,"NA",Y1076)</f>
        <v>0</v>
      </c>
    </row>
    <row r="1077" spans="1:26" ht="19" x14ac:dyDescent="0.25">
      <c r="A1077" s="23">
        <v>1076</v>
      </c>
      <c r="B1077" s="5" t="s">
        <v>25</v>
      </c>
      <c r="C1077" s="3" t="s">
        <v>52</v>
      </c>
      <c r="D1077" s="3" t="s">
        <v>52</v>
      </c>
      <c r="E1077" s="3" t="s">
        <v>47</v>
      </c>
      <c r="F1077" s="3" t="s">
        <v>8</v>
      </c>
      <c r="G1077" s="3">
        <v>70</v>
      </c>
      <c r="H1077" s="3" t="s">
        <v>17</v>
      </c>
      <c r="I1077" s="23" t="s">
        <v>36</v>
      </c>
      <c r="J1077" s="23">
        <v>378</v>
      </c>
      <c r="K1077" s="3">
        <v>50</v>
      </c>
      <c r="L1077" s="3">
        <v>0</v>
      </c>
      <c r="M1077" s="4">
        <f>PI()*(K1077/2)^2/1000+PI()*(L1077/2)^2/1000</f>
        <v>1.9634954084936207</v>
      </c>
      <c r="N1077" s="33">
        <v>0</v>
      </c>
      <c r="O1077" s="3">
        <v>1</v>
      </c>
      <c r="P1077" s="3">
        <v>1.4339999999999999</v>
      </c>
      <c r="Q1077" s="3">
        <v>0.92600000000000005</v>
      </c>
      <c r="R1077" s="3">
        <v>0.9</v>
      </c>
      <c r="S1077" s="6">
        <v>0</v>
      </c>
      <c r="T1077" s="6">
        <f>R1077-S1077</f>
        <v>0.9</v>
      </c>
      <c r="U1077" s="3">
        <v>1.1379999999999999</v>
      </c>
      <c r="V1077" s="6">
        <f>U1077-S1077</f>
        <v>1.1379999999999999</v>
      </c>
      <c r="W1077" s="6">
        <f>100 - (1 - (((U1077-T1077)/U1077)+(S1077/T1077)))*100</f>
        <v>20.913884007029864</v>
      </c>
      <c r="X1077" s="3">
        <v>1.1379999999999999</v>
      </c>
      <c r="Y1077" s="13">
        <f>(X1077-U1077)/U1077*100</f>
        <v>0</v>
      </c>
      <c r="Z1077" s="14" t="str">
        <f>IF(W1077&gt;10,"NA",Y1077)</f>
        <v>NA</v>
      </c>
    </row>
    <row r="1078" spans="1:26" ht="19" x14ac:dyDescent="0.25">
      <c r="A1078" s="23">
        <v>1077</v>
      </c>
      <c r="B1078" s="5" t="s">
        <v>25</v>
      </c>
      <c r="C1078" s="3" t="s">
        <v>52</v>
      </c>
      <c r="D1078" s="3" t="s">
        <v>52</v>
      </c>
      <c r="E1078" s="3" t="s">
        <v>47</v>
      </c>
      <c r="F1078" s="3" t="s">
        <v>8</v>
      </c>
      <c r="G1078" s="3">
        <v>70</v>
      </c>
      <c r="H1078" s="3" t="s">
        <v>17</v>
      </c>
      <c r="I1078" s="23" t="s">
        <v>36</v>
      </c>
      <c r="J1078" s="23">
        <v>378</v>
      </c>
      <c r="K1078" s="3">
        <v>50</v>
      </c>
      <c r="L1078" s="3">
        <v>0</v>
      </c>
      <c r="M1078" s="4">
        <f>PI()*(K1078/2)^2/1000+PI()*(L1078/2)^2/1000</f>
        <v>1.9634954084936207</v>
      </c>
      <c r="N1078" s="33">
        <v>0</v>
      </c>
      <c r="O1078" s="3">
        <v>2</v>
      </c>
      <c r="P1078" s="3">
        <v>1.5680000000000001</v>
      </c>
      <c r="Q1078" s="3">
        <v>1.2869999999999999</v>
      </c>
      <c r="R1078" s="3">
        <v>1.2490000000000001</v>
      </c>
      <c r="S1078" s="6">
        <v>0</v>
      </c>
      <c r="T1078" s="6">
        <f>R1078-S1078</f>
        <v>1.2490000000000001</v>
      </c>
      <c r="U1078" s="3">
        <v>1.29</v>
      </c>
      <c r="V1078" s="6">
        <f>U1078-S1078</f>
        <v>1.29</v>
      </c>
      <c r="W1078" s="6">
        <f>100 - (1 - (((U1078-T1078)/U1078)+(S1078/T1078)))*100</f>
        <v>3.1782945736433987</v>
      </c>
      <c r="X1078" s="3">
        <v>1.29</v>
      </c>
      <c r="Y1078" s="13">
        <f>(X1078-U1078)/U1078*100</f>
        <v>0</v>
      </c>
      <c r="Z1078" s="14">
        <f>IF(W1078&gt;10,"NA",Y1078)</f>
        <v>0</v>
      </c>
    </row>
    <row r="1079" spans="1:26" ht="19" x14ac:dyDescent="0.25">
      <c r="A1079" s="23">
        <v>1078</v>
      </c>
      <c r="B1079" s="5" t="s">
        <v>25</v>
      </c>
      <c r="C1079" s="3" t="s">
        <v>52</v>
      </c>
      <c r="D1079" s="3" t="s">
        <v>52</v>
      </c>
      <c r="E1079" s="3" t="s">
        <v>47</v>
      </c>
      <c r="F1079" s="3" t="s">
        <v>8</v>
      </c>
      <c r="G1079" s="3">
        <v>70</v>
      </c>
      <c r="H1079" s="3" t="s">
        <v>17</v>
      </c>
      <c r="I1079" s="23" t="s">
        <v>36</v>
      </c>
      <c r="J1079" s="23">
        <v>378</v>
      </c>
      <c r="K1079" s="3">
        <v>50</v>
      </c>
      <c r="L1079" s="3">
        <v>0</v>
      </c>
      <c r="M1079" s="4">
        <f>PI()*(K1079/2)^2/1000+PI()*(L1079/2)^2/1000</f>
        <v>1.9634954084936207</v>
      </c>
      <c r="N1079" s="33">
        <v>1</v>
      </c>
      <c r="O1079" s="3">
        <v>3</v>
      </c>
      <c r="P1079" s="3">
        <v>1.45</v>
      </c>
      <c r="Q1079" s="3">
        <v>0.98599999999999999</v>
      </c>
      <c r="R1079" s="3">
        <v>0.97099999999999997</v>
      </c>
      <c r="S1079" s="6">
        <v>0</v>
      </c>
      <c r="T1079" s="6">
        <f>R1079-S1079</f>
        <v>0.97099999999999997</v>
      </c>
      <c r="U1079" s="3">
        <v>0.97099999999999997</v>
      </c>
      <c r="V1079" s="6">
        <f>U1079-S1079</f>
        <v>0.97099999999999997</v>
      </c>
      <c r="W1079" s="6">
        <f>100 - (1 - (((U1079-T1079)/U1079)+(S1079/T1079)))*100</f>
        <v>0</v>
      </c>
      <c r="X1079" s="3">
        <v>0.97099999999999997</v>
      </c>
      <c r="Y1079" s="13">
        <f>(X1079-U1079)/U1079*100</f>
        <v>0</v>
      </c>
      <c r="Z1079" s="14">
        <f>IF(W1079&gt;10,"NA",Y1079)</f>
        <v>0</v>
      </c>
    </row>
    <row r="1080" spans="1:26" ht="19" x14ac:dyDescent="0.25">
      <c r="A1080" s="23">
        <v>1079</v>
      </c>
      <c r="B1080" s="5" t="s">
        <v>25</v>
      </c>
      <c r="C1080" s="3" t="s">
        <v>52</v>
      </c>
      <c r="D1080" s="3" t="s">
        <v>52</v>
      </c>
      <c r="E1080" s="3" t="s">
        <v>47</v>
      </c>
      <c r="F1080" s="3" t="s">
        <v>8</v>
      </c>
      <c r="G1080" s="3">
        <v>70</v>
      </c>
      <c r="H1080" s="3" t="s">
        <v>17</v>
      </c>
      <c r="I1080" s="23" t="s">
        <v>36</v>
      </c>
      <c r="J1080" s="23">
        <v>378</v>
      </c>
      <c r="K1080" s="3">
        <v>50</v>
      </c>
      <c r="L1080" s="3">
        <v>0</v>
      </c>
      <c r="M1080" s="4">
        <f>PI()*(K1080/2)^2/1000+PI()*(L1080/2)^2/1000</f>
        <v>1.9634954084936207</v>
      </c>
      <c r="N1080" s="33">
        <v>0</v>
      </c>
      <c r="O1080" s="3">
        <v>4</v>
      </c>
      <c r="P1080" s="3">
        <v>1.5049999999999999</v>
      </c>
      <c r="Q1080" s="3">
        <v>1.109</v>
      </c>
      <c r="R1080" s="3">
        <v>1.0780000000000001</v>
      </c>
      <c r="S1080" s="6">
        <v>0</v>
      </c>
      <c r="T1080" s="6">
        <f>R1080-S1080</f>
        <v>1.0780000000000001</v>
      </c>
      <c r="U1080" s="3">
        <v>1.0780000000000001</v>
      </c>
      <c r="V1080" s="6">
        <f>U1080-S1080</f>
        <v>1.0780000000000001</v>
      </c>
      <c r="W1080" s="6">
        <f>100 - (1 - (((U1080-T1080)/U1080)+(S1080/T1080)))*100</f>
        <v>0</v>
      </c>
      <c r="X1080" s="3">
        <v>1.0780000000000001</v>
      </c>
      <c r="Y1080" s="13">
        <f>(X1080-U1080)/U1080*100</f>
        <v>0</v>
      </c>
      <c r="Z1080" s="14">
        <f>IF(W1080&gt;10,"NA",Y1080)</f>
        <v>0</v>
      </c>
    </row>
    <row r="1081" spans="1:26" ht="19" x14ac:dyDescent="0.25">
      <c r="A1081" s="23">
        <v>1080</v>
      </c>
      <c r="B1081" s="5" t="s">
        <v>25</v>
      </c>
      <c r="C1081" s="3" t="s">
        <v>52</v>
      </c>
      <c r="D1081" s="3" t="s">
        <v>52</v>
      </c>
      <c r="E1081" s="3" t="s">
        <v>47</v>
      </c>
      <c r="F1081" s="3" t="s">
        <v>8</v>
      </c>
      <c r="G1081" s="3">
        <v>70</v>
      </c>
      <c r="H1081" s="3" t="s">
        <v>17</v>
      </c>
      <c r="I1081" s="23" t="s">
        <v>36</v>
      </c>
      <c r="J1081" s="23">
        <v>378</v>
      </c>
      <c r="K1081" s="3">
        <v>50</v>
      </c>
      <c r="L1081" s="3">
        <v>0</v>
      </c>
      <c r="M1081" s="4">
        <f>PI()*(K1081/2)^2/1000+PI()*(L1081/2)^2/1000</f>
        <v>1.9634954084936207</v>
      </c>
      <c r="N1081" s="33">
        <v>0</v>
      </c>
      <c r="O1081" s="3">
        <v>5</v>
      </c>
      <c r="P1081" s="3">
        <v>1.55</v>
      </c>
      <c r="Q1081" s="3">
        <v>1.2430000000000001</v>
      </c>
      <c r="R1081" s="3">
        <v>1.2050000000000001</v>
      </c>
      <c r="S1081" s="6">
        <v>0</v>
      </c>
      <c r="T1081" s="6">
        <f>R1081-S1081</f>
        <v>1.2050000000000001</v>
      </c>
      <c r="U1081" s="3">
        <v>1.2050000000000001</v>
      </c>
      <c r="V1081" s="6">
        <f>U1081-S1081</f>
        <v>1.2050000000000001</v>
      </c>
      <c r="W1081" s="6">
        <f>100 - (1 - (((U1081-T1081)/U1081)+(S1081/T1081)))*100</f>
        <v>0</v>
      </c>
      <c r="X1081" s="3">
        <v>1.2050000000000001</v>
      </c>
      <c r="Y1081" s="13">
        <f>(X1081-U1081)/U1081*100</f>
        <v>0</v>
      </c>
      <c r="Z1081" s="14">
        <f>IF(W1081&gt;10,"NA",Y1081)</f>
        <v>0</v>
      </c>
    </row>
    <row r="1082" spans="1:26" ht="19" x14ac:dyDescent="0.25">
      <c r="A1082" s="23">
        <v>1081</v>
      </c>
      <c r="B1082" s="5" t="s">
        <v>25</v>
      </c>
      <c r="C1082" s="3" t="s">
        <v>52</v>
      </c>
      <c r="D1082" s="3" t="s">
        <v>52</v>
      </c>
      <c r="E1082" s="3" t="s">
        <v>47</v>
      </c>
      <c r="F1082" s="3" t="s">
        <v>8</v>
      </c>
      <c r="G1082" s="3">
        <v>70</v>
      </c>
      <c r="H1082" s="3" t="s">
        <v>17</v>
      </c>
      <c r="I1082" s="23" t="s">
        <v>36</v>
      </c>
      <c r="J1082" s="23">
        <v>378</v>
      </c>
      <c r="K1082" s="3">
        <v>50</v>
      </c>
      <c r="L1082" s="3">
        <v>0</v>
      </c>
      <c r="M1082" s="4">
        <f>PI()*(K1082/2)^2/1000+PI()*(L1082/2)^2/1000</f>
        <v>1.9634954084936207</v>
      </c>
      <c r="N1082" s="33">
        <v>0</v>
      </c>
      <c r="O1082" s="3">
        <v>6</v>
      </c>
      <c r="P1082" s="3">
        <v>1.496</v>
      </c>
      <c r="Q1082" s="3">
        <v>1.117</v>
      </c>
      <c r="R1082" s="3">
        <v>1.0760000000000001</v>
      </c>
      <c r="S1082" s="6">
        <v>0</v>
      </c>
      <c r="T1082" s="6">
        <f>R1082-S1082</f>
        <v>1.0760000000000001</v>
      </c>
      <c r="U1082" s="3">
        <v>1.167</v>
      </c>
      <c r="V1082" s="6">
        <f>U1082-S1082</f>
        <v>1.167</v>
      </c>
      <c r="W1082" s="6">
        <f>100 - (1 - (((U1082-T1082)/U1082)+(S1082/T1082)))*100</f>
        <v>7.797772065124235</v>
      </c>
      <c r="X1082" s="3">
        <v>1.167</v>
      </c>
      <c r="Y1082" s="13">
        <f>(X1082-U1082)/U1082*100</f>
        <v>0</v>
      </c>
      <c r="Z1082" s="14">
        <f>IF(W1082&gt;10,"NA",Y1082)</f>
        <v>0</v>
      </c>
    </row>
    <row r="1083" spans="1:26" ht="19" x14ac:dyDescent="0.25">
      <c r="A1083" s="23">
        <v>1082</v>
      </c>
      <c r="B1083" s="5" t="s">
        <v>25</v>
      </c>
      <c r="C1083" s="3" t="s">
        <v>52</v>
      </c>
      <c r="D1083" s="3" t="s">
        <v>52</v>
      </c>
      <c r="E1083" s="3" t="s">
        <v>47</v>
      </c>
      <c r="F1083" s="3" t="s">
        <v>8</v>
      </c>
      <c r="G1083" s="3">
        <v>70</v>
      </c>
      <c r="H1083" s="3" t="s">
        <v>17</v>
      </c>
      <c r="I1083" s="23" t="s">
        <v>36</v>
      </c>
      <c r="J1083" s="23">
        <v>378</v>
      </c>
      <c r="K1083" s="3">
        <v>50</v>
      </c>
      <c r="L1083" s="3">
        <v>0</v>
      </c>
      <c r="M1083" s="4">
        <f>PI()*(K1083/2)^2/1000+PI()*(L1083/2)^2/1000</f>
        <v>1.9634954084936207</v>
      </c>
      <c r="N1083" s="33">
        <v>0</v>
      </c>
      <c r="O1083" s="3">
        <v>7</v>
      </c>
      <c r="P1083" s="3">
        <v>1.5760000000000001</v>
      </c>
      <c r="Q1083" s="3">
        <v>1.085</v>
      </c>
      <c r="R1083" s="3">
        <v>1.0640000000000001</v>
      </c>
      <c r="S1083" s="6">
        <v>0</v>
      </c>
      <c r="T1083" s="6">
        <f>R1083-S1083</f>
        <v>1.0640000000000001</v>
      </c>
      <c r="U1083" s="3">
        <v>1.077</v>
      </c>
      <c r="V1083" s="6">
        <f>U1083-S1083</f>
        <v>1.077</v>
      </c>
      <c r="W1083" s="6">
        <f>100 - (1 - (((U1083-T1083)/U1083)+(S1083/T1083)))*100</f>
        <v>1.2070566388114941</v>
      </c>
      <c r="X1083" s="3">
        <v>1.077</v>
      </c>
      <c r="Y1083" s="13">
        <f>(X1083-U1083)/U1083*100</f>
        <v>0</v>
      </c>
      <c r="Z1083" s="14">
        <f>IF(W1083&gt;10,"NA",Y1083)</f>
        <v>0</v>
      </c>
    </row>
    <row r="1084" spans="1:26" ht="19" x14ac:dyDescent="0.25">
      <c r="A1084" s="23">
        <v>1083</v>
      </c>
      <c r="B1084" s="5" t="s">
        <v>25</v>
      </c>
      <c r="C1084" s="3" t="s">
        <v>52</v>
      </c>
      <c r="D1084" s="3" t="s">
        <v>52</v>
      </c>
      <c r="E1084" s="3" t="s">
        <v>47</v>
      </c>
      <c r="F1084" s="3" t="s">
        <v>8</v>
      </c>
      <c r="G1084" s="3">
        <v>70</v>
      </c>
      <c r="H1084" s="3" t="s">
        <v>17</v>
      </c>
      <c r="I1084" s="23" t="s">
        <v>36</v>
      </c>
      <c r="J1084" s="23">
        <v>378</v>
      </c>
      <c r="K1084" s="3">
        <v>50</v>
      </c>
      <c r="L1084" s="3">
        <v>0</v>
      </c>
      <c r="M1084" s="4">
        <f>PI()*(K1084/2)^2/1000+PI()*(L1084/2)^2/1000</f>
        <v>1.9634954084936207</v>
      </c>
      <c r="N1084" s="33">
        <v>1</v>
      </c>
      <c r="O1084" s="3">
        <v>8</v>
      </c>
      <c r="P1084" s="3">
        <v>1.744</v>
      </c>
      <c r="Q1084" s="3">
        <v>1.472</v>
      </c>
      <c r="R1084" s="3">
        <v>1.4550000000000001</v>
      </c>
      <c r="S1084" s="6">
        <v>0</v>
      </c>
      <c r="T1084" s="6">
        <f>R1084-S1084</f>
        <v>1.4550000000000001</v>
      </c>
      <c r="U1084" s="3">
        <v>1.4550000000000001</v>
      </c>
      <c r="V1084" s="6">
        <f>U1084-S1084</f>
        <v>1.4550000000000001</v>
      </c>
      <c r="W1084" s="6">
        <f>100 - (1 - (((U1084-T1084)/U1084)+(S1084/T1084)))*100</f>
        <v>0</v>
      </c>
      <c r="X1084" s="3">
        <v>1.4550000000000001</v>
      </c>
      <c r="Y1084" s="13">
        <f>(X1084-U1084)/U1084*100</f>
        <v>0</v>
      </c>
      <c r="Z1084" s="14">
        <f>IF(W1084&gt;10,"NA",Y1084)</f>
        <v>0</v>
      </c>
    </row>
    <row r="1085" spans="1:26" ht="19" x14ac:dyDescent="0.25">
      <c r="A1085" s="23">
        <v>1084</v>
      </c>
      <c r="B1085" s="5" t="s">
        <v>25</v>
      </c>
      <c r="C1085" s="3" t="s">
        <v>52</v>
      </c>
      <c r="D1085" s="3" t="s">
        <v>52</v>
      </c>
      <c r="E1085" s="3" t="s">
        <v>47</v>
      </c>
      <c r="F1085" s="3" t="s">
        <v>8</v>
      </c>
      <c r="G1085" s="3">
        <v>70</v>
      </c>
      <c r="H1085" s="3" t="s">
        <v>17</v>
      </c>
      <c r="I1085" s="23" t="s">
        <v>36</v>
      </c>
      <c r="J1085" s="23">
        <v>378</v>
      </c>
      <c r="K1085" s="3">
        <v>50</v>
      </c>
      <c r="L1085" s="3">
        <v>0</v>
      </c>
      <c r="M1085" s="4">
        <f>PI()*(K1085/2)^2/1000+PI()*(L1085/2)^2/1000</f>
        <v>1.9634954084936207</v>
      </c>
      <c r="N1085" s="33">
        <v>0</v>
      </c>
      <c r="O1085" s="3">
        <v>9</v>
      </c>
      <c r="P1085" s="3">
        <v>1.8129999999999999</v>
      </c>
      <c r="Q1085" s="3">
        <v>1.657</v>
      </c>
      <c r="R1085" s="3">
        <v>1.6220000000000001</v>
      </c>
      <c r="S1085" s="6">
        <v>0</v>
      </c>
      <c r="T1085" s="6">
        <f>R1085-S1085</f>
        <v>1.6220000000000001</v>
      </c>
      <c r="U1085" s="3">
        <v>1.6220000000000001</v>
      </c>
      <c r="V1085" s="6">
        <f>U1085-S1085</f>
        <v>1.6220000000000001</v>
      </c>
      <c r="W1085" s="6">
        <f>100 - (1 - (((U1085-T1085)/U1085)+(S1085/T1085)))*100</f>
        <v>0</v>
      </c>
      <c r="X1085" s="3">
        <v>1.6220000000000001</v>
      </c>
      <c r="Y1085" s="13">
        <f>(X1085-U1085)/U1085*100</f>
        <v>0</v>
      </c>
      <c r="Z1085" s="14">
        <f>IF(W1085&gt;10,"NA",Y1085)</f>
        <v>0</v>
      </c>
    </row>
    <row r="1086" spans="1:26" ht="19" x14ac:dyDescent="0.25">
      <c r="A1086" s="23">
        <v>1085</v>
      </c>
      <c r="B1086" s="5" t="s">
        <v>25</v>
      </c>
      <c r="C1086" s="3" t="s">
        <v>52</v>
      </c>
      <c r="D1086" s="3" t="s">
        <v>52</v>
      </c>
      <c r="E1086" s="3" t="s">
        <v>47</v>
      </c>
      <c r="F1086" s="3" t="s">
        <v>8</v>
      </c>
      <c r="G1086" s="3">
        <v>70</v>
      </c>
      <c r="H1086" s="3" t="s">
        <v>17</v>
      </c>
      <c r="I1086" s="23" t="s">
        <v>36</v>
      </c>
      <c r="J1086" s="23">
        <v>378</v>
      </c>
      <c r="K1086" s="3">
        <v>50</v>
      </c>
      <c r="L1086" s="3">
        <v>0</v>
      </c>
      <c r="M1086" s="4">
        <f>PI()*(K1086/2)^2/1000+PI()*(L1086/2)^2/1000</f>
        <v>1.9634954084936207</v>
      </c>
      <c r="N1086" s="33">
        <v>0</v>
      </c>
      <c r="O1086" s="3">
        <v>10</v>
      </c>
      <c r="P1086" s="3">
        <v>1.8129999999999999</v>
      </c>
      <c r="Q1086" s="3">
        <v>1.8540000000000001</v>
      </c>
      <c r="R1086" s="3">
        <v>1.821</v>
      </c>
      <c r="S1086" s="6">
        <v>0</v>
      </c>
      <c r="T1086" s="6">
        <f>R1086-S1086</f>
        <v>1.821</v>
      </c>
      <c r="U1086" s="3">
        <v>1.821</v>
      </c>
      <c r="V1086" s="6">
        <f>U1086-S1086</f>
        <v>1.821</v>
      </c>
      <c r="W1086" s="6">
        <f>100 - (1 - (((U1086-T1086)/U1086)+(S1086/T1086)))*100</f>
        <v>0</v>
      </c>
      <c r="X1086" s="3">
        <v>1.821</v>
      </c>
      <c r="Y1086" s="13">
        <f>(X1086-U1086)/U1086*100</f>
        <v>0</v>
      </c>
      <c r="Z1086" s="14">
        <f>IF(W1086&gt;10,"NA",Y1086)</f>
        <v>0</v>
      </c>
    </row>
    <row r="1087" spans="1:26" ht="19" x14ac:dyDescent="0.25">
      <c r="A1087" s="23">
        <v>1086</v>
      </c>
      <c r="B1087" s="5" t="s">
        <v>25</v>
      </c>
      <c r="C1087" s="3" t="s">
        <v>52</v>
      </c>
      <c r="D1087" s="3" t="s">
        <v>52</v>
      </c>
      <c r="E1087" s="3" t="s">
        <v>47</v>
      </c>
      <c r="F1087" s="3" t="s">
        <v>8</v>
      </c>
      <c r="G1087" s="3">
        <v>70</v>
      </c>
      <c r="H1087" s="3" t="s">
        <v>17</v>
      </c>
      <c r="I1087" s="23" t="s">
        <v>36</v>
      </c>
      <c r="J1087" s="23">
        <v>378</v>
      </c>
      <c r="K1087" s="3">
        <v>50</v>
      </c>
      <c r="L1087" s="3">
        <v>0</v>
      </c>
      <c r="M1087" s="4">
        <f>PI()*(K1087/2)^2/1000+PI()*(L1087/2)^2/1000</f>
        <v>1.9634954084936207</v>
      </c>
      <c r="N1087" s="33">
        <v>0</v>
      </c>
      <c r="O1087" s="3">
        <v>11</v>
      </c>
      <c r="P1087" s="3">
        <v>1.8480000000000001</v>
      </c>
      <c r="Q1087" s="3">
        <v>1.665</v>
      </c>
      <c r="R1087" s="3">
        <v>1.651</v>
      </c>
      <c r="S1087" s="6">
        <v>0</v>
      </c>
      <c r="T1087" s="6">
        <f>R1087-S1087</f>
        <v>1.651</v>
      </c>
      <c r="U1087" s="3">
        <v>1.651</v>
      </c>
      <c r="V1087" s="6">
        <f>U1087-S1087</f>
        <v>1.651</v>
      </c>
      <c r="W1087" s="6">
        <f>100 - (1 - (((U1087-T1087)/U1087)+(S1087/T1087)))*100</f>
        <v>0</v>
      </c>
      <c r="X1087" s="3">
        <v>1.651</v>
      </c>
      <c r="Y1087" s="13">
        <f>(X1087-U1087)/U1087*100</f>
        <v>0</v>
      </c>
      <c r="Z1087" s="14">
        <f>IF(W1087&gt;10,"NA",Y1087)</f>
        <v>0</v>
      </c>
    </row>
    <row r="1088" spans="1:26" ht="19" x14ac:dyDescent="0.25">
      <c r="A1088" s="23">
        <v>1087</v>
      </c>
      <c r="B1088" s="5" t="s">
        <v>25</v>
      </c>
      <c r="C1088" s="3" t="s">
        <v>52</v>
      </c>
      <c r="D1088" s="3" t="s">
        <v>52</v>
      </c>
      <c r="E1088" s="3" t="s">
        <v>47</v>
      </c>
      <c r="F1088" s="3" t="s">
        <v>8</v>
      </c>
      <c r="G1088" s="3">
        <v>70</v>
      </c>
      <c r="H1088" s="3" t="s">
        <v>17</v>
      </c>
      <c r="I1088" s="23" t="s">
        <v>36</v>
      </c>
      <c r="J1088" s="23">
        <v>378</v>
      </c>
      <c r="K1088" s="3">
        <v>50</v>
      </c>
      <c r="L1088" s="3">
        <v>0</v>
      </c>
      <c r="M1088" s="4">
        <f>PI()*(K1088/2)^2/1000+PI()*(L1088/2)^2/1000</f>
        <v>1.9634954084936207</v>
      </c>
      <c r="N1088" s="33">
        <v>0</v>
      </c>
      <c r="O1088" s="3">
        <v>12</v>
      </c>
      <c r="P1088" s="3">
        <v>1.994</v>
      </c>
      <c r="Q1088" s="3">
        <v>1.669</v>
      </c>
      <c r="R1088" s="3">
        <v>1.631</v>
      </c>
      <c r="S1088" s="6">
        <v>0</v>
      </c>
      <c r="T1088" s="6">
        <f>R1088-S1088</f>
        <v>1.631</v>
      </c>
      <c r="U1088" s="3">
        <v>1.631</v>
      </c>
      <c r="V1088" s="6">
        <f>U1088-S1088</f>
        <v>1.631</v>
      </c>
      <c r="W1088" s="6">
        <f>100 - (1 - (((U1088-T1088)/U1088)+(S1088/T1088)))*100</f>
        <v>0</v>
      </c>
      <c r="X1088" s="3">
        <v>1.631</v>
      </c>
      <c r="Y1088" s="13">
        <f>(X1088-U1088)/U1088*100</f>
        <v>0</v>
      </c>
      <c r="Z1088" s="14">
        <f>IF(W1088&gt;10,"NA",Y1088)</f>
        <v>0</v>
      </c>
    </row>
    <row r="1089" spans="1:26" ht="19" x14ac:dyDescent="0.25">
      <c r="A1089" s="23">
        <v>1088</v>
      </c>
      <c r="B1089" s="5" t="s">
        <v>25</v>
      </c>
      <c r="C1089" s="3" t="s">
        <v>52</v>
      </c>
      <c r="D1089" s="3" t="s">
        <v>52</v>
      </c>
      <c r="E1089" s="3" t="s">
        <v>47</v>
      </c>
      <c r="F1089" s="3" t="s">
        <v>8</v>
      </c>
      <c r="G1089" s="3">
        <v>70</v>
      </c>
      <c r="H1089" s="3" t="s">
        <v>17</v>
      </c>
      <c r="I1089" s="23" t="s">
        <v>36</v>
      </c>
      <c r="J1089" s="23">
        <v>378</v>
      </c>
      <c r="K1089" s="3">
        <v>50</v>
      </c>
      <c r="L1089" s="3">
        <v>0</v>
      </c>
      <c r="M1089" s="4">
        <f>PI()*(K1089/2)^2/1000+PI()*(L1089/2)^2/1000</f>
        <v>1.9634954084936207</v>
      </c>
      <c r="N1089" s="33">
        <v>1</v>
      </c>
      <c r="O1089" s="3">
        <v>13</v>
      </c>
      <c r="P1089" s="3">
        <v>1.55</v>
      </c>
      <c r="Q1089" s="3">
        <v>1.2829999999999999</v>
      </c>
      <c r="R1089" s="3">
        <v>1.266</v>
      </c>
      <c r="S1089" s="6">
        <v>0</v>
      </c>
      <c r="T1089" s="6">
        <f>R1089-S1089</f>
        <v>1.266</v>
      </c>
      <c r="U1089" s="3">
        <v>1.266</v>
      </c>
      <c r="V1089" s="6">
        <f>U1089-S1089</f>
        <v>1.266</v>
      </c>
      <c r="W1089" s="6">
        <f>100 - (1 - (((U1089-T1089)/U1089)+(S1089/T1089)))*100</f>
        <v>0</v>
      </c>
      <c r="X1089" s="3">
        <v>1.266</v>
      </c>
      <c r="Y1089" s="13">
        <f>(X1089-U1089)/U1089*100</f>
        <v>0</v>
      </c>
      <c r="Z1089" s="14">
        <f>IF(W1089&gt;10,"NA",Y1089)</f>
        <v>0</v>
      </c>
    </row>
    <row r="1090" spans="1:26" ht="19" x14ac:dyDescent="0.25">
      <c r="A1090" s="23">
        <v>1089</v>
      </c>
      <c r="B1090" s="5" t="s">
        <v>25</v>
      </c>
      <c r="C1090" s="3" t="s">
        <v>52</v>
      </c>
      <c r="D1090" s="3" t="s">
        <v>52</v>
      </c>
      <c r="E1090" s="3" t="s">
        <v>47</v>
      </c>
      <c r="F1090" s="3" t="s">
        <v>8</v>
      </c>
      <c r="G1090" s="3">
        <v>70</v>
      </c>
      <c r="H1090" s="3" t="s">
        <v>17</v>
      </c>
      <c r="I1090" s="23" t="s">
        <v>36</v>
      </c>
      <c r="J1090" s="23">
        <v>378</v>
      </c>
      <c r="K1090" s="3">
        <v>50</v>
      </c>
      <c r="L1090" s="3">
        <v>0</v>
      </c>
      <c r="M1090" s="4">
        <f>PI()*(K1090/2)^2/1000+PI()*(L1090/2)^2/1000</f>
        <v>1.9634954084936207</v>
      </c>
      <c r="N1090" s="33">
        <v>1</v>
      </c>
      <c r="O1090" s="3">
        <v>14</v>
      </c>
      <c r="P1090" s="3">
        <v>1.613</v>
      </c>
      <c r="Q1090" s="3">
        <v>1.325</v>
      </c>
      <c r="R1090" s="3">
        <v>1.31</v>
      </c>
      <c r="S1090" s="6">
        <v>0</v>
      </c>
      <c r="T1090" s="6">
        <f>R1090-S1090</f>
        <v>1.31</v>
      </c>
      <c r="U1090" s="3">
        <v>1.31</v>
      </c>
      <c r="V1090" s="6">
        <f>U1090-S1090</f>
        <v>1.31</v>
      </c>
      <c r="W1090" s="6">
        <f>100 - (1 - (((U1090-T1090)/U1090)+(S1090/T1090)))*100</f>
        <v>0</v>
      </c>
      <c r="X1090" s="3">
        <v>1.31</v>
      </c>
      <c r="Y1090" s="13">
        <f>(X1090-U1090)/U1090*100</f>
        <v>0</v>
      </c>
      <c r="Z1090" s="14">
        <f>IF(W1090&gt;10,"NA",Y1090)</f>
        <v>0</v>
      </c>
    </row>
    <row r="1091" spans="1:26" ht="19" x14ac:dyDescent="0.25">
      <c r="A1091" s="23">
        <v>1090</v>
      </c>
      <c r="B1091" s="5" t="s">
        <v>25</v>
      </c>
      <c r="C1091" s="3" t="s">
        <v>52</v>
      </c>
      <c r="D1091" s="3" t="s">
        <v>52</v>
      </c>
      <c r="E1091" s="3" t="s">
        <v>47</v>
      </c>
      <c r="F1091" s="3" t="s">
        <v>8</v>
      </c>
      <c r="G1091" s="3">
        <v>70</v>
      </c>
      <c r="H1091" s="3" t="s">
        <v>17</v>
      </c>
      <c r="I1091" s="23" t="s">
        <v>36</v>
      </c>
      <c r="J1091" s="23">
        <v>378</v>
      </c>
      <c r="K1091" s="3">
        <v>50</v>
      </c>
      <c r="L1091" s="3">
        <v>0</v>
      </c>
      <c r="M1091" s="4">
        <f>PI()*(K1091/2)^2/1000+PI()*(L1091/2)^2/1000</f>
        <v>1.9634954084936207</v>
      </c>
      <c r="N1091" s="33">
        <v>1</v>
      </c>
      <c r="O1091" s="3">
        <v>15</v>
      </c>
      <c r="P1091" s="3">
        <v>1.3</v>
      </c>
      <c r="Q1091" s="3">
        <v>0.81299999999999994</v>
      </c>
      <c r="R1091" s="3">
        <v>0.79300000000000004</v>
      </c>
      <c r="S1091" s="6">
        <v>0</v>
      </c>
      <c r="T1091" s="6">
        <f>R1091-S1091</f>
        <v>0.79300000000000004</v>
      </c>
      <c r="U1091" s="3">
        <v>0.79300000000000004</v>
      </c>
      <c r="V1091" s="6">
        <f>U1091-S1091</f>
        <v>0.79300000000000004</v>
      </c>
      <c r="W1091" s="6">
        <f>100 - (1 - (((U1091-T1091)/U1091)+(S1091/T1091)))*100</f>
        <v>0</v>
      </c>
      <c r="X1091" s="3">
        <v>0.79300000000000004</v>
      </c>
      <c r="Y1091" s="13">
        <f>(X1091-U1091)/U1091*100</f>
        <v>0</v>
      </c>
      <c r="Z1091" s="14">
        <f>IF(W1091&gt;10,"NA",Y1091)</f>
        <v>0</v>
      </c>
    </row>
    <row r="1092" spans="1:26" ht="19" x14ac:dyDescent="0.25">
      <c r="A1092" s="23">
        <v>1091</v>
      </c>
      <c r="B1092" s="5" t="s">
        <v>25</v>
      </c>
      <c r="C1092" s="3" t="s">
        <v>52</v>
      </c>
      <c r="D1092" s="3" t="s">
        <v>52</v>
      </c>
      <c r="E1092" s="3" t="s">
        <v>47</v>
      </c>
      <c r="F1092" s="3" t="s">
        <v>8</v>
      </c>
      <c r="G1092" s="3">
        <v>70</v>
      </c>
      <c r="H1092" s="3" t="s">
        <v>17</v>
      </c>
      <c r="I1092" s="23" t="s">
        <v>36</v>
      </c>
      <c r="J1092" s="23">
        <v>378</v>
      </c>
      <c r="K1092" s="3">
        <v>50</v>
      </c>
      <c r="L1092" s="3">
        <v>0</v>
      </c>
      <c r="M1092" s="4">
        <f>PI()*(K1092/2)^2/1000+PI()*(L1092/2)^2/1000</f>
        <v>1.9634954084936207</v>
      </c>
      <c r="N1092" s="33">
        <v>1</v>
      </c>
      <c r="O1092" s="3">
        <v>16</v>
      </c>
      <c r="P1092" s="3">
        <v>1.7629999999999999</v>
      </c>
      <c r="Q1092" s="3">
        <v>1.49</v>
      </c>
      <c r="R1092" s="3">
        <v>1.468</v>
      </c>
      <c r="S1092" s="6">
        <v>0</v>
      </c>
      <c r="T1092" s="6">
        <f>R1092-S1092</f>
        <v>1.468</v>
      </c>
      <c r="U1092" s="3">
        <v>1.468</v>
      </c>
      <c r="V1092" s="6">
        <f>U1092-S1092</f>
        <v>1.468</v>
      </c>
      <c r="W1092" s="6">
        <f>100 - (1 - (((U1092-T1092)/U1092)+(S1092/T1092)))*100</f>
        <v>0</v>
      </c>
      <c r="X1092" s="3">
        <v>1.468</v>
      </c>
      <c r="Y1092" s="13">
        <f>(X1092-U1092)/U1092*100</f>
        <v>0</v>
      </c>
      <c r="Z1092" s="14">
        <f>IF(W1092&gt;10,"NA",Y1092)</f>
        <v>0</v>
      </c>
    </row>
    <row r="1093" spans="1:26" ht="19" x14ac:dyDescent="0.25">
      <c r="A1093" s="23">
        <v>1092</v>
      </c>
      <c r="B1093" s="5" t="s">
        <v>25</v>
      </c>
      <c r="C1093" s="3" t="s">
        <v>52</v>
      </c>
      <c r="D1093" s="3" t="s">
        <v>52</v>
      </c>
      <c r="E1093" s="3" t="s">
        <v>47</v>
      </c>
      <c r="F1093" s="3" t="s">
        <v>8</v>
      </c>
      <c r="G1093" s="3">
        <v>70</v>
      </c>
      <c r="H1093" s="3" t="s">
        <v>17</v>
      </c>
      <c r="I1093" s="23" t="s">
        <v>36</v>
      </c>
      <c r="J1093" s="23">
        <v>378</v>
      </c>
      <c r="K1093" s="3">
        <v>50</v>
      </c>
      <c r="L1093" s="3">
        <v>0</v>
      </c>
      <c r="M1093" s="4">
        <f>PI()*(K1093/2)^2/1000+PI()*(L1093/2)^2/1000</f>
        <v>1.9634954084936207</v>
      </c>
      <c r="N1093" s="33">
        <v>1</v>
      </c>
      <c r="O1093" s="3">
        <v>17</v>
      </c>
      <c r="P1093" s="3">
        <v>1.345</v>
      </c>
      <c r="Q1093" s="3">
        <v>0.83599999999999997</v>
      </c>
      <c r="R1093" s="3">
        <v>0.80900000000000005</v>
      </c>
      <c r="S1093" s="6">
        <v>0</v>
      </c>
      <c r="T1093" s="6">
        <f>R1093-S1093</f>
        <v>0.80900000000000005</v>
      </c>
      <c r="U1093" s="3">
        <v>0.86299999999999999</v>
      </c>
      <c r="V1093" s="6">
        <f>U1093-S1093</f>
        <v>0.86299999999999999</v>
      </c>
      <c r="W1093" s="6">
        <f>100 - (1 - (((U1093-T1093)/U1093)+(S1093/T1093)))*100</f>
        <v>6.2572421784472709</v>
      </c>
      <c r="X1093" s="3">
        <v>0.86299999999999999</v>
      </c>
      <c r="Y1093" s="13">
        <f>(X1093-U1093)/U1093*100</f>
        <v>0</v>
      </c>
      <c r="Z1093" s="14">
        <f>IF(W1093&gt;10,"NA",Y1093)</f>
        <v>0</v>
      </c>
    </row>
    <row r="1094" spans="1:26" ht="19" x14ac:dyDescent="0.25">
      <c r="A1094" s="23">
        <v>1093</v>
      </c>
      <c r="B1094" s="5" t="s">
        <v>25</v>
      </c>
      <c r="C1094" s="3" t="s">
        <v>52</v>
      </c>
      <c r="D1094" s="3" t="s">
        <v>52</v>
      </c>
      <c r="E1094" s="3" t="s">
        <v>47</v>
      </c>
      <c r="F1094" s="3" t="s">
        <v>8</v>
      </c>
      <c r="G1094" s="3">
        <v>70</v>
      </c>
      <c r="H1094" s="3" t="s">
        <v>17</v>
      </c>
      <c r="I1094" s="23" t="s">
        <v>36</v>
      </c>
      <c r="J1094" s="23">
        <v>378</v>
      </c>
      <c r="K1094" s="3">
        <v>50</v>
      </c>
      <c r="L1094" s="3">
        <v>0</v>
      </c>
      <c r="M1094" s="4">
        <f>PI()*(K1094/2)^2/1000+PI()*(L1094/2)^2/1000</f>
        <v>1.9634954084936207</v>
      </c>
      <c r="N1094" s="33">
        <v>0</v>
      </c>
      <c r="O1094" s="3">
        <v>18</v>
      </c>
      <c r="P1094" s="3">
        <v>1.72</v>
      </c>
      <c r="Q1094" s="3">
        <v>1.4730000000000001</v>
      </c>
      <c r="R1094" s="3">
        <v>1.4330000000000001</v>
      </c>
      <c r="S1094" s="6">
        <v>0</v>
      </c>
      <c r="T1094" s="6">
        <f>R1094-S1094</f>
        <v>1.4330000000000001</v>
      </c>
      <c r="U1094" s="3">
        <v>1.4330000000000001</v>
      </c>
      <c r="V1094" s="6">
        <f>U1094-S1094</f>
        <v>1.4330000000000001</v>
      </c>
      <c r="W1094" s="6">
        <f>100 - (1 - (((U1094-T1094)/U1094)+(S1094/T1094)))*100</f>
        <v>0</v>
      </c>
      <c r="X1094" s="3">
        <v>1.4330000000000001</v>
      </c>
      <c r="Y1094" s="13">
        <f>(X1094-U1094)/U1094*100</f>
        <v>0</v>
      </c>
      <c r="Z1094" s="14">
        <f>IF(W1094&gt;10,"NA",Y1094)</f>
        <v>0</v>
      </c>
    </row>
    <row r="1095" spans="1:26" ht="19" x14ac:dyDescent="0.25">
      <c r="A1095" s="23">
        <v>1094</v>
      </c>
      <c r="B1095" s="5" t="s">
        <v>25</v>
      </c>
      <c r="C1095" s="3" t="s">
        <v>7</v>
      </c>
      <c r="D1095" s="3" t="s">
        <v>7</v>
      </c>
      <c r="E1095" s="3" t="s">
        <v>47</v>
      </c>
      <c r="F1095" s="3" t="s">
        <v>23</v>
      </c>
      <c r="G1095" s="3">
        <v>1</v>
      </c>
      <c r="H1095" s="3" t="s">
        <v>9</v>
      </c>
      <c r="I1095" s="3" t="s">
        <v>35</v>
      </c>
      <c r="J1095" s="3">
        <v>458</v>
      </c>
      <c r="K1095" s="3">
        <v>32</v>
      </c>
      <c r="L1095" s="3">
        <v>0</v>
      </c>
      <c r="M1095" s="4">
        <f>PI()*(K1095/2)^2/1000+PI()*(L1095/2)^2/1000</f>
        <v>0.80424771931898709</v>
      </c>
      <c r="N1095" s="33">
        <v>0</v>
      </c>
      <c r="O1095" s="3">
        <v>1</v>
      </c>
      <c r="P1095" s="6">
        <v>3.9590000000000001</v>
      </c>
      <c r="Q1095" s="6">
        <v>7.3170000000000002</v>
      </c>
      <c r="R1095" s="6">
        <v>7.2930000000000001</v>
      </c>
      <c r="S1095" s="6">
        <v>0</v>
      </c>
      <c r="T1095" s="6">
        <f>R1095-S1095</f>
        <v>7.2930000000000001</v>
      </c>
      <c r="U1095" s="6">
        <v>7.2930000000000001</v>
      </c>
      <c r="V1095" s="6">
        <f>U1095-S1095</f>
        <v>7.2930000000000001</v>
      </c>
      <c r="W1095" s="6">
        <f>100 - (1 - (((U1095-T1095)/U1095)+(S1095/T1095)))*100</f>
        <v>0</v>
      </c>
      <c r="X1095" s="6">
        <v>7.327</v>
      </c>
      <c r="Y1095" s="13">
        <f>(X1095-U1095)/U1095*100</f>
        <v>0.46620046620046363</v>
      </c>
      <c r="Z1095" s="14">
        <f>IF(W1095&gt;10,"NA",Y1095)</f>
        <v>0.46620046620046363</v>
      </c>
    </row>
    <row r="1096" spans="1:26" ht="19" x14ac:dyDescent="0.25">
      <c r="A1096" s="23">
        <v>1095</v>
      </c>
      <c r="B1096" s="5" t="s">
        <v>25</v>
      </c>
      <c r="C1096" s="3" t="s">
        <v>7</v>
      </c>
      <c r="D1096" s="3" t="s">
        <v>7</v>
      </c>
      <c r="E1096" s="3" t="s">
        <v>47</v>
      </c>
      <c r="F1096" s="3" t="s">
        <v>23</v>
      </c>
      <c r="G1096" s="3">
        <v>1</v>
      </c>
      <c r="H1096" s="3" t="s">
        <v>9</v>
      </c>
      <c r="I1096" s="3" t="s">
        <v>35</v>
      </c>
      <c r="J1096" s="3">
        <v>458</v>
      </c>
      <c r="K1096" s="3">
        <v>32</v>
      </c>
      <c r="L1096" s="3">
        <v>0</v>
      </c>
      <c r="M1096" s="4">
        <f>PI()*(K1096/2)^2/1000+PI()*(L1096/2)^2/1000</f>
        <v>0.80424771931898709</v>
      </c>
      <c r="N1096" s="33">
        <v>0</v>
      </c>
      <c r="O1096" s="3">
        <v>2</v>
      </c>
      <c r="P1096" s="6">
        <v>3.258</v>
      </c>
      <c r="Q1096" s="6">
        <v>6.2370000000000001</v>
      </c>
      <c r="R1096" s="6">
        <v>6.1689999999999996</v>
      </c>
      <c r="S1096" s="6">
        <v>0</v>
      </c>
      <c r="T1096" s="6">
        <f>R1096-S1096</f>
        <v>6.1689999999999996</v>
      </c>
      <c r="U1096" s="6">
        <v>6.1689999999999996</v>
      </c>
      <c r="V1096" s="6">
        <f>U1096-S1096</f>
        <v>6.1689999999999996</v>
      </c>
      <c r="W1096" s="6">
        <f>100 - (1 - (((U1096-T1096)/U1096)+(S1096/T1096)))*100</f>
        <v>0</v>
      </c>
      <c r="X1096" s="6">
        <v>6.2969999999999997</v>
      </c>
      <c r="Y1096" s="13">
        <f>(X1096-U1096)/U1096*100</f>
        <v>2.0748905819419701</v>
      </c>
      <c r="Z1096" s="14">
        <f>IF(W1096&gt;10,"NA",Y1096)</f>
        <v>2.0748905819419701</v>
      </c>
    </row>
    <row r="1097" spans="1:26" ht="19" x14ac:dyDescent="0.25">
      <c r="A1097" s="23">
        <v>1096</v>
      </c>
      <c r="B1097" s="5" t="s">
        <v>25</v>
      </c>
      <c r="C1097" s="3" t="s">
        <v>7</v>
      </c>
      <c r="D1097" s="3" t="s">
        <v>7</v>
      </c>
      <c r="E1097" s="3" t="s">
        <v>47</v>
      </c>
      <c r="F1097" s="3" t="s">
        <v>23</v>
      </c>
      <c r="G1097" s="3">
        <v>1</v>
      </c>
      <c r="H1097" s="3" t="s">
        <v>9</v>
      </c>
      <c r="I1097" s="3" t="s">
        <v>35</v>
      </c>
      <c r="J1097" s="3">
        <v>458</v>
      </c>
      <c r="K1097" s="3">
        <v>32</v>
      </c>
      <c r="L1097" s="3">
        <v>0</v>
      </c>
      <c r="M1097" s="4">
        <f>PI()*(K1097/2)^2/1000+PI()*(L1097/2)^2/1000</f>
        <v>0.80424771931898709</v>
      </c>
      <c r="N1097" s="33">
        <v>0</v>
      </c>
      <c r="O1097" s="3">
        <v>3</v>
      </c>
      <c r="P1097" s="6">
        <v>4.1470000000000002</v>
      </c>
      <c r="Q1097" s="6">
        <v>7.8869999999999996</v>
      </c>
      <c r="R1097" s="6">
        <v>7.8869999999999996</v>
      </c>
      <c r="S1097" s="6">
        <v>0</v>
      </c>
      <c r="T1097" s="6">
        <f>R1097-S1097</f>
        <v>7.8869999999999996</v>
      </c>
      <c r="U1097" s="6">
        <v>7.8869999999999996</v>
      </c>
      <c r="V1097" s="6">
        <f>U1097-S1097</f>
        <v>7.8869999999999996</v>
      </c>
      <c r="W1097" s="6">
        <f>100 - (1 - (((U1097-T1097)/U1097)+(S1097/T1097)))*100</f>
        <v>0</v>
      </c>
      <c r="X1097" s="6">
        <v>7.9390000000000001</v>
      </c>
      <c r="Y1097" s="13">
        <f>(X1097-U1097)/U1097*100</f>
        <v>0.65931279320401281</v>
      </c>
      <c r="Z1097" s="14">
        <f>IF(W1097&gt;10,"NA",Y1097)</f>
        <v>0.65931279320401281</v>
      </c>
    </row>
    <row r="1098" spans="1:26" ht="19" x14ac:dyDescent="0.25">
      <c r="A1098" s="23">
        <v>1097</v>
      </c>
      <c r="B1098" s="5" t="s">
        <v>25</v>
      </c>
      <c r="C1098" s="3" t="s">
        <v>7</v>
      </c>
      <c r="D1098" s="3" t="s">
        <v>7</v>
      </c>
      <c r="E1098" s="3" t="s">
        <v>47</v>
      </c>
      <c r="F1098" s="3" t="s">
        <v>23</v>
      </c>
      <c r="G1098" s="3">
        <v>1</v>
      </c>
      <c r="H1098" s="3" t="s">
        <v>9</v>
      </c>
      <c r="I1098" s="3" t="s">
        <v>35</v>
      </c>
      <c r="J1098" s="3">
        <v>458</v>
      </c>
      <c r="K1098" s="3">
        <v>32</v>
      </c>
      <c r="L1098" s="3">
        <v>0</v>
      </c>
      <c r="M1098" s="4">
        <f>PI()*(K1098/2)^2/1000+PI()*(L1098/2)^2/1000</f>
        <v>0.80424771931898709</v>
      </c>
      <c r="N1098" s="33">
        <v>0</v>
      </c>
      <c r="O1098" s="3">
        <v>4</v>
      </c>
      <c r="P1098" s="6">
        <v>3.8849999999999998</v>
      </c>
      <c r="Q1098" s="6">
        <v>9.0220000000000002</v>
      </c>
      <c r="R1098" s="6">
        <v>8.9440000000000008</v>
      </c>
      <c r="S1098" s="6">
        <v>0</v>
      </c>
      <c r="T1098" s="6">
        <f>R1098-S1098</f>
        <v>8.9440000000000008</v>
      </c>
      <c r="U1098" s="6">
        <v>8.9440000000000008</v>
      </c>
      <c r="V1098" s="6">
        <f>U1098-S1098</f>
        <v>8.9440000000000008</v>
      </c>
      <c r="W1098" s="6">
        <f>100 - (1 - (((U1098-T1098)/U1098)+(S1098/T1098)))*100</f>
        <v>0</v>
      </c>
      <c r="X1098" s="6">
        <v>9.0549999999999997</v>
      </c>
      <c r="Y1098" s="13">
        <f>(X1098-U1098)/U1098*100</f>
        <v>1.2410554561717226</v>
      </c>
      <c r="Z1098" s="14">
        <f>IF(W1098&gt;10,"NA",Y1098)</f>
        <v>1.2410554561717226</v>
      </c>
    </row>
    <row r="1099" spans="1:26" ht="19" x14ac:dyDescent="0.25">
      <c r="A1099" s="23">
        <v>1098</v>
      </c>
      <c r="B1099" s="5" t="s">
        <v>25</v>
      </c>
      <c r="C1099" s="3" t="s">
        <v>7</v>
      </c>
      <c r="D1099" s="3" t="s">
        <v>7</v>
      </c>
      <c r="E1099" s="3" t="s">
        <v>47</v>
      </c>
      <c r="F1099" s="3" t="s">
        <v>23</v>
      </c>
      <c r="G1099" s="3">
        <v>1</v>
      </c>
      <c r="H1099" s="3" t="s">
        <v>9</v>
      </c>
      <c r="I1099" s="3" t="s">
        <v>35</v>
      </c>
      <c r="J1099" s="3">
        <v>458</v>
      </c>
      <c r="K1099" s="3">
        <v>32</v>
      </c>
      <c r="L1099" s="3">
        <v>0</v>
      </c>
      <c r="M1099" s="4">
        <f>PI()*(K1099/2)^2/1000+PI()*(L1099/2)^2/1000</f>
        <v>0.80424771931898709</v>
      </c>
      <c r="N1099" s="33">
        <v>0</v>
      </c>
      <c r="O1099" s="3">
        <v>5</v>
      </c>
      <c r="P1099" s="6">
        <v>2.9009999999999998</v>
      </c>
      <c r="Q1099" s="3" t="s">
        <v>13</v>
      </c>
      <c r="R1099" s="3" t="s">
        <v>13</v>
      </c>
      <c r="S1099" s="3" t="s">
        <v>13</v>
      </c>
      <c r="T1099" s="6" t="s">
        <v>13</v>
      </c>
      <c r="U1099" s="3" t="s">
        <v>13</v>
      </c>
      <c r="V1099" s="6" t="s">
        <v>13</v>
      </c>
      <c r="W1099" s="6" t="s">
        <v>13</v>
      </c>
      <c r="X1099" s="3" t="s">
        <v>13</v>
      </c>
      <c r="Y1099" s="3" t="s">
        <v>13</v>
      </c>
      <c r="Z1099" s="3" t="s">
        <v>13</v>
      </c>
    </row>
    <row r="1100" spans="1:26" ht="19" x14ac:dyDescent="0.25">
      <c r="A1100" s="23">
        <v>1099</v>
      </c>
      <c r="B1100" s="5" t="s">
        <v>25</v>
      </c>
      <c r="C1100" s="3" t="s">
        <v>7</v>
      </c>
      <c r="D1100" s="3" t="s">
        <v>7</v>
      </c>
      <c r="E1100" s="3" t="s">
        <v>47</v>
      </c>
      <c r="F1100" s="3" t="s">
        <v>23</v>
      </c>
      <c r="G1100" s="3">
        <v>1</v>
      </c>
      <c r="H1100" s="3" t="s">
        <v>9</v>
      </c>
      <c r="I1100" s="3" t="s">
        <v>35</v>
      </c>
      <c r="J1100" s="3">
        <v>458</v>
      </c>
      <c r="K1100" s="3">
        <v>32</v>
      </c>
      <c r="L1100" s="3">
        <v>0</v>
      </c>
      <c r="M1100" s="4">
        <f>PI()*(K1100/2)^2/1000+PI()*(L1100/2)^2/1000</f>
        <v>0.80424771931898709</v>
      </c>
      <c r="N1100" s="33">
        <v>0</v>
      </c>
      <c r="O1100" s="3">
        <v>6</v>
      </c>
      <c r="P1100" s="6" t="s">
        <v>13</v>
      </c>
      <c r="Q1100" s="6">
        <v>5.056</v>
      </c>
      <c r="R1100" s="6">
        <v>4.9989999999999997</v>
      </c>
      <c r="S1100" s="6">
        <v>0</v>
      </c>
      <c r="T1100" s="6">
        <f>R1100-S1100</f>
        <v>4.9989999999999997</v>
      </c>
      <c r="U1100" s="6">
        <v>6.4960000000000004</v>
      </c>
      <c r="V1100" s="6">
        <f>U1100-S1100</f>
        <v>6.4960000000000004</v>
      </c>
      <c r="W1100" s="6">
        <f>100 - (1 - (((U1100-T1100)/U1100)+(S1100/T1100)))*100</f>
        <v>23.04495073891627</v>
      </c>
      <c r="X1100" s="6">
        <v>6.5069999999999997</v>
      </c>
      <c r="Y1100" s="13">
        <f>(X1100-U1100)/U1100*100</f>
        <v>0.16933497536944631</v>
      </c>
      <c r="Z1100" s="14" t="str">
        <f>IF(W1100&gt;10,"NA",Y1100)</f>
        <v>NA</v>
      </c>
    </row>
    <row r="1101" spans="1:26" ht="19" x14ac:dyDescent="0.25">
      <c r="A1101" s="23">
        <v>1100</v>
      </c>
      <c r="B1101" s="5" t="s">
        <v>25</v>
      </c>
      <c r="C1101" s="3" t="s">
        <v>7</v>
      </c>
      <c r="D1101" s="3" t="s">
        <v>7</v>
      </c>
      <c r="E1101" s="3" t="s">
        <v>47</v>
      </c>
      <c r="F1101" s="3" t="s">
        <v>23</v>
      </c>
      <c r="G1101" s="3">
        <v>1</v>
      </c>
      <c r="H1101" s="3" t="s">
        <v>9</v>
      </c>
      <c r="I1101" s="3" t="s">
        <v>35</v>
      </c>
      <c r="J1101" s="3">
        <v>458</v>
      </c>
      <c r="K1101" s="3">
        <v>32</v>
      </c>
      <c r="L1101" s="3">
        <v>0</v>
      </c>
      <c r="M1101" s="4">
        <f>PI()*(K1101/2)^2/1000+PI()*(L1101/2)^2/1000</f>
        <v>0.80424771931898709</v>
      </c>
      <c r="N1101" s="33">
        <v>0</v>
      </c>
      <c r="O1101" s="3">
        <v>7</v>
      </c>
      <c r="P1101" s="6">
        <v>2.794</v>
      </c>
      <c r="Q1101" s="6">
        <v>4.3579999999999997</v>
      </c>
      <c r="R1101" s="6">
        <v>4.3579999999999997</v>
      </c>
      <c r="S1101" s="6">
        <v>0</v>
      </c>
      <c r="T1101" s="6">
        <f>R1101-S1101</f>
        <v>4.3579999999999997</v>
      </c>
      <c r="U1101" s="6">
        <v>4.9089999999999998</v>
      </c>
      <c r="V1101" s="6">
        <f>U1101-S1101</f>
        <v>4.9089999999999998</v>
      </c>
      <c r="W1101" s="6">
        <f>100 - (1 - (((U1101-T1101)/U1101)+(S1101/T1101)))*100</f>
        <v>11.224281931146876</v>
      </c>
      <c r="X1101" s="6">
        <v>4.9930000000000003</v>
      </c>
      <c r="Y1101" s="13">
        <f>(X1101-U1101)/U1101*100</f>
        <v>1.711142798940732</v>
      </c>
      <c r="Z1101" s="14" t="str">
        <f>IF(W1101&gt;10,"NA",Y1101)</f>
        <v>NA</v>
      </c>
    </row>
    <row r="1102" spans="1:26" ht="19" x14ac:dyDescent="0.25">
      <c r="A1102" s="23">
        <v>1101</v>
      </c>
      <c r="B1102" s="5" t="s">
        <v>25</v>
      </c>
      <c r="C1102" s="3" t="s">
        <v>7</v>
      </c>
      <c r="D1102" s="3" t="s">
        <v>7</v>
      </c>
      <c r="E1102" s="3" t="s">
        <v>47</v>
      </c>
      <c r="F1102" s="3" t="s">
        <v>23</v>
      </c>
      <c r="G1102" s="3">
        <v>1</v>
      </c>
      <c r="H1102" s="3" t="s">
        <v>17</v>
      </c>
      <c r="I1102" s="3" t="s">
        <v>35</v>
      </c>
      <c r="J1102" s="3">
        <v>458</v>
      </c>
      <c r="K1102" s="3">
        <v>32</v>
      </c>
      <c r="L1102" s="3">
        <v>0</v>
      </c>
      <c r="M1102" s="4">
        <f>PI()*(K1102/2)^2/1000+PI()*(L1102/2)^2/1000</f>
        <v>0.80424771931898709</v>
      </c>
      <c r="N1102" s="33">
        <v>0</v>
      </c>
      <c r="O1102" s="3">
        <v>1</v>
      </c>
      <c r="P1102" s="6">
        <v>2.8860000000000001</v>
      </c>
      <c r="Q1102" s="3">
        <v>4.5129999999999999</v>
      </c>
      <c r="R1102" s="6">
        <v>4.4811275306820679</v>
      </c>
      <c r="S1102" s="6">
        <v>0</v>
      </c>
      <c r="T1102" s="6">
        <f>R1102-S1102</f>
        <v>4.4811275306820679</v>
      </c>
      <c r="U1102" s="6" t="s">
        <v>13</v>
      </c>
      <c r="V1102" s="6" t="s">
        <v>13</v>
      </c>
      <c r="W1102" s="6" t="s">
        <v>13</v>
      </c>
      <c r="X1102" s="6" t="s">
        <v>13</v>
      </c>
      <c r="Y1102" s="6" t="s">
        <v>13</v>
      </c>
      <c r="Z1102" s="6" t="s">
        <v>13</v>
      </c>
    </row>
    <row r="1103" spans="1:26" ht="19" x14ac:dyDescent="0.25">
      <c r="A1103" s="23">
        <v>1102</v>
      </c>
      <c r="B1103" s="5" t="s">
        <v>25</v>
      </c>
      <c r="C1103" s="3" t="s">
        <v>7</v>
      </c>
      <c r="D1103" s="3" t="s">
        <v>7</v>
      </c>
      <c r="E1103" s="3" t="s">
        <v>47</v>
      </c>
      <c r="F1103" s="3" t="s">
        <v>23</v>
      </c>
      <c r="G1103" s="3">
        <v>1</v>
      </c>
      <c r="H1103" s="3" t="s">
        <v>17</v>
      </c>
      <c r="I1103" s="3" t="s">
        <v>35</v>
      </c>
      <c r="J1103" s="3">
        <v>458</v>
      </c>
      <c r="K1103" s="3">
        <v>32</v>
      </c>
      <c r="L1103" s="3">
        <v>0</v>
      </c>
      <c r="M1103" s="4">
        <f>PI()*(K1103/2)^2/1000+PI()*(L1103/2)^2/1000</f>
        <v>0.80424771931898709</v>
      </c>
      <c r="N1103" s="33">
        <v>0</v>
      </c>
      <c r="O1103" s="3">
        <v>2</v>
      </c>
      <c r="P1103" s="6">
        <v>2.1160000000000001</v>
      </c>
      <c r="Q1103" s="3">
        <v>1.8944287485482909</v>
      </c>
      <c r="R1103" s="6">
        <v>1.8362791989704634</v>
      </c>
      <c r="S1103" s="6">
        <v>0</v>
      </c>
      <c r="T1103" s="6">
        <f>R1103-S1103</f>
        <v>1.8362791989704634</v>
      </c>
      <c r="U1103" s="6" t="s">
        <v>13</v>
      </c>
      <c r="V1103" s="6" t="s">
        <v>13</v>
      </c>
      <c r="W1103" s="6" t="s">
        <v>13</v>
      </c>
      <c r="X1103" s="6" t="s">
        <v>13</v>
      </c>
      <c r="Y1103" s="6" t="s">
        <v>13</v>
      </c>
      <c r="Z1103" s="6" t="s">
        <v>13</v>
      </c>
    </row>
    <row r="1104" spans="1:26" ht="19" x14ac:dyDescent="0.25">
      <c r="A1104" s="23">
        <v>1103</v>
      </c>
      <c r="B1104" s="5" t="s">
        <v>25</v>
      </c>
      <c r="C1104" s="3" t="s">
        <v>7</v>
      </c>
      <c r="D1104" s="3" t="s">
        <v>7</v>
      </c>
      <c r="E1104" s="3" t="s">
        <v>47</v>
      </c>
      <c r="F1104" s="3" t="s">
        <v>23</v>
      </c>
      <c r="G1104" s="3">
        <v>1</v>
      </c>
      <c r="H1104" s="3" t="s">
        <v>17</v>
      </c>
      <c r="I1104" s="3" t="s">
        <v>35</v>
      </c>
      <c r="J1104" s="3">
        <v>458</v>
      </c>
      <c r="K1104" s="3">
        <v>32</v>
      </c>
      <c r="L1104" s="3">
        <v>0</v>
      </c>
      <c r="M1104" s="4">
        <f>PI()*(K1104/2)^2/1000+PI()*(L1104/2)^2/1000</f>
        <v>0.80424771931898709</v>
      </c>
      <c r="N1104" s="33">
        <v>0</v>
      </c>
      <c r="O1104" s="3">
        <v>3</v>
      </c>
      <c r="P1104" s="6">
        <v>2.419</v>
      </c>
      <c r="Q1104" s="3">
        <v>2.5956230735427979</v>
      </c>
      <c r="R1104" s="6">
        <v>2.5097798895131671</v>
      </c>
      <c r="S1104" s="6">
        <v>0</v>
      </c>
      <c r="T1104" s="6">
        <f>R1104-S1104</f>
        <v>2.5097798895131671</v>
      </c>
      <c r="U1104" s="6" t="s">
        <v>13</v>
      </c>
      <c r="V1104" s="6" t="s">
        <v>13</v>
      </c>
      <c r="W1104" s="6" t="s">
        <v>13</v>
      </c>
      <c r="X1104" s="6" t="s">
        <v>13</v>
      </c>
      <c r="Y1104" s="6" t="s">
        <v>13</v>
      </c>
      <c r="Z1104" s="6" t="s">
        <v>13</v>
      </c>
    </row>
    <row r="1105" spans="1:26" ht="19" x14ac:dyDescent="0.25">
      <c r="A1105" s="23">
        <v>1104</v>
      </c>
      <c r="B1105" s="5" t="s">
        <v>25</v>
      </c>
      <c r="C1105" s="3" t="s">
        <v>7</v>
      </c>
      <c r="D1105" s="3" t="s">
        <v>7</v>
      </c>
      <c r="E1105" s="3" t="s">
        <v>47</v>
      </c>
      <c r="F1105" s="3" t="s">
        <v>23</v>
      </c>
      <c r="G1105" s="3">
        <v>1</v>
      </c>
      <c r="H1105" s="3" t="s">
        <v>17</v>
      </c>
      <c r="I1105" s="3" t="s">
        <v>35</v>
      </c>
      <c r="J1105" s="3">
        <v>458</v>
      </c>
      <c r="K1105" s="3">
        <v>32</v>
      </c>
      <c r="L1105" s="3">
        <v>0</v>
      </c>
      <c r="M1105" s="4">
        <f>PI()*(K1105/2)^2/1000+PI()*(L1105/2)^2/1000</f>
        <v>0.80424771931898709</v>
      </c>
      <c r="N1105" s="33">
        <v>0</v>
      </c>
      <c r="O1105" s="3">
        <v>4</v>
      </c>
      <c r="P1105" s="6">
        <v>2.665</v>
      </c>
      <c r="Q1105" s="3">
        <v>2.5699126149596658</v>
      </c>
      <c r="R1105" s="6">
        <v>2.4747910009730374</v>
      </c>
      <c r="S1105" s="6">
        <v>0</v>
      </c>
      <c r="T1105" s="6">
        <f>R1105-S1105</f>
        <v>2.4747910009730374</v>
      </c>
      <c r="U1105" s="6" t="s">
        <v>13</v>
      </c>
      <c r="V1105" s="6" t="s">
        <v>13</v>
      </c>
      <c r="W1105" s="6" t="s">
        <v>13</v>
      </c>
      <c r="X1105" s="6" t="s">
        <v>13</v>
      </c>
      <c r="Y1105" s="6" t="s">
        <v>13</v>
      </c>
      <c r="Z1105" s="6" t="s">
        <v>13</v>
      </c>
    </row>
    <row r="1106" spans="1:26" ht="19" x14ac:dyDescent="0.25">
      <c r="A1106" s="23">
        <v>1105</v>
      </c>
      <c r="B1106" s="5" t="s">
        <v>25</v>
      </c>
      <c r="C1106" s="3" t="s">
        <v>7</v>
      </c>
      <c r="D1106" s="3" t="s">
        <v>7</v>
      </c>
      <c r="E1106" s="3" t="s">
        <v>47</v>
      </c>
      <c r="F1106" s="3" t="s">
        <v>23</v>
      </c>
      <c r="G1106" s="3">
        <v>1</v>
      </c>
      <c r="H1106" s="3" t="s">
        <v>17</v>
      </c>
      <c r="I1106" s="3" t="s">
        <v>35</v>
      </c>
      <c r="J1106" s="3">
        <v>458</v>
      </c>
      <c r="K1106" s="3">
        <v>32</v>
      </c>
      <c r="L1106" s="3">
        <v>0</v>
      </c>
      <c r="M1106" s="4">
        <f>PI()*(K1106/2)^2/1000+PI()*(L1106/2)^2/1000</f>
        <v>0.80424771931898709</v>
      </c>
      <c r="N1106" s="33">
        <v>0</v>
      </c>
      <c r="O1106" s="3">
        <v>5</v>
      </c>
      <c r="P1106" s="6">
        <v>2.2770000000000001</v>
      </c>
      <c r="Q1106" s="3">
        <v>3.4153829844000123</v>
      </c>
      <c r="R1106" s="6">
        <v>3.3261400703098025</v>
      </c>
      <c r="S1106" s="6">
        <v>0</v>
      </c>
      <c r="T1106" s="6">
        <f>R1106-S1106</f>
        <v>3.3261400703098025</v>
      </c>
      <c r="U1106" s="6" t="s">
        <v>13</v>
      </c>
      <c r="V1106" s="6" t="s">
        <v>13</v>
      </c>
      <c r="W1106" s="6" t="s">
        <v>13</v>
      </c>
      <c r="X1106" s="6" t="s">
        <v>13</v>
      </c>
      <c r="Y1106" s="6" t="s">
        <v>13</v>
      </c>
      <c r="Z1106" s="6" t="s">
        <v>13</v>
      </c>
    </row>
    <row r="1107" spans="1:26" ht="19" x14ac:dyDescent="0.25">
      <c r="A1107" s="23">
        <v>1106</v>
      </c>
      <c r="B1107" s="5" t="s">
        <v>25</v>
      </c>
      <c r="C1107" s="3" t="s">
        <v>7</v>
      </c>
      <c r="D1107" s="3" t="s">
        <v>7</v>
      </c>
      <c r="E1107" s="3" t="s">
        <v>47</v>
      </c>
      <c r="F1107" s="3" t="s">
        <v>23</v>
      </c>
      <c r="G1107" s="3">
        <v>1</v>
      </c>
      <c r="H1107" s="3" t="s">
        <v>17</v>
      </c>
      <c r="I1107" s="3" t="s">
        <v>35</v>
      </c>
      <c r="J1107" s="3">
        <v>458</v>
      </c>
      <c r="K1107" s="3">
        <v>32</v>
      </c>
      <c r="L1107" s="3">
        <v>0</v>
      </c>
      <c r="M1107" s="4">
        <f>PI()*(K1107/2)^2/1000+PI()*(L1107/2)^2/1000</f>
        <v>0.80424771931898709</v>
      </c>
      <c r="N1107" s="33">
        <v>0</v>
      </c>
      <c r="O1107" s="3">
        <v>6</v>
      </c>
      <c r="P1107" s="6">
        <v>2.968</v>
      </c>
      <c r="Q1107" s="3">
        <v>4.0922834050032959</v>
      </c>
      <c r="R1107" s="6">
        <v>4.0403666938698644</v>
      </c>
      <c r="S1107" s="6">
        <v>0</v>
      </c>
      <c r="T1107" s="6">
        <f>R1107-S1107</f>
        <v>4.0403666938698644</v>
      </c>
      <c r="U1107" s="6" t="s">
        <v>13</v>
      </c>
      <c r="V1107" s="6" t="s">
        <v>13</v>
      </c>
      <c r="W1107" s="6" t="s">
        <v>13</v>
      </c>
      <c r="X1107" s="6" t="s">
        <v>13</v>
      </c>
      <c r="Y1107" s="6" t="s">
        <v>13</v>
      </c>
      <c r="Z1107" s="6" t="s">
        <v>13</v>
      </c>
    </row>
    <row r="1108" spans="1:26" ht="19" x14ac:dyDescent="0.25">
      <c r="A1108" s="23">
        <v>1107</v>
      </c>
      <c r="B1108" s="5" t="s">
        <v>25</v>
      </c>
      <c r="C1108" s="3" t="s">
        <v>7</v>
      </c>
      <c r="D1108" s="3" t="s">
        <v>7</v>
      </c>
      <c r="E1108" s="3" t="s">
        <v>47</v>
      </c>
      <c r="F1108" s="3" t="s">
        <v>23</v>
      </c>
      <c r="G1108" s="3">
        <v>1</v>
      </c>
      <c r="H1108" s="3" t="s">
        <v>17</v>
      </c>
      <c r="I1108" s="3" t="s">
        <v>35</v>
      </c>
      <c r="J1108" s="3">
        <v>458</v>
      </c>
      <c r="K1108" s="3">
        <v>32</v>
      </c>
      <c r="L1108" s="3">
        <v>0</v>
      </c>
      <c r="M1108" s="4">
        <f>PI()*(K1108/2)^2/1000+PI()*(L1108/2)^2/1000</f>
        <v>0.80424771931898709</v>
      </c>
      <c r="N1108" s="33">
        <v>0</v>
      </c>
      <c r="O1108" s="3">
        <v>7</v>
      </c>
      <c r="P1108" s="6">
        <v>3.87</v>
      </c>
      <c r="Q1108" s="3">
        <v>5.9527856806553876</v>
      </c>
      <c r="R1108" s="6">
        <v>5.8924404720801027</v>
      </c>
      <c r="S1108" s="6">
        <v>0</v>
      </c>
      <c r="T1108" s="6">
        <f>R1108-S1108</f>
        <v>5.8924404720801027</v>
      </c>
      <c r="U1108" s="6" t="s">
        <v>13</v>
      </c>
      <c r="V1108" s="6" t="s">
        <v>13</v>
      </c>
      <c r="W1108" s="6" t="s">
        <v>13</v>
      </c>
      <c r="X1108" s="6" t="s">
        <v>13</v>
      </c>
      <c r="Y1108" s="6" t="s">
        <v>13</v>
      </c>
      <c r="Z1108" s="6" t="s">
        <v>13</v>
      </c>
    </row>
    <row r="1109" spans="1:26" ht="19" x14ac:dyDescent="0.25">
      <c r="A1109" s="23">
        <v>1108</v>
      </c>
      <c r="B1109" s="5" t="s">
        <v>25</v>
      </c>
      <c r="C1109" s="3" t="s">
        <v>7</v>
      </c>
      <c r="D1109" s="3" t="s">
        <v>7</v>
      </c>
      <c r="E1109" s="3" t="s">
        <v>47</v>
      </c>
      <c r="F1109" s="3" t="s">
        <v>23</v>
      </c>
      <c r="G1109" s="3">
        <v>1</v>
      </c>
      <c r="H1109" s="3" t="s">
        <v>17</v>
      </c>
      <c r="I1109" s="3" t="s">
        <v>35</v>
      </c>
      <c r="J1109" s="3">
        <v>458</v>
      </c>
      <c r="K1109" s="3">
        <v>32</v>
      </c>
      <c r="L1109" s="3">
        <v>0</v>
      </c>
      <c r="M1109" s="4">
        <f>PI()*(K1109/2)^2/1000+PI()*(L1109/2)^2/1000</f>
        <v>0.80424771931898709</v>
      </c>
      <c r="N1109" s="33">
        <v>0</v>
      </c>
      <c r="O1109" s="3">
        <v>8</v>
      </c>
      <c r="P1109" s="6">
        <v>4.4400000000000004</v>
      </c>
      <c r="Q1109" s="3">
        <v>10.672248454125992</v>
      </c>
      <c r="R1109" s="6">
        <v>10.629468517530368</v>
      </c>
      <c r="S1109" s="6">
        <v>0</v>
      </c>
      <c r="T1109" s="6">
        <f>R1109-S1109</f>
        <v>10.629468517530368</v>
      </c>
      <c r="U1109" s="6" t="s">
        <v>13</v>
      </c>
      <c r="V1109" s="6" t="s">
        <v>13</v>
      </c>
      <c r="W1109" s="6" t="s">
        <v>13</v>
      </c>
      <c r="X1109" s="6" t="s">
        <v>13</v>
      </c>
      <c r="Y1109" s="6" t="s">
        <v>13</v>
      </c>
      <c r="Z1109" s="6" t="s">
        <v>13</v>
      </c>
    </row>
    <row r="1110" spans="1:26" ht="19" x14ac:dyDescent="0.25">
      <c r="A1110" s="23">
        <v>1109</v>
      </c>
      <c r="B1110" s="5" t="s">
        <v>25</v>
      </c>
      <c r="C1110" s="3" t="s">
        <v>7</v>
      </c>
      <c r="D1110" s="3" t="s">
        <v>7</v>
      </c>
      <c r="E1110" s="3" t="s">
        <v>47</v>
      </c>
      <c r="F1110" s="3" t="s">
        <v>23</v>
      </c>
      <c r="G1110" s="3">
        <v>1</v>
      </c>
      <c r="H1110" s="3" t="s">
        <v>17</v>
      </c>
      <c r="I1110" s="3" t="s">
        <v>35</v>
      </c>
      <c r="J1110" s="3">
        <v>458</v>
      </c>
      <c r="K1110" s="3">
        <v>32</v>
      </c>
      <c r="L1110" s="3">
        <v>0</v>
      </c>
      <c r="M1110" s="4">
        <f>PI()*(K1110/2)^2/1000+PI()*(L1110/2)^2/1000</f>
        <v>0.80424771931898709</v>
      </c>
      <c r="N1110" s="33">
        <v>0</v>
      </c>
      <c r="O1110" s="3">
        <v>9</v>
      </c>
      <c r="P1110" s="6">
        <v>4.423</v>
      </c>
      <c r="Q1110" s="3">
        <v>6.3960963150130263</v>
      </c>
      <c r="R1110" s="6">
        <v>6.3113155466273261</v>
      </c>
      <c r="S1110" s="6">
        <v>0</v>
      </c>
      <c r="T1110" s="6">
        <f>R1110-S1110</f>
        <v>6.3113155466273261</v>
      </c>
      <c r="U1110" s="6" t="s">
        <v>13</v>
      </c>
      <c r="V1110" s="6" t="s">
        <v>13</v>
      </c>
      <c r="W1110" s="6" t="s">
        <v>13</v>
      </c>
      <c r="X1110" s="6" t="s">
        <v>13</v>
      </c>
      <c r="Y1110" s="6" t="s">
        <v>13</v>
      </c>
      <c r="Z1110" s="6" t="s">
        <v>13</v>
      </c>
    </row>
    <row r="1111" spans="1:26" ht="19" x14ac:dyDescent="0.25">
      <c r="A1111" s="23">
        <v>1110</v>
      </c>
      <c r="B1111" s="5" t="s">
        <v>25</v>
      </c>
      <c r="C1111" s="3" t="s">
        <v>7</v>
      </c>
      <c r="D1111" s="3" t="s">
        <v>7</v>
      </c>
      <c r="E1111" s="3" t="s">
        <v>47</v>
      </c>
      <c r="F1111" s="3" t="s">
        <v>23</v>
      </c>
      <c r="G1111" s="3">
        <v>2</v>
      </c>
      <c r="H1111" s="3" t="s">
        <v>9</v>
      </c>
      <c r="I1111" s="3" t="s">
        <v>31</v>
      </c>
      <c r="J1111" s="3">
        <v>467</v>
      </c>
      <c r="K1111" s="3">
        <v>18</v>
      </c>
      <c r="L1111" s="3">
        <v>0</v>
      </c>
      <c r="M1111" s="4">
        <f>PI()*(K1111/2)^2/1000+PI()*(L1111/2)^2/1000</f>
        <v>0.25446900494077324</v>
      </c>
      <c r="N1111" s="33">
        <v>0</v>
      </c>
      <c r="O1111" s="3">
        <v>1</v>
      </c>
      <c r="P1111" s="6">
        <v>2.145</v>
      </c>
      <c r="Q1111" s="6">
        <v>2.85</v>
      </c>
      <c r="R1111" s="6">
        <v>2.85</v>
      </c>
      <c r="S1111" s="6">
        <v>0</v>
      </c>
      <c r="T1111" s="6">
        <f>R1111-S1111</f>
        <v>2.85</v>
      </c>
      <c r="U1111" s="6">
        <v>2.85</v>
      </c>
      <c r="V1111" s="6">
        <f>U1111-S1111</f>
        <v>2.85</v>
      </c>
      <c r="W1111" s="6">
        <f>100 - (1 - (((U1111-T1111)/U1111)+(S1111/T1111)))*100</f>
        <v>0</v>
      </c>
      <c r="X1111" s="6">
        <v>2.8980000000000001</v>
      </c>
      <c r="Y1111" s="13">
        <f>(X1111-U1111)/U1111*100</f>
        <v>1.6842105263157907</v>
      </c>
      <c r="Z1111" s="14">
        <f>IF(W1111&gt;10,"NA",Y1111)</f>
        <v>1.6842105263157907</v>
      </c>
    </row>
    <row r="1112" spans="1:26" ht="19" x14ac:dyDescent="0.25">
      <c r="A1112" s="23">
        <v>1111</v>
      </c>
      <c r="B1112" s="5" t="s">
        <v>25</v>
      </c>
      <c r="C1112" s="3" t="s">
        <v>7</v>
      </c>
      <c r="D1112" s="3" t="s">
        <v>7</v>
      </c>
      <c r="E1112" s="3" t="s">
        <v>47</v>
      </c>
      <c r="F1112" s="3" t="s">
        <v>23</v>
      </c>
      <c r="G1112" s="3">
        <v>2</v>
      </c>
      <c r="H1112" s="3" t="s">
        <v>9</v>
      </c>
      <c r="I1112" s="3" t="s">
        <v>31</v>
      </c>
      <c r="J1112" s="3">
        <v>467</v>
      </c>
      <c r="K1112" s="3">
        <v>18</v>
      </c>
      <c r="L1112" s="3">
        <v>0</v>
      </c>
      <c r="M1112" s="4">
        <f>PI()*(K1112/2)^2/1000+PI()*(L1112/2)^2/1000</f>
        <v>0.25446900494077324</v>
      </c>
      <c r="N1112" s="33">
        <v>0</v>
      </c>
      <c r="O1112" s="3">
        <v>2</v>
      </c>
      <c r="P1112" s="6" t="s">
        <v>13</v>
      </c>
      <c r="Q1112" s="6">
        <v>2.7909999999999999</v>
      </c>
      <c r="R1112" s="6">
        <v>2.7480000000000002</v>
      </c>
      <c r="S1112" s="6">
        <v>0</v>
      </c>
      <c r="T1112" s="6">
        <f>R1112-S1112</f>
        <v>2.7480000000000002</v>
      </c>
      <c r="U1112" s="6">
        <v>3.7559999999999998</v>
      </c>
      <c r="V1112" s="6">
        <f>U1112-S1112</f>
        <v>3.7559999999999998</v>
      </c>
      <c r="W1112" s="6">
        <f>100 - (1 - (((U1112-T1112)/U1112)+(S1112/T1112)))*100</f>
        <v>26.837060702875391</v>
      </c>
      <c r="X1112" s="6">
        <v>3.7610000000000001</v>
      </c>
      <c r="Y1112" s="13">
        <f>(X1112-U1112)/U1112*100</f>
        <v>0.13312034078808141</v>
      </c>
      <c r="Z1112" s="14" t="str">
        <f>IF(W1112&gt;10,"NA",Y1112)</f>
        <v>NA</v>
      </c>
    </row>
    <row r="1113" spans="1:26" ht="19" x14ac:dyDescent="0.25">
      <c r="A1113" s="23">
        <v>1112</v>
      </c>
      <c r="B1113" s="5" t="s">
        <v>25</v>
      </c>
      <c r="C1113" s="3" t="s">
        <v>7</v>
      </c>
      <c r="D1113" s="3" t="s">
        <v>7</v>
      </c>
      <c r="E1113" s="3" t="s">
        <v>47</v>
      </c>
      <c r="F1113" s="3" t="s">
        <v>23</v>
      </c>
      <c r="G1113" s="3">
        <v>2</v>
      </c>
      <c r="H1113" s="3" t="s">
        <v>9</v>
      </c>
      <c r="I1113" s="3" t="s">
        <v>31</v>
      </c>
      <c r="J1113" s="3">
        <v>467</v>
      </c>
      <c r="K1113" s="3">
        <v>18</v>
      </c>
      <c r="L1113" s="3">
        <v>0</v>
      </c>
      <c r="M1113" s="4">
        <f>PI()*(K1113/2)^2/1000+PI()*(L1113/2)^2/1000</f>
        <v>0.25446900494077324</v>
      </c>
      <c r="N1113" s="33">
        <v>0</v>
      </c>
      <c r="O1113" s="3">
        <v>3</v>
      </c>
      <c r="P1113" s="6" t="s">
        <v>13</v>
      </c>
      <c r="Q1113" s="6">
        <v>4.149</v>
      </c>
      <c r="R1113" s="6">
        <v>4.1059999999999999</v>
      </c>
      <c r="S1113" s="6">
        <v>0</v>
      </c>
      <c r="T1113" s="6">
        <f>R1113-S1113</f>
        <v>4.1059999999999999</v>
      </c>
      <c r="U1113" s="6">
        <v>5.1420000000000003</v>
      </c>
      <c r="V1113" s="6">
        <f>U1113-S1113</f>
        <v>5.1420000000000003</v>
      </c>
      <c r="W1113" s="6">
        <f>100 - (1 - (((U1113-T1113)/U1113)+(S1113/T1113)))*100</f>
        <v>20.147802411513041</v>
      </c>
      <c r="X1113" s="6">
        <v>5.15</v>
      </c>
      <c r="Y1113" s="13">
        <f>(X1113-U1113)/U1113*100</f>
        <v>0.15558148580318956</v>
      </c>
      <c r="Z1113" s="14" t="str">
        <f>IF(W1113&gt;10,"NA",Y1113)</f>
        <v>NA</v>
      </c>
    </row>
    <row r="1114" spans="1:26" ht="19" x14ac:dyDescent="0.25">
      <c r="A1114" s="23">
        <v>1113</v>
      </c>
      <c r="B1114" s="5" t="s">
        <v>25</v>
      </c>
      <c r="C1114" s="3" t="s">
        <v>7</v>
      </c>
      <c r="D1114" s="3" t="s">
        <v>7</v>
      </c>
      <c r="E1114" s="3" t="s">
        <v>47</v>
      </c>
      <c r="F1114" s="3" t="s">
        <v>23</v>
      </c>
      <c r="G1114" s="3">
        <v>2</v>
      </c>
      <c r="H1114" s="3" t="s">
        <v>9</v>
      </c>
      <c r="I1114" s="3" t="s">
        <v>31</v>
      </c>
      <c r="J1114" s="3">
        <v>467</v>
      </c>
      <c r="K1114" s="3">
        <v>18</v>
      </c>
      <c r="L1114" s="3">
        <v>0</v>
      </c>
      <c r="M1114" s="4">
        <f>PI()*(K1114/2)^2/1000+PI()*(L1114/2)^2/1000</f>
        <v>0.25446900494077324</v>
      </c>
      <c r="N1114" s="33">
        <v>0</v>
      </c>
      <c r="O1114" s="3">
        <v>4</v>
      </c>
      <c r="P1114" s="6" t="s">
        <v>13</v>
      </c>
      <c r="Q1114" s="6">
        <v>2.7450000000000001</v>
      </c>
      <c r="R1114" s="6">
        <v>2.6760000000000002</v>
      </c>
      <c r="S1114" s="6">
        <v>0</v>
      </c>
      <c r="T1114" s="6">
        <f>R1114-S1114</f>
        <v>2.6760000000000002</v>
      </c>
      <c r="U1114" s="6">
        <v>3.0619999999999998</v>
      </c>
      <c r="V1114" s="6">
        <f>U1114-S1114</f>
        <v>3.0619999999999998</v>
      </c>
      <c r="W1114" s="6">
        <f>100 - (1 - (((U1114-T1114)/U1114)+(S1114/T1114)))*100</f>
        <v>12.60613977792292</v>
      </c>
      <c r="X1114" s="6">
        <v>3.0870000000000002</v>
      </c>
      <c r="Y1114" s="13">
        <f>(X1114-U1114)/U1114*100</f>
        <v>0.81645983017636703</v>
      </c>
      <c r="Z1114" s="14" t="str">
        <f>IF(W1114&gt;10,"NA",Y1114)</f>
        <v>NA</v>
      </c>
    </row>
    <row r="1115" spans="1:26" ht="19" x14ac:dyDescent="0.25">
      <c r="A1115" s="23">
        <v>1114</v>
      </c>
      <c r="B1115" s="5" t="s">
        <v>25</v>
      </c>
      <c r="C1115" s="3" t="s">
        <v>7</v>
      </c>
      <c r="D1115" s="3" t="s">
        <v>7</v>
      </c>
      <c r="E1115" s="3" t="s">
        <v>47</v>
      </c>
      <c r="F1115" s="3" t="s">
        <v>23</v>
      </c>
      <c r="G1115" s="3">
        <v>2</v>
      </c>
      <c r="H1115" s="3" t="s">
        <v>9</v>
      </c>
      <c r="I1115" s="3" t="s">
        <v>31</v>
      </c>
      <c r="J1115" s="3">
        <v>467</v>
      </c>
      <c r="K1115" s="3">
        <v>18</v>
      </c>
      <c r="L1115" s="3">
        <v>0</v>
      </c>
      <c r="M1115" s="4">
        <f>PI()*(K1115/2)^2/1000+PI()*(L1115/2)^2/1000</f>
        <v>0.25446900494077324</v>
      </c>
      <c r="N1115" s="33">
        <v>0</v>
      </c>
      <c r="O1115" s="3">
        <v>5</v>
      </c>
      <c r="P1115" s="6">
        <v>2.1320000000000001</v>
      </c>
      <c r="Q1115" s="6">
        <v>2.5760000000000001</v>
      </c>
      <c r="R1115" s="6">
        <v>2.4700000000000002</v>
      </c>
      <c r="S1115" s="6">
        <v>0</v>
      </c>
      <c r="T1115" s="6">
        <f>R1115-S1115</f>
        <v>2.4700000000000002</v>
      </c>
      <c r="U1115" s="6">
        <v>2.4700000000000002</v>
      </c>
      <c r="V1115" s="6">
        <f>U1115-S1115</f>
        <v>2.4700000000000002</v>
      </c>
      <c r="W1115" s="6">
        <f>100 - (1 - (((U1115-T1115)/U1115)+(S1115/T1115)))*100</f>
        <v>0</v>
      </c>
      <c r="X1115" s="6">
        <v>2.4969999999999999</v>
      </c>
      <c r="Y1115" s="13">
        <f>(X1115-U1115)/U1115*100</f>
        <v>1.09311740890687</v>
      </c>
      <c r="Z1115" s="14">
        <f>IF(W1115&gt;10,"NA",Y1115)</f>
        <v>1.09311740890687</v>
      </c>
    </row>
    <row r="1116" spans="1:26" ht="19" x14ac:dyDescent="0.25">
      <c r="A1116" s="23">
        <v>1115</v>
      </c>
      <c r="B1116" s="5" t="s">
        <v>25</v>
      </c>
      <c r="C1116" s="3" t="s">
        <v>7</v>
      </c>
      <c r="D1116" s="3" t="s">
        <v>7</v>
      </c>
      <c r="E1116" s="3" t="s">
        <v>47</v>
      </c>
      <c r="F1116" s="3" t="s">
        <v>23</v>
      </c>
      <c r="G1116" s="3">
        <v>2</v>
      </c>
      <c r="H1116" s="3" t="s">
        <v>9</v>
      </c>
      <c r="I1116" s="3" t="s">
        <v>31</v>
      </c>
      <c r="J1116" s="3">
        <v>467</v>
      </c>
      <c r="K1116" s="3">
        <v>18</v>
      </c>
      <c r="L1116" s="3">
        <v>0</v>
      </c>
      <c r="M1116" s="4">
        <f>PI()*(K1116/2)^2/1000+PI()*(L1116/2)^2/1000</f>
        <v>0.25446900494077324</v>
      </c>
      <c r="N1116" s="33">
        <v>0</v>
      </c>
      <c r="O1116" s="3">
        <v>6</v>
      </c>
      <c r="P1116" s="6">
        <v>2.2610000000000001</v>
      </c>
      <c r="Q1116" s="6">
        <v>2.3540000000000001</v>
      </c>
      <c r="R1116" s="6">
        <v>2.3290000000000002</v>
      </c>
      <c r="S1116" s="6">
        <v>0</v>
      </c>
      <c r="T1116" s="6">
        <f>R1116-S1116</f>
        <v>2.3290000000000002</v>
      </c>
      <c r="U1116" s="6">
        <v>2.3759999999999999</v>
      </c>
      <c r="V1116" s="6">
        <f>U1116-S1116</f>
        <v>2.3759999999999999</v>
      </c>
      <c r="W1116" s="6">
        <f>100 - (1 - (((U1116-T1116)/U1116)+(S1116/T1116)))*100</f>
        <v>1.9781144781144633</v>
      </c>
      <c r="X1116" s="6">
        <v>2.4180000000000001</v>
      </c>
      <c r="Y1116" s="13">
        <f>(X1116-U1116)/U1116*100</f>
        <v>1.7676767676767786</v>
      </c>
      <c r="Z1116" s="14">
        <f>IF(W1116&gt;10,"NA",Y1116)</f>
        <v>1.7676767676767786</v>
      </c>
    </row>
    <row r="1117" spans="1:26" ht="19" x14ac:dyDescent="0.25">
      <c r="A1117" s="23">
        <v>1116</v>
      </c>
      <c r="B1117" s="5" t="s">
        <v>25</v>
      </c>
      <c r="C1117" s="3" t="s">
        <v>7</v>
      </c>
      <c r="D1117" s="3" t="s">
        <v>7</v>
      </c>
      <c r="E1117" s="3" t="s">
        <v>47</v>
      </c>
      <c r="F1117" s="3" t="s">
        <v>23</v>
      </c>
      <c r="G1117" s="3">
        <v>2</v>
      </c>
      <c r="H1117" s="3" t="s">
        <v>9</v>
      </c>
      <c r="I1117" s="3" t="s">
        <v>31</v>
      </c>
      <c r="J1117" s="3">
        <v>467</v>
      </c>
      <c r="K1117" s="3">
        <v>18</v>
      </c>
      <c r="L1117" s="3">
        <v>0</v>
      </c>
      <c r="M1117" s="4">
        <f>PI()*(K1117/2)^2/1000+PI()*(L1117/2)^2/1000</f>
        <v>0.25446900494077324</v>
      </c>
      <c r="N1117" s="33">
        <v>0</v>
      </c>
      <c r="O1117" s="3">
        <v>7</v>
      </c>
      <c r="P1117" s="6">
        <v>2.484</v>
      </c>
      <c r="Q1117" s="6">
        <v>3.0920000000000001</v>
      </c>
      <c r="R1117" s="6">
        <v>3.0859999999999999</v>
      </c>
      <c r="S1117" s="6">
        <v>0</v>
      </c>
      <c r="T1117" s="6">
        <f>R1117-S1117</f>
        <v>3.0859999999999999</v>
      </c>
      <c r="U1117" s="6">
        <v>3.3820000000000001</v>
      </c>
      <c r="V1117" s="6">
        <f>U1117-S1117</f>
        <v>3.3820000000000001</v>
      </c>
      <c r="W1117" s="6">
        <f>100 - (1 - (((U1117-T1117)/U1117)+(S1117/T1117)))*100</f>
        <v>8.7522176227084572</v>
      </c>
      <c r="X1117" s="6">
        <v>3.4569999999999999</v>
      </c>
      <c r="Y1117" s="13">
        <f>(X1117-U1117)/U1117*100</f>
        <v>2.2176227084565268</v>
      </c>
      <c r="Z1117" s="14">
        <f>IF(W1117&gt;10,"NA",Y1117)</f>
        <v>2.2176227084565268</v>
      </c>
    </row>
    <row r="1118" spans="1:26" ht="19" x14ac:dyDescent="0.25">
      <c r="A1118" s="23">
        <v>1117</v>
      </c>
      <c r="B1118" s="5" t="s">
        <v>25</v>
      </c>
      <c r="C1118" s="3" t="s">
        <v>7</v>
      </c>
      <c r="D1118" s="3" t="s">
        <v>7</v>
      </c>
      <c r="E1118" s="3" t="s">
        <v>47</v>
      </c>
      <c r="F1118" s="3" t="s">
        <v>23</v>
      </c>
      <c r="G1118" s="3">
        <v>2</v>
      </c>
      <c r="H1118" s="3" t="s">
        <v>9</v>
      </c>
      <c r="I1118" s="3" t="s">
        <v>31</v>
      </c>
      <c r="J1118" s="3">
        <v>467</v>
      </c>
      <c r="K1118" s="3">
        <v>18</v>
      </c>
      <c r="L1118" s="3">
        <v>0</v>
      </c>
      <c r="M1118" s="4">
        <f>PI()*(K1118/2)^2/1000+PI()*(L1118/2)^2/1000</f>
        <v>0.25446900494077324</v>
      </c>
      <c r="N1118" s="33">
        <v>0</v>
      </c>
      <c r="O1118" s="3">
        <v>8</v>
      </c>
      <c r="P1118" s="6">
        <v>2.8340000000000001</v>
      </c>
      <c r="Q1118" s="6">
        <v>4.5170000000000003</v>
      </c>
      <c r="R1118" s="6">
        <v>4.476</v>
      </c>
      <c r="S1118" s="6">
        <v>0</v>
      </c>
      <c r="T1118" s="6">
        <f>R1118-S1118</f>
        <v>4.476</v>
      </c>
      <c r="U1118" s="6">
        <v>4.476</v>
      </c>
      <c r="V1118" s="6">
        <f>U1118-S1118</f>
        <v>4.476</v>
      </c>
      <c r="W1118" s="6">
        <f>100 - (1 - (((U1118-T1118)/U1118)+(S1118/T1118)))*100</f>
        <v>0</v>
      </c>
      <c r="X1118" s="6">
        <v>4.5309999999999997</v>
      </c>
      <c r="Y1118" s="13">
        <f>(X1118-U1118)/U1118*100</f>
        <v>1.2287756925826567</v>
      </c>
      <c r="Z1118" s="14">
        <f>IF(W1118&gt;10,"NA",Y1118)</f>
        <v>1.2287756925826567</v>
      </c>
    </row>
    <row r="1119" spans="1:26" ht="19" x14ac:dyDescent="0.25">
      <c r="A1119" s="23">
        <v>1118</v>
      </c>
      <c r="B1119" s="5" t="s">
        <v>25</v>
      </c>
      <c r="C1119" s="3" t="s">
        <v>7</v>
      </c>
      <c r="D1119" s="3" t="s">
        <v>7</v>
      </c>
      <c r="E1119" s="3" t="s">
        <v>47</v>
      </c>
      <c r="F1119" s="3" t="s">
        <v>23</v>
      </c>
      <c r="G1119" s="3">
        <v>2</v>
      </c>
      <c r="H1119" s="3" t="s">
        <v>9</v>
      </c>
      <c r="I1119" s="3" t="s">
        <v>31</v>
      </c>
      <c r="J1119" s="3">
        <v>467</v>
      </c>
      <c r="K1119" s="3">
        <v>18</v>
      </c>
      <c r="L1119" s="3">
        <v>0</v>
      </c>
      <c r="M1119" s="4">
        <f>PI()*(K1119/2)^2/1000+PI()*(L1119/2)^2/1000</f>
        <v>0.25446900494077324</v>
      </c>
      <c r="N1119" s="33">
        <v>0</v>
      </c>
      <c r="O1119" s="3">
        <v>9</v>
      </c>
      <c r="P1119" s="6">
        <v>1.5640000000000001</v>
      </c>
      <c r="Q1119" s="6">
        <v>1.5289999999999999</v>
      </c>
      <c r="R1119" s="6">
        <v>1.5</v>
      </c>
      <c r="S1119" s="6">
        <v>0</v>
      </c>
      <c r="T1119" s="6">
        <f>R1119-S1119</f>
        <v>1.5</v>
      </c>
      <c r="U1119" s="6">
        <v>1.5</v>
      </c>
      <c r="V1119" s="6">
        <f>U1119-S1119</f>
        <v>1.5</v>
      </c>
      <c r="W1119" s="6">
        <f>100 - (1 - (((U1119-T1119)/U1119)+(S1119/T1119)))*100</f>
        <v>0</v>
      </c>
      <c r="X1119" s="6">
        <v>1.5029999999999999</v>
      </c>
      <c r="Y1119" s="13">
        <f>(X1119-U1119)/U1119*100</f>
        <v>0.19999999999999277</v>
      </c>
      <c r="Z1119" s="14">
        <f>IF(W1119&gt;10,"NA",Y1119)</f>
        <v>0.19999999999999277</v>
      </c>
    </row>
    <row r="1120" spans="1:26" ht="19" x14ac:dyDescent="0.25">
      <c r="A1120" s="23">
        <v>1119</v>
      </c>
      <c r="B1120" s="5" t="s">
        <v>25</v>
      </c>
      <c r="C1120" s="3" t="s">
        <v>7</v>
      </c>
      <c r="D1120" s="3" t="s">
        <v>7</v>
      </c>
      <c r="E1120" s="3" t="s">
        <v>47</v>
      </c>
      <c r="F1120" s="3" t="s">
        <v>23</v>
      </c>
      <c r="G1120" s="3">
        <v>2</v>
      </c>
      <c r="H1120" s="3" t="s">
        <v>9</v>
      </c>
      <c r="I1120" s="3" t="s">
        <v>31</v>
      </c>
      <c r="J1120" s="3">
        <v>467</v>
      </c>
      <c r="K1120" s="3">
        <v>18</v>
      </c>
      <c r="L1120" s="3">
        <v>0</v>
      </c>
      <c r="M1120" s="4">
        <f>PI()*(K1120/2)^2/1000+PI()*(L1120/2)^2/1000</f>
        <v>0.25446900494077324</v>
      </c>
      <c r="N1120" s="33">
        <v>0</v>
      </c>
      <c r="O1120" s="3">
        <v>10</v>
      </c>
      <c r="P1120" s="6">
        <v>2.4119999999999999</v>
      </c>
      <c r="Q1120" s="6">
        <v>3.4670000000000001</v>
      </c>
      <c r="R1120" s="6">
        <v>3.4670000000000001</v>
      </c>
      <c r="S1120" s="6">
        <v>0</v>
      </c>
      <c r="T1120" s="6">
        <f>R1120-S1120</f>
        <v>3.4670000000000001</v>
      </c>
      <c r="U1120" s="6">
        <v>3.4670000000000001</v>
      </c>
      <c r="V1120" s="6">
        <f>U1120-S1120</f>
        <v>3.4670000000000001</v>
      </c>
      <c r="W1120" s="6">
        <f>100 - (1 - (((U1120-T1120)/U1120)+(S1120/T1120)))*100</f>
        <v>0</v>
      </c>
      <c r="X1120" s="6">
        <v>3.5550000000000002</v>
      </c>
      <c r="Y1120" s="13">
        <f>(X1120-U1120)/U1120*100</f>
        <v>2.5382174790885514</v>
      </c>
      <c r="Z1120" s="14">
        <f>IF(W1120&gt;10,"NA",Y1120)</f>
        <v>2.5382174790885514</v>
      </c>
    </row>
    <row r="1121" spans="1:26" ht="19" x14ac:dyDescent="0.25">
      <c r="A1121" s="23">
        <v>1120</v>
      </c>
      <c r="B1121" s="5" t="s">
        <v>25</v>
      </c>
      <c r="C1121" s="3" t="s">
        <v>7</v>
      </c>
      <c r="D1121" s="3" t="s">
        <v>7</v>
      </c>
      <c r="E1121" s="3" t="s">
        <v>47</v>
      </c>
      <c r="F1121" s="3" t="s">
        <v>23</v>
      </c>
      <c r="G1121" s="3">
        <v>2</v>
      </c>
      <c r="H1121" s="3" t="s">
        <v>9</v>
      </c>
      <c r="I1121" s="3" t="s">
        <v>31</v>
      </c>
      <c r="J1121" s="3">
        <v>467</v>
      </c>
      <c r="K1121" s="3">
        <v>18</v>
      </c>
      <c r="L1121" s="3">
        <v>0</v>
      </c>
      <c r="M1121" s="4">
        <f>PI()*(K1121/2)^2/1000+PI()*(L1121/2)^2/1000</f>
        <v>0.25446900494077324</v>
      </c>
      <c r="N1121" s="33">
        <v>0</v>
      </c>
      <c r="O1121" s="3">
        <v>11</v>
      </c>
      <c r="P1121" s="6">
        <v>3.39</v>
      </c>
      <c r="Q1121" s="6">
        <v>6.3330000000000002</v>
      </c>
      <c r="R1121" s="6">
        <v>6.2859999999999996</v>
      </c>
      <c r="S1121" s="6">
        <v>0</v>
      </c>
      <c r="T1121" s="6">
        <f>R1121-S1121</f>
        <v>6.2859999999999996</v>
      </c>
      <c r="U1121" s="6">
        <v>6.3639999999999999</v>
      </c>
      <c r="V1121" s="6">
        <f>U1121-S1121</f>
        <v>6.3639999999999999</v>
      </c>
      <c r="W1121" s="6">
        <f>100 - (1 - (((U1121-T1121)/U1121)+(S1121/T1121)))*100</f>
        <v>1.2256442489000676</v>
      </c>
      <c r="X1121" s="6">
        <v>6.5369999999999999</v>
      </c>
      <c r="Y1121" s="13">
        <f>(X1121-U1121)/U1121*100</f>
        <v>2.7184160905091144</v>
      </c>
      <c r="Z1121" s="14">
        <f>IF(W1121&gt;10,"NA",Y1121)</f>
        <v>2.7184160905091144</v>
      </c>
    </row>
    <row r="1122" spans="1:26" ht="19" x14ac:dyDescent="0.25">
      <c r="A1122" s="23">
        <v>1121</v>
      </c>
      <c r="B1122" s="5" t="s">
        <v>25</v>
      </c>
      <c r="C1122" s="3" t="s">
        <v>7</v>
      </c>
      <c r="D1122" s="3" t="s">
        <v>7</v>
      </c>
      <c r="E1122" s="3" t="s">
        <v>47</v>
      </c>
      <c r="F1122" s="3" t="s">
        <v>23</v>
      </c>
      <c r="G1122" s="3">
        <v>2</v>
      </c>
      <c r="H1122" s="3" t="s">
        <v>9</v>
      </c>
      <c r="I1122" s="3" t="s">
        <v>31</v>
      </c>
      <c r="J1122" s="3">
        <v>467</v>
      </c>
      <c r="K1122" s="3">
        <v>18</v>
      </c>
      <c r="L1122" s="3">
        <v>0</v>
      </c>
      <c r="M1122" s="4">
        <f>PI()*(K1122/2)^2/1000+PI()*(L1122/2)^2/1000</f>
        <v>0.25446900494077324</v>
      </c>
      <c r="N1122" s="33">
        <v>0</v>
      </c>
      <c r="O1122" s="3">
        <v>12</v>
      </c>
      <c r="P1122" s="6">
        <v>2.9529999999999998</v>
      </c>
      <c r="Q1122" s="6">
        <v>4.3159999999999998</v>
      </c>
      <c r="R1122" s="6">
        <v>4.2729999999999997</v>
      </c>
      <c r="S1122" s="6">
        <v>0</v>
      </c>
      <c r="T1122" s="6">
        <f>R1122-S1122</f>
        <v>4.2729999999999997</v>
      </c>
      <c r="U1122" s="6">
        <v>4.7169999999999996</v>
      </c>
      <c r="V1122" s="6">
        <f>U1122-S1122</f>
        <v>4.7169999999999996</v>
      </c>
      <c r="W1122" s="6">
        <f>100 - (1 - (((U1122-T1122)/U1122)+(S1122/T1122)))*100</f>
        <v>9.4127623489506078</v>
      </c>
      <c r="X1122" s="6">
        <v>4.7930000000000001</v>
      </c>
      <c r="Y1122" s="13">
        <f>(X1122-U1122)/U1122*100</f>
        <v>1.6111935552257899</v>
      </c>
      <c r="Z1122" s="14">
        <f>IF(W1122&gt;10,"NA",Y1122)</f>
        <v>1.6111935552257899</v>
      </c>
    </row>
    <row r="1123" spans="1:26" ht="19" x14ac:dyDescent="0.25">
      <c r="A1123" s="23">
        <v>1122</v>
      </c>
      <c r="B1123" s="5" t="s">
        <v>25</v>
      </c>
      <c r="C1123" s="3" t="s">
        <v>7</v>
      </c>
      <c r="D1123" s="3" t="s">
        <v>7</v>
      </c>
      <c r="E1123" s="3" t="s">
        <v>47</v>
      </c>
      <c r="F1123" s="3" t="s">
        <v>23</v>
      </c>
      <c r="G1123" s="3">
        <v>2</v>
      </c>
      <c r="H1123" s="3" t="s">
        <v>9</v>
      </c>
      <c r="I1123" s="3" t="s">
        <v>31</v>
      </c>
      <c r="J1123" s="3">
        <v>467</v>
      </c>
      <c r="K1123" s="3">
        <v>18</v>
      </c>
      <c r="L1123" s="3">
        <v>0</v>
      </c>
      <c r="M1123" s="4">
        <f>PI()*(K1123/2)^2/1000+PI()*(L1123/2)^2/1000</f>
        <v>0.25446900494077324</v>
      </c>
      <c r="N1123" s="33">
        <v>0</v>
      </c>
      <c r="O1123" s="3">
        <v>13</v>
      </c>
      <c r="P1123" s="6">
        <v>2.407</v>
      </c>
      <c r="Q1123" s="6">
        <v>3.4</v>
      </c>
      <c r="R1123" s="6">
        <v>3.2879999999999998</v>
      </c>
      <c r="S1123" s="6">
        <v>0</v>
      </c>
      <c r="T1123" s="6">
        <f>R1123-S1123</f>
        <v>3.2879999999999998</v>
      </c>
      <c r="U1123" s="6">
        <v>3.3820000000000001</v>
      </c>
      <c r="V1123" s="6">
        <f>U1123-S1123</f>
        <v>3.3820000000000001</v>
      </c>
      <c r="W1123" s="6">
        <f>100 - (1 - (((U1123-T1123)/U1123)+(S1123/T1123)))*100</f>
        <v>2.7794204612655307</v>
      </c>
      <c r="X1123" s="6">
        <v>3.4289999999999998</v>
      </c>
      <c r="Y1123" s="13">
        <f>(X1123-U1123)/U1123*100</f>
        <v>1.3897102306327531</v>
      </c>
      <c r="Z1123" s="14">
        <f>IF(W1123&gt;10,"NA",Y1123)</f>
        <v>1.3897102306327531</v>
      </c>
    </row>
    <row r="1124" spans="1:26" ht="19" x14ac:dyDescent="0.25">
      <c r="A1124" s="23">
        <v>1123</v>
      </c>
      <c r="B1124" s="5" t="s">
        <v>25</v>
      </c>
      <c r="C1124" s="3" t="s">
        <v>7</v>
      </c>
      <c r="D1124" s="3" t="s">
        <v>7</v>
      </c>
      <c r="E1124" s="3" t="s">
        <v>47</v>
      </c>
      <c r="F1124" s="3" t="s">
        <v>23</v>
      </c>
      <c r="G1124" s="3">
        <v>3</v>
      </c>
      <c r="H1124" s="3" t="s">
        <v>9</v>
      </c>
      <c r="I1124" s="3" t="s">
        <v>36</v>
      </c>
      <c r="J1124" s="3">
        <v>465</v>
      </c>
      <c r="K1124" s="3">
        <v>26</v>
      </c>
      <c r="L1124" s="3">
        <v>0</v>
      </c>
      <c r="M1124" s="4">
        <f>PI()*(K1124/2)^2/1000+PI()*(L1124/2)^2/1000</f>
        <v>0.5309291584566751</v>
      </c>
      <c r="N1124" s="33">
        <v>0</v>
      </c>
      <c r="O1124" s="3">
        <v>1</v>
      </c>
      <c r="P1124" s="6">
        <v>3.0950000000000002</v>
      </c>
      <c r="Q1124" s="6">
        <v>5.016</v>
      </c>
      <c r="R1124" s="6">
        <v>4.923</v>
      </c>
      <c r="S1124" s="6">
        <v>0</v>
      </c>
      <c r="T1124" s="6">
        <f>R1124-S1124</f>
        <v>4.923</v>
      </c>
      <c r="U1124" s="6">
        <v>4.923</v>
      </c>
      <c r="V1124" s="6">
        <f>U1124-S1124</f>
        <v>4.923</v>
      </c>
      <c r="W1124" s="6">
        <f>100 - (1 - (((U1124-T1124)/U1124)+(S1124/T1124)))*100</f>
        <v>0</v>
      </c>
      <c r="X1124" s="6">
        <v>5.0439999999999996</v>
      </c>
      <c r="Y1124" s="13">
        <f>(X1124-U1124)/U1124*100</f>
        <v>2.4578509039203644</v>
      </c>
      <c r="Z1124" s="14">
        <f>IF(W1124&gt;10,"NA",Y1124)</f>
        <v>2.4578509039203644</v>
      </c>
    </row>
    <row r="1125" spans="1:26" ht="19" x14ac:dyDescent="0.25">
      <c r="A1125" s="23">
        <v>1124</v>
      </c>
      <c r="B1125" s="5" t="s">
        <v>25</v>
      </c>
      <c r="C1125" s="3" t="s">
        <v>7</v>
      </c>
      <c r="D1125" s="3" t="s">
        <v>7</v>
      </c>
      <c r="E1125" s="3" t="s">
        <v>47</v>
      </c>
      <c r="F1125" s="3" t="s">
        <v>23</v>
      </c>
      <c r="G1125" s="3">
        <v>3</v>
      </c>
      <c r="H1125" s="3" t="s">
        <v>9</v>
      </c>
      <c r="I1125" s="3" t="s">
        <v>36</v>
      </c>
      <c r="J1125" s="3">
        <v>465</v>
      </c>
      <c r="K1125" s="3">
        <v>26</v>
      </c>
      <c r="L1125" s="3">
        <v>0</v>
      </c>
      <c r="M1125" s="4">
        <f>PI()*(K1125/2)^2/1000+PI()*(L1125/2)^2/1000</f>
        <v>0.5309291584566751</v>
      </c>
      <c r="N1125" s="33">
        <v>0</v>
      </c>
      <c r="O1125" s="3">
        <v>2</v>
      </c>
      <c r="P1125" s="6">
        <v>2.3759999999999999</v>
      </c>
      <c r="Q1125" s="6">
        <v>3.09</v>
      </c>
      <c r="R1125" s="6">
        <v>3.0129999999999999</v>
      </c>
      <c r="S1125" s="6">
        <v>0</v>
      </c>
      <c r="T1125" s="6">
        <f>R1125-S1125</f>
        <v>3.0129999999999999</v>
      </c>
      <c r="U1125" s="6">
        <v>3.0129999999999999</v>
      </c>
      <c r="V1125" s="6">
        <f>U1125-S1125</f>
        <v>3.0129999999999999</v>
      </c>
      <c r="W1125" s="6">
        <f>100 - (1 - (((U1125-T1125)/U1125)+(S1125/T1125)))*100</f>
        <v>0</v>
      </c>
      <c r="X1125" s="6">
        <v>3.0960000000000001</v>
      </c>
      <c r="Y1125" s="13">
        <f>(X1125-U1125)/U1125*100</f>
        <v>2.7547295054762757</v>
      </c>
      <c r="Z1125" s="14">
        <f>IF(W1125&gt;10,"NA",Y1125)</f>
        <v>2.7547295054762757</v>
      </c>
    </row>
    <row r="1126" spans="1:26" ht="19" x14ac:dyDescent="0.25">
      <c r="A1126" s="23">
        <v>1125</v>
      </c>
      <c r="B1126" s="5" t="s">
        <v>25</v>
      </c>
      <c r="C1126" s="3" t="s">
        <v>7</v>
      </c>
      <c r="D1126" s="3" t="s">
        <v>7</v>
      </c>
      <c r="E1126" s="3" t="s">
        <v>47</v>
      </c>
      <c r="F1126" s="3" t="s">
        <v>23</v>
      </c>
      <c r="G1126" s="3">
        <v>3</v>
      </c>
      <c r="H1126" s="3" t="s">
        <v>9</v>
      </c>
      <c r="I1126" s="3" t="s">
        <v>36</v>
      </c>
      <c r="J1126" s="3">
        <v>465</v>
      </c>
      <c r="K1126" s="3">
        <v>26</v>
      </c>
      <c r="L1126" s="3">
        <v>0</v>
      </c>
      <c r="M1126" s="4">
        <f>PI()*(K1126/2)^2/1000+PI()*(L1126/2)^2/1000</f>
        <v>0.5309291584566751</v>
      </c>
      <c r="N1126" s="33">
        <v>0</v>
      </c>
      <c r="O1126" s="3">
        <v>3</v>
      </c>
      <c r="P1126" s="6">
        <v>1.998</v>
      </c>
      <c r="Q1126" s="6">
        <v>2.5350000000000001</v>
      </c>
      <c r="R1126" s="6">
        <v>2.5350000000000001</v>
      </c>
      <c r="S1126" s="6">
        <v>0</v>
      </c>
      <c r="T1126" s="6">
        <f>R1126-S1126</f>
        <v>2.5350000000000001</v>
      </c>
      <c r="U1126" s="6">
        <v>2.5419999999999998</v>
      </c>
      <c r="V1126" s="6">
        <f>U1126-S1126</f>
        <v>2.5419999999999998</v>
      </c>
      <c r="W1126" s="6">
        <f>100 - (1 - (((U1126-T1126)/U1126)+(S1126/T1126)))*100</f>
        <v>0.2753737214791272</v>
      </c>
      <c r="X1126" s="6">
        <v>2.589</v>
      </c>
      <c r="Y1126" s="13">
        <f>(X1126-U1126)/U1126*100</f>
        <v>1.8489378442171582</v>
      </c>
      <c r="Z1126" s="14">
        <f>IF(W1126&gt;10,"NA",Y1126)</f>
        <v>1.8489378442171582</v>
      </c>
    </row>
    <row r="1127" spans="1:26" ht="19" x14ac:dyDescent="0.25">
      <c r="A1127" s="23">
        <v>1126</v>
      </c>
      <c r="B1127" s="5" t="s">
        <v>25</v>
      </c>
      <c r="C1127" s="3" t="s">
        <v>7</v>
      </c>
      <c r="D1127" s="3" t="s">
        <v>7</v>
      </c>
      <c r="E1127" s="3" t="s">
        <v>47</v>
      </c>
      <c r="F1127" s="3" t="s">
        <v>23</v>
      </c>
      <c r="G1127" s="3">
        <v>3</v>
      </c>
      <c r="H1127" s="3" t="s">
        <v>9</v>
      </c>
      <c r="I1127" s="3" t="s">
        <v>36</v>
      </c>
      <c r="J1127" s="3">
        <v>465</v>
      </c>
      <c r="K1127" s="3">
        <v>26</v>
      </c>
      <c r="L1127" s="3">
        <v>0</v>
      </c>
      <c r="M1127" s="4">
        <f>PI()*(K1127/2)^2/1000+PI()*(L1127/2)^2/1000</f>
        <v>0.5309291584566751</v>
      </c>
      <c r="N1127" s="33">
        <v>0</v>
      </c>
      <c r="O1127" s="3">
        <v>4</v>
      </c>
      <c r="P1127" s="6">
        <v>2.6589999999999998</v>
      </c>
      <c r="Q1127" s="6">
        <v>3.9540000000000002</v>
      </c>
      <c r="R1127" s="6">
        <v>3.859</v>
      </c>
      <c r="S1127" s="6">
        <v>0</v>
      </c>
      <c r="T1127" s="6">
        <f>R1127-S1127</f>
        <v>3.859</v>
      </c>
      <c r="U1127" s="6">
        <v>3.859</v>
      </c>
      <c r="V1127" s="6">
        <f>U1127-S1127</f>
        <v>3.859</v>
      </c>
      <c r="W1127" s="6">
        <f>100 - (1 - (((U1127-T1127)/U1127)+(S1127/T1127)))*100</f>
        <v>0</v>
      </c>
      <c r="X1127" s="6">
        <v>3.9860000000000002</v>
      </c>
      <c r="Y1127" s="13">
        <f>(X1127-U1127)/U1127*100</f>
        <v>3.2910080331692209</v>
      </c>
      <c r="Z1127" s="14">
        <f>IF(W1127&gt;10,"NA",Y1127)</f>
        <v>3.2910080331692209</v>
      </c>
    </row>
    <row r="1128" spans="1:26" ht="19" x14ac:dyDescent="0.25">
      <c r="A1128" s="23">
        <v>1127</v>
      </c>
      <c r="B1128" s="5" t="s">
        <v>25</v>
      </c>
      <c r="C1128" s="3" t="s">
        <v>7</v>
      </c>
      <c r="D1128" s="3" t="s">
        <v>7</v>
      </c>
      <c r="E1128" s="3" t="s">
        <v>47</v>
      </c>
      <c r="F1128" s="3" t="s">
        <v>23</v>
      </c>
      <c r="G1128" s="3">
        <v>3</v>
      </c>
      <c r="H1128" s="3" t="s">
        <v>9</v>
      </c>
      <c r="I1128" s="3" t="s">
        <v>36</v>
      </c>
      <c r="J1128" s="3">
        <v>465</v>
      </c>
      <c r="K1128" s="3">
        <v>26</v>
      </c>
      <c r="L1128" s="3">
        <v>0</v>
      </c>
      <c r="M1128" s="4">
        <f>PI()*(K1128/2)^2/1000+PI()*(L1128/2)^2/1000</f>
        <v>0.5309291584566751</v>
      </c>
      <c r="N1128" s="33">
        <v>0</v>
      </c>
      <c r="O1128" s="3">
        <v>5</v>
      </c>
      <c r="P1128" s="6">
        <v>2.984</v>
      </c>
      <c r="Q1128" s="6">
        <v>4.1879999999999997</v>
      </c>
      <c r="R1128" s="6">
        <v>4.0469999999999997</v>
      </c>
      <c r="S1128" s="6">
        <v>0</v>
      </c>
      <c r="T1128" s="6">
        <f>R1128-S1128</f>
        <v>4.0469999999999997</v>
      </c>
      <c r="U1128" s="6">
        <v>4.4530000000000003</v>
      </c>
      <c r="V1128" s="6">
        <f>U1128-S1128</f>
        <v>4.4530000000000003</v>
      </c>
      <c r="W1128" s="6">
        <f>100 - (1 - (((U1128-T1128)/U1128)+(S1128/T1128)))*100</f>
        <v>9.1174489108466332</v>
      </c>
      <c r="X1128" s="6">
        <v>4.5599999999999996</v>
      </c>
      <c r="Y1128" s="13">
        <f>(X1128-U1128)/U1128*100</f>
        <v>2.4028744666516801</v>
      </c>
      <c r="Z1128" s="14">
        <f>IF(W1128&gt;10,"NA",Y1128)</f>
        <v>2.4028744666516801</v>
      </c>
    </row>
    <row r="1129" spans="1:26" ht="19" x14ac:dyDescent="0.25">
      <c r="A1129" s="23">
        <v>1128</v>
      </c>
      <c r="B1129" s="5" t="s">
        <v>25</v>
      </c>
      <c r="C1129" s="3" t="s">
        <v>7</v>
      </c>
      <c r="D1129" s="3" t="s">
        <v>7</v>
      </c>
      <c r="E1129" s="3" t="s">
        <v>47</v>
      </c>
      <c r="F1129" s="3" t="s">
        <v>23</v>
      </c>
      <c r="G1129" s="3">
        <v>3</v>
      </c>
      <c r="H1129" s="3" t="s">
        <v>17</v>
      </c>
      <c r="I1129" s="3" t="s">
        <v>36</v>
      </c>
      <c r="J1129" s="3">
        <v>465</v>
      </c>
      <c r="K1129" s="3">
        <v>26</v>
      </c>
      <c r="L1129" s="3">
        <v>0</v>
      </c>
      <c r="M1129" s="4">
        <f>PI()*(K1129/2)^2/1000+PI()*(L1129/2)^2/1000</f>
        <v>0.5309291584566751</v>
      </c>
      <c r="N1129" s="33">
        <v>0</v>
      </c>
      <c r="O1129" s="3">
        <v>1</v>
      </c>
      <c r="P1129" s="6">
        <v>1.611</v>
      </c>
      <c r="Q1129" s="3">
        <v>1.2949999999999999</v>
      </c>
      <c r="R1129" s="3">
        <v>1.262</v>
      </c>
      <c r="S1129" s="6">
        <v>0</v>
      </c>
      <c r="T1129" s="6">
        <f>R1129-S1129</f>
        <v>1.262</v>
      </c>
      <c r="U1129" s="3">
        <v>1.262</v>
      </c>
      <c r="V1129" s="6">
        <f>U1129-S1129</f>
        <v>1.262</v>
      </c>
      <c r="W1129" s="6">
        <f>100 - (1 - (((U1129-T1129)/U1129)+(S1129/T1129)))*100</f>
        <v>0</v>
      </c>
      <c r="X1129" s="3">
        <v>1.2709999999999999</v>
      </c>
      <c r="Y1129" s="13">
        <f>(X1129-U1129)/U1129*100</f>
        <v>0.71315372424721846</v>
      </c>
      <c r="Z1129" s="14">
        <f>IF(W1129&gt;10,"NA",Y1129)</f>
        <v>0.71315372424721846</v>
      </c>
    </row>
    <row r="1130" spans="1:26" ht="19" x14ac:dyDescent="0.25">
      <c r="A1130" s="23">
        <v>1129</v>
      </c>
      <c r="B1130" s="5" t="s">
        <v>25</v>
      </c>
      <c r="C1130" s="3" t="s">
        <v>7</v>
      </c>
      <c r="D1130" s="3" t="s">
        <v>7</v>
      </c>
      <c r="E1130" s="3" t="s">
        <v>47</v>
      </c>
      <c r="F1130" s="3" t="s">
        <v>23</v>
      </c>
      <c r="G1130" s="3">
        <v>3</v>
      </c>
      <c r="H1130" s="3" t="s">
        <v>17</v>
      </c>
      <c r="I1130" s="3" t="s">
        <v>36</v>
      </c>
      <c r="J1130" s="3">
        <v>465</v>
      </c>
      <c r="K1130" s="3">
        <v>26</v>
      </c>
      <c r="L1130" s="3">
        <v>0</v>
      </c>
      <c r="M1130" s="4">
        <f>PI()*(K1130/2)^2/1000+PI()*(L1130/2)^2/1000</f>
        <v>0.5309291584566751</v>
      </c>
      <c r="N1130" s="33">
        <v>0</v>
      </c>
      <c r="O1130" s="3">
        <v>2</v>
      </c>
      <c r="P1130" s="6">
        <v>1.917</v>
      </c>
      <c r="Q1130" s="3">
        <v>2.0739999999999998</v>
      </c>
      <c r="R1130" s="3">
        <v>1.9990000000000001</v>
      </c>
      <c r="S1130" s="6">
        <v>0</v>
      </c>
      <c r="T1130" s="6">
        <f>R1130-S1130</f>
        <v>1.9990000000000001</v>
      </c>
      <c r="U1130" s="3">
        <v>2.0259999999999998</v>
      </c>
      <c r="V1130" s="6">
        <f>U1130-S1130</f>
        <v>2.0259999999999998</v>
      </c>
      <c r="W1130" s="6">
        <f>100 - (1 - (((U1130-T1130)/U1130)+(S1130/T1130)))*100</f>
        <v>1.3326752221125275</v>
      </c>
      <c r="X1130" s="3">
        <v>2.0499999999999998</v>
      </c>
      <c r="Y1130" s="13">
        <f>(X1130-U1130)/U1130*100</f>
        <v>1.1846001974333675</v>
      </c>
      <c r="Z1130" s="14">
        <f>IF(W1130&gt;10,"NA",Y1130)</f>
        <v>1.1846001974333675</v>
      </c>
    </row>
    <row r="1131" spans="1:26" ht="19" x14ac:dyDescent="0.25">
      <c r="A1131" s="23">
        <v>1130</v>
      </c>
      <c r="B1131" s="5" t="s">
        <v>25</v>
      </c>
      <c r="C1131" s="3" t="s">
        <v>7</v>
      </c>
      <c r="D1131" s="3" t="s">
        <v>7</v>
      </c>
      <c r="E1131" s="3" t="s">
        <v>47</v>
      </c>
      <c r="F1131" s="3" t="s">
        <v>23</v>
      </c>
      <c r="G1131" s="3">
        <v>3</v>
      </c>
      <c r="H1131" s="3" t="s">
        <v>17</v>
      </c>
      <c r="I1131" s="3" t="s">
        <v>36</v>
      </c>
      <c r="J1131" s="3">
        <v>465</v>
      </c>
      <c r="K1131" s="3">
        <v>26</v>
      </c>
      <c r="L1131" s="3">
        <v>0</v>
      </c>
      <c r="M1131" s="4">
        <f>PI()*(K1131/2)^2/1000+PI()*(L1131/2)^2/1000</f>
        <v>0.5309291584566751</v>
      </c>
      <c r="N1131" s="33">
        <v>0</v>
      </c>
      <c r="O1131" s="3">
        <v>3</v>
      </c>
      <c r="P1131" s="6">
        <v>1.9510000000000001</v>
      </c>
      <c r="Q1131" s="3">
        <v>2.262</v>
      </c>
      <c r="R1131" s="3">
        <v>2.2010000000000001</v>
      </c>
      <c r="S1131" s="6">
        <v>0</v>
      </c>
      <c r="T1131" s="6">
        <f>R1131-S1131</f>
        <v>2.2010000000000001</v>
      </c>
      <c r="U1131" s="3">
        <v>2.2010000000000001</v>
      </c>
      <c r="V1131" s="6">
        <f>U1131-S1131</f>
        <v>2.2010000000000001</v>
      </c>
      <c r="W1131" s="6">
        <f>100 - (1 - (((U1131-T1131)/U1131)+(S1131/T1131)))*100</f>
        <v>0</v>
      </c>
      <c r="X1131" s="3">
        <v>2.246</v>
      </c>
      <c r="Y1131" s="13">
        <f>(X1131-U1131)/U1131*100</f>
        <v>2.0445252158109919</v>
      </c>
      <c r="Z1131" s="14">
        <f>IF(W1131&gt;10,"NA",Y1131)</f>
        <v>2.0445252158109919</v>
      </c>
    </row>
    <row r="1132" spans="1:26" ht="19" x14ac:dyDescent="0.25">
      <c r="A1132" s="23">
        <v>1131</v>
      </c>
      <c r="B1132" s="5" t="s">
        <v>25</v>
      </c>
      <c r="C1132" s="3" t="s">
        <v>7</v>
      </c>
      <c r="D1132" s="3" t="s">
        <v>7</v>
      </c>
      <c r="E1132" s="3" t="s">
        <v>47</v>
      </c>
      <c r="F1132" s="3" t="s">
        <v>23</v>
      </c>
      <c r="G1132" s="3">
        <v>3</v>
      </c>
      <c r="H1132" s="3" t="s">
        <v>17</v>
      </c>
      <c r="I1132" s="3" t="s">
        <v>36</v>
      </c>
      <c r="J1132" s="3">
        <v>465</v>
      </c>
      <c r="K1132" s="3">
        <v>26</v>
      </c>
      <c r="L1132" s="3">
        <v>0</v>
      </c>
      <c r="M1132" s="4">
        <f>PI()*(K1132/2)^2/1000+PI()*(L1132/2)^2/1000</f>
        <v>0.5309291584566751</v>
      </c>
      <c r="N1132" s="33">
        <v>0</v>
      </c>
      <c r="O1132" s="3">
        <v>4</v>
      </c>
      <c r="P1132" s="6">
        <v>1.5529999999999999</v>
      </c>
      <c r="Q1132" s="3">
        <v>1.2909999999999999</v>
      </c>
      <c r="R1132" s="3">
        <v>1.272</v>
      </c>
      <c r="S1132" s="6">
        <v>0</v>
      </c>
      <c r="T1132" s="6">
        <f>R1132-S1132</f>
        <v>1.272</v>
      </c>
      <c r="U1132" s="3">
        <v>1.272</v>
      </c>
      <c r="V1132" s="6">
        <f>U1132-S1132</f>
        <v>1.272</v>
      </c>
      <c r="W1132" s="6">
        <f>100 - (1 - (((U1132-T1132)/U1132)+(S1132/T1132)))*100</f>
        <v>0</v>
      </c>
      <c r="X1132" s="3">
        <v>1.2829999999999999</v>
      </c>
      <c r="Y1132" s="13">
        <f>(X1132-U1132)/U1132*100</f>
        <v>0.86477987421382851</v>
      </c>
      <c r="Z1132" s="14">
        <f>IF(W1132&gt;10,"NA",Y1132)</f>
        <v>0.86477987421382851</v>
      </c>
    </row>
    <row r="1133" spans="1:26" ht="19" x14ac:dyDescent="0.25">
      <c r="A1133" s="23">
        <v>1132</v>
      </c>
      <c r="B1133" s="5" t="s">
        <v>25</v>
      </c>
      <c r="C1133" s="3" t="s">
        <v>7</v>
      </c>
      <c r="D1133" s="3" t="s">
        <v>7</v>
      </c>
      <c r="E1133" s="3" t="s">
        <v>47</v>
      </c>
      <c r="F1133" s="3" t="s">
        <v>23</v>
      </c>
      <c r="G1133" s="3">
        <v>3</v>
      </c>
      <c r="H1133" s="3" t="s">
        <v>17</v>
      </c>
      <c r="I1133" s="3" t="s">
        <v>36</v>
      </c>
      <c r="J1133" s="3">
        <v>465</v>
      </c>
      <c r="K1133" s="3">
        <v>26</v>
      </c>
      <c r="L1133" s="3">
        <v>0</v>
      </c>
      <c r="M1133" s="4">
        <f>PI()*(K1133/2)^2/1000+PI()*(L1133/2)^2/1000</f>
        <v>0.5309291584566751</v>
      </c>
      <c r="N1133" s="33">
        <v>0</v>
      </c>
      <c r="O1133" s="3">
        <v>5</v>
      </c>
      <c r="P1133" s="6">
        <v>1.7050000000000001</v>
      </c>
      <c r="Q1133" s="3">
        <v>1.75</v>
      </c>
      <c r="R1133" s="3">
        <v>1.75</v>
      </c>
      <c r="S1133" s="6">
        <v>0</v>
      </c>
      <c r="T1133" s="6">
        <f>R1133-S1133</f>
        <v>1.75</v>
      </c>
      <c r="U1133" s="3">
        <v>1.8839999999999999</v>
      </c>
      <c r="V1133" s="6">
        <f>U1133-S1133</f>
        <v>1.8839999999999999</v>
      </c>
      <c r="W1133" s="6">
        <f>100 - (1 - (((U1133-T1133)/U1133)+(S1133/T1133)))*100</f>
        <v>7.1125265392781358</v>
      </c>
      <c r="X1133" s="3">
        <v>1.91</v>
      </c>
      <c r="Y1133" s="13">
        <f>(X1133-U1133)/U1133*100</f>
        <v>1.3800424628450119</v>
      </c>
      <c r="Z1133" s="14">
        <f>IF(W1133&gt;10,"NA",Y1133)</f>
        <v>1.3800424628450119</v>
      </c>
    </row>
    <row r="1134" spans="1:26" ht="19" x14ac:dyDescent="0.25">
      <c r="A1134" s="23">
        <v>1133</v>
      </c>
      <c r="B1134" s="5" t="s">
        <v>25</v>
      </c>
      <c r="C1134" s="3" t="s">
        <v>7</v>
      </c>
      <c r="D1134" s="3" t="s">
        <v>7</v>
      </c>
      <c r="E1134" s="3" t="s">
        <v>47</v>
      </c>
      <c r="F1134" s="3" t="s">
        <v>23</v>
      </c>
      <c r="G1134" s="3">
        <v>3</v>
      </c>
      <c r="H1134" s="3" t="s">
        <v>17</v>
      </c>
      <c r="I1134" s="3" t="s">
        <v>36</v>
      </c>
      <c r="J1134" s="3">
        <v>465</v>
      </c>
      <c r="K1134" s="3">
        <v>26</v>
      </c>
      <c r="L1134" s="3">
        <v>0</v>
      </c>
      <c r="M1134" s="4">
        <f>PI()*(K1134/2)^2/1000+PI()*(L1134/2)^2/1000</f>
        <v>0.5309291584566751</v>
      </c>
      <c r="N1134" s="33">
        <v>0</v>
      </c>
      <c r="O1134" s="3">
        <v>6</v>
      </c>
      <c r="P1134" s="6">
        <v>2.7890000000000001</v>
      </c>
      <c r="Q1134" s="3">
        <v>3.77</v>
      </c>
      <c r="R1134" s="3">
        <v>3.69</v>
      </c>
      <c r="S1134" s="6">
        <v>0</v>
      </c>
      <c r="T1134" s="6">
        <f>R1134-S1134</f>
        <v>3.69</v>
      </c>
      <c r="U1134" s="3">
        <v>3.69</v>
      </c>
      <c r="V1134" s="6">
        <f>U1134-S1134</f>
        <v>3.69</v>
      </c>
      <c r="W1134" s="6">
        <f>100 - (1 - (((U1134-T1134)/U1134)+(S1134/T1134)))*100</f>
        <v>0</v>
      </c>
      <c r="X1134" s="3">
        <v>3.7429999999999999</v>
      </c>
      <c r="Y1134" s="13">
        <f>(X1134-U1134)/U1134*100</f>
        <v>1.4363143631436297</v>
      </c>
      <c r="Z1134" s="14">
        <f>IF(W1134&gt;10,"NA",Y1134)</f>
        <v>1.4363143631436297</v>
      </c>
    </row>
    <row r="1135" spans="1:26" ht="19" x14ac:dyDescent="0.25">
      <c r="A1135" s="23">
        <v>1134</v>
      </c>
      <c r="B1135" s="5" t="s">
        <v>25</v>
      </c>
      <c r="C1135" s="3" t="s">
        <v>7</v>
      </c>
      <c r="D1135" s="3" t="s">
        <v>7</v>
      </c>
      <c r="E1135" s="3" t="s">
        <v>47</v>
      </c>
      <c r="F1135" s="3" t="s">
        <v>23</v>
      </c>
      <c r="G1135" s="3">
        <v>3</v>
      </c>
      <c r="H1135" s="3" t="s">
        <v>17</v>
      </c>
      <c r="I1135" s="3" t="s">
        <v>36</v>
      </c>
      <c r="J1135" s="3">
        <v>465</v>
      </c>
      <c r="K1135" s="3">
        <v>26</v>
      </c>
      <c r="L1135" s="3">
        <v>0</v>
      </c>
      <c r="M1135" s="4">
        <f>PI()*(K1135/2)^2/1000+PI()*(L1135/2)^2/1000</f>
        <v>0.5309291584566751</v>
      </c>
      <c r="N1135" s="33">
        <v>0</v>
      </c>
      <c r="O1135" s="3">
        <v>7</v>
      </c>
      <c r="P1135" s="6">
        <v>2.1800000000000002</v>
      </c>
      <c r="Q1135" s="3">
        <v>2.2589999999999999</v>
      </c>
      <c r="R1135" s="3">
        <v>2.2069999999999999</v>
      </c>
      <c r="S1135" s="6">
        <v>0</v>
      </c>
      <c r="T1135" s="6">
        <f>R1135-S1135</f>
        <v>2.2069999999999999</v>
      </c>
      <c r="U1135" s="3">
        <v>2.2069999999999999</v>
      </c>
      <c r="V1135" s="6">
        <f>U1135-S1135</f>
        <v>2.2069999999999999</v>
      </c>
      <c r="W1135" s="6">
        <f>100 - (1 - (((U1135-T1135)/U1135)+(S1135/T1135)))*100</f>
        <v>0</v>
      </c>
      <c r="X1135" s="3">
        <v>2.2269999999999999</v>
      </c>
      <c r="Y1135" s="13">
        <f>(X1135-U1135)/U1135*100</f>
        <v>0.90620752152242945</v>
      </c>
      <c r="Z1135" s="14">
        <f>IF(W1135&gt;10,"NA",Y1135)</f>
        <v>0.90620752152242945</v>
      </c>
    </row>
    <row r="1136" spans="1:26" ht="19" x14ac:dyDescent="0.25">
      <c r="A1136" s="23">
        <v>1135</v>
      </c>
      <c r="B1136" s="5" t="s">
        <v>25</v>
      </c>
      <c r="C1136" s="3" t="s">
        <v>7</v>
      </c>
      <c r="D1136" s="3" t="s">
        <v>7</v>
      </c>
      <c r="E1136" s="3" t="s">
        <v>47</v>
      </c>
      <c r="F1136" s="3" t="s">
        <v>23</v>
      </c>
      <c r="G1136" s="3">
        <v>3</v>
      </c>
      <c r="H1136" s="3" t="s">
        <v>17</v>
      </c>
      <c r="I1136" s="3" t="s">
        <v>36</v>
      </c>
      <c r="J1136" s="3">
        <v>465</v>
      </c>
      <c r="K1136" s="3">
        <v>26</v>
      </c>
      <c r="L1136" s="3">
        <v>0</v>
      </c>
      <c r="M1136" s="4">
        <f>PI()*(K1136/2)^2/1000+PI()*(L1136/2)^2/1000</f>
        <v>0.5309291584566751</v>
      </c>
      <c r="N1136" s="33">
        <v>0</v>
      </c>
      <c r="O1136" s="3">
        <v>8</v>
      </c>
      <c r="P1136" s="6">
        <v>2.2530000000000001</v>
      </c>
      <c r="Q1136" s="3">
        <v>2.6389999999999998</v>
      </c>
      <c r="R1136" s="3">
        <v>2.6030000000000002</v>
      </c>
      <c r="S1136" s="6">
        <v>0</v>
      </c>
      <c r="T1136" s="6">
        <f>R1136-S1136</f>
        <v>2.6030000000000002</v>
      </c>
      <c r="U1136" s="3">
        <v>2.7450000000000001</v>
      </c>
      <c r="V1136" s="6">
        <f>U1136-S1136</f>
        <v>2.7450000000000001</v>
      </c>
      <c r="W1136" s="6">
        <f>100 - (1 - (((U1136-T1136)/U1136)+(S1136/T1136)))*100</f>
        <v>5.1730418943533749</v>
      </c>
      <c r="X1136" s="3">
        <v>2.76</v>
      </c>
      <c r="Y1136" s="13">
        <f>(X1136-U1136)/U1136*100</f>
        <v>0.54644808743168227</v>
      </c>
      <c r="Z1136" s="14">
        <f>IF(W1136&gt;10,"NA",Y1136)</f>
        <v>0.54644808743168227</v>
      </c>
    </row>
    <row r="1137" spans="1:26" ht="19" x14ac:dyDescent="0.25">
      <c r="A1137" s="23">
        <v>1136</v>
      </c>
      <c r="B1137" s="5" t="s">
        <v>25</v>
      </c>
      <c r="C1137" s="3" t="s">
        <v>7</v>
      </c>
      <c r="D1137" s="3" t="s">
        <v>7</v>
      </c>
      <c r="E1137" s="3" t="s">
        <v>47</v>
      </c>
      <c r="F1137" s="3" t="s">
        <v>23</v>
      </c>
      <c r="G1137" s="3">
        <v>3</v>
      </c>
      <c r="H1137" s="3" t="s">
        <v>17</v>
      </c>
      <c r="I1137" s="3" t="s">
        <v>36</v>
      </c>
      <c r="J1137" s="3">
        <v>465</v>
      </c>
      <c r="K1137" s="3">
        <v>26</v>
      </c>
      <c r="L1137" s="3">
        <v>0</v>
      </c>
      <c r="M1137" s="4">
        <f>PI()*(K1137/2)^2/1000+PI()*(L1137/2)^2/1000</f>
        <v>0.5309291584566751</v>
      </c>
      <c r="N1137" s="33">
        <v>0</v>
      </c>
      <c r="O1137" s="3">
        <v>9</v>
      </c>
      <c r="P1137" s="6">
        <v>1.647</v>
      </c>
      <c r="Q1137" s="3">
        <v>1.8979999999999999</v>
      </c>
      <c r="R1137" s="3">
        <v>1.8979999999999999</v>
      </c>
      <c r="S1137" s="6">
        <v>0</v>
      </c>
      <c r="T1137" s="6">
        <f>R1137-S1137</f>
        <v>1.8979999999999999</v>
      </c>
      <c r="U1137" s="3">
        <v>1.913</v>
      </c>
      <c r="V1137" s="6">
        <f>U1137-S1137</f>
        <v>1.913</v>
      </c>
      <c r="W1137" s="6">
        <f>100 - (1 - (((U1137-T1137)/U1137)+(S1137/T1137)))*100</f>
        <v>0.78410872974386336</v>
      </c>
      <c r="X1137" s="3">
        <v>1.9330000000000001</v>
      </c>
      <c r="Y1137" s="13">
        <f>(X1137-U1137)/U1137*100</f>
        <v>1.0454783063251447</v>
      </c>
      <c r="Z1137" s="14">
        <f>IF(W1137&gt;10,"NA",Y1137)</f>
        <v>1.0454783063251447</v>
      </c>
    </row>
    <row r="1138" spans="1:26" ht="19" x14ac:dyDescent="0.25">
      <c r="A1138" s="23">
        <v>1137</v>
      </c>
      <c r="B1138" s="5" t="s">
        <v>25</v>
      </c>
      <c r="C1138" s="3" t="s">
        <v>7</v>
      </c>
      <c r="D1138" s="3" t="s">
        <v>7</v>
      </c>
      <c r="E1138" s="3" t="s">
        <v>47</v>
      </c>
      <c r="F1138" s="3" t="s">
        <v>23</v>
      </c>
      <c r="G1138" s="3">
        <v>4</v>
      </c>
      <c r="H1138" s="3" t="s">
        <v>9</v>
      </c>
      <c r="I1138" s="3" t="s">
        <v>31</v>
      </c>
      <c r="J1138" s="3">
        <v>462</v>
      </c>
      <c r="K1138" s="3">
        <v>30</v>
      </c>
      <c r="L1138" s="3">
        <v>0</v>
      </c>
      <c r="M1138" s="4">
        <f>PI()*(K1138/2)^2/1000+PI()*(L1138/2)^2/1000</f>
        <v>0.70685834705770345</v>
      </c>
      <c r="N1138" s="33">
        <v>0</v>
      </c>
      <c r="O1138" s="3">
        <v>1</v>
      </c>
      <c r="P1138" s="6">
        <v>2.89</v>
      </c>
      <c r="Q1138" s="6">
        <v>4.7389999999999999</v>
      </c>
      <c r="R1138" s="6">
        <v>4.6539999999999999</v>
      </c>
      <c r="S1138" s="6">
        <v>0</v>
      </c>
      <c r="T1138" s="6">
        <f>R1138-S1138</f>
        <v>4.6539999999999999</v>
      </c>
      <c r="U1138" s="6">
        <v>4.7350000000000003</v>
      </c>
      <c r="V1138" s="6">
        <f>U1138-S1138</f>
        <v>4.7350000000000003</v>
      </c>
      <c r="W1138" s="6">
        <f>100 - (1 - (((U1138-T1138)/U1138)+(S1138/T1138)))*100</f>
        <v>1.7106652587117281</v>
      </c>
      <c r="X1138" s="3">
        <v>4.774</v>
      </c>
      <c r="Y1138" s="13">
        <f>(X1138-U1138)/U1138*100</f>
        <v>0.82365364308341504</v>
      </c>
      <c r="Z1138" s="14">
        <f>IF(W1138&gt;10,"NA",Y1138)</f>
        <v>0.82365364308341504</v>
      </c>
    </row>
    <row r="1139" spans="1:26" ht="19" x14ac:dyDescent="0.25">
      <c r="A1139" s="23">
        <v>1138</v>
      </c>
      <c r="B1139" s="5" t="s">
        <v>25</v>
      </c>
      <c r="C1139" s="3" t="s">
        <v>7</v>
      </c>
      <c r="D1139" s="3" t="s">
        <v>7</v>
      </c>
      <c r="E1139" s="3" t="s">
        <v>47</v>
      </c>
      <c r="F1139" s="3" t="s">
        <v>23</v>
      </c>
      <c r="G1139" s="3">
        <v>4</v>
      </c>
      <c r="H1139" s="3" t="s">
        <v>9</v>
      </c>
      <c r="I1139" s="3" t="s">
        <v>31</v>
      </c>
      <c r="J1139" s="3">
        <v>462</v>
      </c>
      <c r="K1139" s="3">
        <v>30</v>
      </c>
      <c r="L1139" s="3">
        <v>0</v>
      </c>
      <c r="M1139" s="4">
        <f>PI()*(K1139/2)^2/1000+PI()*(L1139/2)^2/1000</f>
        <v>0.70685834705770345</v>
      </c>
      <c r="N1139" s="33">
        <v>0</v>
      </c>
      <c r="O1139" s="3">
        <v>2</v>
      </c>
      <c r="P1139" s="6">
        <v>2.339</v>
      </c>
      <c r="Q1139" s="6">
        <v>2.903</v>
      </c>
      <c r="R1139" s="6">
        <v>2.8679999999999999</v>
      </c>
      <c r="S1139" s="6">
        <v>0</v>
      </c>
      <c r="T1139" s="6">
        <f>R1139-S1139</f>
        <v>2.8679999999999999</v>
      </c>
      <c r="U1139" s="6">
        <v>3.0289999999999999</v>
      </c>
      <c r="V1139" s="6">
        <f>U1139-S1139</f>
        <v>3.0289999999999999</v>
      </c>
      <c r="W1139" s="6">
        <f>100 - (1 - (((U1139-T1139)/U1139)+(S1139/T1139)))*100</f>
        <v>5.3152855727962987</v>
      </c>
      <c r="X1139" s="3">
        <v>3.109</v>
      </c>
      <c r="Y1139" s="13">
        <f>(X1139-U1139)/U1139*100</f>
        <v>2.6411356883459911</v>
      </c>
      <c r="Z1139" s="14">
        <f>IF(W1139&gt;10,"NA",Y1139)</f>
        <v>2.6411356883459911</v>
      </c>
    </row>
    <row r="1140" spans="1:26" ht="19" x14ac:dyDescent="0.25">
      <c r="A1140" s="23">
        <v>1139</v>
      </c>
      <c r="B1140" s="5" t="s">
        <v>25</v>
      </c>
      <c r="C1140" s="3" t="s">
        <v>7</v>
      </c>
      <c r="D1140" s="3" t="s">
        <v>7</v>
      </c>
      <c r="E1140" s="3" t="s">
        <v>47</v>
      </c>
      <c r="F1140" s="3" t="s">
        <v>23</v>
      </c>
      <c r="G1140" s="3">
        <v>4</v>
      </c>
      <c r="H1140" s="3" t="s">
        <v>9</v>
      </c>
      <c r="I1140" s="3" t="s">
        <v>31</v>
      </c>
      <c r="J1140" s="3">
        <v>462</v>
      </c>
      <c r="K1140" s="3">
        <v>30</v>
      </c>
      <c r="L1140" s="3">
        <v>0</v>
      </c>
      <c r="M1140" s="4">
        <f>PI()*(K1140/2)^2/1000+PI()*(L1140/2)^2/1000</f>
        <v>0.70685834705770345</v>
      </c>
      <c r="N1140" s="33">
        <v>0</v>
      </c>
      <c r="O1140" s="3">
        <v>3</v>
      </c>
      <c r="P1140" s="6">
        <v>2.06</v>
      </c>
      <c r="Q1140" s="6">
        <v>2.4009999999999998</v>
      </c>
      <c r="R1140" s="6">
        <v>2.339</v>
      </c>
      <c r="S1140" s="6">
        <v>0</v>
      </c>
      <c r="T1140" s="6">
        <f>R1140-S1140</f>
        <v>2.339</v>
      </c>
      <c r="U1140" s="6">
        <v>2.6539999999999999</v>
      </c>
      <c r="V1140" s="6">
        <f>U1140-S1140</f>
        <v>2.6539999999999999</v>
      </c>
      <c r="W1140" s="6">
        <f>100 - (1 - (((U1140-T1140)/U1140)+(S1140/T1140)))*100</f>
        <v>11.868877166541068</v>
      </c>
      <c r="X1140" s="3">
        <v>2.6829999999999998</v>
      </c>
      <c r="Y1140" s="13">
        <f>(X1140-U1140)/U1140*100</f>
        <v>1.0926902788244128</v>
      </c>
      <c r="Z1140" s="14" t="str">
        <f>IF(W1140&gt;10,"NA",Y1140)</f>
        <v>NA</v>
      </c>
    </row>
    <row r="1141" spans="1:26" ht="19" x14ac:dyDescent="0.25">
      <c r="A1141" s="23">
        <v>1140</v>
      </c>
      <c r="B1141" s="5" t="s">
        <v>25</v>
      </c>
      <c r="C1141" s="3" t="s">
        <v>7</v>
      </c>
      <c r="D1141" s="3" t="s">
        <v>7</v>
      </c>
      <c r="E1141" s="3" t="s">
        <v>47</v>
      </c>
      <c r="F1141" s="3" t="s">
        <v>23</v>
      </c>
      <c r="G1141" s="3">
        <v>4</v>
      </c>
      <c r="H1141" s="3" t="s">
        <v>9</v>
      </c>
      <c r="I1141" s="3" t="s">
        <v>31</v>
      </c>
      <c r="J1141" s="3">
        <v>462</v>
      </c>
      <c r="K1141" s="3">
        <v>30</v>
      </c>
      <c r="L1141" s="3">
        <v>0</v>
      </c>
      <c r="M1141" s="4">
        <f>PI()*(K1141/2)^2/1000+PI()*(L1141/2)^2/1000</f>
        <v>0.70685834705770345</v>
      </c>
      <c r="N1141" s="33">
        <v>0</v>
      </c>
      <c r="O1141" s="3">
        <v>4</v>
      </c>
      <c r="P1141" s="6">
        <v>1.883</v>
      </c>
      <c r="Q1141" s="6">
        <v>2.298</v>
      </c>
      <c r="R1141" s="6">
        <v>2.298</v>
      </c>
      <c r="S1141" s="6">
        <v>0</v>
      </c>
      <c r="T1141" s="6">
        <f>R1141-S1141</f>
        <v>2.298</v>
      </c>
      <c r="U1141" s="6">
        <v>2.3460000000000001</v>
      </c>
      <c r="V1141" s="6">
        <f>U1141-S1141</f>
        <v>2.3460000000000001</v>
      </c>
      <c r="W1141" s="6">
        <f>100 - (1 - (((U1141-T1141)/U1141)+(S1141/T1141)))*100</f>
        <v>2.0460358056266017</v>
      </c>
      <c r="X1141" s="3">
        <v>2.4039999999999999</v>
      </c>
      <c r="Y1141" s="13">
        <f>(X1141-U1141)/U1141*100</f>
        <v>2.4722932651321323</v>
      </c>
      <c r="Z1141" s="14">
        <f>IF(W1141&gt;10,"NA",Y1141)</f>
        <v>2.4722932651321323</v>
      </c>
    </row>
    <row r="1142" spans="1:26" ht="19" x14ac:dyDescent="0.25">
      <c r="A1142" s="23">
        <v>1141</v>
      </c>
      <c r="B1142" s="5" t="s">
        <v>25</v>
      </c>
      <c r="C1142" s="3" t="s">
        <v>7</v>
      </c>
      <c r="D1142" s="3" t="s">
        <v>7</v>
      </c>
      <c r="E1142" s="3" t="s">
        <v>47</v>
      </c>
      <c r="F1142" s="3" t="s">
        <v>23</v>
      </c>
      <c r="G1142" s="3">
        <v>4</v>
      </c>
      <c r="H1142" s="3" t="s">
        <v>9</v>
      </c>
      <c r="I1142" s="3" t="s">
        <v>31</v>
      </c>
      <c r="J1142" s="3">
        <v>462</v>
      </c>
      <c r="K1142" s="3">
        <v>30</v>
      </c>
      <c r="L1142" s="3">
        <v>0</v>
      </c>
      <c r="M1142" s="4">
        <f>PI()*(K1142/2)^2/1000+PI()*(L1142/2)^2/1000</f>
        <v>0.70685834705770345</v>
      </c>
      <c r="N1142" s="33">
        <v>0</v>
      </c>
      <c r="O1142" s="3">
        <v>5</v>
      </c>
      <c r="P1142" s="6">
        <v>2.1120000000000001</v>
      </c>
      <c r="Q1142" s="6">
        <v>2.8109999999999999</v>
      </c>
      <c r="R1142" s="6">
        <v>2.74</v>
      </c>
      <c r="S1142" s="6">
        <v>0</v>
      </c>
      <c r="T1142" s="6">
        <f>R1142-S1142</f>
        <v>2.74</v>
      </c>
      <c r="U1142" s="6">
        <v>2.74</v>
      </c>
      <c r="V1142" s="6">
        <f>U1142-S1142</f>
        <v>2.74</v>
      </c>
      <c r="W1142" s="6">
        <f>100 - (1 - (((U1142-T1142)/U1142)+(S1142/T1142)))*100</f>
        <v>0</v>
      </c>
      <c r="X1142" s="3">
        <v>2.7789999999999999</v>
      </c>
      <c r="Y1142" s="13">
        <f>(X1142-U1142)/U1142*100</f>
        <v>1.4233576642335657</v>
      </c>
      <c r="Z1142" s="14">
        <f>IF(W1142&gt;10,"NA",Y1142)</f>
        <v>1.4233576642335657</v>
      </c>
    </row>
    <row r="1143" spans="1:26" ht="19" x14ac:dyDescent="0.25">
      <c r="A1143" s="23">
        <v>1142</v>
      </c>
      <c r="B1143" s="5" t="s">
        <v>25</v>
      </c>
      <c r="C1143" s="3" t="s">
        <v>7</v>
      </c>
      <c r="D1143" s="3" t="s">
        <v>7</v>
      </c>
      <c r="E1143" s="3" t="s">
        <v>47</v>
      </c>
      <c r="F1143" s="3" t="s">
        <v>23</v>
      </c>
      <c r="G1143" s="3">
        <v>4</v>
      </c>
      <c r="H1143" s="3" t="s">
        <v>9</v>
      </c>
      <c r="I1143" s="3" t="s">
        <v>31</v>
      </c>
      <c r="J1143" s="3">
        <v>462</v>
      </c>
      <c r="K1143" s="3">
        <v>30</v>
      </c>
      <c r="L1143" s="3">
        <v>0</v>
      </c>
      <c r="M1143" s="4">
        <f>PI()*(K1143/2)^2/1000+PI()*(L1143/2)^2/1000</f>
        <v>0.70685834705770345</v>
      </c>
      <c r="N1143" s="33">
        <v>0</v>
      </c>
      <c r="O1143" s="3">
        <v>6</v>
      </c>
      <c r="P1143" s="6">
        <v>2.5150000000000001</v>
      </c>
      <c r="Q1143" s="6">
        <v>3.722</v>
      </c>
      <c r="R1143" s="6">
        <v>3.6819999999999999</v>
      </c>
      <c r="S1143" s="6">
        <v>0</v>
      </c>
      <c r="T1143" s="6">
        <f>R1143-S1143</f>
        <v>3.6819999999999999</v>
      </c>
      <c r="U1143" s="6">
        <v>3.6819999999999999</v>
      </c>
      <c r="V1143" s="6">
        <f>U1143-S1143</f>
        <v>3.6819999999999999</v>
      </c>
      <c r="W1143" s="6">
        <f>100 - (1 - (((U1143-T1143)/U1143)+(S1143/T1143)))*100</f>
        <v>0</v>
      </c>
      <c r="X1143" s="3">
        <v>3.758</v>
      </c>
      <c r="Y1143" s="13">
        <f>(X1143-U1143)/U1143*100</f>
        <v>2.064095600217275</v>
      </c>
      <c r="Z1143" s="14">
        <f>IF(W1143&gt;10,"NA",Y1143)</f>
        <v>2.064095600217275</v>
      </c>
    </row>
    <row r="1144" spans="1:26" ht="19" x14ac:dyDescent="0.25">
      <c r="A1144" s="23">
        <v>1143</v>
      </c>
      <c r="B1144" s="5" t="s">
        <v>25</v>
      </c>
      <c r="C1144" s="3" t="s">
        <v>7</v>
      </c>
      <c r="D1144" s="3" t="s">
        <v>7</v>
      </c>
      <c r="E1144" s="3" t="s">
        <v>47</v>
      </c>
      <c r="F1144" s="3" t="s">
        <v>23</v>
      </c>
      <c r="G1144" s="3">
        <v>4</v>
      </c>
      <c r="H1144" s="3" t="s">
        <v>9</v>
      </c>
      <c r="I1144" s="3" t="s">
        <v>31</v>
      </c>
      <c r="J1144" s="3">
        <v>462</v>
      </c>
      <c r="K1144" s="3">
        <v>30</v>
      </c>
      <c r="L1144" s="3">
        <v>0</v>
      </c>
      <c r="M1144" s="4">
        <f>PI()*(K1144/2)^2/1000+PI()*(L1144/2)^2/1000</f>
        <v>0.70685834705770345</v>
      </c>
      <c r="N1144" s="33">
        <v>0</v>
      </c>
      <c r="O1144" s="3">
        <v>7</v>
      </c>
      <c r="P1144" s="6">
        <v>2.35</v>
      </c>
      <c r="Q1144" s="6">
        <v>3.03</v>
      </c>
      <c r="R1144" s="6">
        <v>2.992</v>
      </c>
      <c r="S1144" s="6">
        <v>0</v>
      </c>
      <c r="T1144" s="6">
        <f>R1144-S1144</f>
        <v>2.992</v>
      </c>
      <c r="U1144" s="6">
        <v>3.25</v>
      </c>
      <c r="V1144" s="6">
        <f>U1144-S1144</f>
        <v>3.25</v>
      </c>
      <c r="W1144" s="6">
        <f>100 - (1 - (((U1144-T1144)/U1144)+(S1144/T1144)))*100</f>
        <v>7.9384615384615387</v>
      </c>
      <c r="X1144" s="3">
        <v>3.306</v>
      </c>
      <c r="Y1144" s="13">
        <f>(X1144-U1144)/U1144*100</f>
        <v>1.7230769230769247</v>
      </c>
      <c r="Z1144" s="14">
        <f>IF(W1144&gt;10,"NA",Y1144)</f>
        <v>1.7230769230769247</v>
      </c>
    </row>
    <row r="1145" spans="1:26" ht="19" x14ac:dyDescent="0.25">
      <c r="A1145" s="23">
        <v>1144</v>
      </c>
      <c r="B1145" s="5" t="s">
        <v>25</v>
      </c>
      <c r="C1145" s="3" t="s">
        <v>7</v>
      </c>
      <c r="D1145" s="3" t="s">
        <v>7</v>
      </c>
      <c r="E1145" s="3" t="s">
        <v>47</v>
      </c>
      <c r="F1145" s="3" t="s">
        <v>23</v>
      </c>
      <c r="G1145" s="3">
        <v>4</v>
      </c>
      <c r="H1145" s="3" t="s">
        <v>9</v>
      </c>
      <c r="I1145" s="3" t="s">
        <v>31</v>
      </c>
      <c r="J1145" s="3">
        <v>462</v>
      </c>
      <c r="K1145" s="3">
        <v>30</v>
      </c>
      <c r="L1145" s="3">
        <v>0</v>
      </c>
      <c r="M1145" s="4">
        <f>PI()*(K1145/2)^2/1000+PI()*(L1145/2)^2/1000</f>
        <v>0.70685834705770345</v>
      </c>
      <c r="N1145" s="33">
        <v>0</v>
      </c>
      <c r="O1145" s="3">
        <v>8</v>
      </c>
      <c r="P1145" s="6">
        <v>2.8090000000000002</v>
      </c>
      <c r="Q1145" s="6">
        <v>4.9509999999999996</v>
      </c>
      <c r="R1145" s="6">
        <v>4.8810000000000002</v>
      </c>
      <c r="S1145" s="6">
        <v>0</v>
      </c>
      <c r="T1145" s="6">
        <f>R1145-S1145</f>
        <v>4.8810000000000002</v>
      </c>
      <c r="U1145" s="6">
        <v>4.9880000000000004</v>
      </c>
      <c r="V1145" s="6">
        <f>U1145-S1145</f>
        <v>4.9880000000000004</v>
      </c>
      <c r="W1145" s="6">
        <f>100 - (1 - (((U1145-T1145)/U1145)+(S1145/T1145)))*100</f>
        <v>2.1451483560545341</v>
      </c>
      <c r="X1145" s="3">
        <v>5.0709999999999997</v>
      </c>
      <c r="Y1145" s="13">
        <f>(X1145-U1145)/U1145*100</f>
        <v>1.6639935846030331</v>
      </c>
      <c r="Z1145" s="14">
        <f>IF(W1145&gt;10,"NA",Y1145)</f>
        <v>1.6639935846030331</v>
      </c>
    </row>
    <row r="1146" spans="1:26" ht="19" x14ac:dyDescent="0.25">
      <c r="A1146" s="23">
        <v>1145</v>
      </c>
      <c r="B1146" s="5" t="s">
        <v>25</v>
      </c>
      <c r="C1146" s="3" t="s">
        <v>7</v>
      </c>
      <c r="D1146" s="3" t="s">
        <v>7</v>
      </c>
      <c r="E1146" s="3" t="s">
        <v>47</v>
      </c>
      <c r="F1146" s="3" t="s">
        <v>23</v>
      </c>
      <c r="G1146" s="3">
        <v>4</v>
      </c>
      <c r="H1146" s="3" t="s">
        <v>9</v>
      </c>
      <c r="I1146" s="3" t="s">
        <v>31</v>
      </c>
      <c r="J1146" s="3">
        <v>462</v>
      </c>
      <c r="K1146" s="3">
        <v>30</v>
      </c>
      <c r="L1146" s="3">
        <v>0</v>
      </c>
      <c r="M1146" s="4">
        <f>PI()*(K1146/2)^2/1000+PI()*(L1146/2)^2/1000</f>
        <v>0.70685834705770345</v>
      </c>
      <c r="N1146" s="33">
        <v>0</v>
      </c>
      <c r="O1146" s="3">
        <v>9</v>
      </c>
      <c r="P1146" s="6">
        <v>2.9609999999999999</v>
      </c>
      <c r="Q1146" s="6">
        <v>4.9359999999999999</v>
      </c>
      <c r="R1146" s="6">
        <v>4.8099999999999996</v>
      </c>
      <c r="S1146" s="6">
        <v>0</v>
      </c>
      <c r="T1146" s="6">
        <f>R1146-S1146</f>
        <v>4.8099999999999996</v>
      </c>
      <c r="U1146" s="6">
        <v>4.8209999999999997</v>
      </c>
      <c r="V1146" s="6">
        <f>U1146-S1146</f>
        <v>4.8209999999999997</v>
      </c>
      <c r="W1146" s="6">
        <f>100 - (1 - (((U1146-T1146)/U1146)+(S1146/T1146)))*100</f>
        <v>0.22816842978635066</v>
      </c>
      <c r="X1146" s="3">
        <v>4.9320000000000004</v>
      </c>
      <c r="Y1146" s="13">
        <f>(X1146-U1146)/U1146*100</f>
        <v>2.3024268823895593</v>
      </c>
      <c r="Z1146" s="14">
        <f>IF(W1146&gt;10,"NA",Y1146)</f>
        <v>2.3024268823895593</v>
      </c>
    </row>
    <row r="1147" spans="1:26" ht="19" x14ac:dyDescent="0.25">
      <c r="A1147" s="23">
        <v>1146</v>
      </c>
      <c r="B1147" s="5" t="s">
        <v>25</v>
      </c>
      <c r="C1147" s="3" t="s">
        <v>7</v>
      </c>
      <c r="D1147" s="3" t="s">
        <v>7</v>
      </c>
      <c r="E1147" s="3" t="s">
        <v>47</v>
      </c>
      <c r="F1147" s="3" t="s">
        <v>23</v>
      </c>
      <c r="G1147" s="3">
        <v>4</v>
      </c>
      <c r="H1147" s="3" t="s">
        <v>9</v>
      </c>
      <c r="I1147" s="3" t="s">
        <v>31</v>
      </c>
      <c r="J1147" s="3">
        <v>462</v>
      </c>
      <c r="K1147" s="3">
        <v>30</v>
      </c>
      <c r="L1147" s="3">
        <v>0</v>
      </c>
      <c r="M1147" s="4">
        <f>PI()*(K1147/2)^2/1000+PI()*(L1147/2)^2/1000</f>
        <v>0.70685834705770345</v>
      </c>
      <c r="N1147" s="33">
        <v>0</v>
      </c>
      <c r="O1147" s="3">
        <v>10</v>
      </c>
      <c r="P1147" s="6">
        <v>2.04</v>
      </c>
      <c r="Q1147" s="6">
        <v>2.6339999999999999</v>
      </c>
      <c r="R1147" s="6">
        <v>2.4670000000000001</v>
      </c>
      <c r="S1147" s="6">
        <v>0</v>
      </c>
      <c r="T1147" s="6">
        <f>R1147-S1147</f>
        <v>2.4670000000000001</v>
      </c>
      <c r="U1147" s="6">
        <v>2.4769999999999999</v>
      </c>
      <c r="V1147" s="6">
        <f>U1147-S1147</f>
        <v>2.4769999999999999</v>
      </c>
      <c r="W1147" s="6">
        <f>100 - (1 - (((U1147-T1147)/U1147)+(S1147/T1147)))*100</f>
        <v>0.40371417036737967</v>
      </c>
      <c r="X1147" s="3">
        <v>2.528</v>
      </c>
      <c r="Y1147" s="13">
        <f>(X1147-U1147)/U1147*100</f>
        <v>2.0589422688736438</v>
      </c>
      <c r="Z1147" s="14">
        <f>IF(W1147&gt;10,"NA",Y1147)</f>
        <v>2.0589422688736438</v>
      </c>
    </row>
    <row r="1148" spans="1:26" ht="19" x14ac:dyDescent="0.25">
      <c r="A1148" s="23">
        <v>1147</v>
      </c>
      <c r="B1148" s="5" t="s">
        <v>25</v>
      </c>
      <c r="C1148" s="3" t="s">
        <v>7</v>
      </c>
      <c r="D1148" s="3" t="s">
        <v>7</v>
      </c>
      <c r="E1148" s="3" t="s">
        <v>47</v>
      </c>
      <c r="F1148" s="3" t="s">
        <v>23</v>
      </c>
      <c r="G1148" s="3">
        <v>4</v>
      </c>
      <c r="H1148" s="3" t="s">
        <v>9</v>
      </c>
      <c r="I1148" s="3" t="s">
        <v>31</v>
      </c>
      <c r="J1148" s="3">
        <v>462</v>
      </c>
      <c r="K1148" s="3">
        <v>30</v>
      </c>
      <c r="L1148" s="3">
        <v>0</v>
      </c>
      <c r="M1148" s="4">
        <f>PI()*(K1148/2)^2/1000+PI()*(L1148/2)^2/1000</f>
        <v>0.70685834705770345</v>
      </c>
      <c r="N1148" s="33">
        <v>0</v>
      </c>
      <c r="O1148" s="3">
        <v>11</v>
      </c>
      <c r="P1148" s="6">
        <v>2.0630000000000002</v>
      </c>
      <c r="Q1148" s="6">
        <v>2.5259999999999998</v>
      </c>
      <c r="R1148" s="6">
        <v>2.4470000000000001</v>
      </c>
      <c r="S1148" s="6">
        <v>0</v>
      </c>
      <c r="T1148" s="6">
        <f>R1148-S1148</f>
        <v>2.4470000000000001</v>
      </c>
      <c r="U1148" s="6">
        <v>2.4470000000000001</v>
      </c>
      <c r="V1148" s="6">
        <f>U1148-S1148</f>
        <v>2.4470000000000001</v>
      </c>
      <c r="W1148" s="6">
        <f>100 - (1 - (((U1148-T1148)/U1148)+(S1148/T1148)))*100</f>
        <v>0</v>
      </c>
      <c r="X1148" s="3">
        <v>2.472</v>
      </c>
      <c r="Y1148" s="13">
        <f>(X1148-U1148)/U1148*100</f>
        <v>1.0216591744993833</v>
      </c>
      <c r="Z1148" s="14">
        <f>IF(W1148&gt;10,"NA",Y1148)</f>
        <v>1.0216591744993833</v>
      </c>
    </row>
    <row r="1149" spans="1:26" ht="19" x14ac:dyDescent="0.25">
      <c r="A1149" s="23">
        <v>1148</v>
      </c>
      <c r="B1149" s="5" t="s">
        <v>25</v>
      </c>
      <c r="C1149" s="3" t="s">
        <v>7</v>
      </c>
      <c r="D1149" s="3" t="s">
        <v>7</v>
      </c>
      <c r="E1149" s="3" t="s">
        <v>47</v>
      </c>
      <c r="F1149" s="3" t="s">
        <v>23</v>
      </c>
      <c r="G1149" s="3">
        <v>4</v>
      </c>
      <c r="H1149" s="3" t="s">
        <v>9</v>
      </c>
      <c r="I1149" s="3" t="s">
        <v>31</v>
      </c>
      <c r="J1149" s="3">
        <v>462</v>
      </c>
      <c r="K1149" s="3">
        <v>30</v>
      </c>
      <c r="L1149" s="3">
        <v>0</v>
      </c>
      <c r="M1149" s="4">
        <f>PI()*(K1149/2)^2/1000+PI()*(L1149/2)^2/1000</f>
        <v>0.70685834705770345</v>
      </c>
      <c r="N1149" s="33">
        <v>0</v>
      </c>
      <c r="O1149" s="3">
        <v>12</v>
      </c>
      <c r="P1149" s="6">
        <v>1.6859999999999999</v>
      </c>
      <c r="Q1149" s="6">
        <v>1.9359999999999999</v>
      </c>
      <c r="R1149" s="6">
        <v>1.9019999999999999</v>
      </c>
      <c r="S1149" s="6">
        <v>0</v>
      </c>
      <c r="T1149" s="6">
        <f>R1149-S1149</f>
        <v>1.9019999999999999</v>
      </c>
      <c r="U1149" s="6">
        <v>1.9470000000000001</v>
      </c>
      <c r="V1149" s="6">
        <f>U1149-S1149</f>
        <v>1.9470000000000001</v>
      </c>
      <c r="W1149" s="6">
        <f>100 - (1 - (((U1149-T1149)/U1149)+(S1149/T1149)))*100</f>
        <v>2.3112480739599448</v>
      </c>
      <c r="X1149" s="3">
        <v>1.9670000000000001</v>
      </c>
      <c r="Y1149" s="13">
        <f>(X1149-U1149)/U1149*100</f>
        <v>1.0272213662044178</v>
      </c>
      <c r="Z1149" s="14">
        <f>IF(W1149&gt;10,"NA",Y1149)</f>
        <v>1.0272213662044178</v>
      </c>
    </row>
    <row r="1150" spans="1:26" ht="19" x14ac:dyDescent="0.25">
      <c r="A1150" s="23">
        <v>1149</v>
      </c>
      <c r="B1150" s="5" t="s">
        <v>25</v>
      </c>
      <c r="C1150" s="3" t="s">
        <v>7</v>
      </c>
      <c r="D1150" s="3" t="s">
        <v>7</v>
      </c>
      <c r="E1150" s="3" t="s">
        <v>47</v>
      </c>
      <c r="F1150" s="3" t="s">
        <v>23</v>
      </c>
      <c r="G1150" s="3">
        <v>4</v>
      </c>
      <c r="H1150" s="3" t="s">
        <v>9</v>
      </c>
      <c r="I1150" s="3" t="s">
        <v>31</v>
      </c>
      <c r="J1150" s="3">
        <v>462</v>
      </c>
      <c r="K1150" s="3">
        <v>30</v>
      </c>
      <c r="L1150" s="3">
        <v>0</v>
      </c>
      <c r="M1150" s="4">
        <f>PI()*(K1150/2)^2/1000+PI()*(L1150/2)^2/1000</f>
        <v>0.70685834705770345</v>
      </c>
      <c r="N1150" s="33">
        <v>0</v>
      </c>
      <c r="O1150" s="3">
        <v>13</v>
      </c>
      <c r="P1150" s="6">
        <v>1.4470000000000001</v>
      </c>
      <c r="Q1150" s="6">
        <v>1.2869999999999999</v>
      </c>
      <c r="R1150" s="6">
        <v>1.252</v>
      </c>
      <c r="S1150" s="6">
        <v>0</v>
      </c>
      <c r="T1150" s="6">
        <f>R1150-S1150</f>
        <v>1.252</v>
      </c>
      <c r="U1150" s="6">
        <v>1.252</v>
      </c>
      <c r="V1150" s="6">
        <f>U1150-S1150</f>
        <v>1.252</v>
      </c>
      <c r="W1150" s="6">
        <f>100 - (1 - (((U1150-T1150)/U1150)+(S1150/T1150)))*100</f>
        <v>0</v>
      </c>
      <c r="X1150" s="3">
        <v>1.282</v>
      </c>
      <c r="Y1150" s="13">
        <f>(X1150-U1150)/U1150*100</f>
        <v>2.3961661341853056</v>
      </c>
      <c r="Z1150" s="14">
        <f>IF(W1150&gt;10,"NA",Y1150)</f>
        <v>2.3961661341853056</v>
      </c>
    </row>
    <row r="1151" spans="1:26" ht="19" x14ac:dyDescent="0.25">
      <c r="A1151" s="23">
        <v>1150</v>
      </c>
      <c r="B1151" s="5" t="s">
        <v>25</v>
      </c>
      <c r="C1151" s="3" t="s">
        <v>7</v>
      </c>
      <c r="D1151" s="3" t="s">
        <v>7</v>
      </c>
      <c r="E1151" s="3" t="s">
        <v>47</v>
      </c>
      <c r="F1151" s="3" t="s">
        <v>23</v>
      </c>
      <c r="G1151" s="3">
        <v>4</v>
      </c>
      <c r="H1151" s="3" t="s">
        <v>17</v>
      </c>
      <c r="I1151" s="3" t="s">
        <v>31</v>
      </c>
      <c r="J1151" s="3">
        <v>462</v>
      </c>
      <c r="K1151" s="3">
        <v>30</v>
      </c>
      <c r="L1151" s="3">
        <v>0</v>
      </c>
      <c r="M1151" s="4">
        <f>PI()*(K1151/2)^2/1000+PI()*(L1151/2)^2/1000</f>
        <v>0.70685834705770345</v>
      </c>
      <c r="N1151" s="33">
        <v>0</v>
      </c>
      <c r="O1151" s="3">
        <v>1</v>
      </c>
      <c r="P1151" s="6">
        <v>1.7969999999999999</v>
      </c>
      <c r="Q1151" s="6">
        <v>1.2310000000000001</v>
      </c>
      <c r="R1151" s="6">
        <v>1.2310000000000001</v>
      </c>
      <c r="S1151" s="6">
        <v>0</v>
      </c>
      <c r="T1151" s="6">
        <f>R1151-S1151</f>
        <v>1.2310000000000001</v>
      </c>
      <c r="U1151" s="6">
        <v>1.4990000000000001</v>
      </c>
      <c r="V1151" s="6">
        <f>U1151-S1151</f>
        <v>1.4990000000000001</v>
      </c>
      <c r="W1151" s="6">
        <f>100 - (1 - (((U1151-T1151)/U1151)+(S1151/T1151)))*100</f>
        <v>17.878585723815874</v>
      </c>
      <c r="X1151" s="6">
        <v>1.524</v>
      </c>
      <c r="Y1151" s="13">
        <f>(X1151-U1151)/U1151*100</f>
        <v>1.6677785190126688</v>
      </c>
      <c r="Z1151" s="14" t="str">
        <f>IF(W1151&gt;10,"NA",Y1151)</f>
        <v>NA</v>
      </c>
    </row>
    <row r="1152" spans="1:26" ht="19" x14ac:dyDescent="0.25">
      <c r="A1152" s="23">
        <v>1151</v>
      </c>
      <c r="B1152" s="5" t="s">
        <v>25</v>
      </c>
      <c r="C1152" s="3" t="s">
        <v>7</v>
      </c>
      <c r="D1152" s="3" t="s">
        <v>7</v>
      </c>
      <c r="E1152" s="3" t="s">
        <v>47</v>
      </c>
      <c r="F1152" s="3" t="s">
        <v>23</v>
      </c>
      <c r="G1152" s="3">
        <v>4</v>
      </c>
      <c r="H1152" s="3" t="s">
        <v>17</v>
      </c>
      <c r="I1152" s="3" t="s">
        <v>31</v>
      </c>
      <c r="J1152" s="3">
        <v>462</v>
      </c>
      <c r="K1152" s="3">
        <v>30</v>
      </c>
      <c r="L1152" s="3">
        <v>0</v>
      </c>
      <c r="M1152" s="4">
        <f>PI()*(K1152/2)^2/1000+PI()*(L1152/2)^2/1000</f>
        <v>0.70685834705770345</v>
      </c>
      <c r="N1152" s="33">
        <v>0</v>
      </c>
      <c r="O1152" s="3">
        <v>2</v>
      </c>
      <c r="P1152" s="6">
        <v>3.9910000000000001</v>
      </c>
      <c r="Q1152" s="6">
        <v>7.867</v>
      </c>
      <c r="R1152" s="6">
        <v>7.7949999999999999</v>
      </c>
      <c r="S1152" s="6">
        <v>0</v>
      </c>
      <c r="T1152" s="6">
        <f>R1152-S1152</f>
        <v>7.7949999999999999</v>
      </c>
      <c r="U1152" s="6">
        <v>8.5419999999999998</v>
      </c>
      <c r="V1152" s="6">
        <f>U1152-S1152</f>
        <v>8.5419999999999998</v>
      </c>
      <c r="W1152" s="6">
        <f>100 - (1 - (((U1152-T1152)/U1152)+(S1152/T1152)))*100</f>
        <v>8.7450245844064511</v>
      </c>
      <c r="X1152" s="6">
        <v>8.6189999999999998</v>
      </c>
      <c r="Y1152" s="13">
        <f>(X1152-U1152)/U1152*100</f>
        <v>0.90142823694685048</v>
      </c>
      <c r="Z1152" s="14">
        <f>IF(W1152&gt;10,"NA",Y1152)</f>
        <v>0.90142823694685048</v>
      </c>
    </row>
    <row r="1153" spans="1:26" ht="19" x14ac:dyDescent="0.25">
      <c r="A1153" s="23">
        <v>1152</v>
      </c>
      <c r="B1153" s="5" t="s">
        <v>25</v>
      </c>
      <c r="C1153" s="3" t="s">
        <v>7</v>
      </c>
      <c r="D1153" s="3" t="s">
        <v>7</v>
      </c>
      <c r="E1153" s="3" t="s">
        <v>47</v>
      </c>
      <c r="F1153" s="3" t="s">
        <v>23</v>
      </c>
      <c r="G1153" s="3">
        <v>4</v>
      </c>
      <c r="H1153" s="3" t="s">
        <v>17</v>
      </c>
      <c r="I1153" s="3" t="s">
        <v>31</v>
      </c>
      <c r="J1153" s="3">
        <v>462</v>
      </c>
      <c r="K1153" s="3">
        <v>30</v>
      </c>
      <c r="L1153" s="3">
        <v>0</v>
      </c>
      <c r="M1153" s="4">
        <f>PI()*(K1153/2)^2/1000+PI()*(L1153/2)^2/1000</f>
        <v>0.70685834705770345</v>
      </c>
      <c r="N1153" s="33">
        <v>0</v>
      </c>
      <c r="O1153" s="3">
        <v>3</v>
      </c>
      <c r="P1153" s="6">
        <v>2.8410000000000002</v>
      </c>
      <c r="Q1153" s="6">
        <v>3.6190000000000002</v>
      </c>
      <c r="R1153" s="6">
        <v>3.5819999999999999</v>
      </c>
      <c r="S1153" s="6">
        <v>0</v>
      </c>
      <c r="T1153" s="6">
        <f>R1153-S1153</f>
        <v>3.5819999999999999</v>
      </c>
      <c r="U1153" s="6">
        <v>4.2320000000000002</v>
      </c>
      <c r="V1153" s="6">
        <f>U1153-S1153</f>
        <v>4.2320000000000002</v>
      </c>
      <c r="W1153" s="6">
        <f>100 - (1 - (((U1153-T1153)/U1153)+(S1153/T1153)))*100</f>
        <v>15.359168241965975</v>
      </c>
      <c r="X1153" s="6">
        <v>4.2480000000000002</v>
      </c>
      <c r="Y1153" s="13">
        <f>(X1153-U1153)/U1153*100</f>
        <v>0.37807183364839353</v>
      </c>
      <c r="Z1153" s="14" t="str">
        <f>IF(W1153&gt;10,"NA",Y1153)</f>
        <v>NA</v>
      </c>
    </row>
    <row r="1154" spans="1:26" ht="19" x14ac:dyDescent="0.25">
      <c r="A1154" s="23">
        <v>1153</v>
      </c>
      <c r="B1154" s="5" t="s">
        <v>25</v>
      </c>
      <c r="C1154" s="3" t="s">
        <v>7</v>
      </c>
      <c r="D1154" s="3" t="s">
        <v>7</v>
      </c>
      <c r="E1154" s="3" t="s">
        <v>47</v>
      </c>
      <c r="F1154" s="3" t="s">
        <v>23</v>
      </c>
      <c r="G1154" s="3">
        <v>4</v>
      </c>
      <c r="H1154" s="3" t="s">
        <v>17</v>
      </c>
      <c r="I1154" s="3" t="s">
        <v>31</v>
      </c>
      <c r="J1154" s="3">
        <v>462</v>
      </c>
      <c r="K1154" s="3">
        <v>30</v>
      </c>
      <c r="L1154" s="3">
        <v>0</v>
      </c>
      <c r="M1154" s="4">
        <f>PI()*(K1154/2)^2/1000+PI()*(L1154/2)^2/1000</f>
        <v>0.70685834705770345</v>
      </c>
      <c r="N1154" s="33">
        <v>0</v>
      </c>
      <c r="O1154" s="3">
        <v>4</v>
      </c>
      <c r="P1154" s="6">
        <v>2.5150000000000001</v>
      </c>
      <c r="Q1154" s="6">
        <v>2.758</v>
      </c>
      <c r="R1154" s="6">
        <v>2.7250000000000001</v>
      </c>
      <c r="S1154" s="6">
        <v>0</v>
      </c>
      <c r="T1154" s="6">
        <f>R1154-S1154</f>
        <v>2.7250000000000001</v>
      </c>
      <c r="U1154" s="6">
        <v>3.2240000000000002</v>
      </c>
      <c r="V1154" s="6">
        <f>U1154-S1154</f>
        <v>3.2240000000000002</v>
      </c>
      <c r="W1154" s="6">
        <f>100 - (1 - (((U1154-T1154)/U1154)+(S1154/T1154)))*100</f>
        <v>15.477667493796531</v>
      </c>
      <c r="X1154" s="6">
        <v>3.246</v>
      </c>
      <c r="Y1154" s="13">
        <f>(X1154-U1154)/U1154*100</f>
        <v>0.68238213399503089</v>
      </c>
      <c r="Z1154" s="14" t="str">
        <f>IF(W1154&gt;10,"NA",Y1154)</f>
        <v>NA</v>
      </c>
    </row>
    <row r="1155" spans="1:26" ht="19" x14ac:dyDescent="0.25">
      <c r="A1155" s="23">
        <v>1154</v>
      </c>
      <c r="B1155" s="5" t="s">
        <v>25</v>
      </c>
      <c r="C1155" s="3" t="s">
        <v>7</v>
      </c>
      <c r="D1155" s="3" t="s">
        <v>7</v>
      </c>
      <c r="E1155" s="3" t="s">
        <v>47</v>
      </c>
      <c r="F1155" s="3" t="s">
        <v>23</v>
      </c>
      <c r="G1155" s="3">
        <v>4</v>
      </c>
      <c r="H1155" s="3" t="s">
        <v>17</v>
      </c>
      <c r="I1155" s="3" t="s">
        <v>31</v>
      </c>
      <c r="J1155" s="3">
        <v>462</v>
      </c>
      <c r="K1155" s="3">
        <v>30</v>
      </c>
      <c r="L1155" s="3">
        <v>0</v>
      </c>
      <c r="M1155" s="4">
        <f>PI()*(K1155/2)^2/1000+PI()*(L1155/2)^2/1000</f>
        <v>0.70685834705770345</v>
      </c>
      <c r="N1155" s="33">
        <v>0</v>
      </c>
      <c r="O1155" s="3">
        <v>5</v>
      </c>
      <c r="P1155" s="6">
        <v>2.0920000000000001</v>
      </c>
      <c r="Q1155" s="6">
        <v>2.2330000000000001</v>
      </c>
      <c r="R1155" s="6">
        <v>2.2200000000000002</v>
      </c>
      <c r="S1155" s="6">
        <v>0</v>
      </c>
      <c r="T1155" s="6">
        <f>R1155-S1155</f>
        <v>2.2200000000000002</v>
      </c>
      <c r="U1155" s="6">
        <v>2.2410000000000001</v>
      </c>
      <c r="V1155" s="6">
        <f>U1155-S1155</f>
        <v>2.2410000000000001</v>
      </c>
      <c r="W1155" s="6">
        <f>100 - (1 - (((U1155-T1155)/U1155)+(S1155/T1155)))*100</f>
        <v>0.93708165997323078</v>
      </c>
      <c r="X1155" s="6">
        <v>2.2610000000000001</v>
      </c>
      <c r="Y1155" s="13">
        <f>(X1155-U1155)/U1155*100</f>
        <v>0.89245872378402569</v>
      </c>
      <c r="Z1155" s="14">
        <f>IF(W1155&gt;10,"NA",Y1155)</f>
        <v>0.89245872378402569</v>
      </c>
    </row>
    <row r="1156" spans="1:26" ht="19" x14ac:dyDescent="0.25">
      <c r="A1156" s="23">
        <v>1155</v>
      </c>
      <c r="B1156" s="5" t="s">
        <v>25</v>
      </c>
      <c r="C1156" s="3" t="s">
        <v>7</v>
      </c>
      <c r="D1156" s="3" t="s">
        <v>7</v>
      </c>
      <c r="E1156" s="3" t="s">
        <v>47</v>
      </c>
      <c r="F1156" s="3" t="s">
        <v>23</v>
      </c>
      <c r="G1156" s="3">
        <v>4</v>
      </c>
      <c r="H1156" s="3" t="s">
        <v>17</v>
      </c>
      <c r="I1156" s="3" t="s">
        <v>31</v>
      </c>
      <c r="J1156" s="3">
        <v>462</v>
      </c>
      <c r="K1156" s="3">
        <v>30</v>
      </c>
      <c r="L1156" s="3">
        <v>0</v>
      </c>
      <c r="M1156" s="4">
        <f>PI()*(K1156/2)^2/1000+PI()*(L1156/2)^2/1000</f>
        <v>0.70685834705770345</v>
      </c>
      <c r="N1156" s="33">
        <v>0</v>
      </c>
      <c r="O1156" s="3">
        <v>6</v>
      </c>
      <c r="P1156" s="6">
        <v>3.66</v>
      </c>
      <c r="Q1156" s="6">
        <v>8.7089999999999996</v>
      </c>
      <c r="R1156" s="6">
        <v>8.625</v>
      </c>
      <c r="S1156" s="6">
        <v>0</v>
      </c>
      <c r="T1156" s="6">
        <f>R1156-S1156</f>
        <v>8.625</v>
      </c>
      <c r="U1156" s="6">
        <v>8.625</v>
      </c>
      <c r="V1156" s="6">
        <f>U1156-S1156</f>
        <v>8.625</v>
      </c>
      <c r="W1156" s="6">
        <f>100 - (1 - (((U1156-T1156)/U1156)+(S1156/T1156)))*100</f>
        <v>0</v>
      </c>
      <c r="X1156" s="6">
        <v>8.8059999999999992</v>
      </c>
      <c r="Y1156" s="13">
        <f>(X1156-U1156)/U1156*100</f>
        <v>2.0985507246376716</v>
      </c>
      <c r="Z1156" s="14">
        <f>IF(W1156&gt;10,"NA",Y1156)</f>
        <v>2.0985507246376716</v>
      </c>
    </row>
    <row r="1157" spans="1:26" ht="19" x14ac:dyDescent="0.25">
      <c r="A1157" s="23">
        <v>1156</v>
      </c>
      <c r="B1157" s="5" t="s">
        <v>25</v>
      </c>
      <c r="C1157" s="3" t="s">
        <v>7</v>
      </c>
      <c r="D1157" s="3" t="s">
        <v>7</v>
      </c>
      <c r="E1157" s="3" t="s">
        <v>47</v>
      </c>
      <c r="F1157" s="3" t="s">
        <v>23</v>
      </c>
      <c r="G1157" s="3">
        <v>4</v>
      </c>
      <c r="H1157" s="3" t="s">
        <v>17</v>
      </c>
      <c r="I1157" s="3" t="s">
        <v>31</v>
      </c>
      <c r="J1157" s="3">
        <v>462</v>
      </c>
      <c r="K1157" s="3">
        <v>30</v>
      </c>
      <c r="L1157" s="3">
        <v>0</v>
      </c>
      <c r="M1157" s="4">
        <f>PI()*(K1157/2)^2/1000+PI()*(L1157/2)^2/1000</f>
        <v>0.70685834705770345</v>
      </c>
      <c r="N1157" s="33">
        <v>0</v>
      </c>
      <c r="O1157" s="3">
        <v>7</v>
      </c>
      <c r="P1157" s="6">
        <v>3.43</v>
      </c>
      <c r="Q1157" s="6">
        <v>7.343</v>
      </c>
      <c r="R1157" s="6">
        <v>7.29</v>
      </c>
      <c r="S1157" s="6">
        <v>0</v>
      </c>
      <c r="T1157" s="6">
        <f>R1157-S1157</f>
        <v>7.29</v>
      </c>
      <c r="U1157" s="6">
        <v>7.3719999999999999</v>
      </c>
      <c r="V1157" s="6">
        <f>U1157-S1157</f>
        <v>7.3719999999999999</v>
      </c>
      <c r="W1157" s="6">
        <f>100 - (1 - (((U1157-T1157)/U1157)+(S1157/T1157)))*100</f>
        <v>1.1123168746608769</v>
      </c>
      <c r="X1157" s="6">
        <v>7.6040000000000001</v>
      </c>
      <c r="Y1157" s="13">
        <f>(X1157-U1157)/U1157*100</f>
        <v>3.147042864894197</v>
      </c>
      <c r="Z1157" s="14">
        <f>IF(W1157&gt;10,"NA",Y1157)</f>
        <v>3.147042864894197</v>
      </c>
    </row>
    <row r="1158" spans="1:26" ht="19" x14ac:dyDescent="0.25">
      <c r="A1158" s="23">
        <v>1157</v>
      </c>
      <c r="B1158" s="5" t="s">
        <v>25</v>
      </c>
      <c r="C1158" s="3" t="s">
        <v>7</v>
      </c>
      <c r="D1158" s="3" t="s">
        <v>7</v>
      </c>
      <c r="E1158" s="3" t="s">
        <v>47</v>
      </c>
      <c r="F1158" s="3" t="s">
        <v>23</v>
      </c>
      <c r="G1158" s="3">
        <v>4</v>
      </c>
      <c r="H1158" s="3" t="s">
        <v>17</v>
      </c>
      <c r="I1158" s="3" t="s">
        <v>31</v>
      </c>
      <c r="J1158" s="3">
        <v>462</v>
      </c>
      <c r="K1158" s="3">
        <v>30</v>
      </c>
      <c r="L1158" s="3">
        <v>0</v>
      </c>
      <c r="M1158" s="4">
        <f>PI()*(K1158/2)^2/1000+PI()*(L1158/2)^2/1000</f>
        <v>0.70685834705770345</v>
      </c>
      <c r="N1158" s="33">
        <v>0</v>
      </c>
      <c r="O1158" s="3">
        <v>8</v>
      </c>
      <c r="P1158" s="6">
        <v>3.3330000000000002</v>
      </c>
      <c r="Q1158" s="6">
        <v>6.2510000000000003</v>
      </c>
      <c r="R1158" s="6">
        <v>6.1310000000000002</v>
      </c>
      <c r="S1158" s="6">
        <v>0</v>
      </c>
      <c r="T1158" s="6">
        <f>R1158-S1158</f>
        <v>6.1310000000000002</v>
      </c>
      <c r="U1158" s="6">
        <v>6.1310000000000002</v>
      </c>
      <c r="V1158" s="6">
        <f>U1158-S1158</f>
        <v>6.1310000000000002</v>
      </c>
      <c r="W1158" s="6">
        <f>100 - (1 - (((U1158-T1158)/U1158)+(S1158/T1158)))*100</f>
        <v>0</v>
      </c>
      <c r="X1158" s="6">
        <v>6.1970000000000001</v>
      </c>
      <c r="Y1158" s="13">
        <f>(X1158-U1158)/U1158*100</f>
        <v>1.0764964932311178</v>
      </c>
      <c r="Z1158" s="14">
        <f>IF(W1158&gt;10,"NA",Y1158)</f>
        <v>1.0764964932311178</v>
      </c>
    </row>
    <row r="1159" spans="1:26" ht="19" x14ac:dyDescent="0.25">
      <c r="A1159" s="23">
        <v>1158</v>
      </c>
      <c r="B1159" s="5" t="s">
        <v>25</v>
      </c>
      <c r="C1159" s="3" t="s">
        <v>7</v>
      </c>
      <c r="D1159" s="3" t="s">
        <v>7</v>
      </c>
      <c r="E1159" s="3" t="s">
        <v>47</v>
      </c>
      <c r="F1159" s="3" t="s">
        <v>23</v>
      </c>
      <c r="G1159" s="3">
        <v>5</v>
      </c>
      <c r="H1159" s="3" t="s">
        <v>9</v>
      </c>
      <c r="I1159" s="3" t="s">
        <v>35</v>
      </c>
      <c r="J1159" s="3">
        <v>455</v>
      </c>
      <c r="K1159" s="3">
        <v>18</v>
      </c>
      <c r="L1159" s="3">
        <v>0</v>
      </c>
      <c r="M1159" s="4">
        <f>PI()*(K1159/2)^2/1000+PI()*(L1159/2)^2/1000</f>
        <v>0.25446900494077324</v>
      </c>
      <c r="N1159" s="33">
        <v>0</v>
      </c>
      <c r="O1159" s="3">
        <v>1</v>
      </c>
      <c r="P1159" s="6">
        <v>2.1150000000000002</v>
      </c>
      <c r="Q1159" s="6">
        <v>3.1320000000000001</v>
      </c>
      <c r="R1159" s="6">
        <v>3.0550000000000002</v>
      </c>
      <c r="S1159" s="6">
        <v>0</v>
      </c>
      <c r="T1159" s="6">
        <f>R1159-S1159</f>
        <v>3.0550000000000002</v>
      </c>
      <c r="U1159" s="6">
        <v>3.0550000000000002</v>
      </c>
      <c r="V1159" s="6">
        <f>U1159-S1159</f>
        <v>3.0550000000000002</v>
      </c>
      <c r="W1159" s="6">
        <f>100 - (1 - (((U1159-T1159)/U1159)+(S1159/T1159)))*100</f>
        <v>0</v>
      </c>
      <c r="X1159" s="6">
        <v>3.0840000000000001</v>
      </c>
      <c r="Y1159" s="13">
        <f>(X1159-U1159)/U1159*100</f>
        <v>0.94926350245498892</v>
      </c>
      <c r="Z1159" s="14">
        <f>IF(W1159&gt;10,"NA",Y1159)</f>
        <v>0.94926350245498892</v>
      </c>
    </row>
    <row r="1160" spans="1:26" ht="19" x14ac:dyDescent="0.25">
      <c r="A1160" s="23">
        <v>1159</v>
      </c>
      <c r="B1160" s="5" t="s">
        <v>25</v>
      </c>
      <c r="C1160" s="3" t="s">
        <v>7</v>
      </c>
      <c r="D1160" s="3" t="s">
        <v>7</v>
      </c>
      <c r="E1160" s="3" t="s">
        <v>47</v>
      </c>
      <c r="F1160" s="3" t="s">
        <v>23</v>
      </c>
      <c r="G1160" s="3">
        <v>5</v>
      </c>
      <c r="H1160" s="3" t="s">
        <v>9</v>
      </c>
      <c r="I1160" s="3" t="s">
        <v>35</v>
      </c>
      <c r="J1160" s="3">
        <v>455</v>
      </c>
      <c r="K1160" s="3">
        <v>18</v>
      </c>
      <c r="L1160" s="3">
        <v>0</v>
      </c>
      <c r="M1160" s="4">
        <f>PI()*(K1160/2)^2/1000+PI()*(L1160/2)^2/1000</f>
        <v>0.25446900494077324</v>
      </c>
      <c r="N1160" s="33">
        <v>0</v>
      </c>
      <c r="O1160" s="3">
        <v>2</v>
      </c>
      <c r="P1160" s="6">
        <v>2.2530000000000001</v>
      </c>
      <c r="Q1160" s="6">
        <v>2.3039999999999998</v>
      </c>
      <c r="R1160" s="6">
        <v>2.25</v>
      </c>
      <c r="S1160" s="6">
        <v>0</v>
      </c>
      <c r="T1160" s="6">
        <f>R1160-S1160</f>
        <v>2.25</v>
      </c>
      <c r="U1160" s="6">
        <v>2.98</v>
      </c>
      <c r="V1160" s="6">
        <f>U1160-S1160</f>
        <v>2.98</v>
      </c>
      <c r="W1160" s="6">
        <f>100 - (1 - (((U1160-T1160)/U1160)+(S1160/T1160)))*100</f>
        <v>24.496644295302019</v>
      </c>
      <c r="X1160" s="6">
        <v>3.0369999999999999</v>
      </c>
      <c r="Y1160" s="13">
        <f>(X1160-U1160)/U1160*100</f>
        <v>1.9127516778523468</v>
      </c>
      <c r="Z1160" s="14" t="str">
        <f>IF(W1160&gt;10,"NA",Y1160)</f>
        <v>NA</v>
      </c>
    </row>
    <row r="1161" spans="1:26" ht="19" x14ac:dyDescent="0.25">
      <c r="A1161" s="23">
        <v>1160</v>
      </c>
      <c r="B1161" s="5" t="s">
        <v>25</v>
      </c>
      <c r="C1161" s="3" t="s">
        <v>7</v>
      </c>
      <c r="D1161" s="3" t="s">
        <v>7</v>
      </c>
      <c r="E1161" s="3" t="s">
        <v>47</v>
      </c>
      <c r="F1161" s="3" t="s">
        <v>23</v>
      </c>
      <c r="G1161" s="3">
        <v>5</v>
      </c>
      <c r="H1161" s="3" t="s">
        <v>9</v>
      </c>
      <c r="I1161" s="3" t="s">
        <v>35</v>
      </c>
      <c r="J1161" s="3">
        <v>455</v>
      </c>
      <c r="K1161" s="3">
        <v>18</v>
      </c>
      <c r="L1161" s="3">
        <v>0</v>
      </c>
      <c r="M1161" s="4">
        <f>PI()*(K1161/2)^2/1000+PI()*(L1161/2)^2/1000</f>
        <v>0.25446900494077324</v>
      </c>
      <c r="N1161" s="33">
        <v>0</v>
      </c>
      <c r="O1161" s="3">
        <v>3</v>
      </c>
      <c r="P1161" s="6">
        <v>2.2549999999999999</v>
      </c>
      <c r="Q1161" s="6">
        <v>3.097</v>
      </c>
      <c r="R1161" s="6">
        <v>3.06</v>
      </c>
      <c r="S1161" s="6">
        <v>0</v>
      </c>
      <c r="T1161" s="6">
        <f>R1161-S1161</f>
        <v>3.06</v>
      </c>
      <c r="U1161" s="6">
        <v>3.0609999999999999</v>
      </c>
      <c r="V1161" s="6">
        <f>U1161-S1161</f>
        <v>3.0609999999999999</v>
      </c>
      <c r="W1161" s="6">
        <f>100 - (1 - (((U1161-T1161)/U1161)+(S1161/T1161)))*100</f>
        <v>3.2669062397900461E-2</v>
      </c>
      <c r="X1161" s="6">
        <v>3.0819999999999999</v>
      </c>
      <c r="Y1161" s="13">
        <f>(X1161-U1161)/U1161*100</f>
        <v>0.68605031035608977</v>
      </c>
      <c r="Z1161" s="14">
        <f>IF(W1161&gt;10,"NA",Y1161)</f>
        <v>0.68605031035608977</v>
      </c>
    </row>
    <row r="1162" spans="1:26" ht="19" x14ac:dyDescent="0.25">
      <c r="A1162" s="23">
        <v>1161</v>
      </c>
      <c r="B1162" s="5" t="s">
        <v>25</v>
      </c>
      <c r="C1162" s="3" t="s">
        <v>7</v>
      </c>
      <c r="D1162" s="3" t="s">
        <v>7</v>
      </c>
      <c r="E1162" s="3" t="s">
        <v>47</v>
      </c>
      <c r="F1162" s="3" t="s">
        <v>23</v>
      </c>
      <c r="G1162" s="3">
        <v>5</v>
      </c>
      <c r="H1162" s="3" t="s">
        <v>9</v>
      </c>
      <c r="I1162" s="3" t="s">
        <v>35</v>
      </c>
      <c r="J1162" s="3">
        <v>455</v>
      </c>
      <c r="K1162" s="3">
        <v>18</v>
      </c>
      <c r="L1162" s="3">
        <v>0</v>
      </c>
      <c r="M1162" s="4">
        <f>PI()*(K1162/2)^2/1000+PI()*(L1162/2)^2/1000</f>
        <v>0.25446900494077324</v>
      </c>
      <c r="N1162" s="33">
        <v>0</v>
      </c>
      <c r="O1162" s="3">
        <v>4</v>
      </c>
      <c r="P1162" s="6">
        <v>1.512</v>
      </c>
      <c r="Q1162" s="6">
        <v>1.3180000000000001</v>
      </c>
      <c r="R1162" s="6">
        <v>1.2889999999999999</v>
      </c>
      <c r="S1162" s="6">
        <v>0</v>
      </c>
      <c r="T1162" s="6">
        <f>R1162-S1162</f>
        <v>1.2889999999999999</v>
      </c>
      <c r="U1162" s="6">
        <v>1.3220000000000001</v>
      </c>
      <c r="V1162" s="6">
        <f>U1162-S1162</f>
        <v>1.3220000000000001</v>
      </c>
      <c r="W1162" s="6">
        <f>100 - (1 - (((U1162-T1162)/U1162)+(S1162/T1162)))*100</f>
        <v>2.4962178517398002</v>
      </c>
      <c r="X1162" s="6">
        <v>1.341</v>
      </c>
      <c r="Y1162" s="13">
        <f>(X1162-U1162)/U1162*100</f>
        <v>1.4372163388804771</v>
      </c>
      <c r="Z1162" s="14">
        <f>IF(W1162&gt;10,"NA",Y1162)</f>
        <v>1.4372163388804771</v>
      </c>
    </row>
    <row r="1163" spans="1:26" ht="19" x14ac:dyDescent="0.25">
      <c r="A1163" s="23">
        <v>1162</v>
      </c>
      <c r="B1163" s="5" t="s">
        <v>25</v>
      </c>
      <c r="C1163" s="3" t="s">
        <v>7</v>
      </c>
      <c r="D1163" s="3" t="s">
        <v>7</v>
      </c>
      <c r="E1163" s="3" t="s">
        <v>47</v>
      </c>
      <c r="F1163" s="3" t="s">
        <v>23</v>
      </c>
      <c r="G1163" s="3">
        <v>5</v>
      </c>
      <c r="H1163" s="3" t="s">
        <v>9</v>
      </c>
      <c r="I1163" s="3" t="s">
        <v>35</v>
      </c>
      <c r="J1163" s="3">
        <v>455</v>
      </c>
      <c r="K1163" s="3">
        <v>18</v>
      </c>
      <c r="L1163" s="3">
        <v>0</v>
      </c>
      <c r="M1163" s="4">
        <f>PI()*(K1163/2)^2/1000+PI()*(L1163/2)^2/1000</f>
        <v>0.25446900494077324</v>
      </c>
      <c r="N1163" s="33">
        <v>0</v>
      </c>
      <c r="O1163" s="3">
        <v>5</v>
      </c>
      <c r="P1163" s="6">
        <v>2.7839999999999998</v>
      </c>
      <c r="Q1163" s="6">
        <v>4.1269999999999998</v>
      </c>
      <c r="R1163" s="6">
        <v>4.0709999999999997</v>
      </c>
      <c r="S1163" s="6">
        <v>0</v>
      </c>
      <c r="T1163" s="6">
        <f>R1163-S1163</f>
        <v>4.0709999999999997</v>
      </c>
      <c r="U1163" s="6">
        <v>4.0709999999999997</v>
      </c>
      <c r="V1163" s="6">
        <f>U1163-S1163</f>
        <v>4.0709999999999997</v>
      </c>
      <c r="W1163" s="6">
        <f>100 - (1 - (((U1163-T1163)/U1163)+(S1163/T1163)))*100</f>
        <v>0</v>
      </c>
      <c r="X1163" s="6">
        <v>4.1689999999999996</v>
      </c>
      <c r="Y1163" s="13">
        <f>(X1163-U1163)/U1163*100</f>
        <v>2.4072709408007831</v>
      </c>
      <c r="Z1163" s="14">
        <f>IF(W1163&gt;10,"NA",Y1163)</f>
        <v>2.4072709408007831</v>
      </c>
    </row>
    <row r="1164" spans="1:26" ht="19" x14ac:dyDescent="0.25">
      <c r="A1164" s="23">
        <v>1163</v>
      </c>
      <c r="B1164" s="5" t="s">
        <v>25</v>
      </c>
      <c r="C1164" s="3" t="s">
        <v>7</v>
      </c>
      <c r="D1164" s="3" t="s">
        <v>7</v>
      </c>
      <c r="E1164" s="3" t="s">
        <v>47</v>
      </c>
      <c r="F1164" s="3" t="s">
        <v>23</v>
      </c>
      <c r="G1164" s="3">
        <v>5</v>
      </c>
      <c r="H1164" s="3" t="s">
        <v>9</v>
      </c>
      <c r="I1164" s="3" t="s">
        <v>35</v>
      </c>
      <c r="J1164" s="3">
        <v>455</v>
      </c>
      <c r="K1164" s="3">
        <v>18</v>
      </c>
      <c r="L1164" s="3">
        <v>0</v>
      </c>
      <c r="M1164" s="4">
        <f>PI()*(K1164/2)^2/1000+PI()*(L1164/2)^2/1000</f>
        <v>0.25446900494077324</v>
      </c>
      <c r="N1164" s="33">
        <v>0</v>
      </c>
      <c r="O1164" s="3">
        <v>6</v>
      </c>
      <c r="P1164" s="6">
        <v>2.1030000000000002</v>
      </c>
      <c r="Q1164" s="6">
        <v>2.5720000000000001</v>
      </c>
      <c r="R1164" s="6">
        <v>2.5259999999999998</v>
      </c>
      <c r="S1164" s="6">
        <v>0</v>
      </c>
      <c r="T1164" s="6">
        <f>R1164-S1164</f>
        <v>2.5259999999999998</v>
      </c>
      <c r="U1164" s="6">
        <v>2.673</v>
      </c>
      <c r="V1164" s="6">
        <f>U1164-S1164</f>
        <v>2.673</v>
      </c>
      <c r="W1164" s="6">
        <f>100 - (1 - (((U1164-T1164)/U1164)+(S1164/T1164)))*100</f>
        <v>5.4994388327721708</v>
      </c>
      <c r="X1164" s="6">
        <v>2.7040000000000002</v>
      </c>
      <c r="Y1164" s="13">
        <f>(X1164-U1164)/U1164*100</f>
        <v>1.1597456041900538</v>
      </c>
      <c r="Z1164" s="14">
        <f>IF(W1164&gt;10,"NA",Y1164)</f>
        <v>1.1597456041900538</v>
      </c>
    </row>
    <row r="1165" spans="1:26" ht="19" x14ac:dyDescent="0.25">
      <c r="A1165" s="23">
        <v>1164</v>
      </c>
      <c r="B1165" s="5" t="s">
        <v>25</v>
      </c>
      <c r="C1165" s="3" t="s">
        <v>7</v>
      </c>
      <c r="D1165" s="3" t="s">
        <v>7</v>
      </c>
      <c r="E1165" s="3" t="s">
        <v>47</v>
      </c>
      <c r="F1165" s="3" t="s">
        <v>23</v>
      </c>
      <c r="G1165" s="3">
        <v>5</v>
      </c>
      <c r="H1165" s="3" t="s">
        <v>9</v>
      </c>
      <c r="I1165" s="3" t="s">
        <v>35</v>
      </c>
      <c r="J1165" s="3">
        <v>455</v>
      </c>
      <c r="K1165" s="3">
        <v>18</v>
      </c>
      <c r="L1165" s="3">
        <v>0</v>
      </c>
      <c r="M1165" s="4">
        <f>PI()*(K1165/2)^2/1000+PI()*(L1165/2)^2/1000</f>
        <v>0.25446900494077324</v>
      </c>
      <c r="N1165" s="33">
        <v>0</v>
      </c>
      <c r="O1165" s="3">
        <v>7</v>
      </c>
      <c r="P1165" s="6">
        <v>1.8440000000000001</v>
      </c>
      <c r="Q1165" s="6">
        <v>1.9379999999999999</v>
      </c>
      <c r="R1165" s="6">
        <v>1.8720000000000001</v>
      </c>
      <c r="S1165" s="6">
        <v>0</v>
      </c>
      <c r="T1165" s="6">
        <f>R1165-S1165</f>
        <v>1.8720000000000001</v>
      </c>
      <c r="U1165" s="6">
        <v>1.8720000000000001</v>
      </c>
      <c r="V1165" s="6">
        <f>U1165-S1165</f>
        <v>1.8720000000000001</v>
      </c>
      <c r="W1165" s="6">
        <f>100 - (1 - (((U1165-T1165)/U1165)+(S1165/T1165)))*100</f>
        <v>0</v>
      </c>
      <c r="X1165" s="6">
        <v>1.915</v>
      </c>
      <c r="Y1165" s="13">
        <f>(X1165-U1165)/U1165*100</f>
        <v>2.2970085470085428</v>
      </c>
      <c r="Z1165" s="14">
        <f>IF(W1165&gt;10,"NA",Y1165)</f>
        <v>2.2970085470085428</v>
      </c>
    </row>
    <row r="1166" spans="1:26" ht="19" x14ac:dyDescent="0.25">
      <c r="A1166" s="23">
        <v>1165</v>
      </c>
      <c r="B1166" s="5" t="s">
        <v>25</v>
      </c>
      <c r="C1166" s="3" t="s">
        <v>7</v>
      </c>
      <c r="D1166" s="3" t="s">
        <v>7</v>
      </c>
      <c r="E1166" s="3" t="s">
        <v>47</v>
      </c>
      <c r="F1166" s="3" t="s">
        <v>23</v>
      </c>
      <c r="G1166" s="3">
        <v>5</v>
      </c>
      <c r="H1166" s="3" t="s">
        <v>9</v>
      </c>
      <c r="I1166" s="3" t="s">
        <v>35</v>
      </c>
      <c r="J1166" s="3">
        <v>455</v>
      </c>
      <c r="K1166" s="3">
        <v>18</v>
      </c>
      <c r="L1166" s="3">
        <v>0</v>
      </c>
      <c r="M1166" s="4">
        <f>PI()*(K1166/2)^2/1000+PI()*(L1166/2)^2/1000</f>
        <v>0.25446900494077324</v>
      </c>
      <c r="N1166" s="33">
        <v>0</v>
      </c>
      <c r="O1166" s="3">
        <v>8</v>
      </c>
      <c r="P1166" s="6">
        <v>1.8240000000000001</v>
      </c>
      <c r="Q1166" s="6">
        <v>2.0619999999999998</v>
      </c>
      <c r="R1166" s="6">
        <v>2.044</v>
      </c>
      <c r="S1166" s="6">
        <v>0</v>
      </c>
      <c r="T1166" s="6">
        <f>R1166-S1166</f>
        <v>2.044</v>
      </c>
      <c r="U1166" s="6">
        <v>2.044</v>
      </c>
      <c r="V1166" s="6">
        <f>U1166-S1166</f>
        <v>2.044</v>
      </c>
      <c r="W1166" s="6">
        <f>100 - (1 - (((U1166-T1166)/U1166)+(S1166/T1166)))*100</f>
        <v>0</v>
      </c>
      <c r="X1166" s="6">
        <v>2.093</v>
      </c>
      <c r="Y1166" s="13">
        <f>(X1166-U1166)/U1166*100</f>
        <v>2.3972602739725994</v>
      </c>
      <c r="Z1166" s="14">
        <f>IF(W1166&gt;10,"NA",Y1166)</f>
        <v>2.3972602739725994</v>
      </c>
    </row>
    <row r="1167" spans="1:26" ht="19" x14ac:dyDescent="0.25">
      <c r="A1167" s="23">
        <v>1166</v>
      </c>
      <c r="B1167" s="5" t="s">
        <v>25</v>
      </c>
      <c r="C1167" s="3" t="s">
        <v>7</v>
      </c>
      <c r="D1167" s="3" t="s">
        <v>7</v>
      </c>
      <c r="E1167" s="3" t="s">
        <v>47</v>
      </c>
      <c r="F1167" s="3" t="s">
        <v>23</v>
      </c>
      <c r="G1167" s="3">
        <v>5</v>
      </c>
      <c r="H1167" s="3" t="s">
        <v>9</v>
      </c>
      <c r="I1167" s="3" t="s">
        <v>35</v>
      </c>
      <c r="J1167" s="3">
        <v>455</v>
      </c>
      <c r="K1167" s="3">
        <v>18</v>
      </c>
      <c r="L1167" s="3">
        <v>0</v>
      </c>
      <c r="M1167" s="4">
        <f>PI()*(K1167/2)^2/1000+PI()*(L1167/2)^2/1000</f>
        <v>0.25446900494077324</v>
      </c>
      <c r="N1167" s="33">
        <v>0</v>
      </c>
      <c r="O1167" s="3">
        <v>9</v>
      </c>
      <c r="P1167" s="6">
        <v>2.02</v>
      </c>
      <c r="Q1167" s="6">
        <v>2.6850000000000001</v>
      </c>
      <c r="R1167" s="6">
        <v>2.6059999999999999</v>
      </c>
      <c r="S1167" s="6">
        <v>0</v>
      </c>
      <c r="T1167" s="6">
        <f>R1167-S1167</f>
        <v>2.6059999999999999</v>
      </c>
      <c r="U1167" s="6">
        <v>2.6059999999999999</v>
      </c>
      <c r="V1167" s="6">
        <f>U1167-S1167</f>
        <v>2.6059999999999999</v>
      </c>
      <c r="W1167" s="6">
        <f>100 - (1 - (((U1167-T1167)/U1167)+(S1167/T1167)))*100</f>
        <v>0</v>
      </c>
      <c r="X1167" s="6">
        <v>2.6230000000000002</v>
      </c>
      <c r="Y1167" s="13">
        <f>(X1167-U1167)/U1167*100</f>
        <v>0.65234075211052767</v>
      </c>
      <c r="Z1167" s="14">
        <f>IF(W1167&gt;10,"NA",Y1167)</f>
        <v>0.65234075211052767</v>
      </c>
    </row>
    <row r="1168" spans="1:26" ht="19" x14ac:dyDescent="0.25">
      <c r="A1168" s="23">
        <v>1167</v>
      </c>
      <c r="B1168" s="5" t="s">
        <v>25</v>
      </c>
      <c r="C1168" s="3" t="s">
        <v>7</v>
      </c>
      <c r="D1168" s="3" t="s">
        <v>7</v>
      </c>
      <c r="E1168" s="3" t="s">
        <v>47</v>
      </c>
      <c r="F1168" s="3" t="s">
        <v>23</v>
      </c>
      <c r="G1168" s="3">
        <v>5</v>
      </c>
      <c r="H1168" s="3" t="s">
        <v>17</v>
      </c>
      <c r="I1168" s="3" t="s">
        <v>35</v>
      </c>
      <c r="J1168" s="3">
        <v>455</v>
      </c>
      <c r="K1168" s="3">
        <v>18</v>
      </c>
      <c r="L1168" s="3">
        <v>0</v>
      </c>
      <c r="M1168" s="4">
        <f>PI()*(K1168/2)^2/1000+PI()*(L1168/2)^2/1000</f>
        <v>0.25446900494077324</v>
      </c>
      <c r="N1168" s="33">
        <v>0</v>
      </c>
      <c r="O1168" s="3">
        <v>1</v>
      </c>
      <c r="P1168" s="6">
        <v>2.2719999999999998</v>
      </c>
      <c r="Q1168" s="6">
        <v>2.8959999999999999</v>
      </c>
      <c r="R1168" s="6">
        <v>2.8119999999999998</v>
      </c>
      <c r="S1168" s="6">
        <v>0</v>
      </c>
      <c r="T1168" s="6">
        <f>R1168-S1168</f>
        <v>2.8119999999999998</v>
      </c>
      <c r="U1168" s="6">
        <v>2.8119999999999998</v>
      </c>
      <c r="V1168" s="6">
        <f>U1168-S1168</f>
        <v>2.8119999999999998</v>
      </c>
      <c r="W1168" s="6">
        <f>100 - (1 - (((U1168-T1168)/U1168)+(S1168/T1168)))*100</f>
        <v>0</v>
      </c>
      <c r="X1168" s="6">
        <v>2.8879999999999999</v>
      </c>
      <c r="Y1168" s="13">
        <f>(X1168-U1168)/U1168*100</f>
        <v>2.7027027027027053</v>
      </c>
      <c r="Z1168" s="14">
        <f>IF(W1168&gt;10,"NA",Y1168)</f>
        <v>2.7027027027027053</v>
      </c>
    </row>
    <row r="1169" spans="1:26" ht="19" x14ac:dyDescent="0.25">
      <c r="A1169" s="23">
        <v>1168</v>
      </c>
      <c r="B1169" s="5" t="s">
        <v>25</v>
      </c>
      <c r="C1169" s="3" t="s">
        <v>7</v>
      </c>
      <c r="D1169" s="3" t="s">
        <v>7</v>
      </c>
      <c r="E1169" s="3" t="s">
        <v>47</v>
      </c>
      <c r="F1169" s="3" t="s">
        <v>23</v>
      </c>
      <c r="G1169" s="3">
        <v>5</v>
      </c>
      <c r="H1169" s="3" t="s">
        <v>17</v>
      </c>
      <c r="I1169" s="3" t="s">
        <v>35</v>
      </c>
      <c r="J1169" s="3">
        <v>455</v>
      </c>
      <c r="K1169" s="3">
        <v>18</v>
      </c>
      <c r="L1169" s="3">
        <v>0</v>
      </c>
      <c r="M1169" s="4">
        <f>PI()*(K1169/2)^2/1000+PI()*(L1169/2)^2/1000</f>
        <v>0.25446900494077324</v>
      </c>
      <c r="N1169" s="33">
        <v>0</v>
      </c>
      <c r="O1169" s="3">
        <v>2</v>
      </c>
      <c r="P1169" s="6">
        <v>1.835</v>
      </c>
      <c r="Q1169" s="6">
        <v>1.7769999999999999</v>
      </c>
      <c r="R1169" s="6">
        <v>1.7509999999999999</v>
      </c>
      <c r="S1169" s="6">
        <v>0</v>
      </c>
      <c r="T1169" s="6">
        <f>R1169-S1169</f>
        <v>1.7509999999999999</v>
      </c>
      <c r="U1169" s="6">
        <v>1.788</v>
      </c>
      <c r="V1169" s="6">
        <f>U1169-S1169</f>
        <v>1.788</v>
      </c>
      <c r="W1169" s="6">
        <f>100 - (1 - (((U1169-T1169)/U1169)+(S1169/T1169)))*100</f>
        <v>2.0693512304250703</v>
      </c>
      <c r="X1169" s="6">
        <v>1.8</v>
      </c>
      <c r="Y1169" s="13">
        <f>(X1169-U1169)/U1169*100</f>
        <v>0.67114093959731602</v>
      </c>
      <c r="Z1169" s="14">
        <f>IF(W1169&gt;10,"NA",Y1169)</f>
        <v>0.67114093959731602</v>
      </c>
    </row>
    <row r="1170" spans="1:26" ht="19" x14ac:dyDescent="0.25">
      <c r="A1170" s="23">
        <v>1169</v>
      </c>
      <c r="B1170" s="5" t="s">
        <v>25</v>
      </c>
      <c r="C1170" s="3" t="s">
        <v>7</v>
      </c>
      <c r="D1170" s="3" t="s">
        <v>7</v>
      </c>
      <c r="E1170" s="3" t="s">
        <v>47</v>
      </c>
      <c r="F1170" s="3" t="s">
        <v>23</v>
      </c>
      <c r="G1170" s="3">
        <v>5</v>
      </c>
      <c r="H1170" s="3" t="s">
        <v>17</v>
      </c>
      <c r="I1170" s="3" t="s">
        <v>35</v>
      </c>
      <c r="J1170" s="3">
        <v>455</v>
      </c>
      <c r="K1170" s="3">
        <v>18</v>
      </c>
      <c r="L1170" s="3">
        <v>0</v>
      </c>
      <c r="M1170" s="4">
        <f>PI()*(K1170/2)^2/1000+PI()*(L1170/2)^2/1000</f>
        <v>0.25446900494077324</v>
      </c>
      <c r="N1170" s="33">
        <v>0</v>
      </c>
      <c r="O1170" s="3">
        <v>3</v>
      </c>
      <c r="P1170" s="6">
        <v>1.853</v>
      </c>
      <c r="Q1170" s="6">
        <v>2.5720000000000001</v>
      </c>
      <c r="R1170" s="6">
        <v>2.4329999999999998</v>
      </c>
      <c r="S1170" s="6">
        <v>0</v>
      </c>
      <c r="T1170" s="6">
        <f>R1170-S1170</f>
        <v>2.4329999999999998</v>
      </c>
      <c r="U1170" s="6">
        <v>2.4329999999999998</v>
      </c>
      <c r="V1170" s="6">
        <f>U1170-S1170</f>
        <v>2.4329999999999998</v>
      </c>
      <c r="W1170" s="6">
        <f>100 - (1 - (((U1170-T1170)/U1170)+(S1170/T1170)))*100</f>
        <v>0</v>
      </c>
      <c r="X1170" s="6">
        <v>2.4329999999999998</v>
      </c>
      <c r="Y1170" s="13">
        <f>(X1170-U1170)/U1170*100</f>
        <v>0</v>
      </c>
      <c r="Z1170" s="14">
        <f>IF(W1170&gt;10,"NA",Y1170)</f>
        <v>0</v>
      </c>
    </row>
    <row r="1171" spans="1:26" ht="19" x14ac:dyDescent="0.25">
      <c r="A1171" s="23">
        <v>1170</v>
      </c>
      <c r="B1171" s="5" t="s">
        <v>25</v>
      </c>
      <c r="C1171" s="3" t="s">
        <v>7</v>
      </c>
      <c r="D1171" s="3" t="s">
        <v>7</v>
      </c>
      <c r="E1171" s="3" t="s">
        <v>47</v>
      </c>
      <c r="F1171" s="3" t="s">
        <v>23</v>
      </c>
      <c r="G1171" s="3">
        <v>5</v>
      </c>
      <c r="H1171" s="3" t="s">
        <v>17</v>
      </c>
      <c r="I1171" s="3" t="s">
        <v>35</v>
      </c>
      <c r="J1171" s="3">
        <v>455</v>
      </c>
      <c r="K1171" s="3">
        <v>18</v>
      </c>
      <c r="L1171" s="3">
        <v>0</v>
      </c>
      <c r="M1171" s="4">
        <f>PI()*(K1171/2)^2/1000+PI()*(L1171/2)^2/1000</f>
        <v>0.25446900494077324</v>
      </c>
      <c r="N1171" s="33">
        <v>0</v>
      </c>
      <c r="O1171" s="3">
        <v>4</v>
      </c>
      <c r="P1171" s="6">
        <v>2.8</v>
      </c>
      <c r="Q1171" s="6">
        <v>3.1949999999999998</v>
      </c>
      <c r="R1171" s="6">
        <v>3.1280000000000001</v>
      </c>
      <c r="S1171" s="6">
        <v>0</v>
      </c>
      <c r="T1171" s="6">
        <f>R1171-S1171</f>
        <v>3.1280000000000001</v>
      </c>
      <c r="U1171" s="6">
        <v>3.1280000000000001</v>
      </c>
      <c r="V1171" s="6">
        <f>U1171-S1171</f>
        <v>3.1280000000000001</v>
      </c>
      <c r="W1171" s="6">
        <f>100 - (1 - (((U1171-T1171)/U1171)+(S1171/T1171)))*100</f>
        <v>0</v>
      </c>
      <c r="X1171" s="6">
        <v>3.1579999999999999</v>
      </c>
      <c r="Y1171" s="13">
        <f>(X1171-U1171)/U1171*100</f>
        <v>0.95907928388746178</v>
      </c>
      <c r="Z1171" s="14">
        <f>IF(W1171&gt;10,"NA",Y1171)</f>
        <v>0.95907928388746178</v>
      </c>
    </row>
    <row r="1172" spans="1:26" ht="19" x14ac:dyDescent="0.25">
      <c r="A1172" s="23">
        <v>1171</v>
      </c>
      <c r="B1172" s="5" t="s">
        <v>25</v>
      </c>
      <c r="C1172" s="3" t="s">
        <v>7</v>
      </c>
      <c r="D1172" s="3" t="s">
        <v>7</v>
      </c>
      <c r="E1172" s="3" t="s">
        <v>47</v>
      </c>
      <c r="F1172" s="3" t="s">
        <v>23</v>
      </c>
      <c r="G1172" s="3">
        <v>5</v>
      </c>
      <c r="H1172" s="3" t="s">
        <v>17</v>
      </c>
      <c r="I1172" s="3" t="s">
        <v>35</v>
      </c>
      <c r="J1172" s="3">
        <v>455</v>
      </c>
      <c r="K1172" s="3">
        <v>18</v>
      </c>
      <c r="L1172" s="3">
        <v>0</v>
      </c>
      <c r="M1172" s="4">
        <f>PI()*(K1172/2)^2/1000+PI()*(L1172/2)^2/1000</f>
        <v>0.25446900494077324</v>
      </c>
      <c r="N1172" s="33">
        <v>0</v>
      </c>
      <c r="O1172" s="3">
        <v>5</v>
      </c>
      <c r="P1172" s="6">
        <v>2.3380000000000001</v>
      </c>
      <c r="Q1172" s="6">
        <v>3.6349999999999998</v>
      </c>
      <c r="R1172" s="6">
        <v>3.5960000000000001</v>
      </c>
      <c r="S1172" s="6">
        <v>0</v>
      </c>
      <c r="T1172" s="6">
        <f>R1172-S1172</f>
        <v>3.5960000000000001</v>
      </c>
      <c r="U1172" s="6">
        <v>3.5960000000000001</v>
      </c>
      <c r="V1172" s="6">
        <f>U1172-S1172</f>
        <v>3.5960000000000001</v>
      </c>
      <c r="W1172" s="6">
        <f>100 - (1 - (((U1172-T1172)/U1172)+(S1172/T1172)))*100</f>
        <v>0</v>
      </c>
      <c r="X1172" s="6">
        <v>3.6150000000000002</v>
      </c>
      <c r="Y1172" s="13">
        <f>(X1172-U1172)/U1172*100</f>
        <v>0.52836484983315146</v>
      </c>
      <c r="Z1172" s="14">
        <f>IF(W1172&gt;10,"NA",Y1172)</f>
        <v>0.52836484983315146</v>
      </c>
    </row>
    <row r="1173" spans="1:26" ht="19" x14ac:dyDescent="0.25">
      <c r="A1173" s="23">
        <v>1172</v>
      </c>
      <c r="B1173" s="5" t="s">
        <v>25</v>
      </c>
      <c r="C1173" s="3" t="s">
        <v>7</v>
      </c>
      <c r="D1173" s="3" t="s">
        <v>7</v>
      </c>
      <c r="E1173" s="3" t="s">
        <v>47</v>
      </c>
      <c r="F1173" s="3" t="s">
        <v>23</v>
      </c>
      <c r="G1173" s="3">
        <v>5</v>
      </c>
      <c r="H1173" s="3" t="s">
        <v>17</v>
      </c>
      <c r="I1173" s="3" t="s">
        <v>35</v>
      </c>
      <c r="J1173" s="3">
        <v>455</v>
      </c>
      <c r="K1173" s="3">
        <v>18</v>
      </c>
      <c r="L1173" s="3">
        <v>0</v>
      </c>
      <c r="M1173" s="4">
        <f>PI()*(K1173/2)^2/1000+PI()*(L1173/2)^2/1000</f>
        <v>0.25446900494077324</v>
      </c>
      <c r="N1173" s="33">
        <v>0</v>
      </c>
      <c r="O1173" s="3">
        <v>6</v>
      </c>
      <c r="P1173" s="6">
        <v>3.01</v>
      </c>
      <c r="Q1173" s="6">
        <v>4.4569999999999999</v>
      </c>
      <c r="R1173" s="6">
        <v>4.391</v>
      </c>
      <c r="S1173" s="6">
        <v>0</v>
      </c>
      <c r="T1173" s="6">
        <f>R1173-S1173</f>
        <v>4.391</v>
      </c>
      <c r="U1173" s="6">
        <v>4.391</v>
      </c>
      <c r="V1173" s="6">
        <f>U1173-S1173</f>
        <v>4.391</v>
      </c>
      <c r="W1173" s="6">
        <f>100 - (1 - (((U1173-T1173)/U1173)+(S1173/T1173)))*100</f>
        <v>0</v>
      </c>
      <c r="X1173" s="6">
        <v>4.4400000000000004</v>
      </c>
      <c r="Y1173" s="13">
        <f>(X1173-U1173)/U1173*100</f>
        <v>1.1159189250740236</v>
      </c>
      <c r="Z1173" s="14">
        <f>IF(W1173&gt;10,"NA",Y1173)</f>
        <v>1.1159189250740236</v>
      </c>
    </row>
    <row r="1174" spans="1:26" ht="19" x14ac:dyDescent="0.25">
      <c r="A1174" s="23">
        <v>1173</v>
      </c>
      <c r="B1174" s="5" t="s">
        <v>25</v>
      </c>
      <c r="C1174" s="3" t="s">
        <v>7</v>
      </c>
      <c r="D1174" s="3" t="s">
        <v>7</v>
      </c>
      <c r="E1174" s="3" t="s">
        <v>47</v>
      </c>
      <c r="F1174" s="3" t="s">
        <v>23</v>
      </c>
      <c r="G1174" s="3">
        <v>5</v>
      </c>
      <c r="H1174" s="3" t="s">
        <v>17</v>
      </c>
      <c r="I1174" s="3" t="s">
        <v>35</v>
      </c>
      <c r="J1174" s="3">
        <v>455</v>
      </c>
      <c r="K1174" s="3">
        <v>18</v>
      </c>
      <c r="L1174" s="3">
        <v>0</v>
      </c>
      <c r="M1174" s="4">
        <f>PI()*(K1174/2)^2/1000+PI()*(L1174/2)^2/1000</f>
        <v>0.25446900494077324</v>
      </c>
      <c r="N1174" s="33">
        <v>0</v>
      </c>
      <c r="O1174" s="3">
        <v>7</v>
      </c>
      <c r="P1174" s="6">
        <v>1.7310000000000001</v>
      </c>
      <c r="Q1174" s="6">
        <v>1.778</v>
      </c>
      <c r="R1174" s="6">
        <v>1.7150000000000001</v>
      </c>
      <c r="S1174" s="6">
        <v>0</v>
      </c>
      <c r="T1174" s="6">
        <f>R1174-S1174</f>
        <v>1.7150000000000001</v>
      </c>
      <c r="U1174" s="6">
        <v>1.7150000000000001</v>
      </c>
      <c r="V1174" s="6">
        <f>U1174-S1174</f>
        <v>1.7150000000000001</v>
      </c>
      <c r="W1174" s="6">
        <f>100 - (1 - (((U1174-T1174)/U1174)+(S1174/T1174)))*100</f>
        <v>0</v>
      </c>
      <c r="X1174" s="6">
        <v>1.7490000000000001</v>
      </c>
      <c r="Y1174" s="13">
        <f>(X1174-U1174)/U1174*100</f>
        <v>1.9825072886297392</v>
      </c>
      <c r="Z1174" s="14">
        <f>IF(W1174&gt;10,"NA",Y1174)</f>
        <v>1.9825072886297392</v>
      </c>
    </row>
    <row r="1175" spans="1:26" ht="19" x14ac:dyDescent="0.25">
      <c r="A1175" s="23">
        <v>1174</v>
      </c>
      <c r="B1175" s="5" t="s">
        <v>25</v>
      </c>
      <c r="C1175" s="3" t="s">
        <v>7</v>
      </c>
      <c r="D1175" s="3" t="s">
        <v>7</v>
      </c>
      <c r="E1175" s="3" t="s">
        <v>47</v>
      </c>
      <c r="F1175" s="3" t="s">
        <v>23</v>
      </c>
      <c r="G1175" s="3">
        <v>5</v>
      </c>
      <c r="H1175" s="3" t="s">
        <v>17</v>
      </c>
      <c r="I1175" s="3" t="s">
        <v>35</v>
      </c>
      <c r="J1175" s="3">
        <v>455</v>
      </c>
      <c r="K1175" s="3">
        <v>18</v>
      </c>
      <c r="L1175" s="3">
        <v>0</v>
      </c>
      <c r="M1175" s="4">
        <f>PI()*(K1175/2)^2/1000+PI()*(L1175/2)^2/1000</f>
        <v>0.25446900494077324</v>
      </c>
      <c r="N1175" s="33">
        <v>0</v>
      </c>
      <c r="O1175" s="3">
        <v>8</v>
      </c>
      <c r="P1175" s="6">
        <v>2.0840000000000001</v>
      </c>
      <c r="Q1175" s="6">
        <v>2.472</v>
      </c>
      <c r="R1175" s="6">
        <v>2.403</v>
      </c>
      <c r="S1175" s="6">
        <v>0</v>
      </c>
      <c r="T1175" s="6">
        <f>R1175-S1175</f>
        <v>2.403</v>
      </c>
      <c r="U1175" s="6">
        <v>2.4239999999999999</v>
      </c>
      <c r="V1175" s="6">
        <f>U1175-S1175</f>
        <v>2.4239999999999999</v>
      </c>
      <c r="W1175" s="6">
        <f>100 - (1 - (((U1175-T1175)/U1175)+(S1175/T1175)))*100</f>
        <v>0.86633663366336577</v>
      </c>
      <c r="X1175" s="6">
        <v>2.4289999999999998</v>
      </c>
      <c r="Y1175" s="13">
        <f>(X1175-U1175)/U1175*100</f>
        <v>0.20627062706270188</v>
      </c>
      <c r="Z1175" s="14">
        <f>IF(W1175&gt;10,"NA",Y1175)</f>
        <v>0.20627062706270188</v>
      </c>
    </row>
    <row r="1176" spans="1:26" ht="19" x14ac:dyDescent="0.25">
      <c r="A1176" s="23">
        <v>1175</v>
      </c>
      <c r="B1176" s="5" t="s">
        <v>25</v>
      </c>
      <c r="C1176" s="3" t="s">
        <v>7</v>
      </c>
      <c r="D1176" s="3" t="s">
        <v>7</v>
      </c>
      <c r="E1176" s="3" t="s">
        <v>47</v>
      </c>
      <c r="F1176" s="3" t="s">
        <v>23</v>
      </c>
      <c r="G1176" s="3">
        <v>6</v>
      </c>
      <c r="H1176" s="3" t="s">
        <v>9</v>
      </c>
      <c r="I1176" s="3" t="s">
        <v>37</v>
      </c>
      <c r="J1176" s="3">
        <v>449</v>
      </c>
      <c r="K1176" s="3">
        <v>42</v>
      </c>
      <c r="L1176" s="3">
        <v>0</v>
      </c>
      <c r="M1176" s="4">
        <f>PI()*(K1176/2)^2/1000+PI()*(L1176/2)^2/1000</f>
        <v>1.3854423602330987</v>
      </c>
      <c r="N1176" s="33">
        <v>0</v>
      </c>
      <c r="O1176" s="3">
        <v>1</v>
      </c>
      <c r="P1176" s="3">
        <v>2.2639999999999998</v>
      </c>
      <c r="Q1176" s="6">
        <v>3.3330000000000002</v>
      </c>
      <c r="R1176" s="6">
        <v>3.286</v>
      </c>
      <c r="S1176" s="6">
        <v>0</v>
      </c>
      <c r="T1176" s="6">
        <f>R1176-S1176</f>
        <v>3.286</v>
      </c>
      <c r="U1176" s="6">
        <v>3.32</v>
      </c>
      <c r="V1176" s="6">
        <f>U1176-S1176</f>
        <v>3.32</v>
      </c>
      <c r="W1176" s="6">
        <f>100 - (1 - (((U1176-T1176)/U1176)+(S1176/T1176)))*100</f>
        <v>1.0240963855421654</v>
      </c>
      <c r="X1176" s="6">
        <v>3.3559999999999999</v>
      </c>
      <c r="Y1176" s="13">
        <f>(X1176-U1176)/U1176*100</f>
        <v>1.0843373493975914</v>
      </c>
      <c r="Z1176" s="14">
        <f>IF(W1176&gt;10,"NA",Y1176)</f>
        <v>1.0843373493975914</v>
      </c>
    </row>
    <row r="1177" spans="1:26" ht="19" x14ac:dyDescent="0.25">
      <c r="A1177" s="23">
        <v>1176</v>
      </c>
      <c r="B1177" s="5" t="s">
        <v>25</v>
      </c>
      <c r="C1177" s="3" t="s">
        <v>7</v>
      </c>
      <c r="D1177" s="3" t="s">
        <v>7</v>
      </c>
      <c r="E1177" s="3" t="s">
        <v>47</v>
      </c>
      <c r="F1177" s="3" t="s">
        <v>23</v>
      </c>
      <c r="G1177" s="3">
        <v>6</v>
      </c>
      <c r="H1177" s="3" t="s">
        <v>9</v>
      </c>
      <c r="I1177" s="3" t="s">
        <v>37</v>
      </c>
      <c r="J1177" s="3">
        <v>449</v>
      </c>
      <c r="K1177" s="3">
        <v>42</v>
      </c>
      <c r="L1177" s="3">
        <v>0</v>
      </c>
      <c r="M1177" s="4">
        <f>PI()*(K1177/2)^2/1000+PI()*(L1177/2)^2/1000</f>
        <v>1.3854423602330987</v>
      </c>
      <c r="N1177" s="33">
        <v>0</v>
      </c>
      <c r="O1177" s="3">
        <v>2</v>
      </c>
      <c r="P1177" s="3">
        <v>1.91</v>
      </c>
      <c r="Q1177" s="6">
        <v>2.4279999999999999</v>
      </c>
      <c r="R1177" s="6">
        <v>2.3740000000000001</v>
      </c>
      <c r="S1177" s="6">
        <v>0</v>
      </c>
      <c r="T1177" s="6">
        <f>R1177-S1177</f>
        <v>2.3740000000000001</v>
      </c>
      <c r="U1177" s="6">
        <v>2.3740000000000001</v>
      </c>
      <c r="V1177" s="6">
        <f>U1177-S1177</f>
        <v>2.3740000000000001</v>
      </c>
      <c r="W1177" s="6">
        <f>100 - (1 - (((U1177-T1177)/U1177)+(S1177/T1177)))*100</f>
        <v>0</v>
      </c>
      <c r="X1177" s="6">
        <v>2.39</v>
      </c>
      <c r="Y1177" s="13">
        <f>(X1177-U1177)/U1177*100</f>
        <v>0.67396798652064083</v>
      </c>
      <c r="Z1177" s="14">
        <f>IF(W1177&gt;10,"NA",Y1177)</f>
        <v>0.67396798652064083</v>
      </c>
    </row>
    <row r="1178" spans="1:26" ht="19" x14ac:dyDescent="0.25">
      <c r="A1178" s="23">
        <v>1177</v>
      </c>
      <c r="B1178" s="5" t="s">
        <v>25</v>
      </c>
      <c r="C1178" s="3" t="s">
        <v>7</v>
      </c>
      <c r="D1178" s="3" t="s">
        <v>7</v>
      </c>
      <c r="E1178" s="3" t="s">
        <v>47</v>
      </c>
      <c r="F1178" s="3" t="s">
        <v>23</v>
      </c>
      <c r="G1178" s="3">
        <v>6</v>
      </c>
      <c r="H1178" s="3" t="s">
        <v>9</v>
      </c>
      <c r="I1178" s="3" t="s">
        <v>37</v>
      </c>
      <c r="J1178" s="3">
        <v>449</v>
      </c>
      <c r="K1178" s="3">
        <v>42</v>
      </c>
      <c r="L1178" s="3">
        <v>0</v>
      </c>
      <c r="M1178" s="4">
        <f>PI()*(K1178/2)^2/1000+PI()*(L1178/2)^2/1000</f>
        <v>1.3854423602330987</v>
      </c>
      <c r="N1178" s="33">
        <v>0</v>
      </c>
      <c r="O1178" s="3">
        <v>3</v>
      </c>
      <c r="P1178" s="3">
        <v>2.786</v>
      </c>
      <c r="Q1178" s="6">
        <v>3.944</v>
      </c>
      <c r="R1178" s="6">
        <v>3.8639999999999999</v>
      </c>
      <c r="S1178" s="6">
        <v>0</v>
      </c>
      <c r="T1178" s="6">
        <f>R1178-S1178</f>
        <v>3.8639999999999999</v>
      </c>
      <c r="U1178" s="6">
        <v>4.548</v>
      </c>
      <c r="V1178" s="6">
        <f>U1178-S1178</f>
        <v>4.548</v>
      </c>
      <c r="W1178" s="6">
        <f>100 - (1 - (((U1178-T1178)/U1178)+(S1178/T1178)))*100</f>
        <v>15.03957783641161</v>
      </c>
      <c r="X1178" s="6">
        <v>4.5720000000000001</v>
      </c>
      <c r="Y1178" s="13">
        <f>(X1178-U1178)/U1178*100</f>
        <v>0.52770448548812721</v>
      </c>
      <c r="Z1178" s="14" t="str">
        <f>IF(W1178&gt;10,"NA",Y1178)</f>
        <v>NA</v>
      </c>
    </row>
    <row r="1179" spans="1:26" ht="19" x14ac:dyDescent="0.25">
      <c r="A1179" s="23">
        <v>1178</v>
      </c>
      <c r="B1179" s="5" t="s">
        <v>25</v>
      </c>
      <c r="C1179" s="3" t="s">
        <v>7</v>
      </c>
      <c r="D1179" s="3" t="s">
        <v>7</v>
      </c>
      <c r="E1179" s="3" t="s">
        <v>47</v>
      </c>
      <c r="F1179" s="3" t="s">
        <v>23</v>
      </c>
      <c r="G1179" s="3">
        <v>6</v>
      </c>
      <c r="H1179" s="3" t="s">
        <v>9</v>
      </c>
      <c r="I1179" s="3" t="s">
        <v>37</v>
      </c>
      <c r="J1179" s="3">
        <v>449</v>
      </c>
      <c r="K1179" s="3">
        <v>42</v>
      </c>
      <c r="L1179" s="3">
        <v>0</v>
      </c>
      <c r="M1179" s="4">
        <f>PI()*(K1179/2)^2/1000+PI()*(L1179/2)^2/1000</f>
        <v>1.3854423602330987</v>
      </c>
      <c r="N1179" s="33">
        <v>0</v>
      </c>
      <c r="O1179" s="3">
        <v>4</v>
      </c>
      <c r="P1179" s="3">
        <v>3.105</v>
      </c>
      <c r="Q1179" s="6">
        <v>5.95</v>
      </c>
      <c r="R1179" s="6">
        <v>5.8949999999999996</v>
      </c>
      <c r="S1179" s="6">
        <v>0</v>
      </c>
      <c r="T1179" s="6">
        <f>R1179-S1179</f>
        <v>5.8949999999999996</v>
      </c>
      <c r="U1179" s="6">
        <v>5.8949999999999996</v>
      </c>
      <c r="V1179" s="6">
        <v>5.8949999999999996</v>
      </c>
      <c r="W1179" s="6">
        <f>100 - (1 - (((U1179-T1179)/U1179)+(S1179/T1179)))*100</f>
        <v>0</v>
      </c>
      <c r="X1179" s="6">
        <v>5.992</v>
      </c>
      <c r="Y1179" s="13">
        <f>(X1179-U1179)/U1179*100</f>
        <v>1.6454622561492862</v>
      </c>
      <c r="Z1179" s="14">
        <f>IF(W1179&gt;10,"NA",Y1179)</f>
        <v>1.6454622561492862</v>
      </c>
    </row>
    <row r="1180" spans="1:26" ht="19" x14ac:dyDescent="0.25">
      <c r="A1180" s="23">
        <v>1179</v>
      </c>
      <c r="B1180" s="5" t="s">
        <v>25</v>
      </c>
      <c r="C1180" s="3" t="s">
        <v>7</v>
      </c>
      <c r="D1180" s="3" t="s">
        <v>7</v>
      </c>
      <c r="E1180" s="3" t="s">
        <v>47</v>
      </c>
      <c r="F1180" s="3" t="s">
        <v>23</v>
      </c>
      <c r="G1180" s="3">
        <v>6</v>
      </c>
      <c r="H1180" s="3" t="s">
        <v>9</v>
      </c>
      <c r="I1180" s="3" t="s">
        <v>37</v>
      </c>
      <c r="J1180" s="3">
        <v>449</v>
      </c>
      <c r="K1180" s="3">
        <v>42</v>
      </c>
      <c r="L1180" s="3">
        <v>0</v>
      </c>
      <c r="M1180" s="4">
        <f>PI()*(K1180/2)^2/1000+PI()*(L1180/2)^2/1000</f>
        <v>1.3854423602330987</v>
      </c>
      <c r="N1180" s="33">
        <v>0</v>
      </c>
      <c r="O1180" s="3">
        <v>5</v>
      </c>
      <c r="P1180" s="3" t="s">
        <v>13</v>
      </c>
      <c r="Q1180" s="6">
        <v>3.0249999999999999</v>
      </c>
      <c r="R1180" s="6">
        <v>3.0249999999999999</v>
      </c>
      <c r="S1180" s="6">
        <v>0</v>
      </c>
      <c r="T1180" s="6">
        <f>R1180-S1180</f>
        <v>3.0249999999999999</v>
      </c>
      <c r="U1180" s="6">
        <v>3.1160000000000001</v>
      </c>
      <c r="V1180" s="6">
        <f>U1180-S1180</f>
        <v>3.1160000000000001</v>
      </c>
      <c r="W1180" s="6">
        <f>100 - (1 - (((U1180-T1180)/U1180)+(S1180/T1180)))*100</f>
        <v>2.9204107830552033</v>
      </c>
      <c r="X1180" s="6">
        <v>3.1520000000000001</v>
      </c>
      <c r="Y1180" s="13">
        <f>(X1180-U1180)/U1180*100</f>
        <v>1.1553273427471127</v>
      </c>
      <c r="Z1180" s="14">
        <f>IF(W1180&gt;10,"NA",Y1180)</f>
        <v>1.1553273427471127</v>
      </c>
    </row>
    <row r="1181" spans="1:26" ht="19" x14ac:dyDescent="0.25">
      <c r="A1181" s="23">
        <v>1180</v>
      </c>
      <c r="B1181" s="5" t="s">
        <v>25</v>
      </c>
      <c r="C1181" s="3" t="s">
        <v>7</v>
      </c>
      <c r="D1181" s="3" t="s">
        <v>7</v>
      </c>
      <c r="E1181" s="3" t="s">
        <v>47</v>
      </c>
      <c r="F1181" s="3" t="s">
        <v>23</v>
      </c>
      <c r="G1181" s="3">
        <v>6</v>
      </c>
      <c r="H1181" s="3" t="s">
        <v>9</v>
      </c>
      <c r="I1181" s="3" t="s">
        <v>37</v>
      </c>
      <c r="J1181" s="3">
        <v>449</v>
      </c>
      <c r="K1181" s="3">
        <v>42</v>
      </c>
      <c r="L1181" s="3">
        <v>0</v>
      </c>
      <c r="M1181" s="4">
        <f>PI()*(K1181/2)^2/1000+PI()*(L1181/2)^2/1000</f>
        <v>1.3854423602330987</v>
      </c>
      <c r="N1181" s="33">
        <v>0</v>
      </c>
      <c r="O1181" s="3">
        <v>6</v>
      </c>
      <c r="P1181" s="3">
        <v>2.69</v>
      </c>
      <c r="Q1181" s="6">
        <v>4.3090000000000002</v>
      </c>
      <c r="R1181" s="6">
        <v>4.258</v>
      </c>
      <c r="S1181" s="6">
        <v>0</v>
      </c>
      <c r="T1181" s="6">
        <f>R1181-S1181</f>
        <v>4.258</v>
      </c>
      <c r="U1181" s="6">
        <v>4.2779999999999996</v>
      </c>
      <c r="V1181" s="6">
        <f>U1181-S1181</f>
        <v>4.2779999999999996</v>
      </c>
      <c r="W1181" s="6">
        <f>100 - (1 - (((U1181-T1181)/U1181)+(S1181/T1181)))*100</f>
        <v>0.46750818139315697</v>
      </c>
      <c r="X1181" s="6">
        <v>4.3369999999999997</v>
      </c>
      <c r="Y1181" s="13">
        <f>(X1181-U1181)/U1181*100</f>
        <v>1.3791491351098684</v>
      </c>
      <c r="Z1181" s="14">
        <f>IF(W1181&gt;10,"NA",Y1181)</f>
        <v>1.3791491351098684</v>
      </c>
    </row>
    <row r="1182" spans="1:26" ht="19" x14ac:dyDescent="0.25">
      <c r="A1182" s="23">
        <v>1181</v>
      </c>
      <c r="B1182" s="5" t="s">
        <v>25</v>
      </c>
      <c r="C1182" s="3" t="s">
        <v>7</v>
      </c>
      <c r="D1182" s="3" t="s">
        <v>7</v>
      </c>
      <c r="E1182" s="3" t="s">
        <v>47</v>
      </c>
      <c r="F1182" s="3" t="s">
        <v>23</v>
      </c>
      <c r="G1182" s="3">
        <v>6</v>
      </c>
      <c r="H1182" s="3" t="s">
        <v>9</v>
      </c>
      <c r="I1182" s="3" t="s">
        <v>37</v>
      </c>
      <c r="J1182" s="3">
        <v>449</v>
      </c>
      <c r="K1182" s="3">
        <v>42</v>
      </c>
      <c r="L1182" s="3">
        <v>0</v>
      </c>
      <c r="M1182" s="4">
        <f>PI()*(K1182/2)^2/1000+PI()*(L1182/2)^2/1000</f>
        <v>1.3854423602330987</v>
      </c>
      <c r="N1182" s="33">
        <v>0</v>
      </c>
      <c r="O1182" s="3">
        <v>7</v>
      </c>
      <c r="P1182" s="3" t="s">
        <v>13</v>
      </c>
      <c r="Q1182" s="6">
        <v>3.1240000000000001</v>
      </c>
      <c r="R1182" s="6">
        <v>3.0880000000000001</v>
      </c>
      <c r="S1182" s="6">
        <v>0</v>
      </c>
      <c r="T1182" s="6">
        <f>R1182-S1182</f>
        <v>3.0880000000000001</v>
      </c>
      <c r="U1182" s="6">
        <v>3.593</v>
      </c>
      <c r="V1182" s="6">
        <f>U1182-S1182</f>
        <v>3.593</v>
      </c>
      <c r="W1182" s="6">
        <f>100 - (1 - (((U1182-T1182)/U1182)+(S1182/T1182)))*100</f>
        <v>14.055107152797092</v>
      </c>
      <c r="X1182" s="6">
        <v>3.6019999999999999</v>
      </c>
      <c r="Y1182" s="13">
        <f>(X1182-U1182)/U1182*100</f>
        <v>0.25048705816865841</v>
      </c>
      <c r="Z1182" s="14" t="str">
        <f>IF(W1182&gt;10,"NA",Y1182)</f>
        <v>NA</v>
      </c>
    </row>
    <row r="1183" spans="1:26" ht="19" x14ac:dyDescent="0.25">
      <c r="A1183" s="23">
        <v>1182</v>
      </c>
      <c r="B1183" s="5" t="s">
        <v>25</v>
      </c>
      <c r="C1183" s="3" t="s">
        <v>7</v>
      </c>
      <c r="D1183" s="3" t="s">
        <v>7</v>
      </c>
      <c r="E1183" s="3" t="s">
        <v>47</v>
      </c>
      <c r="F1183" s="3" t="s">
        <v>23</v>
      </c>
      <c r="G1183" s="3">
        <v>6</v>
      </c>
      <c r="H1183" s="3" t="s">
        <v>9</v>
      </c>
      <c r="I1183" s="3" t="s">
        <v>37</v>
      </c>
      <c r="J1183" s="3">
        <v>449</v>
      </c>
      <c r="K1183" s="3">
        <v>42</v>
      </c>
      <c r="L1183" s="3">
        <v>0</v>
      </c>
      <c r="M1183" s="4">
        <f>PI()*(K1183/2)^2/1000+PI()*(L1183/2)^2/1000</f>
        <v>1.3854423602330987</v>
      </c>
      <c r="N1183" s="33">
        <v>0</v>
      </c>
      <c r="O1183" s="3">
        <v>8</v>
      </c>
      <c r="P1183" s="3">
        <v>3.6419999999999999</v>
      </c>
      <c r="Q1183" s="6">
        <v>7.6550000000000002</v>
      </c>
      <c r="R1183" s="6">
        <v>7.5270000000000001</v>
      </c>
      <c r="S1183" s="6">
        <v>0</v>
      </c>
      <c r="T1183" s="6">
        <f>R1183-S1183</f>
        <v>7.5270000000000001</v>
      </c>
      <c r="U1183" s="6">
        <v>7.5270000000000001</v>
      </c>
      <c r="V1183" s="6">
        <f>U1183-S1183</f>
        <v>7.5270000000000001</v>
      </c>
      <c r="W1183" s="6">
        <f>100 - (1 - (((U1183-T1183)/U1183)+(S1183/T1183)))*100</f>
        <v>0</v>
      </c>
      <c r="X1183" s="6">
        <v>7.6349999999999998</v>
      </c>
      <c r="Y1183" s="13">
        <f>(X1183-U1183)/U1183*100</f>
        <v>1.4348345954563524</v>
      </c>
      <c r="Z1183" s="14">
        <f>IF(W1183&gt;10,"NA",Y1183)</f>
        <v>1.4348345954563524</v>
      </c>
    </row>
    <row r="1184" spans="1:26" ht="19" x14ac:dyDescent="0.25">
      <c r="A1184" s="23">
        <v>1183</v>
      </c>
      <c r="B1184" s="5" t="s">
        <v>25</v>
      </c>
      <c r="C1184" s="3" t="s">
        <v>7</v>
      </c>
      <c r="D1184" s="3" t="s">
        <v>7</v>
      </c>
      <c r="E1184" s="3" t="s">
        <v>47</v>
      </c>
      <c r="F1184" s="3" t="s">
        <v>23</v>
      </c>
      <c r="G1184" s="3">
        <v>6</v>
      </c>
      <c r="H1184" s="3" t="s">
        <v>9</v>
      </c>
      <c r="I1184" s="3" t="s">
        <v>37</v>
      </c>
      <c r="J1184" s="3">
        <v>449</v>
      </c>
      <c r="K1184" s="3">
        <v>42</v>
      </c>
      <c r="L1184" s="3">
        <v>0</v>
      </c>
      <c r="M1184" s="4">
        <f>PI()*(K1184/2)^2/1000+PI()*(L1184/2)^2/1000</f>
        <v>1.3854423602330987</v>
      </c>
      <c r="N1184" s="33">
        <v>0</v>
      </c>
      <c r="O1184" s="3">
        <v>9</v>
      </c>
      <c r="P1184" s="3" t="s">
        <v>13</v>
      </c>
      <c r="Q1184" s="6">
        <v>6.1130000000000004</v>
      </c>
      <c r="R1184" s="6">
        <v>6.1130000000000004</v>
      </c>
      <c r="S1184" s="6">
        <v>0</v>
      </c>
      <c r="T1184" s="6">
        <f>R1184-S1184</f>
        <v>6.1130000000000004</v>
      </c>
      <c r="U1184" s="6">
        <v>7.4720000000000004</v>
      </c>
      <c r="V1184" s="6">
        <f>U1184-S1184</f>
        <v>7.4720000000000004</v>
      </c>
      <c r="W1184" s="6">
        <f>100 - (1 - (((U1184-T1184)/U1184)+(S1184/T1184)))*100</f>
        <v>18.187901498929335</v>
      </c>
      <c r="X1184" s="6">
        <v>7.5330000000000004</v>
      </c>
      <c r="Y1184" s="13">
        <f>(X1184-U1184)/U1184*100</f>
        <v>0.81638115631691566</v>
      </c>
      <c r="Z1184" s="14" t="str">
        <f>IF(W1184&gt;10,"NA",Y1184)</f>
        <v>NA</v>
      </c>
    </row>
    <row r="1185" spans="1:26" ht="19" x14ac:dyDescent="0.25">
      <c r="A1185" s="23">
        <v>1184</v>
      </c>
      <c r="B1185" s="5" t="s">
        <v>25</v>
      </c>
      <c r="C1185" s="3" t="s">
        <v>7</v>
      </c>
      <c r="D1185" s="3" t="s">
        <v>7</v>
      </c>
      <c r="E1185" s="3" t="s">
        <v>47</v>
      </c>
      <c r="F1185" s="3" t="s">
        <v>23</v>
      </c>
      <c r="G1185" s="3">
        <v>6</v>
      </c>
      <c r="H1185" s="3" t="s">
        <v>9</v>
      </c>
      <c r="I1185" s="3" t="s">
        <v>37</v>
      </c>
      <c r="J1185" s="3">
        <v>449</v>
      </c>
      <c r="K1185" s="3">
        <v>42</v>
      </c>
      <c r="L1185" s="3">
        <v>0</v>
      </c>
      <c r="M1185" s="4">
        <f>PI()*(K1185/2)^2/1000+PI()*(L1185/2)^2/1000</f>
        <v>1.3854423602330987</v>
      </c>
      <c r="N1185" s="33">
        <v>0</v>
      </c>
      <c r="O1185" s="3">
        <v>10</v>
      </c>
      <c r="P1185" s="3">
        <v>2.6869999999999998</v>
      </c>
      <c r="Q1185" s="6">
        <v>4.4589999999999996</v>
      </c>
      <c r="R1185" s="6">
        <v>4.3490000000000002</v>
      </c>
      <c r="S1185" s="6">
        <v>0</v>
      </c>
      <c r="T1185" s="6">
        <f>R1185-S1185</f>
        <v>4.3490000000000002</v>
      </c>
      <c r="U1185" s="6">
        <v>4.3490000000000002</v>
      </c>
      <c r="V1185" s="6">
        <f>U1185-S1185</f>
        <v>4.3490000000000002</v>
      </c>
      <c r="W1185" s="6">
        <f>100 - (1 - (((U1185-T1185)/U1185)+(S1185/T1185)))*100</f>
        <v>0</v>
      </c>
      <c r="X1185" s="6">
        <v>4.367</v>
      </c>
      <c r="Y1185" s="13">
        <f>(X1185-U1185)/U1185*100</f>
        <v>0.41388825017244868</v>
      </c>
      <c r="Z1185" s="14">
        <f>IF(W1185&gt;10,"NA",Y1185)</f>
        <v>0.41388825017244868</v>
      </c>
    </row>
    <row r="1186" spans="1:26" ht="19" x14ac:dyDescent="0.25">
      <c r="A1186" s="23">
        <v>1185</v>
      </c>
      <c r="B1186" s="5" t="s">
        <v>25</v>
      </c>
      <c r="C1186" s="3" t="s">
        <v>7</v>
      </c>
      <c r="D1186" s="3" t="s">
        <v>7</v>
      </c>
      <c r="E1186" s="3" t="s">
        <v>47</v>
      </c>
      <c r="F1186" s="3" t="s">
        <v>23</v>
      </c>
      <c r="G1186" s="3">
        <v>6</v>
      </c>
      <c r="H1186" s="3" t="s">
        <v>9</v>
      </c>
      <c r="I1186" s="3" t="s">
        <v>37</v>
      </c>
      <c r="J1186" s="3">
        <v>449</v>
      </c>
      <c r="K1186" s="3">
        <v>42</v>
      </c>
      <c r="L1186" s="3">
        <v>0</v>
      </c>
      <c r="M1186" s="4">
        <f>PI()*(K1186/2)^2/1000+PI()*(L1186/2)^2/1000</f>
        <v>1.3854423602330987</v>
      </c>
      <c r="N1186" s="33">
        <v>0</v>
      </c>
      <c r="O1186" s="3">
        <v>11</v>
      </c>
      <c r="P1186" s="3">
        <v>2.0950000000000002</v>
      </c>
      <c r="Q1186" s="6">
        <v>2.8130000000000002</v>
      </c>
      <c r="R1186" s="6">
        <v>2.794</v>
      </c>
      <c r="S1186" s="6">
        <v>0</v>
      </c>
      <c r="T1186" s="6">
        <f>R1186-S1186</f>
        <v>2.794</v>
      </c>
      <c r="U1186" s="6">
        <v>2.794</v>
      </c>
      <c r="V1186" s="6">
        <f>U1186-S1186</f>
        <v>2.794</v>
      </c>
      <c r="W1186" s="6">
        <f>100 - (1 - (((U1186-T1186)/U1186)+(S1186/T1186)))*100</f>
        <v>0</v>
      </c>
      <c r="X1186" s="6">
        <v>2.8479999999999999</v>
      </c>
      <c r="Y1186" s="13">
        <f>(X1186-U1186)/U1186*100</f>
        <v>1.9327129563349972</v>
      </c>
      <c r="Z1186" s="14">
        <f>IF(W1186&gt;10,"NA",Y1186)</f>
        <v>1.9327129563349972</v>
      </c>
    </row>
    <row r="1187" spans="1:26" ht="19" x14ac:dyDescent="0.25">
      <c r="A1187" s="23">
        <v>1186</v>
      </c>
      <c r="B1187" s="5" t="s">
        <v>25</v>
      </c>
      <c r="C1187" s="3" t="s">
        <v>7</v>
      </c>
      <c r="D1187" s="3" t="s">
        <v>7</v>
      </c>
      <c r="E1187" s="3" t="s">
        <v>47</v>
      </c>
      <c r="F1187" s="3" t="s">
        <v>23</v>
      </c>
      <c r="G1187" s="3">
        <v>6</v>
      </c>
      <c r="H1187" s="3" t="s">
        <v>17</v>
      </c>
      <c r="I1187" s="3" t="s">
        <v>37</v>
      </c>
      <c r="J1187" s="3">
        <v>449</v>
      </c>
      <c r="K1187" s="3">
        <v>42</v>
      </c>
      <c r="L1187" s="3">
        <v>0</v>
      </c>
      <c r="M1187" s="4">
        <f>PI()*(K1187/2)^2/1000+PI()*(L1187/2)^2/1000</f>
        <v>1.3854423602330987</v>
      </c>
      <c r="N1187" s="33">
        <v>0</v>
      </c>
      <c r="O1187" s="3">
        <v>1</v>
      </c>
      <c r="P1187" s="6">
        <v>2.9569999999999999</v>
      </c>
      <c r="Q1187" s="6">
        <v>4.758</v>
      </c>
      <c r="R1187" s="6">
        <v>4.6920000000000002</v>
      </c>
      <c r="S1187" s="6">
        <v>0</v>
      </c>
      <c r="T1187" s="6">
        <f>R1187-S1187</f>
        <v>4.6920000000000002</v>
      </c>
      <c r="U1187" s="6">
        <v>4.6920000000000002</v>
      </c>
      <c r="V1187" s="6">
        <f>U1187-S1187</f>
        <v>4.6920000000000002</v>
      </c>
      <c r="W1187" s="6">
        <f>100 - (1 - (((U1187-T1187)/U1187)+(S1187/T1187)))*100</f>
        <v>0</v>
      </c>
      <c r="X1187" s="6">
        <v>4.6920000000000002</v>
      </c>
      <c r="Y1187" s="13">
        <f>(X1187-U1187)/U1187*100</f>
        <v>0</v>
      </c>
      <c r="Z1187" s="14">
        <f>IF(W1187&gt;10,"NA",Y1187)</f>
        <v>0</v>
      </c>
    </row>
    <row r="1188" spans="1:26" ht="19" x14ac:dyDescent="0.25">
      <c r="A1188" s="23">
        <v>1187</v>
      </c>
      <c r="B1188" s="5" t="s">
        <v>25</v>
      </c>
      <c r="C1188" s="3" t="s">
        <v>7</v>
      </c>
      <c r="D1188" s="3" t="s">
        <v>7</v>
      </c>
      <c r="E1188" s="3" t="s">
        <v>47</v>
      </c>
      <c r="F1188" s="3" t="s">
        <v>23</v>
      </c>
      <c r="G1188" s="3">
        <v>6</v>
      </c>
      <c r="H1188" s="3" t="s">
        <v>17</v>
      </c>
      <c r="I1188" s="3" t="s">
        <v>37</v>
      </c>
      <c r="J1188" s="3">
        <v>449</v>
      </c>
      <c r="K1188" s="3">
        <v>42</v>
      </c>
      <c r="L1188" s="3">
        <v>0</v>
      </c>
      <c r="M1188" s="4">
        <f>PI()*(K1188/2)^2/1000+PI()*(L1188/2)^2/1000</f>
        <v>1.3854423602330987</v>
      </c>
      <c r="N1188" s="33">
        <v>0</v>
      </c>
      <c r="O1188" s="3">
        <v>2</v>
      </c>
      <c r="P1188" s="6">
        <v>2.2610000000000001</v>
      </c>
      <c r="Q1188" s="6">
        <v>2.6</v>
      </c>
      <c r="R1188" s="6">
        <v>2.5409999999999999</v>
      </c>
      <c r="S1188" s="6">
        <v>0</v>
      </c>
      <c r="T1188" s="6">
        <f>R1188-S1188</f>
        <v>2.5409999999999999</v>
      </c>
      <c r="U1188" s="6">
        <v>2.5409999999999999</v>
      </c>
      <c r="V1188" s="6">
        <f>U1188-S1188</f>
        <v>2.5409999999999999</v>
      </c>
      <c r="W1188" s="6">
        <f>100 - (1 - (((U1188-T1188)/U1188)+(S1188/T1188)))*100</f>
        <v>0</v>
      </c>
      <c r="X1188" s="6">
        <v>2.5619999999999998</v>
      </c>
      <c r="Y1188" s="13">
        <f>(X1188-U1188)/U1188*100</f>
        <v>0.8264462809917319</v>
      </c>
      <c r="Z1188" s="14">
        <f>IF(W1188&gt;10,"NA",Y1188)</f>
        <v>0.8264462809917319</v>
      </c>
    </row>
    <row r="1189" spans="1:26" ht="19" x14ac:dyDescent="0.25">
      <c r="A1189" s="23">
        <v>1188</v>
      </c>
      <c r="B1189" s="5" t="s">
        <v>25</v>
      </c>
      <c r="C1189" s="3" t="s">
        <v>7</v>
      </c>
      <c r="D1189" s="3" t="s">
        <v>7</v>
      </c>
      <c r="E1189" s="3" t="s">
        <v>47</v>
      </c>
      <c r="F1189" s="3" t="s">
        <v>23</v>
      </c>
      <c r="G1189" s="3">
        <v>6</v>
      </c>
      <c r="H1189" s="3" t="s">
        <v>17</v>
      </c>
      <c r="I1189" s="3" t="s">
        <v>37</v>
      </c>
      <c r="J1189" s="3">
        <v>449</v>
      </c>
      <c r="K1189" s="3">
        <v>42</v>
      </c>
      <c r="L1189" s="3">
        <v>0</v>
      </c>
      <c r="M1189" s="4">
        <f>PI()*(K1189/2)^2/1000+PI()*(L1189/2)^2/1000</f>
        <v>1.3854423602330987</v>
      </c>
      <c r="N1189" s="33">
        <v>0</v>
      </c>
      <c r="O1189" s="3">
        <v>3</v>
      </c>
      <c r="P1189" s="6">
        <v>2.4460000000000002</v>
      </c>
      <c r="Q1189" s="6">
        <v>3.7509999999999999</v>
      </c>
      <c r="R1189" s="6">
        <v>3.69</v>
      </c>
      <c r="S1189" s="6">
        <v>0</v>
      </c>
      <c r="T1189" s="6">
        <f>R1189-S1189</f>
        <v>3.69</v>
      </c>
      <c r="U1189" s="6">
        <v>3.7010000000000001</v>
      </c>
      <c r="V1189" s="6">
        <f>U1189-S1189</f>
        <v>3.7010000000000001</v>
      </c>
      <c r="W1189" s="6">
        <f>100 - (1 - (((U1189-T1189)/U1189)+(S1189/T1189)))*100</f>
        <v>0.29721696838691969</v>
      </c>
      <c r="X1189" s="6">
        <v>3.7109999999999999</v>
      </c>
      <c r="Y1189" s="13">
        <f>(X1189-U1189)/U1189*100</f>
        <v>0.27019724398810557</v>
      </c>
      <c r="Z1189" s="14">
        <f>IF(W1189&gt;10,"NA",Y1189)</f>
        <v>0.27019724398810557</v>
      </c>
    </row>
    <row r="1190" spans="1:26" ht="19" x14ac:dyDescent="0.25">
      <c r="A1190" s="23">
        <v>1189</v>
      </c>
      <c r="B1190" s="5" t="s">
        <v>25</v>
      </c>
      <c r="C1190" s="3" t="s">
        <v>7</v>
      </c>
      <c r="D1190" s="3" t="s">
        <v>7</v>
      </c>
      <c r="E1190" s="3" t="s">
        <v>47</v>
      </c>
      <c r="F1190" s="3" t="s">
        <v>23</v>
      </c>
      <c r="G1190" s="3">
        <v>6</v>
      </c>
      <c r="H1190" s="3" t="s">
        <v>17</v>
      </c>
      <c r="I1190" s="3" t="s">
        <v>37</v>
      </c>
      <c r="J1190" s="3">
        <v>449</v>
      </c>
      <c r="K1190" s="3">
        <v>42</v>
      </c>
      <c r="L1190" s="3">
        <v>0</v>
      </c>
      <c r="M1190" s="4">
        <f>PI()*(K1190/2)^2/1000+PI()*(L1190/2)^2/1000</f>
        <v>1.3854423602330987</v>
      </c>
      <c r="N1190" s="33">
        <v>0</v>
      </c>
      <c r="O1190" s="3">
        <v>4</v>
      </c>
      <c r="P1190" s="6">
        <v>2.0009999999999999</v>
      </c>
      <c r="Q1190" s="6">
        <v>2.5230000000000001</v>
      </c>
      <c r="R1190" s="6">
        <v>2.4860000000000002</v>
      </c>
      <c r="S1190" s="6">
        <v>0</v>
      </c>
      <c r="T1190" s="6">
        <f>R1190-S1190</f>
        <v>2.4860000000000002</v>
      </c>
      <c r="U1190" s="6">
        <v>2.4860000000000002</v>
      </c>
      <c r="V1190" s="6">
        <f>U1190-S1190</f>
        <v>2.4860000000000002</v>
      </c>
      <c r="W1190" s="6">
        <f>100 - (1 - (((U1190-T1190)/U1190)+(S1190/T1190)))*100</f>
        <v>0</v>
      </c>
      <c r="X1190" s="6">
        <v>2.4940000000000002</v>
      </c>
      <c r="Y1190" s="13">
        <f>(X1190-U1190)/U1190*100</f>
        <v>0.32180209171359636</v>
      </c>
      <c r="Z1190" s="14">
        <f>IF(W1190&gt;10,"NA",Y1190)</f>
        <v>0.32180209171359636</v>
      </c>
    </row>
    <row r="1191" spans="1:26" ht="19" x14ac:dyDescent="0.25">
      <c r="A1191" s="23">
        <v>1190</v>
      </c>
      <c r="B1191" s="5" t="s">
        <v>25</v>
      </c>
      <c r="C1191" s="3" t="s">
        <v>7</v>
      </c>
      <c r="D1191" s="3" t="s">
        <v>7</v>
      </c>
      <c r="E1191" s="3" t="s">
        <v>47</v>
      </c>
      <c r="F1191" s="3" t="s">
        <v>23</v>
      </c>
      <c r="G1191" s="3">
        <v>6</v>
      </c>
      <c r="H1191" s="3" t="s">
        <v>17</v>
      </c>
      <c r="I1191" s="3" t="s">
        <v>37</v>
      </c>
      <c r="J1191" s="3">
        <v>449</v>
      </c>
      <c r="K1191" s="3">
        <v>42</v>
      </c>
      <c r="L1191" s="3">
        <v>0</v>
      </c>
      <c r="M1191" s="4">
        <f>PI()*(K1191/2)^2/1000+PI()*(L1191/2)^2/1000</f>
        <v>1.3854423602330987</v>
      </c>
      <c r="N1191" s="33">
        <v>0</v>
      </c>
      <c r="O1191" s="3">
        <v>5</v>
      </c>
      <c r="P1191" s="6">
        <v>2.488</v>
      </c>
      <c r="Q1191" s="6">
        <v>3.2349999999999999</v>
      </c>
      <c r="R1191" s="6">
        <v>3.1429999999999998</v>
      </c>
      <c r="S1191" s="6">
        <v>0</v>
      </c>
      <c r="T1191" s="6">
        <f>R1191-S1191</f>
        <v>3.1429999999999998</v>
      </c>
      <c r="U1191" s="6">
        <v>3.181</v>
      </c>
      <c r="V1191" s="6">
        <f>U1191-S1191</f>
        <v>3.181</v>
      </c>
      <c r="W1191" s="6">
        <f>100 - (1 - (((U1191-T1191)/U1191)+(S1191/T1191)))*100</f>
        <v>1.1945928953159495</v>
      </c>
      <c r="X1191" s="6">
        <v>3.2149999999999999</v>
      </c>
      <c r="Y1191" s="13">
        <f>(X1191-U1191)/U1191*100</f>
        <v>1.0688462747563598</v>
      </c>
      <c r="Z1191" s="14">
        <f>IF(W1191&gt;10,"NA",Y1191)</f>
        <v>1.0688462747563598</v>
      </c>
    </row>
    <row r="1192" spans="1:26" ht="19" x14ac:dyDescent="0.25">
      <c r="A1192" s="23">
        <v>1191</v>
      </c>
      <c r="B1192" s="5" t="s">
        <v>25</v>
      </c>
      <c r="C1192" s="3" t="s">
        <v>7</v>
      </c>
      <c r="D1192" s="3" t="s">
        <v>7</v>
      </c>
      <c r="E1192" s="3" t="s">
        <v>47</v>
      </c>
      <c r="F1192" s="3" t="s">
        <v>23</v>
      </c>
      <c r="G1192" s="3">
        <v>6</v>
      </c>
      <c r="H1192" s="3" t="s">
        <v>17</v>
      </c>
      <c r="I1192" s="3" t="s">
        <v>37</v>
      </c>
      <c r="J1192" s="3">
        <v>449</v>
      </c>
      <c r="K1192" s="3">
        <v>42</v>
      </c>
      <c r="L1192" s="3">
        <v>0</v>
      </c>
      <c r="M1192" s="4">
        <f>PI()*(K1192/2)^2/1000+PI()*(L1192/2)^2/1000</f>
        <v>1.3854423602330987</v>
      </c>
      <c r="N1192" s="33">
        <v>0</v>
      </c>
      <c r="O1192" s="3">
        <v>6</v>
      </c>
      <c r="P1192" s="6">
        <v>2.4</v>
      </c>
      <c r="Q1192" s="6">
        <v>3.4540000000000002</v>
      </c>
      <c r="R1192" s="6">
        <v>3.41</v>
      </c>
      <c r="S1192" s="6">
        <v>0</v>
      </c>
      <c r="T1192" s="6">
        <f>R1192-S1192</f>
        <v>3.41</v>
      </c>
      <c r="U1192" s="6">
        <v>3.41</v>
      </c>
      <c r="V1192" s="6">
        <f>U1192-S1192</f>
        <v>3.41</v>
      </c>
      <c r="W1192" s="6">
        <f>100 - (1 - (((U1192-T1192)/U1192)+(S1192/T1192)))*100</f>
        <v>0</v>
      </c>
      <c r="X1192" s="6">
        <v>3.4449999999999998</v>
      </c>
      <c r="Y1192" s="13">
        <f>(X1192-U1192)/U1192*100</f>
        <v>1.0263929618768239</v>
      </c>
      <c r="Z1192" s="14">
        <f>IF(W1192&gt;10,"NA",Y1192)</f>
        <v>1.0263929618768239</v>
      </c>
    </row>
    <row r="1193" spans="1:26" ht="19" x14ac:dyDescent="0.25">
      <c r="A1193" s="23">
        <v>1192</v>
      </c>
      <c r="B1193" s="5" t="s">
        <v>25</v>
      </c>
      <c r="C1193" s="3" t="s">
        <v>7</v>
      </c>
      <c r="D1193" s="3" t="s">
        <v>7</v>
      </c>
      <c r="E1193" s="3" t="s">
        <v>47</v>
      </c>
      <c r="F1193" s="3" t="s">
        <v>23</v>
      </c>
      <c r="G1193" s="3">
        <v>6</v>
      </c>
      <c r="H1193" s="3" t="s">
        <v>17</v>
      </c>
      <c r="I1193" s="3" t="s">
        <v>37</v>
      </c>
      <c r="J1193" s="3">
        <v>449</v>
      </c>
      <c r="K1193" s="3">
        <v>42</v>
      </c>
      <c r="L1193" s="3">
        <v>0</v>
      </c>
      <c r="M1193" s="4">
        <f>PI()*(K1193/2)^2/1000+PI()*(L1193/2)^2/1000</f>
        <v>1.3854423602330987</v>
      </c>
      <c r="N1193" s="33">
        <v>0</v>
      </c>
      <c r="O1193" s="3">
        <v>7</v>
      </c>
      <c r="P1193" s="6">
        <v>2.23</v>
      </c>
      <c r="Q1193" s="6">
        <v>2.8239999999999998</v>
      </c>
      <c r="R1193" s="6">
        <v>2.7130000000000001</v>
      </c>
      <c r="S1193" s="6">
        <v>0</v>
      </c>
      <c r="T1193" s="6">
        <f>R1193-S1193</f>
        <v>2.7130000000000001</v>
      </c>
      <c r="U1193" s="6">
        <v>2.7130000000000001</v>
      </c>
      <c r="V1193" s="6">
        <f>U1193-S1193</f>
        <v>2.7130000000000001</v>
      </c>
      <c r="W1193" s="6">
        <f>100 - (1 - (((U1193-T1193)/U1193)+(S1193/T1193)))*100</f>
        <v>0</v>
      </c>
      <c r="X1193" s="6">
        <v>2.73</v>
      </c>
      <c r="Y1193" s="13">
        <f>(X1193-U1193)/U1193*100</f>
        <v>0.62661260597124602</v>
      </c>
      <c r="Z1193" s="14">
        <f>IF(W1193&gt;10,"NA",Y1193)</f>
        <v>0.62661260597124602</v>
      </c>
    </row>
    <row r="1194" spans="1:26" ht="19" x14ac:dyDescent="0.25">
      <c r="A1194" s="23">
        <v>1193</v>
      </c>
      <c r="B1194" s="5" t="s">
        <v>25</v>
      </c>
      <c r="C1194" s="3" t="s">
        <v>7</v>
      </c>
      <c r="D1194" s="3" t="s">
        <v>7</v>
      </c>
      <c r="E1194" s="3" t="s">
        <v>47</v>
      </c>
      <c r="F1194" s="3" t="s">
        <v>23</v>
      </c>
      <c r="G1194" s="3">
        <v>7</v>
      </c>
      <c r="H1194" s="3" t="s">
        <v>9</v>
      </c>
      <c r="I1194" s="3" t="s">
        <v>35</v>
      </c>
      <c r="J1194" s="3">
        <v>448</v>
      </c>
      <c r="K1194" s="3">
        <v>38</v>
      </c>
      <c r="L1194" s="3">
        <v>0</v>
      </c>
      <c r="M1194" s="4">
        <f>PI()*(K1194/2)^2/1000+PI()*(L1194/2)^2/1000</f>
        <v>1.1341149479459152</v>
      </c>
      <c r="N1194" s="33">
        <v>0</v>
      </c>
      <c r="O1194" s="3">
        <v>1</v>
      </c>
      <c r="P1194" s="6">
        <v>2.169</v>
      </c>
      <c r="Q1194" s="6">
        <v>2.702</v>
      </c>
      <c r="R1194" s="6">
        <v>2.657</v>
      </c>
      <c r="S1194" s="6">
        <v>0</v>
      </c>
      <c r="T1194" s="6">
        <f>R1194-S1194</f>
        <v>2.657</v>
      </c>
      <c r="U1194" s="6">
        <v>2.718</v>
      </c>
      <c r="V1194" s="6">
        <f>U1194-S1194</f>
        <v>2.718</v>
      </c>
      <c r="W1194" s="6">
        <f>100 - (1 - (((U1194-T1194)/U1194)+(S1194/T1194)))*100</f>
        <v>2.2442972774098564</v>
      </c>
      <c r="X1194" s="6">
        <v>2.7250000000000001</v>
      </c>
      <c r="Y1194" s="13">
        <f>(X1194-U1194)/U1194*100</f>
        <v>0.2575423105224473</v>
      </c>
      <c r="Z1194" s="14">
        <f>IF(W1194&gt;10,"NA",Y1194)</f>
        <v>0.2575423105224473</v>
      </c>
    </row>
    <row r="1195" spans="1:26" ht="19" x14ac:dyDescent="0.25">
      <c r="A1195" s="23">
        <v>1194</v>
      </c>
      <c r="B1195" s="5" t="s">
        <v>25</v>
      </c>
      <c r="C1195" s="3" t="s">
        <v>7</v>
      </c>
      <c r="D1195" s="3" t="s">
        <v>7</v>
      </c>
      <c r="E1195" s="3" t="s">
        <v>47</v>
      </c>
      <c r="F1195" s="3" t="s">
        <v>23</v>
      </c>
      <c r="G1195" s="3">
        <v>7</v>
      </c>
      <c r="H1195" s="3" t="s">
        <v>9</v>
      </c>
      <c r="I1195" s="3" t="s">
        <v>35</v>
      </c>
      <c r="J1195" s="3">
        <v>448</v>
      </c>
      <c r="K1195" s="3">
        <v>38</v>
      </c>
      <c r="L1195" s="3">
        <v>0</v>
      </c>
      <c r="M1195" s="4">
        <f>PI()*(K1195/2)^2/1000+PI()*(L1195/2)^2/1000</f>
        <v>1.1341149479459152</v>
      </c>
      <c r="N1195" s="33">
        <v>0</v>
      </c>
      <c r="O1195" s="3">
        <v>2</v>
      </c>
      <c r="P1195" s="6">
        <v>1.5820000000000001</v>
      </c>
      <c r="Q1195" s="6">
        <v>1.9590000000000001</v>
      </c>
      <c r="R1195" s="6">
        <v>1.8320000000000001</v>
      </c>
      <c r="S1195" s="6">
        <v>7.0000000000000001E-3</v>
      </c>
      <c r="T1195" s="6">
        <f>R1195-S1195</f>
        <v>1.8250000000000002</v>
      </c>
      <c r="U1195" s="6">
        <v>1.9239999999999999</v>
      </c>
      <c r="V1195" s="6">
        <f>U1195-S1195</f>
        <v>1.917</v>
      </c>
      <c r="W1195" s="6">
        <f>100 - (1 - (((U1195-T1195)/U1195)+(S1195/T1195)))*100</f>
        <v>5.5290917893657507</v>
      </c>
      <c r="X1195" s="6">
        <v>1.93</v>
      </c>
      <c r="Y1195" s="13">
        <f>(X1195-U1195)/U1195*100</f>
        <v>0.31185031185031215</v>
      </c>
      <c r="Z1195" s="14">
        <f>IF(W1195&gt;10,"NA",Y1195)</f>
        <v>0.31185031185031215</v>
      </c>
    </row>
    <row r="1196" spans="1:26" ht="19" x14ac:dyDescent="0.25">
      <c r="A1196" s="23">
        <v>1195</v>
      </c>
      <c r="B1196" s="5" t="s">
        <v>25</v>
      </c>
      <c r="C1196" s="3" t="s">
        <v>7</v>
      </c>
      <c r="D1196" s="3" t="s">
        <v>7</v>
      </c>
      <c r="E1196" s="3" t="s">
        <v>47</v>
      </c>
      <c r="F1196" s="3" t="s">
        <v>23</v>
      </c>
      <c r="G1196" s="3">
        <v>7</v>
      </c>
      <c r="H1196" s="3" t="s">
        <v>9</v>
      </c>
      <c r="I1196" s="3" t="s">
        <v>35</v>
      </c>
      <c r="J1196" s="3">
        <v>448</v>
      </c>
      <c r="K1196" s="3">
        <v>38</v>
      </c>
      <c r="L1196" s="3">
        <v>0</v>
      </c>
      <c r="M1196" s="4">
        <f>PI()*(K1196/2)^2/1000+PI()*(L1196/2)^2/1000</f>
        <v>1.1341149479459152</v>
      </c>
      <c r="N1196" s="33">
        <v>0</v>
      </c>
      <c r="O1196" s="3">
        <v>3</v>
      </c>
      <c r="P1196" s="6">
        <v>1.788</v>
      </c>
      <c r="Q1196" s="6">
        <v>2.5419999999999998</v>
      </c>
      <c r="R1196" s="6">
        <v>2.4849999999999999</v>
      </c>
      <c r="S1196" s="6">
        <v>0</v>
      </c>
      <c r="T1196" s="6">
        <f>R1196-S1196</f>
        <v>2.4849999999999999</v>
      </c>
      <c r="U1196" s="6">
        <v>2.7570000000000001</v>
      </c>
      <c r="V1196" s="6">
        <f>U1196-S1196</f>
        <v>2.7570000000000001</v>
      </c>
      <c r="W1196" s="6">
        <f>100 - (1 - (((U1196-T1196)/U1196)+(S1196/T1196)))*100</f>
        <v>9.8657961552412132</v>
      </c>
      <c r="X1196" s="6">
        <v>2.7570000000000001</v>
      </c>
      <c r="Y1196" s="13">
        <f>(X1196-U1196)/U1196*100</f>
        <v>0</v>
      </c>
      <c r="Z1196" s="14">
        <f>IF(W1196&gt;10,"NA",Y1196)</f>
        <v>0</v>
      </c>
    </row>
    <row r="1197" spans="1:26" ht="19" x14ac:dyDescent="0.25">
      <c r="A1197" s="23">
        <v>1196</v>
      </c>
      <c r="B1197" s="5" t="s">
        <v>25</v>
      </c>
      <c r="C1197" s="3" t="s">
        <v>7</v>
      </c>
      <c r="D1197" s="3" t="s">
        <v>7</v>
      </c>
      <c r="E1197" s="3" t="s">
        <v>47</v>
      </c>
      <c r="F1197" s="3" t="s">
        <v>23</v>
      </c>
      <c r="G1197" s="3">
        <v>7</v>
      </c>
      <c r="H1197" s="3" t="s">
        <v>9</v>
      </c>
      <c r="I1197" s="3" t="s">
        <v>35</v>
      </c>
      <c r="J1197" s="3">
        <v>448</v>
      </c>
      <c r="K1197" s="3">
        <v>38</v>
      </c>
      <c r="L1197" s="3">
        <v>0</v>
      </c>
      <c r="M1197" s="4">
        <f>PI()*(K1197/2)^2/1000+PI()*(L1197/2)^2/1000</f>
        <v>1.1341149479459152</v>
      </c>
      <c r="N1197" s="33">
        <v>0</v>
      </c>
      <c r="O1197" s="3">
        <v>4</v>
      </c>
      <c r="P1197" s="6">
        <v>1.7390000000000001</v>
      </c>
      <c r="Q1197" s="6">
        <v>2.645</v>
      </c>
      <c r="R1197" s="6">
        <v>2.569</v>
      </c>
      <c r="S1197" s="6">
        <v>0</v>
      </c>
      <c r="T1197" s="6">
        <f>R1197-S1197</f>
        <v>2.569</v>
      </c>
      <c r="U1197" s="6">
        <v>2.9550000000000001</v>
      </c>
      <c r="V1197" s="6">
        <f>U1197-S1197</f>
        <v>2.9550000000000001</v>
      </c>
      <c r="W1197" s="6">
        <f>100 - (1 - (((U1197-T1197)/U1197)+(S1197/T1197)))*100</f>
        <v>13.06260575296109</v>
      </c>
      <c r="X1197" s="6">
        <v>2.9550000000000001</v>
      </c>
      <c r="Y1197" s="13">
        <f>(X1197-U1197)/U1197*100</f>
        <v>0</v>
      </c>
      <c r="Z1197" s="14" t="str">
        <f>IF(W1197&gt;10,"NA",Y1197)</f>
        <v>NA</v>
      </c>
    </row>
    <row r="1198" spans="1:26" ht="19" x14ac:dyDescent="0.25">
      <c r="A1198" s="23">
        <v>1197</v>
      </c>
      <c r="B1198" s="5" t="s">
        <v>25</v>
      </c>
      <c r="C1198" s="3" t="s">
        <v>7</v>
      </c>
      <c r="D1198" s="3" t="s">
        <v>7</v>
      </c>
      <c r="E1198" s="3" t="s">
        <v>47</v>
      </c>
      <c r="F1198" s="3" t="s">
        <v>23</v>
      </c>
      <c r="G1198" s="3">
        <v>7</v>
      </c>
      <c r="H1198" s="3" t="s">
        <v>9</v>
      </c>
      <c r="I1198" s="3" t="s">
        <v>35</v>
      </c>
      <c r="J1198" s="3">
        <v>448</v>
      </c>
      <c r="K1198" s="3">
        <v>38</v>
      </c>
      <c r="L1198" s="3">
        <v>0</v>
      </c>
      <c r="M1198" s="4">
        <f>PI()*(K1198/2)^2/1000+PI()*(L1198/2)^2/1000</f>
        <v>1.1341149479459152</v>
      </c>
      <c r="N1198" s="33">
        <v>0</v>
      </c>
      <c r="O1198" s="3">
        <v>5</v>
      </c>
      <c r="P1198" s="6">
        <v>3.536</v>
      </c>
      <c r="Q1198" s="6">
        <v>7.6550000000000002</v>
      </c>
      <c r="R1198" s="6">
        <v>7.5039999999999996</v>
      </c>
      <c r="S1198" s="6">
        <v>0</v>
      </c>
      <c r="T1198" s="6">
        <f>R1198-S1198</f>
        <v>7.5039999999999996</v>
      </c>
      <c r="U1198" s="6">
        <v>7.5039999999999996</v>
      </c>
      <c r="V1198" s="6">
        <f>U1198-S1198</f>
        <v>7.5039999999999996</v>
      </c>
      <c r="W1198" s="6">
        <f>100 - (1 - (((U1198-T1198)/U1198)+(S1198/T1198)))*100</f>
        <v>0</v>
      </c>
      <c r="X1198" s="6">
        <v>7.569</v>
      </c>
      <c r="Y1198" s="13">
        <f>(X1198-U1198)/U1198*100</f>
        <v>0.86620469083156171</v>
      </c>
      <c r="Z1198" s="14">
        <f>IF(W1198&gt;10,"NA",Y1198)</f>
        <v>0.86620469083156171</v>
      </c>
    </row>
    <row r="1199" spans="1:26" ht="19" x14ac:dyDescent="0.25">
      <c r="A1199" s="23">
        <v>1198</v>
      </c>
      <c r="B1199" s="5" t="s">
        <v>25</v>
      </c>
      <c r="C1199" s="3" t="s">
        <v>7</v>
      </c>
      <c r="D1199" s="3" t="s">
        <v>7</v>
      </c>
      <c r="E1199" s="3" t="s">
        <v>47</v>
      </c>
      <c r="F1199" s="3" t="s">
        <v>23</v>
      </c>
      <c r="G1199" s="3">
        <v>7</v>
      </c>
      <c r="H1199" s="3" t="s">
        <v>9</v>
      </c>
      <c r="I1199" s="3" t="s">
        <v>35</v>
      </c>
      <c r="J1199" s="3">
        <v>448</v>
      </c>
      <c r="K1199" s="3">
        <v>38</v>
      </c>
      <c r="L1199" s="3">
        <v>0</v>
      </c>
      <c r="M1199" s="4">
        <f>PI()*(K1199/2)^2/1000+PI()*(L1199/2)^2/1000</f>
        <v>1.1341149479459152</v>
      </c>
      <c r="N1199" s="33">
        <v>0</v>
      </c>
      <c r="O1199" s="3">
        <v>6</v>
      </c>
      <c r="P1199" s="6">
        <v>2.746</v>
      </c>
      <c r="Q1199" s="6">
        <v>4.5389999999999997</v>
      </c>
      <c r="R1199" s="6">
        <v>4.4820000000000002</v>
      </c>
      <c r="S1199" s="6">
        <v>0</v>
      </c>
      <c r="T1199" s="6">
        <f>R1199-S1199</f>
        <v>4.4820000000000002</v>
      </c>
      <c r="U1199" s="6">
        <v>4.4820000000000002</v>
      </c>
      <c r="V1199" s="6">
        <f>U1199-S1199</f>
        <v>4.4820000000000002</v>
      </c>
      <c r="W1199" s="6">
        <f>100 - (1 - (((U1199-T1199)/U1199)+(S1199/T1199)))*100</f>
        <v>0</v>
      </c>
      <c r="X1199" s="6">
        <v>4.5039999999999996</v>
      </c>
      <c r="Y1199" s="13">
        <f>(X1199-U1199)/U1199*100</f>
        <v>0.49085229808119923</v>
      </c>
      <c r="Z1199" s="14">
        <f>IF(W1199&gt;10,"NA",Y1199)</f>
        <v>0.49085229808119923</v>
      </c>
    </row>
    <row r="1200" spans="1:26" ht="19" x14ac:dyDescent="0.25">
      <c r="A1200" s="23">
        <v>1199</v>
      </c>
      <c r="B1200" s="5" t="s">
        <v>25</v>
      </c>
      <c r="C1200" s="3" t="s">
        <v>7</v>
      </c>
      <c r="D1200" s="3" t="s">
        <v>7</v>
      </c>
      <c r="E1200" s="3" t="s">
        <v>47</v>
      </c>
      <c r="F1200" s="3" t="s">
        <v>23</v>
      </c>
      <c r="G1200" s="3">
        <v>7</v>
      </c>
      <c r="H1200" s="3" t="s">
        <v>9</v>
      </c>
      <c r="I1200" s="3" t="s">
        <v>35</v>
      </c>
      <c r="J1200" s="3">
        <v>448</v>
      </c>
      <c r="K1200" s="3">
        <v>38</v>
      </c>
      <c r="L1200" s="3">
        <v>0</v>
      </c>
      <c r="M1200" s="4">
        <f>PI()*(K1200/2)^2/1000+PI()*(L1200/2)^2/1000</f>
        <v>1.1341149479459152</v>
      </c>
      <c r="N1200" s="33">
        <v>0</v>
      </c>
      <c r="O1200" s="3">
        <v>7</v>
      </c>
      <c r="P1200" s="6">
        <v>2.992</v>
      </c>
      <c r="Q1200" s="6">
        <v>5.3419999999999996</v>
      </c>
      <c r="R1200" s="6">
        <v>5.2889999999999997</v>
      </c>
      <c r="S1200" s="6">
        <v>0</v>
      </c>
      <c r="T1200" s="6">
        <f>R1200-S1200</f>
        <v>5.2889999999999997</v>
      </c>
      <c r="U1200" s="6">
        <v>5.5279999999999996</v>
      </c>
      <c r="V1200" s="6">
        <f>U1200-S1200</f>
        <v>5.5279999999999996</v>
      </c>
      <c r="W1200" s="6">
        <f>100 - (1 - (((U1200-T1200)/U1200)+(S1200/T1200)))*100</f>
        <v>4.3234442836468787</v>
      </c>
      <c r="X1200" s="6">
        <v>5.5490000000000004</v>
      </c>
      <c r="Y1200" s="13">
        <f>(X1200-U1200)/U1200*100</f>
        <v>0.37988422575978287</v>
      </c>
      <c r="Z1200" s="14">
        <f>IF(W1200&gt;10,"NA",Y1200)</f>
        <v>0.37988422575978287</v>
      </c>
    </row>
    <row r="1201" spans="1:26" ht="19" x14ac:dyDescent="0.25">
      <c r="A1201" s="23">
        <v>1200</v>
      </c>
      <c r="B1201" s="5" t="s">
        <v>25</v>
      </c>
      <c r="C1201" s="3" t="s">
        <v>7</v>
      </c>
      <c r="D1201" s="3" t="s">
        <v>7</v>
      </c>
      <c r="E1201" s="3" t="s">
        <v>47</v>
      </c>
      <c r="F1201" s="3" t="s">
        <v>23</v>
      </c>
      <c r="G1201" s="3">
        <v>7</v>
      </c>
      <c r="H1201" s="3" t="s">
        <v>9</v>
      </c>
      <c r="I1201" s="3" t="s">
        <v>35</v>
      </c>
      <c r="J1201" s="3">
        <v>448</v>
      </c>
      <c r="K1201" s="3">
        <v>38</v>
      </c>
      <c r="L1201" s="3">
        <v>0</v>
      </c>
      <c r="M1201" s="4">
        <f>PI()*(K1201/2)^2/1000+PI()*(L1201/2)^2/1000</f>
        <v>1.1341149479459152</v>
      </c>
      <c r="N1201" s="33">
        <v>0</v>
      </c>
      <c r="O1201" s="3">
        <v>8</v>
      </c>
      <c r="P1201" s="6">
        <v>2.431</v>
      </c>
      <c r="Q1201" s="6">
        <v>3.2370000000000001</v>
      </c>
      <c r="R1201" s="6">
        <v>3.1709999999999998</v>
      </c>
      <c r="S1201" s="6">
        <v>0</v>
      </c>
      <c r="T1201" s="6">
        <f>R1201-S1201</f>
        <v>3.1709999999999998</v>
      </c>
      <c r="U1201" s="6">
        <v>3.5230000000000001</v>
      </c>
      <c r="V1201" s="6">
        <f>U1201-S1201</f>
        <v>3.5230000000000001</v>
      </c>
      <c r="W1201" s="6">
        <f>100 - (1 - (((U1201-T1201)/U1201)+(S1201/T1201)))*100</f>
        <v>9.9914845302299256</v>
      </c>
      <c r="X1201" s="6">
        <v>3.532</v>
      </c>
      <c r="Y1201" s="13">
        <f>(X1201-U1201)/U1201*100</f>
        <v>0.25546409310246659</v>
      </c>
      <c r="Z1201" s="14">
        <f>IF(W1201&gt;10,"NA",Y1201)</f>
        <v>0.25546409310246659</v>
      </c>
    </row>
    <row r="1202" spans="1:26" ht="19" x14ac:dyDescent="0.25">
      <c r="A1202" s="23">
        <v>1201</v>
      </c>
      <c r="B1202" s="5" t="s">
        <v>25</v>
      </c>
      <c r="C1202" s="3" t="s">
        <v>7</v>
      </c>
      <c r="D1202" s="3" t="s">
        <v>7</v>
      </c>
      <c r="E1202" s="3" t="s">
        <v>47</v>
      </c>
      <c r="F1202" s="3" t="s">
        <v>23</v>
      </c>
      <c r="G1202" s="3">
        <v>7</v>
      </c>
      <c r="H1202" s="3" t="s">
        <v>17</v>
      </c>
      <c r="I1202" s="3" t="s">
        <v>35</v>
      </c>
      <c r="J1202" s="3">
        <v>448</v>
      </c>
      <c r="K1202" s="3">
        <v>38</v>
      </c>
      <c r="L1202" s="3">
        <v>0</v>
      </c>
      <c r="M1202" s="4">
        <f>PI()*(K1202/2)^2/1000+PI()*(L1202/2)^2/1000</f>
        <v>1.1341149479459152</v>
      </c>
      <c r="N1202" s="33">
        <v>0</v>
      </c>
      <c r="O1202" s="3">
        <v>1</v>
      </c>
      <c r="P1202" s="6">
        <v>1.853</v>
      </c>
      <c r="Q1202" s="6">
        <v>2.1589999999999998</v>
      </c>
      <c r="R1202" s="6">
        <v>2.1080000000000001</v>
      </c>
      <c r="S1202" s="6">
        <v>0</v>
      </c>
      <c r="T1202" s="6">
        <f>R1202-S1202</f>
        <v>2.1080000000000001</v>
      </c>
      <c r="U1202" s="6">
        <v>2.2050000000000001</v>
      </c>
      <c r="V1202" s="6">
        <f>U1202-S1202</f>
        <v>2.2050000000000001</v>
      </c>
      <c r="W1202" s="6">
        <f>100 - (1 - (((U1202-T1202)/U1202)+(S1202/T1202)))*100</f>
        <v>4.3990929705215507</v>
      </c>
      <c r="X1202" s="6">
        <v>2.2050000000000001</v>
      </c>
      <c r="Y1202" s="13">
        <f>(X1202-U1202)/U1202*100</f>
        <v>0</v>
      </c>
      <c r="Z1202" s="14">
        <f>IF(W1202&gt;10,"NA",Y1202)</f>
        <v>0</v>
      </c>
    </row>
    <row r="1203" spans="1:26" ht="19" x14ac:dyDescent="0.25">
      <c r="A1203" s="23">
        <v>1202</v>
      </c>
      <c r="B1203" s="5" t="s">
        <v>25</v>
      </c>
      <c r="C1203" s="3" t="s">
        <v>7</v>
      </c>
      <c r="D1203" s="3" t="s">
        <v>7</v>
      </c>
      <c r="E1203" s="3" t="s">
        <v>47</v>
      </c>
      <c r="F1203" s="3" t="s">
        <v>23</v>
      </c>
      <c r="G1203" s="3">
        <v>7</v>
      </c>
      <c r="H1203" s="3" t="s">
        <v>17</v>
      </c>
      <c r="I1203" s="3" t="s">
        <v>35</v>
      </c>
      <c r="J1203" s="3">
        <v>448</v>
      </c>
      <c r="K1203" s="3">
        <v>38</v>
      </c>
      <c r="L1203" s="3">
        <v>0</v>
      </c>
      <c r="M1203" s="4">
        <f>PI()*(K1203/2)^2/1000+PI()*(L1203/2)^2/1000</f>
        <v>1.1341149479459152</v>
      </c>
      <c r="N1203" s="33">
        <v>0</v>
      </c>
      <c r="O1203" s="3">
        <v>2</v>
      </c>
      <c r="P1203" s="6" t="s">
        <v>13</v>
      </c>
      <c r="Q1203" s="6">
        <v>1.2330000000000001</v>
      </c>
      <c r="R1203" s="6">
        <v>1.1659999999999999</v>
      </c>
      <c r="S1203" s="6">
        <v>0</v>
      </c>
      <c r="T1203" s="6">
        <f>R1203-S1203</f>
        <v>1.1659999999999999</v>
      </c>
      <c r="U1203" s="6">
        <v>2.0150000000000001</v>
      </c>
      <c r="V1203" s="6">
        <f>U1203-S1203</f>
        <v>2.0150000000000001</v>
      </c>
      <c r="W1203" s="6">
        <f>100 - (1 - (((U1203-T1203)/U1203)+(S1203/T1203)))*100</f>
        <v>42.133995037220849</v>
      </c>
      <c r="X1203" s="6">
        <v>2.0150000000000001</v>
      </c>
      <c r="Y1203" s="13">
        <f>(X1203-U1203)/U1203*100</f>
        <v>0</v>
      </c>
      <c r="Z1203" s="14" t="str">
        <f>IF(W1203&gt;10,"NA",Y1203)</f>
        <v>NA</v>
      </c>
    </row>
    <row r="1204" spans="1:26" ht="19" x14ac:dyDescent="0.25">
      <c r="A1204" s="23">
        <v>1203</v>
      </c>
      <c r="B1204" s="5" t="s">
        <v>25</v>
      </c>
      <c r="C1204" s="3" t="s">
        <v>7</v>
      </c>
      <c r="D1204" s="3" t="s">
        <v>7</v>
      </c>
      <c r="E1204" s="3" t="s">
        <v>47</v>
      </c>
      <c r="F1204" s="3" t="s">
        <v>23</v>
      </c>
      <c r="G1204" s="3">
        <v>7</v>
      </c>
      <c r="H1204" s="3" t="s">
        <v>17</v>
      </c>
      <c r="I1204" s="3" t="s">
        <v>35</v>
      </c>
      <c r="J1204" s="3">
        <v>448</v>
      </c>
      <c r="K1204" s="3">
        <v>38</v>
      </c>
      <c r="L1204" s="3">
        <v>0</v>
      </c>
      <c r="M1204" s="4">
        <f>PI()*(K1204/2)^2/1000+PI()*(L1204/2)^2/1000</f>
        <v>1.1341149479459152</v>
      </c>
      <c r="N1204" s="33">
        <v>0</v>
      </c>
      <c r="O1204" s="3">
        <v>3</v>
      </c>
      <c r="P1204" s="6">
        <v>2.5289999999999999</v>
      </c>
      <c r="Q1204" s="6">
        <v>3.4009999999999998</v>
      </c>
      <c r="R1204" s="6">
        <v>3.4009999999999998</v>
      </c>
      <c r="S1204" s="6">
        <v>0</v>
      </c>
      <c r="T1204" s="6">
        <f>R1204-S1204</f>
        <v>3.4009999999999998</v>
      </c>
      <c r="U1204" s="6">
        <v>3.4009999999999998</v>
      </c>
      <c r="V1204" s="6">
        <f>U1204-S1204</f>
        <v>3.4009999999999998</v>
      </c>
      <c r="W1204" s="6">
        <f>100 - (1 - (((U1204-T1204)/U1204)+(S1204/T1204)))*100</f>
        <v>0</v>
      </c>
      <c r="X1204" s="6">
        <v>3.4460000000000002</v>
      </c>
      <c r="Y1204" s="13">
        <f>(X1204-U1204)/U1204*100</f>
        <v>1.3231402528668148</v>
      </c>
      <c r="Z1204" s="14">
        <f>IF(W1204&gt;10,"NA",Y1204)</f>
        <v>1.3231402528668148</v>
      </c>
    </row>
    <row r="1205" spans="1:26" ht="19" x14ac:dyDescent="0.25">
      <c r="A1205" s="23">
        <v>1204</v>
      </c>
      <c r="B1205" s="5" t="s">
        <v>25</v>
      </c>
      <c r="C1205" s="3" t="s">
        <v>7</v>
      </c>
      <c r="D1205" s="3" t="s">
        <v>7</v>
      </c>
      <c r="E1205" s="3" t="s">
        <v>47</v>
      </c>
      <c r="F1205" s="3" t="s">
        <v>23</v>
      </c>
      <c r="G1205" s="3">
        <v>7</v>
      </c>
      <c r="H1205" s="3" t="s">
        <v>17</v>
      </c>
      <c r="I1205" s="3" t="s">
        <v>35</v>
      </c>
      <c r="J1205" s="3">
        <v>448</v>
      </c>
      <c r="K1205" s="3">
        <v>38</v>
      </c>
      <c r="L1205" s="3">
        <v>0</v>
      </c>
      <c r="M1205" s="4">
        <f>PI()*(K1205/2)^2/1000+PI()*(L1205/2)^2/1000</f>
        <v>1.1341149479459152</v>
      </c>
      <c r="N1205" s="33">
        <v>0</v>
      </c>
      <c r="O1205" s="3">
        <v>4</v>
      </c>
      <c r="P1205" s="6">
        <v>1.9650000000000001</v>
      </c>
      <c r="Q1205" s="6">
        <v>1.8580000000000001</v>
      </c>
      <c r="R1205" s="6">
        <v>1.794</v>
      </c>
      <c r="S1205" s="6">
        <v>0</v>
      </c>
      <c r="T1205" s="6">
        <f>R1205-S1205</f>
        <v>1.794</v>
      </c>
      <c r="U1205" s="6">
        <v>1.95</v>
      </c>
      <c r="V1205" s="6">
        <f>U1205-S1205</f>
        <v>1.95</v>
      </c>
      <c r="W1205" s="6">
        <f>100 - (1 - (((U1205-T1205)/U1205)+(S1205/T1205)))*100</f>
        <v>8</v>
      </c>
      <c r="X1205" s="6">
        <v>1.96</v>
      </c>
      <c r="Y1205" s="13">
        <f>(X1205-U1205)/U1205*100</f>
        <v>0.51282051282051322</v>
      </c>
      <c r="Z1205" s="14">
        <f>IF(W1205&gt;10,"NA",Y1205)</f>
        <v>0.51282051282051322</v>
      </c>
    </row>
    <row r="1206" spans="1:26" ht="19" x14ac:dyDescent="0.25">
      <c r="A1206" s="23">
        <v>1205</v>
      </c>
      <c r="B1206" s="5" t="s">
        <v>25</v>
      </c>
      <c r="C1206" s="3" t="s">
        <v>7</v>
      </c>
      <c r="D1206" s="3" t="s">
        <v>7</v>
      </c>
      <c r="E1206" s="3" t="s">
        <v>47</v>
      </c>
      <c r="F1206" s="3" t="s">
        <v>23</v>
      </c>
      <c r="G1206" s="3">
        <v>7</v>
      </c>
      <c r="H1206" s="3" t="s">
        <v>17</v>
      </c>
      <c r="I1206" s="3" t="s">
        <v>35</v>
      </c>
      <c r="J1206" s="3">
        <v>448</v>
      </c>
      <c r="K1206" s="3">
        <v>38</v>
      </c>
      <c r="L1206" s="3">
        <v>0</v>
      </c>
      <c r="M1206" s="4">
        <f>PI()*(K1206/2)^2/1000+PI()*(L1206/2)^2/1000</f>
        <v>1.1341149479459152</v>
      </c>
      <c r="N1206" s="33">
        <v>0</v>
      </c>
      <c r="O1206" s="3">
        <v>5</v>
      </c>
      <c r="P1206" s="6">
        <v>2.4279999999999999</v>
      </c>
      <c r="Q1206" s="6">
        <v>3.2530000000000001</v>
      </c>
      <c r="R1206" s="6">
        <v>3.1709999999999998</v>
      </c>
      <c r="S1206" s="6">
        <v>0</v>
      </c>
      <c r="T1206" s="6">
        <f>R1206-S1206</f>
        <v>3.1709999999999998</v>
      </c>
      <c r="U1206" s="6">
        <v>3.2269999999999999</v>
      </c>
      <c r="V1206" s="6">
        <f>U1206-S1206</f>
        <v>3.2269999999999999</v>
      </c>
      <c r="W1206" s="6">
        <f>100 - (1 - (((U1206-T1206)/U1206)+(S1206/T1206)))*100</f>
        <v>1.7353579175704965</v>
      </c>
      <c r="X1206" s="6">
        <v>3.2360000000000002</v>
      </c>
      <c r="Y1206" s="13">
        <f>(X1206-U1206)/U1206*100</f>
        <v>0.27889680818098361</v>
      </c>
      <c r="Z1206" s="14">
        <f>IF(W1206&gt;10,"NA",Y1206)</f>
        <v>0.27889680818098361</v>
      </c>
    </row>
    <row r="1207" spans="1:26" ht="19" x14ac:dyDescent="0.25">
      <c r="A1207" s="23">
        <v>1206</v>
      </c>
      <c r="B1207" s="5" t="s">
        <v>25</v>
      </c>
      <c r="C1207" s="3" t="s">
        <v>7</v>
      </c>
      <c r="D1207" s="3" t="s">
        <v>7</v>
      </c>
      <c r="E1207" s="3" t="s">
        <v>47</v>
      </c>
      <c r="F1207" s="3" t="s">
        <v>23</v>
      </c>
      <c r="G1207" s="3">
        <v>7</v>
      </c>
      <c r="H1207" s="3" t="s">
        <v>17</v>
      </c>
      <c r="I1207" s="3" t="s">
        <v>35</v>
      </c>
      <c r="J1207" s="3">
        <v>448</v>
      </c>
      <c r="K1207" s="3">
        <v>38</v>
      </c>
      <c r="L1207" s="3">
        <v>0</v>
      </c>
      <c r="M1207" s="4">
        <f>PI()*(K1207/2)^2/1000+PI()*(L1207/2)^2/1000</f>
        <v>1.1341149479459152</v>
      </c>
      <c r="N1207" s="33">
        <v>0</v>
      </c>
      <c r="O1207" s="3">
        <v>6</v>
      </c>
      <c r="P1207" s="6">
        <v>2.258</v>
      </c>
      <c r="Q1207" s="6">
        <v>3.0009999999999999</v>
      </c>
      <c r="R1207" s="6">
        <v>2.9260000000000002</v>
      </c>
      <c r="S1207" s="6">
        <v>0</v>
      </c>
      <c r="T1207" s="6">
        <f>R1207-S1207</f>
        <v>2.9260000000000002</v>
      </c>
      <c r="U1207" s="6">
        <v>2.9260000000000002</v>
      </c>
      <c r="V1207" s="6">
        <f>U1207-S1207</f>
        <v>2.9260000000000002</v>
      </c>
      <c r="W1207" s="6">
        <f>100 - (1 - (((U1207-T1207)/U1207)+(S1207/T1207)))*100</f>
        <v>0</v>
      </c>
      <c r="X1207" s="6">
        <v>2.9279999999999999</v>
      </c>
      <c r="Y1207" s="13">
        <f>(X1207-U1207)/U1207*100</f>
        <v>6.8352699931639768E-2</v>
      </c>
      <c r="Z1207" s="14">
        <f>IF(W1207&gt;10,"NA",Y1207)</f>
        <v>6.8352699931639768E-2</v>
      </c>
    </row>
    <row r="1208" spans="1:26" ht="19" x14ac:dyDescent="0.25">
      <c r="A1208" s="23">
        <v>1207</v>
      </c>
      <c r="B1208" s="5" t="s">
        <v>25</v>
      </c>
      <c r="C1208" s="3" t="s">
        <v>7</v>
      </c>
      <c r="D1208" s="3" t="s">
        <v>7</v>
      </c>
      <c r="E1208" s="3" t="s">
        <v>47</v>
      </c>
      <c r="F1208" s="3" t="s">
        <v>23</v>
      </c>
      <c r="G1208" s="3">
        <v>7</v>
      </c>
      <c r="H1208" s="3" t="s">
        <v>17</v>
      </c>
      <c r="I1208" s="3" t="s">
        <v>35</v>
      </c>
      <c r="J1208" s="3">
        <v>448</v>
      </c>
      <c r="K1208" s="3">
        <v>38</v>
      </c>
      <c r="L1208" s="3">
        <v>0</v>
      </c>
      <c r="M1208" s="4">
        <f>PI()*(K1208/2)^2/1000+PI()*(L1208/2)^2/1000</f>
        <v>1.1341149479459152</v>
      </c>
      <c r="N1208" s="33">
        <v>0</v>
      </c>
      <c r="O1208" s="3">
        <v>7</v>
      </c>
      <c r="P1208" s="6">
        <v>2.2050000000000001</v>
      </c>
      <c r="Q1208" s="6">
        <v>2.7480000000000002</v>
      </c>
      <c r="R1208" s="6">
        <v>2.6760000000000002</v>
      </c>
      <c r="S1208" s="6">
        <v>0</v>
      </c>
      <c r="T1208" s="6">
        <f>R1208-S1208</f>
        <v>2.6760000000000002</v>
      </c>
      <c r="U1208" s="6">
        <v>2.6760000000000002</v>
      </c>
      <c r="V1208" s="6">
        <f>U1208-S1208</f>
        <v>2.6760000000000002</v>
      </c>
      <c r="W1208" s="6">
        <f>100 - (1 - (((U1208-T1208)/U1208)+(S1208/T1208)))*100</f>
        <v>0</v>
      </c>
      <c r="X1208" s="6">
        <v>2.6819999999999999</v>
      </c>
      <c r="Y1208" s="13">
        <f>(X1208-U1208)/U1208*100</f>
        <v>0.22421524663676318</v>
      </c>
      <c r="Z1208" s="14">
        <f>IF(W1208&gt;10,"NA",Y1208)</f>
        <v>0.22421524663676318</v>
      </c>
    </row>
    <row r="1209" spans="1:26" ht="19" x14ac:dyDescent="0.25">
      <c r="A1209" s="23">
        <v>1208</v>
      </c>
      <c r="B1209" s="5" t="s">
        <v>25</v>
      </c>
      <c r="C1209" s="3" t="s">
        <v>7</v>
      </c>
      <c r="D1209" s="3" t="s">
        <v>7</v>
      </c>
      <c r="E1209" s="3" t="s">
        <v>47</v>
      </c>
      <c r="F1209" s="3" t="s">
        <v>23</v>
      </c>
      <c r="G1209" s="3">
        <v>8</v>
      </c>
      <c r="H1209" s="3" t="s">
        <v>9</v>
      </c>
      <c r="I1209" s="3" t="s">
        <v>35</v>
      </c>
      <c r="J1209" s="3">
        <v>447</v>
      </c>
      <c r="K1209" s="3">
        <v>14</v>
      </c>
      <c r="L1209" s="3">
        <v>0</v>
      </c>
      <c r="M1209" s="4">
        <f>PI()*(K1209/2)^2/1000+PI()*(L1209/2)^2/1000</f>
        <v>0.15393804002589986</v>
      </c>
      <c r="N1209" s="33">
        <v>0</v>
      </c>
      <c r="O1209" s="3">
        <v>1</v>
      </c>
      <c r="P1209" s="6">
        <v>1.796</v>
      </c>
      <c r="Q1209" s="6">
        <v>1.7829999999999999</v>
      </c>
      <c r="R1209" s="6">
        <v>1.768</v>
      </c>
      <c r="S1209" s="6">
        <v>0</v>
      </c>
      <c r="T1209" s="6">
        <f>R1209-S1209</f>
        <v>1.768</v>
      </c>
      <c r="U1209" s="6">
        <v>1.768</v>
      </c>
      <c r="V1209" s="6">
        <f>U1209-S1209</f>
        <v>1.768</v>
      </c>
      <c r="W1209" s="6">
        <f>100 - (1 - (((U1209-T1209)/U1209)+(S1209/T1209)))*100</f>
        <v>0</v>
      </c>
      <c r="X1209" s="6">
        <v>1.83</v>
      </c>
      <c r="Y1209" s="13">
        <f>(X1209-U1209)/U1209*100</f>
        <v>3.5067873303167447</v>
      </c>
      <c r="Z1209" s="14">
        <f>IF(W1209&gt;10,"NA",Y1209)</f>
        <v>3.5067873303167447</v>
      </c>
    </row>
    <row r="1210" spans="1:26" ht="19" x14ac:dyDescent="0.25">
      <c r="A1210" s="23">
        <v>1209</v>
      </c>
      <c r="B1210" s="5" t="s">
        <v>25</v>
      </c>
      <c r="C1210" s="3" t="s">
        <v>7</v>
      </c>
      <c r="D1210" s="3" t="s">
        <v>7</v>
      </c>
      <c r="E1210" s="3" t="s">
        <v>47</v>
      </c>
      <c r="F1210" s="3" t="s">
        <v>23</v>
      </c>
      <c r="G1210" s="3">
        <v>8</v>
      </c>
      <c r="H1210" s="3" t="s">
        <v>9</v>
      </c>
      <c r="I1210" s="3" t="s">
        <v>35</v>
      </c>
      <c r="J1210" s="3">
        <v>447</v>
      </c>
      <c r="K1210" s="3">
        <v>14</v>
      </c>
      <c r="L1210" s="3">
        <v>0</v>
      </c>
      <c r="M1210" s="4">
        <f>PI()*(K1210/2)^2/1000+PI()*(L1210/2)^2/1000</f>
        <v>0.15393804002589986</v>
      </c>
      <c r="N1210" s="33">
        <v>0</v>
      </c>
      <c r="O1210" s="3">
        <v>2</v>
      </c>
      <c r="P1210" s="6">
        <v>1.4590000000000001</v>
      </c>
      <c r="Q1210" s="6">
        <v>1.3009999999999999</v>
      </c>
      <c r="R1210" s="6">
        <v>1.278</v>
      </c>
      <c r="S1210" s="6">
        <v>0</v>
      </c>
      <c r="T1210" s="6">
        <f>R1210-S1210</f>
        <v>1.278</v>
      </c>
      <c r="U1210" s="6">
        <v>1.278</v>
      </c>
      <c r="V1210" s="6">
        <f>U1210-S1210</f>
        <v>1.278</v>
      </c>
      <c r="W1210" s="6">
        <f>100 - (1 - (((U1210-T1210)/U1210)+(S1210/T1210)))*100</f>
        <v>0</v>
      </c>
      <c r="X1210" s="6">
        <v>1.3069999999999999</v>
      </c>
      <c r="Y1210" s="13">
        <f>(X1210-U1210)/U1210*100</f>
        <v>2.2691705790297272</v>
      </c>
      <c r="Z1210" s="14">
        <f>IF(W1210&gt;10,"NA",Y1210)</f>
        <v>2.2691705790297272</v>
      </c>
    </row>
    <row r="1211" spans="1:26" ht="19" x14ac:dyDescent="0.25">
      <c r="A1211" s="23">
        <v>1210</v>
      </c>
      <c r="B1211" s="5" t="s">
        <v>25</v>
      </c>
      <c r="C1211" s="3" t="s">
        <v>7</v>
      </c>
      <c r="D1211" s="3" t="s">
        <v>7</v>
      </c>
      <c r="E1211" s="3" t="s">
        <v>47</v>
      </c>
      <c r="F1211" s="3" t="s">
        <v>23</v>
      </c>
      <c r="G1211" s="3">
        <v>8</v>
      </c>
      <c r="H1211" s="3" t="s">
        <v>9</v>
      </c>
      <c r="I1211" s="3" t="s">
        <v>35</v>
      </c>
      <c r="J1211" s="3">
        <v>447</v>
      </c>
      <c r="K1211" s="3">
        <v>14</v>
      </c>
      <c r="L1211" s="3">
        <v>0</v>
      </c>
      <c r="M1211" s="4">
        <f>PI()*(K1211/2)^2/1000+PI()*(L1211/2)^2/1000</f>
        <v>0.15393804002589986</v>
      </c>
      <c r="N1211" s="33">
        <v>0</v>
      </c>
      <c r="O1211" s="3">
        <v>3</v>
      </c>
      <c r="P1211" s="6">
        <v>2.6619999999999999</v>
      </c>
      <c r="Q1211" s="6">
        <v>3.68</v>
      </c>
      <c r="R1211" s="6">
        <v>3.68</v>
      </c>
      <c r="S1211" s="6">
        <v>0</v>
      </c>
      <c r="T1211" s="6">
        <f>R1211-S1211</f>
        <v>3.68</v>
      </c>
      <c r="U1211" s="6">
        <v>3.68</v>
      </c>
      <c r="V1211" s="6">
        <f>U1211-S1211</f>
        <v>3.68</v>
      </c>
      <c r="W1211" s="6">
        <f>100 - (1 - (((U1211-T1211)/U1211)+(S1211/T1211)))*100</f>
        <v>0</v>
      </c>
      <c r="X1211" s="6">
        <v>3.778</v>
      </c>
      <c r="Y1211" s="13">
        <f>(X1211-U1211)/U1211*100</f>
        <v>2.6630434782608656</v>
      </c>
      <c r="Z1211" s="14">
        <f>IF(W1211&gt;10,"NA",Y1211)</f>
        <v>2.6630434782608656</v>
      </c>
    </row>
    <row r="1212" spans="1:26" ht="19" x14ac:dyDescent="0.25">
      <c r="A1212" s="23">
        <v>1211</v>
      </c>
      <c r="B1212" s="5" t="s">
        <v>25</v>
      </c>
      <c r="C1212" s="3" t="s">
        <v>7</v>
      </c>
      <c r="D1212" s="3" t="s">
        <v>7</v>
      </c>
      <c r="E1212" s="3" t="s">
        <v>47</v>
      </c>
      <c r="F1212" s="3" t="s">
        <v>23</v>
      </c>
      <c r="G1212" s="3">
        <v>8</v>
      </c>
      <c r="H1212" s="3" t="s">
        <v>9</v>
      </c>
      <c r="I1212" s="3" t="s">
        <v>35</v>
      </c>
      <c r="J1212" s="3">
        <v>447</v>
      </c>
      <c r="K1212" s="3">
        <v>14</v>
      </c>
      <c r="L1212" s="3">
        <v>0</v>
      </c>
      <c r="M1212" s="4">
        <f>PI()*(K1212/2)^2/1000+PI()*(L1212/2)^2/1000</f>
        <v>0.15393804002589986</v>
      </c>
      <c r="N1212" s="33">
        <v>0</v>
      </c>
      <c r="O1212" s="3">
        <v>4</v>
      </c>
      <c r="P1212" s="6">
        <v>2.3010000000000002</v>
      </c>
      <c r="Q1212" s="6">
        <v>2.9910000000000001</v>
      </c>
      <c r="R1212" s="6">
        <v>2.9380000000000002</v>
      </c>
      <c r="S1212" s="6">
        <v>0</v>
      </c>
      <c r="T1212" s="6">
        <f>R1212-S1212</f>
        <v>2.9380000000000002</v>
      </c>
      <c r="U1212" s="6">
        <v>2.9380000000000002</v>
      </c>
      <c r="V1212" s="6">
        <f>U1212-S1212</f>
        <v>2.9380000000000002</v>
      </c>
      <c r="W1212" s="6">
        <f>100 - (1 - (((U1212-T1212)/U1212)+(S1212/T1212)))*100</f>
        <v>0</v>
      </c>
      <c r="X1212" s="6">
        <v>3.0129999999999999</v>
      </c>
      <c r="Y1212" s="13">
        <f>(X1212-U1212)/U1212*100</f>
        <v>2.5527569775357293</v>
      </c>
      <c r="Z1212" s="14">
        <f>IF(W1212&gt;10,"NA",Y1212)</f>
        <v>2.5527569775357293</v>
      </c>
    </row>
    <row r="1213" spans="1:26" ht="19" x14ac:dyDescent="0.25">
      <c r="A1213" s="23">
        <v>1212</v>
      </c>
      <c r="B1213" s="5" t="s">
        <v>25</v>
      </c>
      <c r="C1213" s="3" t="s">
        <v>7</v>
      </c>
      <c r="D1213" s="3" t="s">
        <v>7</v>
      </c>
      <c r="E1213" s="3" t="s">
        <v>47</v>
      </c>
      <c r="F1213" s="3" t="s">
        <v>23</v>
      </c>
      <c r="G1213" s="3">
        <v>8</v>
      </c>
      <c r="H1213" s="3" t="s">
        <v>9</v>
      </c>
      <c r="I1213" s="3" t="s">
        <v>35</v>
      </c>
      <c r="J1213" s="3">
        <v>447</v>
      </c>
      <c r="K1213" s="3">
        <v>14</v>
      </c>
      <c r="L1213" s="3">
        <v>0</v>
      </c>
      <c r="M1213" s="4">
        <f>PI()*(K1213/2)^2/1000+PI()*(L1213/2)^2/1000</f>
        <v>0.15393804002589986</v>
      </c>
      <c r="N1213" s="33">
        <v>0</v>
      </c>
      <c r="O1213" s="3">
        <v>5</v>
      </c>
      <c r="P1213" s="6">
        <v>2.367</v>
      </c>
      <c r="Q1213" s="6">
        <v>2.843</v>
      </c>
      <c r="R1213" s="6">
        <v>2.7730000000000001</v>
      </c>
      <c r="S1213" s="6">
        <v>0</v>
      </c>
      <c r="T1213" s="6">
        <f>R1213-S1213</f>
        <v>2.7730000000000001</v>
      </c>
      <c r="U1213" s="6">
        <v>2.7730000000000001</v>
      </c>
      <c r="V1213" s="6">
        <f>U1213-S1213</f>
        <v>2.7730000000000001</v>
      </c>
      <c r="W1213" s="6">
        <f>100 - (1 - (((U1213-T1213)/U1213)+(S1213/T1213)))*100</f>
        <v>0</v>
      </c>
      <c r="X1213" s="6">
        <v>2.8069999999999999</v>
      </c>
      <c r="Y1213" s="13">
        <f>(X1213-U1213)/U1213*100</f>
        <v>1.2261089073205844</v>
      </c>
      <c r="Z1213" s="14">
        <f>IF(W1213&gt;10,"NA",Y1213)</f>
        <v>1.2261089073205844</v>
      </c>
    </row>
    <row r="1214" spans="1:26" ht="19" x14ac:dyDescent="0.25">
      <c r="A1214" s="23">
        <v>1213</v>
      </c>
      <c r="B1214" s="5" t="s">
        <v>25</v>
      </c>
      <c r="C1214" s="3" t="s">
        <v>7</v>
      </c>
      <c r="D1214" s="3" t="s">
        <v>7</v>
      </c>
      <c r="E1214" s="3" t="s">
        <v>47</v>
      </c>
      <c r="F1214" s="3" t="s">
        <v>23</v>
      </c>
      <c r="G1214" s="3">
        <v>8</v>
      </c>
      <c r="H1214" s="3" t="s">
        <v>9</v>
      </c>
      <c r="I1214" s="3" t="s">
        <v>35</v>
      </c>
      <c r="J1214" s="3">
        <v>447</v>
      </c>
      <c r="K1214" s="3">
        <v>14</v>
      </c>
      <c r="L1214" s="3">
        <v>0</v>
      </c>
      <c r="M1214" s="4">
        <f>PI()*(K1214/2)^2/1000+PI()*(L1214/2)^2/1000</f>
        <v>0.15393804002589986</v>
      </c>
      <c r="N1214" s="33">
        <v>0</v>
      </c>
      <c r="O1214" s="3">
        <v>6</v>
      </c>
      <c r="P1214" s="6">
        <v>2.4529999999999998</v>
      </c>
      <c r="Q1214" s="6">
        <v>2.512</v>
      </c>
      <c r="R1214" s="6">
        <v>2.4159999999999999</v>
      </c>
      <c r="S1214" s="6">
        <v>0</v>
      </c>
      <c r="T1214" s="6">
        <f>R1214-S1214</f>
        <v>2.4159999999999999</v>
      </c>
      <c r="U1214" s="6">
        <v>2.4159999999999999</v>
      </c>
      <c r="V1214" s="6">
        <f>U1214-S1214</f>
        <v>2.4159999999999999</v>
      </c>
      <c r="W1214" s="6">
        <f>100 - (1 - (((U1214-T1214)/U1214)+(S1214/T1214)))*100</f>
        <v>0</v>
      </c>
      <c r="X1214" s="6">
        <v>2.4359999999999999</v>
      </c>
      <c r="Y1214" s="13">
        <f>(X1214-U1214)/U1214*100</f>
        <v>0.82781456953642463</v>
      </c>
      <c r="Z1214" s="14">
        <f>IF(W1214&gt;10,"NA",Y1214)</f>
        <v>0.82781456953642463</v>
      </c>
    </row>
    <row r="1215" spans="1:26" ht="19" x14ac:dyDescent="0.25">
      <c r="A1215" s="23">
        <v>1214</v>
      </c>
      <c r="B1215" s="5" t="s">
        <v>25</v>
      </c>
      <c r="C1215" s="3" t="s">
        <v>7</v>
      </c>
      <c r="D1215" s="3" t="s">
        <v>7</v>
      </c>
      <c r="E1215" s="3" t="s">
        <v>47</v>
      </c>
      <c r="F1215" s="3" t="s">
        <v>23</v>
      </c>
      <c r="G1215" s="3">
        <v>8</v>
      </c>
      <c r="H1215" s="3" t="s">
        <v>9</v>
      </c>
      <c r="I1215" s="3" t="s">
        <v>35</v>
      </c>
      <c r="J1215" s="3">
        <v>447</v>
      </c>
      <c r="K1215" s="3">
        <v>14</v>
      </c>
      <c r="L1215" s="3">
        <v>0</v>
      </c>
      <c r="M1215" s="4">
        <f>PI()*(K1215/2)^2/1000+PI()*(L1215/2)^2/1000</f>
        <v>0.15393804002589986</v>
      </c>
      <c r="N1215" s="33">
        <v>0</v>
      </c>
      <c r="O1215" s="3">
        <v>7</v>
      </c>
      <c r="P1215" s="6">
        <v>2.4780000000000002</v>
      </c>
      <c r="Q1215" s="6">
        <v>3.157</v>
      </c>
      <c r="R1215" s="6">
        <v>3.0760000000000001</v>
      </c>
      <c r="S1215" s="6">
        <v>0</v>
      </c>
      <c r="T1215" s="6">
        <f>R1215-S1215</f>
        <v>3.0760000000000001</v>
      </c>
      <c r="U1215" s="6">
        <v>3.081</v>
      </c>
      <c r="V1215" s="6">
        <f>U1215-S1215</f>
        <v>3.081</v>
      </c>
      <c r="W1215" s="6">
        <f>100 - (1 - (((U1215-T1215)/U1215)+(S1215/T1215)))*100</f>
        <v>0.16228497241155537</v>
      </c>
      <c r="X1215" s="6">
        <v>3.129</v>
      </c>
      <c r="Y1215" s="13">
        <f>(X1215-U1215)/U1215*100</f>
        <v>1.5579357351509264</v>
      </c>
      <c r="Z1215" s="14">
        <f>IF(W1215&gt;10,"NA",Y1215)</f>
        <v>1.5579357351509264</v>
      </c>
    </row>
    <row r="1216" spans="1:26" ht="19" x14ac:dyDescent="0.25">
      <c r="A1216" s="23">
        <v>1215</v>
      </c>
      <c r="B1216" s="5" t="s">
        <v>25</v>
      </c>
      <c r="C1216" s="3" t="s">
        <v>7</v>
      </c>
      <c r="D1216" s="3" t="s">
        <v>7</v>
      </c>
      <c r="E1216" s="3" t="s">
        <v>47</v>
      </c>
      <c r="F1216" s="3" t="s">
        <v>23</v>
      </c>
      <c r="G1216" s="3">
        <v>8</v>
      </c>
      <c r="H1216" s="3" t="s">
        <v>9</v>
      </c>
      <c r="I1216" s="3" t="s">
        <v>35</v>
      </c>
      <c r="J1216" s="3">
        <v>447</v>
      </c>
      <c r="K1216" s="3">
        <v>14</v>
      </c>
      <c r="L1216" s="3">
        <v>0</v>
      </c>
      <c r="M1216" s="4">
        <f>PI()*(K1216/2)^2/1000+PI()*(L1216/2)^2/1000</f>
        <v>0.15393804002589986</v>
      </c>
      <c r="N1216" s="33">
        <v>0</v>
      </c>
      <c r="O1216" s="3">
        <v>8</v>
      </c>
      <c r="P1216" s="6">
        <v>2.681</v>
      </c>
      <c r="Q1216" s="6">
        <v>4.0720000000000001</v>
      </c>
      <c r="R1216" s="6">
        <v>4.0430000000000001</v>
      </c>
      <c r="S1216" s="6">
        <v>0</v>
      </c>
      <c r="T1216" s="6">
        <f>R1216-S1216</f>
        <v>4.0430000000000001</v>
      </c>
      <c r="U1216" s="6">
        <v>4.1180000000000003</v>
      </c>
      <c r="V1216" s="6">
        <f>U1216-S1216</f>
        <v>4.1180000000000003</v>
      </c>
      <c r="W1216" s="6">
        <f>100 - (1 - (((U1216-T1216)/U1216)+(S1216/T1216)))*100</f>
        <v>1.8212724623603691</v>
      </c>
      <c r="X1216" s="6">
        <v>4.2350000000000003</v>
      </c>
      <c r="Y1216" s="13">
        <f>(X1216-U1216)/U1216*100</f>
        <v>2.8411850412821753</v>
      </c>
      <c r="Z1216" s="14">
        <f>IF(W1216&gt;10,"NA",Y1216)</f>
        <v>2.8411850412821753</v>
      </c>
    </row>
    <row r="1217" spans="1:26" ht="19" x14ac:dyDescent="0.25">
      <c r="A1217" s="23">
        <v>1216</v>
      </c>
      <c r="B1217" s="5" t="s">
        <v>25</v>
      </c>
      <c r="C1217" s="3" t="s">
        <v>7</v>
      </c>
      <c r="D1217" s="3" t="s">
        <v>7</v>
      </c>
      <c r="E1217" s="3" t="s">
        <v>47</v>
      </c>
      <c r="F1217" s="3" t="s">
        <v>23</v>
      </c>
      <c r="G1217" s="3">
        <v>8</v>
      </c>
      <c r="H1217" s="3" t="s">
        <v>9</v>
      </c>
      <c r="I1217" s="3" t="s">
        <v>35</v>
      </c>
      <c r="J1217" s="3">
        <v>447</v>
      </c>
      <c r="K1217" s="3">
        <v>14</v>
      </c>
      <c r="L1217" s="3">
        <v>0</v>
      </c>
      <c r="M1217" s="4">
        <f>PI()*(K1217/2)^2/1000+PI()*(L1217/2)^2/1000</f>
        <v>0.15393804002589986</v>
      </c>
      <c r="N1217" s="33">
        <v>0</v>
      </c>
      <c r="O1217" s="3">
        <v>9</v>
      </c>
      <c r="P1217" s="6">
        <v>3.2850000000000001</v>
      </c>
      <c r="Q1217" s="6">
        <v>4.335</v>
      </c>
      <c r="R1217" s="6">
        <v>4.3070000000000004</v>
      </c>
      <c r="S1217" s="6">
        <v>0</v>
      </c>
      <c r="T1217" s="6">
        <f>R1217-S1217</f>
        <v>4.3070000000000004</v>
      </c>
      <c r="U1217" s="6">
        <v>4.3209999999999997</v>
      </c>
      <c r="V1217" s="6">
        <f>U1217-S1217</f>
        <v>4.3209999999999997</v>
      </c>
      <c r="W1217" s="6">
        <f>100 - (1 - (((U1217-T1217)/U1217)+(S1217/T1217)))*100</f>
        <v>0.32399907428833785</v>
      </c>
      <c r="X1217" s="6">
        <v>4.4039999999999999</v>
      </c>
      <c r="Y1217" s="13">
        <f>(X1217-U1217)/U1217*100</f>
        <v>1.9208516547095624</v>
      </c>
      <c r="Z1217" s="14">
        <f>IF(W1217&gt;10,"NA",Y1217)</f>
        <v>1.9208516547095624</v>
      </c>
    </row>
    <row r="1218" spans="1:26" ht="19" x14ac:dyDescent="0.25">
      <c r="A1218" s="23">
        <v>1217</v>
      </c>
      <c r="B1218" s="5" t="s">
        <v>25</v>
      </c>
      <c r="C1218" s="3" t="s">
        <v>7</v>
      </c>
      <c r="D1218" s="3" t="s">
        <v>7</v>
      </c>
      <c r="E1218" s="3" t="s">
        <v>47</v>
      </c>
      <c r="F1218" s="3" t="s">
        <v>23</v>
      </c>
      <c r="G1218" s="3">
        <v>8</v>
      </c>
      <c r="H1218" s="3" t="s">
        <v>9</v>
      </c>
      <c r="I1218" s="3" t="s">
        <v>35</v>
      </c>
      <c r="J1218" s="3">
        <v>447</v>
      </c>
      <c r="K1218" s="3">
        <v>14</v>
      </c>
      <c r="L1218" s="3">
        <v>0</v>
      </c>
      <c r="M1218" s="4">
        <f>PI()*(K1218/2)^2/1000+PI()*(L1218/2)^2/1000</f>
        <v>0.15393804002589986</v>
      </c>
      <c r="N1218" s="33">
        <v>0</v>
      </c>
      <c r="O1218" s="3">
        <v>10</v>
      </c>
      <c r="P1218" s="6">
        <v>2.5859999999999999</v>
      </c>
      <c r="Q1218" s="6">
        <v>3.2090000000000001</v>
      </c>
      <c r="R1218" s="6">
        <v>3.1230000000000002</v>
      </c>
      <c r="S1218" s="6">
        <v>0</v>
      </c>
      <c r="T1218" s="6">
        <f>R1218-S1218</f>
        <v>3.1230000000000002</v>
      </c>
      <c r="U1218" s="6">
        <v>3.1230000000000002</v>
      </c>
      <c r="V1218" s="6">
        <f>U1218-S1218</f>
        <v>3.1230000000000002</v>
      </c>
      <c r="W1218" s="6">
        <f>100 - (1 - (((U1218-T1218)/U1218)+(S1218/T1218)))*100</f>
        <v>0</v>
      </c>
      <c r="X1218" s="6">
        <v>3.181</v>
      </c>
      <c r="Y1218" s="13">
        <f>(X1218-U1218)/U1218*100</f>
        <v>1.8571886007044451</v>
      </c>
      <c r="Z1218" s="14">
        <f>IF(W1218&gt;10,"NA",Y1218)</f>
        <v>1.8571886007044451</v>
      </c>
    </row>
    <row r="1219" spans="1:26" ht="19" x14ac:dyDescent="0.25">
      <c r="A1219" s="23">
        <v>1218</v>
      </c>
      <c r="B1219" s="5" t="s">
        <v>25</v>
      </c>
      <c r="C1219" s="3" t="s">
        <v>7</v>
      </c>
      <c r="D1219" s="3" t="s">
        <v>7</v>
      </c>
      <c r="E1219" s="3" t="s">
        <v>47</v>
      </c>
      <c r="F1219" s="3" t="s">
        <v>23</v>
      </c>
      <c r="G1219" s="3">
        <v>8</v>
      </c>
      <c r="H1219" s="3" t="s">
        <v>9</v>
      </c>
      <c r="I1219" s="3" t="s">
        <v>35</v>
      </c>
      <c r="J1219" s="3">
        <v>447</v>
      </c>
      <c r="K1219" s="3">
        <v>14</v>
      </c>
      <c r="L1219" s="3">
        <v>0</v>
      </c>
      <c r="M1219" s="4">
        <f>PI()*(K1219/2)^2/1000+PI()*(L1219/2)^2/1000</f>
        <v>0.15393804002589986</v>
      </c>
      <c r="N1219" s="33">
        <v>0</v>
      </c>
      <c r="O1219" s="3">
        <v>11</v>
      </c>
      <c r="P1219" s="6">
        <v>2.9340000000000002</v>
      </c>
      <c r="Q1219" s="6">
        <v>4.5469999999999997</v>
      </c>
      <c r="R1219" s="6">
        <v>4.4960000000000004</v>
      </c>
      <c r="S1219" s="6">
        <v>0</v>
      </c>
      <c r="T1219" s="6">
        <f>R1219-S1219</f>
        <v>4.4960000000000004</v>
      </c>
      <c r="U1219" s="6">
        <v>4.4960000000000004</v>
      </c>
      <c r="V1219" s="6">
        <f>U1219-S1219</f>
        <v>4.4960000000000004</v>
      </c>
      <c r="W1219" s="6">
        <f>100 - (1 - (((U1219-T1219)/U1219)+(S1219/T1219)))*100</f>
        <v>0</v>
      </c>
      <c r="X1219" s="6">
        <v>4.6079999999999997</v>
      </c>
      <c r="Y1219" s="13">
        <f>(X1219-U1219)/U1219*100</f>
        <v>2.4911032028469573</v>
      </c>
      <c r="Z1219" s="14">
        <f>IF(W1219&gt;10,"NA",Y1219)</f>
        <v>2.4911032028469573</v>
      </c>
    </row>
    <row r="1220" spans="1:26" ht="19" x14ac:dyDescent="0.25">
      <c r="A1220" s="23">
        <v>1219</v>
      </c>
      <c r="B1220" s="5" t="s">
        <v>25</v>
      </c>
      <c r="C1220" s="3" t="s">
        <v>7</v>
      </c>
      <c r="D1220" s="3" t="s">
        <v>7</v>
      </c>
      <c r="E1220" s="3" t="s">
        <v>47</v>
      </c>
      <c r="F1220" s="3" t="s">
        <v>23</v>
      </c>
      <c r="G1220" s="3">
        <v>8</v>
      </c>
      <c r="H1220" s="3" t="s">
        <v>9</v>
      </c>
      <c r="I1220" s="3" t="s">
        <v>35</v>
      </c>
      <c r="J1220" s="3">
        <v>447</v>
      </c>
      <c r="K1220" s="3">
        <v>14</v>
      </c>
      <c r="L1220" s="3">
        <v>0</v>
      </c>
      <c r="M1220" s="4">
        <f>PI()*(K1220/2)^2/1000+PI()*(L1220/2)^2/1000</f>
        <v>0.15393804002589986</v>
      </c>
      <c r="N1220" s="33">
        <v>0</v>
      </c>
      <c r="O1220" s="3">
        <v>12</v>
      </c>
      <c r="P1220" s="6">
        <v>2.4910000000000001</v>
      </c>
      <c r="Q1220" s="6">
        <v>3.431</v>
      </c>
      <c r="R1220" s="6">
        <v>3.387</v>
      </c>
      <c r="S1220" s="6">
        <v>0</v>
      </c>
      <c r="T1220" s="6">
        <f>R1220-S1220</f>
        <v>3.387</v>
      </c>
      <c r="U1220" s="6">
        <v>3.387</v>
      </c>
      <c r="V1220" s="6">
        <f>U1220-S1220</f>
        <v>3.387</v>
      </c>
      <c r="W1220" s="6">
        <f>100 - (1 - (((U1220-T1220)/U1220)+(S1220/T1220)))*100</f>
        <v>0</v>
      </c>
      <c r="X1220" s="6">
        <v>3.49</v>
      </c>
      <c r="Y1220" s="13">
        <f>(X1220-U1220)/U1220*100</f>
        <v>3.0410392677886096</v>
      </c>
      <c r="Z1220" s="14">
        <f>IF(W1220&gt;10,"NA",Y1220)</f>
        <v>3.0410392677886096</v>
      </c>
    </row>
    <row r="1221" spans="1:26" ht="19" x14ac:dyDescent="0.25">
      <c r="A1221" s="23">
        <v>1220</v>
      </c>
      <c r="B1221" s="5" t="s">
        <v>25</v>
      </c>
      <c r="C1221" s="3" t="s">
        <v>7</v>
      </c>
      <c r="D1221" s="3" t="s">
        <v>7</v>
      </c>
      <c r="E1221" s="3" t="s">
        <v>47</v>
      </c>
      <c r="F1221" s="3" t="s">
        <v>23</v>
      </c>
      <c r="G1221" s="3">
        <v>9</v>
      </c>
      <c r="H1221" s="3" t="s">
        <v>9</v>
      </c>
      <c r="I1221" s="3" t="s">
        <v>35</v>
      </c>
      <c r="J1221" s="3">
        <v>457</v>
      </c>
      <c r="K1221" s="3">
        <v>19</v>
      </c>
      <c r="L1221" s="3">
        <v>0</v>
      </c>
      <c r="M1221" s="4">
        <f>PI()*(K1221/2)^2/1000+PI()*(L1221/2)^2/1000</f>
        <v>0.28352873698647879</v>
      </c>
      <c r="N1221" s="33">
        <v>0</v>
      </c>
      <c r="O1221" s="3">
        <v>1</v>
      </c>
      <c r="P1221" s="6">
        <v>3.59</v>
      </c>
      <c r="Q1221" s="6">
        <v>5.6920000000000002</v>
      </c>
      <c r="R1221" s="6">
        <v>5.569</v>
      </c>
      <c r="S1221" s="6">
        <v>0</v>
      </c>
      <c r="T1221" s="6">
        <f>R1221-S1221</f>
        <v>5.569</v>
      </c>
      <c r="U1221" s="6">
        <v>5.569</v>
      </c>
      <c r="V1221" s="6">
        <f>U1221-S1221</f>
        <v>5.569</v>
      </c>
      <c r="W1221" s="6">
        <f>100 - (1 - (((U1221-T1221)/U1221)+(S1221/T1221)))*100</f>
        <v>0</v>
      </c>
      <c r="X1221" s="6">
        <v>5.6280000000000001</v>
      </c>
      <c r="Y1221" s="13">
        <f>(X1221-U1221)/U1221*100</f>
        <v>1.0594361644819565</v>
      </c>
      <c r="Z1221" s="14">
        <f>IF(W1221&gt;10,"NA",Y1221)</f>
        <v>1.0594361644819565</v>
      </c>
    </row>
    <row r="1222" spans="1:26" ht="19" x14ac:dyDescent="0.25">
      <c r="A1222" s="23">
        <v>1221</v>
      </c>
      <c r="B1222" s="5" t="s">
        <v>25</v>
      </c>
      <c r="C1222" s="3" t="s">
        <v>7</v>
      </c>
      <c r="D1222" s="3" t="s">
        <v>7</v>
      </c>
      <c r="E1222" s="3" t="s">
        <v>47</v>
      </c>
      <c r="F1222" s="3" t="s">
        <v>23</v>
      </c>
      <c r="G1222" s="3">
        <v>9</v>
      </c>
      <c r="H1222" s="3" t="s">
        <v>9</v>
      </c>
      <c r="I1222" s="3" t="s">
        <v>35</v>
      </c>
      <c r="J1222" s="3">
        <v>457</v>
      </c>
      <c r="K1222" s="3">
        <v>19</v>
      </c>
      <c r="L1222" s="3">
        <v>0</v>
      </c>
      <c r="M1222" s="4">
        <f>PI()*(K1222/2)^2/1000+PI()*(L1222/2)^2/1000</f>
        <v>0.28352873698647879</v>
      </c>
      <c r="N1222" s="33">
        <v>0</v>
      </c>
      <c r="O1222" s="3">
        <v>2</v>
      </c>
      <c r="P1222" s="6">
        <v>2.972</v>
      </c>
      <c r="Q1222" s="6">
        <v>4.3360000000000003</v>
      </c>
      <c r="R1222" s="6">
        <v>4.2759999999999998</v>
      </c>
      <c r="S1222" s="6">
        <v>0</v>
      </c>
      <c r="T1222" s="6">
        <f>R1222-S1222</f>
        <v>4.2759999999999998</v>
      </c>
      <c r="U1222" s="6">
        <v>4.2759999999999998</v>
      </c>
      <c r="V1222" s="6">
        <f>U1222-S1222</f>
        <v>4.2759999999999998</v>
      </c>
      <c r="W1222" s="6">
        <f>100 - (1 - (((U1222-T1222)/U1222)+(S1222/T1222)))*100</f>
        <v>0</v>
      </c>
      <c r="X1222" s="6">
        <v>4.359</v>
      </c>
      <c r="Y1222" s="13">
        <f>(X1222-U1222)/U1222*100</f>
        <v>1.9410664172123524</v>
      </c>
      <c r="Z1222" s="14">
        <f>IF(W1222&gt;10,"NA",Y1222)</f>
        <v>1.9410664172123524</v>
      </c>
    </row>
    <row r="1223" spans="1:26" ht="19" x14ac:dyDescent="0.25">
      <c r="A1223" s="23">
        <v>1222</v>
      </c>
      <c r="B1223" s="5" t="s">
        <v>25</v>
      </c>
      <c r="C1223" s="3" t="s">
        <v>7</v>
      </c>
      <c r="D1223" s="3" t="s">
        <v>7</v>
      </c>
      <c r="E1223" s="3" t="s">
        <v>47</v>
      </c>
      <c r="F1223" s="3" t="s">
        <v>23</v>
      </c>
      <c r="G1223" s="3">
        <v>9</v>
      </c>
      <c r="H1223" s="3" t="s">
        <v>9</v>
      </c>
      <c r="I1223" s="3" t="s">
        <v>35</v>
      </c>
      <c r="J1223" s="3">
        <v>457</v>
      </c>
      <c r="K1223" s="3">
        <v>19</v>
      </c>
      <c r="L1223" s="3">
        <v>0</v>
      </c>
      <c r="M1223" s="4">
        <f>PI()*(K1223/2)^2/1000+PI()*(L1223/2)^2/1000</f>
        <v>0.28352873698647879</v>
      </c>
      <c r="N1223" s="33">
        <v>0</v>
      </c>
      <c r="O1223" s="3">
        <v>3</v>
      </c>
      <c r="P1223" s="6">
        <v>2.0880000000000001</v>
      </c>
      <c r="Q1223" s="6">
        <v>2.9279999999999999</v>
      </c>
      <c r="R1223" s="6">
        <v>2.8759999999999999</v>
      </c>
      <c r="S1223" s="6">
        <v>0</v>
      </c>
      <c r="T1223" s="6">
        <f>R1223-S1223</f>
        <v>2.8759999999999999</v>
      </c>
      <c r="U1223" s="6">
        <v>3.008</v>
      </c>
      <c r="V1223" s="6">
        <f>U1223-S1223</f>
        <v>3.008</v>
      </c>
      <c r="W1223" s="6">
        <f>100 - (1 - (((U1223-T1223)/U1223)+(S1223/T1223)))*100</f>
        <v>4.3882978723404307</v>
      </c>
      <c r="X1223" s="6">
        <v>3.05</v>
      </c>
      <c r="Y1223" s="13">
        <f>(X1223-U1223)/U1223*100</f>
        <v>1.3962765957446748</v>
      </c>
      <c r="Z1223" s="14">
        <f>IF(W1223&gt;10,"NA",Y1223)</f>
        <v>1.3962765957446748</v>
      </c>
    </row>
    <row r="1224" spans="1:26" ht="19" x14ac:dyDescent="0.25">
      <c r="A1224" s="23">
        <v>1223</v>
      </c>
      <c r="B1224" s="5" t="s">
        <v>25</v>
      </c>
      <c r="C1224" s="3" t="s">
        <v>7</v>
      </c>
      <c r="D1224" s="3" t="s">
        <v>7</v>
      </c>
      <c r="E1224" s="3" t="s">
        <v>47</v>
      </c>
      <c r="F1224" s="3" t="s">
        <v>23</v>
      </c>
      <c r="G1224" s="3">
        <v>9</v>
      </c>
      <c r="H1224" s="3" t="s">
        <v>9</v>
      </c>
      <c r="I1224" s="3" t="s">
        <v>35</v>
      </c>
      <c r="J1224" s="3">
        <v>457</v>
      </c>
      <c r="K1224" s="3">
        <v>19</v>
      </c>
      <c r="L1224" s="3">
        <v>0</v>
      </c>
      <c r="M1224" s="4">
        <f>PI()*(K1224/2)^2/1000+PI()*(L1224/2)^2/1000</f>
        <v>0.28352873698647879</v>
      </c>
      <c r="N1224" s="33">
        <v>0</v>
      </c>
      <c r="O1224" s="3">
        <v>4</v>
      </c>
      <c r="P1224" s="6">
        <v>2.4689999999999999</v>
      </c>
      <c r="Q1224" s="6">
        <v>3.4540000000000002</v>
      </c>
      <c r="R1224" s="6">
        <v>3.3690000000000002</v>
      </c>
      <c r="S1224" s="6">
        <v>0</v>
      </c>
      <c r="T1224" s="6">
        <f>R1224-S1224</f>
        <v>3.3690000000000002</v>
      </c>
      <c r="U1224" s="6">
        <v>3.3690000000000002</v>
      </c>
      <c r="V1224" s="6">
        <f>U1224-S1224</f>
        <v>3.3690000000000002</v>
      </c>
      <c r="W1224" s="6">
        <f>100 - (1 - (((U1224-T1224)/U1224)+(S1224/T1224)))*100</f>
        <v>0</v>
      </c>
      <c r="X1224" s="6">
        <v>3.4020000000000001</v>
      </c>
      <c r="Y1224" s="13">
        <f>(X1224-U1224)/U1224*100</f>
        <v>0.9795191451469254</v>
      </c>
      <c r="Z1224" s="14">
        <f>IF(W1224&gt;10,"NA",Y1224)</f>
        <v>0.9795191451469254</v>
      </c>
    </row>
    <row r="1225" spans="1:26" ht="19" x14ac:dyDescent="0.25">
      <c r="A1225" s="23">
        <v>1224</v>
      </c>
      <c r="B1225" s="5" t="s">
        <v>25</v>
      </c>
      <c r="C1225" s="3" t="s">
        <v>7</v>
      </c>
      <c r="D1225" s="3" t="s">
        <v>7</v>
      </c>
      <c r="E1225" s="3" t="s">
        <v>47</v>
      </c>
      <c r="F1225" s="3" t="s">
        <v>23</v>
      </c>
      <c r="G1225" s="3">
        <v>9</v>
      </c>
      <c r="H1225" s="3" t="s">
        <v>9</v>
      </c>
      <c r="I1225" s="3" t="s">
        <v>35</v>
      </c>
      <c r="J1225" s="3">
        <v>457</v>
      </c>
      <c r="K1225" s="3">
        <v>19</v>
      </c>
      <c r="L1225" s="3">
        <v>0</v>
      </c>
      <c r="M1225" s="4">
        <f>PI()*(K1225/2)^2/1000+PI()*(L1225/2)^2/1000</f>
        <v>0.28352873698647879</v>
      </c>
      <c r="N1225" s="33">
        <v>0</v>
      </c>
      <c r="O1225" s="3">
        <v>5</v>
      </c>
      <c r="P1225" s="6">
        <v>3.423</v>
      </c>
      <c r="Q1225" s="6">
        <v>5.3659999999999997</v>
      </c>
      <c r="R1225" s="6">
        <v>5.319</v>
      </c>
      <c r="S1225" s="6">
        <v>0</v>
      </c>
      <c r="T1225" s="6">
        <f>R1225-S1225</f>
        <v>5.319</v>
      </c>
      <c r="U1225" s="6">
        <v>5.4530000000000003</v>
      </c>
      <c r="V1225" s="6">
        <f>U1225-S1225</f>
        <v>5.4530000000000003</v>
      </c>
      <c r="W1225" s="6">
        <f>100 - (1 - (((U1225-T1225)/U1225)+(S1225/T1225)))*100</f>
        <v>2.4573629194938604</v>
      </c>
      <c r="X1225" s="6">
        <v>5.5229999999999997</v>
      </c>
      <c r="Y1225" s="13">
        <f>(X1225-U1225)/U1225*100</f>
        <v>1.2836970474967795</v>
      </c>
      <c r="Z1225" s="14">
        <f>IF(W1225&gt;10,"NA",Y1225)</f>
        <v>1.2836970474967795</v>
      </c>
    </row>
    <row r="1226" spans="1:26" ht="19" x14ac:dyDescent="0.25">
      <c r="A1226" s="23">
        <v>1225</v>
      </c>
      <c r="B1226" s="5" t="s">
        <v>25</v>
      </c>
      <c r="C1226" s="3" t="s">
        <v>7</v>
      </c>
      <c r="D1226" s="3" t="s">
        <v>7</v>
      </c>
      <c r="E1226" s="3" t="s">
        <v>47</v>
      </c>
      <c r="F1226" s="3" t="s">
        <v>23</v>
      </c>
      <c r="G1226" s="3">
        <v>9</v>
      </c>
      <c r="H1226" s="3" t="s">
        <v>9</v>
      </c>
      <c r="I1226" s="3" t="s">
        <v>35</v>
      </c>
      <c r="J1226" s="3">
        <v>457</v>
      </c>
      <c r="K1226" s="3">
        <v>19</v>
      </c>
      <c r="L1226" s="3">
        <v>0</v>
      </c>
      <c r="M1226" s="4">
        <f>PI()*(K1226/2)^2/1000+PI()*(L1226/2)^2/1000</f>
        <v>0.28352873698647879</v>
      </c>
      <c r="N1226" s="33">
        <v>0</v>
      </c>
      <c r="O1226" s="3">
        <v>6</v>
      </c>
      <c r="P1226" s="6">
        <v>3.0840000000000001</v>
      </c>
      <c r="Q1226" s="6">
        <v>4.1429999999999998</v>
      </c>
      <c r="R1226" s="6">
        <v>4.0890000000000004</v>
      </c>
      <c r="S1226" s="6">
        <v>0</v>
      </c>
      <c r="T1226" s="6">
        <f>R1226-S1226</f>
        <v>4.0890000000000004</v>
      </c>
      <c r="U1226" s="6">
        <v>4.1749999999999998</v>
      </c>
      <c r="V1226" s="6">
        <f>U1226-S1226</f>
        <v>4.1749999999999998</v>
      </c>
      <c r="W1226" s="6">
        <f>100 - (1 - (((U1226-T1226)/U1226)+(S1226/T1226)))*100</f>
        <v>2.0598802395209361</v>
      </c>
      <c r="X1226" s="6">
        <v>4.274</v>
      </c>
      <c r="Y1226" s="13">
        <f>(X1226-U1226)/U1226*100</f>
        <v>2.371257485029945</v>
      </c>
      <c r="Z1226" s="14">
        <f>IF(W1226&gt;10,"NA",Y1226)</f>
        <v>2.371257485029945</v>
      </c>
    </row>
    <row r="1227" spans="1:26" ht="19" x14ac:dyDescent="0.25">
      <c r="A1227" s="23">
        <v>1226</v>
      </c>
      <c r="B1227" s="5" t="s">
        <v>25</v>
      </c>
      <c r="C1227" s="3" t="s">
        <v>7</v>
      </c>
      <c r="D1227" s="3" t="s">
        <v>7</v>
      </c>
      <c r="E1227" s="3" t="s">
        <v>47</v>
      </c>
      <c r="F1227" s="3" t="s">
        <v>23</v>
      </c>
      <c r="G1227" s="3">
        <v>9</v>
      </c>
      <c r="H1227" s="3" t="s">
        <v>9</v>
      </c>
      <c r="I1227" s="3" t="s">
        <v>35</v>
      </c>
      <c r="J1227" s="3">
        <v>457</v>
      </c>
      <c r="K1227" s="3">
        <v>19</v>
      </c>
      <c r="L1227" s="3">
        <v>0</v>
      </c>
      <c r="M1227" s="4">
        <f>PI()*(K1227/2)^2/1000+PI()*(L1227/2)^2/1000</f>
        <v>0.28352873698647879</v>
      </c>
      <c r="N1227" s="33">
        <v>0</v>
      </c>
      <c r="O1227" s="3">
        <v>7</v>
      </c>
      <c r="P1227" s="6">
        <v>2.5910000000000002</v>
      </c>
      <c r="Q1227" s="6">
        <v>3.444</v>
      </c>
      <c r="R1227" s="6">
        <v>3.3879999999999999</v>
      </c>
      <c r="S1227" s="6">
        <v>0</v>
      </c>
      <c r="T1227" s="6">
        <f>R1227-S1227</f>
        <v>3.3879999999999999</v>
      </c>
      <c r="U1227" s="6">
        <v>3.7570000000000001</v>
      </c>
      <c r="V1227" s="6">
        <f>U1227-S1227</f>
        <v>3.7570000000000001</v>
      </c>
      <c r="W1227" s="6">
        <f>100 - (1 - (((U1227-T1227)/U1227)+(S1227/T1227)))*100</f>
        <v>9.8216662230503005</v>
      </c>
      <c r="X1227" s="6">
        <v>3.8210000000000002</v>
      </c>
      <c r="Y1227" s="13">
        <f>(X1227-U1227)/U1227*100</f>
        <v>1.7034868245940926</v>
      </c>
      <c r="Z1227" s="14">
        <f>IF(W1227&gt;10,"NA",Y1227)</f>
        <v>1.7034868245940926</v>
      </c>
    </row>
    <row r="1228" spans="1:26" ht="19" x14ac:dyDescent="0.25">
      <c r="A1228" s="23">
        <v>1227</v>
      </c>
      <c r="B1228" s="5" t="s">
        <v>25</v>
      </c>
      <c r="C1228" s="3" t="s">
        <v>7</v>
      </c>
      <c r="D1228" s="3" t="s">
        <v>7</v>
      </c>
      <c r="E1228" s="3" t="s">
        <v>47</v>
      </c>
      <c r="F1228" s="3" t="s">
        <v>23</v>
      </c>
      <c r="G1228" s="3">
        <v>9</v>
      </c>
      <c r="H1228" s="3" t="s">
        <v>9</v>
      </c>
      <c r="I1228" s="3" t="s">
        <v>35</v>
      </c>
      <c r="J1228" s="3">
        <v>457</v>
      </c>
      <c r="K1228" s="3">
        <v>19</v>
      </c>
      <c r="L1228" s="3">
        <v>0</v>
      </c>
      <c r="M1228" s="4">
        <f>PI()*(K1228/2)^2/1000+PI()*(L1228/2)^2/1000</f>
        <v>0.28352873698647879</v>
      </c>
      <c r="N1228" s="33">
        <v>0</v>
      </c>
      <c r="O1228" s="3">
        <v>8</v>
      </c>
      <c r="P1228" s="6">
        <v>3.2120000000000002</v>
      </c>
      <c r="Q1228" s="6">
        <v>5.5810000000000004</v>
      </c>
      <c r="R1228" s="6">
        <v>5.5149999999999997</v>
      </c>
      <c r="S1228" s="6">
        <v>0</v>
      </c>
      <c r="T1228" s="6">
        <f>R1228-S1228</f>
        <v>5.5149999999999997</v>
      </c>
      <c r="U1228" s="6">
        <v>5.8419999999999996</v>
      </c>
      <c r="V1228" s="6">
        <f>U1228-S1228</f>
        <v>5.8419999999999996</v>
      </c>
      <c r="W1228" s="6">
        <f>100 - (1 - (((U1228-T1228)/U1228)+(S1228/T1228)))*100</f>
        <v>5.5973981513180462</v>
      </c>
      <c r="X1228" s="6">
        <v>5.9569999999999999</v>
      </c>
      <c r="Y1228" s="13">
        <f>(X1228-U1228)/U1228*100</f>
        <v>1.9685039370078778</v>
      </c>
      <c r="Z1228" s="14">
        <f>IF(W1228&gt;10,"NA",Y1228)</f>
        <v>1.9685039370078778</v>
      </c>
    </row>
    <row r="1229" spans="1:26" ht="19" x14ac:dyDescent="0.25">
      <c r="A1229" s="23">
        <v>1228</v>
      </c>
      <c r="B1229" s="5" t="s">
        <v>25</v>
      </c>
      <c r="C1229" s="3" t="s">
        <v>7</v>
      </c>
      <c r="D1229" s="3" t="s">
        <v>7</v>
      </c>
      <c r="E1229" s="3" t="s">
        <v>47</v>
      </c>
      <c r="F1229" s="3" t="s">
        <v>23</v>
      </c>
      <c r="G1229" s="3">
        <v>9</v>
      </c>
      <c r="H1229" s="3" t="s">
        <v>9</v>
      </c>
      <c r="I1229" s="3" t="s">
        <v>35</v>
      </c>
      <c r="J1229" s="3">
        <v>457</v>
      </c>
      <c r="K1229" s="3">
        <v>19</v>
      </c>
      <c r="L1229" s="3">
        <v>0</v>
      </c>
      <c r="M1229" s="4">
        <f>PI()*(K1229/2)^2/1000+PI()*(L1229/2)^2/1000</f>
        <v>0.28352873698647879</v>
      </c>
      <c r="N1229" s="33">
        <v>0</v>
      </c>
      <c r="O1229" s="3">
        <v>9</v>
      </c>
      <c r="P1229" s="6">
        <v>4.125</v>
      </c>
      <c r="Q1229" s="6">
        <v>8.6519999999999992</v>
      </c>
      <c r="R1229" s="6">
        <v>8.51</v>
      </c>
      <c r="S1229" s="6">
        <v>1.0999999999999999E-2</v>
      </c>
      <c r="T1229" s="6">
        <f>R1229-S1229</f>
        <v>8.4990000000000006</v>
      </c>
      <c r="U1229" s="6">
        <v>8.51</v>
      </c>
      <c r="V1229" s="6">
        <f>U1229-S1229</f>
        <v>8.4990000000000006</v>
      </c>
      <c r="W1229" s="6">
        <f>100 - (1 - (((U1229-T1229)/U1229)+(S1229/T1229)))*100</f>
        <v>0.25868668588783805</v>
      </c>
      <c r="X1229" s="6">
        <v>8.68</v>
      </c>
      <c r="Y1229" s="13">
        <f>(X1229-U1229)/U1229*100</f>
        <v>1.9976498237367795</v>
      </c>
      <c r="Z1229" s="14">
        <f>IF(W1229&gt;10,"NA",Y1229)</f>
        <v>1.9976498237367795</v>
      </c>
    </row>
    <row r="1230" spans="1:26" ht="19" x14ac:dyDescent="0.25">
      <c r="A1230" s="23">
        <v>1229</v>
      </c>
      <c r="B1230" s="5" t="s">
        <v>25</v>
      </c>
      <c r="C1230" s="3" t="s">
        <v>7</v>
      </c>
      <c r="D1230" s="3" t="s">
        <v>7</v>
      </c>
      <c r="E1230" s="3" t="s">
        <v>47</v>
      </c>
      <c r="F1230" s="3" t="s">
        <v>23</v>
      </c>
      <c r="G1230" s="3">
        <v>9</v>
      </c>
      <c r="H1230" s="3" t="s">
        <v>9</v>
      </c>
      <c r="I1230" s="3" t="s">
        <v>35</v>
      </c>
      <c r="J1230" s="3">
        <v>457</v>
      </c>
      <c r="K1230" s="3">
        <v>19</v>
      </c>
      <c r="L1230" s="3">
        <v>0</v>
      </c>
      <c r="M1230" s="4">
        <f>PI()*(K1230/2)^2/1000+PI()*(L1230/2)^2/1000</f>
        <v>0.28352873698647879</v>
      </c>
      <c r="N1230" s="33">
        <v>0</v>
      </c>
      <c r="O1230" s="3">
        <v>10</v>
      </c>
      <c r="P1230" s="6">
        <v>4.4470000000000001</v>
      </c>
      <c r="Q1230" s="6">
        <v>7.9829999999999997</v>
      </c>
      <c r="R1230" s="6">
        <v>7.851</v>
      </c>
      <c r="S1230" s="6">
        <v>0</v>
      </c>
      <c r="T1230" s="6">
        <f>R1230-S1230</f>
        <v>7.851</v>
      </c>
      <c r="U1230" s="6">
        <v>9.5920000000000005</v>
      </c>
      <c r="V1230" s="6">
        <f>U1230-S1230</f>
        <v>9.5920000000000005</v>
      </c>
      <c r="W1230" s="6">
        <f>100 - (1 - (((U1230-T1230)/U1230)+(S1230/T1230)))*100</f>
        <v>18.150542118432028</v>
      </c>
      <c r="X1230" s="6">
        <v>9.6739999999999995</v>
      </c>
      <c r="Y1230" s="13">
        <f>(X1230-U1230)/U1230*100</f>
        <v>0.85487906588822926</v>
      </c>
      <c r="Z1230" s="14" t="str">
        <f>IF(W1230&gt;10,"NA",Y1230)</f>
        <v>NA</v>
      </c>
    </row>
    <row r="1231" spans="1:26" ht="19" x14ac:dyDescent="0.25">
      <c r="A1231" s="23">
        <v>1230</v>
      </c>
      <c r="B1231" s="5" t="s">
        <v>25</v>
      </c>
      <c r="C1231" s="3" t="s">
        <v>7</v>
      </c>
      <c r="D1231" s="3" t="s">
        <v>7</v>
      </c>
      <c r="E1231" s="3" t="s">
        <v>47</v>
      </c>
      <c r="F1231" s="3" t="s">
        <v>23</v>
      </c>
      <c r="G1231" s="3">
        <v>9</v>
      </c>
      <c r="H1231" s="3" t="s">
        <v>9</v>
      </c>
      <c r="I1231" s="3" t="s">
        <v>35</v>
      </c>
      <c r="J1231" s="3">
        <v>457</v>
      </c>
      <c r="K1231" s="3">
        <v>19</v>
      </c>
      <c r="L1231" s="3">
        <v>0</v>
      </c>
      <c r="M1231" s="4">
        <f>PI()*(K1231/2)^2/1000+PI()*(L1231/2)^2/1000</f>
        <v>0.28352873698647879</v>
      </c>
      <c r="N1231" s="33">
        <v>0</v>
      </c>
      <c r="O1231" s="3">
        <v>11</v>
      </c>
      <c r="P1231" s="6">
        <v>3.8450000000000002</v>
      </c>
      <c r="Q1231" s="6">
        <v>5.8769999999999998</v>
      </c>
      <c r="R1231" s="6">
        <v>5.827</v>
      </c>
      <c r="S1231" s="6">
        <v>0</v>
      </c>
      <c r="T1231" s="6">
        <f>R1231-S1231</f>
        <v>5.827</v>
      </c>
      <c r="U1231" s="6">
        <v>5.827</v>
      </c>
      <c r="V1231" s="6">
        <f>U1231-S1231</f>
        <v>5.827</v>
      </c>
      <c r="W1231" s="6">
        <f>100 - (1 - (((U1231-T1231)/U1231)+(S1231/T1231)))*100</f>
        <v>0</v>
      </c>
      <c r="X1231" s="6">
        <v>5.99</v>
      </c>
      <c r="Y1231" s="13">
        <f>(X1231-U1231)/U1231*100</f>
        <v>2.7973228076197056</v>
      </c>
      <c r="Z1231" s="14">
        <f>IF(W1231&gt;10,"NA",Y1231)</f>
        <v>2.7973228076197056</v>
      </c>
    </row>
    <row r="1232" spans="1:26" ht="19" x14ac:dyDescent="0.25">
      <c r="A1232" s="23">
        <v>1231</v>
      </c>
      <c r="B1232" s="5" t="s">
        <v>25</v>
      </c>
      <c r="C1232" s="3" t="s">
        <v>7</v>
      </c>
      <c r="D1232" s="3" t="s">
        <v>7</v>
      </c>
      <c r="E1232" s="3" t="s">
        <v>47</v>
      </c>
      <c r="F1232" s="3" t="s">
        <v>23</v>
      </c>
      <c r="G1232" s="3">
        <v>10</v>
      </c>
      <c r="H1232" s="3" t="s">
        <v>9</v>
      </c>
      <c r="I1232" s="3" t="s">
        <v>35</v>
      </c>
      <c r="J1232" s="3">
        <v>446</v>
      </c>
      <c r="K1232" s="3">
        <v>27</v>
      </c>
      <c r="L1232" s="3">
        <v>0</v>
      </c>
      <c r="M1232" s="4">
        <f>PI()*(K1232/2)^2/1000+PI()*(L1232/2)^2/1000</f>
        <v>0.57255526111673971</v>
      </c>
      <c r="N1232" s="33">
        <v>0</v>
      </c>
      <c r="O1232" s="3">
        <v>1</v>
      </c>
      <c r="P1232" s="6">
        <v>2.08</v>
      </c>
      <c r="Q1232" s="6">
        <v>2.5569999999999999</v>
      </c>
      <c r="R1232" s="6">
        <v>2.4780000000000002</v>
      </c>
      <c r="S1232" s="6">
        <v>0</v>
      </c>
      <c r="T1232" s="6">
        <f>R1232-S1232</f>
        <v>2.4780000000000002</v>
      </c>
      <c r="U1232" s="6">
        <v>2.9060000000000001</v>
      </c>
      <c r="V1232" s="6">
        <f>U1232-S1232</f>
        <v>2.9060000000000001</v>
      </c>
      <c r="W1232" s="6">
        <f>100 - (1 - (((U1232-T1232)/U1232)+(S1232/T1232)))*100</f>
        <v>14.728148657949063</v>
      </c>
      <c r="X1232" s="3">
        <v>2.9089999999999998</v>
      </c>
      <c r="Y1232" s="13">
        <f>(X1232-U1232)/U1232*100</f>
        <v>0.10323468685477183</v>
      </c>
      <c r="Z1232" s="14" t="str">
        <f>IF(W1232&gt;10,"NA",Y1232)</f>
        <v>NA</v>
      </c>
    </row>
    <row r="1233" spans="1:26" ht="19" x14ac:dyDescent="0.25">
      <c r="A1233" s="23">
        <v>1232</v>
      </c>
      <c r="B1233" s="5" t="s">
        <v>25</v>
      </c>
      <c r="C1233" s="3" t="s">
        <v>7</v>
      </c>
      <c r="D1233" s="3" t="s">
        <v>7</v>
      </c>
      <c r="E1233" s="3" t="s">
        <v>47</v>
      </c>
      <c r="F1233" s="3" t="s">
        <v>23</v>
      </c>
      <c r="G1233" s="3">
        <v>10</v>
      </c>
      <c r="H1233" s="3" t="s">
        <v>9</v>
      </c>
      <c r="I1233" s="3" t="s">
        <v>35</v>
      </c>
      <c r="J1233" s="3">
        <v>446</v>
      </c>
      <c r="K1233" s="3">
        <v>27</v>
      </c>
      <c r="L1233" s="3">
        <v>0</v>
      </c>
      <c r="M1233" s="4">
        <f>PI()*(K1233/2)^2/1000+PI()*(L1233/2)^2/1000</f>
        <v>0.57255526111673971</v>
      </c>
      <c r="N1233" s="33">
        <v>0</v>
      </c>
      <c r="O1233" s="3">
        <v>2</v>
      </c>
      <c r="P1233" s="6">
        <v>1.915</v>
      </c>
      <c r="Q1233" s="6">
        <v>2.2149999999999999</v>
      </c>
      <c r="R1233" s="6">
        <v>2.1669999999999998</v>
      </c>
      <c r="S1233" s="6">
        <v>0</v>
      </c>
      <c r="T1233" s="6">
        <f>R1233-S1233</f>
        <v>2.1669999999999998</v>
      </c>
      <c r="U1233" s="6">
        <v>2.323</v>
      </c>
      <c r="V1233" s="6">
        <f>U1233-S1233</f>
        <v>2.323</v>
      </c>
      <c r="W1233" s="6">
        <f>100 - (1 - (((U1233-T1233)/U1233)+(S1233/T1233)))*100</f>
        <v>6.7154541541110717</v>
      </c>
      <c r="X1233" s="3">
        <v>2.335</v>
      </c>
      <c r="Y1233" s="13">
        <f>(X1233-U1233)/U1233*100</f>
        <v>0.51657339647008227</v>
      </c>
      <c r="Z1233" s="14">
        <f>IF(W1233&gt;10,"NA",Y1233)</f>
        <v>0.51657339647008227</v>
      </c>
    </row>
    <row r="1234" spans="1:26" ht="19" x14ac:dyDescent="0.25">
      <c r="A1234" s="23">
        <v>1233</v>
      </c>
      <c r="B1234" s="5" t="s">
        <v>25</v>
      </c>
      <c r="C1234" s="3" t="s">
        <v>7</v>
      </c>
      <c r="D1234" s="3" t="s">
        <v>7</v>
      </c>
      <c r="E1234" s="3" t="s">
        <v>47</v>
      </c>
      <c r="F1234" s="3" t="s">
        <v>23</v>
      </c>
      <c r="G1234" s="3">
        <v>10</v>
      </c>
      <c r="H1234" s="3" t="s">
        <v>9</v>
      </c>
      <c r="I1234" s="3" t="s">
        <v>35</v>
      </c>
      <c r="J1234" s="3">
        <v>446</v>
      </c>
      <c r="K1234" s="3">
        <v>27</v>
      </c>
      <c r="L1234" s="3">
        <v>0</v>
      </c>
      <c r="M1234" s="4">
        <f>PI()*(K1234/2)^2/1000+PI()*(L1234/2)^2/1000</f>
        <v>0.57255526111673971</v>
      </c>
      <c r="N1234" s="33">
        <v>0</v>
      </c>
      <c r="O1234" s="3">
        <v>3</v>
      </c>
      <c r="P1234" s="6">
        <v>1.734</v>
      </c>
      <c r="Q1234" s="6">
        <v>1.8879999999999999</v>
      </c>
      <c r="R1234" s="6">
        <v>1.8360000000000001</v>
      </c>
      <c r="S1234" s="6">
        <v>0</v>
      </c>
      <c r="T1234" s="6">
        <f>R1234-S1234</f>
        <v>1.8360000000000001</v>
      </c>
      <c r="U1234" s="6">
        <v>2.2269999999999999</v>
      </c>
      <c r="V1234" s="6">
        <f>U1234-S1234</f>
        <v>2.2269999999999999</v>
      </c>
      <c r="W1234" s="6">
        <f>100 - (1 - (((U1234-T1234)/U1234)+(S1234/T1234)))*100</f>
        <v>17.55725190839695</v>
      </c>
      <c r="X1234" s="3">
        <v>2.234</v>
      </c>
      <c r="Y1234" s="13">
        <f>(X1234-U1234)/U1234*100</f>
        <v>0.31432420296363345</v>
      </c>
      <c r="Z1234" s="14" t="str">
        <f>IF(W1234&gt;10,"NA",Y1234)</f>
        <v>NA</v>
      </c>
    </row>
    <row r="1235" spans="1:26" ht="19" x14ac:dyDescent="0.25">
      <c r="A1235" s="23">
        <v>1234</v>
      </c>
      <c r="B1235" s="5" t="s">
        <v>25</v>
      </c>
      <c r="C1235" s="3" t="s">
        <v>7</v>
      </c>
      <c r="D1235" s="3" t="s">
        <v>7</v>
      </c>
      <c r="E1235" s="3" t="s">
        <v>47</v>
      </c>
      <c r="F1235" s="3" t="s">
        <v>23</v>
      </c>
      <c r="G1235" s="3">
        <v>10</v>
      </c>
      <c r="H1235" s="3" t="s">
        <v>9</v>
      </c>
      <c r="I1235" s="3" t="s">
        <v>35</v>
      </c>
      <c r="J1235" s="3">
        <v>446</v>
      </c>
      <c r="K1235" s="3">
        <v>27</v>
      </c>
      <c r="L1235" s="3">
        <v>0</v>
      </c>
      <c r="M1235" s="4">
        <f>PI()*(K1235/2)^2/1000+PI()*(L1235/2)^2/1000</f>
        <v>0.57255526111673971</v>
      </c>
      <c r="N1235" s="33">
        <v>0</v>
      </c>
      <c r="O1235" s="3">
        <v>4</v>
      </c>
      <c r="P1235" s="6">
        <v>1.5249999999999999</v>
      </c>
      <c r="Q1235" s="6">
        <v>1.069</v>
      </c>
      <c r="R1235" s="6">
        <v>1.0229999999999999</v>
      </c>
      <c r="S1235" s="6">
        <v>0</v>
      </c>
      <c r="T1235" s="6">
        <f>R1235-S1235</f>
        <v>1.0229999999999999</v>
      </c>
      <c r="U1235" s="6">
        <v>1.5720000000000001</v>
      </c>
      <c r="V1235" s="6">
        <f>U1235-S1235</f>
        <v>1.5720000000000001</v>
      </c>
      <c r="W1235" s="6">
        <f>100 - (1 - (((U1235-T1235)/U1235)+(S1235/T1235)))*100</f>
        <v>34.92366412213741</v>
      </c>
      <c r="X1235" s="3">
        <v>1.5720000000000001</v>
      </c>
      <c r="Y1235" s="13">
        <f>(X1235-U1235)/U1235*100</f>
        <v>0</v>
      </c>
      <c r="Z1235" s="14" t="str">
        <f>IF(W1235&gt;10,"NA",Y1235)</f>
        <v>NA</v>
      </c>
    </row>
    <row r="1236" spans="1:26" ht="19" x14ac:dyDescent="0.25">
      <c r="A1236" s="23">
        <v>1235</v>
      </c>
      <c r="B1236" s="5" t="s">
        <v>25</v>
      </c>
      <c r="C1236" s="3" t="s">
        <v>7</v>
      </c>
      <c r="D1236" s="3" t="s">
        <v>7</v>
      </c>
      <c r="E1236" s="3" t="s">
        <v>47</v>
      </c>
      <c r="F1236" s="3" t="s">
        <v>23</v>
      </c>
      <c r="G1236" s="3">
        <v>10</v>
      </c>
      <c r="H1236" s="3" t="s">
        <v>9</v>
      </c>
      <c r="I1236" s="3" t="s">
        <v>35</v>
      </c>
      <c r="J1236" s="3">
        <v>446</v>
      </c>
      <c r="K1236" s="3">
        <v>27</v>
      </c>
      <c r="L1236" s="3">
        <v>0</v>
      </c>
      <c r="M1236" s="4">
        <f>PI()*(K1236/2)^2/1000+PI()*(L1236/2)^2/1000</f>
        <v>0.57255526111673971</v>
      </c>
      <c r="N1236" s="33">
        <v>0</v>
      </c>
      <c r="O1236" s="3">
        <v>5</v>
      </c>
      <c r="P1236" s="6">
        <v>2.3660000000000001</v>
      </c>
      <c r="Q1236" s="6">
        <v>3.8170000000000002</v>
      </c>
      <c r="R1236" s="6">
        <v>3.7309999999999999</v>
      </c>
      <c r="S1236" s="6">
        <v>0</v>
      </c>
      <c r="T1236" s="6">
        <f>R1236-S1236</f>
        <v>3.7309999999999999</v>
      </c>
      <c r="U1236" s="6">
        <v>3.9649999999999999</v>
      </c>
      <c r="V1236" s="6">
        <f>U1236-S1236</f>
        <v>3.9649999999999999</v>
      </c>
      <c r="W1236" s="6">
        <f>100 - (1 - (((U1236-T1236)/U1236)+(S1236/T1236)))*100</f>
        <v>5.9016393442622928</v>
      </c>
      <c r="X1236" s="3">
        <v>4.0119999999999996</v>
      </c>
      <c r="Y1236" s="13">
        <f>(X1236-U1236)/U1236*100</f>
        <v>1.1853720050441288</v>
      </c>
      <c r="Z1236" s="14">
        <f>IF(W1236&gt;10,"NA",Y1236)</f>
        <v>1.1853720050441288</v>
      </c>
    </row>
    <row r="1237" spans="1:26" ht="19" x14ac:dyDescent="0.25">
      <c r="A1237" s="23">
        <v>1236</v>
      </c>
      <c r="B1237" s="5" t="s">
        <v>25</v>
      </c>
      <c r="C1237" s="3" t="s">
        <v>7</v>
      </c>
      <c r="D1237" s="3" t="s">
        <v>7</v>
      </c>
      <c r="E1237" s="3" t="s">
        <v>47</v>
      </c>
      <c r="F1237" s="3" t="s">
        <v>23</v>
      </c>
      <c r="G1237" s="3">
        <v>10</v>
      </c>
      <c r="H1237" s="3" t="s">
        <v>9</v>
      </c>
      <c r="I1237" s="3" t="s">
        <v>35</v>
      </c>
      <c r="J1237" s="3">
        <v>446</v>
      </c>
      <c r="K1237" s="3">
        <v>27</v>
      </c>
      <c r="L1237" s="3">
        <v>0</v>
      </c>
      <c r="M1237" s="4">
        <f>PI()*(K1237/2)^2/1000+PI()*(L1237/2)^2/1000</f>
        <v>0.57255526111673971</v>
      </c>
      <c r="N1237" s="33">
        <v>0</v>
      </c>
      <c r="O1237" s="3">
        <v>6</v>
      </c>
      <c r="P1237" s="6">
        <v>2.516</v>
      </c>
      <c r="Q1237" s="6">
        <v>3.706</v>
      </c>
      <c r="R1237" s="6">
        <v>3.6059999999999999</v>
      </c>
      <c r="S1237" s="6">
        <v>0</v>
      </c>
      <c r="T1237" s="6">
        <f>R1237-S1237</f>
        <v>3.6059999999999999</v>
      </c>
      <c r="U1237" s="6">
        <v>3.6059999999999999</v>
      </c>
      <c r="V1237" s="6">
        <f>U1237-S1237</f>
        <v>3.6059999999999999</v>
      </c>
      <c r="W1237" s="6">
        <f>100 - (1 - (((U1237-T1237)/U1237)+(S1237/T1237)))*100</f>
        <v>0</v>
      </c>
      <c r="X1237" s="3">
        <v>3.6360000000000001</v>
      </c>
      <c r="Y1237" s="13">
        <f>(X1237-U1237)/U1237*100</f>
        <v>0.83194675540766083</v>
      </c>
      <c r="Z1237" s="14">
        <f>IF(W1237&gt;10,"NA",Y1237)</f>
        <v>0.83194675540766083</v>
      </c>
    </row>
    <row r="1238" spans="1:26" ht="19" x14ac:dyDescent="0.25">
      <c r="A1238" s="23">
        <v>1237</v>
      </c>
      <c r="B1238" s="5" t="s">
        <v>25</v>
      </c>
      <c r="C1238" s="3" t="s">
        <v>7</v>
      </c>
      <c r="D1238" s="3" t="s">
        <v>7</v>
      </c>
      <c r="E1238" s="3" t="s">
        <v>47</v>
      </c>
      <c r="F1238" s="3" t="s">
        <v>23</v>
      </c>
      <c r="G1238" s="3">
        <v>10</v>
      </c>
      <c r="H1238" s="3" t="s">
        <v>9</v>
      </c>
      <c r="I1238" s="3" t="s">
        <v>35</v>
      </c>
      <c r="J1238" s="3">
        <v>446</v>
      </c>
      <c r="K1238" s="3">
        <v>27</v>
      </c>
      <c r="L1238" s="3">
        <v>0</v>
      </c>
      <c r="M1238" s="4">
        <f>PI()*(K1238/2)^2/1000+PI()*(L1238/2)^2/1000</f>
        <v>0.57255526111673971</v>
      </c>
      <c r="N1238" s="33">
        <v>0</v>
      </c>
      <c r="O1238" s="3">
        <v>7</v>
      </c>
      <c r="P1238" s="6">
        <v>2.5510000000000002</v>
      </c>
      <c r="Q1238" s="6">
        <v>4.0579999999999998</v>
      </c>
      <c r="R1238" s="6">
        <v>3.968</v>
      </c>
      <c r="S1238" s="6">
        <v>0</v>
      </c>
      <c r="T1238" s="6">
        <f>R1238-S1238</f>
        <v>3.968</v>
      </c>
      <c r="U1238" s="6">
        <v>4.0010000000000003</v>
      </c>
      <c r="V1238" s="6">
        <f>U1238-S1238</f>
        <v>4.0010000000000003</v>
      </c>
      <c r="W1238" s="6">
        <f>100 - (1 - (((U1238-T1238)/U1238)+(S1238/T1238)))*100</f>
        <v>0.82479380154961746</v>
      </c>
      <c r="X1238" s="3">
        <v>4.0190000000000001</v>
      </c>
      <c r="Y1238" s="13">
        <f>(X1238-U1238)/U1238*100</f>
        <v>0.44988752811796534</v>
      </c>
      <c r="Z1238" s="14">
        <f>IF(W1238&gt;10,"NA",Y1238)</f>
        <v>0.44988752811796534</v>
      </c>
    </row>
    <row r="1239" spans="1:26" ht="19" x14ac:dyDescent="0.25">
      <c r="A1239" s="23">
        <v>1238</v>
      </c>
      <c r="B1239" s="5" t="s">
        <v>25</v>
      </c>
      <c r="C1239" s="3" t="s">
        <v>7</v>
      </c>
      <c r="D1239" s="3" t="s">
        <v>7</v>
      </c>
      <c r="E1239" s="3" t="s">
        <v>47</v>
      </c>
      <c r="F1239" s="3" t="s">
        <v>23</v>
      </c>
      <c r="G1239" s="3">
        <v>10</v>
      </c>
      <c r="H1239" s="3" t="s">
        <v>9</v>
      </c>
      <c r="I1239" s="3" t="s">
        <v>35</v>
      </c>
      <c r="J1239" s="3">
        <v>446</v>
      </c>
      <c r="K1239" s="3">
        <v>27</v>
      </c>
      <c r="L1239" s="3">
        <v>0</v>
      </c>
      <c r="M1239" s="4">
        <f>PI()*(K1239/2)^2/1000+PI()*(L1239/2)^2/1000</f>
        <v>0.57255526111673971</v>
      </c>
      <c r="N1239" s="33">
        <v>0</v>
      </c>
      <c r="O1239" s="3">
        <v>8</v>
      </c>
      <c r="P1239" s="6">
        <v>2.5379999999999998</v>
      </c>
      <c r="Q1239" s="6">
        <v>3.8889999999999998</v>
      </c>
      <c r="R1239" s="6">
        <v>3.819</v>
      </c>
      <c r="S1239" s="6">
        <v>0</v>
      </c>
      <c r="T1239" s="6">
        <f>R1239-S1239</f>
        <v>3.819</v>
      </c>
      <c r="U1239" s="6">
        <v>3.8380000000000001</v>
      </c>
      <c r="V1239" s="6">
        <f>U1239-S1239</f>
        <v>3.8380000000000001</v>
      </c>
      <c r="W1239" s="6">
        <f>100 - (1 - (((U1239-T1239)/U1239)+(S1239/T1239)))*100</f>
        <v>0.49504950495050082</v>
      </c>
      <c r="X1239" s="3">
        <v>3.9039999999999999</v>
      </c>
      <c r="Y1239" s="13">
        <f>(X1239-U1239)/U1239*100</f>
        <v>1.7196456487753995</v>
      </c>
      <c r="Z1239" s="14">
        <f>IF(W1239&gt;10,"NA",Y1239)</f>
        <v>1.7196456487753995</v>
      </c>
    </row>
    <row r="1240" spans="1:26" ht="19" x14ac:dyDescent="0.25">
      <c r="A1240" s="23">
        <v>1239</v>
      </c>
      <c r="B1240" s="5" t="s">
        <v>25</v>
      </c>
      <c r="C1240" s="3" t="s">
        <v>7</v>
      </c>
      <c r="D1240" s="3" t="s">
        <v>7</v>
      </c>
      <c r="E1240" s="3" t="s">
        <v>47</v>
      </c>
      <c r="F1240" s="3" t="s">
        <v>23</v>
      </c>
      <c r="G1240" s="3">
        <v>10</v>
      </c>
      <c r="H1240" s="3" t="s">
        <v>17</v>
      </c>
      <c r="I1240" s="3" t="s">
        <v>35</v>
      </c>
      <c r="J1240" s="3">
        <v>446</v>
      </c>
      <c r="K1240" s="3">
        <v>27</v>
      </c>
      <c r="L1240" s="3">
        <v>0</v>
      </c>
      <c r="M1240" s="4">
        <f>PI()*(K1240/2)^2/1000+PI()*(L1240/2)^2/1000</f>
        <v>0.57255526111673971</v>
      </c>
      <c r="N1240" s="33">
        <v>0</v>
      </c>
      <c r="O1240" s="3">
        <v>1</v>
      </c>
      <c r="P1240" s="6">
        <v>1.532</v>
      </c>
      <c r="Q1240" s="6">
        <v>1.5720000000000001</v>
      </c>
      <c r="R1240" s="6">
        <v>1.5720000000000001</v>
      </c>
      <c r="S1240" s="6">
        <v>0</v>
      </c>
      <c r="T1240" s="6">
        <f>R1240-S1240</f>
        <v>1.5720000000000001</v>
      </c>
      <c r="U1240" s="6">
        <v>1.63</v>
      </c>
      <c r="V1240" s="6">
        <f>U1240-S1240</f>
        <v>1.63</v>
      </c>
      <c r="W1240" s="6">
        <f>100 - (1 - (((U1240-T1240)/U1240)+(S1240/T1240)))*100</f>
        <v>3.5582822085889489</v>
      </c>
      <c r="X1240" s="6">
        <v>1.6419999999999999</v>
      </c>
      <c r="Y1240" s="13">
        <f>(X1240-U1240)/U1240*100</f>
        <v>0.73619631901840565</v>
      </c>
      <c r="Z1240" s="14">
        <f>IF(W1240&gt;10,"NA",Y1240)</f>
        <v>0.73619631901840565</v>
      </c>
    </row>
    <row r="1241" spans="1:26" ht="19" x14ac:dyDescent="0.25">
      <c r="A1241" s="23">
        <v>1240</v>
      </c>
      <c r="B1241" s="5" t="s">
        <v>25</v>
      </c>
      <c r="C1241" s="3" t="s">
        <v>7</v>
      </c>
      <c r="D1241" s="3" t="s">
        <v>7</v>
      </c>
      <c r="E1241" s="3" t="s">
        <v>47</v>
      </c>
      <c r="F1241" s="3" t="s">
        <v>23</v>
      </c>
      <c r="G1241" s="3">
        <v>10</v>
      </c>
      <c r="H1241" s="3" t="s">
        <v>17</v>
      </c>
      <c r="I1241" s="3" t="s">
        <v>35</v>
      </c>
      <c r="J1241" s="3">
        <v>446</v>
      </c>
      <c r="K1241" s="3">
        <v>27</v>
      </c>
      <c r="L1241" s="3">
        <v>0</v>
      </c>
      <c r="M1241" s="4">
        <f>PI()*(K1241/2)^2/1000+PI()*(L1241/2)^2/1000</f>
        <v>0.57255526111673971</v>
      </c>
      <c r="N1241" s="33">
        <v>0</v>
      </c>
      <c r="O1241" s="3">
        <v>2</v>
      </c>
      <c r="P1241" s="6">
        <v>1.536</v>
      </c>
      <c r="Q1241" s="6">
        <v>1.35</v>
      </c>
      <c r="R1241" s="6">
        <v>1.3080000000000001</v>
      </c>
      <c r="S1241" s="6">
        <v>0</v>
      </c>
      <c r="T1241" s="6">
        <f>R1241-S1241</f>
        <v>1.3080000000000001</v>
      </c>
      <c r="U1241" s="6">
        <v>1.3149999999999999</v>
      </c>
      <c r="V1241" s="6">
        <f>U1241-S1241</f>
        <v>1.3149999999999999</v>
      </c>
      <c r="W1241" s="6">
        <f>100 - (1 - (((U1241-T1241)/U1241)+(S1241/T1241)))*100</f>
        <v>0.53231939163497088</v>
      </c>
      <c r="X1241" s="6">
        <v>1.327</v>
      </c>
      <c r="Y1241" s="13">
        <f>(X1241-U1241)/U1241*100</f>
        <v>0.91254752851711118</v>
      </c>
      <c r="Z1241" s="14">
        <f>IF(W1241&gt;10,"NA",Y1241)</f>
        <v>0.91254752851711118</v>
      </c>
    </row>
    <row r="1242" spans="1:26" ht="19" x14ac:dyDescent="0.25">
      <c r="A1242" s="23">
        <v>1241</v>
      </c>
      <c r="B1242" s="5" t="s">
        <v>25</v>
      </c>
      <c r="C1242" s="3" t="s">
        <v>7</v>
      </c>
      <c r="D1242" s="3" t="s">
        <v>7</v>
      </c>
      <c r="E1242" s="3" t="s">
        <v>47</v>
      </c>
      <c r="F1242" s="3" t="s">
        <v>23</v>
      </c>
      <c r="G1242" s="3">
        <v>10</v>
      </c>
      <c r="H1242" s="3" t="s">
        <v>17</v>
      </c>
      <c r="I1242" s="3" t="s">
        <v>35</v>
      </c>
      <c r="J1242" s="3">
        <v>446</v>
      </c>
      <c r="K1242" s="3">
        <v>27</v>
      </c>
      <c r="L1242" s="3">
        <v>0</v>
      </c>
      <c r="M1242" s="4">
        <f>PI()*(K1242/2)^2/1000+PI()*(L1242/2)^2/1000</f>
        <v>0.57255526111673971</v>
      </c>
      <c r="N1242" s="33">
        <v>0</v>
      </c>
      <c r="O1242" s="3">
        <v>3</v>
      </c>
      <c r="P1242" s="6">
        <v>1.728</v>
      </c>
      <c r="Q1242" s="6">
        <v>1.7150000000000001</v>
      </c>
      <c r="R1242" s="6">
        <v>1.6419999999999999</v>
      </c>
      <c r="S1242" s="6">
        <v>0</v>
      </c>
      <c r="T1242" s="6">
        <f>R1242-S1242</f>
        <v>1.6419999999999999</v>
      </c>
      <c r="U1242" s="6">
        <v>1.6419999999999999</v>
      </c>
      <c r="V1242" s="6">
        <f>U1242-S1242</f>
        <v>1.6419999999999999</v>
      </c>
      <c r="W1242" s="6">
        <f>100 - (1 - (((U1242-T1242)/U1242)+(S1242/T1242)))*100</f>
        <v>0</v>
      </c>
      <c r="X1242" s="6">
        <v>1.6419999999999999</v>
      </c>
      <c r="Y1242" s="13">
        <f>(X1242-U1242)/U1242*100</f>
        <v>0</v>
      </c>
      <c r="Z1242" s="14">
        <f>IF(W1242&gt;10,"NA",Y1242)</f>
        <v>0</v>
      </c>
    </row>
    <row r="1243" spans="1:26" ht="19" x14ac:dyDescent="0.25">
      <c r="A1243" s="23">
        <v>1242</v>
      </c>
      <c r="B1243" s="5" t="s">
        <v>25</v>
      </c>
      <c r="C1243" s="3" t="s">
        <v>7</v>
      </c>
      <c r="D1243" s="3" t="s">
        <v>7</v>
      </c>
      <c r="E1243" s="3" t="s">
        <v>47</v>
      </c>
      <c r="F1243" s="3" t="s">
        <v>23</v>
      </c>
      <c r="G1243" s="3">
        <v>10</v>
      </c>
      <c r="H1243" s="3" t="s">
        <v>17</v>
      </c>
      <c r="I1243" s="3" t="s">
        <v>35</v>
      </c>
      <c r="J1243" s="3">
        <v>446</v>
      </c>
      <c r="K1243" s="3">
        <v>27</v>
      </c>
      <c r="L1243" s="3">
        <v>0</v>
      </c>
      <c r="M1243" s="4">
        <f>PI()*(K1243/2)^2/1000+PI()*(L1243/2)^2/1000</f>
        <v>0.57255526111673971</v>
      </c>
      <c r="N1243" s="33">
        <v>0</v>
      </c>
      <c r="O1243" s="3">
        <v>4</v>
      </c>
      <c r="P1243" s="6">
        <v>1.605</v>
      </c>
      <c r="Q1243" s="6">
        <v>1.881</v>
      </c>
      <c r="R1243" s="6">
        <v>1.8320000000000001</v>
      </c>
      <c r="S1243" s="6">
        <v>0</v>
      </c>
      <c r="T1243" s="6">
        <f>R1243-S1243</f>
        <v>1.8320000000000001</v>
      </c>
      <c r="U1243" s="6">
        <v>1.901</v>
      </c>
      <c r="V1243" s="6">
        <f>U1243-S1243</f>
        <v>1.901</v>
      </c>
      <c r="W1243" s="6">
        <f>100 - (1 - (((U1243-T1243)/U1243)+(S1243/T1243)))*100</f>
        <v>3.6296685954760619</v>
      </c>
      <c r="X1243" s="6">
        <v>1.915</v>
      </c>
      <c r="Y1243" s="13">
        <f>(X1243-U1243)/U1243*100</f>
        <v>0.73645449763282556</v>
      </c>
      <c r="Z1243" s="14">
        <f>IF(W1243&gt;10,"NA",Y1243)</f>
        <v>0.73645449763282556</v>
      </c>
    </row>
    <row r="1244" spans="1:26" ht="19" x14ac:dyDescent="0.25">
      <c r="A1244" s="23">
        <v>1243</v>
      </c>
      <c r="B1244" s="5" t="s">
        <v>25</v>
      </c>
      <c r="C1244" s="3" t="s">
        <v>7</v>
      </c>
      <c r="D1244" s="3" t="s">
        <v>7</v>
      </c>
      <c r="E1244" s="3" t="s">
        <v>47</v>
      </c>
      <c r="F1244" s="3" t="s">
        <v>23</v>
      </c>
      <c r="G1244" s="3">
        <v>10</v>
      </c>
      <c r="H1244" s="3" t="s">
        <v>17</v>
      </c>
      <c r="I1244" s="3" t="s">
        <v>35</v>
      </c>
      <c r="J1244" s="3">
        <v>446</v>
      </c>
      <c r="K1244" s="3">
        <v>27</v>
      </c>
      <c r="L1244" s="3">
        <v>0</v>
      </c>
      <c r="M1244" s="4">
        <f>PI()*(K1244/2)^2/1000+PI()*(L1244/2)^2/1000</f>
        <v>0.57255526111673971</v>
      </c>
      <c r="N1244" s="33">
        <v>0</v>
      </c>
      <c r="O1244" s="3">
        <v>5</v>
      </c>
      <c r="P1244" s="6" t="s">
        <v>13</v>
      </c>
      <c r="Q1244" s="6">
        <v>1.625</v>
      </c>
      <c r="R1244" s="6">
        <v>1.577</v>
      </c>
      <c r="S1244" s="6">
        <v>0</v>
      </c>
      <c r="T1244" s="6">
        <f>R1244-S1244</f>
        <v>1.577</v>
      </c>
      <c r="U1244" s="6">
        <v>1.8779999999999999</v>
      </c>
      <c r="V1244" s="6">
        <f>U1244-S1244</f>
        <v>1.8779999999999999</v>
      </c>
      <c r="W1244" s="6">
        <f>100 - (1 - (((U1244-T1244)/U1244)+(S1244/T1244)))*100</f>
        <v>16.02768903088392</v>
      </c>
      <c r="X1244" s="6">
        <v>1.8779999999999999</v>
      </c>
      <c r="Y1244" s="13">
        <f>(X1244-U1244)/U1244*100</f>
        <v>0</v>
      </c>
      <c r="Z1244" s="14" t="str">
        <f>IF(W1244&gt;10,"NA",Y1244)</f>
        <v>NA</v>
      </c>
    </row>
    <row r="1245" spans="1:26" ht="19" x14ac:dyDescent="0.25">
      <c r="A1245" s="23">
        <v>1244</v>
      </c>
      <c r="B1245" s="5" t="s">
        <v>25</v>
      </c>
      <c r="C1245" s="3" t="s">
        <v>7</v>
      </c>
      <c r="D1245" s="3" t="s">
        <v>7</v>
      </c>
      <c r="E1245" s="3" t="s">
        <v>47</v>
      </c>
      <c r="F1245" s="3" t="s">
        <v>23</v>
      </c>
      <c r="G1245" s="3">
        <v>10</v>
      </c>
      <c r="H1245" s="3" t="s">
        <v>17</v>
      </c>
      <c r="I1245" s="3" t="s">
        <v>35</v>
      </c>
      <c r="J1245" s="3">
        <v>446</v>
      </c>
      <c r="K1245" s="3">
        <v>27</v>
      </c>
      <c r="L1245" s="3">
        <v>0</v>
      </c>
      <c r="M1245" s="4">
        <f>PI()*(K1245/2)^2/1000+PI()*(L1245/2)^2/1000</f>
        <v>0.57255526111673971</v>
      </c>
      <c r="N1245" s="33">
        <v>0</v>
      </c>
      <c r="O1245" s="3">
        <v>6</v>
      </c>
      <c r="P1245" s="6" t="s">
        <v>13</v>
      </c>
      <c r="Q1245" s="6">
        <v>1.8080000000000001</v>
      </c>
      <c r="R1245" s="6">
        <v>1.7370000000000001</v>
      </c>
      <c r="S1245" s="6">
        <v>0</v>
      </c>
      <c r="T1245" s="6">
        <f>R1245-S1245</f>
        <v>1.7370000000000001</v>
      </c>
      <c r="U1245" s="6">
        <v>1.994</v>
      </c>
      <c r="V1245" s="6">
        <f>U1245-S1245</f>
        <v>1.994</v>
      </c>
      <c r="W1245" s="6">
        <f>100 - (1 - (((U1245-T1245)/U1245)+(S1245/T1245)))*100</f>
        <v>12.888665997993982</v>
      </c>
      <c r="X1245" s="6">
        <v>1.994</v>
      </c>
      <c r="Y1245" s="13">
        <f>(X1245-U1245)/U1245*100</f>
        <v>0</v>
      </c>
      <c r="Z1245" s="14" t="str">
        <f>IF(W1245&gt;10,"NA",Y1245)</f>
        <v>NA</v>
      </c>
    </row>
    <row r="1246" spans="1:26" ht="19" x14ac:dyDescent="0.25">
      <c r="A1246" s="23">
        <v>1245</v>
      </c>
      <c r="B1246" s="5" t="s">
        <v>25</v>
      </c>
      <c r="C1246" s="3" t="s">
        <v>7</v>
      </c>
      <c r="D1246" s="3" t="s">
        <v>7</v>
      </c>
      <c r="E1246" s="3" t="s">
        <v>47</v>
      </c>
      <c r="F1246" s="3" t="s">
        <v>23</v>
      </c>
      <c r="G1246" s="3">
        <v>10</v>
      </c>
      <c r="H1246" s="3" t="s">
        <v>17</v>
      </c>
      <c r="I1246" s="3" t="s">
        <v>35</v>
      </c>
      <c r="J1246" s="3">
        <v>446</v>
      </c>
      <c r="K1246" s="3">
        <v>27</v>
      </c>
      <c r="L1246" s="3">
        <v>0</v>
      </c>
      <c r="M1246" s="4">
        <f>PI()*(K1246/2)^2/1000+PI()*(L1246/2)^2/1000</f>
        <v>0.57255526111673971</v>
      </c>
      <c r="N1246" s="33">
        <v>0</v>
      </c>
      <c r="O1246" s="3">
        <v>7</v>
      </c>
      <c r="P1246" s="6">
        <v>1.76</v>
      </c>
      <c r="Q1246" s="6">
        <v>2.109</v>
      </c>
      <c r="R1246" s="6">
        <v>2.109</v>
      </c>
      <c r="S1246" s="6">
        <v>0</v>
      </c>
      <c r="T1246" s="6">
        <f>R1246-S1246</f>
        <v>2.109</v>
      </c>
      <c r="U1246" s="6">
        <v>2.109</v>
      </c>
      <c r="V1246" s="6">
        <f>U1246-S1246</f>
        <v>2.109</v>
      </c>
      <c r="W1246" s="6">
        <f>100 - (1 - (((U1246-T1246)/U1246)+(S1246/T1246)))*100</f>
        <v>0</v>
      </c>
      <c r="X1246" s="6">
        <v>2.1349999999999998</v>
      </c>
      <c r="Y1246" s="13">
        <f>(X1246-U1246)/U1246*100</f>
        <v>1.2328117591275392</v>
      </c>
      <c r="Z1246" s="14">
        <f>IF(W1246&gt;10,"NA",Y1246)</f>
        <v>1.2328117591275392</v>
      </c>
    </row>
    <row r="1247" spans="1:26" ht="19" x14ac:dyDescent="0.25">
      <c r="A1247" s="23">
        <v>1246</v>
      </c>
      <c r="B1247" s="5" t="s">
        <v>25</v>
      </c>
      <c r="C1247" s="3" t="s">
        <v>7</v>
      </c>
      <c r="D1247" s="3" t="s">
        <v>7</v>
      </c>
      <c r="E1247" s="3" t="s">
        <v>47</v>
      </c>
      <c r="F1247" s="3" t="s">
        <v>23</v>
      </c>
      <c r="G1247" s="3">
        <v>10</v>
      </c>
      <c r="H1247" s="3" t="s">
        <v>17</v>
      </c>
      <c r="I1247" s="3" t="s">
        <v>35</v>
      </c>
      <c r="J1247" s="3">
        <v>446</v>
      </c>
      <c r="K1247" s="3">
        <v>27</v>
      </c>
      <c r="L1247" s="3">
        <v>0</v>
      </c>
      <c r="M1247" s="4">
        <f>PI()*(K1247/2)^2/1000+PI()*(L1247/2)^2/1000</f>
        <v>0.57255526111673971</v>
      </c>
      <c r="N1247" s="33">
        <v>0</v>
      </c>
      <c r="O1247" s="3">
        <v>8</v>
      </c>
      <c r="P1247" s="6">
        <v>2.4609999999999999</v>
      </c>
      <c r="Q1247" s="6">
        <v>2.9620000000000002</v>
      </c>
      <c r="R1247" s="6">
        <v>2.879</v>
      </c>
      <c r="S1247" s="6">
        <v>0</v>
      </c>
      <c r="T1247" s="6">
        <f>R1247-S1247</f>
        <v>2.879</v>
      </c>
      <c r="U1247" s="6">
        <v>2.9580000000000002</v>
      </c>
      <c r="V1247" s="6">
        <f>U1247-S1247</f>
        <v>2.9580000000000002</v>
      </c>
      <c r="W1247" s="6">
        <f>100 - (1 - (((U1247-T1247)/U1247)+(S1247/T1247)))*100</f>
        <v>2.6707234617985165</v>
      </c>
      <c r="X1247" s="6">
        <v>3.01</v>
      </c>
      <c r="Y1247" s="13">
        <f>(X1247-U1247)/U1247*100</f>
        <v>1.7579445571331846</v>
      </c>
      <c r="Z1247" s="14">
        <f>IF(W1247&gt;10,"NA",Y1247)</f>
        <v>1.7579445571331846</v>
      </c>
    </row>
    <row r="1248" spans="1:26" ht="19" x14ac:dyDescent="0.25">
      <c r="A1248" s="23">
        <v>1247</v>
      </c>
      <c r="B1248" s="5" t="s">
        <v>25</v>
      </c>
      <c r="C1248" s="3" t="s">
        <v>7</v>
      </c>
      <c r="D1248" s="3" t="s">
        <v>7</v>
      </c>
      <c r="E1248" s="3" t="s">
        <v>47</v>
      </c>
      <c r="F1248" s="3" t="s">
        <v>23</v>
      </c>
      <c r="G1248" s="3">
        <v>10</v>
      </c>
      <c r="H1248" s="3" t="s">
        <v>17</v>
      </c>
      <c r="I1248" s="3" t="s">
        <v>35</v>
      </c>
      <c r="J1248" s="3">
        <v>446</v>
      </c>
      <c r="K1248" s="3">
        <v>27</v>
      </c>
      <c r="L1248" s="3">
        <v>0</v>
      </c>
      <c r="M1248" s="4">
        <f>PI()*(K1248/2)^2/1000+PI()*(L1248/2)^2/1000</f>
        <v>0.57255526111673971</v>
      </c>
      <c r="N1248" s="33">
        <v>0</v>
      </c>
      <c r="O1248" s="3">
        <v>9</v>
      </c>
      <c r="P1248" s="6">
        <v>1.768</v>
      </c>
      <c r="Q1248" s="6">
        <v>1.9530000000000001</v>
      </c>
      <c r="R1248" s="6">
        <v>1.92</v>
      </c>
      <c r="S1248" s="6">
        <v>0</v>
      </c>
      <c r="T1248" s="6">
        <f>R1248-S1248</f>
        <v>1.92</v>
      </c>
      <c r="U1248" s="6">
        <v>1.954</v>
      </c>
      <c r="V1248" s="6">
        <f>U1248-S1248</f>
        <v>1.954</v>
      </c>
      <c r="W1248" s="6">
        <f>100 - (1 - (((U1248-T1248)/U1248)+(S1248/T1248)))*100</f>
        <v>1.7400204708290801</v>
      </c>
      <c r="X1248" s="6">
        <v>1.964</v>
      </c>
      <c r="Y1248" s="13">
        <f>(X1248-U1248)/U1248*100</f>
        <v>0.51177072671443236</v>
      </c>
      <c r="Z1248" s="14">
        <f>IF(W1248&gt;10,"NA",Y1248)</f>
        <v>0.51177072671443236</v>
      </c>
    </row>
    <row r="1249" spans="1:26" ht="19" x14ac:dyDescent="0.25">
      <c r="A1249" s="23">
        <v>1248</v>
      </c>
      <c r="B1249" s="5" t="s">
        <v>25</v>
      </c>
      <c r="C1249" s="3" t="s">
        <v>7</v>
      </c>
      <c r="D1249" s="3" t="s">
        <v>7</v>
      </c>
      <c r="E1249" s="3" t="s">
        <v>47</v>
      </c>
      <c r="F1249" s="3" t="s">
        <v>23</v>
      </c>
      <c r="G1249" s="3">
        <v>10</v>
      </c>
      <c r="H1249" s="3" t="s">
        <v>17</v>
      </c>
      <c r="I1249" s="3" t="s">
        <v>35</v>
      </c>
      <c r="J1249" s="3">
        <v>446</v>
      </c>
      <c r="K1249" s="3">
        <v>27</v>
      </c>
      <c r="L1249" s="3">
        <v>0</v>
      </c>
      <c r="M1249" s="4">
        <f>PI()*(K1249/2)^2/1000+PI()*(L1249/2)^2/1000</f>
        <v>0.57255526111673971</v>
      </c>
      <c r="N1249" s="33">
        <v>0</v>
      </c>
      <c r="O1249" s="3">
        <v>10</v>
      </c>
      <c r="P1249" s="6">
        <v>2.4409999999999998</v>
      </c>
      <c r="Q1249" s="6">
        <v>3.28</v>
      </c>
      <c r="R1249" s="6">
        <v>3.17</v>
      </c>
      <c r="S1249" s="6">
        <v>0</v>
      </c>
      <c r="T1249" s="6">
        <f>R1249-S1249</f>
        <v>3.17</v>
      </c>
      <c r="U1249" s="6">
        <v>3.17</v>
      </c>
      <c r="V1249" s="6">
        <f>U1249-S1249</f>
        <v>3.17</v>
      </c>
      <c r="W1249" s="6">
        <f>100 - (1 - (((U1249-T1249)/U1249)+(S1249/T1249)))*100</f>
        <v>0</v>
      </c>
      <c r="X1249" s="6">
        <v>3.194</v>
      </c>
      <c r="Y1249" s="13">
        <f>(X1249-U1249)/U1249*100</f>
        <v>0.75709779179810799</v>
      </c>
      <c r="Z1249" s="14">
        <f>IF(W1249&gt;10,"NA",Y1249)</f>
        <v>0.75709779179810799</v>
      </c>
    </row>
    <row r="1250" spans="1:26" ht="19" x14ac:dyDescent="0.25">
      <c r="A1250" s="23">
        <v>1249</v>
      </c>
      <c r="B1250" s="5" t="s">
        <v>25</v>
      </c>
      <c r="C1250" s="3" t="s">
        <v>7</v>
      </c>
      <c r="D1250" s="3" t="s">
        <v>7</v>
      </c>
      <c r="E1250" s="3" t="s">
        <v>47</v>
      </c>
      <c r="F1250" s="3" t="s">
        <v>23</v>
      </c>
      <c r="G1250" s="3">
        <v>10</v>
      </c>
      <c r="H1250" s="3" t="s">
        <v>17</v>
      </c>
      <c r="I1250" s="3" t="s">
        <v>35</v>
      </c>
      <c r="J1250" s="3">
        <v>446</v>
      </c>
      <c r="K1250" s="3">
        <v>27</v>
      </c>
      <c r="L1250" s="3">
        <v>0</v>
      </c>
      <c r="M1250" s="4">
        <f>PI()*(K1250/2)^2/1000+PI()*(L1250/2)^2/1000</f>
        <v>0.57255526111673971</v>
      </c>
      <c r="N1250" s="33">
        <v>0</v>
      </c>
      <c r="O1250" s="3">
        <v>11</v>
      </c>
      <c r="P1250" s="6" t="s">
        <v>13</v>
      </c>
      <c r="Q1250" s="6">
        <v>0.98</v>
      </c>
      <c r="R1250" s="6">
        <v>0.91300000000000003</v>
      </c>
      <c r="S1250" s="6">
        <v>0</v>
      </c>
      <c r="T1250" s="6">
        <f>R1250-S1250</f>
        <v>0.91300000000000003</v>
      </c>
      <c r="U1250" s="6">
        <v>1.18</v>
      </c>
      <c r="V1250" s="6">
        <f>U1250-S1250</f>
        <v>1.18</v>
      </c>
      <c r="W1250" s="6">
        <f>100 - (1 - (((U1250-T1250)/U1250)+(S1250/T1250)))*100</f>
        <v>22.627118644067792</v>
      </c>
      <c r="X1250" s="6">
        <v>1.18</v>
      </c>
      <c r="Y1250" s="13">
        <f>(X1250-U1250)/U1250*100</f>
        <v>0</v>
      </c>
      <c r="Z1250" s="14" t="str">
        <f>IF(W1250&gt;10,"NA",Y1250)</f>
        <v>NA</v>
      </c>
    </row>
    <row r="1251" spans="1:26" ht="19" x14ac:dyDescent="0.25">
      <c r="A1251" s="23">
        <v>1250</v>
      </c>
      <c r="B1251" s="5" t="s">
        <v>25</v>
      </c>
      <c r="C1251" s="3" t="s">
        <v>7</v>
      </c>
      <c r="D1251" s="3" t="s">
        <v>7</v>
      </c>
      <c r="E1251" s="3" t="s">
        <v>47</v>
      </c>
      <c r="F1251" s="3" t="s">
        <v>23</v>
      </c>
      <c r="G1251" s="3">
        <v>10</v>
      </c>
      <c r="H1251" s="3" t="s">
        <v>17</v>
      </c>
      <c r="I1251" s="3" t="s">
        <v>35</v>
      </c>
      <c r="J1251" s="3">
        <v>446</v>
      </c>
      <c r="K1251" s="3">
        <v>27</v>
      </c>
      <c r="L1251" s="3">
        <v>0</v>
      </c>
      <c r="M1251" s="4">
        <f>PI()*(K1251/2)^2/1000+PI()*(L1251/2)^2/1000</f>
        <v>0.57255526111673971</v>
      </c>
      <c r="N1251" s="33">
        <v>0</v>
      </c>
      <c r="O1251" s="3">
        <v>12</v>
      </c>
      <c r="P1251" s="6">
        <v>2.5259999999999998</v>
      </c>
      <c r="Q1251" s="6">
        <v>3.323</v>
      </c>
      <c r="R1251" s="6">
        <v>3.25</v>
      </c>
      <c r="S1251" s="6">
        <v>5.5E-2</v>
      </c>
      <c r="T1251" s="6">
        <f>R1251-S1251</f>
        <v>3.1949999999999998</v>
      </c>
      <c r="U1251" s="6">
        <v>3.3559999999999999</v>
      </c>
      <c r="V1251" s="6">
        <f>U1251-S1251</f>
        <v>3.3009999999999997</v>
      </c>
      <c r="W1251" s="6">
        <f>100 - (1 - (((U1251-T1251)/U1251)+(S1251/T1251)))*100</f>
        <v>6.5188175803596664</v>
      </c>
      <c r="X1251" s="6">
        <v>3.41</v>
      </c>
      <c r="Y1251" s="13">
        <f>(X1251-U1251)/U1251*100</f>
        <v>1.6090584028605563</v>
      </c>
      <c r="Z1251" s="14">
        <f>IF(W1251&gt;10,"NA",Y1251)</f>
        <v>1.6090584028605563</v>
      </c>
    </row>
    <row r="1252" spans="1:26" ht="19" x14ac:dyDescent="0.25">
      <c r="A1252" s="23">
        <v>1251</v>
      </c>
      <c r="B1252" s="5" t="s">
        <v>0</v>
      </c>
      <c r="C1252" s="3" t="s">
        <v>46</v>
      </c>
      <c r="D1252" s="3" t="s">
        <v>46</v>
      </c>
      <c r="E1252" s="3" t="s">
        <v>47</v>
      </c>
      <c r="F1252" s="3" t="s">
        <v>23</v>
      </c>
      <c r="G1252" s="3">
        <v>11</v>
      </c>
      <c r="H1252" s="3" t="s">
        <v>9</v>
      </c>
      <c r="I1252" s="3" t="s">
        <v>56</v>
      </c>
      <c r="J1252" s="3">
        <v>125</v>
      </c>
      <c r="K1252" s="3">
        <v>47</v>
      </c>
      <c r="L1252" s="3">
        <v>0</v>
      </c>
      <c r="M1252" s="4">
        <f>PI()*(K1252/2)^2/1000+PI()*(L1252/2)^2/1000</f>
        <v>1.7349445429449633</v>
      </c>
      <c r="N1252" s="33">
        <v>0</v>
      </c>
      <c r="O1252" s="3">
        <v>1</v>
      </c>
      <c r="P1252" s="6">
        <v>4.1429999999999998</v>
      </c>
      <c r="Q1252" s="6">
        <v>6.8470000000000004</v>
      </c>
      <c r="R1252" s="6">
        <v>6.6630000000000003</v>
      </c>
      <c r="S1252" s="6">
        <v>0</v>
      </c>
      <c r="T1252" s="6">
        <f>R1252-S1252</f>
        <v>6.6630000000000003</v>
      </c>
      <c r="U1252" s="6">
        <v>7.7389999999999999</v>
      </c>
      <c r="V1252" s="6">
        <f>U1252-S1252</f>
        <v>7.7389999999999999</v>
      </c>
      <c r="W1252" s="6">
        <f>100 - (1 - (((U1252-T1252)/U1252)+(S1252/T1252)))*100</f>
        <v>13.90360511694017</v>
      </c>
      <c r="X1252" s="6">
        <v>7.8490000000000002</v>
      </c>
      <c r="Y1252" s="13">
        <f>(X1252-U1252)/U1252*100</f>
        <v>1.4213722703191667</v>
      </c>
      <c r="Z1252" s="14" t="str">
        <f>IF(W1252&gt;10,"NA",Y1252)</f>
        <v>NA</v>
      </c>
    </row>
    <row r="1253" spans="1:26" ht="19" x14ac:dyDescent="0.25">
      <c r="A1253" s="23">
        <v>1252</v>
      </c>
      <c r="B1253" s="5" t="s">
        <v>0</v>
      </c>
      <c r="C1253" s="3" t="s">
        <v>46</v>
      </c>
      <c r="D1253" s="3" t="s">
        <v>46</v>
      </c>
      <c r="E1253" s="3" t="s">
        <v>47</v>
      </c>
      <c r="F1253" s="3" t="s">
        <v>23</v>
      </c>
      <c r="G1253" s="3">
        <v>11</v>
      </c>
      <c r="H1253" s="3" t="s">
        <v>9</v>
      </c>
      <c r="I1253" s="3" t="s">
        <v>56</v>
      </c>
      <c r="J1253" s="3">
        <v>125</v>
      </c>
      <c r="K1253" s="3">
        <v>47</v>
      </c>
      <c r="L1253" s="3">
        <v>0</v>
      </c>
      <c r="M1253" s="4">
        <f>PI()*(K1253/2)^2/1000+PI()*(L1253/2)^2/1000</f>
        <v>1.7349445429449633</v>
      </c>
      <c r="N1253" s="33">
        <v>1</v>
      </c>
      <c r="O1253" s="3">
        <v>2</v>
      </c>
      <c r="P1253" s="6">
        <v>2.532</v>
      </c>
      <c r="Q1253" s="6">
        <v>3.3980000000000001</v>
      </c>
      <c r="R1253" s="6">
        <v>3.3010000000000002</v>
      </c>
      <c r="S1253" s="6">
        <v>0</v>
      </c>
      <c r="T1253" s="6">
        <f>R1253-S1253</f>
        <v>3.3010000000000002</v>
      </c>
      <c r="U1253" s="6">
        <v>3.3010000000000002</v>
      </c>
      <c r="V1253" s="6">
        <f>U1253-S1253</f>
        <v>3.3010000000000002</v>
      </c>
      <c r="W1253" s="6">
        <f>100 - (1 - (((U1253-T1253)/U1253)+(S1253/T1253)))*100</f>
        <v>0</v>
      </c>
      <c r="X1253" s="6">
        <v>3.4060000000000001</v>
      </c>
      <c r="Y1253" s="13">
        <f>(X1253-U1253)/U1253*100</f>
        <v>3.1808542865798235</v>
      </c>
      <c r="Z1253" s="14">
        <f>IF(W1253&gt;10,"NA",Y1253)</f>
        <v>3.1808542865798235</v>
      </c>
    </row>
    <row r="1254" spans="1:26" ht="19" x14ac:dyDescent="0.25">
      <c r="A1254" s="23">
        <v>1253</v>
      </c>
      <c r="B1254" s="5" t="s">
        <v>0</v>
      </c>
      <c r="C1254" s="3" t="s">
        <v>46</v>
      </c>
      <c r="D1254" s="3" t="s">
        <v>46</v>
      </c>
      <c r="E1254" s="3" t="s">
        <v>47</v>
      </c>
      <c r="F1254" s="3" t="s">
        <v>23</v>
      </c>
      <c r="G1254" s="3">
        <v>11</v>
      </c>
      <c r="H1254" s="3" t="s">
        <v>9</v>
      </c>
      <c r="I1254" s="3" t="s">
        <v>56</v>
      </c>
      <c r="J1254" s="3">
        <v>125</v>
      </c>
      <c r="K1254" s="3">
        <v>47</v>
      </c>
      <c r="L1254" s="3">
        <v>0</v>
      </c>
      <c r="M1254" s="4">
        <f>PI()*(K1254/2)^2/1000+PI()*(L1254/2)^2/1000</f>
        <v>1.7349445429449633</v>
      </c>
      <c r="N1254" s="33">
        <v>1</v>
      </c>
      <c r="O1254" s="3">
        <v>3</v>
      </c>
      <c r="P1254" s="6">
        <v>2.746</v>
      </c>
      <c r="Q1254" s="6">
        <v>3.57</v>
      </c>
      <c r="R1254" s="6">
        <v>3.4940000000000002</v>
      </c>
      <c r="S1254" s="6">
        <v>0</v>
      </c>
      <c r="T1254" s="6">
        <f>R1254-S1254</f>
        <v>3.4940000000000002</v>
      </c>
      <c r="U1254" s="6">
        <v>3.4940000000000002</v>
      </c>
      <c r="V1254" s="6">
        <f>U1254-S1254</f>
        <v>3.4940000000000002</v>
      </c>
      <c r="W1254" s="6">
        <f>100 - (1 - (((U1254-T1254)/U1254)+(S1254/T1254)))*100</f>
        <v>0</v>
      </c>
      <c r="X1254" s="6">
        <v>3.601</v>
      </c>
      <c r="Y1254" s="13">
        <f>(X1254-U1254)/U1254*100</f>
        <v>3.0623926731539712</v>
      </c>
      <c r="Z1254" s="14">
        <f>IF(W1254&gt;10,"NA",Y1254)</f>
        <v>3.0623926731539712</v>
      </c>
    </row>
    <row r="1255" spans="1:26" ht="19" x14ac:dyDescent="0.25">
      <c r="A1255" s="23">
        <v>1254</v>
      </c>
      <c r="B1255" s="5" t="s">
        <v>0</v>
      </c>
      <c r="C1255" s="3" t="s">
        <v>46</v>
      </c>
      <c r="D1255" s="3" t="s">
        <v>46</v>
      </c>
      <c r="E1255" s="3" t="s">
        <v>47</v>
      </c>
      <c r="F1255" s="3" t="s">
        <v>23</v>
      </c>
      <c r="G1255" s="3">
        <v>11</v>
      </c>
      <c r="H1255" s="3" t="s">
        <v>9</v>
      </c>
      <c r="I1255" s="3" t="s">
        <v>56</v>
      </c>
      <c r="J1255" s="3">
        <v>125</v>
      </c>
      <c r="K1255" s="3">
        <v>47</v>
      </c>
      <c r="L1255" s="3">
        <v>0</v>
      </c>
      <c r="M1255" s="4">
        <f>PI()*(K1255/2)^2/1000+PI()*(L1255/2)^2/1000</f>
        <v>1.7349445429449633</v>
      </c>
      <c r="N1255" s="33">
        <v>0</v>
      </c>
      <c r="O1255" s="3">
        <v>4</v>
      </c>
      <c r="P1255" s="6">
        <v>2.7890000000000001</v>
      </c>
      <c r="Q1255" s="6">
        <v>3.0350000000000001</v>
      </c>
      <c r="R1255" s="6">
        <v>2.9380000000000002</v>
      </c>
      <c r="S1255" s="6">
        <v>0</v>
      </c>
      <c r="T1255" s="6">
        <f>R1255-S1255</f>
        <v>2.9380000000000002</v>
      </c>
      <c r="U1255" s="6">
        <v>3.766</v>
      </c>
      <c r="V1255" s="6">
        <f>U1255-S1255</f>
        <v>3.766</v>
      </c>
      <c r="W1255" s="6">
        <f>100 - (1 - (((U1255-T1255)/U1255)+(S1255/T1255)))*100</f>
        <v>21.9861922464153</v>
      </c>
      <c r="X1255" s="6">
        <v>3.7770000000000001</v>
      </c>
      <c r="Y1255" s="13">
        <f>(X1255-U1255)/U1255*100</f>
        <v>0.292087095061076</v>
      </c>
      <c r="Z1255" s="14" t="str">
        <f>IF(W1255&gt;10,"NA",Y1255)</f>
        <v>NA</v>
      </c>
    </row>
    <row r="1256" spans="1:26" ht="19" x14ac:dyDescent="0.25">
      <c r="A1256" s="23">
        <v>1255</v>
      </c>
      <c r="B1256" s="5" t="s">
        <v>0</v>
      </c>
      <c r="C1256" s="3" t="s">
        <v>46</v>
      </c>
      <c r="D1256" s="3" t="s">
        <v>46</v>
      </c>
      <c r="E1256" s="3" t="s">
        <v>47</v>
      </c>
      <c r="F1256" s="3" t="s">
        <v>23</v>
      </c>
      <c r="G1256" s="3">
        <v>11</v>
      </c>
      <c r="H1256" s="3" t="s">
        <v>9</v>
      </c>
      <c r="I1256" s="3" t="s">
        <v>56</v>
      </c>
      <c r="J1256" s="3">
        <v>125</v>
      </c>
      <c r="K1256" s="3">
        <v>47</v>
      </c>
      <c r="L1256" s="3">
        <v>0</v>
      </c>
      <c r="M1256" s="4">
        <f>PI()*(K1256/2)^2/1000+PI()*(L1256/2)^2/1000</f>
        <v>1.7349445429449633</v>
      </c>
      <c r="N1256" s="33">
        <v>1</v>
      </c>
      <c r="O1256" s="3">
        <v>5</v>
      </c>
      <c r="P1256" s="6">
        <v>2.4300000000000002</v>
      </c>
      <c r="Q1256" s="6">
        <v>2.88</v>
      </c>
      <c r="R1256" s="6">
        <v>2.839</v>
      </c>
      <c r="S1256" s="6">
        <v>0</v>
      </c>
      <c r="T1256" s="6">
        <f>R1256-S1256</f>
        <v>2.839</v>
      </c>
      <c r="U1256" s="6">
        <v>2.839</v>
      </c>
      <c r="V1256" s="6">
        <f>U1256-S1256</f>
        <v>2.839</v>
      </c>
      <c r="W1256" s="6">
        <f>100 - (1 - (((U1256-T1256)/U1256)+(S1256/T1256)))*100</f>
        <v>0</v>
      </c>
      <c r="X1256" s="6">
        <v>2.9329999999999998</v>
      </c>
      <c r="Y1256" s="13">
        <f>(X1256-U1256)/U1256*100</f>
        <v>3.3110250088059132</v>
      </c>
      <c r="Z1256" s="14">
        <f>IF(W1256&gt;10,"NA",Y1256)</f>
        <v>3.3110250088059132</v>
      </c>
    </row>
    <row r="1257" spans="1:26" ht="19" x14ac:dyDescent="0.25">
      <c r="A1257" s="23">
        <v>1256</v>
      </c>
      <c r="B1257" s="5" t="s">
        <v>0</v>
      </c>
      <c r="C1257" s="3" t="s">
        <v>46</v>
      </c>
      <c r="D1257" s="3" t="s">
        <v>46</v>
      </c>
      <c r="E1257" s="3" t="s">
        <v>47</v>
      </c>
      <c r="F1257" s="3" t="s">
        <v>23</v>
      </c>
      <c r="G1257" s="3">
        <v>11</v>
      </c>
      <c r="H1257" s="3" t="s">
        <v>9</v>
      </c>
      <c r="I1257" s="3" t="s">
        <v>56</v>
      </c>
      <c r="J1257" s="3">
        <v>125</v>
      </c>
      <c r="K1257" s="3">
        <v>47</v>
      </c>
      <c r="L1257" s="3">
        <v>0</v>
      </c>
      <c r="M1257" s="4">
        <f>PI()*(K1257/2)^2/1000+PI()*(L1257/2)^2/1000</f>
        <v>1.7349445429449633</v>
      </c>
      <c r="N1257" s="33">
        <v>0</v>
      </c>
      <c r="O1257" s="3">
        <v>6</v>
      </c>
      <c r="P1257" s="6">
        <v>3.899</v>
      </c>
      <c r="Q1257" s="6">
        <v>6.7839999999999998</v>
      </c>
      <c r="R1257" s="6">
        <v>6.5860000000000003</v>
      </c>
      <c r="S1257" s="6">
        <v>0</v>
      </c>
      <c r="T1257" s="6">
        <f>R1257-S1257</f>
        <v>6.5860000000000003</v>
      </c>
      <c r="U1257" s="6">
        <v>6.6349999999999998</v>
      </c>
      <c r="V1257" s="6">
        <f>U1257-S1257</f>
        <v>6.6349999999999998</v>
      </c>
      <c r="W1257" s="6">
        <f>100 - (1 - (((U1257-T1257)/U1257)+(S1257/T1257)))*100</f>
        <v>0.73850791258477955</v>
      </c>
      <c r="X1257" s="6">
        <v>6.8159999999999998</v>
      </c>
      <c r="Y1257" s="13">
        <f>(X1257-U1257)/U1257*100</f>
        <v>2.7279577995478532</v>
      </c>
      <c r="Z1257" s="14">
        <f>IF(W1257&gt;10,"NA",Y1257)</f>
        <v>2.7279577995478532</v>
      </c>
    </row>
    <row r="1258" spans="1:26" ht="19" x14ac:dyDescent="0.25">
      <c r="A1258" s="23">
        <v>1257</v>
      </c>
      <c r="B1258" s="5" t="s">
        <v>0</v>
      </c>
      <c r="C1258" s="3" t="s">
        <v>46</v>
      </c>
      <c r="D1258" s="3" t="s">
        <v>46</v>
      </c>
      <c r="E1258" s="3" t="s">
        <v>47</v>
      </c>
      <c r="F1258" s="3" t="s">
        <v>23</v>
      </c>
      <c r="G1258" s="3">
        <v>11</v>
      </c>
      <c r="H1258" s="3" t="s">
        <v>9</v>
      </c>
      <c r="I1258" s="3" t="s">
        <v>56</v>
      </c>
      <c r="J1258" s="3">
        <v>125</v>
      </c>
      <c r="K1258" s="3">
        <v>47</v>
      </c>
      <c r="L1258" s="3">
        <v>0</v>
      </c>
      <c r="M1258" s="4">
        <f>PI()*(K1258/2)^2/1000+PI()*(L1258/2)^2/1000</f>
        <v>1.7349445429449633</v>
      </c>
      <c r="N1258" s="33">
        <v>0</v>
      </c>
      <c r="O1258" s="3">
        <v>7</v>
      </c>
      <c r="P1258" s="6">
        <v>2.843</v>
      </c>
      <c r="Q1258" s="6">
        <v>3.95</v>
      </c>
      <c r="R1258" s="6">
        <v>3.81</v>
      </c>
      <c r="S1258" s="6">
        <v>0</v>
      </c>
      <c r="T1258" s="6">
        <f>R1258-S1258</f>
        <v>3.81</v>
      </c>
      <c r="U1258" s="6">
        <v>3.81</v>
      </c>
      <c r="V1258" s="6">
        <f>U1258-S1258</f>
        <v>3.81</v>
      </c>
      <c r="W1258" s="6">
        <f>100 - (1 - (((U1258-T1258)/U1258)+(S1258/T1258)))*100</f>
        <v>0</v>
      </c>
      <c r="X1258" s="6">
        <v>3.9009999999999998</v>
      </c>
      <c r="Y1258" s="13">
        <f>(X1258-U1258)/U1258*100</f>
        <v>2.3884514435695472</v>
      </c>
      <c r="Z1258" s="14">
        <f>IF(W1258&gt;10,"NA",Y1258)</f>
        <v>2.3884514435695472</v>
      </c>
    </row>
    <row r="1259" spans="1:26" ht="19" x14ac:dyDescent="0.25">
      <c r="A1259" s="23">
        <v>1258</v>
      </c>
      <c r="B1259" s="5" t="s">
        <v>0</v>
      </c>
      <c r="C1259" s="3" t="s">
        <v>46</v>
      </c>
      <c r="D1259" s="3" t="s">
        <v>46</v>
      </c>
      <c r="E1259" s="3" t="s">
        <v>47</v>
      </c>
      <c r="F1259" s="3" t="s">
        <v>23</v>
      </c>
      <c r="G1259" s="3">
        <v>11</v>
      </c>
      <c r="H1259" s="3" t="s">
        <v>17</v>
      </c>
      <c r="I1259" s="3" t="s">
        <v>56</v>
      </c>
      <c r="J1259" s="3">
        <v>125</v>
      </c>
      <c r="K1259" s="3">
        <v>47</v>
      </c>
      <c r="L1259" s="3">
        <v>0</v>
      </c>
      <c r="M1259" s="4">
        <f>PI()*(K1259/2)^2/1000+PI()*(L1259/2)^2/1000</f>
        <v>1.7349445429449633</v>
      </c>
      <c r="N1259" s="33">
        <v>1</v>
      </c>
      <c r="O1259" s="3">
        <v>1</v>
      </c>
      <c r="P1259" s="6">
        <v>2.601</v>
      </c>
      <c r="Q1259" s="6">
        <v>2.597</v>
      </c>
      <c r="R1259" s="6">
        <v>2.5739999999999998</v>
      </c>
      <c r="S1259" s="6">
        <v>0</v>
      </c>
      <c r="T1259" s="6">
        <f>R1259-S1259</f>
        <v>2.5739999999999998</v>
      </c>
      <c r="U1259" s="6">
        <v>2.5739999999999998</v>
      </c>
      <c r="V1259" s="6">
        <f>U1259-S1259</f>
        <v>2.5739999999999998</v>
      </c>
      <c r="W1259" s="6">
        <f>100 - (1 - (((U1259-T1259)/U1259)+(S1259/T1259)))*100</f>
        <v>0</v>
      </c>
      <c r="X1259" s="6">
        <v>2.6440000000000001</v>
      </c>
      <c r="Y1259" s="13">
        <f>(X1259-U1259)/U1259*100</f>
        <v>2.7195027195027306</v>
      </c>
      <c r="Z1259" s="14">
        <f>IF(W1259&gt;10,"NA",Y1259)</f>
        <v>2.7195027195027306</v>
      </c>
    </row>
    <row r="1260" spans="1:26" ht="19" x14ac:dyDescent="0.25">
      <c r="A1260" s="23">
        <v>1259</v>
      </c>
      <c r="B1260" s="5" t="s">
        <v>0</v>
      </c>
      <c r="C1260" s="3" t="s">
        <v>46</v>
      </c>
      <c r="D1260" s="3" t="s">
        <v>46</v>
      </c>
      <c r="E1260" s="3" t="s">
        <v>47</v>
      </c>
      <c r="F1260" s="3" t="s">
        <v>23</v>
      </c>
      <c r="G1260" s="3">
        <v>11</v>
      </c>
      <c r="H1260" s="3" t="s">
        <v>17</v>
      </c>
      <c r="I1260" s="3" t="s">
        <v>56</v>
      </c>
      <c r="J1260" s="3">
        <v>125</v>
      </c>
      <c r="K1260" s="3">
        <v>47</v>
      </c>
      <c r="L1260" s="3">
        <v>0</v>
      </c>
      <c r="M1260" s="4">
        <f>PI()*(K1260/2)^2/1000+PI()*(L1260/2)^2/1000</f>
        <v>1.7349445429449633</v>
      </c>
      <c r="N1260" s="33">
        <v>1</v>
      </c>
      <c r="O1260" s="3">
        <v>2</v>
      </c>
      <c r="P1260" s="6">
        <v>2.4830000000000001</v>
      </c>
      <c r="Q1260" s="6">
        <v>1.9590000000000001</v>
      </c>
      <c r="R1260" s="6">
        <v>1.927</v>
      </c>
      <c r="S1260" s="6">
        <v>0</v>
      </c>
      <c r="T1260" s="6">
        <f>R1260-S1260</f>
        <v>1.927</v>
      </c>
      <c r="U1260" s="6">
        <v>1.927</v>
      </c>
      <c r="V1260" s="6">
        <f>U1260-S1260</f>
        <v>1.927</v>
      </c>
      <c r="W1260" s="6">
        <f>100 - (1 - (((U1260-T1260)/U1260)+(S1260/T1260)))*100</f>
        <v>0</v>
      </c>
      <c r="X1260" s="6">
        <v>1.9690000000000001</v>
      </c>
      <c r="Y1260" s="13">
        <f>(X1260-U1260)/U1260*100</f>
        <v>2.1795537104307234</v>
      </c>
      <c r="Z1260" s="14">
        <f>IF(W1260&gt;10,"NA",Y1260)</f>
        <v>2.1795537104307234</v>
      </c>
    </row>
    <row r="1261" spans="1:26" ht="19" x14ac:dyDescent="0.25">
      <c r="A1261" s="23">
        <v>1260</v>
      </c>
      <c r="B1261" s="5" t="s">
        <v>0</v>
      </c>
      <c r="C1261" s="3" t="s">
        <v>46</v>
      </c>
      <c r="D1261" s="3" t="s">
        <v>46</v>
      </c>
      <c r="E1261" s="3" t="s">
        <v>47</v>
      </c>
      <c r="F1261" s="3" t="s">
        <v>23</v>
      </c>
      <c r="G1261" s="3">
        <v>11</v>
      </c>
      <c r="H1261" s="3" t="s">
        <v>17</v>
      </c>
      <c r="I1261" s="3" t="s">
        <v>56</v>
      </c>
      <c r="J1261" s="3">
        <v>125</v>
      </c>
      <c r="K1261" s="3">
        <v>47</v>
      </c>
      <c r="L1261" s="3">
        <v>0</v>
      </c>
      <c r="M1261" s="4">
        <f>PI()*(K1261/2)^2/1000+PI()*(L1261/2)^2/1000</f>
        <v>1.7349445429449633</v>
      </c>
      <c r="N1261" s="33">
        <v>0</v>
      </c>
      <c r="O1261" s="3">
        <v>3</v>
      </c>
      <c r="P1261" s="6">
        <v>2.6429999999999998</v>
      </c>
      <c r="Q1261" s="6">
        <v>2.5569999999999999</v>
      </c>
      <c r="R1261" s="6">
        <v>2.4430000000000001</v>
      </c>
      <c r="S1261" s="6">
        <v>0</v>
      </c>
      <c r="T1261" s="6">
        <f>R1261-S1261</f>
        <v>2.4430000000000001</v>
      </c>
      <c r="U1261" s="6">
        <v>2.4430000000000001</v>
      </c>
      <c r="V1261" s="6">
        <f>U1261-S1261</f>
        <v>2.4430000000000001</v>
      </c>
      <c r="W1261" s="6">
        <f>100 - (1 - (((U1261-T1261)/U1261)+(S1261/T1261)))*100</f>
        <v>0</v>
      </c>
      <c r="X1261" s="6">
        <v>2.4510000000000001</v>
      </c>
      <c r="Y1261" s="13">
        <f>(X1261-U1261)/U1261*100</f>
        <v>0.3274662300450269</v>
      </c>
      <c r="Z1261" s="14">
        <f>IF(W1261&gt;10,"NA",Y1261)</f>
        <v>0.3274662300450269</v>
      </c>
    </row>
    <row r="1262" spans="1:26" ht="19" x14ac:dyDescent="0.25">
      <c r="A1262" s="23">
        <v>1261</v>
      </c>
      <c r="B1262" s="5" t="s">
        <v>0</v>
      </c>
      <c r="C1262" s="3" t="s">
        <v>46</v>
      </c>
      <c r="D1262" s="3" t="s">
        <v>46</v>
      </c>
      <c r="E1262" s="3" t="s">
        <v>47</v>
      </c>
      <c r="F1262" s="3" t="s">
        <v>23</v>
      </c>
      <c r="G1262" s="3">
        <v>11</v>
      </c>
      <c r="H1262" s="3" t="s">
        <v>17</v>
      </c>
      <c r="I1262" s="3" t="s">
        <v>56</v>
      </c>
      <c r="J1262" s="3">
        <v>125</v>
      </c>
      <c r="K1262" s="3">
        <v>47</v>
      </c>
      <c r="L1262" s="3">
        <v>0</v>
      </c>
      <c r="M1262" s="4">
        <f>PI()*(K1262/2)^2/1000+PI()*(L1262/2)^2/1000</f>
        <v>1.7349445429449633</v>
      </c>
      <c r="N1262" s="33">
        <v>1</v>
      </c>
      <c r="O1262" s="3">
        <v>4</v>
      </c>
      <c r="P1262" s="6">
        <v>1.6990000000000001</v>
      </c>
      <c r="Q1262" s="6">
        <v>1.3260000000000001</v>
      </c>
      <c r="R1262" s="6">
        <v>1.3260000000000001</v>
      </c>
      <c r="S1262" s="6">
        <v>0</v>
      </c>
      <c r="T1262" s="6">
        <f>R1262-S1262</f>
        <v>1.3260000000000001</v>
      </c>
      <c r="U1262" s="6">
        <v>1.3260000000000001</v>
      </c>
      <c r="V1262" s="6">
        <f>U1262-S1262</f>
        <v>1.3260000000000001</v>
      </c>
      <c r="W1262" s="6">
        <f>100 - (1 - (((U1262-T1262)/U1262)+(S1262/T1262)))*100</f>
        <v>0</v>
      </c>
      <c r="X1262" s="6">
        <v>1.345</v>
      </c>
      <c r="Y1262" s="13">
        <f>(X1262-U1262)/U1262*100</f>
        <v>1.4328808446455434</v>
      </c>
      <c r="Z1262" s="14">
        <f>IF(W1262&gt;10,"NA",Y1262)</f>
        <v>1.4328808446455434</v>
      </c>
    </row>
    <row r="1263" spans="1:26" ht="19" x14ac:dyDescent="0.25">
      <c r="A1263" s="23">
        <v>1262</v>
      </c>
      <c r="B1263" s="5" t="s">
        <v>0</v>
      </c>
      <c r="C1263" s="3" t="s">
        <v>46</v>
      </c>
      <c r="D1263" s="3" t="s">
        <v>46</v>
      </c>
      <c r="E1263" s="3" t="s">
        <v>47</v>
      </c>
      <c r="F1263" s="3" t="s">
        <v>23</v>
      </c>
      <c r="G1263" s="3">
        <v>11</v>
      </c>
      <c r="H1263" s="3" t="s">
        <v>17</v>
      </c>
      <c r="I1263" s="3" t="s">
        <v>56</v>
      </c>
      <c r="J1263" s="3">
        <v>125</v>
      </c>
      <c r="K1263" s="3">
        <v>47</v>
      </c>
      <c r="L1263" s="3">
        <v>0</v>
      </c>
      <c r="M1263" s="4">
        <f>PI()*(K1263/2)^2/1000+PI()*(L1263/2)^2/1000</f>
        <v>1.7349445429449633</v>
      </c>
      <c r="N1263" s="33">
        <v>0</v>
      </c>
      <c r="O1263" s="3">
        <v>5</v>
      </c>
      <c r="P1263" s="6">
        <v>1.8740000000000001</v>
      </c>
      <c r="Q1263" s="6">
        <v>1.8049999999999999</v>
      </c>
      <c r="R1263" s="6">
        <v>1.8049999999999999</v>
      </c>
      <c r="S1263" s="6">
        <v>0</v>
      </c>
      <c r="T1263" s="6">
        <f>R1263-S1263</f>
        <v>1.8049999999999999</v>
      </c>
      <c r="U1263" s="6">
        <v>1.8049999999999999</v>
      </c>
      <c r="V1263" s="6">
        <f>U1263-S1263</f>
        <v>1.8049999999999999</v>
      </c>
      <c r="W1263" s="6">
        <f>100 - (1 - (((U1263-T1263)/U1263)+(S1263/T1263)))*100</f>
        <v>0</v>
      </c>
      <c r="X1263" s="6">
        <v>1.8380000000000001</v>
      </c>
      <c r="Y1263" s="13">
        <f>(X1263-U1263)/U1263*100</f>
        <v>1.8282548476454372</v>
      </c>
      <c r="Z1263" s="14">
        <f>IF(W1263&gt;10,"NA",Y1263)</f>
        <v>1.8282548476454372</v>
      </c>
    </row>
    <row r="1264" spans="1:26" ht="19" x14ac:dyDescent="0.25">
      <c r="A1264" s="23">
        <v>1263</v>
      </c>
      <c r="B1264" s="5" t="s">
        <v>0</v>
      </c>
      <c r="C1264" s="3" t="s">
        <v>46</v>
      </c>
      <c r="D1264" s="3" t="s">
        <v>46</v>
      </c>
      <c r="E1264" s="3" t="s">
        <v>47</v>
      </c>
      <c r="F1264" s="3" t="s">
        <v>23</v>
      </c>
      <c r="G1264" s="3">
        <v>11</v>
      </c>
      <c r="H1264" s="3" t="s">
        <v>17</v>
      </c>
      <c r="I1264" s="3" t="s">
        <v>56</v>
      </c>
      <c r="J1264" s="3">
        <v>125</v>
      </c>
      <c r="K1264" s="3">
        <v>47</v>
      </c>
      <c r="L1264" s="3">
        <v>0</v>
      </c>
      <c r="M1264" s="4">
        <f>PI()*(K1264/2)^2/1000+PI()*(L1264/2)^2/1000</f>
        <v>1.7349445429449633</v>
      </c>
      <c r="N1264" s="33">
        <v>0</v>
      </c>
      <c r="O1264" s="3">
        <v>6</v>
      </c>
      <c r="P1264" s="6">
        <v>3.802</v>
      </c>
      <c r="Q1264" s="6">
        <v>6.43</v>
      </c>
      <c r="R1264" s="6">
        <v>6.2560000000000002</v>
      </c>
      <c r="S1264" s="6">
        <v>0</v>
      </c>
      <c r="T1264" s="6">
        <f>R1264-S1264</f>
        <v>6.2560000000000002</v>
      </c>
      <c r="U1264" s="6">
        <v>6.2560000000000002</v>
      </c>
      <c r="V1264" s="6">
        <f>U1264-S1264</f>
        <v>6.2560000000000002</v>
      </c>
      <c r="W1264" s="6">
        <f>100 - (1 - (((U1264-T1264)/U1264)+(S1264/T1264)))*100</f>
        <v>0</v>
      </c>
      <c r="X1264" s="6">
        <v>6.36</v>
      </c>
      <c r="Y1264" s="13">
        <f>(X1264-U1264)/U1264*100</f>
        <v>1.6624040920716128</v>
      </c>
      <c r="Z1264" s="14">
        <f>IF(W1264&gt;10,"NA",Y1264)</f>
        <v>1.6624040920716128</v>
      </c>
    </row>
    <row r="1265" spans="1:26" ht="19" x14ac:dyDescent="0.25">
      <c r="A1265" s="23">
        <v>1264</v>
      </c>
      <c r="B1265" s="5" t="s">
        <v>0</v>
      </c>
      <c r="C1265" s="3" t="s">
        <v>46</v>
      </c>
      <c r="D1265" s="3" t="s">
        <v>46</v>
      </c>
      <c r="E1265" s="3" t="s">
        <v>47</v>
      </c>
      <c r="F1265" s="3" t="s">
        <v>23</v>
      </c>
      <c r="G1265" s="3">
        <v>11</v>
      </c>
      <c r="H1265" s="3" t="s">
        <v>17</v>
      </c>
      <c r="I1265" s="3" t="s">
        <v>56</v>
      </c>
      <c r="J1265" s="3">
        <v>125</v>
      </c>
      <c r="K1265" s="3">
        <v>47</v>
      </c>
      <c r="L1265" s="3">
        <v>0</v>
      </c>
      <c r="M1265" s="4">
        <f>PI()*(K1265/2)^2/1000+PI()*(L1265/2)^2/1000</f>
        <v>1.7349445429449633</v>
      </c>
      <c r="N1265" s="33">
        <v>0</v>
      </c>
      <c r="O1265" s="3">
        <v>7</v>
      </c>
      <c r="P1265" s="6">
        <v>4.3810000000000002</v>
      </c>
      <c r="Q1265" s="6">
        <v>8.1780000000000008</v>
      </c>
      <c r="R1265" s="6">
        <v>8.0220000000000002</v>
      </c>
      <c r="S1265" s="6">
        <v>0</v>
      </c>
      <c r="T1265" s="6">
        <f>R1265-S1265</f>
        <v>8.0220000000000002</v>
      </c>
      <c r="U1265" s="6">
        <v>8.0220000000000002</v>
      </c>
      <c r="V1265" s="6">
        <f>U1265-S1265</f>
        <v>8.0220000000000002</v>
      </c>
      <c r="W1265" s="6">
        <f>100 - (1 - (((U1265-T1265)/U1265)+(S1265/T1265)))*100</f>
        <v>0</v>
      </c>
      <c r="X1265" s="6">
        <v>8.1460000000000008</v>
      </c>
      <c r="Y1265" s="13">
        <f>(X1265-U1265)/U1265*100</f>
        <v>1.5457491897282543</v>
      </c>
      <c r="Z1265" s="14">
        <f>IF(W1265&gt;10,"NA",Y1265)</f>
        <v>1.5457491897282543</v>
      </c>
    </row>
    <row r="1266" spans="1:26" ht="19" x14ac:dyDescent="0.25">
      <c r="A1266" s="23">
        <v>1265</v>
      </c>
      <c r="B1266" s="5" t="s">
        <v>0</v>
      </c>
      <c r="C1266" s="3" t="s">
        <v>46</v>
      </c>
      <c r="D1266" s="3" t="s">
        <v>46</v>
      </c>
      <c r="E1266" s="3" t="s">
        <v>47</v>
      </c>
      <c r="F1266" s="3" t="s">
        <v>23</v>
      </c>
      <c r="G1266" s="3">
        <v>11</v>
      </c>
      <c r="H1266" s="3" t="s">
        <v>17</v>
      </c>
      <c r="I1266" s="3" t="s">
        <v>56</v>
      </c>
      <c r="J1266" s="3">
        <v>125</v>
      </c>
      <c r="K1266" s="3">
        <v>47</v>
      </c>
      <c r="L1266" s="3">
        <v>0</v>
      </c>
      <c r="M1266" s="4">
        <f>PI()*(K1266/2)^2/1000+PI()*(L1266/2)^2/1000</f>
        <v>1.7349445429449633</v>
      </c>
      <c r="N1266" s="33">
        <v>0</v>
      </c>
      <c r="O1266" s="3">
        <v>8</v>
      </c>
      <c r="P1266" s="6">
        <v>3.1160000000000001</v>
      </c>
      <c r="Q1266" s="6">
        <v>4.2530000000000001</v>
      </c>
      <c r="R1266" s="6">
        <v>4.1529999999999996</v>
      </c>
      <c r="S1266" s="6">
        <v>0</v>
      </c>
      <c r="T1266" s="6">
        <f>R1266-S1266</f>
        <v>4.1529999999999996</v>
      </c>
      <c r="U1266" s="6">
        <v>4.516</v>
      </c>
      <c r="V1266" s="6">
        <f>U1266-S1266</f>
        <v>4.516</v>
      </c>
      <c r="W1266" s="6">
        <f>100 - (1 - (((U1266-T1266)/U1266)+(S1266/T1266)))*100</f>
        <v>8.0380868024800805</v>
      </c>
      <c r="X1266" s="6">
        <v>4.5650000000000004</v>
      </c>
      <c r="Y1266" s="13">
        <f>(X1266-U1266)/U1266*100</f>
        <v>1.085031000885748</v>
      </c>
      <c r="Z1266" s="14">
        <f>IF(W1266&gt;10,"NA",Y1266)</f>
        <v>1.085031000885748</v>
      </c>
    </row>
    <row r="1267" spans="1:26" ht="19" x14ac:dyDescent="0.25">
      <c r="A1267" s="23">
        <v>1266</v>
      </c>
      <c r="B1267" s="5" t="s">
        <v>0</v>
      </c>
      <c r="C1267" s="3" t="s">
        <v>46</v>
      </c>
      <c r="D1267" s="3" t="s">
        <v>46</v>
      </c>
      <c r="E1267" s="3" t="s">
        <v>47</v>
      </c>
      <c r="F1267" s="3" t="s">
        <v>23</v>
      </c>
      <c r="G1267" s="3">
        <v>11</v>
      </c>
      <c r="H1267" s="3" t="s">
        <v>17</v>
      </c>
      <c r="I1267" s="3" t="s">
        <v>56</v>
      </c>
      <c r="J1267" s="3">
        <v>125</v>
      </c>
      <c r="K1267" s="3">
        <v>47</v>
      </c>
      <c r="L1267" s="3">
        <v>0</v>
      </c>
      <c r="M1267" s="4">
        <f>PI()*(K1267/2)^2/1000+PI()*(L1267/2)^2/1000</f>
        <v>1.7349445429449633</v>
      </c>
      <c r="N1267" s="33">
        <v>0</v>
      </c>
      <c r="O1267" s="3">
        <v>9</v>
      </c>
      <c r="P1267" s="6">
        <v>3.85</v>
      </c>
      <c r="Q1267" s="6">
        <v>6.024</v>
      </c>
      <c r="R1267" s="6">
        <v>5.8869999999999996</v>
      </c>
      <c r="S1267" s="6">
        <v>0</v>
      </c>
      <c r="T1267" s="6">
        <f>R1267-S1267</f>
        <v>5.8869999999999996</v>
      </c>
      <c r="U1267" s="6">
        <v>5.8869999999999996</v>
      </c>
      <c r="V1267" s="6">
        <f>U1267-S1267</f>
        <v>5.8869999999999996</v>
      </c>
      <c r="W1267" s="6">
        <f>100 - (1 - (((U1267-T1267)/U1267)+(S1267/T1267)))*100</f>
        <v>0</v>
      </c>
      <c r="X1267" s="6">
        <v>5.9630000000000001</v>
      </c>
      <c r="Y1267" s="13">
        <f>(X1267-U1267)/U1267*100</f>
        <v>1.2909801257007052</v>
      </c>
      <c r="Z1267" s="14">
        <f>IF(W1267&gt;10,"NA",Y1267)</f>
        <v>1.2909801257007052</v>
      </c>
    </row>
    <row r="1268" spans="1:26" ht="19" x14ac:dyDescent="0.25">
      <c r="A1268" s="23">
        <v>1267</v>
      </c>
      <c r="B1268" s="5" t="s">
        <v>0</v>
      </c>
      <c r="C1268" s="3" t="s">
        <v>46</v>
      </c>
      <c r="D1268" s="3" t="s">
        <v>46</v>
      </c>
      <c r="E1268" s="3" t="s">
        <v>47</v>
      </c>
      <c r="F1268" s="3" t="s">
        <v>23</v>
      </c>
      <c r="G1268" s="3">
        <v>12</v>
      </c>
      <c r="H1268" s="3" t="s">
        <v>9</v>
      </c>
      <c r="I1268" s="3" t="s">
        <v>35</v>
      </c>
      <c r="J1268" s="3">
        <v>253</v>
      </c>
      <c r="K1268" s="3">
        <v>70</v>
      </c>
      <c r="L1268" s="3">
        <v>0</v>
      </c>
      <c r="M1268" s="4">
        <f>PI()*(K1268/2)^2/1000+PI()*(L1268/2)^2/1000</f>
        <v>3.8484510006474966</v>
      </c>
      <c r="N1268" s="33">
        <v>0</v>
      </c>
      <c r="O1268" s="3">
        <v>1</v>
      </c>
      <c r="P1268" s="6">
        <v>3.923</v>
      </c>
      <c r="Q1268" s="6">
        <v>7.8949999999999996</v>
      </c>
      <c r="R1268" s="6">
        <v>7.617</v>
      </c>
      <c r="S1268" s="6">
        <v>0</v>
      </c>
      <c r="T1268" s="6">
        <f>R1268-S1268</f>
        <v>7.617</v>
      </c>
      <c r="U1268" s="6">
        <v>7.8550000000000004</v>
      </c>
      <c r="V1268" s="6">
        <f>U1268-S1268</f>
        <v>7.8550000000000004</v>
      </c>
      <c r="W1268" s="6">
        <f>100 - (1 - (((U1268-T1268)/U1268)+(S1268/T1268)))*100</f>
        <v>3.0299172501591443</v>
      </c>
      <c r="X1268" s="6">
        <v>7.9640000000000004</v>
      </c>
      <c r="Y1268" s="13">
        <f>(X1268-U1268)/U1268*100</f>
        <v>1.3876511775938891</v>
      </c>
      <c r="Z1268" s="14">
        <f>IF(W1268&gt;10,"NA",Y1268)</f>
        <v>1.3876511775938891</v>
      </c>
    </row>
    <row r="1269" spans="1:26" ht="19" x14ac:dyDescent="0.25">
      <c r="A1269" s="23">
        <v>1268</v>
      </c>
      <c r="B1269" s="5" t="s">
        <v>0</v>
      </c>
      <c r="C1269" s="3" t="s">
        <v>46</v>
      </c>
      <c r="D1269" s="3" t="s">
        <v>46</v>
      </c>
      <c r="E1269" s="3" t="s">
        <v>47</v>
      </c>
      <c r="F1269" s="3" t="s">
        <v>23</v>
      </c>
      <c r="G1269" s="3">
        <v>12</v>
      </c>
      <c r="H1269" s="3" t="s">
        <v>9</v>
      </c>
      <c r="I1269" s="3" t="s">
        <v>35</v>
      </c>
      <c r="J1269" s="3">
        <v>253</v>
      </c>
      <c r="K1269" s="3">
        <v>70</v>
      </c>
      <c r="L1269" s="3">
        <v>0</v>
      </c>
      <c r="M1269" s="4">
        <f>PI()*(K1269/2)^2/1000+PI()*(L1269/2)^2/1000</f>
        <v>3.8484510006474966</v>
      </c>
      <c r="N1269" s="33">
        <v>0</v>
      </c>
      <c r="O1269" s="3">
        <v>2</v>
      </c>
      <c r="P1269" s="6">
        <v>3.6269999999999998</v>
      </c>
      <c r="Q1269" s="6">
        <v>3.9860000000000002</v>
      </c>
      <c r="R1269" s="6">
        <v>3.746</v>
      </c>
      <c r="S1269" s="6">
        <v>0</v>
      </c>
      <c r="T1269" s="6">
        <f>R1269-S1269</f>
        <v>3.746</v>
      </c>
      <c r="U1269" s="6">
        <v>8.0730000000000004</v>
      </c>
      <c r="V1269" s="6">
        <f>U1269-S1269</f>
        <v>8.0730000000000004</v>
      </c>
      <c r="W1269" s="6">
        <f>100 - (1 - (((U1269-T1269)/U1269)+(S1269/T1269)))*100</f>
        <v>53.59841446797968</v>
      </c>
      <c r="X1269" s="6">
        <v>8.0730000000000004</v>
      </c>
      <c r="Y1269" s="13">
        <f>(X1269-U1269)/U1269*100</f>
        <v>0</v>
      </c>
      <c r="Z1269" s="14" t="str">
        <f>IF(W1269&gt;10,"NA",Y1269)</f>
        <v>NA</v>
      </c>
    </row>
    <row r="1270" spans="1:26" ht="19" x14ac:dyDescent="0.25">
      <c r="A1270" s="23">
        <v>1269</v>
      </c>
      <c r="B1270" s="5" t="s">
        <v>0</v>
      </c>
      <c r="C1270" s="3" t="s">
        <v>46</v>
      </c>
      <c r="D1270" s="3" t="s">
        <v>46</v>
      </c>
      <c r="E1270" s="3" t="s">
        <v>47</v>
      </c>
      <c r="F1270" s="3" t="s">
        <v>23</v>
      </c>
      <c r="G1270" s="3">
        <v>12</v>
      </c>
      <c r="H1270" s="3" t="s">
        <v>9</v>
      </c>
      <c r="I1270" s="3" t="s">
        <v>35</v>
      </c>
      <c r="J1270" s="3">
        <v>253</v>
      </c>
      <c r="K1270" s="3">
        <v>70</v>
      </c>
      <c r="L1270" s="3">
        <v>0</v>
      </c>
      <c r="M1270" s="4">
        <f>PI()*(K1270/2)^2/1000+PI()*(L1270/2)^2/1000</f>
        <v>3.8484510006474966</v>
      </c>
      <c r="N1270" s="33">
        <v>1</v>
      </c>
      <c r="O1270" s="3">
        <v>3</v>
      </c>
      <c r="P1270" s="6">
        <v>3.161</v>
      </c>
      <c r="Q1270" s="6">
        <v>5.4749999999999996</v>
      </c>
      <c r="R1270" s="6">
        <v>5.2839999999999998</v>
      </c>
      <c r="S1270" s="6">
        <v>0</v>
      </c>
      <c r="T1270" s="6">
        <f>R1270-S1270</f>
        <v>5.2839999999999998</v>
      </c>
      <c r="U1270" s="6">
        <v>5.2839999999999998</v>
      </c>
      <c r="V1270" s="6">
        <f>U1270-S1270</f>
        <v>5.2839999999999998</v>
      </c>
      <c r="W1270" s="6">
        <f>100 - (1 - (((U1270-T1270)/U1270)+(S1270/T1270)))*100</f>
        <v>0</v>
      </c>
      <c r="X1270" s="6">
        <v>5.4169999999999998</v>
      </c>
      <c r="Y1270" s="13">
        <f>(X1270-U1270)/U1270*100</f>
        <v>2.5170325510976537</v>
      </c>
      <c r="Z1270" s="14">
        <f>IF(W1270&gt;10,"NA",Y1270)</f>
        <v>2.5170325510976537</v>
      </c>
    </row>
    <row r="1271" spans="1:26" ht="19" x14ac:dyDescent="0.25">
      <c r="A1271" s="23">
        <v>1270</v>
      </c>
      <c r="B1271" s="5" t="s">
        <v>0</v>
      </c>
      <c r="C1271" s="3" t="s">
        <v>46</v>
      </c>
      <c r="D1271" s="3" t="s">
        <v>46</v>
      </c>
      <c r="E1271" s="3" t="s">
        <v>47</v>
      </c>
      <c r="F1271" s="3" t="s">
        <v>23</v>
      </c>
      <c r="G1271" s="3">
        <v>12</v>
      </c>
      <c r="H1271" s="3" t="s">
        <v>9</v>
      </c>
      <c r="I1271" s="3" t="s">
        <v>35</v>
      </c>
      <c r="J1271" s="3">
        <v>253</v>
      </c>
      <c r="K1271" s="3">
        <v>70</v>
      </c>
      <c r="L1271" s="3">
        <v>0</v>
      </c>
      <c r="M1271" s="4">
        <f>PI()*(K1271/2)^2/1000+PI()*(L1271/2)^2/1000</f>
        <v>3.8484510006474966</v>
      </c>
      <c r="N1271" s="33">
        <v>0</v>
      </c>
      <c r="O1271" s="3">
        <v>4</v>
      </c>
      <c r="P1271" s="6">
        <v>3.2970000000000002</v>
      </c>
      <c r="Q1271" s="6">
        <v>4.7080000000000002</v>
      </c>
      <c r="R1271" s="6">
        <v>4.4980000000000002</v>
      </c>
      <c r="S1271" s="6">
        <v>0</v>
      </c>
      <c r="T1271" s="6">
        <f>R1271-S1271</f>
        <v>4.4980000000000002</v>
      </c>
      <c r="U1271" s="6">
        <v>7.1360000000000001</v>
      </c>
      <c r="V1271" s="6">
        <f>U1271-S1271</f>
        <v>7.1360000000000001</v>
      </c>
      <c r="W1271" s="6">
        <f>100 - (1 - (((U1271-T1271)/U1271)+(S1271/T1271)))*100</f>
        <v>36.96748878923767</v>
      </c>
      <c r="X1271" s="6">
        <v>7.1360000000000001</v>
      </c>
      <c r="Y1271" s="13">
        <f>(X1271-U1271)/U1271*100</f>
        <v>0</v>
      </c>
      <c r="Z1271" s="14" t="str">
        <f>IF(W1271&gt;10,"NA",Y1271)</f>
        <v>NA</v>
      </c>
    </row>
    <row r="1272" spans="1:26" ht="19" x14ac:dyDescent="0.25">
      <c r="A1272" s="23">
        <v>1271</v>
      </c>
      <c r="B1272" s="5" t="s">
        <v>0</v>
      </c>
      <c r="C1272" s="3" t="s">
        <v>46</v>
      </c>
      <c r="D1272" s="3" t="s">
        <v>46</v>
      </c>
      <c r="E1272" s="3" t="s">
        <v>47</v>
      </c>
      <c r="F1272" s="3" t="s">
        <v>23</v>
      </c>
      <c r="G1272" s="3">
        <v>12</v>
      </c>
      <c r="H1272" s="3" t="s">
        <v>9</v>
      </c>
      <c r="I1272" s="3" t="s">
        <v>35</v>
      </c>
      <c r="J1272" s="3">
        <v>253</v>
      </c>
      <c r="K1272" s="3">
        <v>70</v>
      </c>
      <c r="L1272" s="3">
        <v>0</v>
      </c>
      <c r="M1272" s="4">
        <f>PI()*(K1272/2)^2/1000+PI()*(L1272/2)^2/1000</f>
        <v>3.8484510006474966</v>
      </c>
      <c r="N1272" s="33">
        <v>0</v>
      </c>
      <c r="O1272" s="3">
        <v>5</v>
      </c>
      <c r="P1272" s="6">
        <v>3</v>
      </c>
      <c r="Q1272" s="6">
        <v>5.4809999999999999</v>
      </c>
      <c r="R1272" s="6">
        <v>5.3</v>
      </c>
      <c r="S1272" s="6">
        <v>0</v>
      </c>
      <c r="T1272" s="6">
        <f>R1272-S1272</f>
        <v>5.3</v>
      </c>
      <c r="U1272" s="6">
        <v>5.3220000000000001</v>
      </c>
      <c r="V1272" s="6">
        <f>U1272-S1272</f>
        <v>5.3220000000000001</v>
      </c>
      <c r="W1272" s="6">
        <f>100 - (1 - (((U1272-T1272)/U1272)+(S1272/T1272)))*100</f>
        <v>0.41337842916196621</v>
      </c>
      <c r="X1272" s="6">
        <v>5.4409999999999998</v>
      </c>
      <c r="Y1272" s="13">
        <f>(X1272-U1272)/U1272*100</f>
        <v>2.2360015031942835</v>
      </c>
      <c r="Z1272" s="14">
        <f>IF(W1272&gt;10,"NA",Y1272)</f>
        <v>2.2360015031942835</v>
      </c>
    </row>
    <row r="1273" spans="1:26" ht="19" x14ac:dyDescent="0.25">
      <c r="A1273" s="23">
        <v>1272</v>
      </c>
      <c r="B1273" s="5" t="s">
        <v>0</v>
      </c>
      <c r="C1273" s="3" t="s">
        <v>46</v>
      </c>
      <c r="D1273" s="3" t="s">
        <v>46</v>
      </c>
      <c r="E1273" s="3" t="s">
        <v>47</v>
      </c>
      <c r="F1273" s="3" t="s">
        <v>23</v>
      </c>
      <c r="G1273" s="3">
        <v>12</v>
      </c>
      <c r="H1273" s="3" t="s">
        <v>9</v>
      </c>
      <c r="I1273" s="3" t="s">
        <v>35</v>
      </c>
      <c r="J1273" s="3">
        <v>253</v>
      </c>
      <c r="K1273" s="3">
        <v>70</v>
      </c>
      <c r="L1273" s="3">
        <v>0</v>
      </c>
      <c r="M1273" s="4">
        <f>PI()*(K1273/2)^2/1000+PI()*(L1273/2)^2/1000</f>
        <v>3.8484510006474966</v>
      </c>
      <c r="N1273" s="33">
        <v>1</v>
      </c>
      <c r="O1273" s="3">
        <v>6</v>
      </c>
      <c r="P1273" s="6">
        <v>3.2440000000000002</v>
      </c>
      <c r="Q1273" s="6">
        <v>5.6950000000000003</v>
      </c>
      <c r="R1273" s="6">
        <v>5.5570000000000004</v>
      </c>
      <c r="S1273" s="6">
        <v>0</v>
      </c>
      <c r="T1273" s="6">
        <f>R1273-S1273</f>
        <v>5.5570000000000004</v>
      </c>
      <c r="U1273" s="6">
        <v>5.5570000000000004</v>
      </c>
      <c r="V1273" s="6">
        <f>U1273-S1273</f>
        <v>5.5570000000000004</v>
      </c>
      <c r="W1273" s="6">
        <f>100 - (1 - (((U1273-T1273)/U1273)+(S1273/T1273)))*100</f>
        <v>0</v>
      </c>
      <c r="X1273" s="6">
        <v>5.8079999999999998</v>
      </c>
      <c r="Y1273" s="13">
        <f>(X1273-U1273)/U1273*100</f>
        <v>4.5168256253374022</v>
      </c>
      <c r="Z1273" s="14">
        <f>IF(W1273&gt;10,"NA",Y1273)</f>
        <v>4.5168256253374022</v>
      </c>
    </row>
    <row r="1274" spans="1:26" ht="19" x14ac:dyDescent="0.25">
      <c r="A1274" s="23">
        <v>1273</v>
      </c>
      <c r="B1274" s="5" t="s">
        <v>0</v>
      </c>
      <c r="C1274" s="3" t="s">
        <v>46</v>
      </c>
      <c r="D1274" s="3" t="s">
        <v>46</v>
      </c>
      <c r="E1274" s="3" t="s">
        <v>47</v>
      </c>
      <c r="F1274" s="3" t="s">
        <v>23</v>
      </c>
      <c r="G1274" s="3">
        <v>12</v>
      </c>
      <c r="H1274" s="3" t="s">
        <v>17</v>
      </c>
      <c r="I1274" s="3" t="s">
        <v>35</v>
      </c>
      <c r="J1274" s="3">
        <v>253</v>
      </c>
      <c r="K1274" s="3">
        <v>70</v>
      </c>
      <c r="L1274" s="3">
        <v>0</v>
      </c>
      <c r="M1274" s="4">
        <f>PI()*(K1274/2)^2/1000+PI()*(L1274/2)^2/1000</f>
        <v>3.8484510006474966</v>
      </c>
      <c r="N1274" s="33">
        <v>0</v>
      </c>
      <c r="O1274" s="3">
        <v>1</v>
      </c>
      <c r="P1274" s="6">
        <v>3.8540000000000001</v>
      </c>
      <c r="Q1274" s="6">
        <v>6.1749999999999998</v>
      </c>
      <c r="R1274" s="6">
        <v>6.0339999999999998</v>
      </c>
      <c r="S1274" s="6">
        <v>0</v>
      </c>
      <c r="T1274" s="6">
        <f>R1274-S1274</f>
        <v>6.0339999999999998</v>
      </c>
      <c r="U1274" s="6">
        <v>6.5979999999999999</v>
      </c>
      <c r="V1274" s="6">
        <f>U1274-S1274</f>
        <v>6.5979999999999999</v>
      </c>
      <c r="W1274" s="6">
        <f>100 - (1 - (((U1274-T1274)/U1274)+(S1274/T1274)))*100</f>
        <v>8.548044862079422</v>
      </c>
      <c r="X1274" s="6">
        <v>6.6280000000000001</v>
      </c>
      <c r="Y1274" s="13">
        <f>(X1274-U1274)/U1274*100</f>
        <v>0.45468323734465366</v>
      </c>
      <c r="Z1274" s="14">
        <f>IF(W1274&gt;10,"NA",Y1274)</f>
        <v>0.45468323734465366</v>
      </c>
    </row>
    <row r="1275" spans="1:26" ht="19" x14ac:dyDescent="0.25">
      <c r="A1275" s="23">
        <v>1274</v>
      </c>
      <c r="B1275" s="5" t="s">
        <v>0</v>
      </c>
      <c r="C1275" s="3" t="s">
        <v>46</v>
      </c>
      <c r="D1275" s="3" t="s">
        <v>46</v>
      </c>
      <c r="E1275" s="3" t="s">
        <v>47</v>
      </c>
      <c r="F1275" s="3" t="s">
        <v>23</v>
      </c>
      <c r="G1275" s="3">
        <v>12</v>
      </c>
      <c r="H1275" s="3" t="s">
        <v>17</v>
      </c>
      <c r="I1275" s="3" t="s">
        <v>35</v>
      </c>
      <c r="J1275" s="3">
        <v>253</v>
      </c>
      <c r="K1275" s="3">
        <v>70</v>
      </c>
      <c r="L1275" s="3">
        <v>0</v>
      </c>
      <c r="M1275" s="4">
        <f>PI()*(K1275/2)^2/1000+PI()*(L1275/2)^2/1000</f>
        <v>3.8484510006474966</v>
      </c>
      <c r="N1275" s="33">
        <v>0</v>
      </c>
      <c r="O1275" s="3">
        <v>2</v>
      </c>
      <c r="P1275" s="6">
        <v>2.1320000000000001</v>
      </c>
      <c r="Q1275" s="6">
        <v>2.33</v>
      </c>
      <c r="R1275" s="6">
        <v>2.206</v>
      </c>
      <c r="S1275" s="6">
        <v>0</v>
      </c>
      <c r="T1275" s="6">
        <f>R1275-S1275</f>
        <v>2.206</v>
      </c>
      <c r="U1275" s="6">
        <v>2.786</v>
      </c>
      <c r="V1275" s="6">
        <f>U1275-S1275</f>
        <v>2.786</v>
      </c>
      <c r="W1275" s="6">
        <f>100 - (1 - (((U1275-T1275)/U1275)+(S1275/T1275)))*100</f>
        <v>20.818377602297204</v>
      </c>
      <c r="X1275" s="6">
        <v>2.786</v>
      </c>
      <c r="Y1275" s="13">
        <f>(X1275-U1275)/U1275*100</f>
        <v>0</v>
      </c>
      <c r="Z1275" s="14" t="str">
        <f>IF(W1275&gt;10,"NA",Y1275)</f>
        <v>NA</v>
      </c>
    </row>
    <row r="1276" spans="1:26" ht="19" x14ac:dyDescent="0.25">
      <c r="A1276" s="23">
        <v>1275</v>
      </c>
      <c r="B1276" s="5" t="s">
        <v>0</v>
      </c>
      <c r="C1276" s="3" t="s">
        <v>46</v>
      </c>
      <c r="D1276" s="3" t="s">
        <v>46</v>
      </c>
      <c r="E1276" s="3" t="s">
        <v>47</v>
      </c>
      <c r="F1276" s="3" t="s">
        <v>23</v>
      </c>
      <c r="G1276" s="3">
        <v>12</v>
      </c>
      <c r="H1276" s="3" t="s">
        <v>17</v>
      </c>
      <c r="I1276" s="3" t="s">
        <v>35</v>
      </c>
      <c r="J1276" s="3">
        <v>253</v>
      </c>
      <c r="K1276" s="3">
        <v>70</v>
      </c>
      <c r="L1276" s="3">
        <v>0</v>
      </c>
      <c r="M1276" s="4">
        <f>PI()*(K1276/2)^2/1000+PI()*(L1276/2)^2/1000</f>
        <v>3.8484510006474966</v>
      </c>
      <c r="N1276" s="33">
        <v>0</v>
      </c>
      <c r="O1276" s="3">
        <v>3</v>
      </c>
      <c r="P1276" s="6">
        <v>2.4390000000000001</v>
      </c>
      <c r="Q1276" s="6">
        <v>3.5019999999999998</v>
      </c>
      <c r="R1276" s="6">
        <v>3.4350000000000001</v>
      </c>
      <c r="S1276" s="6">
        <v>0</v>
      </c>
      <c r="T1276" s="6">
        <f>R1276-S1276</f>
        <v>3.4350000000000001</v>
      </c>
      <c r="U1276" s="6">
        <v>3.4350000000000001</v>
      </c>
      <c r="V1276" s="6">
        <f>U1276-S1276</f>
        <v>3.4350000000000001</v>
      </c>
      <c r="W1276" s="6">
        <f>100 - (1 - (((U1276-T1276)/U1276)+(S1276/T1276)))*100</f>
        <v>0</v>
      </c>
      <c r="X1276" s="6">
        <v>3.5059999999999998</v>
      </c>
      <c r="Y1276" s="13">
        <f>(X1276-U1276)/U1276*100</f>
        <v>2.066957787481797</v>
      </c>
      <c r="Z1276" s="14">
        <f>IF(W1276&gt;10,"NA",Y1276)</f>
        <v>2.066957787481797</v>
      </c>
    </row>
    <row r="1277" spans="1:26" ht="19" x14ac:dyDescent="0.25">
      <c r="A1277" s="23">
        <v>1276</v>
      </c>
      <c r="B1277" s="5" t="s">
        <v>0</v>
      </c>
      <c r="C1277" s="3" t="s">
        <v>46</v>
      </c>
      <c r="D1277" s="3" t="s">
        <v>46</v>
      </c>
      <c r="E1277" s="3" t="s">
        <v>47</v>
      </c>
      <c r="F1277" s="3" t="s">
        <v>23</v>
      </c>
      <c r="G1277" s="3">
        <v>12</v>
      </c>
      <c r="H1277" s="3" t="s">
        <v>17</v>
      </c>
      <c r="I1277" s="3" t="s">
        <v>35</v>
      </c>
      <c r="J1277" s="3">
        <v>253</v>
      </c>
      <c r="K1277" s="3">
        <v>70</v>
      </c>
      <c r="L1277" s="3">
        <v>0</v>
      </c>
      <c r="M1277" s="4">
        <f>PI()*(K1277/2)^2/1000+PI()*(L1277/2)^2/1000</f>
        <v>3.8484510006474966</v>
      </c>
      <c r="N1277" s="33">
        <v>0</v>
      </c>
      <c r="O1277" s="3">
        <v>4</v>
      </c>
      <c r="P1277" s="6">
        <v>2.9980000000000002</v>
      </c>
      <c r="Q1277" s="6">
        <v>4.9009999999999998</v>
      </c>
      <c r="R1277" s="6">
        <v>4.7930000000000001</v>
      </c>
      <c r="S1277" s="6">
        <v>0</v>
      </c>
      <c r="T1277" s="6">
        <f>R1277-S1277</f>
        <v>4.7930000000000001</v>
      </c>
      <c r="U1277" s="6">
        <v>4.7930000000000001</v>
      </c>
      <c r="V1277" s="6">
        <f>U1277-S1277</f>
        <v>4.7930000000000001</v>
      </c>
      <c r="W1277" s="6">
        <f>100 - (1 - (((U1277-T1277)/U1277)+(S1277/T1277)))*100</f>
        <v>0</v>
      </c>
      <c r="X1277" s="6">
        <v>4.8920000000000003</v>
      </c>
      <c r="Y1277" s="13">
        <f>(X1277-U1277)/U1277*100</f>
        <v>2.0655122052993988</v>
      </c>
      <c r="Z1277" s="14">
        <f>IF(W1277&gt;10,"NA",Y1277)</f>
        <v>2.0655122052993988</v>
      </c>
    </row>
    <row r="1278" spans="1:26" ht="19" x14ac:dyDescent="0.25">
      <c r="A1278" s="23">
        <v>1277</v>
      </c>
      <c r="B1278" s="5" t="s">
        <v>0</v>
      </c>
      <c r="C1278" s="3" t="s">
        <v>46</v>
      </c>
      <c r="D1278" s="3" t="s">
        <v>46</v>
      </c>
      <c r="E1278" s="3" t="s">
        <v>47</v>
      </c>
      <c r="F1278" s="3" t="s">
        <v>23</v>
      </c>
      <c r="G1278" s="3">
        <v>12</v>
      </c>
      <c r="H1278" s="3" t="s">
        <v>17</v>
      </c>
      <c r="I1278" s="3" t="s">
        <v>35</v>
      </c>
      <c r="J1278" s="3">
        <v>253</v>
      </c>
      <c r="K1278" s="3">
        <v>70</v>
      </c>
      <c r="L1278" s="3">
        <v>0</v>
      </c>
      <c r="M1278" s="4">
        <f>PI()*(K1278/2)^2/1000+PI()*(L1278/2)^2/1000</f>
        <v>3.8484510006474966</v>
      </c>
      <c r="N1278" s="33">
        <v>0</v>
      </c>
      <c r="O1278" s="3">
        <v>5</v>
      </c>
      <c r="P1278" s="6">
        <v>2.9569999999999999</v>
      </c>
      <c r="Q1278" s="6">
        <v>4.0730000000000004</v>
      </c>
      <c r="R1278" s="6">
        <v>3.9340000000000002</v>
      </c>
      <c r="S1278" s="6">
        <v>0</v>
      </c>
      <c r="T1278" s="6">
        <f>R1278-S1278</f>
        <v>3.9340000000000002</v>
      </c>
      <c r="U1278" s="6">
        <v>4</v>
      </c>
      <c r="V1278" s="6">
        <f>U1278-S1278</f>
        <v>4</v>
      </c>
      <c r="W1278" s="6">
        <f>100 - (1 - (((U1278-T1278)/U1278)+(S1278/T1278)))*100</f>
        <v>1.6499999999999915</v>
      </c>
      <c r="X1278" s="6">
        <v>4.1120000000000001</v>
      </c>
      <c r="Y1278" s="13">
        <f>(X1278-U1278)/U1278*100</f>
        <v>2.8000000000000025</v>
      </c>
      <c r="Z1278" s="14">
        <f>IF(W1278&gt;10,"NA",Y1278)</f>
        <v>2.8000000000000025</v>
      </c>
    </row>
    <row r="1279" spans="1:26" ht="19" x14ac:dyDescent="0.25">
      <c r="A1279" s="23">
        <v>1278</v>
      </c>
      <c r="B1279" s="5" t="s">
        <v>0</v>
      </c>
      <c r="C1279" s="3" t="s">
        <v>46</v>
      </c>
      <c r="D1279" s="3" t="s">
        <v>46</v>
      </c>
      <c r="E1279" s="3" t="s">
        <v>47</v>
      </c>
      <c r="F1279" s="3" t="s">
        <v>23</v>
      </c>
      <c r="G1279" s="3">
        <v>12</v>
      </c>
      <c r="H1279" s="3" t="s">
        <v>17</v>
      </c>
      <c r="I1279" s="3" t="s">
        <v>35</v>
      </c>
      <c r="J1279" s="3">
        <v>253</v>
      </c>
      <c r="K1279" s="3">
        <v>70</v>
      </c>
      <c r="L1279" s="3">
        <v>0</v>
      </c>
      <c r="M1279" s="4">
        <f>PI()*(K1279/2)^2/1000+PI()*(L1279/2)^2/1000</f>
        <v>3.8484510006474966</v>
      </c>
      <c r="N1279" s="33">
        <v>0</v>
      </c>
      <c r="O1279" s="3">
        <v>6</v>
      </c>
      <c r="P1279" s="6">
        <v>3.6520000000000001</v>
      </c>
      <c r="Q1279" s="6">
        <v>5.3120000000000003</v>
      </c>
      <c r="R1279" s="6">
        <v>5.14</v>
      </c>
      <c r="S1279" s="6">
        <v>2.9000000000000001E-2</v>
      </c>
      <c r="T1279" s="6">
        <f>R1279-S1279</f>
        <v>5.1109999999999998</v>
      </c>
      <c r="U1279" s="6">
        <v>5.3460000000000001</v>
      </c>
      <c r="V1279" s="6">
        <f>U1279-S1279</f>
        <v>5.3170000000000002</v>
      </c>
      <c r="W1279" s="6">
        <f>100 - (1 - (((U1279-T1279)/U1279)+(S1279/T1279)))*100</f>
        <v>4.9632135905750516</v>
      </c>
      <c r="X1279" s="6">
        <v>5.3979999999999997</v>
      </c>
      <c r="Y1279" s="13">
        <f>(X1279-U1279)/U1279*100</f>
        <v>0.97268986157874304</v>
      </c>
      <c r="Z1279" s="14">
        <f>IF(W1279&gt;10,"NA",Y1279)</f>
        <v>0.97268986157874304</v>
      </c>
    </row>
    <row r="1280" spans="1:26" ht="19" x14ac:dyDescent="0.25">
      <c r="A1280" s="23">
        <v>1279</v>
      </c>
      <c r="B1280" s="5" t="s">
        <v>0</v>
      </c>
      <c r="C1280" s="3" t="s">
        <v>46</v>
      </c>
      <c r="D1280" s="3" t="s">
        <v>46</v>
      </c>
      <c r="E1280" s="3" t="s">
        <v>47</v>
      </c>
      <c r="F1280" s="3" t="s">
        <v>23</v>
      </c>
      <c r="G1280" s="3">
        <v>12</v>
      </c>
      <c r="H1280" s="3" t="s">
        <v>17</v>
      </c>
      <c r="I1280" s="3" t="s">
        <v>35</v>
      </c>
      <c r="J1280" s="3">
        <v>253</v>
      </c>
      <c r="K1280" s="3">
        <v>70</v>
      </c>
      <c r="L1280" s="3">
        <v>0</v>
      </c>
      <c r="M1280" s="4">
        <f>PI()*(K1280/2)^2/1000+PI()*(L1280/2)^2/1000</f>
        <v>3.8484510006474966</v>
      </c>
      <c r="N1280" s="33">
        <v>1</v>
      </c>
      <c r="O1280" s="3">
        <v>7</v>
      </c>
      <c r="P1280" s="6">
        <v>2.5169999999999999</v>
      </c>
      <c r="Q1280" s="6">
        <v>3.3039999999999998</v>
      </c>
      <c r="R1280" s="6">
        <v>3.09</v>
      </c>
      <c r="S1280" s="6">
        <v>0</v>
      </c>
      <c r="T1280" s="6">
        <f>R1280-S1280</f>
        <v>3.09</v>
      </c>
      <c r="U1280" s="6">
        <v>3.09</v>
      </c>
      <c r="V1280" s="6">
        <f>U1280-S1280</f>
        <v>3.09</v>
      </c>
      <c r="W1280" s="6">
        <f>100 - (1 - (((U1280-T1280)/U1280)+(S1280/T1280)))*100</f>
        <v>0</v>
      </c>
      <c r="X1280" s="6">
        <v>3.2509999999999999</v>
      </c>
      <c r="Y1280" s="13">
        <f>(X1280-U1280)/U1280*100</f>
        <v>5.2103559870550171</v>
      </c>
      <c r="Z1280" s="14">
        <f>IF(W1280&gt;10,"NA",Y1280)</f>
        <v>5.2103559870550171</v>
      </c>
    </row>
    <row r="1281" spans="1:26" ht="19" x14ac:dyDescent="0.25">
      <c r="A1281" s="23">
        <v>1280</v>
      </c>
      <c r="B1281" s="5" t="s">
        <v>0</v>
      </c>
      <c r="C1281" s="3" t="s">
        <v>46</v>
      </c>
      <c r="D1281" s="3" t="s">
        <v>46</v>
      </c>
      <c r="E1281" s="3" t="s">
        <v>47</v>
      </c>
      <c r="F1281" s="3" t="s">
        <v>23</v>
      </c>
      <c r="G1281" s="3">
        <v>13</v>
      </c>
      <c r="H1281" s="3" t="s">
        <v>9</v>
      </c>
      <c r="I1281" s="3" t="s">
        <v>45</v>
      </c>
      <c r="J1281" s="3">
        <v>259</v>
      </c>
      <c r="K1281" s="3">
        <v>29</v>
      </c>
      <c r="L1281" s="3">
        <v>0</v>
      </c>
      <c r="M1281" s="4">
        <f>PI()*(K1281/2)^2/1000+PI()*(L1281/2)^2/1000</f>
        <v>0.660519855417254</v>
      </c>
      <c r="N1281" s="33">
        <v>1</v>
      </c>
      <c r="O1281" s="3">
        <v>1</v>
      </c>
      <c r="P1281" s="6">
        <v>1.954</v>
      </c>
      <c r="Q1281" s="6">
        <v>1.482</v>
      </c>
      <c r="R1281" s="6">
        <v>1.427</v>
      </c>
      <c r="S1281" s="6">
        <v>0</v>
      </c>
      <c r="T1281" s="6">
        <f>R1281-S1281</f>
        <v>1.427</v>
      </c>
      <c r="U1281" s="7">
        <v>1.427</v>
      </c>
      <c r="V1281" s="6">
        <f>U1281-S1281</f>
        <v>1.427</v>
      </c>
      <c r="W1281" s="6">
        <f>100 - (1 - (((U1281-T1281)/U1281)+(S1281/T1281)))*100</f>
        <v>0</v>
      </c>
      <c r="X1281" s="6">
        <v>1.466</v>
      </c>
      <c r="Y1281" s="13">
        <f>(X1281-U1281)/U1281*100</f>
        <v>2.733006306937626</v>
      </c>
      <c r="Z1281" s="14">
        <f>IF(W1281&gt;10,"NA",Y1281)</f>
        <v>2.733006306937626</v>
      </c>
    </row>
    <row r="1282" spans="1:26" ht="19" x14ac:dyDescent="0.25">
      <c r="A1282" s="23">
        <v>1281</v>
      </c>
      <c r="B1282" s="5" t="s">
        <v>0</v>
      </c>
      <c r="C1282" s="3" t="s">
        <v>46</v>
      </c>
      <c r="D1282" s="3" t="s">
        <v>46</v>
      </c>
      <c r="E1282" s="3" t="s">
        <v>47</v>
      </c>
      <c r="F1282" s="3" t="s">
        <v>23</v>
      </c>
      <c r="G1282" s="3">
        <v>13</v>
      </c>
      <c r="H1282" s="3" t="s">
        <v>9</v>
      </c>
      <c r="I1282" s="3" t="s">
        <v>45</v>
      </c>
      <c r="J1282" s="3">
        <v>259</v>
      </c>
      <c r="K1282" s="3">
        <v>29</v>
      </c>
      <c r="L1282" s="3">
        <v>0</v>
      </c>
      <c r="M1282" s="4">
        <f>PI()*(K1282/2)^2/1000+PI()*(L1282/2)^2/1000</f>
        <v>0.660519855417254</v>
      </c>
      <c r="N1282" s="33">
        <v>0</v>
      </c>
      <c r="O1282" s="3">
        <v>2</v>
      </c>
      <c r="P1282" s="6">
        <v>2.9380000000000002</v>
      </c>
      <c r="Q1282" s="6">
        <v>5.8460000000000001</v>
      </c>
      <c r="R1282" s="6">
        <v>5.8109999999999999</v>
      </c>
      <c r="S1282" s="6">
        <v>0</v>
      </c>
      <c r="T1282" s="6">
        <f>R1282-S1282</f>
        <v>5.8109999999999999</v>
      </c>
      <c r="U1282" s="7">
        <v>5.8109999999999999</v>
      </c>
      <c r="V1282" s="6">
        <f>U1282-S1282</f>
        <v>5.8109999999999999</v>
      </c>
      <c r="W1282" s="6">
        <f>100 - (1 - (((U1282-T1282)/U1282)+(S1282/T1282)))*100</f>
        <v>0</v>
      </c>
      <c r="X1282" s="6">
        <v>6.0810000000000004</v>
      </c>
      <c r="Y1282" s="13">
        <f>(X1282-U1282)/U1282*100</f>
        <v>4.6463603510583456</v>
      </c>
      <c r="Z1282" s="14">
        <f>IF(W1282&gt;10,"NA",Y1282)</f>
        <v>4.6463603510583456</v>
      </c>
    </row>
    <row r="1283" spans="1:26" ht="19" x14ac:dyDescent="0.25">
      <c r="A1283" s="23">
        <v>1282</v>
      </c>
      <c r="B1283" s="5" t="s">
        <v>0</v>
      </c>
      <c r="C1283" s="3" t="s">
        <v>46</v>
      </c>
      <c r="D1283" s="3" t="s">
        <v>46</v>
      </c>
      <c r="E1283" s="3" t="s">
        <v>47</v>
      </c>
      <c r="F1283" s="3" t="s">
        <v>23</v>
      </c>
      <c r="G1283" s="3">
        <v>13</v>
      </c>
      <c r="H1283" s="3" t="s">
        <v>9</v>
      </c>
      <c r="I1283" s="3" t="s">
        <v>45</v>
      </c>
      <c r="J1283" s="3">
        <v>259</v>
      </c>
      <c r="K1283" s="3">
        <v>29</v>
      </c>
      <c r="L1283" s="3">
        <v>0</v>
      </c>
      <c r="M1283" s="4">
        <f>PI()*(K1283/2)^2/1000+PI()*(L1283/2)^2/1000</f>
        <v>0.660519855417254</v>
      </c>
      <c r="N1283" s="33">
        <v>1</v>
      </c>
      <c r="O1283" s="3">
        <v>3</v>
      </c>
      <c r="P1283" s="6">
        <v>1.371</v>
      </c>
      <c r="Q1283" s="6">
        <v>1.282</v>
      </c>
      <c r="R1283" s="6">
        <v>1.282</v>
      </c>
      <c r="S1283" s="6">
        <v>0</v>
      </c>
      <c r="T1283" s="6">
        <f>R1283-S1283</f>
        <v>1.282</v>
      </c>
      <c r="U1283" s="7">
        <v>1.282</v>
      </c>
      <c r="V1283" s="6">
        <f>U1283-S1283</f>
        <v>1.282</v>
      </c>
      <c r="W1283" s="6">
        <f>100 - (1 - (((U1283-T1283)/U1283)+(S1283/T1283)))*100</f>
        <v>0</v>
      </c>
      <c r="X1283" s="6">
        <v>1.3260000000000001</v>
      </c>
      <c r="Y1283" s="13">
        <f>(X1283-U1283)/U1283*100</f>
        <v>3.4321372854914225</v>
      </c>
      <c r="Z1283" s="14">
        <f>IF(W1283&gt;10,"NA",Y1283)</f>
        <v>3.4321372854914225</v>
      </c>
    </row>
    <row r="1284" spans="1:26" ht="19" x14ac:dyDescent="0.25">
      <c r="A1284" s="23">
        <v>1283</v>
      </c>
      <c r="B1284" s="5" t="s">
        <v>0</v>
      </c>
      <c r="C1284" s="3" t="s">
        <v>46</v>
      </c>
      <c r="D1284" s="3" t="s">
        <v>46</v>
      </c>
      <c r="E1284" s="3" t="s">
        <v>47</v>
      </c>
      <c r="F1284" s="3" t="s">
        <v>23</v>
      </c>
      <c r="G1284" s="3">
        <v>13</v>
      </c>
      <c r="H1284" s="3" t="s">
        <v>9</v>
      </c>
      <c r="I1284" s="3" t="s">
        <v>45</v>
      </c>
      <c r="J1284" s="3">
        <v>259</v>
      </c>
      <c r="K1284" s="3">
        <v>29</v>
      </c>
      <c r="L1284" s="3">
        <v>0</v>
      </c>
      <c r="M1284" s="4">
        <f>PI()*(K1284/2)^2/1000+PI()*(L1284/2)^2/1000</f>
        <v>0.660519855417254</v>
      </c>
      <c r="N1284" s="33">
        <v>0</v>
      </c>
      <c r="O1284" s="3">
        <v>4</v>
      </c>
      <c r="P1284" s="6">
        <v>1.165</v>
      </c>
      <c r="Q1284" s="6">
        <v>0.99199999999999999</v>
      </c>
      <c r="R1284" s="6">
        <v>0.94899999999999995</v>
      </c>
      <c r="S1284" s="6">
        <v>0</v>
      </c>
      <c r="T1284" s="6">
        <f>R1284-S1284</f>
        <v>0.94899999999999995</v>
      </c>
      <c r="U1284" s="7">
        <v>0.94899999999999995</v>
      </c>
      <c r="V1284" s="6">
        <f>U1284-S1284</f>
        <v>0.94899999999999995</v>
      </c>
      <c r="W1284" s="6">
        <f>100 - (1 - (((U1284-T1284)/U1284)+(S1284/T1284)))*100</f>
        <v>0</v>
      </c>
      <c r="X1284" s="6">
        <v>0.97</v>
      </c>
      <c r="Y1284" s="13">
        <f>(X1284-U1284)/U1284*100</f>
        <v>2.212855637513174</v>
      </c>
      <c r="Z1284" s="14">
        <f>IF(W1284&gt;10,"NA",Y1284)</f>
        <v>2.212855637513174</v>
      </c>
    </row>
    <row r="1285" spans="1:26" ht="19" x14ac:dyDescent="0.25">
      <c r="A1285" s="23">
        <v>1284</v>
      </c>
      <c r="B1285" s="5" t="s">
        <v>0</v>
      </c>
      <c r="C1285" s="3" t="s">
        <v>46</v>
      </c>
      <c r="D1285" s="3" t="s">
        <v>46</v>
      </c>
      <c r="E1285" s="3" t="s">
        <v>47</v>
      </c>
      <c r="F1285" s="3" t="s">
        <v>23</v>
      </c>
      <c r="G1285" s="3">
        <v>13</v>
      </c>
      <c r="H1285" s="3" t="s">
        <v>9</v>
      </c>
      <c r="I1285" s="3" t="s">
        <v>45</v>
      </c>
      <c r="J1285" s="3">
        <v>259</v>
      </c>
      <c r="K1285" s="3">
        <v>29</v>
      </c>
      <c r="L1285" s="3">
        <v>0</v>
      </c>
      <c r="M1285" s="4">
        <f>PI()*(K1285/2)^2/1000+PI()*(L1285/2)^2/1000</f>
        <v>0.660519855417254</v>
      </c>
      <c r="N1285" s="33">
        <v>0</v>
      </c>
      <c r="O1285" s="3">
        <v>5</v>
      </c>
      <c r="P1285" s="6">
        <v>2.0419999999999998</v>
      </c>
      <c r="Q1285" s="6">
        <v>2.8380000000000001</v>
      </c>
      <c r="R1285" s="6">
        <v>2.7850000000000001</v>
      </c>
      <c r="S1285" s="6">
        <v>0</v>
      </c>
      <c r="T1285" s="6">
        <f>R1285-S1285</f>
        <v>2.7850000000000001</v>
      </c>
      <c r="U1285" s="7">
        <v>2.7850000000000001</v>
      </c>
      <c r="V1285" s="6">
        <f>U1285-S1285</f>
        <v>2.7850000000000001</v>
      </c>
      <c r="W1285" s="6">
        <f>100 - (1 - (((U1285-T1285)/U1285)+(S1285/T1285)))*100</f>
        <v>0</v>
      </c>
      <c r="X1285" s="6">
        <v>2.919</v>
      </c>
      <c r="Y1285" s="13">
        <f>(X1285-U1285)/U1285*100</f>
        <v>4.8114901256732452</v>
      </c>
      <c r="Z1285" s="14">
        <f>IF(W1285&gt;10,"NA",Y1285)</f>
        <v>4.8114901256732452</v>
      </c>
    </row>
    <row r="1286" spans="1:26" ht="19" x14ac:dyDescent="0.25">
      <c r="A1286" s="23">
        <v>1285</v>
      </c>
      <c r="B1286" s="5" t="s">
        <v>0</v>
      </c>
      <c r="C1286" s="3" t="s">
        <v>46</v>
      </c>
      <c r="D1286" s="3" t="s">
        <v>46</v>
      </c>
      <c r="E1286" s="3" t="s">
        <v>47</v>
      </c>
      <c r="F1286" s="3" t="s">
        <v>23</v>
      </c>
      <c r="G1286" s="3">
        <v>13</v>
      </c>
      <c r="H1286" s="3" t="s">
        <v>9</v>
      </c>
      <c r="I1286" s="3" t="s">
        <v>45</v>
      </c>
      <c r="J1286" s="3">
        <v>259</v>
      </c>
      <c r="K1286" s="3">
        <v>29</v>
      </c>
      <c r="L1286" s="3">
        <v>0</v>
      </c>
      <c r="M1286" s="4">
        <f>PI()*(K1286/2)^2/1000+PI()*(L1286/2)^2/1000</f>
        <v>0.660519855417254</v>
      </c>
      <c r="N1286" s="33">
        <v>1</v>
      </c>
      <c r="O1286" s="3">
        <v>6</v>
      </c>
      <c r="P1286" s="6">
        <v>1.8240000000000001</v>
      </c>
      <c r="Q1286" s="6">
        <v>2.1110000000000002</v>
      </c>
      <c r="R1286" s="6">
        <v>2.069</v>
      </c>
      <c r="S1286" s="6">
        <v>0</v>
      </c>
      <c r="T1286" s="6">
        <f>R1286-S1286</f>
        <v>2.069</v>
      </c>
      <c r="U1286" s="7">
        <v>2.069</v>
      </c>
      <c r="V1286" s="6">
        <f>U1286-S1286</f>
        <v>2.069</v>
      </c>
      <c r="W1286" s="6">
        <f>100 - (1 - (((U1286-T1286)/U1286)+(S1286/T1286)))*100</f>
        <v>0</v>
      </c>
      <c r="X1286" s="6">
        <v>2.1779999999999999</v>
      </c>
      <c r="Y1286" s="13">
        <f>(X1286-U1286)/U1286*100</f>
        <v>5.2682455292411783</v>
      </c>
      <c r="Z1286" s="14">
        <f>IF(W1286&gt;10,"NA",Y1286)</f>
        <v>5.2682455292411783</v>
      </c>
    </row>
    <row r="1287" spans="1:26" ht="19" x14ac:dyDescent="0.25">
      <c r="A1287" s="23">
        <v>1286</v>
      </c>
      <c r="B1287" s="5" t="s">
        <v>0</v>
      </c>
      <c r="C1287" s="3" t="s">
        <v>46</v>
      </c>
      <c r="D1287" s="3" t="s">
        <v>46</v>
      </c>
      <c r="E1287" s="3" t="s">
        <v>47</v>
      </c>
      <c r="F1287" s="3" t="s">
        <v>23</v>
      </c>
      <c r="G1287" s="3">
        <v>13</v>
      </c>
      <c r="H1287" s="3" t="s">
        <v>9</v>
      </c>
      <c r="I1287" s="3" t="s">
        <v>45</v>
      </c>
      <c r="J1287" s="3">
        <v>259</v>
      </c>
      <c r="K1287" s="3">
        <v>29</v>
      </c>
      <c r="L1287" s="3">
        <v>0</v>
      </c>
      <c r="M1287" s="4">
        <f>PI()*(K1287/2)^2/1000+PI()*(L1287/2)^2/1000</f>
        <v>0.660519855417254</v>
      </c>
      <c r="N1287" s="33">
        <v>0</v>
      </c>
      <c r="O1287" s="3">
        <v>7</v>
      </c>
      <c r="P1287" s="6">
        <v>2.4359999999999999</v>
      </c>
      <c r="Q1287" s="6">
        <v>4.1509999999999998</v>
      </c>
      <c r="R1287" s="6">
        <v>4.09</v>
      </c>
      <c r="S1287" s="6">
        <v>0</v>
      </c>
      <c r="T1287" s="6">
        <f>R1287-S1287</f>
        <v>4.09</v>
      </c>
      <c r="U1287" s="7">
        <v>4.09</v>
      </c>
      <c r="V1287" s="6">
        <f>U1287-S1287</f>
        <v>4.09</v>
      </c>
      <c r="W1287" s="6">
        <f>100 - (1 - (((U1287-T1287)/U1287)+(S1287/T1287)))*100</f>
        <v>0</v>
      </c>
      <c r="X1287" s="6">
        <v>4.26</v>
      </c>
      <c r="Y1287" s="13">
        <f>(X1287-U1287)/U1287*100</f>
        <v>4.15647921760391</v>
      </c>
      <c r="Z1287" s="14">
        <f>IF(W1287&gt;10,"NA",Y1287)</f>
        <v>4.15647921760391</v>
      </c>
    </row>
    <row r="1288" spans="1:26" ht="19" x14ac:dyDescent="0.25">
      <c r="A1288" s="23">
        <v>1287</v>
      </c>
      <c r="B1288" s="5" t="s">
        <v>0</v>
      </c>
      <c r="C1288" s="3" t="s">
        <v>46</v>
      </c>
      <c r="D1288" s="3" t="s">
        <v>46</v>
      </c>
      <c r="E1288" s="3" t="s">
        <v>47</v>
      </c>
      <c r="F1288" s="3" t="s">
        <v>23</v>
      </c>
      <c r="G1288" s="3">
        <v>13</v>
      </c>
      <c r="H1288" s="3" t="s">
        <v>9</v>
      </c>
      <c r="I1288" s="3" t="s">
        <v>45</v>
      </c>
      <c r="J1288" s="3">
        <v>259</v>
      </c>
      <c r="K1288" s="3">
        <v>29</v>
      </c>
      <c r="L1288" s="3">
        <v>0</v>
      </c>
      <c r="M1288" s="4">
        <f>PI()*(K1288/2)^2/1000+PI()*(L1288/2)^2/1000</f>
        <v>0.660519855417254</v>
      </c>
      <c r="N1288" s="33">
        <v>0</v>
      </c>
      <c r="O1288" s="3">
        <v>8</v>
      </c>
      <c r="P1288" s="6">
        <v>2.5630000000000002</v>
      </c>
      <c r="Q1288" s="6">
        <v>4.6070000000000002</v>
      </c>
      <c r="R1288" s="6">
        <v>4.5259999999999998</v>
      </c>
      <c r="S1288" s="6">
        <v>0</v>
      </c>
      <c r="T1288" s="6">
        <f>R1288-S1288</f>
        <v>4.5259999999999998</v>
      </c>
      <c r="U1288" s="7">
        <v>4.5259999999999998</v>
      </c>
      <c r="V1288" s="6">
        <f>U1288-S1288</f>
        <v>4.5259999999999998</v>
      </c>
      <c r="W1288" s="6">
        <f>100 - (1 - (((U1288-T1288)/U1288)+(S1288/T1288)))*100</f>
        <v>0</v>
      </c>
      <c r="X1288" s="6">
        <v>4.6820000000000004</v>
      </c>
      <c r="Y1288" s="13">
        <f>(X1288-U1288)/U1288*100</f>
        <v>3.4467520989836631</v>
      </c>
      <c r="Z1288" s="14">
        <f>IF(W1288&gt;10,"NA",Y1288)</f>
        <v>3.4467520989836631</v>
      </c>
    </row>
    <row r="1289" spans="1:26" ht="19" x14ac:dyDescent="0.25">
      <c r="A1289" s="23">
        <v>1288</v>
      </c>
      <c r="B1289" s="5" t="s">
        <v>0</v>
      </c>
      <c r="C1289" s="3" t="s">
        <v>46</v>
      </c>
      <c r="D1289" s="3" t="s">
        <v>46</v>
      </c>
      <c r="E1289" s="3" t="s">
        <v>47</v>
      </c>
      <c r="F1289" s="3" t="s">
        <v>23</v>
      </c>
      <c r="G1289" s="3">
        <v>13</v>
      </c>
      <c r="H1289" s="3" t="s">
        <v>17</v>
      </c>
      <c r="I1289" s="3" t="s">
        <v>45</v>
      </c>
      <c r="J1289" s="3">
        <v>259</v>
      </c>
      <c r="K1289" s="3">
        <v>29</v>
      </c>
      <c r="L1289" s="3">
        <v>0</v>
      </c>
      <c r="M1289" s="4">
        <f>PI()*(K1289/2)^2/1000+PI()*(L1289/2)^2/1000</f>
        <v>0.660519855417254</v>
      </c>
      <c r="N1289" s="33">
        <v>0</v>
      </c>
      <c r="O1289" s="3">
        <v>1</v>
      </c>
      <c r="P1289" s="6">
        <v>2.1619999999999999</v>
      </c>
      <c r="Q1289" s="6">
        <v>2.581</v>
      </c>
      <c r="R1289" s="6">
        <v>2.581</v>
      </c>
      <c r="S1289" s="6">
        <v>0</v>
      </c>
      <c r="T1289" s="6">
        <f>R1289-S1289</f>
        <v>2.581</v>
      </c>
      <c r="U1289" s="6">
        <v>2.8620000000000001</v>
      </c>
      <c r="V1289" s="6">
        <f>U1289-S1289</f>
        <v>2.8620000000000001</v>
      </c>
      <c r="W1289" s="6">
        <f>100 - (1 - (((U1289-T1289)/U1289)+(S1289/T1289)))*100</f>
        <v>9.8183088749126455</v>
      </c>
      <c r="X1289" s="6">
        <v>2.9159999999999999</v>
      </c>
      <c r="Y1289" s="13">
        <f>(X1289-U1289)/U1289*100</f>
        <v>1.8867924528301823</v>
      </c>
      <c r="Z1289" s="14">
        <f>IF(W1289&gt;10,"NA",Y1289)</f>
        <v>1.8867924528301823</v>
      </c>
    </row>
    <row r="1290" spans="1:26" ht="19" x14ac:dyDescent="0.25">
      <c r="A1290" s="23">
        <v>1289</v>
      </c>
      <c r="B1290" s="5" t="s">
        <v>0</v>
      </c>
      <c r="C1290" s="3" t="s">
        <v>46</v>
      </c>
      <c r="D1290" s="3" t="s">
        <v>46</v>
      </c>
      <c r="E1290" s="3" t="s">
        <v>47</v>
      </c>
      <c r="F1290" s="3" t="s">
        <v>23</v>
      </c>
      <c r="G1290" s="3">
        <v>13</v>
      </c>
      <c r="H1290" s="3" t="s">
        <v>17</v>
      </c>
      <c r="I1290" s="3" t="s">
        <v>45</v>
      </c>
      <c r="J1290" s="3">
        <v>259</v>
      </c>
      <c r="K1290" s="3">
        <v>29</v>
      </c>
      <c r="L1290" s="3">
        <v>0</v>
      </c>
      <c r="M1290" s="4">
        <f>PI()*(K1290/2)^2/1000+PI()*(L1290/2)^2/1000</f>
        <v>0.660519855417254</v>
      </c>
      <c r="N1290" s="33">
        <v>1</v>
      </c>
      <c r="O1290" s="3">
        <v>2</v>
      </c>
      <c r="P1290" s="6">
        <v>2.4319999999999999</v>
      </c>
      <c r="Q1290" s="6">
        <v>3.9430000000000001</v>
      </c>
      <c r="R1290" s="6">
        <v>3.9430000000000001</v>
      </c>
      <c r="S1290" s="6">
        <v>0</v>
      </c>
      <c r="T1290" s="6">
        <f>R1290-S1290</f>
        <v>3.9430000000000001</v>
      </c>
      <c r="U1290" s="6">
        <v>3.9430000000000001</v>
      </c>
      <c r="V1290" s="6">
        <f>U1290-S1290</f>
        <v>3.9430000000000001</v>
      </c>
      <c r="W1290" s="6">
        <f>100 - (1 - (((U1290-T1290)/U1290)+(S1290/T1290)))*100</f>
        <v>0</v>
      </c>
      <c r="X1290" s="6">
        <v>4.1580000000000004</v>
      </c>
      <c r="Y1290" s="13">
        <f>(X1290-U1290)/U1290*100</f>
        <v>5.4527009890946054</v>
      </c>
      <c r="Z1290" s="14">
        <f>IF(W1290&gt;10,"NA",Y1290)</f>
        <v>5.4527009890946054</v>
      </c>
    </row>
    <row r="1291" spans="1:26" ht="19" x14ac:dyDescent="0.25">
      <c r="A1291" s="23">
        <v>1290</v>
      </c>
      <c r="B1291" s="5" t="s">
        <v>0</v>
      </c>
      <c r="C1291" s="3" t="s">
        <v>46</v>
      </c>
      <c r="D1291" s="3" t="s">
        <v>46</v>
      </c>
      <c r="E1291" s="3" t="s">
        <v>47</v>
      </c>
      <c r="F1291" s="3" t="s">
        <v>23</v>
      </c>
      <c r="G1291" s="3">
        <v>13</v>
      </c>
      <c r="H1291" s="3" t="s">
        <v>17</v>
      </c>
      <c r="I1291" s="3" t="s">
        <v>45</v>
      </c>
      <c r="J1291" s="3">
        <v>259</v>
      </c>
      <c r="K1291" s="3">
        <v>29</v>
      </c>
      <c r="L1291" s="3">
        <v>0</v>
      </c>
      <c r="M1291" s="4">
        <f>PI()*(K1291/2)^2/1000+PI()*(L1291/2)^2/1000</f>
        <v>0.660519855417254</v>
      </c>
      <c r="N1291" s="33">
        <v>0</v>
      </c>
      <c r="O1291" s="3">
        <v>3</v>
      </c>
      <c r="P1291" s="6">
        <v>1.7230000000000001</v>
      </c>
      <c r="Q1291" s="6">
        <v>1.161</v>
      </c>
      <c r="R1291" s="6">
        <v>1.161</v>
      </c>
      <c r="S1291" s="6">
        <v>0</v>
      </c>
      <c r="T1291" s="6">
        <f>R1291-S1291</f>
        <v>1.161</v>
      </c>
      <c r="U1291" s="6">
        <v>1.3380000000000001</v>
      </c>
      <c r="V1291" s="6">
        <f>U1291-S1291</f>
        <v>1.3380000000000001</v>
      </c>
      <c r="W1291" s="6">
        <f>100 - (1 - (((U1291-T1291)/U1291)+(S1291/T1291)))*100</f>
        <v>13.228699551569505</v>
      </c>
      <c r="X1291" s="6">
        <v>1.3380000000000001</v>
      </c>
      <c r="Y1291" s="13">
        <f>(X1291-U1291)/U1291*100</f>
        <v>0</v>
      </c>
      <c r="Z1291" s="14" t="str">
        <f>IF(W1291&gt;10,"NA",Y1291)</f>
        <v>NA</v>
      </c>
    </row>
    <row r="1292" spans="1:26" ht="19" x14ac:dyDescent="0.25">
      <c r="A1292" s="23">
        <v>1291</v>
      </c>
      <c r="B1292" s="5" t="s">
        <v>0</v>
      </c>
      <c r="C1292" s="3" t="s">
        <v>46</v>
      </c>
      <c r="D1292" s="3" t="s">
        <v>46</v>
      </c>
      <c r="E1292" s="3" t="s">
        <v>47</v>
      </c>
      <c r="F1292" s="3" t="s">
        <v>23</v>
      </c>
      <c r="G1292" s="3">
        <v>13</v>
      </c>
      <c r="H1292" s="3" t="s">
        <v>17</v>
      </c>
      <c r="I1292" s="3" t="s">
        <v>45</v>
      </c>
      <c r="J1292" s="3">
        <v>259</v>
      </c>
      <c r="K1292" s="3">
        <v>29</v>
      </c>
      <c r="L1292" s="3">
        <v>0</v>
      </c>
      <c r="M1292" s="4">
        <f>PI()*(K1292/2)^2/1000+PI()*(L1292/2)^2/1000</f>
        <v>0.660519855417254</v>
      </c>
      <c r="N1292" s="33">
        <v>0</v>
      </c>
      <c r="O1292" s="3">
        <v>4</v>
      </c>
      <c r="P1292" s="6">
        <v>1.8009999999999999</v>
      </c>
      <c r="Q1292" s="6">
        <v>2.4</v>
      </c>
      <c r="R1292" s="6">
        <v>2.4</v>
      </c>
      <c r="S1292" s="6">
        <v>0</v>
      </c>
      <c r="T1292" s="6">
        <f>R1292-S1292</f>
        <v>2.4</v>
      </c>
      <c r="U1292" s="6">
        <v>2.4</v>
      </c>
      <c r="V1292" s="6">
        <f>U1292-S1292</f>
        <v>2.4</v>
      </c>
      <c r="W1292" s="6">
        <f>100 - (1 - (((U1292-T1292)/U1292)+(S1292/T1292)))*100</f>
        <v>0</v>
      </c>
      <c r="X1292" s="6">
        <v>2.5089999999999999</v>
      </c>
      <c r="Y1292" s="13">
        <f>(X1292-U1292)/U1292*100</f>
        <v>4.5416666666666661</v>
      </c>
      <c r="Z1292" s="14">
        <f>IF(W1292&gt;10,"NA",Y1292)</f>
        <v>4.5416666666666661</v>
      </c>
    </row>
    <row r="1293" spans="1:26" ht="19" x14ac:dyDescent="0.25">
      <c r="A1293" s="23">
        <v>1292</v>
      </c>
      <c r="B1293" s="5" t="s">
        <v>0</v>
      </c>
      <c r="C1293" s="3" t="s">
        <v>46</v>
      </c>
      <c r="D1293" s="3" t="s">
        <v>46</v>
      </c>
      <c r="E1293" s="3" t="s">
        <v>47</v>
      </c>
      <c r="F1293" s="3" t="s">
        <v>23</v>
      </c>
      <c r="G1293" s="3">
        <v>13</v>
      </c>
      <c r="H1293" s="3" t="s">
        <v>17</v>
      </c>
      <c r="I1293" s="3" t="s">
        <v>45</v>
      </c>
      <c r="J1293" s="3">
        <v>259</v>
      </c>
      <c r="K1293" s="3">
        <v>29</v>
      </c>
      <c r="L1293" s="3">
        <v>0</v>
      </c>
      <c r="M1293" s="4">
        <f>PI()*(K1293/2)^2/1000+PI()*(L1293/2)^2/1000</f>
        <v>0.660519855417254</v>
      </c>
      <c r="N1293" s="33">
        <v>0</v>
      </c>
      <c r="O1293" s="3">
        <v>5</v>
      </c>
      <c r="P1293" s="6">
        <v>2.464</v>
      </c>
      <c r="Q1293" s="6">
        <v>3.7330000000000001</v>
      </c>
      <c r="R1293" s="6">
        <v>3.673</v>
      </c>
      <c r="S1293" s="6">
        <v>0</v>
      </c>
      <c r="T1293" s="6">
        <f>R1293-S1293</f>
        <v>3.673</v>
      </c>
      <c r="U1293" s="6">
        <v>3.673</v>
      </c>
      <c r="V1293" s="6">
        <f>U1293-S1293</f>
        <v>3.673</v>
      </c>
      <c r="W1293" s="6">
        <f>100 - (1 - (((U1293-T1293)/U1293)+(S1293/T1293)))*100</f>
        <v>0</v>
      </c>
      <c r="X1293" s="6">
        <v>3.85</v>
      </c>
      <c r="Y1293" s="13">
        <f>(X1293-U1293)/U1293*100</f>
        <v>4.818949087939016</v>
      </c>
      <c r="Z1293" s="14">
        <f>IF(W1293&gt;10,"NA",Y1293)</f>
        <v>4.818949087939016</v>
      </c>
    </row>
    <row r="1294" spans="1:26" ht="19" x14ac:dyDescent="0.25">
      <c r="A1294" s="23">
        <v>1293</v>
      </c>
      <c r="B1294" s="5" t="s">
        <v>0</v>
      </c>
      <c r="C1294" s="3" t="s">
        <v>46</v>
      </c>
      <c r="D1294" s="3" t="s">
        <v>46</v>
      </c>
      <c r="E1294" s="3" t="s">
        <v>47</v>
      </c>
      <c r="F1294" s="3" t="s">
        <v>23</v>
      </c>
      <c r="G1294" s="3">
        <v>13</v>
      </c>
      <c r="H1294" s="3" t="s">
        <v>17</v>
      </c>
      <c r="I1294" s="3" t="s">
        <v>45</v>
      </c>
      <c r="J1294" s="3">
        <v>259</v>
      </c>
      <c r="K1294" s="3">
        <v>29</v>
      </c>
      <c r="L1294" s="3">
        <v>0</v>
      </c>
      <c r="M1294" s="4">
        <f>PI()*(K1294/2)^2/1000+PI()*(L1294/2)^2/1000</f>
        <v>0.660519855417254</v>
      </c>
      <c r="N1294" s="33">
        <v>0</v>
      </c>
      <c r="O1294" s="3">
        <v>6</v>
      </c>
      <c r="P1294" s="6">
        <v>2.677</v>
      </c>
      <c r="Q1294" s="6">
        <v>4.1550000000000002</v>
      </c>
      <c r="R1294" s="6">
        <v>4.1520000000000001</v>
      </c>
      <c r="S1294" s="6">
        <v>0</v>
      </c>
      <c r="T1294" s="6">
        <f>R1294-S1294</f>
        <v>4.1520000000000001</v>
      </c>
      <c r="U1294" s="6">
        <v>4.1520000000000001</v>
      </c>
      <c r="V1294" s="6">
        <f>U1294-S1294</f>
        <v>4.1520000000000001</v>
      </c>
      <c r="W1294" s="6">
        <f>100 - (1 - (((U1294-T1294)/U1294)+(S1294/T1294)))*100</f>
        <v>0</v>
      </c>
      <c r="X1294" s="6">
        <v>4.3339999999999996</v>
      </c>
      <c r="Y1294" s="13">
        <f>(X1294-U1294)/U1294*100</f>
        <v>4.3834296724470017</v>
      </c>
      <c r="Z1294" s="14">
        <f>IF(W1294&gt;10,"NA",Y1294)</f>
        <v>4.3834296724470017</v>
      </c>
    </row>
    <row r="1295" spans="1:26" ht="19" x14ac:dyDescent="0.25">
      <c r="A1295" s="23">
        <v>1294</v>
      </c>
      <c r="B1295" s="5" t="s">
        <v>0</v>
      </c>
      <c r="C1295" s="3" t="s">
        <v>46</v>
      </c>
      <c r="D1295" s="3" t="s">
        <v>46</v>
      </c>
      <c r="E1295" s="3" t="s">
        <v>47</v>
      </c>
      <c r="F1295" s="3" t="s">
        <v>23</v>
      </c>
      <c r="G1295" s="3">
        <v>13</v>
      </c>
      <c r="H1295" s="3" t="s">
        <v>17</v>
      </c>
      <c r="I1295" s="3" t="s">
        <v>45</v>
      </c>
      <c r="J1295" s="3">
        <v>259</v>
      </c>
      <c r="K1295" s="3">
        <v>29</v>
      </c>
      <c r="L1295" s="3">
        <v>0</v>
      </c>
      <c r="M1295" s="4">
        <f>PI()*(K1295/2)^2/1000+PI()*(L1295/2)^2/1000</f>
        <v>0.660519855417254</v>
      </c>
      <c r="N1295" s="33">
        <v>1</v>
      </c>
      <c r="O1295" s="3">
        <v>7</v>
      </c>
      <c r="P1295" s="6">
        <v>1.3939999999999999</v>
      </c>
      <c r="Q1295" s="6">
        <v>0.97399999999999998</v>
      </c>
      <c r="R1295" s="6">
        <v>0.97399999999999998</v>
      </c>
      <c r="S1295" s="6">
        <v>0</v>
      </c>
      <c r="T1295" s="6">
        <f>R1295-S1295</f>
        <v>0.97399999999999998</v>
      </c>
      <c r="U1295" s="6">
        <v>0.97399999999999998</v>
      </c>
      <c r="V1295" s="6">
        <f>U1295-S1295</f>
        <v>0.97399999999999998</v>
      </c>
      <c r="W1295" s="6">
        <f>100 - (1 - (((U1295-T1295)/U1295)+(S1295/T1295)))*100</f>
        <v>0</v>
      </c>
      <c r="X1295" s="6">
        <v>1.014</v>
      </c>
      <c r="Y1295" s="13">
        <f>(X1295-U1295)/U1295*100</f>
        <v>4.106776180698156</v>
      </c>
      <c r="Z1295" s="14">
        <f>IF(W1295&gt;10,"NA",Y1295)</f>
        <v>4.106776180698156</v>
      </c>
    </row>
    <row r="1296" spans="1:26" ht="19" x14ac:dyDescent="0.25">
      <c r="A1296" s="23">
        <v>1295</v>
      </c>
      <c r="B1296" s="5" t="s">
        <v>0</v>
      </c>
      <c r="C1296" s="3" t="s">
        <v>46</v>
      </c>
      <c r="D1296" s="3" t="s">
        <v>46</v>
      </c>
      <c r="E1296" s="3" t="s">
        <v>47</v>
      </c>
      <c r="F1296" s="3" t="s">
        <v>23</v>
      </c>
      <c r="G1296" s="3">
        <v>13</v>
      </c>
      <c r="H1296" s="3" t="s">
        <v>17</v>
      </c>
      <c r="I1296" s="3" t="s">
        <v>45</v>
      </c>
      <c r="J1296" s="3">
        <v>259</v>
      </c>
      <c r="K1296" s="3">
        <v>29</v>
      </c>
      <c r="L1296" s="3">
        <v>0</v>
      </c>
      <c r="M1296" s="4">
        <f>PI()*(K1296/2)^2/1000+PI()*(L1296/2)^2/1000</f>
        <v>0.660519855417254</v>
      </c>
      <c r="N1296" s="33">
        <v>0</v>
      </c>
      <c r="O1296" s="3">
        <v>8</v>
      </c>
      <c r="P1296" s="6">
        <v>1.9319999999999999</v>
      </c>
      <c r="Q1296" s="6">
        <v>1.7949999999999999</v>
      </c>
      <c r="R1296" s="6">
        <v>1.7949999999999999</v>
      </c>
      <c r="S1296" s="6">
        <v>0</v>
      </c>
      <c r="T1296" s="6">
        <f>R1296-S1296</f>
        <v>1.7949999999999999</v>
      </c>
      <c r="U1296" s="6">
        <v>2.0409999999999999</v>
      </c>
      <c r="V1296" s="6">
        <f>U1296-S1296</f>
        <v>2.0409999999999999</v>
      </c>
      <c r="W1296" s="6">
        <f>100 - (1 - (((U1296-T1296)/U1296)+(S1296/T1296)))*100</f>
        <v>12.052915237628611</v>
      </c>
      <c r="X1296" s="6">
        <v>2.0739999999999998</v>
      </c>
      <c r="Y1296" s="13">
        <f>(X1296-U1296)/U1296*100</f>
        <v>1.6168544830965175</v>
      </c>
      <c r="Z1296" s="14" t="str">
        <f>IF(W1296&gt;10,"NA",Y1296)</f>
        <v>NA</v>
      </c>
    </row>
    <row r="1297" spans="1:26" ht="19" x14ac:dyDescent="0.25">
      <c r="A1297" s="23">
        <v>1296</v>
      </c>
      <c r="B1297" s="5" t="s">
        <v>0</v>
      </c>
      <c r="C1297" s="3" t="s">
        <v>46</v>
      </c>
      <c r="D1297" s="3" t="s">
        <v>46</v>
      </c>
      <c r="E1297" s="3" t="s">
        <v>47</v>
      </c>
      <c r="F1297" s="3" t="s">
        <v>23</v>
      </c>
      <c r="G1297" s="3">
        <v>13</v>
      </c>
      <c r="H1297" s="3" t="s">
        <v>17</v>
      </c>
      <c r="I1297" s="3" t="s">
        <v>45</v>
      </c>
      <c r="J1297" s="3">
        <v>259</v>
      </c>
      <c r="K1297" s="3">
        <v>29</v>
      </c>
      <c r="L1297" s="3">
        <v>0</v>
      </c>
      <c r="M1297" s="4">
        <f>PI()*(K1297/2)^2/1000+PI()*(L1297/2)^2/1000</f>
        <v>0.660519855417254</v>
      </c>
      <c r="N1297" s="33">
        <v>1</v>
      </c>
      <c r="O1297" s="3">
        <v>9</v>
      </c>
      <c r="P1297" s="6">
        <v>1.982</v>
      </c>
      <c r="Q1297" s="6">
        <v>2.66</v>
      </c>
      <c r="R1297" s="6">
        <v>2.5630000000000002</v>
      </c>
      <c r="S1297" s="6">
        <v>0</v>
      </c>
      <c r="T1297" s="6">
        <f>R1297-S1297</f>
        <v>2.5630000000000002</v>
      </c>
      <c r="U1297" s="6">
        <v>2.5630000000000002</v>
      </c>
      <c r="V1297" s="6">
        <f>U1297-S1297</f>
        <v>2.5630000000000002</v>
      </c>
      <c r="W1297" s="6">
        <f>100 - (1 - (((U1297-T1297)/U1297)+(S1297/T1297)))*100</f>
        <v>0</v>
      </c>
      <c r="X1297" s="6">
        <v>2.681</v>
      </c>
      <c r="Y1297" s="13">
        <f>(X1297-U1297)/U1297*100</f>
        <v>4.6039797112758434</v>
      </c>
      <c r="Z1297" s="14">
        <f>IF(W1297&gt;10,"NA",Y1297)</f>
        <v>4.6039797112758434</v>
      </c>
    </row>
    <row r="1298" spans="1:26" ht="19" x14ac:dyDescent="0.25">
      <c r="A1298" s="23">
        <v>1297</v>
      </c>
      <c r="B1298" s="5" t="s">
        <v>0</v>
      </c>
      <c r="C1298" s="3" t="s">
        <v>46</v>
      </c>
      <c r="D1298" s="3" t="s">
        <v>46</v>
      </c>
      <c r="E1298" s="3" t="s">
        <v>47</v>
      </c>
      <c r="F1298" s="3" t="s">
        <v>23</v>
      </c>
      <c r="G1298" s="3">
        <v>13</v>
      </c>
      <c r="H1298" s="3" t="s">
        <v>17</v>
      </c>
      <c r="I1298" s="3" t="s">
        <v>45</v>
      </c>
      <c r="J1298" s="3">
        <v>259</v>
      </c>
      <c r="K1298" s="3">
        <v>29</v>
      </c>
      <c r="L1298" s="3">
        <v>0</v>
      </c>
      <c r="M1298" s="4">
        <f>PI()*(K1298/2)^2/1000+PI()*(L1298/2)^2/1000</f>
        <v>0.660519855417254</v>
      </c>
      <c r="N1298" s="33">
        <v>0</v>
      </c>
      <c r="O1298" s="3">
        <v>10</v>
      </c>
      <c r="P1298" s="6">
        <v>2.5129999999999999</v>
      </c>
      <c r="Q1298" s="6">
        <v>4.2830000000000004</v>
      </c>
      <c r="R1298" s="6">
        <v>4.16</v>
      </c>
      <c r="S1298" s="6">
        <v>0</v>
      </c>
      <c r="T1298" s="6">
        <f>R1298-S1298</f>
        <v>4.16</v>
      </c>
      <c r="U1298" s="6">
        <v>4.16</v>
      </c>
      <c r="V1298" s="6">
        <f>U1298-S1298</f>
        <v>4.16</v>
      </c>
      <c r="W1298" s="6">
        <f>100 - (1 - (((U1298-T1298)/U1298)+(S1298/T1298)))*100</f>
        <v>0</v>
      </c>
      <c r="X1298" s="6">
        <v>4.3360000000000003</v>
      </c>
      <c r="Y1298" s="13">
        <f>(X1298-U1298)/U1298*100</f>
        <v>4.2307692307692344</v>
      </c>
      <c r="Z1298" s="14">
        <f>IF(W1298&gt;10,"NA",Y1298)</f>
        <v>4.2307692307692344</v>
      </c>
    </row>
    <row r="1299" spans="1:26" ht="19" x14ac:dyDescent="0.25">
      <c r="A1299" s="23">
        <v>1298</v>
      </c>
      <c r="B1299" s="5" t="s">
        <v>0</v>
      </c>
      <c r="C1299" s="3" t="s">
        <v>46</v>
      </c>
      <c r="D1299" s="3" t="s">
        <v>46</v>
      </c>
      <c r="E1299" s="3" t="s">
        <v>47</v>
      </c>
      <c r="F1299" s="3" t="s">
        <v>23</v>
      </c>
      <c r="G1299" s="3">
        <v>13</v>
      </c>
      <c r="H1299" s="3" t="s">
        <v>17</v>
      </c>
      <c r="I1299" s="3" t="s">
        <v>45</v>
      </c>
      <c r="J1299" s="3">
        <v>259</v>
      </c>
      <c r="K1299" s="3">
        <v>29</v>
      </c>
      <c r="L1299" s="3">
        <v>0</v>
      </c>
      <c r="M1299" s="4">
        <f>PI()*(K1299/2)^2/1000+PI()*(L1299/2)^2/1000</f>
        <v>0.660519855417254</v>
      </c>
      <c r="N1299" s="33">
        <v>0</v>
      </c>
      <c r="O1299" s="3">
        <v>11</v>
      </c>
      <c r="P1299" s="6">
        <v>1.8260000000000001</v>
      </c>
      <c r="Q1299" s="6">
        <v>1.6180000000000001</v>
      </c>
      <c r="R1299" s="6">
        <v>1.6180000000000001</v>
      </c>
      <c r="S1299" s="6">
        <v>0</v>
      </c>
      <c r="T1299" s="6">
        <f>R1299-S1299</f>
        <v>1.6180000000000001</v>
      </c>
      <c r="U1299" s="6">
        <v>2.2730000000000001</v>
      </c>
      <c r="V1299" s="6">
        <f>U1299-S1299</f>
        <v>2.2730000000000001</v>
      </c>
      <c r="W1299" s="6">
        <f>100 - (1 - (((U1299-T1299)/U1299)+(S1299/T1299)))*100</f>
        <v>28.816542014958202</v>
      </c>
      <c r="X1299" s="6">
        <v>2.302</v>
      </c>
      <c r="Y1299" s="13">
        <f>(X1299-U1299)/U1299*100</f>
        <v>1.2758468983721916</v>
      </c>
      <c r="Z1299" s="14" t="str">
        <f>IF(W1299&gt;10,"NA",Y1299)</f>
        <v>NA</v>
      </c>
    </row>
    <row r="1300" spans="1:26" ht="19" x14ac:dyDescent="0.25">
      <c r="A1300" s="23">
        <v>1299</v>
      </c>
      <c r="B1300" s="5" t="s">
        <v>0</v>
      </c>
      <c r="C1300" s="3" t="s">
        <v>46</v>
      </c>
      <c r="D1300" s="3" t="s">
        <v>46</v>
      </c>
      <c r="E1300" s="3" t="s">
        <v>47</v>
      </c>
      <c r="F1300" s="3" t="s">
        <v>23</v>
      </c>
      <c r="G1300" s="3">
        <v>14</v>
      </c>
      <c r="H1300" s="3" t="s">
        <v>9</v>
      </c>
      <c r="I1300" s="3" t="s">
        <v>35</v>
      </c>
      <c r="J1300" s="3">
        <v>306</v>
      </c>
      <c r="K1300" s="3">
        <v>23</v>
      </c>
      <c r="L1300" s="3">
        <v>0</v>
      </c>
      <c r="M1300" s="4">
        <f>PI()*(K1300/2)^2/1000+PI()*(L1300/2)^2/1000</f>
        <v>0.41547562843725011</v>
      </c>
      <c r="N1300" s="33">
        <v>0</v>
      </c>
      <c r="O1300" s="3">
        <v>1</v>
      </c>
      <c r="P1300" s="6">
        <v>2.9049999999999998</v>
      </c>
      <c r="Q1300" s="6">
        <v>5.1920000000000002</v>
      </c>
      <c r="R1300" s="6">
        <v>4.9790000000000001</v>
      </c>
      <c r="S1300" s="6">
        <v>0</v>
      </c>
      <c r="T1300" s="6">
        <f>R1300-S1300</f>
        <v>4.9790000000000001</v>
      </c>
      <c r="U1300" s="6">
        <v>5.101</v>
      </c>
      <c r="V1300" s="6">
        <f>U1300-S1300</f>
        <v>5.101</v>
      </c>
      <c r="W1300" s="6">
        <f>100 - (1 - (((U1300-T1300)/U1300)+(S1300/T1300)))*100</f>
        <v>2.3916879043324855</v>
      </c>
      <c r="X1300" s="6">
        <v>5.27</v>
      </c>
      <c r="Y1300" s="13">
        <f>(X1300-U1300)/U1300*100</f>
        <v>3.3130758674769578</v>
      </c>
      <c r="Z1300" s="14">
        <f>IF(W1300&gt;10,"NA",Y1300)</f>
        <v>3.3130758674769578</v>
      </c>
    </row>
    <row r="1301" spans="1:26" ht="19" x14ac:dyDescent="0.25">
      <c r="A1301" s="23">
        <v>1300</v>
      </c>
      <c r="B1301" s="5" t="s">
        <v>0</v>
      </c>
      <c r="C1301" s="3" t="s">
        <v>46</v>
      </c>
      <c r="D1301" s="3" t="s">
        <v>46</v>
      </c>
      <c r="E1301" s="3" t="s">
        <v>47</v>
      </c>
      <c r="F1301" s="3" t="s">
        <v>23</v>
      </c>
      <c r="G1301" s="3">
        <v>14</v>
      </c>
      <c r="H1301" s="3" t="s">
        <v>9</v>
      </c>
      <c r="I1301" s="3" t="s">
        <v>35</v>
      </c>
      <c r="J1301" s="3">
        <v>306</v>
      </c>
      <c r="K1301" s="3">
        <v>23</v>
      </c>
      <c r="L1301" s="3">
        <v>0</v>
      </c>
      <c r="M1301" s="4">
        <f>PI()*(K1301/2)^2/1000+PI()*(L1301/2)^2/1000</f>
        <v>0.41547562843725011</v>
      </c>
      <c r="N1301" s="33">
        <v>1</v>
      </c>
      <c r="O1301" s="3">
        <v>2</v>
      </c>
      <c r="P1301" s="6">
        <v>3.4929999999999999</v>
      </c>
      <c r="Q1301" s="6">
        <v>7.2249999999999996</v>
      </c>
      <c r="R1301" s="6">
        <v>7.0919999999999996</v>
      </c>
      <c r="S1301" s="6">
        <v>0</v>
      </c>
      <c r="T1301" s="6">
        <f>R1301-S1301</f>
        <v>7.0919999999999996</v>
      </c>
      <c r="U1301" s="6">
        <v>7.0919999999999996</v>
      </c>
      <c r="V1301" s="6">
        <f>U1301-S1301</f>
        <v>7.0919999999999996</v>
      </c>
      <c r="W1301" s="6">
        <f>100 - (1 - (((U1301-T1301)/U1301)+(S1301/T1301)))*100</f>
        <v>0</v>
      </c>
      <c r="X1301" s="6">
        <v>7.3250000000000002</v>
      </c>
      <c r="Y1301" s="13">
        <f>(X1301-U1301)/U1301*100</f>
        <v>3.285391990975755</v>
      </c>
      <c r="Z1301" s="14">
        <f>IF(W1301&gt;10,"NA",Y1301)</f>
        <v>3.285391990975755</v>
      </c>
    </row>
    <row r="1302" spans="1:26" ht="19" x14ac:dyDescent="0.25">
      <c r="A1302" s="23">
        <v>1301</v>
      </c>
      <c r="B1302" s="5" t="s">
        <v>0</v>
      </c>
      <c r="C1302" s="3" t="s">
        <v>46</v>
      </c>
      <c r="D1302" s="3" t="s">
        <v>46</v>
      </c>
      <c r="E1302" s="3" t="s">
        <v>47</v>
      </c>
      <c r="F1302" s="3" t="s">
        <v>23</v>
      </c>
      <c r="G1302" s="3">
        <v>14</v>
      </c>
      <c r="H1302" s="3" t="s">
        <v>9</v>
      </c>
      <c r="I1302" s="3" t="s">
        <v>35</v>
      </c>
      <c r="J1302" s="3">
        <v>306</v>
      </c>
      <c r="K1302" s="3">
        <v>23</v>
      </c>
      <c r="L1302" s="3">
        <v>0</v>
      </c>
      <c r="M1302" s="4">
        <f>PI()*(K1302/2)^2/1000+PI()*(L1302/2)^2/1000</f>
        <v>0.41547562843725011</v>
      </c>
      <c r="N1302" s="33">
        <v>0</v>
      </c>
      <c r="O1302" s="3">
        <v>3</v>
      </c>
      <c r="P1302" s="6">
        <v>3.895</v>
      </c>
      <c r="Q1302" s="6">
        <v>6.7380000000000004</v>
      </c>
      <c r="R1302" s="6">
        <v>6.5839999999999996</v>
      </c>
      <c r="S1302" s="6">
        <v>7.9000000000000001E-2</v>
      </c>
      <c r="T1302" s="6">
        <f>R1302-S1302</f>
        <v>6.5049999999999999</v>
      </c>
      <c r="U1302" s="6">
        <v>8.0419999999999998</v>
      </c>
      <c r="V1302" s="6">
        <f>U1302-S1302</f>
        <v>7.9630000000000001</v>
      </c>
      <c r="W1302" s="6">
        <f>100 - (1 - (((U1302-T1302)/U1302)+(S1302/T1302)))*100</f>
        <v>20.326611576693537</v>
      </c>
      <c r="X1302" s="6">
        <v>8.0860000000000003</v>
      </c>
      <c r="Y1302" s="13">
        <f>(X1302-U1302)/U1302*100</f>
        <v>0.54712758020393537</v>
      </c>
      <c r="Z1302" s="14" t="str">
        <f>IF(W1302&gt;10,"NA",Y1302)</f>
        <v>NA</v>
      </c>
    </row>
    <row r="1303" spans="1:26" ht="19" x14ac:dyDescent="0.25">
      <c r="A1303" s="23">
        <v>1302</v>
      </c>
      <c r="B1303" s="5" t="s">
        <v>0</v>
      </c>
      <c r="C1303" s="3" t="s">
        <v>46</v>
      </c>
      <c r="D1303" s="3" t="s">
        <v>46</v>
      </c>
      <c r="E1303" s="3" t="s">
        <v>47</v>
      </c>
      <c r="F1303" s="3" t="s">
        <v>23</v>
      </c>
      <c r="G1303" s="3">
        <v>14</v>
      </c>
      <c r="H1303" s="3" t="s">
        <v>9</v>
      </c>
      <c r="I1303" s="3" t="s">
        <v>35</v>
      </c>
      <c r="J1303" s="3">
        <v>306</v>
      </c>
      <c r="K1303" s="3">
        <v>23</v>
      </c>
      <c r="L1303" s="3">
        <v>0</v>
      </c>
      <c r="M1303" s="4">
        <f>PI()*(K1303/2)^2/1000+PI()*(L1303/2)^2/1000</f>
        <v>0.41547562843725011</v>
      </c>
      <c r="N1303" s="33">
        <v>0</v>
      </c>
      <c r="O1303" s="3">
        <v>4</v>
      </c>
      <c r="P1303" s="6">
        <v>3.5539999999999998</v>
      </c>
      <c r="Q1303" s="6">
        <v>5.2930000000000001</v>
      </c>
      <c r="R1303" s="6">
        <v>5.2119999999999997</v>
      </c>
      <c r="S1303" s="6">
        <v>0</v>
      </c>
      <c r="T1303" s="6">
        <f>R1303-S1303</f>
        <v>5.2119999999999997</v>
      </c>
      <c r="U1303" s="6">
        <v>5.8479999999999999</v>
      </c>
      <c r="V1303" s="6">
        <f>U1303-S1303</f>
        <v>5.8479999999999999</v>
      </c>
      <c r="W1303" s="6">
        <f>100 - (1 - (((U1303-T1303)/U1303)+(S1303/T1303)))*100</f>
        <v>10.875512995896031</v>
      </c>
      <c r="X1303" s="6">
        <v>5.8609999999999998</v>
      </c>
      <c r="Y1303" s="13">
        <f>(X1303-U1303)/U1303*100</f>
        <v>0.22229822161422538</v>
      </c>
      <c r="Z1303" s="14" t="str">
        <f>IF(W1303&gt;10,"NA",Y1303)</f>
        <v>NA</v>
      </c>
    </row>
    <row r="1304" spans="1:26" ht="19" x14ac:dyDescent="0.25">
      <c r="A1304" s="23">
        <v>1303</v>
      </c>
      <c r="B1304" s="5" t="s">
        <v>0</v>
      </c>
      <c r="C1304" s="3" t="s">
        <v>46</v>
      </c>
      <c r="D1304" s="3" t="s">
        <v>46</v>
      </c>
      <c r="E1304" s="3" t="s">
        <v>47</v>
      </c>
      <c r="F1304" s="3" t="s">
        <v>23</v>
      </c>
      <c r="G1304" s="3">
        <v>14</v>
      </c>
      <c r="H1304" s="3" t="s">
        <v>9</v>
      </c>
      <c r="I1304" s="3" t="s">
        <v>35</v>
      </c>
      <c r="J1304" s="3">
        <v>306</v>
      </c>
      <c r="K1304" s="3">
        <v>23</v>
      </c>
      <c r="L1304" s="3">
        <v>0</v>
      </c>
      <c r="M1304" s="4">
        <f>PI()*(K1304/2)^2/1000+PI()*(L1304/2)^2/1000</f>
        <v>0.41547562843725011</v>
      </c>
      <c r="N1304" s="33">
        <v>0</v>
      </c>
      <c r="O1304" s="3">
        <v>5</v>
      </c>
      <c r="P1304" s="6">
        <v>1.7410000000000001</v>
      </c>
      <c r="Q1304" s="6">
        <v>1.8169999999999999</v>
      </c>
      <c r="R1304" s="6">
        <v>1.7110000000000001</v>
      </c>
      <c r="S1304" s="6">
        <v>0</v>
      </c>
      <c r="T1304" s="6">
        <f>R1304-S1304</f>
        <v>1.7110000000000001</v>
      </c>
      <c r="U1304" s="6">
        <v>1.7110000000000001</v>
      </c>
      <c r="V1304" s="6">
        <f>U1304-S1304</f>
        <v>1.7110000000000001</v>
      </c>
      <c r="W1304" s="6">
        <f>100 - (1 - (((U1304-T1304)/U1304)+(S1304/T1304)))*100</f>
        <v>0</v>
      </c>
      <c r="X1304" s="6">
        <v>1.746</v>
      </c>
      <c r="Y1304" s="13">
        <f>(X1304-U1304)/U1304*100</f>
        <v>2.0455873758036187</v>
      </c>
      <c r="Z1304" s="14">
        <f>IF(W1304&gt;10,"NA",Y1304)</f>
        <v>2.0455873758036187</v>
      </c>
    </row>
    <row r="1305" spans="1:26" ht="19" x14ac:dyDescent="0.25">
      <c r="A1305" s="23">
        <v>1304</v>
      </c>
      <c r="B1305" s="5" t="s">
        <v>0</v>
      </c>
      <c r="C1305" s="3" t="s">
        <v>46</v>
      </c>
      <c r="D1305" s="3" t="s">
        <v>46</v>
      </c>
      <c r="E1305" s="3" t="s">
        <v>47</v>
      </c>
      <c r="F1305" s="3" t="s">
        <v>23</v>
      </c>
      <c r="G1305" s="3">
        <v>14</v>
      </c>
      <c r="H1305" s="3" t="s">
        <v>9</v>
      </c>
      <c r="I1305" s="3" t="s">
        <v>35</v>
      </c>
      <c r="J1305" s="3">
        <v>306</v>
      </c>
      <c r="K1305" s="3">
        <v>23</v>
      </c>
      <c r="L1305" s="3">
        <v>0</v>
      </c>
      <c r="M1305" s="4">
        <f>PI()*(K1305/2)^2/1000+PI()*(L1305/2)^2/1000</f>
        <v>0.41547562843725011</v>
      </c>
      <c r="N1305" s="33">
        <v>1</v>
      </c>
      <c r="O1305" s="3">
        <v>6</v>
      </c>
      <c r="P1305" s="6">
        <v>2.2749999999999999</v>
      </c>
      <c r="Q1305" s="6">
        <v>2.496</v>
      </c>
      <c r="R1305" s="6">
        <v>2.4689999999999999</v>
      </c>
      <c r="S1305" s="6">
        <v>0</v>
      </c>
      <c r="T1305" s="6">
        <f>R1305-S1305</f>
        <v>2.4689999999999999</v>
      </c>
      <c r="U1305" s="6">
        <v>2.4689999999999999</v>
      </c>
      <c r="V1305" s="6">
        <f>U1305-S1305</f>
        <v>2.4689999999999999</v>
      </c>
      <c r="W1305" s="6">
        <f>100 - (1 - (((U1305-T1305)/U1305)+(S1305/T1305)))*100</f>
        <v>0</v>
      </c>
      <c r="X1305" s="6">
        <v>2.5219999999999998</v>
      </c>
      <c r="Y1305" s="13">
        <f>(X1305-U1305)/U1305*100</f>
        <v>2.1466180639935173</v>
      </c>
      <c r="Z1305" s="14">
        <f>IF(W1305&gt;10,"NA",Y1305)</f>
        <v>2.1466180639935173</v>
      </c>
    </row>
    <row r="1306" spans="1:26" ht="19" x14ac:dyDescent="0.25">
      <c r="A1306" s="23">
        <v>1305</v>
      </c>
      <c r="B1306" s="5" t="s">
        <v>0</v>
      </c>
      <c r="C1306" s="3" t="s">
        <v>46</v>
      </c>
      <c r="D1306" s="3" t="s">
        <v>46</v>
      </c>
      <c r="E1306" s="3" t="s">
        <v>47</v>
      </c>
      <c r="F1306" s="3" t="s">
        <v>23</v>
      </c>
      <c r="G1306" s="3">
        <v>14</v>
      </c>
      <c r="H1306" s="3" t="s">
        <v>9</v>
      </c>
      <c r="I1306" s="3" t="s">
        <v>35</v>
      </c>
      <c r="J1306" s="3">
        <v>306</v>
      </c>
      <c r="K1306" s="3">
        <v>23</v>
      </c>
      <c r="L1306" s="3">
        <v>0</v>
      </c>
      <c r="M1306" s="4">
        <f>PI()*(K1306/2)^2/1000+PI()*(L1306/2)^2/1000</f>
        <v>0.41547562843725011</v>
      </c>
      <c r="N1306" s="33">
        <v>1</v>
      </c>
      <c r="O1306" s="3">
        <v>7</v>
      </c>
      <c r="P1306" s="6">
        <v>3.008</v>
      </c>
      <c r="Q1306" s="6">
        <v>5.4260000000000002</v>
      </c>
      <c r="R1306" s="6">
        <v>5.3419999999999996</v>
      </c>
      <c r="S1306" s="6">
        <v>0</v>
      </c>
      <c r="T1306" s="6">
        <f>R1306-S1306</f>
        <v>5.3419999999999996</v>
      </c>
      <c r="U1306" s="6">
        <v>5.3419999999999996</v>
      </c>
      <c r="V1306" s="6">
        <f>U1306-S1306</f>
        <v>5.3419999999999996</v>
      </c>
      <c r="W1306" s="6">
        <f>100 - (1 - (((U1306-T1306)/U1306)+(S1306/T1306)))*100</f>
        <v>0</v>
      </c>
      <c r="X1306" s="6">
        <v>5.5369999999999999</v>
      </c>
      <c r="Y1306" s="13">
        <f>(X1306-U1306)/U1306*100</f>
        <v>3.6503182328715891</v>
      </c>
      <c r="Z1306" s="14">
        <f>IF(W1306&gt;10,"NA",Y1306)</f>
        <v>3.6503182328715891</v>
      </c>
    </row>
    <row r="1307" spans="1:26" ht="19" x14ac:dyDescent="0.25">
      <c r="A1307" s="23">
        <v>1306</v>
      </c>
      <c r="B1307" s="5" t="s">
        <v>0</v>
      </c>
      <c r="C1307" s="3" t="s">
        <v>46</v>
      </c>
      <c r="D1307" s="3" t="s">
        <v>46</v>
      </c>
      <c r="E1307" s="3" t="s">
        <v>47</v>
      </c>
      <c r="F1307" s="3" t="s">
        <v>23</v>
      </c>
      <c r="G1307" s="3">
        <v>14</v>
      </c>
      <c r="H1307" s="3" t="s">
        <v>9</v>
      </c>
      <c r="I1307" s="3" t="s">
        <v>35</v>
      </c>
      <c r="J1307" s="3">
        <v>306</v>
      </c>
      <c r="K1307" s="3">
        <v>23</v>
      </c>
      <c r="L1307" s="3">
        <v>0</v>
      </c>
      <c r="M1307" s="4">
        <f>PI()*(K1307/2)^2/1000+PI()*(L1307/2)^2/1000</f>
        <v>0.41547562843725011</v>
      </c>
      <c r="N1307" s="33">
        <v>0</v>
      </c>
      <c r="O1307" s="3">
        <v>8</v>
      </c>
      <c r="P1307" s="6">
        <v>2.35</v>
      </c>
      <c r="Q1307" s="6">
        <v>3.3159999999999998</v>
      </c>
      <c r="R1307" s="6">
        <v>3.198</v>
      </c>
      <c r="S1307" s="6">
        <v>0</v>
      </c>
      <c r="T1307" s="6">
        <f>R1307-S1307</f>
        <v>3.198</v>
      </c>
      <c r="U1307" s="6">
        <v>3.198</v>
      </c>
      <c r="V1307" s="6">
        <f>U1307-S1307</f>
        <v>3.198</v>
      </c>
      <c r="W1307" s="6">
        <f>100 - (1 - (((U1307-T1307)/U1307)+(S1307/T1307)))*100</f>
        <v>0</v>
      </c>
      <c r="X1307" s="6">
        <v>3.35</v>
      </c>
      <c r="Y1307" s="13">
        <f>(X1307-U1307)/U1307*100</f>
        <v>4.7529706066291482</v>
      </c>
      <c r="Z1307" s="14">
        <f>IF(W1307&gt;10,"NA",Y1307)</f>
        <v>4.7529706066291482</v>
      </c>
    </row>
    <row r="1308" spans="1:26" ht="19" x14ac:dyDescent="0.25">
      <c r="A1308" s="23">
        <v>1307</v>
      </c>
      <c r="B1308" s="5" t="s">
        <v>0</v>
      </c>
      <c r="C1308" s="3" t="s">
        <v>46</v>
      </c>
      <c r="D1308" s="3" t="s">
        <v>46</v>
      </c>
      <c r="E1308" s="3" t="s">
        <v>47</v>
      </c>
      <c r="F1308" s="3" t="s">
        <v>23</v>
      </c>
      <c r="G1308" s="3">
        <v>14</v>
      </c>
      <c r="H1308" s="3" t="s">
        <v>9</v>
      </c>
      <c r="I1308" s="3" t="s">
        <v>35</v>
      </c>
      <c r="J1308" s="3">
        <v>306</v>
      </c>
      <c r="K1308" s="3">
        <v>23</v>
      </c>
      <c r="L1308" s="3">
        <v>0</v>
      </c>
      <c r="M1308" s="4">
        <f>PI()*(K1308/2)^2/1000+PI()*(L1308/2)^2/1000</f>
        <v>0.41547562843725011</v>
      </c>
      <c r="N1308" s="33">
        <v>1</v>
      </c>
      <c r="O1308" s="3">
        <v>9</v>
      </c>
      <c r="P1308" s="6">
        <v>3.3580000000000001</v>
      </c>
      <c r="Q1308" s="6">
        <v>5.5510000000000002</v>
      </c>
      <c r="R1308" s="6">
        <v>5.4980000000000002</v>
      </c>
      <c r="S1308" s="6">
        <v>0</v>
      </c>
      <c r="T1308" s="6">
        <f>R1308-S1308</f>
        <v>5.4980000000000002</v>
      </c>
      <c r="U1308" s="6">
        <v>5.4980000000000002</v>
      </c>
      <c r="V1308" s="6">
        <f>U1308-S1308</f>
        <v>5.4980000000000002</v>
      </c>
      <c r="W1308" s="6">
        <f>100 - (1 - (((U1308-T1308)/U1308)+(S1308/T1308)))*100</f>
        <v>0</v>
      </c>
      <c r="X1308" s="6">
        <v>5.7539999999999996</v>
      </c>
      <c r="Y1308" s="13">
        <f>(X1308-U1308)/U1308*100</f>
        <v>4.656238632229889</v>
      </c>
      <c r="Z1308" s="14">
        <f>IF(W1308&gt;10,"NA",Y1308)</f>
        <v>4.656238632229889</v>
      </c>
    </row>
    <row r="1309" spans="1:26" ht="19" x14ac:dyDescent="0.25">
      <c r="A1309" s="23">
        <v>1308</v>
      </c>
      <c r="B1309" s="5" t="s">
        <v>0</v>
      </c>
      <c r="C1309" s="3" t="s">
        <v>46</v>
      </c>
      <c r="D1309" s="3" t="s">
        <v>46</v>
      </c>
      <c r="E1309" s="3" t="s">
        <v>47</v>
      </c>
      <c r="F1309" s="3" t="s">
        <v>23</v>
      </c>
      <c r="G1309" s="3">
        <v>14</v>
      </c>
      <c r="H1309" s="3" t="s">
        <v>9</v>
      </c>
      <c r="I1309" s="3" t="s">
        <v>35</v>
      </c>
      <c r="J1309" s="3">
        <v>306</v>
      </c>
      <c r="K1309" s="3">
        <v>23</v>
      </c>
      <c r="L1309" s="3">
        <v>0</v>
      </c>
      <c r="M1309" s="4">
        <f>PI()*(K1309/2)^2/1000+PI()*(L1309/2)^2/1000</f>
        <v>0.41547562843725011</v>
      </c>
      <c r="N1309" s="33">
        <v>0</v>
      </c>
      <c r="O1309" s="3">
        <v>10</v>
      </c>
      <c r="P1309" s="6">
        <v>3.3860000000000001</v>
      </c>
      <c r="Q1309" s="6">
        <v>6.3730000000000002</v>
      </c>
      <c r="R1309" s="6">
        <v>6.3090000000000002</v>
      </c>
      <c r="S1309" s="6">
        <v>0</v>
      </c>
      <c r="T1309" s="6">
        <f>R1309-S1309</f>
        <v>6.3090000000000002</v>
      </c>
      <c r="U1309" s="6">
        <v>6.3090000000000002</v>
      </c>
      <c r="V1309" s="6">
        <f>U1309-S1309</f>
        <v>6.3090000000000002</v>
      </c>
      <c r="W1309" s="6">
        <f>100 - (1 - (((U1309-T1309)/U1309)+(S1309/T1309)))*100</f>
        <v>0</v>
      </c>
      <c r="X1309" s="6">
        <v>6.532</v>
      </c>
      <c r="Y1309" s="13">
        <f>(X1309-U1309)/U1309*100</f>
        <v>3.5346330638769992</v>
      </c>
      <c r="Z1309" s="14">
        <f>IF(W1309&gt;10,"NA",Y1309)</f>
        <v>3.5346330638769992</v>
      </c>
    </row>
    <row r="1310" spans="1:26" ht="19" x14ac:dyDescent="0.25">
      <c r="A1310" s="23">
        <v>1309</v>
      </c>
      <c r="B1310" s="5" t="s">
        <v>0</v>
      </c>
      <c r="C1310" s="3" t="s">
        <v>46</v>
      </c>
      <c r="D1310" s="3" t="s">
        <v>46</v>
      </c>
      <c r="E1310" s="3" t="s">
        <v>47</v>
      </c>
      <c r="F1310" s="3" t="s">
        <v>23</v>
      </c>
      <c r="G1310" s="3">
        <v>14</v>
      </c>
      <c r="H1310" s="3" t="s">
        <v>9</v>
      </c>
      <c r="I1310" s="3" t="s">
        <v>35</v>
      </c>
      <c r="J1310" s="3">
        <v>306</v>
      </c>
      <c r="K1310" s="3">
        <v>23</v>
      </c>
      <c r="L1310" s="3">
        <v>0</v>
      </c>
      <c r="M1310" s="4">
        <f>PI()*(K1310/2)^2/1000+PI()*(L1310/2)^2/1000</f>
        <v>0.41547562843725011</v>
      </c>
      <c r="N1310" s="33">
        <v>1</v>
      </c>
      <c r="O1310" s="3">
        <v>11</v>
      </c>
      <c r="P1310" s="6">
        <v>1.772</v>
      </c>
      <c r="Q1310" s="6">
        <v>2.077</v>
      </c>
      <c r="R1310" s="6">
        <v>2.044</v>
      </c>
      <c r="S1310" s="6">
        <v>0</v>
      </c>
      <c r="T1310" s="6">
        <f>R1310-S1310</f>
        <v>2.044</v>
      </c>
      <c r="U1310" s="6">
        <v>2.044</v>
      </c>
      <c r="V1310" s="6">
        <f>U1310-S1310</f>
        <v>2.044</v>
      </c>
      <c r="W1310" s="6">
        <f>100 - (1 - (((U1310-T1310)/U1310)+(S1310/T1310)))*100</f>
        <v>0</v>
      </c>
      <c r="X1310" s="6">
        <v>2.117</v>
      </c>
      <c r="Y1310" s="13">
        <f>(X1310-U1310)/U1310*100</f>
        <v>3.571428571428569</v>
      </c>
      <c r="Z1310" s="14">
        <f>IF(W1310&gt;10,"NA",Y1310)</f>
        <v>3.571428571428569</v>
      </c>
    </row>
    <row r="1311" spans="1:26" ht="19" x14ac:dyDescent="0.25">
      <c r="A1311" s="23">
        <v>1310</v>
      </c>
      <c r="B1311" s="5" t="s">
        <v>0</v>
      </c>
      <c r="C1311" s="3" t="s">
        <v>46</v>
      </c>
      <c r="D1311" s="3" t="s">
        <v>46</v>
      </c>
      <c r="E1311" s="3" t="s">
        <v>47</v>
      </c>
      <c r="F1311" s="3" t="s">
        <v>23</v>
      </c>
      <c r="G1311" s="3">
        <v>14</v>
      </c>
      <c r="H1311" s="3" t="s">
        <v>9</v>
      </c>
      <c r="I1311" s="3" t="s">
        <v>35</v>
      </c>
      <c r="J1311" s="3">
        <v>306</v>
      </c>
      <c r="K1311" s="3">
        <v>23</v>
      </c>
      <c r="L1311" s="3">
        <v>0</v>
      </c>
      <c r="M1311" s="4">
        <f>PI()*(K1311/2)^2/1000+PI()*(L1311/2)^2/1000</f>
        <v>0.41547562843725011</v>
      </c>
      <c r="N1311" s="33">
        <v>0</v>
      </c>
      <c r="O1311" s="3">
        <v>12</v>
      </c>
      <c r="P1311" s="6">
        <v>1.526</v>
      </c>
      <c r="Q1311" s="6">
        <v>1.1970000000000001</v>
      </c>
      <c r="R1311" s="6">
        <v>1.1599999999999999</v>
      </c>
      <c r="S1311" s="6">
        <v>0</v>
      </c>
      <c r="T1311" s="6">
        <f>R1311-S1311</f>
        <v>1.1599999999999999</v>
      </c>
      <c r="U1311" s="6">
        <v>1.1599999999999999</v>
      </c>
      <c r="V1311" s="6">
        <f>U1311-S1311</f>
        <v>1.1599999999999999</v>
      </c>
      <c r="W1311" s="6">
        <f>100 - (1 - (((U1311-T1311)/U1311)+(S1311/T1311)))*100</f>
        <v>0</v>
      </c>
      <c r="X1311" s="6">
        <v>1.1890000000000001</v>
      </c>
      <c r="Y1311" s="13">
        <f>(X1311-U1311)/U1311*100</f>
        <v>2.500000000000012</v>
      </c>
      <c r="Z1311" s="14">
        <f>IF(W1311&gt;10,"NA",Y1311)</f>
        <v>2.500000000000012</v>
      </c>
    </row>
    <row r="1312" spans="1:26" ht="19" x14ac:dyDescent="0.25">
      <c r="A1312" s="23">
        <v>1311</v>
      </c>
      <c r="B1312" s="5" t="s">
        <v>0</v>
      </c>
      <c r="C1312" s="3" t="s">
        <v>46</v>
      </c>
      <c r="D1312" s="3" t="s">
        <v>46</v>
      </c>
      <c r="E1312" s="3" t="s">
        <v>47</v>
      </c>
      <c r="F1312" s="3" t="s">
        <v>23</v>
      </c>
      <c r="G1312" s="3">
        <v>14</v>
      </c>
      <c r="H1312" s="3" t="s">
        <v>9</v>
      </c>
      <c r="I1312" s="3" t="s">
        <v>35</v>
      </c>
      <c r="J1312" s="3">
        <v>306</v>
      </c>
      <c r="K1312" s="3">
        <v>23</v>
      </c>
      <c r="L1312" s="3">
        <v>0</v>
      </c>
      <c r="M1312" s="4">
        <f>PI()*(K1312/2)^2/1000+PI()*(L1312/2)^2/1000</f>
        <v>0.41547562843725011</v>
      </c>
      <c r="N1312" s="33">
        <v>0</v>
      </c>
      <c r="O1312" s="3">
        <v>13</v>
      </c>
      <c r="P1312" s="6">
        <v>2.786</v>
      </c>
      <c r="Q1312" s="6">
        <v>2.8149999999999999</v>
      </c>
      <c r="R1312" s="6">
        <v>2.71</v>
      </c>
      <c r="S1312" s="6">
        <v>0</v>
      </c>
      <c r="T1312" s="6">
        <f>R1312-S1312</f>
        <v>2.71</v>
      </c>
      <c r="U1312" s="6">
        <v>4.0919999999999996</v>
      </c>
      <c r="V1312" s="6">
        <f>U1312-S1312</f>
        <v>4.0919999999999996</v>
      </c>
      <c r="W1312" s="6">
        <f>100 - (1 - (((U1312-T1312)/U1312)+(S1312/T1312)))*100</f>
        <v>33.773216031280541</v>
      </c>
      <c r="X1312" s="6">
        <v>4.0999999999999996</v>
      </c>
      <c r="Y1312" s="13">
        <f>(X1312-U1312)/U1312*100</f>
        <v>0.19550342130987308</v>
      </c>
      <c r="Z1312" s="14" t="str">
        <f>IF(W1312&gt;10,"NA",Y1312)</f>
        <v>NA</v>
      </c>
    </row>
    <row r="1313" spans="1:26" ht="19" x14ac:dyDescent="0.25">
      <c r="A1313" s="23">
        <v>1312</v>
      </c>
      <c r="B1313" s="5" t="s">
        <v>0</v>
      </c>
      <c r="C1313" s="3" t="s">
        <v>46</v>
      </c>
      <c r="D1313" s="3" t="s">
        <v>46</v>
      </c>
      <c r="E1313" s="3" t="s">
        <v>47</v>
      </c>
      <c r="F1313" s="3" t="s">
        <v>23</v>
      </c>
      <c r="G1313" s="3">
        <v>15</v>
      </c>
      <c r="H1313" s="3" t="s">
        <v>9</v>
      </c>
      <c r="I1313" s="3" t="s">
        <v>44</v>
      </c>
      <c r="J1313" s="3">
        <v>164</v>
      </c>
      <c r="K1313" s="3" t="s">
        <v>13</v>
      </c>
      <c r="L1313" s="3" t="s">
        <v>13</v>
      </c>
      <c r="M1313" s="4" t="s">
        <v>13</v>
      </c>
      <c r="N1313" s="33">
        <v>0</v>
      </c>
      <c r="O1313" s="3">
        <v>1</v>
      </c>
      <c r="P1313" s="6">
        <v>2.5009999999999999</v>
      </c>
      <c r="Q1313" s="6">
        <v>1.9359999999999999</v>
      </c>
      <c r="R1313" s="6">
        <v>1.869</v>
      </c>
      <c r="S1313" s="6">
        <v>2.9000000000000001E-2</v>
      </c>
      <c r="T1313" s="6">
        <f>R1313-S1313</f>
        <v>1.84</v>
      </c>
      <c r="U1313" s="6">
        <v>2.7749999999999999</v>
      </c>
      <c r="V1313" s="6">
        <f>U1313-S1313</f>
        <v>2.746</v>
      </c>
      <c r="W1313" s="6">
        <f>100 - (1 - (((U1313-T1313)/U1313)+(S1313/T1313)))*100</f>
        <v>35.269780650215424</v>
      </c>
      <c r="X1313" s="6">
        <v>2.7850000000000001</v>
      </c>
      <c r="Y1313" s="13">
        <f>(X1313-U1313)/U1313*100</f>
        <v>0.36036036036036867</v>
      </c>
      <c r="Z1313" s="14" t="str">
        <f>IF(W1313&gt;10,"NA",Y1313)</f>
        <v>NA</v>
      </c>
    </row>
    <row r="1314" spans="1:26" ht="19" x14ac:dyDescent="0.25">
      <c r="A1314" s="23">
        <v>1313</v>
      </c>
      <c r="B1314" s="5" t="s">
        <v>0</v>
      </c>
      <c r="C1314" s="3" t="s">
        <v>46</v>
      </c>
      <c r="D1314" s="3" t="s">
        <v>46</v>
      </c>
      <c r="E1314" s="3" t="s">
        <v>47</v>
      </c>
      <c r="F1314" s="3" t="s">
        <v>23</v>
      </c>
      <c r="G1314" s="3">
        <v>15</v>
      </c>
      <c r="H1314" s="3" t="s">
        <v>9</v>
      </c>
      <c r="I1314" s="3" t="s">
        <v>44</v>
      </c>
      <c r="J1314" s="3">
        <v>165</v>
      </c>
      <c r="K1314" s="3" t="s">
        <v>13</v>
      </c>
      <c r="L1314" s="3" t="s">
        <v>13</v>
      </c>
      <c r="M1314" s="4" t="s">
        <v>13</v>
      </c>
      <c r="N1314" s="33">
        <v>0</v>
      </c>
      <c r="O1314" s="3">
        <v>2</v>
      </c>
      <c r="P1314" s="6">
        <v>3.24</v>
      </c>
      <c r="Q1314" s="6">
        <v>4.2249999999999996</v>
      </c>
      <c r="R1314" s="6">
        <v>4.0759999999999996</v>
      </c>
      <c r="S1314" s="6">
        <v>0</v>
      </c>
      <c r="T1314" s="6">
        <f>R1314-S1314</f>
        <v>4.0759999999999996</v>
      </c>
      <c r="U1314" s="6">
        <v>4.0759999999999996</v>
      </c>
      <c r="V1314" s="6">
        <f>U1314-S1314</f>
        <v>4.0759999999999996</v>
      </c>
      <c r="W1314" s="6">
        <f>100 - (1 - (((U1314-T1314)/U1314)+(S1314/T1314)))*100</f>
        <v>0</v>
      </c>
      <c r="X1314" s="6">
        <v>4.1219999999999999</v>
      </c>
      <c r="Y1314" s="13">
        <f>(X1314-U1314)/U1314*100</f>
        <v>1.1285574092247368</v>
      </c>
      <c r="Z1314" s="14">
        <f>IF(W1314&gt;10,"NA",Y1314)</f>
        <v>1.1285574092247368</v>
      </c>
    </row>
    <row r="1315" spans="1:26" ht="19" x14ac:dyDescent="0.25">
      <c r="A1315" s="23">
        <v>1314</v>
      </c>
      <c r="B1315" s="5" t="s">
        <v>0</v>
      </c>
      <c r="C1315" s="3" t="s">
        <v>46</v>
      </c>
      <c r="D1315" s="3" t="s">
        <v>46</v>
      </c>
      <c r="E1315" s="3" t="s">
        <v>47</v>
      </c>
      <c r="F1315" s="3" t="s">
        <v>23</v>
      </c>
      <c r="G1315" s="3">
        <v>15</v>
      </c>
      <c r="H1315" s="3" t="s">
        <v>9</v>
      </c>
      <c r="I1315" s="3" t="s">
        <v>44</v>
      </c>
      <c r="J1315" s="3">
        <v>166</v>
      </c>
      <c r="K1315" s="3" t="s">
        <v>13</v>
      </c>
      <c r="L1315" s="3" t="s">
        <v>13</v>
      </c>
      <c r="M1315" s="4" t="s">
        <v>13</v>
      </c>
      <c r="N1315" s="33">
        <v>0</v>
      </c>
      <c r="O1315" s="3">
        <v>3</v>
      </c>
      <c r="P1315" s="6">
        <v>2.2469999999999999</v>
      </c>
      <c r="Q1315" s="6">
        <v>1.845</v>
      </c>
      <c r="R1315" s="6">
        <v>1.7949999999999999</v>
      </c>
      <c r="S1315" s="6">
        <v>0</v>
      </c>
      <c r="T1315" s="6">
        <f>R1315-S1315</f>
        <v>1.7949999999999999</v>
      </c>
      <c r="U1315" s="6">
        <v>1.899</v>
      </c>
      <c r="V1315" s="6">
        <f>U1315-S1315</f>
        <v>1.899</v>
      </c>
      <c r="W1315" s="6">
        <f>100 - (1 - (((U1315-T1315)/U1315)+(S1315/T1315)))*100</f>
        <v>5.4765666140073677</v>
      </c>
      <c r="X1315" s="6">
        <v>1.901</v>
      </c>
      <c r="Y1315" s="13">
        <f>(X1315-U1315)/U1315*100</f>
        <v>0.1053185887309111</v>
      </c>
      <c r="Z1315" s="14">
        <f>IF(W1315&gt;10,"NA",Y1315)</f>
        <v>0.1053185887309111</v>
      </c>
    </row>
    <row r="1316" spans="1:26" ht="19" x14ac:dyDescent="0.25">
      <c r="A1316" s="23">
        <v>1315</v>
      </c>
      <c r="B1316" s="5" t="s">
        <v>0</v>
      </c>
      <c r="C1316" s="3" t="s">
        <v>46</v>
      </c>
      <c r="D1316" s="3" t="s">
        <v>46</v>
      </c>
      <c r="E1316" s="3" t="s">
        <v>47</v>
      </c>
      <c r="F1316" s="3" t="s">
        <v>23</v>
      </c>
      <c r="G1316" s="3">
        <v>15</v>
      </c>
      <c r="H1316" s="3" t="s">
        <v>9</v>
      </c>
      <c r="I1316" s="3" t="s">
        <v>44</v>
      </c>
      <c r="J1316" s="3">
        <v>167</v>
      </c>
      <c r="K1316" s="3" t="s">
        <v>13</v>
      </c>
      <c r="L1316" s="3" t="s">
        <v>13</v>
      </c>
      <c r="M1316" s="4" t="s">
        <v>13</v>
      </c>
      <c r="N1316" s="33">
        <v>1</v>
      </c>
      <c r="O1316" s="3">
        <v>4</v>
      </c>
      <c r="P1316" s="6">
        <v>1.992</v>
      </c>
      <c r="Q1316" s="6">
        <v>2.093</v>
      </c>
      <c r="R1316" s="6">
        <v>2.0409999999999999</v>
      </c>
      <c r="S1316" s="6">
        <v>0</v>
      </c>
      <c r="T1316" s="6">
        <f>R1316-S1316</f>
        <v>2.0409999999999999</v>
      </c>
      <c r="U1316" s="6">
        <v>2.2570000000000001</v>
      </c>
      <c r="V1316" s="6">
        <f>U1316-S1316</f>
        <v>2.2570000000000001</v>
      </c>
      <c r="W1316" s="6">
        <f>100 - (1 - (((U1316-T1316)/U1316)+(S1316/T1316)))*100</f>
        <v>9.5702259636686051</v>
      </c>
      <c r="X1316" s="6">
        <v>2.2570000000000001</v>
      </c>
      <c r="Y1316" s="13">
        <f>(X1316-U1316)/U1316*100</f>
        <v>0</v>
      </c>
      <c r="Z1316" s="14">
        <f>IF(W1316&gt;10,"NA",Y1316)</f>
        <v>0</v>
      </c>
    </row>
    <row r="1317" spans="1:26" ht="19" x14ac:dyDescent="0.25">
      <c r="A1317" s="23">
        <v>1316</v>
      </c>
      <c r="B1317" s="5" t="s">
        <v>0</v>
      </c>
      <c r="C1317" s="3" t="s">
        <v>46</v>
      </c>
      <c r="D1317" s="3" t="s">
        <v>46</v>
      </c>
      <c r="E1317" s="3" t="s">
        <v>47</v>
      </c>
      <c r="F1317" s="3" t="s">
        <v>23</v>
      </c>
      <c r="G1317" s="3">
        <v>15</v>
      </c>
      <c r="H1317" s="3" t="s">
        <v>9</v>
      </c>
      <c r="I1317" s="3" t="s">
        <v>44</v>
      </c>
      <c r="J1317" s="3">
        <v>168</v>
      </c>
      <c r="K1317" s="3" t="s">
        <v>13</v>
      </c>
      <c r="L1317" s="3" t="s">
        <v>13</v>
      </c>
      <c r="M1317" s="4" t="s">
        <v>13</v>
      </c>
      <c r="N1317" s="33">
        <v>0</v>
      </c>
      <c r="O1317" s="3">
        <v>5</v>
      </c>
      <c r="P1317" s="6">
        <v>1.4039999999999999</v>
      </c>
      <c r="Q1317" s="6">
        <v>1.411</v>
      </c>
      <c r="R1317" s="6">
        <v>1.345</v>
      </c>
      <c r="S1317" s="6">
        <v>0</v>
      </c>
      <c r="T1317" s="6">
        <f>R1317-S1317</f>
        <v>1.345</v>
      </c>
      <c r="U1317" s="6">
        <v>1.355</v>
      </c>
      <c r="V1317" s="6">
        <f>U1317-S1317</f>
        <v>1.355</v>
      </c>
      <c r="W1317" s="6">
        <f>100 - (1 - (((U1317-T1317)/U1317)+(S1317/T1317)))*100</f>
        <v>0.73800738007379607</v>
      </c>
      <c r="X1317" s="6">
        <v>1.373</v>
      </c>
      <c r="Y1317" s="13">
        <f>(X1317-U1317)/U1317*100</f>
        <v>1.3284132841328427</v>
      </c>
      <c r="Z1317" s="14">
        <f>IF(W1317&gt;10,"NA",Y1317)</f>
        <v>1.3284132841328427</v>
      </c>
    </row>
    <row r="1318" spans="1:26" ht="19" x14ac:dyDescent="0.25">
      <c r="A1318" s="23">
        <v>1317</v>
      </c>
      <c r="B1318" s="5" t="s">
        <v>0</v>
      </c>
      <c r="C1318" s="3" t="s">
        <v>46</v>
      </c>
      <c r="D1318" s="3" t="s">
        <v>46</v>
      </c>
      <c r="E1318" s="3" t="s">
        <v>47</v>
      </c>
      <c r="F1318" s="3" t="s">
        <v>23</v>
      </c>
      <c r="G1318" s="3">
        <v>15</v>
      </c>
      <c r="H1318" s="3" t="s">
        <v>9</v>
      </c>
      <c r="I1318" s="3" t="s">
        <v>44</v>
      </c>
      <c r="J1318" s="3">
        <v>169</v>
      </c>
      <c r="K1318" s="3" t="s">
        <v>13</v>
      </c>
      <c r="L1318" s="3" t="s">
        <v>13</v>
      </c>
      <c r="M1318" s="4" t="s">
        <v>13</v>
      </c>
      <c r="N1318" s="33">
        <v>0</v>
      </c>
      <c r="O1318" s="3">
        <v>6</v>
      </c>
      <c r="P1318" s="6">
        <v>4.3029999999999999</v>
      </c>
      <c r="Q1318" s="6">
        <v>6.9809999999999999</v>
      </c>
      <c r="R1318" s="6">
        <v>6.8150000000000004</v>
      </c>
      <c r="S1318" s="6">
        <v>5.1999999999999998E-2</v>
      </c>
      <c r="T1318" s="6">
        <f>R1318-S1318</f>
        <v>6.7630000000000008</v>
      </c>
      <c r="U1318" s="6">
        <v>8.1310000000000002</v>
      </c>
      <c r="V1318" s="6">
        <f>U1318-S1318</f>
        <v>8.0790000000000006</v>
      </c>
      <c r="W1318" s="6">
        <f>100 - (1 - (((U1318-T1318)/U1318)+(S1318/T1318)))*100</f>
        <v>17.593388377691454</v>
      </c>
      <c r="X1318" s="6">
        <v>8.1959999999999997</v>
      </c>
      <c r="Y1318" s="13">
        <f>(X1318-U1318)/U1318*100</f>
        <v>0.79940966670765601</v>
      </c>
      <c r="Z1318" s="14" t="str">
        <f>IF(W1318&gt;10,"NA",Y1318)</f>
        <v>NA</v>
      </c>
    </row>
    <row r="1319" spans="1:26" ht="19" x14ac:dyDescent="0.25">
      <c r="A1319" s="23">
        <v>1318</v>
      </c>
      <c r="B1319" s="5" t="s">
        <v>0</v>
      </c>
      <c r="C1319" s="3" t="s">
        <v>46</v>
      </c>
      <c r="D1319" s="3" t="s">
        <v>46</v>
      </c>
      <c r="E1319" s="3" t="s">
        <v>47</v>
      </c>
      <c r="F1319" s="3" t="s">
        <v>23</v>
      </c>
      <c r="G1319" s="3">
        <v>15</v>
      </c>
      <c r="H1319" s="3" t="s">
        <v>9</v>
      </c>
      <c r="I1319" s="3" t="s">
        <v>44</v>
      </c>
      <c r="J1319" s="3">
        <v>170</v>
      </c>
      <c r="K1319" s="3" t="s">
        <v>13</v>
      </c>
      <c r="L1319" s="3" t="s">
        <v>13</v>
      </c>
      <c r="M1319" s="4" t="s">
        <v>13</v>
      </c>
      <c r="N1319" s="33">
        <v>0</v>
      </c>
      <c r="O1319" s="3">
        <v>7</v>
      </c>
      <c r="P1319" s="6">
        <v>3.8769999999999998</v>
      </c>
      <c r="Q1319" s="6">
        <v>6.1840000000000002</v>
      </c>
      <c r="R1319" s="6">
        <v>6.01</v>
      </c>
      <c r="S1319" s="6">
        <v>0</v>
      </c>
      <c r="T1319" s="6">
        <f>R1319-S1319</f>
        <v>6.01</v>
      </c>
      <c r="U1319" s="6">
        <v>6.01</v>
      </c>
      <c r="V1319" s="6">
        <f>U1319-S1319</f>
        <v>6.01</v>
      </c>
      <c r="W1319" s="6">
        <f>100 - (1 - (((U1319-T1319)/U1319)+(S1319/T1319)))*100</f>
        <v>0</v>
      </c>
      <c r="X1319" s="6">
        <v>6.1070000000000002</v>
      </c>
      <c r="Y1319" s="13">
        <f>(X1319-U1319)/U1319*100</f>
        <v>1.6139767054908556</v>
      </c>
      <c r="Z1319" s="14">
        <f>IF(W1319&gt;10,"NA",Y1319)</f>
        <v>1.6139767054908556</v>
      </c>
    </row>
    <row r="1320" spans="1:26" ht="19" x14ac:dyDescent="0.25">
      <c r="A1320" s="23">
        <v>1319</v>
      </c>
      <c r="B1320" s="5" t="s">
        <v>0</v>
      </c>
      <c r="C1320" s="3" t="s">
        <v>46</v>
      </c>
      <c r="D1320" s="3" t="s">
        <v>46</v>
      </c>
      <c r="E1320" s="3" t="s">
        <v>47</v>
      </c>
      <c r="F1320" s="3" t="s">
        <v>23</v>
      </c>
      <c r="G1320" s="3">
        <v>15</v>
      </c>
      <c r="H1320" s="3" t="s">
        <v>9</v>
      </c>
      <c r="I1320" s="3" t="s">
        <v>44</v>
      </c>
      <c r="J1320" s="3">
        <v>171</v>
      </c>
      <c r="K1320" s="3" t="s">
        <v>13</v>
      </c>
      <c r="L1320" s="3" t="s">
        <v>13</v>
      </c>
      <c r="M1320" s="4" t="s">
        <v>13</v>
      </c>
      <c r="N1320" s="33">
        <v>0</v>
      </c>
      <c r="O1320" s="3">
        <v>8</v>
      </c>
      <c r="P1320" s="6">
        <v>4.0119999999999996</v>
      </c>
      <c r="Q1320" s="6">
        <v>7.8440000000000003</v>
      </c>
      <c r="R1320" s="6">
        <v>7.681</v>
      </c>
      <c r="S1320" s="6">
        <v>0</v>
      </c>
      <c r="T1320" s="6">
        <f>R1320-S1320</f>
        <v>7.681</v>
      </c>
      <c r="U1320" s="6">
        <v>7.681</v>
      </c>
      <c r="V1320" s="6">
        <f>U1320-S1320</f>
        <v>7.681</v>
      </c>
      <c r="W1320" s="6">
        <f>100 - (1 - (((U1320-T1320)/U1320)+(S1320/T1320)))*100</f>
        <v>0</v>
      </c>
      <c r="X1320" s="6">
        <v>7.8040000000000003</v>
      </c>
      <c r="Y1320" s="13">
        <f>(X1320-U1320)/U1320*100</f>
        <v>1.6013539903658405</v>
      </c>
      <c r="Z1320" s="14">
        <f>IF(W1320&gt;10,"NA",Y1320)</f>
        <v>1.6013539903658405</v>
      </c>
    </row>
    <row r="1321" spans="1:26" ht="19" x14ac:dyDescent="0.25">
      <c r="A1321" s="23">
        <v>1320</v>
      </c>
      <c r="B1321" s="5" t="s">
        <v>0</v>
      </c>
      <c r="C1321" s="3" t="s">
        <v>46</v>
      </c>
      <c r="D1321" s="3" t="s">
        <v>46</v>
      </c>
      <c r="E1321" s="3" t="s">
        <v>47</v>
      </c>
      <c r="F1321" s="3" t="s">
        <v>23</v>
      </c>
      <c r="G1321" s="3">
        <v>15</v>
      </c>
      <c r="H1321" s="3" t="s">
        <v>17</v>
      </c>
      <c r="I1321" s="3" t="s">
        <v>44</v>
      </c>
      <c r="J1321" s="3">
        <v>172</v>
      </c>
      <c r="K1321" s="3" t="s">
        <v>13</v>
      </c>
      <c r="L1321" s="3" t="s">
        <v>13</v>
      </c>
      <c r="M1321" s="4" t="s">
        <v>13</v>
      </c>
      <c r="N1321" s="33">
        <v>1</v>
      </c>
      <c r="O1321" s="3">
        <v>1</v>
      </c>
      <c r="P1321" s="6">
        <v>2.214</v>
      </c>
      <c r="Q1321" s="6">
        <v>2.544</v>
      </c>
      <c r="R1321" s="6">
        <v>2.532</v>
      </c>
      <c r="S1321" s="6">
        <v>0</v>
      </c>
      <c r="T1321" s="6">
        <f>R1321-S1321</f>
        <v>2.532</v>
      </c>
      <c r="U1321" s="6">
        <v>2.532</v>
      </c>
      <c r="V1321" s="6">
        <f>U1321-S1321</f>
        <v>2.532</v>
      </c>
      <c r="W1321" s="6">
        <f>100 - (1 - (((U1321-T1321)/U1321)+(S1321/T1321)))*100</f>
        <v>0</v>
      </c>
      <c r="X1321" s="6">
        <v>2.5840000000000001</v>
      </c>
      <c r="Y1321" s="13">
        <f>(X1321-U1321)/U1321*100</f>
        <v>2.0537124802527664</v>
      </c>
      <c r="Z1321" s="14">
        <f>IF(W1321&gt;10,"NA",Y1321)</f>
        <v>2.0537124802527664</v>
      </c>
    </row>
    <row r="1322" spans="1:26" ht="19" x14ac:dyDescent="0.25">
      <c r="A1322" s="23">
        <v>1321</v>
      </c>
      <c r="B1322" s="5" t="s">
        <v>0</v>
      </c>
      <c r="C1322" s="3" t="s">
        <v>46</v>
      </c>
      <c r="D1322" s="3" t="s">
        <v>46</v>
      </c>
      <c r="E1322" s="3" t="s">
        <v>47</v>
      </c>
      <c r="F1322" s="3" t="s">
        <v>23</v>
      </c>
      <c r="G1322" s="3">
        <v>15</v>
      </c>
      <c r="H1322" s="3" t="s">
        <v>17</v>
      </c>
      <c r="I1322" s="3" t="s">
        <v>44</v>
      </c>
      <c r="J1322" s="3">
        <v>173</v>
      </c>
      <c r="K1322" s="3" t="s">
        <v>13</v>
      </c>
      <c r="L1322" s="3" t="s">
        <v>13</v>
      </c>
      <c r="M1322" s="4" t="s">
        <v>13</v>
      </c>
      <c r="N1322" s="33">
        <v>0</v>
      </c>
      <c r="O1322" s="3">
        <v>2</v>
      </c>
      <c r="P1322" s="6">
        <v>4.01</v>
      </c>
      <c r="Q1322" s="6">
        <v>6.931</v>
      </c>
      <c r="R1322" s="6">
        <v>6.8170000000000002</v>
      </c>
      <c r="S1322" s="6">
        <v>4.5999999999999999E-2</v>
      </c>
      <c r="T1322" s="6">
        <f>R1322-S1322</f>
        <v>6.7709999999999999</v>
      </c>
      <c r="U1322" s="6">
        <v>7.4790000000000001</v>
      </c>
      <c r="V1322" s="6">
        <f>U1322-S1322</f>
        <v>7.4329999999999998</v>
      </c>
      <c r="W1322" s="6">
        <f>100 - (1 - (((U1322-T1322)/U1322)+(S1322/T1322)))*100</f>
        <v>10.145874109891395</v>
      </c>
      <c r="X1322" s="6">
        <v>7.516</v>
      </c>
      <c r="Y1322" s="13">
        <f>(X1322-U1322)/U1322*100</f>
        <v>0.49471854526006043</v>
      </c>
      <c r="Z1322" s="14" t="str">
        <f>IF(W1322&gt;10,"NA",Y1322)</f>
        <v>NA</v>
      </c>
    </row>
    <row r="1323" spans="1:26" ht="19" x14ac:dyDescent="0.25">
      <c r="A1323" s="23">
        <v>1322</v>
      </c>
      <c r="B1323" s="5" t="s">
        <v>0</v>
      </c>
      <c r="C1323" s="3" t="s">
        <v>46</v>
      </c>
      <c r="D1323" s="3" t="s">
        <v>46</v>
      </c>
      <c r="E1323" s="3" t="s">
        <v>47</v>
      </c>
      <c r="F1323" s="3" t="s">
        <v>23</v>
      </c>
      <c r="G1323" s="3">
        <v>15</v>
      </c>
      <c r="H1323" s="3" t="s">
        <v>17</v>
      </c>
      <c r="I1323" s="3" t="s">
        <v>44</v>
      </c>
      <c r="J1323" s="3">
        <v>174</v>
      </c>
      <c r="K1323" s="3" t="s">
        <v>13</v>
      </c>
      <c r="L1323" s="3" t="s">
        <v>13</v>
      </c>
      <c r="M1323" s="4" t="s">
        <v>13</v>
      </c>
      <c r="N1323" s="33">
        <v>1</v>
      </c>
      <c r="O1323" s="3">
        <v>3</v>
      </c>
      <c r="P1323" s="6">
        <v>2.4380000000000002</v>
      </c>
      <c r="Q1323" s="6">
        <v>2.5190000000000001</v>
      </c>
      <c r="R1323" s="6">
        <v>2.4670000000000001</v>
      </c>
      <c r="S1323" s="6">
        <v>0</v>
      </c>
      <c r="T1323" s="6">
        <f>R1323-S1323</f>
        <v>2.4670000000000001</v>
      </c>
      <c r="U1323" s="6">
        <v>2.4670000000000001</v>
      </c>
      <c r="V1323" s="6">
        <f>U1323-S1323</f>
        <v>2.4670000000000001</v>
      </c>
      <c r="W1323" s="6">
        <f>100 - (1 - (((U1323-T1323)/U1323)+(S1323/T1323)))*100</f>
        <v>0</v>
      </c>
      <c r="X1323" s="6">
        <v>2.5129999999999999</v>
      </c>
      <c r="Y1323" s="13">
        <f>(X1323-U1323)/U1323*100</f>
        <v>1.8646128901499723</v>
      </c>
      <c r="Z1323" s="14">
        <f>IF(W1323&gt;10,"NA",Y1323)</f>
        <v>1.8646128901499723</v>
      </c>
    </row>
    <row r="1324" spans="1:26" ht="19" x14ac:dyDescent="0.25">
      <c r="A1324" s="23">
        <v>1323</v>
      </c>
      <c r="B1324" s="5" t="s">
        <v>0</v>
      </c>
      <c r="C1324" s="3" t="s">
        <v>46</v>
      </c>
      <c r="D1324" s="3" t="s">
        <v>46</v>
      </c>
      <c r="E1324" s="3" t="s">
        <v>47</v>
      </c>
      <c r="F1324" s="3" t="s">
        <v>23</v>
      </c>
      <c r="G1324" s="3">
        <v>15</v>
      </c>
      <c r="H1324" s="3" t="s">
        <v>17</v>
      </c>
      <c r="I1324" s="3" t="s">
        <v>44</v>
      </c>
      <c r="J1324" s="3">
        <v>175</v>
      </c>
      <c r="K1324" s="3" t="s">
        <v>13</v>
      </c>
      <c r="L1324" s="3" t="s">
        <v>13</v>
      </c>
      <c r="M1324" s="4" t="s">
        <v>13</v>
      </c>
      <c r="N1324" s="33">
        <v>0</v>
      </c>
      <c r="O1324" s="3">
        <v>4</v>
      </c>
      <c r="P1324" s="6">
        <v>2.536</v>
      </c>
      <c r="Q1324" s="6">
        <v>2.153</v>
      </c>
      <c r="R1324" s="6">
        <v>2.0939999999999999</v>
      </c>
      <c r="S1324" s="6">
        <v>0</v>
      </c>
      <c r="T1324" s="6">
        <f>R1324-S1324</f>
        <v>2.0939999999999999</v>
      </c>
      <c r="U1324" s="6">
        <v>2.278</v>
      </c>
      <c r="V1324" s="6">
        <f>U1324-S1324</f>
        <v>2.278</v>
      </c>
      <c r="W1324" s="6">
        <f>100 - (1 - (((U1324-T1324)/U1324)+(S1324/T1324)))*100</f>
        <v>8.0772607550483002</v>
      </c>
      <c r="X1324" s="6">
        <v>2.331</v>
      </c>
      <c r="Y1324" s="13">
        <f>(X1324-U1324)/U1324*100</f>
        <v>2.3266022827041235</v>
      </c>
      <c r="Z1324" s="14">
        <f>IF(W1324&gt;10,"NA",Y1324)</f>
        <v>2.3266022827041235</v>
      </c>
    </row>
    <row r="1325" spans="1:26" ht="19" x14ac:dyDescent="0.25">
      <c r="A1325" s="23">
        <v>1324</v>
      </c>
      <c r="B1325" s="5" t="s">
        <v>0</v>
      </c>
      <c r="C1325" s="3" t="s">
        <v>46</v>
      </c>
      <c r="D1325" s="3" t="s">
        <v>46</v>
      </c>
      <c r="E1325" s="3" t="s">
        <v>47</v>
      </c>
      <c r="F1325" s="3" t="s">
        <v>23</v>
      </c>
      <c r="G1325" s="3">
        <v>15</v>
      </c>
      <c r="H1325" s="3" t="s">
        <v>17</v>
      </c>
      <c r="I1325" s="3" t="s">
        <v>44</v>
      </c>
      <c r="J1325" s="3">
        <v>176</v>
      </c>
      <c r="K1325" s="3" t="s">
        <v>13</v>
      </c>
      <c r="L1325" s="3" t="s">
        <v>13</v>
      </c>
      <c r="M1325" s="4" t="s">
        <v>13</v>
      </c>
      <c r="N1325" s="33">
        <v>0</v>
      </c>
      <c r="O1325" s="3">
        <v>5</v>
      </c>
      <c r="P1325" s="6">
        <v>3.7170000000000001</v>
      </c>
      <c r="Q1325" s="6">
        <v>6.71</v>
      </c>
      <c r="R1325" s="6">
        <v>6.5819999999999999</v>
      </c>
      <c r="S1325" s="6">
        <v>8.3000000000000004E-2</v>
      </c>
      <c r="T1325" s="6">
        <f>R1325-S1325</f>
        <v>6.4989999999999997</v>
      </c>
      <c r="U1325" s="6">
        <v>7.024</v>
      </c>
      <c r="V1325" s="6">
        <f>U1325-S1325</f>
        <v>6.9409999999999998</v>
      </c>
      <c r="W1325" s="6">
        <f>100 - (1 - (((U1325-T1325)/U1325)+(S1325/T1325)))*100</f>
        <v>8.7514931331647006</v>
      </c>
      <c r="X1325" s="6">
        <v>7.117</v>
      </c>
      <c r="Y1325" s="13">
        <f>(X1325-U1325)/U1325*100</f>
        <v>1.3240318906605919</v>
      </c>
      <c r="Z1325" s="14">
        <f>IF(W1325&gt;10,"NA",Y1325)</f>
        <v>1.3240318906605919</v>
      </c>
    </row>
    <row r="1326" spans="1:26" ht="19" x14ac:dyDescent="0.25">
      <c r="A1326" s="23">
        <v>1325</v>
      </c>
      <c r="B1326" s="5" t="s">
        <v>0</v>
      </c>
      <c r="C1326" s="3" t="s">
        <v>46</v>
      </c>
      <c r="D1326" s="3" t="s">
        <v>46</v>
      </c>
      <c r="E1326" s="3" t="s">
        <v>47</v>
      </c>
      <c r="F1326" s="3" t="s">
        <v>23</v>
      </c>
      <c r="G1326" s="3">
        <v>15</v>
      </c>
      <c r="H1326" s="3" t="s">
        <v>17</v>
      </c>
      <c r="I1326" s="3" t="s">
        <v>44</v>
      </c>
      <c r="J1326" s="3">
        <v>177</v>
      </c>
      <c r="K1326" s="3" t="s">
        <v>13</v>
      </c>
      <c r="L1326" s="3" t="s">
        <v>13</v>
      </c>
      <c r="M1326" s="4" t="s">
        <v>13</v>
      </c>
      <c r="N1326" s="33">
        <v>1</v>
      </c>
      <c r="O1326" s="3">
        <v>6</v>
      </c>
      <c r="P1326" s="6">
        <v>2.0430000000000001</v>
      </c>
      <c r="Q1326" s="6">
        <v>2.4329999999999998</v>
      </c>
      <c r="R1326" s="6">
        <v>2.411</v>
      </c>
      <c r="S1326" s="6">
        <v>0</v>
      </c>
      <c r="T1326" s="6">
        <f>R1326-S1326</f>
        <v>2.411</v>
      </c>
      <c r="U1326" s="6">
        <v>2.411</v>
      </c>
      <c r="V1326" s="6">
        <f>U1326-S1326</f>
        <v>2.411</v>
      </c>
      <c r="W1326" s="6">
        <f>100 - (1 - (((U1326-T1326)/U1326)+(S1326/T1326)))*100</f>
        <v>0</v>
      </c>
      <c r="X1326" s="6">
        <v>2.4670000000000001</v>
      </c>
      <c r="Y1326" s="13">
        <f>(X1326-U1326)/U1326*100</f>
        <v>2.3226876814599771</v>
      </c>
      <c r="Z1326" s="14">
        <f>IF(W1326&gt;10,"NA",Y1326)</f>
        <v>2.3226876814599771</v>
      </c>
    </row>
    <row r="1327" spans="1:26" ht="19" x14ac:dyDescent="0.25">
      <c r="A1327" s="23">
        <v>1326</v>
      </c>
      <c r="B1327" s="5" t="s">
        <v>0</v>
      </c>
      <c r="C1327" s="3" t="s">
        <v>46</v>
      </c>
      <c r="D1327" s="3" t="s">
        <v>46</v>
      </c>
      <c r="E1327" s="3" t="s">
        <v>47</v>
      </c>
      <c r="F1327" s="3" t="s">
        <v>23</v>
      </c>
      <c r="G1327" s="3">
        <v>15</v>
      </c>
      <c r="H1327" s="3" t="s">
        <v>17</v>
      </c>
      <c r="I1327" s="3" t="s">
        <v>44</v>
      </c>
      <c r="J1327" s="3">
        <v>178</v>
      </c>
      <c r="K1327" s="3" t="s">
        <v>13</v>
      </c>
      <c r="L1327" s="3" t="s">
        <v>13</v>
      </c>
      <c r="M1327" s="4" t="s">
        <v>13</v>
      </c>
      <c r="N1327" s="33">
        <v>0</v>
      </c>
      <c r="O1327" s="3">
        <v>7</v>
      </c>
      <c r="P1327" s="6">
        <v>3.093</v>
      </c>
      <c r="Q1327" s="6">
        <v>3.9329999999999998</v>
      </c>
      <c r="R1327" s="6">
        <v>3.8610000000000002</v>
      </c>
      <c r="S1327" s="6">
        <v>7.0000000000000007E-2</v>
      </c>
      <c r="T1327" s="6">
        <f>R1327-S1327</f>
        <v>3.7910000000000004</v>
      </c>
      <c r="U1327" s="6">
        <v>3.9060000000000001</v>
      </c>
      <c r="V1327" s="6">
        <f>U1327-S1327</f>
        <v>3.8360000000000003</v>
      </c>
      <c r="W1327" s="6">
        <f>100 - (1 - (((U1327-T1327)/U1327)+(S1327/T1327)))*100</f>
        <v>4.7906669297739768</v>
      </c>
      <c r="X1327" s="6">
        <v>3.9260000000000002</v>
      </c>
      <c r="Y1327" s="13">
        <f>(X1327-U1327)/U1327*100</f>
        <v>0.51203277009728665</v>
      </c>
      <c r="Z1327" s="14">
        <f>IF(W1327&gt;10,"NA",Y1327)</f>
        <v>0.51203277009728665</v>
      </c>
    </row>
    <row r="1328" spans="1:26" ht="19" x14ac:dyDescent="0.25">
      <c r="A1328" s="23">
        <v>1327</v>
      </c>
      <c r="B1328" s="5" t="s">
        <v>0</v>
      </c>
      <c r="C1328" s="3" t="s">
        <v>46</v>
      </c>
      <c r="D1328" s="3" t="s">
        <v>46</v>
      </c>
      <c r="E1328" s="3" t="s">
        <v>47</v>
      </c>
      <c r="F1328" s="3" t="s">
        <v>23</v>
      </c>
      <c r="G1328" s="3">
        <v>15</v>
      </c>
      <c r="H1328" s="3" t="s">
        <v>17</v>
      </c>
      <c r="I1328" s="3" t="s">
        <v>44</v>
      </c>
      <c r="J1328" s="3">
        <v>179</v>
      </c>
      <c r="K1328" s="3" t="s">
        <v>13</v>
      </c>
      <c r="L1328" s="3" t="s">
        <v>13</v>
      </c>
      <c r="M1328" s="4" t="s">
        <v>13</v>
      </c>
      <c r="N1328" s="33">
        <v>1</v>
      </c>
      <c r="O1328" s="3">
        <v>8</v>
      </c>
      <c r="P1328" s="6">
        <v>2.6930000000000001</v>
      </c>
      <c r="Q1328" s="6">
        <v>2.89</v>
      </c>
      <c r="R1328" s="6">
        <v>2.84</v>
      </c>
      <c r="S1328" s="6">
        <v>0</v>
      </c>
      <c r="T1328" s="6">
        <f>R1328-S1328</f>
        <v>2.84</v>
      </c>
      <c r="U1328" s="6">
        <v>2.84</v>
      </c>
      <c r="V1328" s="6">
        <f>U1328-S1328</f>
        <v>2.84</v>
      </c>
      <c r="W1328" s="6">
        <f>100 - (1 - (((U1328-T1328)/U1328)+(S1328/T1328)))*100</f>
        <v>0</v>
      </c>
      <c r="X1328" s="6">
        <v>2.9220000000000002</v>
      </c>
      <c r="Y1328" s="13">
        <f>(X1328-U1328)/U1328*100</f>
        <v>2.8873239436619822</v>
      </c>
      <c r="Z1328" s="14">
        <f>IF(W1328&gt;10,"NA",Y1328)</f>
        <v>2.8873239436619822</v>
      </c>
    </row>
    <row r="1329" spans="1:26" ht="19" x14ac:dyDescent="0.25">
      <c r="A1329" s="23">
        <v>1328</v>
      </c>
      <c r="B1329" s="5" t="s">
        <v>0</v>
      </c>
      <c r="C1329" s="3" t="s">
        <v>46</v>
      </c>
      <c r="D1329" s="3" t="s">
        <v>46</v>
      </c>
      <c r="E1329" s="3" t="s">
        <v>47</v>
      </c>
      <c r="F1329" s="3" t="s">
        <v>23</v>
      </c>
      <c r="G1329" s="3">
        <v>16</v>
      </c>
      <c r="H1329" s="3" t="s">
        <v>9</v>
      </c>
      <c r="I1329" s="3" t="s">
        <v>42</v>
      </c>
      <c r="J1329" s="3">
        <v>158</v>
      </c>
      <c r="K1329" s="3" t="s">
        <v>13</v>
      </c>
      <c r="L1329" s="3" t="s">
        <v>13</v>
      </c>
      <c r="M1329" s="4" t="s">
        <v>13</v>
      </c>
      <c r="N1329" s="33">
        <v>1</v>
      </c>
      <c r="O1329" s="3">
        <v>1</v>
      </c>
      <c r="P1329" s="6">
        <v>2.0310000000000001</v>
      </c>
      <c r="Q1329" s="6">
        <v>2.0219999999999998</v>
      </c>
      <c r="R1329" s="6">
        <v>2.0049999999999999</v>
      </c>
      <c r="S1329" s="6">
        <v>0</v>
      </c>
      <c r="T1329" s="6">
        <f>R1329-S1329</f>
        <v>2.0049999999999999</v>
      </c>
      <c r="U1329" s="6">
        <v>2.0049999999999999</v>
      </c>
      <c r="V1329" s="6">
        <f>U1329-S1329</f>
        <v>2.0049999999999999</v>
      </c>
      <c r="W1329" s="6">
        <f>100 - (1 - (((U1329-T1329)/U1329)+(S1329/T1329)))*100</f>
        <v>0</v>
      </c>
      <c r="X1329" s="6">
        <v>2.0550000000000002</v>
      </c>
      <c r="Y1329" s="13">
        <f>(X1329-U1329)/U1329*100</f>
        <v>2.4937655860349262</v>
      </c>
      <c r="Z1329" s="14">
        <f>IF(W1329&gt;10,"NA",Y1329)</f>
        <v>2.4937655860349262</v>
      </c>
    </row>
    <row r="1330" spans="1:26" ht="19" x14ac:dyDescent="0.25">
      <c r="A1330" s="23">
        <v>1329</v>
      </c>
      <c r="B1330" s="5" t="s">
        <v>0</v>
      </c>
      <c r="C1330" s="3" t="s">
        <v>46</v>
      </c>
      <c r="D1330" s="3" t="s">
        <v>46</v>
      </c>
      <c r="E1330" s="3" t="s">
        <v>47</v>
      </c>
      <c r="F1330" s="3" t="s">
        <v>23</v>
      </c>
      <c r="G1330" s="3">
        <v>16</v>
      </c>
      <c r="H1330" s="3" t="s">
        <v>9</v>
      </c>
      <c r="I1330" s="3" t="s">
        <v>42</v>
      </c>
      <c r="J1330" s="3">
        <v>158</v>
      </c>
      <c r="K1330" s="3" t="s">
        <v>13</v>
      </c>
      <c r="L1330" s="3" t="s">
        <v>13</v>
      </c>
      <c r="M1330" s="4" t="s">
        <v>13</v>
      </c>
      <c r="N1330" s="33">
        <v>1</v>
      </c>
      <c r="O1330" s="3">
        <v>2</v>
      </c>
      <c r="P1330" s="6">
        <v>2.8069999999999999</v>
      </c>
      <c r="Q1330" s="6">
        <v>4.218</v>
      </c>
      <c r="R1330" s="6">
        <v>4.218</v>
      </c>
      <c r="S1330" s="6">
        <v>0</v>
      </c>
      <c r="T1330" s="6">
        <f>R1330-S1330</f>
        <v>4.218</v>
      </c>
      <c r="U1330" s="6">
        <v>4.218</v>
      </c>
      <c r="V1330" s="6">
        <f>U1330-S1330</f>
        <v>4.218</v>
      </c>
      <c r="W1330" s="6">
        <f>100 - (1 - (((U1330-T1330)/U1330)+(S1330/T1330)))*100</f>
        <v>0</v>
      </c>
      <c r="X1330" s="6">
        <v>4.4889999999999999</v>
      </c>
      <c r="Y1330" s="13">
        <f>(X1330-U1330)/U1330*100</f>
        <v>6.4248458985301067</v>
      </c>
      <c r="Z1330" s="14">
        <f>IF(W1330&gt;10,"NA",Y1330)</f>
        <v>6.4248458985301067</v>
      </c>
    </row>
    <row r="1331" spans="1:26" ht="19" x14ac:dyDescent="0.25">
      <c r="A1331" s="23">
        <v>1330</v>
      </c>
      <c r="B1331" s="5" t="s">
        <v>0</v>
      </c>
      <c r="C1331" s="3" t="s">
        <v>46</v>
      </c>
      <c r="D1331" s="3" t="s">
        <v>46</v>
      </c>
      <c r="E1331" s="3" t="s">
        <v>47</v>
      </c>
      <c r="F1331" s="3" t="s">
        <v>23</v>
      </c>
      <c r="G1331" s="3">
        <v>16</v>
      </c>
      <c r="H1331" s="3" t="s">
        <v>9</v>
      </c>
      <c r="I1331" s="3" t="s">
        <v>42</v>
      </c>
      <c r="J1331" s="3">
        <v>158</v>
      </c>
      <c r="K1331" s="3" t="s">
        <v>13</v>
      </c>
      <c r="L1331" s="3" t="s">
        <v>13</v>
      </c>
      <c r="M1331" s="4" t="s">
        <v>13</v>
      </c>
      <c r="N1331" s="33">
        <v>1</v>
      </c>
      <c r="O1331" s="3">
        <v>3</v>
      </c>
      <c r="P1331" s="6">
        <v>4.5839999999999996</v>
      </c>
      <c r="Q1331" s="6">
        <v>11.227</v>
      </c>
      <c r="R1331" s="6">
        <v>11.093999999999999</v>
      </c>
      <c r="S1331" s="6">
        <v>0</v>
      </c>
      <c r="T1331" s="6">
        <f>R1331-S1331</f>
        <v>11.093999999999999</v>
      </c>
      <c r="U1331" s="6">
        <v>11.093999999999999</v>
      </c>
      <c r="V1331" s="6">
        <f>U1331-S1331</f>
        <v>11.093999999999999</v>
      </c>
      <c r="W1331" s="6">
        <f>100 - (1 - (((U1331-T1331)/U1331)+(S1331/T1331)))*100</f>
        <v>0</v>
      </c>
      <c r="X1331" s="6">
        <v>11.464</v>
      </c>
      <c r="Y1331" s="13">
        <f>(X1331-U1331)/U1331*100</f>
        <v>3.3351361096088064</v>
      </c>
      <c r="Z1331" s="14">
        <f>IF(W1331&gt;10,"NA",Y1331)</f>
        <v>3.3351361096088064</v>
      </c>
    </row>
    <row r="1332" spans="1:26" ht="19" x14ac:dyDescent="0.25">
      <c r="A1332" s="23">
        <v>1331</v>
      </c>
      <c r="B1332" s="5" t="s">
        <v>0</v>
      </c>
      <c r="C1332" s="3" t="s">
        <v>46</v>
      </c>
      <c r="D1332" s="3" t="s">
        <v>46</v>
      </c>
      <c r="E1332" s="3" t="s">
        <v>47</v>
      </c>
      <c r="F1332" s="3" t="s">
        <v>23</v>
      </c>
      <c r="G1332" s="3">
        <v>16</v>
      </c>
      <c r="H1332" s="3" t="s">
        <v>9</v>
      </c>
      <c r="I1332" s="3" t="s">
        <v>42</v>
      </c>
      <c r="J1332" s="3">
        <v>158</v>
      </c>
      <c r="K1332" s="3" t="s">
        <v>13</v>
      </c>
      <c r="L1332" s="3" t="s">
        <v>13</v>
      </c>
      <c r="M1332" s="4" t="s">
        <v>13</v>
      </c>
      <c r="N1332" s="33">
        <v>1</v>
      </c>
      <c r="O1332" s="3">
        <v>4</v>
      </c>
      <c r="P1332" s="6">
        <v>2.2829999999999999</v>
      </c>
      <c r="Q1332" s="6">
        <v>1.8520000000000001</v>
      </c>
      <c r="R1332" s="6">
        <v>1.7829999999999999</v>
      </c>
      <c r="S1332" s="6">
        <v>0</v>
      </c>
      <c r="T1332" s="6">
        <f>R1332-S1332</f>
        <v>1.7829999999999999</v>
      </c>
      <c r="U1332" s="6">
        <v>1.7829999999999999</v>
      </c>
      <c r="V1332" s="6">
        <f>U1332-S1332</f>
        <v>1.7829999999999999</v>
      </c>
      <c r="W1332" s="6">
        <f>100 - (1 - (((U1332-T1332)/U1332)+(S1332/T1332)))*100</f>
        <v>0</v>
      </c>
      <c r="X1332" s="6">
        <v>1.8560000000000001</v>
      </c>
      <c r="Y1332" s="13">
        <f>(X1332-U1332)/U1332*100</f>
        <v>4.0942232192933359</v>
      </c>
      <c r="Z1332" s="14">
        <f>IF(W1332&gt;10,"NA",Y1332)</f>
        <v>4.0942232192933359</v>
      </c>
    </row>
    <row r="1333" spans="1:26" ht="19" x14ac:dyDescent="0.25">
      <c r="A1333" s="23">
        <v>1332</v>
      </c>
      <c r="B1333" s="5" t="s">
        <v>0</v>
      </c>
      <c r="C1333" s="3" t="s">
        <v>46</v>
      </c>
      <c r="D1333" s="3" t="s">
        <v>46</v>
      </c>
      <c r="E1333" s="3" t="s">
        <v>47</v>
      </c>
      <c r="F1333" s="3" t="s">
        <v>23</v>
      </c>
      <c r="G1333" s="3">
        <v>16</v>
      </c>
      <c r="H1333" s="3" t="s">
        <v>9</v>
      </c>
      <c r="I1333" s="3" t="s">
        <v>42</v>
      </c>
      <c r="J1333" s="3">
        <v>158</v>
      </c>
      <c r="K1333" s="3" t="s">
        <v>13</v>
      </c>
      <c r="L1333" s="3" t="s">
        <v>13</v>
      </c>
      <c r="M1333" s="4" t="s">
        <v>13</v>
      </c>
      <c r="N1333" s="33">
        <v>1</v>
      </c>
      <c r="O1333" s="3">
        <v>5</v>
      </c>
      <c r="P1333" s="6">
        <v>1.9239999999999999</v>
      </c>
      <c r="Q1333" s="6">
        <v>1.671</v>
      </c>
      <c r="R1333" s="6">
        <v>1.671</v>
      </c>
      <c r="S1333" s="6">
        <v>0</v>
      </c>
      <c r="T1333" s="6">
        <f>R1333-S1333</f>
        <v>1.671</v>
      </c>
      <c r="U1333" s="6">
        <v>1.9419999999999999</v>
      </c>
      <c r="V1333" s="6">
        <f>U1333-S1333</f>
        <v>1.9419999999999999</v>
      </c>
      <c r="W1333" s="6">
        <f>100 - (1 - (((U1333-T1333)/U1333)+(S1333/T1333)))*100</f>
        <v>13.954685890834185</v>
      </c>
      <c r="X1333" s="6">
        <v>2.0129999999999999</v>
      </c>
      <c r="Y1333" s="13">
        <f>(X1333-U1333)/U1333*100</f>
        <v>3.6560247167868152</v>
      </c>
      <c r="Z1333" s="14" t="str">
        <f>IF(W1333&gt;10,"NA",Y1333)</f>
        <v>NA</v>
      </c>
    </row>
    <row r="1334" spans="1:26" ht="19" x14ac:dyDescent="0.25">
      <c r="A1334" s="23">
        <v>1333</v>
      </c>
      <c r="B1334" s="5" t="s">
        <v>0</v>
      </c>
      <c r="C1334" s="3" t="s">
        <v>46</v>
      </c>
      <c r="D1334" s="3" t="s">
        <v>46</v>
      </c>
      <c r="E1334" s="3" t="s">
        <v>47</v>
      </c>
      <c r="F1334" s="3" t="s">
        <v>23</v>
      </c>
      <c r="G1334" s="3">
        <v>16</v>
      </c>
      <c r="H1334" s="3" t="s">
        <v>9</v>
      </c>
      <c r="I1334" s="3" t="s">
        <v>42</v>
      </c>
      <c r="J1334" s="3">
        <v>158</v>
      </c>
      <c r="K1334" s="3" t="s">
        <v>13</v>
      </c>
      <c r="L1334" s="3" t="s">
        <v>13</v>
      </c>
      <c r="M1334" s="4" t="s">
        <v>13</v>
      </c>
      <c r="N1334" s="33">
        <v>1</v>
      </c>
      <c r="O1334" s="3">
        <v>6</v>
      </c>
      <c r="P1334" s="6">
        <v>4.7610000000000001</v>
      </c>
      <c r="Q1334" s="6">
        <v>10.586</v>
      </c>
      <c r="R1334" s="6">
        <v>10.441000000000001</v>
      </c>
      <c r="S1334" s="6">
        <v>0</v>
      </c>
      <c r="T1334" s="6">
        <f>R1334-S1334</f>
        <v>10.441000000000001</v>
      </c>
      <c r="U1334" s="6">
        <v>10.441000000000001</v>
      </c>
      <c r="V1334" s="6">
        <f>U1334-S1334</f>
        <v>10.441000000000001</v>
      </c>
      <c r="W1334" s="6">
        <f>100 - (1 - (((U1334-T1334)/U1334)+(S1334/T1334)))*100</f>
        <v>0</v>
      </c>
      <c r="X1334" s="6">
        <v>10.923</v>
      </c>
      <c r="Y1334" s="13">
        <f>(X1334-U1334)/U1334*100</f>
        <v>4.6164160521022826</v>
      </c>
      <c r="Z1334" s="14">
        <f>IF(W1334&gt;10,"NA",Y1334)</f>
        <v>4.6164160521022826</v>
      </c>
    </row>
    <row r="1335" spans="1:26" ht="19" x14ac:dyDescent="0.25">
      <c r="A1335" s="23">
        <v>1334</v>
      </c>
      <c r="B1335" s="5" t="s">
        <v>0</v>
      </c>
      <c r="C1335" s="3" t="s">
        <v>46</v>
      </c>
      <c r="D1335" s="3" t="s">
        <v>46</v>
      </c>
      <c r="E1335" s="3" t="s">
        <v>47</v>
      </c>
      <c r="F1335" s="3" t="s">
        <v>23</v>
      </c>
      <c r="G1335" s="3">
        <v>16</v>
      </c>
      <c r="H1335" s="3" t="s">
        <v>9</v>
      </c>
      <c r="I1335" s="3" t="s">
        <v>42</v>
      </c>
      <c r="J1335" s="3">
        <v>158</v>
      </c>
      <c r="K1335" s="3" t="s">
        <v>13</v>
      </c>
      <c r="L1335" s="3" t="s">
        <v>13</v>
      </c>
      <c r="M1335" s="4" t="s">
        <v>13</v>
      </c>
      <c r="N1335" s="33">
        <v>1</v>
      </c>
      <c r="O1335" s="3">
        <v>7</v>
      </c>
      <c r="P1335" s="6">
        <v>2.1909999999999998</v>
      </c>
      <c r="Q1335" s="6">
        <v>2.4239999999999999</v>
      </c>
      <c r="R1335" s="6">
        <v>2.387</v>
      </c>
      <c r="S1335" s="6">
        <v>0</v>
      </c>
      <c r="T1335" s="6">
        <f>R1335-S1335</f>
        <v>2.387</v>
      </c>
      <c r="U1335" s="6">
        <v>2.387</v>
      </c>
      <c r="V1335" s="6">
        <f>U1335-S1335</f>
        <v>2.387</v>
      </c>
      <c r="W1335" s="6">
        <f>100 - (1 - (((U1335-T1335)/U1335)+(S1335/T1335)))*100</f>
        <v>0</v>
      </c>
      <c r="X1335" s="6">
        <v>2.5110000000000001</v>
      </c>
      <c r="Y1335" s="13">
        <f>(X1335-U1335)/U1335*100</f>
        <v>5.1948051948051992</v>
      </c>
      <c r="Z1335" s="14">
        <f>IF(W1335&gt;10,"NA",Y1335)</f>
        <v>5.1948051948051992</v>
      </c>
    </row>
    <row r="1336" spans="1:26" ht="19" x14ac:dyDescent="0.25">
      <c r="A1336" s="23">
        <v>1335</v>
      </c>
      <c r="B1336" s="5" t="s">
        <v>0</v>
      </c>
      <c r="C1336" s="3" t="s">
        <v>46</v>
      </c>
      <c r="D1336" s="3" t="s">
        <v>46</v>
      </c>
      <c r="E1336" s="3" t="s">
        <v>47</v>
      </c>
      <c r="F1336" s="3" t="s">
        <v>23</v>
      </c>
      <c r="G1336" s="3">
        <v>16</v>
      </c>
      <c r="H1336" s="3" t="s">
        <v>9</v>
      </c>
      <c r="I1336" s="3" t="s">
        <v>42</v>
      </c>
      <c r="J1336" s="3">
        <v>158</v>
      </c>
      <c r="K1336" s="3" t="s">
        <v>13</v>
      </c>
      <c r="L1336" s="3" t="s">
        <v>13</v>
      </c>
      <c r="M1336" s="4" t="s">
        <v>13</v>
      </c>
      <c r="N1336" s="33">
        <v>1</v>
      </c>
      <c r="O1336" s="3">
        <v>8</v>
      </c>
      <c r="P1336" s="6">
        <v>3.9990000000000001</v>
      </c>
      <c r="Q1336" s="6">
        <v>9.641</v>
      </c>
      <c r="R1336" s="6">
        <v>9.5250000000000004</v>
      </c>
      <c r="S1336" s="6">
        <v>0</v>
      </c>
      <c r="T1336" s="6">
        <f>R1336-S1336</f>
        <v>9.5250000000000004</v>
      </c>
      <c r="U1336" s="6">
        <v>9.5250000000000004</v>
      </c>
      <c r="V1336" s="6">
        <f>U1336-S1336</f>
        <v>9.5250000000000004</v>
      </c>
      <c r="W1336" s="6">
        <f>100 - (1 - (((U1336-T1336)/U1336)+(S1336/T1336)))*100</f>
        <v>0</v>
      </c>
      <c r="X1336" s="6">
        <v>9.7370000000000001</v>
      </c>
      <c r="Y1336" s="13">
        <f>(X1336-U1336)/U1336*100</f>
        <v>2.2257217847769</v>
      </c>
      <c r="Z1336" s="14">
        <f>IF(W1336&gt;10,"NA",Y1336)</f>
        <v>2.2257217847769</v>
      </c>
    </row>
    <row r="1337" spans="1:26" ht="19" x14ac:dyDescent="0.25">
      <c r="A1337" s="23">
        <v>1336</v>
      </c>
      <c r="B1337" s="5" t="s">
        <v>0</v>
      </c>
      <c r="C1337" s="3" t="s">
        <v>46</v>
      </c>
      <c r="D1337" s="3" t="s">
        <v>46</v>
      </c>
      <c r="E1337" s="3" t="s">
        <v>47</v>
      </c>
      <c r="F1337" s="3" t="s">
        <v>23</v>
      </c>
      <c r="G1337" s="3">
        <v>17</v>
      </c>
      <c r="H1337" s="3" t="s">
        <v>9</v>
      </c>
      <c r="I1337" s="3" t="s">
        <v>42</v>
      </c>
      <c r="J1337" s="3">
        <v>155</v>
      </c>
      <c r="K1337" s="3">
        <v>45</v>
      </c>
      <c r="L1337" s="3">
        <v>0</v>
      </c>
      <c r="M1337" s="4">
        <f>PI()*(K1337/2)^2/1000+PI()*(L1337/2)^2/1000</f>
        <v>1.5904312808798327</v>
      </c>
      <c r="N1337" s="33">
        <v>1</v>
      </c>
      <c r="O1337" s="3">
        <v>1</v>
      </c>
      <c r="P1337" s="6">
        <v>3.738</v>
      </c>
      <c r="Q1337" s="6">
        <v>6.2560000000000002</v>
      </c>
      <c r="R1337" s="6">
        <v>6.1319999999999997</v>
      </c>
      <c r="S1337" s="6">
        <v>0</v>
      </c>
      <c r="T1337" s="6">
        <f>R1337-S1337</f>
        <v>6.1319999999999997</v>
      </c>
      <c r="U1337" s="6">
        <v>6.1319999999999997</v>
      </c>
      <c r="V1337" s="6">
        <f>U1337-S1337</f>
        <v>6.1319999999999997</v>
      </c>
      <c r="W1337" s="6">
        <f>100 - (1 - (((U1337-T1337)/U1337)+(S1337/T1337)))*100</f>
        <v>0</v>
      </c>
      <c r="X1337" s="6">
        <v>6.3979999999999997</v>
      </c>
      <c r="Y1337" s="13">
        <f>(X1337-U1337)/U1337*100</f>
        <v>4.3378995433789962</v>
      </c>
      <c r="Z1337" s="14">
        <f>IF(W1337&gt;10,"NA",Y1337)</f>
        <v>4.3378995433789962</v>
      </c>
    </row>
    <row r="1338" spans="1:26" ht="19" x14ac:dyDescent="0.25">
      <c r="A1338" s="23">
        <v>1337</v>
      </c>
      <c r="B1338" s="5" t="s">
        <v>0</v>
      </c>
      <c r="C1338" s="3" t="s">
        <v>46</v>
      </c>
      <c r="D1338" s="3" t="s">
        <v>46</v>
      </c>
      <c r="E1338" s="3" t="s">
        <v>47</v>
      </c>
      <c r="F1338" s="3" t="s">
        <v>23</v>
      </c>
      <c r="G1338" s="3">
        <v>17</v>
      </c>
      <c r="H1338" s="3" t="s">
        <v>9</v>
      </c>
      <c r="I1338" s="3" t="s">
        <v>42</v>
      </c>
      <c r="J1338" s="3">
        <v>155</v>
      </c>
      <c r="K1338" s="3">
        <v>45</v>
      </c>
      <c r="L1338" s="3">
        <v>0</v>
      </c>
      <c r="M1338" s="4">
        <f>PI()*(K1338/2)^2/1000+PI()*(L1338/2)^2/1000</f>
        <v>1.5904312808798327</v>
      </c>
      <c r="N1338" s="33">
        <v>0</v>
      </c>
      <c r="O1338" s="3">
        <v>2</v>
      </c>
      <c r="P1338" s="6">
        <v>4.5739999999999998</v>
      </c>
      <c r="Q1338" s="6">
        <v>9.5619999999999994</v>
      </c>
      <c r="R1338" s="6">
        <v>9.4570000000000007</v>
      </c>
      <c r="S1338" s="6">
        <v>0</v>
      </c>
      <c r="T1338" s="6">
        <f>R1338-S1338</f>
        <v>9.4570000000000007</v>
      </c>
      <c r="U1338" s="6">
        <v>9.4570000000000007</v>
      </c>
      <c r="V1338" s="6">
        <f>U1338-S1338</f>
        <v>9.4570000000000007</v>
      </c>
      <c r="W1338" s="6">
        <f>100 - (1 - (((U1338-T1338)/U1338)+(S1338/T1338)))*100</f>
        <v>0</v>
      </c>
      <c r="X1338" s="6">
        <v>9.7919999999999998</v>
      </c>
      <c r="Y1338" s="13">
        <f>(X1338-U1338)/U1338*100</f>
        <v>3.5423495823199644</v>
      </c>
      <c r="Z1338" s="14">
        <f>IF(W1338&gt;10,"NA",Y1338)</f>
        <v>3.5423495823199644</v>
      </c>
    </row>
    <row r="1339" spans="1:26" ht="19" x14ac:dyDescent="0.25">
      <c r="A1339" s="23">
        <v>1338</v>
      </c>
      <c r="B1339" s="5" t="s">
        <v>0</v>
      </c>
      <c r="C1339" s="3" t="s">
        <v>46</v>
      </c>
      <c r="D1339" s="3" t="s">
        <v>46</v>
      </c>
      <c r="E1339" s="3" t="s">
        <v>47</v>
      </c>
      <c r="F1339" s="3" t="s">
        <v>23</v>
      </c>
      <c r="G1339" s="3">
        <v>17</v>
      </c>
      <c r="H1339" s="3" t="s">
        <v>9</v>
      </c>
      <c r="I1339" s="3" t="s">
        <v>42</v>
      </c>
      <c r="J1339" s="3">
        <v>155</v>
      </c>
      <c r="K1339" s="3">
        <v>45</v>
      </c>
      <c r="L1339" s="3">
        <v>0</v>
      </c>
      <c r="M1339" s="4">
        <f>PI()*(K1339/2)^2/1000+PI()*(L1339/2)^2/1000</f>
        <v>1.5904312808798327</v>
      </c>
      <c r="N1339" s="33">
        <v>0</v>
      </c>
      <c r="O1339" s="3">
        <v>3</v>
      </c>
      <c r="P1339" s="6">
        <v>3.39</v>
      </c>
      <c r="Q1339" s="6">
        <v>5.0270000000000001</v>
      </c>
      <c r="R1339" s="6">
        <v>4.9109999999999996</v>
      </c>
      <c r="S1339" s="6">
        <v>0</v>
      </c>
      <c r="T1339" s="6">
        <f>R1339-S1339</f>
        <v>4.9109999999999996</v>
      </c>
      <c r="U1339" s="6">
        <v>5.4969999999999999</v>
      </c>
      <c r="V1339" s="6">
        <f>U1339-S1339</f>
        <v>5.4969999999999999</v>
      </c>
      <c r="W1339" s="6">
        <f>100 - (1 - (((U1339-T1339)/U1339)+(S1339/T1339)))*100</f>
        <v>10.660360196470805</v>
      </c>
      <c r="X1339" s="6">
        <v>5.5419999999999998</v>
      </c>
      <c r="Y1339" s="13">
        <f>(X1339-U1339)/U1339*100</f>
        <v>0.81862834273239826</v>
      </c>
      <c r="Z1339" s="14" t="str">
        <f>IF(W1339&gt;10,"NA",Y1339)</f>
        <v>NA</v>
      </c>
    </row>
    <row r="1340" spans="1:26" ht="19" x14ac:dyDescent="0.25">
      <c r="A1340" s="23">
        <v>1339</v>
      </c>
      <c r="B1340" s="5" t="s">
        <v>0</v>
      </c>
      <c r="C1340" s="3" t="s">
        <v>46</v>
      </c>
      <c r="D1340" s="3" t="s">
        <v>46</v>
      </c>
      <c r="E1340" s="3" t="s">
        <v>47</v>
      </c>
      <c r="F1340" s="3" t="s">
        <v>23</v>
      </c>
      <c r="G1340" s="3">
        <v>17</v>
      </c>
      <c r="H1340" s="3" t="s">
        <v>9</v>
      </c>
      <c r="I1340" s="3" t="s">
        <v>42</v>
      </c>
      <c r="J1340" s="3">
        <v>155</v>
      </c>
      <c r="K1340" s="3">
        <v>45</v>
      </c>
      <c r="L1340" s="3">
        <v>0</v>
      </c>
      <c r="M1340" s="4">
        <f>PI()*(K1340/2)^2/1000+PI()*(L1340/2)^2/1000</f>
        <v>1.5904312808798327</v>
      </c>
      <c r="N1340" s="33">
        <v>1</v>
      </c>
      <c r="O1340" s="3">
        <v>4</v>
      </c>
      <c r="P1340" s="6">
        <v>2.9860000000000002</v>
      </c>
      <c r="Q1340" s="6">
        <v>4.8289999999999997</v>
      </c>
      <c r="R1340" s="6">
        <v>4.7069999999999999</v>
      </c>
      <c r="S1340" s="6">
        <v>0</v>
      </c>
      <c r="T1340" s="6">
        <f>R1340-S1340</f>
        <v>4.7069999999999999</v>
      </c>
      <c r="U1340" s="6">
        <v>4.7069999999999999</v>
      </c>
      <c r="V1340" s="6">
        <f>U1340-S1340</f>
        <v>4.7069999999999999</v>
      </c>
      <c r="W1340" s="6">
        <f>100 - (1 - (((U1340-T1340)/U1340)+(S1340/T1340)))*100</f>
        <v>0</v>
      </c>
      <c r="X1340" s="6">
        <v>4.8490000000000002</v>
      </c>
      <c r="Y1340" s="13">
        <f>(X1340-U1340)/U1340*100</f>
        <v>3.0167835139154526</v>
      </c>
      <c r="Z1340" s="14">
        <f>IF(W1340&gt;10,"NA",Y1340)</f>
        <v>3.0167835139154526</v>
      </c>
    </row>
    <row r="1341" spans="1:26" ht="19" x14ac:dyDescent="0.25">
      <c r="A1341" s="23">
        <v>1340</v>
      </c>
      <c r="B1341" s="5" t="s">
        <v>0</v>
      </c>
      <c r="C1341" s="3" t="s">
        <v>46</v>
      </c>
      <c r="D1341" s="3" t="s">
        <v>46</v>
      </c>
      <c r="E1341" s="3" t="s">
        <v>47</v>
      </c>
      <c r="F1341" s="3" t="s">
        <v>23</v>
      </c>
      <c r="G1341" s="3">
        <v>17</v>
      </c>
      <c r="H1341" s="3" t="s">
        <v>9</v>
      </c>
      <c r="I1341" s="3" t="s">
        <v>42</v>
      </c>
      <c r="J1341" s="3">
        <v>155</v>
      </c>
      <c r="K1341" s="3">
        <v>45</v>
      </c>
      <c r="L1341" s="3">
        <v>0</v>
      </c>
      <c r="M1341" s="4">
        <f>PI()*(K1341/2)^2/1000+PI()*(L1341/2)^2/1000</f>
        <v>1.5904312808798327</v>
      </c>
      <c r="N1341" s="33">
        <v>0</v>
      </c>
      <c r="O1341" s="3">
        <v>5</v>
      </c>
      <c r="P1341" s="6">
        <v>4.3540000000000001</v>
      </c>
      <c r="Q1341" s="6">
        <v>8.6940000000000008</v>
      </c>
      <c r="R1341" s="6">
        <v>8.5519999999999996</v>
      </c>
      <c r="S1341" s="6">
        <v>0</v>
      </c>
      <c r="T1341" s="6">
        <f>R1341-S1341</f>
        <v>8.5519999999999996</v>
      </c>
      <c r="U1341" s="6">
        <v>8.5519999999999996</v>
      </c>
      <c r="V1341" s="6">
        <f>U1341-S1341</f>
        <v>8.5519999999999996</v>
      </c>
      <c r="W1341" s="6">
        <f>100 - (1 - (((U1341-T1341)/U1341)+(S1341/T1341)))*100</f>
        <v>0</v>
      </c>
      <c r="X1341" s="6">
        <v>8.7789999999999999</v>
      </c>
      <c r="Y1341" s="13">
        <f>(X1341-U1341)/U1341*100</f>
        <v>2.6543498596819495</v>
      </c>
      <c r="Z1341" s="14">
        <f>IF(W1341&gt;10,"NA",Y1341)</f>
        <v>2.6543498596819495</v>
      </c>
    </row>
    <row r="1342" spans="1:26" ht="19" x14ac:dyDescent="0.25">
      <c r="A1342" s="23">
        <v>1341</v>
      </c>
      <c r="B1342" s="5" t="s">
        <v>0</v>
      </c>
      <c r="C1342" s="3" t="s">
        <v>46</v>
      </c>
      <c r="D1342" s="3" t="s">
        <v>46</v>
      </c>
      <c r="E1342" s="3" t="s">
        <v>47</v>
      </c>
      <c r="F1342" s="3" t="s">
        <v>23</v>
      </c>
      <c r="G1342" s="3">
        <v>17</v>
      </c>
      <c r="H1342" s="3" t="s">
        <v>9</v>
      </c>
      <c r="I1342" s="3" t="s">
        <v>42</v>
      </c>
      <c r="J1342" s="3">
        <v>155</v>
      </c>
      <c r="K1342" s="3">
        <v>45</v>
      </c>
      <c r="L1342" s="3">
        <v>0</v>
      </c>
      <c r="M1342" s="4">
        <f>PI()*(K1342/2)^2/1000+PI()*(L1342/2)^2/1000</f>
        <v>1.5904312808798327</v>
      </c>
      <c r="N1342" s="33">
        <v>0</v>
      </c>
      <c r="O1342" s="3">
        <v>6</v>
      </c>
      <c r="P1342" s="6">
        <v>2.7719999999999998</v>
      </c>
      <c r="Q1342" s="6">
        <v>4.6740000000000004</v>
      </c>
      <c r="R1342" s="6">
        <v>4.5940000000000003</v>
      </c>
      <c r="S1342" s="6">
        <v>0</v>
      </c>
      <c r="T1342" s="6">
        <f>R1342-S1342</f>
        <v>4.5940000000000003</v>
      </c>
      <c r="U1342" s="6">
        <v>4.5940000000000003</v>
      </c>
      <c r="V1342" s="6">
        <f>U1342-S1342</f>
        <v>4.5940000000000003</v>
      </c>
      <c r="W1342" s="6">
        <f>100 - (1 - (((U1342-T1342)/U1342)+(S1342/T1342)))*100</f>
        <v>0</v>
      </c>
      <c r="X1342" s="6">
        <v>4.79</v>
      </c>
      <c r="Y1342" s="13">
        <f>(X1342-U1342)/U1342*100</f>
        <v>4.2664344797561977</v>
      </c>
      <c r="Z1342" s="14">
        <f>IF(W1342&gt;10,"NA",Y1342)</f>
        <v>4.2664344797561977</v>
      </c>
    </row>
    <row r="1343" spans="1:26" ht="19" x14ac:dyDescent="0.25">
      <c r="A1343" s="23">
        <v>1342</v>
      </c>
      <c r="B1343" s="5" t="s">
        <v>0</v>
      </c>
      <c r="C1343" s="3" t="s">
        <v>46</v>
      </c>
      <c r="D1343" s="3" t="s">
        <v>46</v>
      </c>
      <c r="E1343" s="3" t="s">
        <v>47</v>
      </c>
      <c r="F1343" s="3" t="s">
        <v>23</v>
      </c>
      <c r="G1343" s="3">
        <v>17</v>
      </c>
      <c r="H1343" s="3" t="s">
        <v>9</v>
      </c>
      <c r="I1343" s="3" t="s">
        <v>42</v>
      </c>
      <c r="J1343" s="3">
        <v>155</v>
      </c>
      <c r="K1343" s="3">
        <v>45</v>
      </c>
      <c r="L1343" s="3">
        <v>0</v>
      </c>
      <c r="M1343" s="4">
        <f>PI()*(K1343/2)^2/1000+PI()*(L1343/2)^2/1000</f>
        <v>1.5904312808798327</v>
      </c>
      <c r="N1343" s="33">
        <v>1</v>
      </c>
      <c r="O1343" s="3">
        <v>7</v>
      </c>
      <c r="P1343" s="6">
        <v>3.19</v>
      </c>
      <c r="Q1343" s="6">
        <v>5.7309999999999999</v>
      </c>
      <c r="R1343" s="6">
        <v>5.5880000000000001</v>
      </c>
      <c r="S1343" s="6">
        <v>0</v>
      </c>
      <c r="T1343" s="6">
        <f>R1343-S1343</f>
        <v>5.5880000000000001</v>
      </c>
      <c r="U1343" s="6">
        <v>5.5880000000000001</v>
      </c>
      <c r="V1343" s="6">
        <f>U1343-S1343</f>
        <v>5.5880000000000001</v>
      </c>
      <c r="W1343" s="6">
        <f>100 - (1 - (((U1343-T1343)/U1343)+(S1343/T1343)))*100</f>
        <v>0</v>
      </c>
      <c r="X1343" s="6">
        <v>5.8380000000000001</v>
      </c>
      <c r="Y1343" s="13">
        <f>(X1343-U1343)/U1343*100</f>
        <v>4.473872584108805</v>
      </c>
      <c r="Z1343" s="14">
        <f>IF(W1343&gt;10,"NA",Y1343)</f>
        <v>4.473872584108805</v>
      </c>
    </row>
    <row r="1344" spans="1:26" ht="19" x14ac:dyDescent="0.25">
      <c r="A1344" s="23">
        <v>1343</v>
      </c>
      <c r="B1344" s="5" t="s">
        <v>0</v>
      </c>
      <c r="C1344" s="3" t="s">
        <v>46</v>
      </c>
      <c r="D1344" s="3" t="s">
        <v>46</v>
      </c>
      <c r="E1344" s="3" t="s">
        <v>47</v>
      </c>
      <c r="F1344" s="3" t="s">
        <v>23</v>
      </c>
      <c r="G1344" s="3">
        <v>17</v>
      </c>
      <c r="H1344" s="3" t="s">
        <v>9</v>
      </c>
      <c r="I1344" s="3" t="s">
        <v>42</v>
      </c>
      <c r="J1344" s="3">
        <v>155</v>
      </c>
      <c r="K1344" s="3">
        <v>45</v>
      </c>
      <c r="L1344" s="3">
        <v>0</v>
      </c>
      <c r="M1344" s="4">
        <f>PI()*(K1344/2)^2/1000+PI()*(L1344/2)^2/1000</f>
        <v>1.5904312808798327</v>
      </c>
      <c r="N1344" s="33">
        <v>1</v>
      </c>
      <c r="O1344" s="3">
        <v>8</v>
      </c>
      <c r="P1344" s="6">
        <v>2.738</v>
      </c>
      <c r="Q1344" s="6">
        <v>3.9950000000000001</v>
      </c>
      <c r="R1344" s="6">
        <v>3.9649999999999999</v>
      </c>
      <c r="S1344" s="6">
        <v>0</v>
      </c>
      <c r="T1344" s="6">
        <f>R1344-S1344</f>
        <v>3.9649999999999999</v>
      </c>
      <c r="U1344" s="6">
        <v>3.9649999999999999</v>
      </c>
      <c r="V1344" s="6">
        <f>U1344-S1344</f>
        <v>3.9649999999999999</v>
      </c>
      <c r="W1344" s="6">
        <f>100 - (1 - (((U1344-T1344)/U1344)+(S1344/T1344)))*100</f>
        <v>0</v>
      </c>
      <c r="X1344" s="6">
        <v>4.1349999999999998</v>
      </c>
      <c r="Y1344" s="13">
        <f>(X1344-U1344)/U1344*100</f>
        <v>4.2875157629255973</v>
      </c>
      <c r="Z1344" s="14">
        <f>IF(W1344&gt;10,"NA",Y1344)</f>
        <v>4.2875157629255973</v>
      </c>
    </row>
    <row r="1345" spans="1:26" ht="19" x14ac:dyDescent="0.25">
      <c r="A1345" s="23">
        <v>1344</v>
      </c>
      <c r="B1345" s="5" t="s">
        <v>0</v>
      </c>
      <c r="C1345" s="3" t="s">
        <v>46</v>
      </c>
      <c r="D1345" s="3" t="s">
        <v>46</v>
      </c>
      <c r="E1345" s="3" t="s">
        <v>47</v>
      </c>
      <c r="F1345" s="3" t="s">
        <v>23</v>
      </c>
      <c r="G1345" s="3">
        <v>17</v>
      </c>
      <c r="H1345" s="3" t="s">
        <v>9</v>
      </c>
      <c r="I1345" s="3" t="s">
        <v>42</v>
      </c>
      <c r="J1345" s="3">
        <v>155</v>
      </c>
      <c r="K1345" s="3">
        <v>45</v>
      </c>
      <c r="L1345" s="3">
        <v>0</v>
      </c>
      <c r="M1345" s="4">
        <f>PI()*(K1345/2)^2/1000+PI()*(L1345/2)^2/1000</f>
        <v>1.5904312808798327</v>
      </c>
      <c r="N1345" s="33">
        <v>0</v>
      </c>
      <c r="O1345" s="3">
        <v>9</v>
      </c>
      <c r="P1345" s="6">
        <v>3.2919999999999998</v>
      </c>
      <c r="Q1345" s="6">
        <v>5.4640000000000004</v>
      </c>
      <c r="R1345" s="6">
        <v>5.3520000000000003</v>
      </c>
      <c r="S1345" s="6">
        <v>0</v>
      </c>
      <c r="T1345" s="6">
        <f>R1345-S1345</f>
        <v>5.3520000000000003</v>
      </c>
      <c r="U1345" s="6">
        <v>5.3520000000000003</v>
      </c>
      <c r="V1345" s="6">
        <f>U1345-S1345</f>
        <v>5.3520000000000003</v>
      </c>
      <c r="W1345" s="6">
        <f>100 - (1 - (((U1345-T1345)/U1345)+(S1345/T1345)))*100</f>
        <v>0</v>
      </c>
      <c r="X1345" s="6">
        <v>5.5220000000000002</v>
      </c>
      <c r="Y1345" s="13">
        <f>(X1345-U1345)/U1345*100</f>
        <v>3.176382660687592</v>
      </c>
      <c r="Z1345" s="14">
        <f>IF(W1345&gt;10,"NA",Y1345)</f>
        <v>3.176382660687592</v>
      </c>
    </row>
    <row r="1346" spans="1:26" ht="19" x14ac:dyDescent="0.25">
      <c r="A1346" s="23">
        <v>1345</v>
      </c>
      <c r="B1346" s="5" t="s">
        <v>0</v>
      </c>
      <c r="C1346" s="3" t="s">
        <v>46</v>
      </c>
      <c r="D1346" s="3" t="s">
        <v>46</v>
      </c>
      <c r="E1346" s="3" t="s">
        <v>47</v>
      </c>
      <c r="F1346" s="3" t="s">
        <v>23</v>
      </c>
      <c r="G1346" s="3">
        <v>17</v>
      </c>
      <c r="H1346" s="3" t="s">
        <v>17</v>
      </c>
      <c r="I1346" s="3" t="s">
        <v>42</v>
      </c>
      <c r="J1346" s="3">
        <v>155</v>
      </c>
      <c r="K1346" s="3">
        <v>45</v>
      </c>
      <c r="L1346" s="3">
        <v>0</v>
      </c>
      <c r="M1346" s="4">
        <f>PI()*(K1346/2)^2/1000+PI()*(L1346/2)^2/1000</f>
        <v>1.5904312808798327</v>
      </c>
      <c r="N1346" s="33">
        <v>0</v>
      </c>
      <c r="O1346" s="3">
        <v>1</v>
      </c>
      <c r="P1346" s="6">
        <v>4.05</v>
      </c>
      <c r="Q1346" s="6">
        <v>7.1980000000000004</v>
      </c>
      <c r="R1346" s="6">
        <v>7.1479999999999997</v>
      </c>
      <c r="S1346" s="6">
        <v>0</v>
      </c>
      <c r="T1346" s="6">
        <f>R1346-S1346</f>
        <v>7.1479999999999997</v>
      </c>
      <c r="U1346" s="6">
        <v>8.3140000000000001</v>
      </c>
      <c r="V1346" s="6">
        <f>U1346-S1346</f>
        <v>8.3140000000000001</v>
      </c>
      <c r="W1346" s="6">
        <f>100 - (1 - (((U1346-T1346)/U1346)+(S1346/T1346)))*100</f>
        <v>14.024536925667547</v>
      </c>
      <c r="X1346" s="6">
        <v>8.4120000000000008</v>
      </c>
      <c r="Y1346" s="13">
        <f>(X1345-U1346)/U1346*100</f>
        <v>-33.58191003127255</v>
      </c>
      <c r="Z1346" s="14" t="str">
        <f>IF(W1346&gt;10,"NA",Y1346)</f>
        <v>NA</v>
      </c>
    </row>
    <row r="1347" spans="1:26" ht="19" x14ac:dyDescent="0.25">
      <c r="A1347" s="23">
        <v>1346</v>
      </c>
      <c r="B1347" s="5" t="s">
        <v>0</v>
      </c>
      <c r="C1347" s="3" t="s">
        <v>46</v>
      </c>
      <c r="D1347" s="3" t="s">
        <v>46</v>
      </c>
      <c r="E1347" s="3" t="s">
        <v>47</v>
      </c>
      <c r="F1347" s="3" t="s">
        <v>23</v>
      </c>
      <c r="G1347" s="3">
        <v>17</v>
      </c>
      <c r="H1347" s="3" t="s">
        <v>17</v>
      </c>
      <c r="I1347" s="3" t="s">
        <v>42</v>
      </c>
      <c r="J1347" s="3">
        <v>155</v>
      </c>
      <c r="K1347" s="3">
        <v>45</v>
      </c>
      <c r="L1347" s="3">
        <v>0</v>
      </c>
      <c r="M1347" s="4">
        <f>PI()*(K1347/2)^2/1000+PI()*(L1347/2)^2/1000</f>
        <v>1.5904312808798327</v>
      </c>
      <c r="N1347" s="33">
        <v>1</v>
      </c>
      <c r="O1347" s="3">
        <v>2</v>
      </c>
      <c r="P1347" s="6">
        <v>2.7349999999999999</v>
      </c>
      <c r="Q1347" s="6">
        <v>3.3109999999999999</v>
      </c>
      <c r="R1347" s="6">
        <v>3.2029999999999998</v>
      </c>
      <c r="S1347" s="6">
        <v>0</v>
      </c>
      <c r="T1347" s="6">
        <f>R1347-S1347</f>
        <v>3.2029999999999998</v>
      </c>
      <c r="U1347" s="6">
        <v>3.2029999999999998</v>
      </c>
      <c r="V1347" s="6">
        <f>U1347-S1347</f>
        <v>3.2029999999999998</v>
      </c>
      <c r="W1347" s="6">
        <f>100 - (1 - (((U1347-T1347)/U1347)+(S1347/T1347)))*100</f>
        <v>0</v>
      </c>
      <c r="X1347" s="6">
        <v>3.355</v>
      </c>
      <c r="Y1347" s="13">
        <f>(X1347-U1347)/U1347*100</f>
        <v>4.7455510458944783</v>
      </c>
      <c r="Z1347" s="14">
        <f>IF(W1347&gt;10,"NA",Y1347)</f>
        <v>4.7455510458944783</v>
      </c>
    </row>
    <row r="1348" spans="1:26" ht="19" x14ac:dyDescent="0.25">
      <c r="A1348" s="23">
        <v>1347</v>
      </c>
      <c r="B1348" s="5" t="s">
        <v>0</v>
      </c>
      <c r="C1348" s="3" t="s">
        <v>46</v>
      </c>
      <c r="D1348" s="3" t="s">
        <v>46</v>
      </c>
      <c r="E1348" s="3" t="s">
        <v>47</v>
      </c>
      <c r="F1348" s="3" t="s">
        <v>23</v>
      </c>
      <c r="G1348" s="3">
        <v>17</v>
      </c>
      <c r="H1348" s="3" t="s">
        <v>17</v>
      </c>
      <c r="I1348" s="3" t="s">
        <v>42</v>
      </c>
      <c r="J1348" s="3">
        <v>155</v>
      </c>
      <c r="K1348" s="3">
        <v>45</v>
      </c>
      <c r="L1348" s="3">
        <v>0</v>
      </c>
      <c r="M1348" s="4">
        <f>PI()*(K1348/2)^2/1000+PI()*(L1348/2)^2/1000</f>
        <v>1.5904312808798327</v>
      </c>
      <c r="N1348" s="33">
        <v>1</v>
      </c>
      <c r="O1348" s="3">
        <v>3</v>
      </c>
      <c r="P1348" s="6">
        <v>1.9470000000000001</v>
      </c>
      <c r="Q1348" s="6">
        <v>2.0920000000000001</v>
      </c>
      <c r="R1348" s="6">
        <v>1.988</v>
      </c>
      <c r="S1348" s="6">
        <v>0</v>
      </c>
      <c r="T1348" s="6">
        <f>R1348-S1348</f>
        <v>1.988</v>
      </c>
      <c r="U1348" s="6">
        <v>1.988</v>
      </c>
      <c r="V1348" s="6">
        <f>U1348-S1348</f>
        <v>1.988</v>
      </c>
      <c r="W1348" s="6">
        <f>100 - (1 - (((U1348-T1348)/U1348)+(S1348/T1348)))*100</f>
        <v>0</v>
      </c>
      <c r="X1348" s="6">
        <v>2.044</v>
      </c>
      <c r="Y1348" s="13">
        <f>(X1348-U1348)/U1348*100</f>
        <v>2.8169014084507067</v>
      </c>
      <c r="Z1348" s="14">
        <f>IF(W1348&gt;10,"NA",Y1348)</f>
        <v>2.8169014084507067</v>
      </c>
    </row>
    <row r="1349" spans="1:26" ht="19" x14ac:dyDescent="0.25">
      <c r="A1349" s="23">
        <v>1348</v>
      </c>
      <c r="B1349" s="5" t="s">
        <v>0</v>
      </c>
      <c r="C1349" s="3" t="s">
        <v>46</v>
      </c>
      <c r="D1349" s="3" t="s">
        <v>46</v>
      </c>
      <c r="E1349" s="3" t="s">
        <v>47</v>
      </c>
      <c r="F1349" s="3" t="s">
        <v>23</v>
      </c>
      <c r="G1349" s="3">
        <v>17</v>
      </c>
      <c r="H1349" s="3" t="s">
        <v>17</v>
      </c>
      <c r="I1349" s="3" t="s">
        <v>42</v>
      </c>
      <c r="J1349" s="3">
        <v>155</v>
      </c>
      <c r="K1349" s="3">
        <v>45</v>
      </c>
      <c r="L1349" s="3">
        <v>0</v>
      </c>
      <c r="M1349" s="4">
        <f>PI()*(K1349/2)^2/1000+PI()*(L1349/2)^2/1000</f>
        <v>1.5904312808798327</v>
      </c>
      <c r="N1349" s="33">
        <v>1</v>
      </c>
      <c r="O1349" s="3">
        <v>4</v>
      </c>
      <c r="P1349" s="6">
        <v>2.7909999999999999</v>
      </c>
      <c r="Q1349" s="6">
        <v>4.4720000000000004</v>
      </c>
      <c r="R1349" s="6">
        <v>4.3470000000000004</v>
      </c>
      <c r="S1349" s="6">
        <v>0</v>
      </c>
      <c r="T1349" s="6">
        <f>R1349-S1349</f>
        <v>4.3470000000000004</v>
      </c>
      <c r="U1349" s="6">
        <v>4.3470000000000004</v>
      </c>
      <c r="V1349" s="6">
        <f>U1349-S1349</f>
        <v>4.3470000000000004</v>
      </c>
      <c r="W1349" s="6">
        <f>100 - (1 - (((U1349-T1349)/U1349)+(S1349/T1349)))*100</f>
        <v>0</v>
      </c>
      <c r="X1349" s="6">
        <v>4.5629999999999997</v>
      </c>
      <c r="Y1349" s="13">
        <f>(X1349-U1349)/U1349*100</f>
        <v>4.9689440993788656</v>
      </c>
      <c r="Z1349" s="14">
        <f>IF(W1349&gt;10,"NA",Y1349)</f>
        <v>4.9689440993788656</v>
      </c>
    </row>
    <row r="1350" spans="1:26" ht="19" x14ac:dyDescent="0.25">
      <c r="A1350" s="23">
        <v>1349</v>
      </c>
      <c r="B1350" s="5" t="s">
        <v>0</v>
      </c>
      <c r="C1350" s="3" t="s">
        <v>46</v>
      </c>
      <c r="D1350" s="3" t="s">
        <v>46</v>
      </c>
      <c r="E1350" s="3" t="s">
        <v>47</v>
      </c>
      <c r="F1350" s="3" t="s">
        <v>23</v>
      </c>
      <c r="G1350" s="3">
        <v>17</v>
      </c>
      <c r="H1350" s="3" t="s">
        <v>17</v>
      </c>
      <c r="I1350" s="3" t="s">
        <v>42</v>
      </c>
      <c r="J1350" s="3">
        <v>155</v>
      </c>
      <c r="K1350" s="3">
        <v>45</v>
      </c>
      <c r="L1350" s="3">
        <v>0</v>
      </c>
      <c r="M1350" s="4">
        <f>PI()*(K1350/2)^2/1000+PI()*(L1350/2)^2/1000</f>
        <v>1.5904312808798327</v>
      </c>
      <c r="N1350" s="33">
        <v>0</v>
      </c>
      <c r="O1350" s="3">
        <v>5</v>
      </c>
      <c r="P1350" s="6">
        <v>3.8980000000000001</v>
      </c>
      <c r="Q1350" s="6">
        <v>6.5410000000000004</v>
      </c>
      <c r="R1350" s="6">
        <v>6.4240000000000004</v>
      </c>
      <c r="S1350" s="6">
        <v>0</v>
      </c>
      <c r="T1350" s="6">
        <f>R1350-S1350</f>
        <v>6.4240000000000004</v>
      </c>
      <c r="U1350" s="6">
        <v>6.4240000000000004</v>
      </c>
      <c r="V1350" s="6">
        <f>U1350-S1350</f>
        <v>6.4240000000000004</v>
      </c>
      <c r="W1350" s="6">
        <f>100 - (1 - (((U1350-T1350)/U1350)+(S1350/T1350)))*100</f>
        <v>0</v>
      </c>
      <c r="X1350" s="6">
        <v>6.74</v>
      </c>
      <c r="Y1350" s="13">
        <f>(X1350-U1350)/U1350*100</f>
        <v>4.9190535491905329</v>
      </c>
      <c r="Z1350" s="14">
        <f>IF(W1350&gt;10,"NA",Y1350)</f>
        <v>4.9190535491905329</v>
      </c>
    </row>
    <row r="1351" spans="1:26" ht="19" x14ac:dyDescent="0.25">
      <c r="A1351" s="23">
        <v>1350</v>
      </c>
      <c r="B1351" s="5" t="s">
        <v>0</v>
      </c>
      <c r="C1351" s="3" t="s">
        <v>46</v>
      </c>
      <c r="D1351" s="3" t="s">
        <v>46</v>
      </c>
      <c r="E1351" s="3" t="s">
        <v>47</v>
      </c>
      <c r="F1351" s="3" t="s">
        <v>23</v>
      </c>
      <c r="G1351" s="3">
        <v>17</v>
      </c>
      <c r="H1351" s="3" t="s">
        <v>17</v>
      </c>
      <c r="I1351" s="3" t="s">
        <v>42</v>
      </c>
      <c r="J1351" s="3">
        <v>155</v>
      </c>
      <c r="K1351" s="3">
        <v>45</v>
      </c>
      <c r="L1351" s="3">
        <v>0</v>
      </c>
      <c r="M1351" s="4">
        <f>PI()*(K1351/2)^2/1000+PI()*(L1351/2)^2/1000</f>
        <v>1.5904312808798327</v>
      </c>
      <c r="N1351" s="33">
        <v>1</v>
      </c>
      <c r="O1351" s="3">
        <v>6</v>
      </c>
      <c r="P1351" s="6">
        <v>3.24</v>
      </c>
      <c r="Q1351" s="6">
        <v>4.516</v>
      </c>
      <c r="R1351" s="6">
        <v>4.3899999999999997</v>
      </c>
      <c r="S1351" s="6">
        <v>0</v>
      </c>
      <c r="T1351" s="6">
        <f>R1351-S1351</f>
        <v>4.3899999999999997</v>
      </c>
      <c r="U1351" s="6">
        <v>4.3899999999999997</v>
      </c>
      <c r="V1351" s="6">
        <f>U1351-S1351</f>
        <v>4.3899999999999997</v>
      </c>
      <c r="W1351" s="6">
        <f>100 - (1 - (((U1351-T1351)/U1351)+(S1351/T1351)))*100</f>
        <v>0</v>
      </c>
      <c r="X1351" s="6">
        <v>4.617</v>
      </c>
      <c r="Y1351" s="13">
        <f>(X1351-U1351)/U1351*100</f>
        <v>5.1708428246013742</v>
      </c>
      <c r="Z1351" s="14">
        <f>IF(W1351&gt;10,"NA",Y1351)</f>
        <v>5.1708428246013742</v>
      </c>
    </row>
    <row r="1352" spans="1:26" ht="19" x14ac:dyDescent="0.25">
      <c r="A1352" s="23">
        <v>1351</v>
      </c>
      <c r="B1352" s="5" t="s">
        <v>0</v>
      </c>
      <c r="C1352" s="3" t="s">
        <v>46</v>
      </c>
      <c r="D1352" s="3" t="s">
        <v>46</v>
      </c>
      <c r="E1352" s="3" t="s">
        <v>47</v>
      </c>
      <c r="F1352" s="3" t="s">
        <v>23</v>
      </c>
      <c r="G1352" s="3">
        <v>17</v>
      </c>
      <c r="H1352" s="3" t="s">
        <v>17</v>
      </c>
      <c r="I1352" s="3" t="s">
        <v>42</v>
      </c>
      <c r="J1352" s="3">
        <v>155</v>
      </c>
      <c r="K1352" s="3">
        <v>45</v>
      </c>
      <c r="L1352" s="3">
        <v>0</v>
      </c>
      <c r="M1352" s="4">
        <f>PI()*(K1352/2)^2/1000+PI()*(L1352/2)^2/1000</f>
        <v>1.5904312808798327</v>
      </c>
      <c r="N1352" s="33">
        <v>0</v>
      </c>
      <c r="O1352" s="3">
        <v>7</v>
      </c>
      <c r="P1352" s="6">
        <v>5.0119999999999996</v>
      </c>
      <c r="Q1352" s="6">
        <v>10.157</v>
      </c>
      <c r="R1352" s="6">
        <v>9.968</v>
      </c>
      <c r="S1352" s="6">
        <v>0</v>
      </c>
      <c r="T1352" s="6">
        <f>R1352-S1352</f>
        <v>9.968</v>
      </c>
      <c r="U1352" s="6">
        <v>10.496</v>
      </c>
      <c r="V1352" s="6">
        <f>U1352-S1352</f>
        <v>10.496</v>
      </c>
      <c r="W1352" s="6">
        <f>100 - (1 - (((U1352-T1352)/U1352)+(S1352/T1352)))*100</f>
        <v>5.0304878048780495</v>
      </c>
      <c r="X1352" s="6">
        <v>10.714</v>
      </c>
      <c r="Y1352" s="13">
        <f>(X1352-U1352)/U1352*100</f>
        <v>2.0769817073170729</v>
      </c>
      <c r="Z1352" s="14">
        <f>IF(W1352&gt;10,"NA",Y1352)</f>
        <v>2.0769817073170729</v>
      </c>
    </row>
    <row r="1353" spans="1:26" ht="19" x14ac:dyDescent="0.25">
      <c r="A1353" s="23">
        <v>1352</v>
      </c>
      <c r="B1353" s="5" t="s">
        <v>0</v>
      </c>
      <c r="C1353" s="3" t="s">
        <v>46</v>
      </c>
      <c r="D1353" s="3" t="s">
        <v>46</v>
      </c>
      <c r="E1353" s="3" t="s">
        <v>47</v>
      </c>
      <c r="F1353" s="3" t="s">
        <v>23</v>
      </c>
      <c r="G1353" s="3">
        <v>17</v>
      </c>
      <c r="H1353" s="3" t="s">
        <v>17</v>
      </c>
      <c r="I1353" s="3" t="s">
        <v>42</v>
      </c>
      <c r="J1353" s="3">
        <v>155</v>
      </c>
      <c r="K1353" s="3">
        <v>45</v>
      </c>
      <c r="L1353" s="3">
        <v>0</v>
      </c>
      <c r="M1353" s="4">
        <f>PI()*(K1353/2)^2/1000+PI()*(L1353/2)^2/1000</f>
        <v>1.5904312808798327</v>
      </c>
      <c r="N1353" s="33">
        <v>0</v>
      </c>
      <c r="O1353" s="3">
        <v>8</v>
      </c>
      <c r="P1353" s="6">
        <v>3.5019999999999998</v>
      </c>
      <c r="Q1353" s="6">
        <v>6.0759999999999996</v>
      </c>
      <c r="R1353" s="6">
        <v>5.8719999999999999</v>
      </c>
      <c r="S1353" s="6">
        <v>0</v>
      </c>
      <c r="T1353" s="6">
        <f>R1353-S1353</f>
        <v>5.8719999999999999</v>
      </c>
      <c r="U1353" s="6">
        <v>5.9109999999999996</v>
      </c>
      <c r="V1353" s="6">
        <f>U1353-S1353</f>
        <v>5.9109999999999996</v>
      </c>
      <c r="W1353" s="6">
        <f>100 - (1 - (((U1353-T1353)/U1353)+(S1353/T1353)))*100</f>
        <v>0.65978683809845506</v>
      </c>
      <c r="X1353" s="6">
        <v>6.0949999999999998</v>
      </c>
      <c r="Y1353" s="13">
        <f>(X1353-U1353)/U1353*100</f>
        <v>3.1128404669260727</v>
      </c>
      <c r="Z1353" s="14">
        <f>IF(W1353&gt;10,"NA",Y1353)</f>
        <v>3.1128404669260727</v>
      </c>
    </row>
    <row r="1354" spans="1:26" ht="19" x14ac:dyDescent="0.25">
      <c r="A1354" s="23">
        <v>1353</v>
      </c>
      <c r="B1354" s="5" t="s">
        <v>0</v>
      </c>
      <c r="C1354" s="3" t="s">
        <v>46</v>
      </c>
      <c r="D1354" s="3" t="s">
        <v>46</v>
      </c>
      <c r="E1354" s="3" t="s">
        <v>47</v>
      </c>
      <c r="F1354" s="3" t="s">
        <v>23</v>
      </c>
      <c r="G1354" s="3">
        <v>17</v>
      </c>
      <c r="H1354" s="3" t="s">
        <v>17</v>
      </c>
      <c r="I1354" s="3" t="s">
        <v>42</v>
      </c>
      <c r="J1354" s="3">
        <v>155</v>
      </c>
      <c r="K1354" s="3">
        <v>45</v>
      </c>
      <c r="L1354" s="3">
        <v>0</v>
      </c>
      <c r="M1354" s="4">
        <f>PI()*(K1354/2)^2/1000+PI()*(L1354/2)^2/1000</f>
        <v>1.5904312808798327</v>
      </c>
      <c r="N1354" s="33">
        <v>0</v>
      </c>
      <c r="O1354" s="3">
        <v>9</v>
      </c>
      <c r="P1354" s="6">
        <v>4.4569999999999999</v>
      </c>
      <c r="Q1354" s="6">
        <v>8.0429999999999993</v>
      </c>
      <c r="R1354" s="6">
        <v>7.8949999999999996</v>
      </c>
      <c r="S1354" s="6">
        <v>0</v>
      </c>
      <c r="T1354" s="6">
        <f>R1354-S1354</f>
        <v>7.8949999999999996</v>
      </c>
      <c r="U1354" s="6">
        <v>7.8949999999999996</v>
      </c>
      <c r="V1354" s="6">
        <f>U1354-S1354</f>
        <v>7.8949999999999996</v>
      </c>
      <c r="W1354" s="6">
        <f>100 - (1 - (((U1354-T1354)/U1354)+(S1354/T1354)))*100</f>
        <v>0</v>
      </c>
      <c r="X1354" s="6">
        <v>8.2940000000000005</v>
      </c>
      <c r="Y1354" s="13">
        <f>(X1354-U1354)/U1354*100</f>
        <v>5.0538315389487138</v>
      </c>
      <c r="Z1354" s="14">
        <f>IF(W1354&gt;10,"NA",Y1354)</f>
        <v>5.0538315389487138</v>
      </c>
    </row>
    <row r="1355" spans="1:26" ht="19" x14ac:dyDescent="0.25">
      <c r="A1355" s="23">
        <v>1354</v>
      </c>
      <c r="B1355" s="5" t="s">
        <v>0</v>
      </c>
      <c r="C1355" s="3" t="s">
        <v>46</v>
      </c>
      <c r="D1355" s="3" t="s">
        <v>46</v>
      </c>
      <c r="E1355" s="3" t="s">
        <v>47</v>
      </c>
      <c r="F1355" s="3" t="s">
        <v>23</v>
      </c>
      <c r="G1355" s="3">
        <v>17</v>
      </c>
      <c r="H1355" s="3" t="s">
        <v>17</v>
      </c>
      <c r="I1355" s="3" t="s">
        <v>42</v>
      </c>
      <c r="J1355" s="3">
        <v>155</v>
      </c>
      <c r="K1355" s="3">
        <v>45</v>
      </c>
      <c r="L1355" s="3">
        <v>0</v>
      </c>
      <c r="M1355" s="4">
        <f>PI()*(K1355/2)^2/1000+PI()*(L1355/2)^2/1000</f>
        <v>1.5904312808798327</v>
      </c>
      <c r="N1355" s="33">
        <v>1</v>
      </c>
      <c r="O1355" s="3">
        <v>10</v>
      </c>
      <c r="P1355" s="6">
        <v>2.9359999999999999</v>
      </c>
      <c r="Q1355" s="6">
        <v>3.9569999999999999</v>
      </c>
      <c r="R1355" s="6">
        <v>3.9569999999999999</v>
      </c>
      <c r="S1355" s="6">
        <v>0</v>
      </c>
      <c r="T1355" s="6">
        <f>R1355-S1355</f>
        <v>3.9569999999999999</v>
      </c>
      <c r="U1355" s="6">
        <v>3.9569999999999999</v>
      </c>
      <c r="V1355" s="6">
        <f>U1355-S1355</f>
        <v>3.9569999999999999</v>
      </c>
      <c r="W1355" s="6">
        <f>100 - (1 - (((U1355-T1355)/U1355)+(S1355/T1355)))*100</f>
        <v>0</v>
      </c>
      <c r="X1355" s="6">
        <v>4.157</v>
      </c>
      <c r="Y1355" s="13">
        <f>(X1355-U1355)/U1355*100</f>
        <v>5.0543340914834518</v>
      </c>
      <c r="Z1355" s="14">
        <f>IF(W1355&gt;10,"NA",Y1355)</f>
        <v>5.0543340914834518</v>
      </c>
    </row>
    <row r="1356" spans="1:26" ht="19" x14ac:dyDescent="0.25">
      <c r="A1356" s="23">
        <v>1355</v>
      </c>
      <c r="B1356" s="5" t="s">
        <v>0</v>
      </c>
      <c r="C1356" s="3" t="s">
        <v>46</v>
      </c>
      <c r="D1356" s="3" t="s">
        <v>46</v>
      </c>
      <c r="E1356" s="3" t="s">
        <v>47</v>
      </c>
      <c r="F1356" s="3" t="s">
        <v>23</v>
      </c>
      <c r="G1356" s="3">
        <v>18</v>
      </c>
      <c r="H1356" s="3" t="s">
        <v>9</v>
      </c>
      <c r="I1356" s="3" t="s">
        <v>31</v>
      </c>
      <c r="J1356" s="3">
        <v>181</v>
      </c>
      <c r="K1356" s="3">
        <v>87</v>
      </c>
      <c r="L1356" s="3">
        <v>0</v>
      </c>
      <c r="M1356" s="4">
        <f>PI()*(K1356/2)^2/1000+PI()*(L1356/2)^2/1000</f>
        <v>5.9446786987552862</v>
      </c>
      <c r="N1356" s="33">
        <v>0</v>
      </c>
      <c r="O1356" s="3">
        <v>1</v>
      </c>
      <c r="P1356" s="6">
        <v>7.05</v>
      </c>
      <c r="Q1356" s="6">
        <v>16.678000000000001</v>
      </c>
      <c r="R1356" s="6">
        <v>16.495000000000001</v>
      </c>
      <c r="S1356" s="6">
        <v>0</v>
      </c>
      <c r="T1356" s="6">
        <f>R1356-S1356</f>
        <v>16.495000000000001</v>
      </c>
      <c r="U1356" s="6">
        <v>16.495000000000001</v>
      </c>
      <c r="V1356" s="6">
        <f>U1356-S1356</f>
        <v>16.495000000000001</v>
      </c>
      <c r="W1356" s="6">
        <f>100 - (1 - (((U1356-T1356)/U1356)+(S1356/T1356)))*100</f>
        <v>0</v>
      </c>
      <c r="X1356" s="6">
        <v>16.788</v>
      </c>
      <c r="Y1356" s="13">
        <f>(X1356-U1356)/U1356*100</f>
        <v>1.7762958472264274</v>
      </c>
      <c r="Z1356" s="14">
        <f>IF(W1356&gt;10,"NA",Y1356)</f>
        <v>1.7762958472264274</v>
      </c>
    </row>
    <row r="1357" spans="1:26" ht="19" x14ac:dyDescent="0.25">
      <c r="A1357" s="23">
        <v>1356</v>
      </c>
      <c r="B1357" s="5" t="s">
        <v>0</v>
      </c>
      <c r="C1357" s="3" t="s">
        <v>46</v>
      </c>
      <c r="D1357" s="3" t="s">
        <v>46</v>
      </c>
      <c r="E1357" s="3" t="s">
        <v>47</v>
      </c>
      <c r="F1357" s="3" t="s">
        <v>23</v>
      </c>
      <c r="G1357" s="3">
        <v>18</v>
      </c>
      <c r="H1357" s="3" t="s">
        <v>9</v>
      </c>
      <c r="I1357" s="3" t="s">
        <v>31</v>
      </c>
      <c r="J1357" s="3">
        <v>181</v>
      </c>
      <c r="K1357" s="3">
        <v>87</v>
      </c>
      <c r="L1357" s="3">
        <v>0</v>
      </c>
      <c r="M1357" s="4">
        <f>PI()*(K1357/2)^2/1000+PI()*(L1357/2)^2/1000</f>
        <v>5.9446786987552862</v>
      </c>
      <c r="N1357" s="33">
        <v>0</v>
      </c>
      <c r="O1357" s="3">
        <v>2</v>
      </c>
      <c r="P1357" s="6">
        <v>4.2069999999999999</v>
      </c>
      <c r="Q1357" s="6">
        <v>10.337999999999999</v>
      </c>
      <c r="R1357" s="6">
        <v>10.11</v>
      </c>
      <c r="S1357" s="6">
        <v>0</v>
      </c>
      <c r="T1357" s="6">
        <f>R1357-S1357</f>
        <v>10.11</v>
      </c>
      <c r="U1357" s="6">
        <v>10.244999999999999</v>
      </c>
      <c r="V1357" s="6">
        <f>U1357-S1357</f>
        <v>10.244999999999999</v>
      </c>
      <c r="W1357" s="6">
        <f>100 - (1 - (((U1357-T1357)/U1357)+(S1357/T1357)))*100</f>
        <v>1.3177159590043885</v>
      </c>
      <c r="X1357" s="6">
        <v>10.398999999999999</v>
      </c>
      <c r="Y1357" s="13">
        <f>(X1357-U1357)/U1357*100</f>
        <v>1.5031722791605653</v>
      </c>
      <c r="Z1357" s="14">
        <f>IF(W1357&gt;10,"NA",Y1357)</f>
        <v>1.5031722791605653</v>
      </c>
    </row>
    <row r="1358" spans="1:26" ht="19" x14ac:dyDescent="0.25">
      <c r="A1358" s="23">
        <v>1357</v>
      </c>
      <c r="B1358" s="5" t="s">
        <v>0</v>
      </c>
      <c r="C1358" s="3" t="s">
        <v>46</v>
      </c>
      <c r="D1358" s="3" t="s">
        <v>46</v>
      </c>
      <c r="E1358" s="3" t="s">
        <v>47</v>
      </c>
      <c r="F1358" s="3" t="s">
        <v>23</v>
      </c>
      <c r="G1358" s="3">
        <v>18</v>
      </c>
      <c r="H1358" s="3" t="s">
        <v>9</v>
      </c>
      <c r="I1358" s="3" t="s">
        <v>31</v>
      </c>
      <c r="J1358" s="3">
        <v>181</v>
      </c>
      <c r="K1358" s="3">
        <v>87</v>
      </c>
      <c r="L1358" s="3">
        <v>0</v>
      </c>
      <c r="M1358" s="4">
        <f>PI()*(K1358/2)^2/1000+PI()*(L1358/2)^2/1000</f>
        <v>5.9446786987552862</v>
      </c>
      <c r="N1358" s="33">
        <v>0</v>
      </c>
      <c r="O1358" s="3">
        <v>3</v>
      </c>
      <c r="P1358" s="6">
        <v>3.6280000000000001</v>
      </c>
      <c r="Q1358" s="6">
        <v>4.7389999999999999</v>
      </c>
      <c r="R1358" s="6">
        <v>4.4400000000000004</v>
      </c>
      <c r="S1358" s="6">
        <v>0</v>
      </c>
      <c r="T1358" s="6">
        <f>R1358-S1358</f>
        <v>4.4400000000000004</v>
      </c>
      <c r="U1358" s="6">
        <v>5.3040000000000003</v>
      </c>
      <c r="V1358" s="6">
        <f>U1358-S1358</f>
        <v>5.3040000000000003</v>
      </c>
      <c r="W1358" s="6">
        <f>100 - (1 - (((U1358-T1358)/U1358)+(S1358/T1358)))*100</f>
        <v>16.289592760180994</v>
      </c>
      <c r="X1358" s="6">
        <v>5.3490000000000002</v>
      </c>
      <c r="Y1358" s="13">
        <f>(X1358-U1358)/U1358*100</f>
        <v>0.84841628959275872</v>
      </c>
      <c r="Z1358" s="14" t="str">
        <f>IF(W1358&gt;10,"NA",Y1358)</f>
        <v>NA</v>
      </c>
    </row>
    <row r="1359" spans="1:26" ht="19" x14ac:dyDescent="0.25">
      <c r="A1359" s="23">
        <v>1358</v>
      </c>
      <c r="B1359" s="5" t="s">
        <v>0</v>
      </c>
      <c r="C1359" s="3" t="s">
        <v>46</v>
      </c>
      <c r="D1359" s="3" t="s">
        <v>46</v>
      </c>
      <c r="E1359" s="3" t="s">
        <v>47</v>
      </c>
      <c r="F1359" s="3" t="s">
        <v>23</v>
      </c>
      <c r="G1359" s="3">
        <v>18</v>
      </c>
      <c r="H1359" s="3" t="s">
        <v>9</v>
      </c>
      <c r="I1359" s="3" t="s">
        <v>31</v>
      </c>
      <c r="J1359" s="3">
        <v>181</v>
      </c>
      <c r="K1359" s="3">
        <v>87</v>
      </c>
      <c r="L1359" s="3">
        <v>0</v>
      </c>
      <c r="M1359" s="4">
        <f>PI()*(K1359/2)^2/1000+PI()*(L1359/2)^2/1000</f>
        <v>5.9446786987552862</v>
      </c>
      <c r="N1359" s="33">
        <v>0</v>
      </c>
      <c r="O1359" s="3">
        <v>4</v>
      </c>
      <c r="P1359" s="6">
        <v>3.2389999999999999</v>
      </c>
      <c r="Q1359" s="6">
        <v>3.2189999999999999</v>
      </c>
      <c r="R1359" s="6">
        <v>3.0059999999999998</v>
      </c>
      <c r="S1359" s="6">
        <v>0</v>
      </c>
      <c r="T1359" s="6">
        <f>R1359-S1359</f>
        <v>3.0059999999999998</v>
      </c>
      <c r="U1359" s="6">
        <v>3.3</v>
      </c>
      <c r="V1359" s="6">
        <f>U1359-S1359</f>
        <v>3.3</v>
      </c>
      <c r="W1359" s="6">
        <f>100 - (1 - (((U1359-T1359)/U1359)+(S1359/T1359)))*100</f>
        <v>8.9090909090909065</v>
      </c>
      <c r="X1359" s="6">
        <v>3.3</v>
      </c>
      <c r="Y1359" s="13">
        <f>(X1359-U1359)/U1359*100</f>
        <v>0</v>
      </c>
      <c r="Z1359" s="14">
        <f>IF(W1359&gt;10,"NA",Y1359)</f>
        <v>0</v>
      </c>
    </row>
    <row r="1360" spans="1:26" ht="19" x14ac:dyDescent="0.25">
      <c r="A1360" s="23">
        <v>1359</v>
      </c>
      <c r="B1360" s="5" t="s">
        <v>0</v>
      </c>
      <c r="C1360" s="3" t="s">
        <v>46</v>
      </c>
      <c r="D1360" s="3" t="s">
        <v>46</v>
      </c>
      <c r="E1360" s="3" t="s">
        <v>47</v>
      </c>
      <c r="F1360" s="3" t="s">
        <v>23</v>
      </c>
      <c r="G1360" s="3">
        <v>18</v>
      </c>
      <c r="H1360" s="3" t="s">
        <v>9</v>
      </c>
      <c r="I1360" s="3" t="s">
        <v>31</v>
      </c>
      <c r="J1360" s="3">
        <v>181</v>
      </c>
      <c r="K1360" s="3">
        <v>87</v>
      </c>
      <c r="L1360" s="3">
        <v>0</v>
      </c>
      <c r="M1360" s="4">
        <f>PI()*(K1360/2)^2/1000+PI()*(L1360/2)^2/1000</f>
        <v>5.9446786987552862</v>
      </c>
      <c r="N1360" s="33">
        <v>1</v>
      </c>
      <c r="O1360" s="3">
        <v>5</v>
      </c>
      <c r="P1360" s="6">
        <v>2.1440000000000001</v>
      </c>
      <c r="Q1360" s="6">
        <v>2.2959999999999998</v>
      </c>
      <c r="R1360" s="6">
        <v>2.2839999999999998</v>
      </c>
      <c r="S1360" s="6">
        <v>0</v>
      </c>
      <c r="T1360" s="6">
        <f>R1360-S1360</f>
        <v>2.2839999999999998</v>
      </c>
      <c r="U1360" s="6">
        <v>2.2839999999999998</v>
      </c>
      <c r="V1360" s="6">
        <f>U1360-S1360</f>
        <v>2.2839999999999998</v>
      </c>
      <c r="W1360" s="6">
        <f>100 - (1 - (((U1360-T1360)/U1360)+(S1360/T1360)))*100</f>
        <v>0</v>
      </c>
      <c r="X1360" s="6">
        <v>2.351</v>
      </c>
      <c r="Y1360" s="13">
        <f>(X1360-U1360)/U1360*100</f>
        <v>2.9334500875656819</v>
      </c>
      <c r="Z1360" s="14">
        <f>IF(W1360&gt;10,"NA",Y1360)</f>
        <v>2.9334500875656819</v>
      </c>
    </row>
    <row r="1361" spans="1:26" ht="19" x14ac:dyDescent="0.25">
      <c r="A1361" s="23">
        <v>1360</v>
      </c>
      <c r="B1361" s="5" t="s">
        <v>0</v>
      </c>
      <c r="C1361" s="3" t="s">
        <v>46</v>
      </c>
      <c r="D1361" s="3" t="s">
        <v>46</v>
      </c>
      <c r="E1361" s="3" t="s">
        <v>47</v>
      </c>
      <c r="F1361" s="3" t="s">
        <v>23</v>
      </c>
      <c r="G1361" s="3">
        <v>18</v>
      </c>
      <c r="H1361" s="3" t="s">
        <v>9</v>
      </c>
      <c r="I1361" s="3" t="s">
        <v>31</v>
      </c>
      <c r="J1361" s="3">
        <v>181</v>
      </c>
      <c r="K1361" s="3">
        <v>87</v>
      </c>
      <c r="L1361" s="3">
        <v>0</v>
      </c>
      <c r="M1361" s="4">
        <f>PI()*(K1361/2)^2/1000+PI()*(L1361/2)^2/1000</f>
        <v>5.9446786987552862</v>
      </c>
      <c r="N1361" s="33">
        <v>0</v>
      </c>
      <c r="O1361" s="3">
        <v>6</v>
      </c>
      <c r="P1361" s="6">
        <v>4.218</v>
      </c>
      <c r="Q1361" s="6">
        <v>6.6219999999999999</v>
      </c>
      <c r="R1361" s="6">
        <v>6.5439999999999996</v>
      </c>
      <c r="S1361" s="6">
        <v>0</v>
      </c>
      <c r="T1361" s="6">
        <f>R1361-S1361</f>
        <v>6.5439999999999996</v>
      </c>
      <c r="U1361" s="6">
        <v>6.5439999999999996</v>
      </c>
      <c r="V1361" s="6">
        <f>U1361-S1361</f>
        <v>6.5439999999999996</v>
      </c>
      <c r="W1361" s="6">
        <f>100 - (1 - (((U1361-T1361)/U1361)+(S1361/T1361)))*100</f>
        <v>0</v>
      </c>
      <c r="X1361" s="6">
        <v>6.6609999999999996</v>
      </c>
      <c r="Y1361" s="13">
        <f>(X1361-U1361)/U1361*100</f>
        <v>1.7878973105134472</v>
      </c>
      <c r="Z1361" s="14">
        <f>IF(W1361&gt;10,"NA",Y1361)</f>
        <v>1.7878973105134472</v>
      </c>
    </row>
    <row r="1362" spans="1:26" ht="19" x14ac:dyDescent="0.25">
      <c r="A1362" s="23">
        <v>1361</v>
      </c>
      <c r="B1362" s="5" t="s">
        <v>0</v>
      </c>
      <c r="C1362" s="3" t="s">
        <v>46</v>
      </c>
      <c r="D1362" s="3" t="s">
        <v>46</v>
      </c>
      <c r="E1362" s="3" t="s">
        <v>47</v>
      </c>
      <c r="F1362" s="3" t="s">
        <v>23</v>
      </c>
      <c r="G1362" s="3">
        <v>18</v>
      </c>
      <c r="H1362" s="3" t="s">
        <v>9</v>
      </c>
      <c r="I1362" s="3" t="s">
        <v>31</v>
      </c>
      <c r="J1362" s="3">
        <v>181</v>
      </c>
      <c r="K1362" s="3">
        <v>87</v>
      </c>
      <c r="L1362" s="3">
        <v>0</v>
      </c>
      <c r="M1362" s="4">
        <f>PI()*(K1362/2)^2/1000+PI()*(L1362/2)^2/1000</f>
        <v>5.9446786987552862</v>
      </c>
      <c r="N1362" s="33">
        <v>0</v>
      </c>
      <c r="O1362" s="3">
        <v>7</v>
      </c>
      <c r="P1362" s="6">
        <v>6.4429999999999996</v>
      </c>
      <c r="Q1362" s="6">
        <v>15.157999999999999</v>
      </c>
      <c r="R1362" s="6">
        <v>14.925000000000001</v>
      </c>
      <c r="S1362" s="6">
        <v>0</v>
      </c>
      <c r="T1362" s="6">
        <f>R1362-S1362</f>
        <v>14.925000000000001</v>
      </c>
      <c r="U1362" s="6">
        <v>14.925000000000001</v>
      </c>
      <c r="V1362" s="6">
        <f>U1362-S1362</f>
        <v>14.925000000000001</v>
      </c>
      <c r="W1362" s="6">
        <f>100 - (1 - (((U1362-T1362)/U1362)+(S1362/T1362)))*100</f>
        <v>0</v>
      </c>
      <c r="X1362" s="6">
        <v>15.032</v>
      </c>
      <c r="Y1362" s="13">
        <f>(X1362-U1362)/U1362*100</f>
        <v>0.71691792294806911</v>
      </c>
      <c r="Z1362" s="14">
        <f>IF(W1362&gt;10,"NA",Y1362)</f>
        <v>0.71691792294806911</v>
      </c>
    </row>
    <row r="1363" spans="1:26" ht="19" x14ac:dyDescent="0.25">
      <c r="A1363" s="23">
        <v>1362</v>
      </c>
      <c r="B1363" s="5" t="s">
        <v>0</v>
      </c>
      <c r="C1363" s="3" t="s">
        <v>46</v>
      </c>
      <c r="D1363" s="3" t="s">
        <v>46</v>
      </c>
      <c r="E1363" s="3" t="s">
        <v>47</v>
      </c>
      <c r="F1363" s="3" t="s">
        <v>23</v>
      </c>
      <c r="G1363" s="3">
        <v>18</v>
      </c>
      <c r="H1363" s="3" t="s">
        <v>9</v>
      </c>
      <c r="I1363" s="3" t="s">
        <v>31</v>
      </c>
      <c r="J1363" s="3">
        <v>181</v>
      </c>
      <c r="K1363" s="3">
        <v>87</v>
      </c>
      <c r="L1363" s="3">
        <v>0</v>
      </c>
      <c r="M1363" s="4">
        <f>PI()*(K1363/2)^2/1000+PI()*(L1363/2)^2/1000</f>
        <v>5.9446786987552862</v>
      </c>
      <c r="N1363" s="33">
        <v>0</v>
      </c>
      <c r="O1363" s="3">
        <v>8</v>
      </c>
      <c r="P1363" s="6">
        <v>6.5579999999999998</v>
      </c>
      <c r="Q1363" s="6">
        <v>18.533999999999999</v>
      </c>
      <c r="R1363" s="6">
        <v>18.321999999999999</v>
      </c>
      <c r="S1363" s="6">
        <v>0</v>
      </c>
      <c r="T1363" s="6">
        <f>R1363-S1363</f>
        <v>18.321999999999999</v>
      </c>
      <c r="U1363" s="6">
        <v>18.321999999999999</v>
      </c>
      <c r="V1363" s="6">
        <f>U1363-S1363</f>
        <v>18.321999999999999</v>
      </c>
      <c r="W1363" s="6">
        <f>100 - (1 - (((U1363-T1363)/U1363)+(S1363/T1363)))*100</f>
        <v>0</v>
      </c>
      <c r="X1363" s="6">
        <v>18.579000000000001</v>
      </c>
      <c r="Y1363" s="13">
        <f>(X1363-U1363)/U1363*100</f>
        <v>1.4026852963650336</v>
      </c>
      <c r="Z1363" s="14">
        <f>IF(W1363&gt;10,"NA",Y1363)</f>
        <v>1.4026852963650336</v>
      </c>
    </row>
    <row r="1364" spans="1:26" ht="19" x14ac:dyDescent="0.25">
      <c r="A1364" s="23">
        <v>1363</v>
      </c>
      <c r="B1364" s="5" t="s">
        <v>0</v>
      </c>
      <c r="C1364" s="3" t="s">
        <v>46</v>
      </c>
      <c r="D1364" s="3" t="s">
        <v>46</v>
      </c>
      <c r="E1364" s="3" t="s">
        <v>47</v>
      </c>
      <c r="F1364" s="3" t="s">
        <v>23</v>
      </c>
      <c r="G1364" s="3">
        <v>18</v>
      </c>
      <c r="H1364" s="3" t="s">
        <v>9</v>
      </c>
      <c r="I1364" s="3" t="s">
        <v>31</v>
      </c>
      <c r="J1364" s="3">
        <v>181</v>
      </c>
      <c r="K1364" s="3">
        <v>87</v>
      </c>
      <c r="L1364" s="3">
        <v>0</v>
      </c>
      <c r="M1364" s="4">
        <f>PI()*(K1364/2)^2/1000+PI()*(L1364/2)^2/1000</f>
        <v>5.9446786987552862</v>
      </c>
      <c r="N1364" s="33">
        <v>1</v>
      </c>
      <c r="O1364" s="3">
        <v>9</v>
      </c>
      <c r="P1364" s="6">
        <v>2.4020000000000001</v>
      </c>
      <c r="Q1364" s="6">
        <v>2.9169999999999998</v>
      </c>
      <c r="R1364" s="6">
        <v>2.8660000000000001</v>
      </c>
      <c r="S1364" s="6">
        <v>0</v>
      </c>
      <c r="T1364" s="6">
        <f>R1364-S1364</f>
        <v>2.8660000000000001</v>
      </c>
      <c r="U1364" s="6">
        <v>2.8660000000000001</v>
      </c>
      <c r="V1364" s="6">
        <f>U1364-S1364</f>
        <v>2.8660000000000001</v>
      </c>
      <c r="W1364" s="6">
        <f>100 - (1 - (((U1364-T1364)/U1364)+(S1364/T1364)))*100</f>
        <v>0</v>
      </c>
      <c r="X1364" s="6">
        <v>2.9590000000000001</v>
      </c>
      <c r="Y1364" s="13">
        <f>(X1364-U1364)/U1364*100</f>
        <v>3.244940683879971</v>
      </c>
      <c r="Z1364" s="14">
        <f>IF(W1364&gt;10,"NA",Y1364)</f>
        <v>3.244940683879971</v>
      </c>
    </row>
    <row r="1365" spans="1:26" ht="19" x14ac:dyDescent="0.25">
      <c r="A1365" s="23">
        <v>1364</v>
      </c>
      <c r="B1365" s="5" t="s">
        <v>0</v>
      </c>
      <c r="C1365" s="3" t="s">
        <v>46</v>
      </c>
      <c r="D1365" s="3" t="s">
        <v>46</v>
      </c>
      <c r="E1365" s="3" t="s">
        <v>47</v>
      </c>
      <c r="F1365" s="3" t="s">
        <v>23</v>
      </c>
      <c r="G1365" s="3">
        <v>18</v>
      </c>
      <c r="H1365" s="3" t="s">
        <v>9</v>
      </c>
      <c r="I1365" s="3" t="s">
        <v>31</v>
      </c>
      <c r="J1365" s="3">
        <v>181</v>
      </c>
      <c r="K1365" s="3">
        <v>87</v>
      </c>
      <c r="L1365" s="3">
        <v>0</v>
      </c>
      <c r="M1365" s="4">
        <f>PI()*(K1365/2)^2/1000+PI()*(L1365/2)^2/1000</f>
        <v>5.9446786987552862</v>
      </c>
      <c r="N1365" s="33">
        <v>0</v>
      </c>
      <c r="O1365" s="3">
        <v>10</v>
      </c>
      <c r="P1365" s="6">
        <v>5.3230000000000004</v>
      </c>
      <c r="Q1365" s="6">
        <v>13.516999999999999</v>
      </c>
      <c r="R1365" s="6">
        <v>13.298</v>
      </c>
      <c r="S1365" s="6">
        <v>0</v>
      </c>
      <c r="T1365" s="6">
        <f>R1365-S1365</f>
        <v>13.298</v>
      </c>
      <c r="U1365" s="6">
        <v>14.156000000000001</v>
      </c>
      <c r="V1365" s="6">
        <f>U1365-S1365</f>
        <v>14.156000000000001</v>
      </c>
      <c r="W1365" s="6">
        <f>100 - (1 - (((U1365-T1365)/U1365)+(S1365/T1365)))*100</f>
        <v>6.0610341904492913</v>
      </c>
      <c r="X1365" s="6">
        <v>14.587</v>
      </c>
      <c r="Y1365" s="13">
        <f>(X1365-U1365)/U1365*100</f>
        <v>3.0446453800508557</v>
      </c>
      <c r="Z1365" s="14">
        <f>IF(W1365&gt;10,"NA",Y1365)</f>
        <v>3.0446453800508557</v>
      </c>
    </row>
    <row r="1366" spans="1:26" ht="19" x14ac:dyDescent="0.25">
      <c r="A1366" s="23">
        <v>1365</v>
      </c>
      <c r="B1366" s="5" t="s">
        <v>0</v>
      </c>
      <c r="C1366" s="3" t="s">
        <v>46</v>
      </c>
      <c r="D1366" s="3" t="s">
        <v>46</v>
      </c>
      <c r="E1366" s="3" t="s">
        <v>47</v>
      </c>
      <c r="F1366" s="3" t="s">
        <v>23</v>
      </c>
      <c r="G1366" s="3">
        <v>18</v>
      </c>
      <c r="H1366" s="3" t="s">
        <v>9</v>
      </c>
      <c r="I1366" s="3" t="s">
        <v>31</v>
      </c>
      <c r="J1366" s="3">
        <v>181</v>
      </c>
      <c r="K1366" s="3">
        <v>87</v>
      </c>
      <c r="L1366" s="3">
        <v>0</v>
      </c>
      <c r="M1366" s="4">
        <f>PI()*(K1366/2)^2/1000+PI()*(L1366/2)^2/1000</f>
        <v>5.9446786987552862</v>
      </c>
      <c r="N1366" s="33">
        <v>0</v>
      </c>
      <c r="O1366" s="3">
        <v>11</v>
      </c>
      <c r="P1366" s="6">
        <v>4.1580000000000004</v>
      </c>
      <c r="Q1366" s="6">
        <v>8.9580000000000002</v>
      </c>
      <c r="R1366" s="6">
        <v>8.8230000000000004</v>
      </c>
      <c r="S1366" s="6">
        <v>0</v>
      </c>
      <c r="T1366" s="6">
        <f>R1366-S1366</f>
        <v>8.8230000000000004</v>
      </c>
      <c r="U1366" s="6">
        <v>9.4629999999999992</v>
      </c>
      <c r="V1366" s="6">
        <f>U1366-S1366</f>
        <v>9.4629999999999992</v>
      </c>
      <c r="W1366" s="6">
        <f>100 - (1 - (((U1366-T1366)/U1366)+(S1366/T1366)))*100</f>
        <v>6.7631829229631109</v>
      </c>
      <c r="X1366" s="6">
        <v>9.625</v>
      </c>
      <c r="Y1366" s="13">
        <f>(X1366-U1366)/U1366*100</f>
        <v>1.7119306773750484</v>
      </c>
      <c r="Z1366" s="14">
        <f>IF(W1366&gt;10,"NA",Y1366)</f>
        <v>1.7119306773750484</v>
      </c>
    </row>
    <row r="1367" spans="1:26" ht="19" x14ac:dyDescent="0.25">
      <c r="A1367" s="23">
        <v>1366</v>
      </c>
      <c r="B1367" s="5" t="s">
        <v>0</v>
      </c>
      <c r="C1367" s="3" t="s">
        <v>46</v>
      </c>
      <c r="D1367" s="3" t="s">
        <v>46</v>
      </c>
      <c r="E1367" s="3" t="s">
        <v>47</v>
      </c>
      <c r="F1367" s="3" t="s">
        <v>23</v>
      </c>
      <c r="G1367" s="3">
        <v>18</v>
      </c>
      <c r="H1367" s="3" t="s">
        <v>9</v>
      </c>
      <c r="I1367" s="3" t="s">
        <v>31</v>
      </c>
      <c r="J1367" s="3">
        <v>181</v>
      </c>
      <c r="K1367" s="3">
        <v>87</v>
      </c>
      <c r="L1367" s="3">
        <v>0</v>
      </c>
      <c r="M1367" s="4">
        <f>PI()*(K1367/2)^2/1000+PI()*(L1367/2)^2/1000</f>
        <v>5.9446786987552862</v>
      </c>
      <c r="N1367" s="33">
        <v>0</v>
      </c>
      <c r="O1367" s="3">
        <v>12</v>
      </c>
      <c r="P1367" s="6">
        <v>4.2080000000000002</v>
      </c>
      <c r="Q1367" s="6">
        <v>6.3049999999999997</v>
      </c>
      <c r="R1367" s="6">
        <v>6.218</v>
      </c>
      <c r="S1367" s="6">
        <v>0</v>
      </c>
      <c r="T1367" s="6">
        <f>R1367-S1367</f>
        <v>6.218</v>
      </c>
      <c r="U1367" s="6">
        <v>6.218</v>
      </c>
      <c r="V1367" s="6">
        <f>U1367-S1367</f>
        <v>6.218</v>
      </c>
      <c r="W1367" s="6">
        <f>100 - (1 - (((U1367-T1367)/U1367)+(S1367/T1367)))*100</f>
        <v>0</v>
      </c>
      <c r="X1367" s="6">
        <v>6.3440000000000003</v>
      </c>
      <c r="Y1367" s="13">
        <f>(X1367-U1367)/U1367*100</f>
        <v>2.0263750402058593</v>
      </c>
      <c r="Z1367" s="14">
        <f>IF(W1367&gt;10,"NA",Y1367)</f>
        <v>2.0263750402058593</v>
      </c>
    </row>
    <row r="1368" spans="1:26" ht="19" x14ac:dyDescent="0.25">
      <c r="A1368" s="23">
        <v>1367</v>
      </c>
      <c r="B1368" s="5" t="s">
        <v>0</v>
      </c>
      <c r="C1368" s="3" t="s">
        <v>46</v>
      </c>
      <c r="D1368" s="3" t="s">
        <v>46</v>
      </c>
      <c r="E1368" s="3" t="s">
        <v>47</v>
      </c>
      <c r="F1368" s="3" t="s">
        <v>23</v>
      </c>
      <c r="G1368" s="3">
        <v>18</v>
      </c>
      <c r="H1368" s="3" t="s">
        <v>17</v>
      </c>
      <c r="I1368" s="3" t="s">
        <v>31</v>
      </c>
      <c r="J1368" s="3">
        <v>181</v>
      </c>
      <c r="K1368" s="3">
        <v>87</v>
      </c>
      <c r="L1368" s="3">
        <v>0</v>
      </c>
      <c r="M1368" s="4">
        <f>PI()*(K1368/2)^2/1000+PI()*(L1368/2)^2/1000</f>
        <v>5.9446786987552862</v>
      </c>
      <c r="N1368" s="33">
        <v>0</v>
      </c>
      <c r="O1368" s="3">
        <v>1</v>
      </c>
      <c r="P1368" s="6">
        <v>5.21</v>
      </c>
      <c r="Q1368" s="6">
        <v>9.4570000000000007</v>
      </c>
      <c r="R1368" s="6">
        <v>9.2840000000000007</v>
      </c>
      <c r="S1368" s="6">
        <v>0</v>
      </c>
      <c r="T1368" s="6">
        <f>R1368-S1368</f>
        <v>9.2840000000000007</v>
      </c>
      <c r="U1368" s="6">
        <v>9.6259999999999994</v>
      </c>
      <c r="V1368" s="6">
        <f>U1368-S1368</f>
        <v>9.6259999999999994</v>
      </c>
      <c r="W1368" s="6">
        <f>100 - (1 - (((U1368-T1368)/U1368)+(S1368/T1368)))*100</f>
        <v>3.5528776231040808</v>
      </c>
      <c r="X1368" s="6">
        <v>9.6259999999999994</v>
      </c>
      <c r="Y1368" s="13">
        <f>(X1368-U1368)/U1368*100</f>
        <v>0</v>
      </c>
      <c r="Z1368" s="14">
        <f>IF(W1368&gt;10,"NA",Y1368)</f>
        <v>0</v>
      </c>
    </row>
    <row r="1369" spans="1:26" ht="19" x14ac:dyDescent="0.25">
      <c r="A1369" s="23">
        <v>1368</v>
      </c>
      <c r="B1369" s="5" t="s">
        <v>0</v>
      </c>
      <c r="C1369" s="3" t="s">
        <v>46</v>
      </c>
      <c r="D1369" s="3" t="s">
        <v>46</v>
      </c>
      <c r="E1369" s="3" t="s">
        <v>47</v>
      </c>
      <c r="F1369" s="3" t="s">
        <v>23</v>
      </c>
      <c r="G1369" s="3">
        <v>18</v>
      </c>
      <c r="H1369" s="3" t="s">
        <v>17</v>
      </c>
      <c r="I1369" s="3" t="s">
        <v>31</v>
      </c>
      <c r="J1369" s="3">
        <v>181</v>
      </c>
      <c r="K1369" s="3">
        <v>87</v>
      </c>
      <c r="L1369" s="3">
        <v>0</v>
      </c>
      <c r="M1369" s="4">
        <f>PI()*(K1369/2)^2/1000+PI()*(L1369/2)^2/1000</f>
        <v>5.9446786987552862</v>
      </c>
      <c r="N1369" s="33">
        <v>0</v>
      </c>
      <c r="O1369" s="3">
        <v>2</v>
      </c>
      <c r="P1369" s="6">
        <v>3.82</v>
      </c>
      <c r="Q1369" s="6">
        <v>5.4050000000000002</v>
      </c>
      <c r="R1369" s="6">
        <v>5.2149999999999999</v>
      </c>
      <c r="S1369" s="6">
        <v>1.9E-2</v>
      </c>
      <c r="T1369" s="6">
        <f>R1369-S1369</f>
        <v>5.1959999999999997</v>
      </c>
      <c r="U1369" s="6">
        <v>5.1959999999999997</v>
      </c>
      <c r="V1369" s="6">
        <f>U1369-S1369</f>
        <v>5.1769999999999996</v>
      </c>
      <c r="W1369" s="6">
        <f>100 - (1 - (((U1369-T1369)/U1369)+(S1369/T1369)))*100</f>
        <v>0.36566589684372275</v>
      </c>
      <c r="X1369" s="6">
        <v>5.2149999999999999</v>
      </c>
      <c r="Y1369" s="13">
        <f>(X1369-U1369)/U1369*100</f>
        <v>0.36566589684372841</v>
      </c>
      <c r="Z1369" s="14">
        <f>IF(W1369&gt;10,"NA",Y1369)</f>
        <v>0.36566589684372841</v>
      </c>
    </row>
    <row r="1370" spans="1:26" ht="19" x14ac:dyDescent="0.25">
      <c r="A1370" s="23">
        <v>1369</v>
      </c>
      <c r="B1370" s="5" t="s">
        <v>0</v>
      </c>
      <c r="C1370" s="3" t="s">
        <v>46</v>
      </c>
      <c r="D1370" s="3" t="s">
        <v>46</v>
      </c>
      <c r="E1370" s="3" t="s">
        <v>47</v>
      </c>
      <c r="F1370" s="3" t="s">
        <v>23</v>
      </c>
      <c r="G1370" s="3">
        <v>18</v>
      </c>
      <c r="H1370" s="3" t="s">
        <v>17</v>
      </c>
      <c r="I1370" s="3" t="s">
        <v>31</v>
      </c>
      <c r="J1370" s="3">
        <v>181</v>
      </c>
      <c r="K1370" s="3">
        <v>87</v>
      </c>
      <c r="L1370" s="3">
        <v>0</v>
      </c>
      <c r="M1370" s="4">
        <f>PI()*(K1370/2)^2/1000+PI()*(L1370/2)^2/1000</f>
        <v>5.9446786987552862</v>
      </c>
      <c r="N1370" s="33">
        <v>0</v>
      </c>
      <c r="O1370" s="3">
        <v>3</v>
      </c>
      <c r="P1370" s="6">
        <v>3.5630000000000002</v>
      </c>
      <c r="Q1370" s="6">
        <v>4.6879999999999997</v>
      </c>
      <c r="R1370" s="6">
        <v>4.452</v>
      </c>
      <c r="S1370" s="6">
        <v>0</v>
      </c>
      <c r="T1370" s="6">
        <f>R1370-S1370</f>
        <v>4.452</v>
      </c>
      <c r="U1370" s="6">
        <v>4.452</v>
      </c>
      <c r="V1370" s="6">
        <f>U1370-S1370</f>
        <v>4.452</v>
      </c>
      <c r="W1370" s="6">
        <f>100 - (1 - (((U1370-T1370)/U1370)+(S1370/T1370)))*100</f>
        <v>0</v>
      </c>
      <c r="X1370" s="6">
        <v>4.4630000000000001</v>
      </c>
      <c r="Y1370" s="13">
        <f>(X1370-U1370)/U1370*100</f>
        <v>0.24707996406109883</v>
      </c>
      <c r="Z1370" s="14">
        <f>IF(W1370&gt;10,"NA",Y1370)</f>
        <v>0.24707996406109883</v>
      </c>
    </row>
    <row r="1371" spans="1:26" ht="19" x14ac:dyDescent="0.25">
      <c r="A1371" s="23">
        <v>1370</v>
      </c>
      <c r="B1371" s="5" t="s">
        <v>0</v>
      </c>
      <c r="C1371" s="3" t="s">
        <v>46</v>
      </c>
      <c r="D1371" s="3" t="s">
        <v>46</v>
      </c>
      <c r="E1371" s="3" t="s">
        <v>47</v>
      </c>
      <c r="F1371" s="3" t="s">
        <v>23</v>
      </c>
      <c r="G1371" s="3">
        <v>18</v>
      </c>
      <c r="H1371" s="3" t="s">
        <v>17</v>
      </c>
      <c r="I1371" s="3" t="s">
        <v>31</v>
      </c>
      <c r="J1371" s="3">
        <v>181</v>
      </c>
      <c r="K1371" s="3">
        <v>87</v>
      </c>
      <c r="L1371" s="3">
        <v>0</v>
      </c>
      <c r="M1371" s="4">
        <f>PI()*(K1371/2)^2/1000+PI()*(L1371/2)^2/1000</f>
        <v>5.9446786987552862</v>
      </c>
      <c r="N1371" s="33">
        <v>0</v>
      </c>
      <c r="O1371" s="3">
        <v>4</v>
      </c>
      <c r="P1371" s="6">
        <v>4.5350000000000001</v>
      </c>
      <c r="Q1371" s="6">
        <v>7.968</v>
      </c>
      <c r="R1371" s="6">
        <v>7.8129999999999997</v>
      </c>
      <c r="S1371" s="6">
        <v>0</v>
      </c>
      <c r="T1371" s="6">
        <f>R1371-S1371</f>
        <v>7.8129999999999997</v>
      </c>
      <c r="U1371" s="6">
        <v>7.8129999999999997</v>
      </c>
      <c r="V1371" s="6">
        <f>U1371-S1371</f>
        <v>7.8129999999999997</v>
      </c>
      <c r="W1371" s="6">
        <f>100 - (1 - (((U1371-T1371)/U1371)+(S1371/T1371)))*100</f>
        <v>0</v>
      </c>
      <c r="X1371" s="6">
        <v>7.9610000000000003</v>
      </c>
      <c r="Y1371" s="13">
        <f>(X1371-U1371)/U1371*100</f>
        <v>1.8942787661589733</v>
      </c>
      <c r="Z1371" s="14">
        <f>IF(W1371&gt;10,"NA",Y1371)</f>
        <v>1.8942787661589733</v>
      </c>
    </row>
    <row r="1372" spans="1:26" ht="19" x14ac:dyDescent="0.25">
      <c r="A1372" s="23">
        <v>1371</v>
      </c>
      <c r="B1372" s="5" t="s">
        <v>0</v>
      </c>
      <c r="C1372" s="3" t="s">
        <v>46</v>
      </c>
      <c r="D1372" s="3" t="s">
        <v>46</v>
      </c>
      <c r="E1372" s="3" t="s">
        <v>47</v>
      </c>
      <c r="F1372" s="3" t="s">
        <v>23</v>
      </c>
      <c r="G1372" s="3">
        <v>18</v>
      </c>
      <c r="H1372" s="3" t="s">
        <v>17</v>
      </c>
      <c r="I1372" s="3" t="s">
        <v>31</v>
      </c>
      <c r="J1372" s="3">
        <v>181</v>
      </c>
      <c r="K1372" s="3">
        <v>87</v>
      </c>
      <c r="L1372" s="3">
        <v>0</v>
      </c>
      <c r="M1372" s="4">
        <f>PI()*(K1372/2)^2/1000+PI()*(L1372/2)^2/1000</f>
        <v>5.9446786987552862</v>
      </c>
      <c r="N1372" s="33">
        <v>0</v>
      </c>
      <c r="O1372" s="3">
        <v>5</v>
      </c>
      <c r="P1372" s="6">
        <v>5.0389999999999997</v>
      </c>
      <c r="Q1372" s="6">
        <v>8.3239999999999998</v>
      </c>
      <c r="R1372" s="6">
        <v>8.1620000000000008</v>
      </c>
      <c r="S1372" s="6">
        <v>0</v>
      </c>
      <c r="T1372" s="6">
        <f>R1372-S1372</f>
        <v>8.1620000000000008</v>
      </c>
      <c r="U1372" s="6">
        <v>8.1620000000000008</v>
      </c>
      <c r="V1372" s="6">
        <f>U1372-S1372</f>
        <v>8.1620000000000008</v>
      </c>
      <c r="W1372" s="6">
        <f>100 - (1 - (((U1372-T1372)/U1372)+(S1372/T1372)))*100</f>
        <v>0</v>
      </c>
      <c r="X1372" s="6">
        <v>8.2850000000000001</v>
      </c>
      <c r="Y1372" s="13">
        <f>(X1372-U1372)/U1372*100</f>
        <v>1.5069835824552724</v>
      </c>
      <c r="Z1372" s="14">
        <f>IF(W1372&gt;10,"NA",Y1372)</f>
        <v>1.5069835824552724</v>
      </c>
    </row>
    <row r="1373" spans="1:26" ht="19" x14ac:dyDescent="0.25">
      <c r="A1373" s="23">
        <v>1372</v>
      </c>
      <c r="B1373" s="5" t="s">
        <v>0</v>
      </c>
      <c r="C1373" s="3" t="s">
        <v>46</v>
      </c>
      <c r="D1373" s="3" t="s">
        <v>46</v>
      </c>
      <c r="E1373" s="3" t="s">
        <v>47</v>
      </c>
      <c r="F1373" s="3" t="s">
        <v>23</v>
      </c>
      <c r="G1373" s="3">
        <v>18</v>
      </c>
      <c r="H1373" s="3" t="s">
        <v>17</v>
      </c>
      <c r="I1373" s="3" t="s">
        <v>31</v>
      </c>
      <c r="J1373" s="3">
        <v>181</v>
      </c>
      <c r="K1373" s="3">
        <v>87</v>
      </c>
      <c r="L1373" s="3">
        <v>0</v>
      </c>
      <c r="M1373" s="4">
        <f>PI()*(K1373/2)^2/1000+PI()*(L1373/2)^2/1000</f>
        <v>5.9446786987552862</v>
      </c>
      <c r="N1373" s="33">
        <v>0</v>
      </c>
      <c r="O1373" s="3">
        <v>6</v>
      </c>
      <c r="P1373" s="6">
        <v>4.3230000000000004</v>
      </c>
      <c r="Q1373" s="6">
        <v>8.5530000000000008</v>
      </c>
      <c r="R1373" s="6">
        <v>8.3149999999999995</v>
      </c>
      <c r="S1373" s="6">
        <v>0</v>
      </c>
      <c r="T1373" s="6">
        <f>R1373-S1373</f>
        <v>8.3149999999999995</v>
      </c>
      <c r="U1373" s="6">
        <v>8.3149999999999995</v>
      </c>
      <c r="V1373" s="6">
        <f>U1373-S1373</f>
        <v>8.3149999999999995</v>
      </c>
      <c r="W1373" s="6">
        <f>100 - (1 - (((U1373-T1373)/U1373)+(S1373/T1373)))*100</f>
        <v>0</v>
      </c>
      <c r="X1373" s="6">
        <v>8.35</v>
      </c>
      <c r="Y1373" s="13">
        <f>(X1373-U1373)/U1373*100</f>
        <v>0.42092603728202221</v>
      </c>
      <c r="Z1373" s="14">
        <f>IF(W1373&gt;10,"NA",Y1373)</f>
        <v>0.42092603728202221</v>
      </c>
    </row>
    <row r="1374" spans="1:26" ht="19" x14ac:dyDescent="0.25">
      <c r="A1374" s="23">
        <v>1373</v>
      </c>
      <c r="B1374" s="5" t="s">
        <v>0</v>
      </c>
      <c r="C1374" s="3" t="s">
        <v>46</v>
      </c>
      <c r="D1374" s="3" t="s">
        <v>46</v>
      </c>
      <c r="E1374" s="3" t="s">
        <v>47</v>
      </c>
      <c r="F1374" s="3" t="s">
        <v>23</v>
      </c>
      <c r="G1374" s="3">
        <v>19</v>
      </c>
      <c r="H1374" s="3" t="s">
        <v>9</v>
      </c>
      <c r="I1374" s="3" t="s">
        <v>56</v>
      </c>
      <c r="J1374" s="3">
        <v>205</v>
      </c>
      <c r="K1374" s="3">
        <v>36</v>
      </c>
      <c r="L1374" s="3">
        <v>0</v>
      </c>
      <c r="M1374" s="4">
        <f>PI()*(K1374/2)^2/1000+PI()*(L1374/2)^2/1000</f>
        <v>1.0178760197630929</v>
      </c>
      <c r="N1374" s="33">
        <v>0</v>
      </c>
      <c r="O1374" s="3">
        <v>1</v>
      </c>
      <c r="P1374" s="6">
        <v>4</v>
      </c>
      <c r="Q1374" s="6">
        <v>11.805</v>
      </c>
      <c r="R1374" s="6">
        <v>11.663</v>
      </c>
      <c r="S1374" s="6">
        <v>0</v>
      </c>
      <c r="T1374" s="6">
        <f>R1374-S1374</f>
        <v>11.663</v>
      </c>
      <c r="U1374" s="6">
        <v>12.635</v>
      </c>
      <c r="V1374" s="6">
        <f>U1374-S1374</f>
        <v>12.635</v>
      </c>
      <c r="W1374" s="6">
        <f>100 - (1 - (((U1374-T1374)/U1374)+(S1374/T1374)))*100</f>
        <v>7.6929165017807719</v>
      </c>
      <c r="X1374" s="6">
        <v>12.842000000000001</v>
      </c>
      <c r="Y1374" s="13">
        <f>(X1374-U1374)/U1374*100</f>
        <v>1.6383062920459102</v>
      </c>
      <c r="Z1374" s="14">
        <f>IF(W1374&gt;10,"NA",Y1374)</f>
        <v>1.6383062920459102</v>
      </c>
    </row>
    <row r="1375" spans="1:26" ht="19" x14ac:dyDescent="0.25">
      <c r="A1375" s="23">
        <v>1374</v>
      </c>
      <c r="B1375" s="5" t="s">
        <v>0</v>
      </c>
      <c r="C1375" s="3" t="s">
        <v>46</v>
      </c>
      <c r="D1375" s="3" t="s">
        <v>46</v>
      </c>
      <c r="E1375" s="3" t="s">
        <v>47</v>
      </c>
      <c r="F1375" s="3" t="s">
        <v>23</v>
      </c>
      <c r="G1375" s="3">
        <v>19</v>
      </c>
      <c r="H1375" s="3" t="s">
        <v>9</v>
      </c>
      <c r="I1375" s="3" t="s">
        <v>56</v>
      </c>
      <c r="J1375" s="3">
        <v>205</v>
      </c>
      <c r="K1375" s="3">
        <v>36</v>
      </c>
      <c r="L1375" s="3">
        <v>0</v>
      </c>
      <c r="M1375" s="4">
        <f>PI()*(K1375/2)^2/1000+PI()*(L1375/2)^2/1000</f>
        <v>1.0178760197630929</v>
      </c>
      <c r="N1375" s="33">
        <v>0</v>
      </c>
      <c r="O1375" s="3">
        <v>2</v>
      </c>
      <c r="P1375" s="6">
        <v>1.7729999999999999</v>
      </c>
      <c r="Q1375" s="6">
        <v>2.8050000000000002</v>
      </c>
      <c r="R1375" s="6">
        <v>2.7509999999999999</v>
      </c>
      <c r="S1375" s="6">
        <v>0</v>
      </c>
      <c r="T1375" s="6">
        <f>R1375-S1375</f>
        <v>2.7509999999999999</v>
      </c>
      <c r="U1375" s="6">
        <v>2.7509999999999999</v>
      </c>
      <c r="V1375" s="6">
        <f>U1375-S1375</f>
        <v>2.7509999999999999</v>
      </c>
      <c r="W1375" s="6">
        <f>100 - (1 - (((U1375-T1375)/U1375)+(S1375/T1375)))*100</f>
        <v>0</v>
      </c>
      <c r="X1375" s="6">
        <v>2.83</v>
      </c>
      <c r="Y1375" s="13">
        <f>(X1375-U1375)/U1375*100</f>
        <v>2.8716830243547866</v>
      </c>
      <c r="Z1375" s="14">
        <f>IF(W1375&gt;10,"NA",Y1375)</f>
        <v>2.8716830243547866</v>
      </c>
    </row>
    <row r="1376" spans="1:26" ht="19" x14ac:dyDescent="0.25">
      <c r="A1376" s="23">
        <v>1375</v>
      </c>
      <c r="B1376" s="5" t="s">
        <v>0</v>
      </c>
      <c r="C1376" s="3" t="s">
        <v>46</v>
      </c>
      <c r="D1376" s="3" t="s">
        <v>46</v>
      </c>
      <c r="E1376" s="3" t="s">
        <v>47</v>
      </c>
      <c r="F1376" s="3" t="s">
        <v>23</v>
      </c>
      <c r="G1376" s="3">
        <v>19</v>
      </c>
      <c r="H1376" s="3" t="s">
        <v>9</v>
      </c>
      <c r="I1376" s="3" t="s">
        <v>56</v>
      </c>
      <c r="J1376" s="3">
        <v>205</v>
      </c>
      <c r="K1376" s="3">
        <v>36</v>
      </c>
      <c r="L1376" s="3">
        <v>0</v>
      </c>
      <c r="M1376" s="4">
        <f>PI()*(K1376/2)^2/1000+PI()*(L1376/2)^2/1000</f>
        <v>1.0178760197630929</v>
      </c>
      <c r="N1376" s="33">
        <v>0</v>
      </c>
      <c r="O1376" s="3">
        <v>3</v>
      </c>
      <c r="P1376" s="6">
        <v>2.7010000000000001</v>
      </c>
      <c r="Q1376" s="6">
        <v>4.53</v>
      </c>
      <c r="R1376" s="6">
        <v>4.4580000000000002</v>
      </c>
      <c r="S1376" s="6">
        <v>0</v>
      </c>
      <c r="T1376" s="6">
        <f>R1376-S1376</f>
        <v>4.4580000000000002</v>
      </c>
      <c r="U1376" s="6">
        <v>4.4580000000000002</v>
      </c>
      <c r="V1376" s="6">
        <f>U1376-S1376</f>
        <v>4.4580000000000002</v>
      </c>
      <c r="W1376" s="6">
        <f>100 - (1 - (((U1376-T1376)/U1376)+(S1376/T1376)))*100</f>
        <v>0</v>
      </c>
      <c r="X1376" s="6">
        <v>4.5949999999999998</v>
      </c>
      <c r="Y1376" s="13">
        <f>(X1376-U1376)/U1376*100</f>
        <v>3.0731269627635611</v>
      </c>
      <c r="Z1376" s="14">
        <f>IF(W1376&gt;10,"NA",Y1376)</f>
        <v>3.0731269627635611</v>
      </c>
    </row>
    <row r="1377" spans="1:26" ht="19" x14ac:dyDescent="0.25">
      <c r="A1377" s="23">
        <v>1376</v>
      </c>
      <c r="B1377" s="5" t="s">
        <v>0</v>
      </c>
      <c r="C1377" s="3" t="s">
        <v>46</v>
      </c>
      <c r="D1377" s="3" t="s">
        <v>46</v>
      </c>
      <c r="E1377" s="3" t="s">
        <v>47</v>
      </c>
      <c r="F1377" s="3" t="s">
        <v>23</v>
      </c>
      <c r="G1377" s="3">
        <v>19</v>
      </c>
      <c r="H1377" s="3" t="s">
        <v>9</v>
      </c>
      <c r="I1377" s="3" t="s">
        <v>56</v>
      </c>
      <c r="J1377" s="3">
        <v>205</v>
      </c>
      <c r="K1377" s="3">
        <v>36</v>
      </c>
      <c r="L1377" s="3">
        <v>0</v>
      </c>
      <c r="M1377" s="4">
        <f>PI()*(K1377/2)^2/1000+PI()*(L1377/2)^2/1000</f>
        <v>1.0178760197630929</v>
      </c>
      <c r="N1377" s="33">
        <v>0</v>
      </c>
      <c r="O1377" s="3">
        <v>4</v>
      </c>
      <c r="P1377" s="6">
        <v>4.66</v>
      </c>
      <c r="Q1377" s="6">
        <v>11.746</v>
      </c>
      <c r="R1377" s="6">
        <v>11.573</v>
      </c>
      <c r="S1377" s="6">
        <v>2.4E-2</v>
      </c>
      <c r="T1377" s="6">
        <f>R1377-S1377</f>
        <v>11.549000000000001</v>
      </c>
      <c r="U1377" s="6">
        <v>11.573</v>
      </c>
      <c r="V1377" s="6">
        <f>U1377-S1377</f>
        <v>11.549000000000001</v>
      </c>
      <c r="W1377" s="6">
        <f>100 - (1 - (((U1377-T1377)/U1377)+(S1377/T1377)))*100</f>
        <v>0.41518944481123299</v>
      </c>
      <c r="X1377" s="6">
        <v>11.835000000000001</v>
      </c>
      <c r="Y1377" s="13">
        <f>(X1377-U1377)/U1377*100</f>
        <v>2.2638900890002631</v>
      </c>
      <c r="Z1377" s="14">
        <f>IF(W1377&gt;10,"NA",Y1377)</f>
        <v>2.2638900890002631</v>
      </c>
    </row>
    <row r="1378" spans="1:26" ht="19" x14ac:dyDescent="0.25">
      <c r="A1378" s="23">
        <v>1377</v>
      </c>
      <c r="B1378" s="5" t="s">
        <v>0</v>
      </c>
      <c r="C1378" s="3" t="s">
        <v>46</v>
      </c>
      <c r="D1378" s="3" t="s">
        <v>46</v>
      </c>
      <c r="E1378" s="3" t="s">
        <v>47</v>
      </c>
      <c r="F1378" s="3" t="s">
        <v>23</v>
      </c>
      <c r="G1378" s="3">
        <v>19</v>
      </c>
      <c r="H1378" s="3" t="s">
        <v>9</v>
      </c>
      <c r="I1378" s="3" t="s">
        <v>56</v>
      </c>
      <c r="J1378" s="3">
        <v>205</v>
      </c>
      <c r="K1378" s="3">
        <v>36</v>
      </c>
      <c r="L1378" s="3">
        <v>0</v>
      </c>
      <c r="M1378" s="4">
        <f>PI()*(K1378/2)^2/1000+PI()*(L1378/2)^2/1000</f>
        <v>1.0178760197630929</v>
      </c>
      <c r="N1378" s="33">
        <v>0</v>
      </c>
      <c r="O1378" s="3">
        <v>5</v>
      </c>
      <c r="P1378" s="6">
        <v>3.9319999999999999</v>
      </c>
      <c r="Q1378" s="6">
        <v>7.5030000000000001</v>
      </c>
      <c r="R1378" s="6">
        <v>7.2910000000000004</v>
      </c>
      <c r="S1378" s="6">
        <v>0</v>
      </c>
      <c r="T1378" s="6">
        <f>R1378-S1378</f>
        <v>7.2910000000000004</v>
      </c>
      <c r="U1378" s="6">
        <v>7.71</v>
      </c>
      <c r="V1378" s="6">
        <f>U1378-S1378</f>
        <v>7.71</v>
      </c>
      <c r="W1378" s="6">
        <f>100 - (1 - (((U1378-T1378)/U1378)+(S1378/T1378)))*100</f>
        <v>5.4345006485084184</v>
      </c>
      <c r="X1378" s="6">
        <v>7.9790000000000001</v>
      </c>
      <c r="Y1378" s="13">
        <f>(X1378-U1378)/U1378*100</f>
        <v>3.4889753566796382</v>
      </c>
      <c r="Z1378" s="14">
        <f>IF(W1378&gt;10,"NA",Y1378)</f>
        <v>3.4889753566796382</v>
      </c>
    </row>
    <row r="1379" spans="1:26" ht="19" x14ac:dyDescent="0.25">
      <c r="A1379" s="23">
        <v>1378</v>
      </c>
      <c r="B1379" s="5" t="s">
        <v>0</v>
      </c>
      <c r="C1379" s="3" t="s">
        <v>46</v>
      </c>
      <c r="D1379" s="3" t="s">
        <v>46</v>
      </c>
      <c r="E1379" s="3" t="s">
        <v>47</v>
      </c>
      <c r="F1379" s="3" t="s">
        <v>23</v>
      </c>
      <c r="G1379" s="3">
        <v>19</v>
      </c>
      <c r="H1379" s="3" t="s">
        <v>9</v>
      </c>
      <c r="I1379" s="3" t="s">
        <v>56</v>
      </c>
      <c r="J1379" s="3">
        <v>205</v>
      </c>
      <c r="K1379" s="3">
        <v>36</v>
      </c>
      <c r="L1379" s="3">
        <v>0</v>
      </c>
      <c r="M1379" s="4">
        <f>PI()*(K1379/2)^2/1000+PI()*(L1379/2)^2/1000</f>
        <v>1.0178760197630929</v>
      </c>
      <c r="N1379" s="33">
        <v>0</v>
      </c>
      <c r="O1379" s="3">
        <v>6</v>
      </c>
      <c r="P1379" s="6">
        <v>3.7589999999999999</v>
      </c>
      <c r="Q1379" s="6">
        <v>9.6999999999999993</v>
      </c>
      <c r="R1379" s="6">
        <v>9.5449999999999999</v>
      </c>
      <c r="S1379" s="6">
        <v>0</v>
      </c>
      <c r="T1379" s="6">
        <f>R1379-S1379</f>
        <v>9.5449999999999999</v>
      </c>
      <c r="U1379" s="6">
        <v>9.5449999999999999</v>
      </c>
      <c r="V1379" s="6">
        <f>U1379-S1379</f>
        <v>9.5449999999999999</v>
      </c>
      <c r="W1379" s="6">
        <f>100 - (1 - (((U1379-T1379)/U1379)+(S1379/T1379)))*100</f>
        <v>0</v>
      </c>
      <c r="X1379" s="6">
        <v>9.7919999999999998</v>
      </c>
      <c r="Y1379" s="13">
        <f>(X1379-U1379)/U1379*100</f>
        <v>2.5877422734415916</v>
      </c>
      <c r="Z1379" s="14">
        <f>IF(W1379&gt;10,"NA",Y1379)</f>
        <v>2.5877422734415916</v>
      </c>
    </row>
    <row r="1380" spans="1:26" ht="19" x14ac:dyDescent="0.25">
      <c r="A1380" s="23">
        <v>1379</v>
      </c>
      <c r="B1380" s="5" t="s">
        <v>0</v>
      </c>
      <c r="C1380" s="3" t="s">
        <v>46</v>
      </c>
      <c r="D1380" s="3" t="s">
        <v>46</v>
      </c>
      <c r="E1380" s="3" t="s">
        <v>47</v>
      </c>
      <c r="F1380" s="3" t="s">
        <v>23</v>
      </c>
      <c r="G1380" s="3">
        <v>19</v>
      </c>
      <c r="H1380" s="3" t="s">
        <v>9</v>
      </c>
      <c r="I1380" s="3" t="s">
        <v>56</v>
      </c>
      <c r="J1380" s="3">
        <v>205</v>
      </c>
      <c r="K1380" s="3">
        <v>36</v>
      </c>
      <c r="L1380" s="3">
        <v>0</v>
      </c>
      <c r="M1380" s="4">
        <f>PI()*(K1380/2)^2/1000+PI()*(L1380/2)^2/1000</f>
        <v>1.0178760197630929</v>
      </c>
      <c r="N1380" s="33">
        <v>0</v>
      </c>
      <c r="O1380" s="3">
        <v>7</v>
      </c>
      <c r="P1380" s="6">
        <v>4.9649999999999999</v>
      </c>
      <c r="Q1380" s="6">
        <v>13.574999999999999</v>
      </c>
      <c r="R1380" s="6">
        <v>13.4</v>
      </c>
      <c r="S1380" s="6">
        <v>0.13300000000000001</v>
      </c>
      <c r="T1380" s="6">
        <f>R1380-S1380</f>
        <v>13.266999999999999</v>
      </c>
      <c r="U1380" s="6">
        <v>13.4</v>
      </c>
      <c r="V1380" s="6">
        <f>U1380-S1380</f>
        <v>13.266999999999999</v>
      </c>
      <c r="W1380" s="6">
        <f>100 - (1 - (((U1380-T1380)/U1380)+(S1380/T1380)))*100</f>
        <v>1.9950246881219158</v>
      </c>
      <c r="X1380" s="6">
        <v>14.009</v>
      </c>
      <c r="Y1380" s="13">
        <f>(X1380-U1380)/U1380*100</f>
        <v>4.544776119402985</v>
      </c>
      <c r="Z1380" s="14">
        <f>IF(W1380&gt;10,"NA",Y1380)</f>
        <v>4.544776119402985</v>
      </c>
    </row>
    <row r="1381" spans="1:26" ht="19" x14ac:dyDescent="0.25">
      <c r="A1381" s="23">
        <v>1380</v>
      </c>
      <c r="B1381" s="5" t="s">
        <v>0</v>
      </c>
      <c r="C1381" s="3" t="s">
        <v>46</v>
      </c>
      <c r="D1381" s="3" t="s">
        <v>46</v>
      </c>
      <c r="E1381" s="3" t="s">
        <v>47</v>
      </c>
      <c r="F1381" s="3" t="s">
        <v>23</v>
      </c>
      <c r="G1381" s="3">
        <v>19</v>
      </c>
      <c r="H1381" s="3" t="s">
        <v>9</v>
      </c>
      <c r="I1381" s="3" t="s">
        <v>56</v>
      </c>
      <c r="J1381" s="3">
        <v>205</v>
      </c>
      <c r="K1381" s="3">
        <v>36</v>
      </c>
      <c r="L1381" s="3">
        <v>0</v>
      </c>
      <c r="M1381" s="4">
        <f>PI()*(K1381/2)^2/1000+PI()*(L1381/2)^2/1000</f>
        <v>1.0178760197630929</v>
      </c>
      <c r="N1381" s="33">
        <v>0</v>
      </c>
      <c r="O1381" s="3">
        <v>8</v>
      </c>
      <c r="P1381" s="6">
        <v>4.2220000000000004</v>
      </c>
      <c r="Q1381" s="6">
        <v>9.9309999999999992</v>
      </c>
      <c r="R1381" s="6">
        <v>9.8490000000000002</v>
      </c>
      <c r="S1381" s="6">
        <v>3.1E-2</v>
      </c>
      <c r="T1381" s="6">
        <f>R1381-S1381</f>
        <v>9.8179999999999996</v>
      </c>
      <c r="U1381" s="6">
        <v>9.8490000000000002</v>
      </c>
      <c r="V1381" s="6">
        <f>U1381-S1381</f>
        <v>9.8179999999999996</v>
      </c>
      <c r="W1381" s="6">
        <f>100 - (1 - (((U1381-T1381)/U1381)+(S1381/T1381)))*100</f>
        <v>0.63049935467813611</v>
      </c>
      <c r="X1381" s="6">
        <v>10.166</v>
      </c>
      <c r="Y1381" s="13">
        <f>(X1381-U1381)/U1381*100</f>
        <v>3.2186008731850966</v>
      </c>
      <c r="Z1381" s="14">
        <f>IF(W1381&gt;10,"NA",Y1381)</f>
        <v>3.2186008731850966</v>
      </c>
    </row>
    <row r="1382" spans="1:26" ht="19" x14ac:dyDescent="0.25">
      <c r="A1382" s="23">
        <v>1381</v>
      </c>
      <c r="B1382" s="5" t="s">
        <v>0</v>
      </c>
      <c r="C1382" s="3" t="s">
        <v>46</v>
      </c>
      <c r="D1382" s="3" t="s">
        <v>46</v>
      </c>
      <c r="E1382" s="3" t="s">
        <v>47</v>
      </c>
      <c r="F1382" s="3" t="s">
        <v>23</v>
      </c>
      <c r="G1382" s="3">
        <v>19</v>
      </c>
      <c r="H1382" s="3" t="s">
        <v>9</v>
      </c>
      <c r="I1382" s="3" t="s">
        <v>56</v>
      </c>
      <c r="J1382" s="3">
        <v>205</v>
      </c>
      <c r="K1382" s="3">
        <v>36</v>
      </c>
      <c r="L1382" s="3">
        <v>0</v>
      </c>
      <c r="M1382" s="4">
        <f>PI()*(K1382/2)^2/1000+PI()*(L1382/2)^2/1000</f>
        <v>1.0178760197630929</v>
      </c>
      <c r="N1382" s="33">
        <v>0</v>
      </c>
      <c r="O1382" s="3">
        <v>9</v>
      </c>
      <c r="P1382" s="6">
        <v>5.2190000000000003</v>
      </c>
      <c r="Q1382" s="6">
        <v>11.618</v>
      </c>
      <c r="R1382" s="6">
        <v>11.423</v>
      </c>
      <c r="S1382" s="6">
        <v>0</v>
      </c>
      <c r="T1382" s="6">
        <f>R1382-S1382</f>
        <v>11.423</v>
      </c>
      <c r="U1382" s="6">
        <v>13.736000000000001</v>
      </c>
      <c r="V1382" s="6">
        <f>U1382-S1382</f>
        <v>13.736000000000001</v>
      </c>
      <c r="W1382" s="6">
        <f>100 - (1 - (((U1382-T1382)/U1382)+(S1382/T1382)))*100</f>
        <v>16.838963308095529</v>
      </c>
      <c r="X1382" s="6">
        <v>13.821999999999999</v>
      </c>
      <c r="Y1382" s="13">
        <f>(X1382-U1382)/U1382*100</f>
        <v>0.62609202096679184</v>
      </c>
      <c r="Z1382" s="14" t="str">
        <f>IF(W1382&gt;10,"NA",Y1382)</f>
        <v>NA</v>
      </c>
    </row>
    <row r="1383" spans="1:26" ht="19" x14ac:dyDescent="0.25">
      <c r="A1383" s="23">
        <v>1382</v>
      </c>
      <c r="B1383" s="5" t="s">
        <v>0</v>
      </c>
      <c r="C1383" s="3" t="s">
        <v>46</v>
      </c>
      <c r="D1383" s="3" t="s">
        <v>46</v>
      </c>
      <c r="E1383" s="3" t="s">
        <v>47</v>
      </c>
      <c r="F1383" s="3" t="s">
        <v>23</v>
      </c>
      <c r="G1383" s="3">
        <v>19</v>
      </c>
      <c r="H1383" s="3" t="s">
        <v>9</v>
      </c>
      <c r="I1383" s="3" t="s">
        <v>56</v>
      </c>
      <c r="J1383" s="3">
        <v>205</v>
      </c>
      <c r="K1383" s="3">
        <v>36</v>
      </c>
      <c r="L1383" s="3">
        <v>0</v>
      </c>
      <c r="M1383" s="4">
        <f>PI()*(K1383/2)^2/1000+PI()*(L1383/2)^2/1000</f>
        <v>1.0178760197630929</v>
      </c>
      <c r="N1383" s="33">
        <v>0</v>
      </c>
      <c r="O1383" s="3">
        <v>10</v>
      </c>
      <c r="P1383" s="6">
        <v>2.544</v>
      </c>
      <c r="Q1383" s="6">
        <v>3.9279999999999999</v>
      </c>
      <c r="R1383" s="6">
        <v>3.8130000000000002</v>
      </c>
      <c r="S1383" s="6">
        <v>0</v>
      </c>
      <c r="T1383" s="6">
        <f>R1383-S1383</f>
        <v>3.8130000000000002</v>
      </c>
      <c r="U1383" s="6">
        <v>4.1849999999999996</v>
      </c>
      <c r="V1383" s="6">
        <f>U1383-S1383</f>
        <v>4.1849999999999996</v>
      </c>
      <c r="W1383" s="6">
        <f>100 - (1 - (((U1383-T1383)/U1383)+(S1383/T1383)))*100</f>
        <v>8.8888888888888857</v>
      </c>
      <c r="X1383" s="6">
        <v>4.2510000000000003</v>
      </c>
      <c r="Y1383" s="13">
        <f>(X1383-U1383)/U1383*100</f>
        <v>1.5770609318996591</v>
      </c>
      <c r="Z1383" s="14">
        <f>IF(W1383&gt;10,"NA",Y1383)</f>
        <v>1.5770609318996591</v>
      </c>
    </row>
    <row r="1384" spans="1:26" ht="19" x14ac:dyDescent="0.25">
      <c r="A1384" s="23">
        <v>1383</v>
      </c>
      <c r="B1384" s="5" t="s">
        <v>0</v>
      </c>
      <c r="C1384" s="3" t="s">
        <v>46</v>
      </c>
      <c r="D1384" s="3" t="s">
        <v>46</v>
      </c>
      <c r="E1384" s="3" t="s">
        <v>47</v>
      </c>
      <c r="F1384" s="3" t="s">
        <v>23</v>
      </c>
      <c r="G1384" s="3">
        <v>19</v>
      </c>
      <c r="H1384" s="3" t="s">
        <v>9</v>
      </c>
      <c r="I1384" s="3" t="s">
        <v>56</v>
      </c>
      <c r="J1384" s="3">
        <v>205</v>
      </c>
      <c r="K1384" s="3">
        <v>36</v>
      </c>
      <c r="L1384" s="3">
        <v>0</v>
      </c>
      <c r="M1384" s="4">
        <f>PI()*(K1384/2)^2/1000+PI()*(L1384/2)^2/1000</f>
        <v>1.0178760197630929</v>
      </c>
      <c r="N1384" s="33">
        <v>1</v>
      </c>
      <c r="O1384" s="3">
        <v>11</v>
      </c>
      <c r="P1384" s="6">
        <v>2.54</v>
      </c>
      <c r="Q1384" s="6">
        <v>2.7970000000000002</v>
      </c>
      <c r="R1384" s="6">
        <v>2.722</v>
      </c>
      <c r="S1384" s="6">
        <v>0</v>
      </c>
      <c r="T1384" s="6">
        <f>R1384-S1384</f>
        <v>2.722</v>
      </c>
      <c r="U1384" s="6">
        <v>2.722</v>
      </c>
      <c r="V1384" s="6">
        <f>U1384-S1384</f>
        <v>2.722</v>
      </c>
      <c r="W1384" s="6">
        <f>100 - (1 - (((U1384-T1384)/U1384)+(S1384/T1384)))*100</f>
        <v>0</v>
      </c>
      <c r="X1384" s="6">
        <v>2.8940000000000001</v>
      </c>
      <c r="Y1384" s="13">
        <f>(X1384-U1384)/U1384*100</f>
        <v>6.3188831741366709</v>
      </c>
      <c r="Z1384" s="14">
        <f>IF(W1384&gt;10,"NA",Y1384)</f>
        <v>6.3188831741366709</v>
      </c>
    </row>
    <row r="1385" spans="1:26" ht="19" x14ac:dyDescent="0.25">
      <c r="A1385" s="23">
        <v>1384</v>
      </c>
      <c r="B1385" s="5" t="s">
        <v>0</v>
      </c>
      <c r="C1385" s="3" t="s">
        <v>46</v>
      </c>
      <c r="D1385" s="3" t="s">
        <v>46</v>
      </c>
      <c r="E1385" s="3" t="s">
        <v>47</v>
      </c>
      <c r="F1385" s="3" t="s">
        <v>23</v>
      </c>
      <c r="G1385" s="3">
        <v>19</v>
      </c>
      <c r="H1385" s="3" t="s">
        <v>17</v>
      </c>
      <c r="I1385" s="3" t="s">
        <v>56</v>
      </c>
      <c r="J1385" s="3">
        <v>205</v>
      </c>
      <c r="K1385" s="3">
        <v>36</v>
      </c>
      <c r="L1385" s="3">
        <v>0</v>
      </c>
      <c r="M1385" s="4">
        <f>PI()*(K1385/2)^2/1000+PI()*(L1385/2)^2/1000</f>
        <v>1.0178760197630929</v>
      </c>
      <c r="N1385" s="33">
        <v>0</v>
      </c>
      <c r="O1385" s="3">
        <v>1</v>
      </c>
      <c r="P1385" s="6">
        <v>1.5249999999999999</v>
      </c>
      <c r="Q1385" s="6">
        <v>1.411</v>
      </c>
      <c r="R1385" s="6">
        <v>1.294</v>
      </c>
      <c r="S1385" s="6">
        <v>0</v>
      </c>
      <c r="T1385" s="6">
        <f>R1385-S1385</f>
        <v>1.294</v>
      </c>
      <c r="U1385" s="6">
        <v>1.343</v>
      </c>
      <c r="V1385" s="6">
        <f>U1385-S1385</f>
        <v>1.343</v>
      </c>
      <c r="W1385" s="6">
        <f>100 - (1 - (((U1385-T1385)/U1385)+(S1385/T1385)))*100</f>
        <v>3.6485480268056563</v>
      </c>
      <c r="X1385" s="6">
        <v>1.353</v>
      </c>
      <c r="Y1385" s="13">
        <f>(X1385-U1385)/U1385*100</f>
        <v>0.74460163812360447</v>
      </c>
      <c r="Z1385" s="14">
        <f>IF(W1385&gt;10,"NA",Y1385)</f>
        <v>0.74460163812360447</v>
      </c>
    </row>
    <row r="1386" spans="1:26" ht="19" x14ac:dyDescent="0.25">
      <c r="A1386" s="23">
        <v>1385</v>
      </c>
      <c r="B1386" s="5" t="s">
        <v>0</v>
      </c>
      <c r="C1386" s="3" t="s">
        <v>46</v>
      </c>
      <c r="D1386" s="3" t="s">
        <v>46</v>
      </c>
      <c r="E1386" s="3" t="s">
        <v>47</v>
      </c>
      <c r="F1386" s="3" t="s">
        <v>23</v>
      </c>
      <c r="G1386" s="3">
        <v>19</v>
      </c>
      <c r="H1386" s="3" t="s">
        <v>17</v>
      </c>
      <c r="I1386" s="3" t="s">
        <v>56</v>
      </c>
      <c r="J1386" s="3">
        <v>205</v>
      </c>
      <c r="K1386" s="3">
        <v>36</v>
      </c>
      <c r="L1386" s="3">
        <v>0</v>
      </c>
      <c r="M1386" s="4">
        <f>PI()*(K1386/2)^2/1000+PI()*(L1386/2)^2/1000</f>
        <v>1.0178760197630929</v>
      </c>
      <c r="N1386" s="33">
        <v>1</v>
      </c>
      <c r="O1386" s="3">
        <v>2</v>
      </c>
      <c r="P1386" s="6">
        <v>1.857</v>
      </c>
      <c r="Q1386" s="6">
        <v>1.458</v>
      </c>
      <c r="R1386" s="6">
        <v>1.391</v>
      </c>
      <c r="S1386" s="6">
        <v>0</v>
      </c>
      <c r="T1386" s="6">
        <f>R1386-S1386</f>
        <v>1.391</v>
      </c>
      <c r="U1386" s="6">
        <v>1.391</v>
      </c>
      <c r="V1386" s="6">
        <f>U1386-S1386</f>
        <v>1.391</v>
      </c>
      <c r="W1386" s="6">
        <f>100 - (1 - (((U1386-T1386)/U1386)+(S1386/T1386)))*100</f>
        <v>0</v>
      </c>
      <c r="X1386" s="6">
        <v>1.44</v>
      </c>
      <c r="Y1386" s="13">
        <f>(X1386-U1386)/U1386*100</f>
        <v>3.5226455787203403</v>
      </c>
      <c r="Z1386" s="14">
        <f>IF(W1386&gt;10,"NA",Y1386)</f>
        <v>3.5226455787203403</v>
      </c>
    </row>
    <row r="1387" spans="1:26" ht="19" x14ac:dyDescent="0.25">
      <c r="A1387" s="23">
        <v>1386</v>
      </c>
      <c r="B1387" s="5" t="s">
        <v>0</v>
      </c>
      <c r="C1387" s="3" t="s">
        <v>46</v>
      </c>
      <c r="D1387" s="3" t="s">
        <v>46</v>
      </c>
      <c r="E1387" s="3" t="s">
        <v>47</v>
      </c>
      <c r="F1387" s="3" t="s">
        <v>23</v>
      </c>
      <c r="G1387" s="3">
        <v>19</v>
      </c>
      <c r="H1387" s="3" t="s">
        <v>17</v>
      </c>
      <c r="I1387" s="3" t="s">
        <v>56</v>
      </c>
      <c r="J1387" s="3">
        <v>205</v>
      </c>
      <c r="K1387" s="3">
        <v>36</v>
      </c>
      <c r="L1387" s="3">
        <v>0</v>
      </c>
      <c r="M1387" s="4">
        <f>PI()*(K1387/2)^2/1000+PI()*(L1387/2)^2/1000</f>
        <v>1.0178760197630929</v>
      </c>
      <c r="N1387" s="33">
        <v>0</v>
      </c>
      <c r="O1387" s="3">
        <v>3</v>
      </c>
      <c r="P1387" s="6">
        <v>1.7969999999999999</v>
      </c>
      <c r="Q1387" s="6">
        <v>1.3680000000000001</v>
      </c>
      <c r="R1387" s="6">
        <v>1.331</v>
      </c>
      <c r="S1387" s="6">
        <v>3.7999999999999999E-2</v>
      </c>
      <c r="T1387" s="6">
        <f>R1387-S1387</f>
        <v>1.2929999999999999</v>
      </c>
      <c r="U1387" s="6">
        <v>1.649</v>
      </c>
      <c r="V1387" s="6">
        <f>U1387-S1387</f>
        <v>1.611</v>
      </c>
      <c r="W1387" s="6">
        <f>100 - (1 - (((U1387-T1387)/U1387)+(S1387/T1387)))*100</f>
        <v>24.52774350106489</v>
      </c>
      <c r="X1387" s="6">
        <v>1.649</v>
      </c>
      <c r="Y1387" s="13">
        <f>(X1387-U1387)/U1387*100</f>
        <v>0</v>
      </c>
      <c r="Z1387" s="14" t="str">
        <f>IF(W1387&gt;10,"NA",Y1387)</f>
        <v>NA</v>
      </c>
    </row>
    <row r="1388" spans="1:26" ht="19" x14ac:dyDescent="0.25">
      <c r="A1388" s="23">
        <v>1387</v>
      </c>
      <c r="B1388" s="5" t="s">
        <v>0</v>
      </c>
      <c r="C1388" s="3" t="s">
        <v>46</v>
      </c>
      <c r="D1388" s="3" t="s">
        <v>46</v>
      </c>
      <c r="E1388" s="3" t="s">
        <v>47</v>
      </c>
      <c r="F1388" s="3" t="s">
        <v>23</v>
      </c>
      <c r="G1388" s="3">
        <v>19</v>
      </c>
      <c r="H1388" s="3" t="s">
        <v>17</v>
      </c>
      <c r="I1388" s="3" t="s">
        <v>56</v>
      </c>
      <c r="J1388" s="3">
        <v>205</v>
      </c>
      <c r="K1388" s="3">
        <v>36</v>
      </c>
      <c r="L1388" s="3">
        <v>0</v>
      </c>
      <c r="M1388" s="4">
        <f>PI()*(K1388/2)^2/1000+PI()*(L1388/2)^2/1000</f>
        <v>1.0178760197630929</v>
      </c>
      <c r="N1388" s="33">
        <v>1</v>
      </c>
      <c r="O1388" s="3">
        <v>4</v>
      </c>
      <c r="P1388" s="6">
        <v>2.5390000000000001</v>
      </c>
      <c r="Q1388" s="6">
        <v>3.8610000000000002</v>
      </c>
      <c r="R1388" s="6">
        <v>3.7970000000000002</v>
      </c>
      <c r="S1388" s="6">
        <v>0</v>
      </c>
      <c r="T1388" s="6">
        <f>R1388-S1388</f>
        <v>3.7970000000000002</v>
      </c>
      <c r="U1388" s="6">
        <v>3.7970000000000002</v>
      </c>
      <c r="V1388" s="6">
        <f>U1388-S1388</f>
        <v>3.7970000000000002</v>
      </c>
      <c r="W1388" s="6">
        <f>100 - (1 - (((U1388-T1388)/U1388)+(S1388/T1388)))*100</f>
        <v>0</v>
      </c>
      <c r="X1388" s="6">
        <v>4.0369999999999999</v>
      </c>
      <c r="Y1388" s="13">
        <f>(X1388-U1388)/U1388*100</f>
        <v>6.3207795628127412</v>
      </c>
      <c r="Z1388" s="14">
        <f>IF(W1388&gt;10,"NA",Y1388)</f>
        <v>6.3207795628127412</v>
      </c>
    </row>
    <row r="1389" spans="1:26" ht="19" x14ac:dyDescent="0.25">
      <c r="A1389" s="23">
        <v>1388</v>
      </c>
      <c r="B1389" s="5" t="s">
        <v>0</v>
      </c>
      <c r="C1389" s="3" t="s">
        <v>46</v>
      </c>
      <c r="D1389" s="3" t="s">
        <v>46</v>
      </c>
      <c r="E1389" s="3" t="s">
        <v>47</v>
      </c>
      <c r="F1389" s="3" t="s">
        <v>23</v>
      </c>
      <c r="G1389" s="3">
        <v>19</v>
      </c>
      <c r="H1389" s="3" t="s">
        <v>17</v>
      </c>
      <c r="I1389" s="3" t="s">
        <v>56</v>
      </c>
      <c r="J1389" s="3">
        <v>205</v>
      </c>
      <c r="K1389" s="3">
        <v>36</v>
      </c>
      <c r="L1389" s="3">
        <v>0</v>
      </c>
      <c r="M1389" s="4">
        <f>PI()*(K1389/2)^2/1000+PI()*(L1389/2)^2/1000</f>
        <v>1.0178760197630929</v>
      </c>
      <c r="N1389" s="33">
        <v>0</v>
      </c>
      <c r="O1389" s="3">
        <v>5</v>
      </c>
      <c r="P1389" s="6">
        <v>2.5230000000000001</v>
      </c>
      <c r="Q1389" s="6">
        <v>2.6549999999999998</v>
      </c>
      <c r="R1389" s="6">
        <v>2.5830000000000002</v>
      </c>
      <c r="S1389" s="6">
        <v>0</v>
      </c>
      <c r="T1389" s="6">
        <f>R1389-S1389</f>
        <v>2.5830000000000002</v>
      </c>
      <c r="U1389" s="6">
        <v>2.74</v>
      </c>
      <c r="V1389" s="6">
        <f>U1389-S1389</f>
        <v>2.74</v>
      </c>
      <c r="W1389" s="6">
        <f>100 - (1 - (((U1389-T1389)/U1389)+(S1389/T1389)))*100</f>
        <v>5.729927007299267</v>
      </c>
      <c r="X1389" s="6">
        <v>2.8759999999999999</v>
      </c>
      <c r="Y1389" s="13">
        <f>(X1389-U1389)/U1389*100</f>
        <v>4.9635036496350242</v>
      </c>
      <c r="Z1389" s="14">
        <f>IF(W1389&gt;10,"NA",Y1389)</f>
        <v>4.9635036496350242</v>
      </c>
    </row>
    <row r="1390" spans="1:26" ht="19" x14ac:dyDescent="0.25">
      <c r="A1390" s="23">
        <v>1389</v>
      </c>
      <c r="B1390" s="5" t="s">
        <v>0</v>
      </c>
      <c r="C1390" s="3" t="s">
        <v>46</v>
      </c>
      <c r="D1390" s="3" t="s">
        <v>46</v>
      </c>
      <c r="E1390" s="3" t="s">
        <v>47</v>
      </c>
      <c r="F1390" s="3" t="s">
        <v>23</v>
      </c>
      <c r="G1390" s="3">
        <v>19</v>
      </c>
      <c r="H1390" s="3" t="s">
        <v>17</v>
      </c>
      <c r="I1390" s="3" t="s">
        <v>56</v>
      </c>
      <c r="J1390" s="3">
        <v>205</v>
      </c>
      <c r="K1390" s="3">
        <v>36</v>
      </c>
      <c r="L1390" s="3">
        <v>0</v>
      </c>
      <c r="M1390" s="4">
        <f>PI()*(K1390/2)^2/1000+PI()*(L1390/2)^2/1000</f>
        <v>1.0178760197630929</v>
      </c>
      <c r="N1390" s="33">
        <v>1</v>
      </c>
      <c r="O1390" s="3">
        <v>6</v>
      </c>
      <c r="P1390" s="6">
        <v>2.95</v>
      </c>
      <c r="Q1390" s="6">
        <v>2.9260000000000002</v>
      </c>
      <c r="R1390" s="6">
        <v>2.8050000000000002</v>
      </c>
      <c r="S1390" s="6">
        <v>0</v>
      </c>
      <c r="T1390" s="6">
        <f>R1390-S1390</f>
        <v>2.8050000000000002</v>
      </c>
      <c r="U1390" s="6">
        <v>2.8050000000000002</v>
      </c>
      <c r="V1390" s="6">
        <f>U1390-S1390</f>
        <v>2.8050000000000002</v>
      </c>
      <c r="W1390" s="6">
        <f>100 - (1 - (((U1390-T1390)/U1390)+(S1390/T1390)))*100</f>
        <v>0</v>
      </c>
      <c r="X1390" s="6">
        <v>2.8359999999999999</v>
      </c>
      <c r="Y1390" s="13">
        <f>(X1390-U1390)/U1390*100</f>
        <v>1.1051693404634471</v>
      </c>
      <c r="Z1390" s="14">
        <f>IF(W1390&gt;10,"NA",Y1390)</f>
        <v>1.1051693404634471</v>
      </c>
    </row>
    <row r="1391" spans="1:26" ht="19" x14ac:dyDescent="0.25">
      <c r="A1391" s="23">
        <v>1390</v>
      </c>
      <c r="B1391" s="5" t="s">
        <v>0</v>
      </c>
      <c r="C1391" s="3" t="s">
        <v>46</v>
      </c>
      <c r="D1391" s="3" t="s">
        <v>46</v>
      </c>
      <c r="E1391" s="3" t="s">
        <v>47</v>
      </c>
      <c r="F1391" s="3" t="s">
        <v>23</v>
      </c>
      <c r="G1391" s="3">
        <v>19</v>
      </c>
      <c r="H1391" s="3" t="s">
        <v>17</v>
      </c>
      <c r="I1391" s="3" t="s">
        <v>56</v>
      </c>
      <c r="J1391" s="3">
        <v>205</v>
      </c>
      <c r="K1391" s="3">
        <v>36</v>
      </c>
      <c r="L1391" s="3">
        <v>0</v>
      </c>
      <c r="M1391" s="4">
        <f>PI()*(K1391/2)^2/1000+PI()*(L1391/2)^2/1000</f>
        <v>1.0178760197630929</v>
      </c>
      <c r="N1391" s="33">
        <v>0</v>
      </c>
      <c r="O1391" s="3">
        <v>7</v>
      </c>
      <c r="P1391" s="6">
        <v>2.1680000000000001</v>
      </c>
      <c r="Q1391" s="6">
        <v>2.6739999999999999</v>
      </c>
      <c r="R1391" s="6">
        <v>2.528</v>
      </c>
      <c r="S1391" s="6">
        <v>0</v>
      </c>
      <c r="T1391" s="6">
        <f>R1391-S1391</f>
        <v>2.528</v>
      </c>
      <c r="U1391" s="6">
        <v>3.214</v>
      </c>
      <c r="V1391" s="6">
        <f>U1391-S1391</f>
        <v>3.214</v>
      </c>
      <c r="W1391" s="6">
        <f>100 - (1 - (((U1391-T1391)/U1391)+(S1391/T1391)))*100</f>
        <v>21.344119477286867</v>
      </c>
      <c r="X1391" s="6">
        <v>3.214</v>
      </c>
      <c r="Y1391" s="13">
        <f>(X1391-U1391)/U1391*100</f>
        <v>0</v>
      </c>
      <c r="Z1391" s="14" t="str">
        <f>IF(W1391&gt;10,"NA",Y1391)</f>
        <v>NA</v>
      </c>
    </row>
    <row r="1392" spans="1:26" ht="19" x14ac:dyDescent="0.25">
      <c r="A1392" s="23">
        <v>1391</v>
      </c>
      <c r="B1392" s="5" t="s">
        <v>0</v>
      </c>
      <c r="C1392" s="3" t="s">
        <v>46</v>
      </c>
      <c r="D1392" s="3" t="s">
        <v>46</v>
      </c>
      <c r="E1392" s="3" t="s">
        <v>47</v>
      </c>
      <c r="F1392" s="3" t="s">
        <v>23</v>
      </c>
      <c r="G1392" s="3">
        <v>19</v>
      </c>
      <c r="H1392" s="3" t="s">
        <v>17</v>
      </c>
      <c r="I1392" s="3" t="s">
        <v>56</v>
      </c>
      <c r="J1392" s="3">
        <v>205</v>
      </c>
      <c r="K1392" s="3">
        <v>36</v>
      </c>
      <c r="L1392" s="3">
        <v>0</v>
      </c>
      <c r="M1392" s="4">
        <f>PI()*(K1392/2)^2/1000+PI()*(L1392/2)^2/1000</f>
        <v>1.0178760197630929</v>
      </c>
      <c r="N1392" s="33">
        <v>0</v>
      </c>
      <c r="O1392" s="3">
        <v>8</v>
      </c>
      <c r="P1392" s="6">
        <v>1.9810000000000001</v>
      </c>
      <c r="Q1392" s="6">
        <v>1.7509999999999999</v>
      </c>
      <c r="R1392" s="6">
        <v>1.6060000000000001</v>
      </c>
      <c r="S1392" s="6">
        <v>0</v>
      </c>
      <c r="T1392" s="6">
        <f>R1392-S1392</f>
        <v>1.6060000000000001</v>
      </c>
      <c r="U1392" s="6">
        <v>2.6120000000000001</v>
      </c>
      <c r="V1392" s="6">
        <f>U1392-S1392</f>
        <v>2.6120000000000001</v>
      </c>
      <c r="W1392" s="6">
        <f>100 - (1 - (((U1392-T1392)/U1392)+(S1392/T1392)))*100</f>
        <v>38.514548238897397</v>
      </c>
      <c r="X1392" s="6">
        <v>2.6120000000000001</v>
      </c>
      <c r="Y1392" s="13">
        <f>(X1392-U1392)/U1392*100</f>
        <v>0</v>
      </c>
      <c r="Z1392" s="14" t="str">
        <f>IF(W1392&gt;10,"NA",Y1392)</f>
        <v>NA</v>
      </c>
    </row>
    <row r="1393" spans="1:26" ht="19" x14ac:dyDescent="0.25">
      <c r="A1393" s="23">
        <v>1392</v>
      </c>
      <c r="B1393" s="5" t="s">
        <v>0</v>
      </c>
      <c r="C1393" s="3" t="s">
        <v>46</v>
      </c>
      <c r="D1393" s="3" t="s">
        <v>46</v>
      </c>
      <c r="E1393" s="3" t="s">
        <v>47</v>
      </c>
      <c r="F1393" s="3" t="s">
        <v>23</v>
      </c>
      <c r="G1393" s="3">
        <v>19</v>
      </c>
      <c r="H1393" s="3" t="s">
        <v>17</v>
      </c>
      <c r="I1393" s="3" t="s">
        <v>56</v>
      </c>
      <c r="J1393" s="3">
        <v>205</v>
      </c>
      <c r="K1393" s="3">
        <v>36</v>
      </c>
      <c r="L1393" s="3">
        <v>0</v>
      </c>
      <c r="M1393" s="4">
        <f>PI()*(K1393/2)^2/1000+PI()*(L1393/2)^2/1000</f>
        <v>1.0178760197630929</v>
      </c>
      <c r="N1393" s="33">
        <v>1</v>
      </c>
      <c r="O1393" s="3">
        <v>9</v>
      </c>
      <c r="P1393" s="6">
        <v>3.597</v>
      </c>
      <c r="Q1393" s="6">
        <v>9.0009999999999994</v>
      </c>
      <c r="R1393" s="6">
        <v>8.891</v>
      </c>
      <c r="S1393" s="6">
        <v>0</v>
      </c>
      <c r="T1393" s="6">
        <f>R1393-S1393</f>
        <v>8.891</v>
      </c>
      <c r="U1393" s="6">
        <v>8.891</v>
      </c>
      <c r="V1393" s="6">
        <f>U1393-S1393</f>
        <v>8.891</v>
      </c>
      <c r="W1393" s="6">
        <f>100 - (1 - (((U1393-T1393)/U1393)+(S1393/T1393)))*100</f>
        <v>0</v>
      </c>
      <c r="X1393" s="6">
        <v>9.33</v>
      </c>
      <c r="Y1393" s="13">
        <f>(X1393-U1393)/U1393*100</f>
        <v>4.9375773253852211</v>
      </c>
      <c r="Z1393" s="14">
        <f>IF(W1393&gt;10,"NA",Y1393)</f>
        <v>4.9375773253852211</v>
      </c>
    </row>
    <row r="1394" spans="1:26" ht="19" x14ac:dyDescent="0.25">
      <c r="A1394" s="23">
        <v>1393</v>
      </c>
      <c r="B1394" s="5" t="s">
        <v>0</v>
      </c>
      <c r="C1394" s="3" t="s">
        <v>46</v>
      </c>
      <c r="D1394" s="3" t="s">
        <v>46</v>
      </c>
      <c r="E1394" s="3" t="s">
        <v>47</v>
      </c>
      <c r="F1394" s="3" t="s">
        <v>23</v>
      </c>
      <c r="G1394" s="3">
        <v>19</v>
      </c>
      <c r="H1394" s="3" t="s">
        <v>17</v>
      </c>
      <c r="I1394" s="3" t="s">
        <v>56</v>
      </c>
      <c r="J1394" s="3">
        <v>205</v>
      </c>
      <c r="K1394" s="3">
        <v>36</v>
      </c>
      <c r="L1394" s="3">
        <v>0</v>
      </c>
      <c r="M1394" s="4">
        <f>PI()*(K1394/2)^2/1000+PI()*(L1394/2)^2/1000</f>
        <v>1.0178760197630929</v>
      </c>
      <c r="N1394" s="33">
        <v>1</v>
      </c>
      <c r="O1394" s="3">
        <v>10</v>
      </c>
      <c r="P1394" s="6">
        <v>3.9969999999999999</v>
      </c>
      <c r="Q1394" s="6">
        <v>9.2289999999999992</v>
      </c>
      <c r="R1394" s="6">
        <v>9.0790000000000006</v>
      </c>
      <c r="S1394" s="6">
        <v>0</v>
      </c>
      <c r="T1394" s="6">
        <f>R1394-S1394</f>
        <v>9.0790000000000006</v>
      </c>
      <c r="U1394" s="6">
        <v>9.08</v>
      </c>
      <c r="V1394" s="6">
        <f>U1394-S1394</f>
        <v>9.08</v>
      </c>
      <c r="W1394" s="6">
        <f>100 - (1 - (((U1394-T1394)/U1394)+(S1394/T1394)))*100</f>
        <v>1.1013215859023262E-2</v>
      </c>
      <c r="X1394" s="6">
        <v>9.6419999999999995</v>
      </c>
      <c r="Y1394" s="13">
        <f>(X1394-U1394)/U1394*100</f>
        <v>6.1894273127753241</v>
      </c>
      <c r="Z1394" s="14">
        <f>IF(W1394&gt;10,"NA",Y1394)</f>
        <v>6.1894273127753241</v>
      </c>
    </row>
    <row r="1395" spans="1:26" ht="19" x14ac:dyDescent="0.25">
      <c r="A1395" s="23">
        <v>1394</v>
      </c>
      <c r="B1395" s="5" t="s">
        <v>0</v>
      </c>
      <c r="C1395" s="3" t="s">
        <v>46</v>
      </c>
      <c r="D1395" s="3" t="s">
        <v>46</v>
      </c>
      <c r="E1395" s="3" t="s">
        <v>47</v>
      </c>
      <c r="F1395" s="3" t="s">
        <v>23</v>
      </c>
      <c r="G1395" s="3">
        <v>19</v>
      </c>
      <c r="H1395" s="3" t="s">
        <v>17</v>
      </c>
      <c r="I1395" s="3" t="s">
        <v>56</v>
      </c>
      <c r="J1395" s="3">
        <v>205</v>
      </c>
      <c r="K1395" s="3">
        <v>36</v>
      </c>
      <c r="L1395" s="3">
        <v>0</v>
      </c>
      <c r="M1395" s="4">
        <f>PI()*(K1395/2)^2/1000+PI()*(L1395/2)^2/1000</f>
        <v>1.0178760197630929</v>
      </c>
      <c r="N1395" s="33">
        <v>0</v>
      </c>
      <c r="O1395" s="3">
        <v>11</v>
      </c>
      <c r="P1395" s="6">
        <v>3.3460000000000001</v>
      </c>
      <c r="Q1395" s="6">
        <v>6.6050000000000004</v>
      </c>
      <c r="R1395" s="6">
        <v>6.4130000000000003</v>
      </c>
      <c r="S1395" s="6">
        <v>0</v>
      </c>
      <c r="T1395" s="6">
        <f>R1395-S1395</f>
        <v>6.4130000000000003</v>
      </c>
      <c r="U1395" s="6">
        <v>6.4130000000000003</v>
      </c>
      <c r="V1395" s="6">
        <f>U1395-S1395</f>
        <v>6.4130000000000003</v>
      </c>
      <c r="W1395" s="6">
        <f>100 - (1 - (((U1395-T1395)/U1395)+(S1395/T1395)))*100</f>
        <v>0</v>
      </c>
      <c r="X1395" s="6">
        <v>6.6159999999999997</v>
      </c>
      <c r="Y1395" s="13">
        <f>(X1395-U1395)/U1395*100</f>
        <v>3.165445189458902</v>
      </c>
      <c r="Z1395" s="14">
        <f>IF(W1395&gt;10,"NA",Y1395)</f>
        <v>3.165445189458902</v>
      </c>
    </row>
    <row r="1396" spans="1:26" ht="19" x14ac:dyDescent="0.25">
      <c r="A1396" s="23">
        <v>1395</v>
      </c>
      <c r="B1396" s="5" t="s">
        <v>0</v>
      </c>
      <c r="C1396" s="3" t="s">
        <v>46</v>
      </c>
      <c r="D1396" s="3" t="s">
        <v>46</v>
      </c>
      <c r="E1396" s="3" t="s">
        <v>47</v>
      </c>
      <c r="F1396" s="3" t="s">
        <v>23</v>
      </c>
      <c r="G1396" s="3">
        <v>19</v>
      </c>
      <c r="H1396" s="3" t="s">
        <v>17</v>
      </c>
      <c r="I1396" s="3" t="s">
        <v>56</v>
      </c>
      <c r="J1396" s="3">
        <v>205</v>
      </c>
      <c r="K1396" s="3">
        <v>36</v>
      </c>
      <c r="L1396" s="3">
        <v>0</v>
      </c>
      <c r="M1396" s="4">
        <f>PI()*(K1396/2)^2/1000+PI()*(L1396/2)^2/1000</f>
        <v>1.0178760197630929</v>
      </c>
      <c r="N1396" s="33">
        <v>0</v>
      </c>
      <c r="O1396" s="3">
        <v>12</v>
      </c>
      <c r="P1396" s="6">
        <v>4.5129999999999999</v>
      </c>
      <c r="Q1396" s="6">
        <v>9.8439999999999994</v>
      </c>
      <c r="R1396" s="6">
        <v>9.58</v>
      </c>
      <c r="S1396" s="6">
        <v>0</v>
      </c>
      <c r="T1396" s="6">
        <f>R1396-S1396</f>
        <v>9.58</v>
      </c>
      <c r="U1396" s="6">
        <v>9.58</v>
      </c>
      <c r="V1396" s="6">
        <f>U1396-S1396</f>
        <v>9.58</v>
      </c>
      <c r="W1396" s="6">
        <f>100 - (1 - (((U1396-T1396)/U1396)+(S1396/T1396)))*100</f>
        <v>0</v>
      </c>
      <c r="X1396" s="6">
        <v>9.9740000000000002</v>
      </c>
      <c r="Y1396" s="13">
        <f>(X1396-U1396)/U1396*100</f>
        <v>4.1127348643006272</v>
      </c>
      <c r="Z1396" s="14">
        <f>IF(W1396&gt;10,"NA",Y1396)</f>
        <v>4.1127348643006272</v>
      </c>
    </row>
    <row r="1397" spans="1:26" ht="19" x14ac:dyDescent="0.25">
      <c r="A1397" s="23">
        <v>1396</v>
      </c>
      <c r="B1397" s="5" t="s">
        <v>0</v>
      </c>
      <c r="C1397" s="3" t="s">
        <v>46</v>
      </c>
      <c r="D1397" s="3" t="s">
        <v>46</v>
      </c>
      <c r="E1397" s="3" t="s">
        <v>47</v>
      </c>
      <c r="F1397" s="3" t="s">
        <v>23</v>
      </c>
      <c r="G1397" s="3">
        <v>19</v>
      </c>
      <c r="H1397" s="3" t="s">
        <v>17</v>
      </c>
      <c r="I1397" s="3" t="s">
        <v>56</v>
      </c>
      <c r="J1397" s="3">
        <v>205</v>
      </c>
      <c r="K1397" s="3">
        <v>36</v>
      </c>
      <c r="L1397" s="3">
        <v>0</v>
      </c>
      <c r="M1397" s="4">
        <f>PI()*(K1397/2)^2/1000+PI()*(L1397/2)^2/1000</f>
        <v>1.0178760197630929</v>
      </c>
      <c r="N1397" s="33">
        <v>0</v>
      </c>
      <c r="O1397" s="3">
        <v>13</v>
      </c>
      <c r="P1397" s="6">
        <v>4.6100000000000003</v>
      </c>
      <c r="Q1397" s="6">
        <v>12.988</v>
      </c>
      <c r="R1397" s="6">
        <v>12.875999999999999</v>
      </c>
      <c r="S1397" s="6">
        <v>0</v>
      </c>
      <c r="T1397" s="6">
        <f>R1397-S1397</f>
        <v>12.875999999999999</v>
      </c>
      <c r="U1397" s="6">
        <v>13.763</v>
      </c>
      <c r="V1397" s="6">
        <f>U1397-S1397</f>
        <v>13.763</v>
      </c>
      <c r="W1397" s="6">
        <f>100 - (1 - (((U1397-T1397)/U1397)+(S1397/T1397)))*100</f>
        <v>6.4448158105064266</v>
      </c>
      <c r="X1397" s="6">
        <v>14.484999999999999</v>
      </c>
      <c r="Y1397" s="13">
        <f>(X1397-U1397)/U1397*100</f>
        <v>5.24594928431301</v>
      </c>
      <c r="Z1397" s="14">
        <f>IF(W1397&gt;10,"NA",Y1397)</f>
        <v>5.24594928431301</v>
      </c>
    </row>
    <row r="1398" spans="1:26" ht="19" x14ac:dyDescent="0.25">
      <c r="A1398" s="23">
        <v>1397</v>
      </c>
      <c r="B1398" s="5" t="s">
        <v>0</v>
      </c>
      <c r="C1398" s="3" t="s">
        <v>46</v>
      </c>
      <c r="D1398" s="3" t="s">
        <v>46</v>
      </c>
      <c r="E1398" s="3" t="s">
        <v>47</v>
      </c>
      <c r="F1398" s="3" t="s">
        <v>23</v>
      </c>
      <c r="G1398" s="3">
        <v>19</v>
      </c>
      <c r="H1398" s="3" t="s">
        <v>17</v>
      </c>
      <c r="I1398" s="3" t="s">
        <v>56</v>
      </c>
      <c r="J1398" s="3">
        <v>205</v>
      </c>
      <c r="K1398" s="3">
        <v>36</v>
      </c>
      <c r="L1398" s="3">
        <v>0</v>
      </c>
      <c r="M1398" s="4">
        <f>PI()*(K1398/2)^2/1000+PI()*(L1398/2)^2/1000</f>
        <v>1.0178760197630929</v>
      </c>
      <c r="N1398" s="33">
        <v>0</v>
      </c>
      <c r="O1398" s="3">
        <v>14</v>
      </c>
      <c r="P1398" s="6">
        <v>4.6269999999999998</v>
      </c>
      <c r="Q1398" s="6">
        <v>10.569000000000001</v>
      </c>
      <c r="R1398" s="6">
        <v>10.457000000000001</v>
      </c>
      <c r="S1398" s="6">
        <v>0</v>
      </c>
      <c r="T1398" s="6">
        <f>R1398-S1398</f>
        <v>10.457000000000001</v>
      </c>
      <c r="U1398" s="6">
        <v>10.457000000000001</v>
      </c>
      <c r="V1398" s="6">
        <f>U1398-S1398</f>
        <v>10.457000000000001</v>
      </c>
      <c r="W1398" s="6">
        <f>100 - (1 - (((U1398-T1398)/U1398)+(S1398/T1398)))*100</f>
        <v>0</v>
      </c>
      <c r="X1398" s="6">
        <v>10.888999999999999</v>
      </c>
      <c r="Y1398" s="13">
        <f>(X1398-U1398)/U1398*100</f>
        <v>4.1312039781964103</v>
      </c>
      <c r="Z1398" s="14">
        <f>IF(W1398&gt;10,"NA",Y1398)</f>
        <v>4.1312039781964103</v>
      </c>
    </row>
    <row r="1399" spans="1:26" ht="19" x14ac:dyDescent="0.25">
      <c r="A1399" s="23">
        <v>1398</v>
      </c>
      <c r="B1399" s="5" t="s">
        <v>0</v>
      </c>
      <c r="C1399" s="3" t="s">
        <v>46</v>
      </c>
      <c r="D1399" s="3" t="s">
        <v>46</v>
      </c>
      <c r="E1399" s="3" t="s">
        <v>47</v>
      </c>
      <c r="F1399" s="3" t="s">
        <v>23</v>
      </c>
      <c r="G1399" s="3">
        <v>19</v>
      </c>
      <c r="H1399" s="3" t="s">
        <v>17</v>
      </c>
      <c r="I1399" s="3" t="s">
        <v>56</v>
      </c>
      <c r="J1399" s="3">
        <v>205</v>
      </c>
      <c r="K1399" s="3">
        <v>36</v>
      </c>
      <c r="L1399" s="3">
        <v>0</v>
      </c>
      <c r="M1399" s="4">
        <f>PI()*(K1399/2)^2/1000+PI()*(L1399/2)^2/1000</f>
        <v>1.0178760197630929</v>
      </c>
      <c r="N1399" s="33">
        <v>0</v>
      </c>
      <c r="O1399" s="3">
        <v>15</v>
      </c>
      <c r="P1399" s="6">
        <v>3.8519999999999999</v>
      </c>
      <c r="Q1399" s="6">
        <v>8.1210000000000004</v>
      </c>
      <c r="R1399" s="6">
        <v>7.9320000000000004</v>
      </c>
      <c r="S1399" s="6">
        <v>0</v>
      </c>
      <c r="T1399" s="6">
        <f>R1399-S1399</f>
        <v>7.9320000000000004</v>
      </c>
      <c r="U1399" s="6">
        <v>7.9320000000000004</v>
      </c>
      <c r="V1399" s="6">
        <f>U1399-S1399</f>
        <v>7.9320000000000004</v>
      </c>
      <c r="W1399" s="6">
        <f>100 - (1 - (((U1399-T1399)/U1399)+(S1399/T1399)))*100</f>
        <v>0</v>
      </c>
      <c r="X1399" s="6">
        <v>8.3079999999999998</v>
      </c>
      <c r="Y1399" s="13">
        <f>(X1399-U1399)/U1399*100</f>
        <v>4.7402924861321161</v>
      </c>
      <c r="Z1399" s="14">
        <f>IF(W1399&gt;10,"NA",Y1399)</f>
        <v>4.7402924861321161</v>
      </c>
    </row>
    <row r="1400" spans="1:26" ht="19" x14ac:dyDescent="0.25">
      <c r="A1400" s="23">
        <v>1399</v>
      </c>
      <c r="B1400" s="5" t="s">
        <v>0</v>
      </c>
      <c r="C1400" s="3" t="s">
        <v>46</v>
      </c>
      <c r="D1400" s="3" t="s">
        <v>46</v>
      </c>
      <c r="E1400" s="3" t="s">
        <v>47</v>
      </c>
      <c r="F1400" s="3" t="s">
        <v>23</v>
      </c>
      <c r="G1400" s="3">
        <v>20</v>
      </c>
      <c r="H1400" s="3" t="s">
        <v>9</v>
      </c>
      <c r="I1400" s="3" t="s">
        <v>58</v>
      </c>
      <c r="J1400" s="3">
        <v>258</v>
      </c>
      <c r="K1400" s="3">
        <v>51</v>
      </c>
      <c r="L1400" s="3">
        <v>0</v>
      </c>
      <c r="M1400" s="4">
        <f>PI()*(K1400/2)^2/1000+PI()*(L1400/2)^2/1000</f>
        <v>2.0428206229967629</v>
      </c>
      <c r="N1400" s="33">
        <v>0</v>
      </c>
      <c r="O1400" s="3">
        <v>1</v>
      </c>
      <c r="P1400" s="6">
        <v>2.2069999999999999</v>
      </c>
      <c r="Q1400" s="6">
        <v>3.17</v>
      </c>
      <c r="R1400" s="6">
        <v>3.1120000000000001</v>
      </c>
      <c r="S1400" s="6">
        <v>0</v>
      </c>
      <c r="T1400" s="6">
        <f>R1400-S1400</f>
        <v>3.1120000000000001</v>
      </c>
      <c r="U1400" s="6">
        <v>3.1120000000000001</v>
      </c>
      <c r="V1400" s="6">
        <f>U1400-S1400</f>
        <v>3.1120000000000001</v>
      </c>
      <c r="W1400" s="6">
        <f>100 - (1 - (((U1400-T1400)/U1400)+(S1400/T1400)))*100</f>
        <v>0</v>
      </c>
      <c r="X1400" s="6">
        <v>3.1669999999999998</v>
      </c>
      <c r="Y1400" s="13">
        <f>(X1400-U1400)/U1400*100</f>
        <v>1.7673521850899649</v>
      </c>
      <c r="Z1400" s="14">
        <f>IF(W1400&gt;10,"NA",Y1400)</f>
        <v>1.7673521850899649</v>
      </c>
    </row>
    <row r="1401" spans="1:26" ht="19" x14ac:dyDescent="0.25">
      <c r="A1401" s="23">
        <v>1400</v>
      </c>
      <c r="B1401" s="5" t="s">
        <v>0</v>
      </c>
      <c r="C1401" s="3" t="s">
        <v>46</v>
      </c>
      <c r="D1401" s="3" t="s">
        <v>46</v>
      </c>
      <c r="E1401" s="3" t="s">
        <v>47</v>
      </c>
      <c r="F1401" s="3" t="s">
        <v>23</v>
      </c>
      <c r="G1401" s="3">
        <v>20</v>
      </c>
      <c r="H1401" s="3" t="s">
        <v>9</v>
      </c>
      <c r="I1401" s="3" t="s">
        <v>58</v>
      </c>
      <c r="J1401" s="3">
        <v>258</v>
      </c>
      <c r="K1401" s="3">
        <v>51</v>
      </c>
      <c r="L1401" s="3">
        <v>0</v>
      </c>
      <c r="M1401" s="4">
        <f>PI()*(K1401/2)^2/1000+PI()*(L1401/2)^2/1000</f>
        <v>2.0428206229967629</v>
      </c>
      <c r="N1401" s="33">
        <v>0</v>
      </c>
      <c r="O1401" s="3">
        <v>2</v>
      </c>
      <c r="P1401" s="6">
        <v>3.173</v>
      </c>
      <c r="Q1401" s="6">
        <v>5.9859999999999998</v>
      </c>
      <c r="R1401" s="6">
        <v>5.6539999999999999</v>
      </c>
      <c r="S1401" s="6">
        <v>0</v>
      </c>
      <c r="T1401" s="6">
        <f>R1401-S1401</f>
        <v>5.6539999999999999</v>
      </c>
      <c r="U1401" s="6">
        <v>5.6539999999999999</v>
      </c>
      <c r="V1401" s="6">
        <f>U1401-S1401</f>
        <v>5.6539999999999999</v>
      </c>
      <c r="W1401" s="6">
        <f>100 - (1 - (((U1401-T1401)/U1401)+(S1401/T1401)))*100</f>
        <v>0</v>
      </c>
      <c r="X1401" s="6">
        <v>5.7119999999999997</v>
      </c>
      <c r="Y1401" s="13">
        <f>(X1401-U1401)/U1401*100</f>
        <v>1.0258224266006337</v>
      </c>
      <c r="Z1401" s="14">
        <f>IF(W1401&gt;10,"NA",Y1401)</f>
        <v>1.0258224266006337</v>
      </c>
    </row>
    <row r="1402" spans="1:26" ht="19" x14ac:dyDescent="0.25">
      <c r="A1402" s="23">
        <v>1401</v>
      </c>
      <c r="B1402" s="5" t="s">
        <v>0</v>
      </c>
      <c r="C1402" s="3" t="s">
        <v>46</v>
      </c>
      <c r="D1402" s="3" t="s">
        <v>46</v>
      </c>
      <c r="E1402" s="3" t="s">
        <v>47</v>
      </c>
      <c r="F1402" s="3" t="s">
        <v>23</v>
      </c>
      <c r="G1402" s="3">
        <v>20</v>
      </c>
      <c r="H1402" s="3" t="s">
        <v>9</v>
      </c>
      <c r="I1402" s="3" t="s">
        <v>58</v>
      </c>
      <c r="J1402" s="3">
        <v>258</v>
      </c>
      <c r="K1402" s="3">
        <v>51</v>
      </c>
      <c r="L1402" s="3">
        <v>0</v>
      </c>
      <c r="M1402" s="4">
        <f>PI()*(K1402/2)^2/1000+PI()*(L1402/2)^2/1000</f>
        <v>2.0428206229967629</v>
      </c>
      <c r="N1402" s="33">
        <v>0</v>
      </c>
      <c r="O1402" s="3">
        <v>3</v>
      </c>
      <c r="P1402" s="6">
        <v>5.8949999999999996</v>
      </c>
      <c r="Q1402" s="6">
        <v>16.079000000000001</v>
      </c>
      <c r="R1402" s="6">
        <v>15.784000000000001</v>
      </c>
      <c r="S1402" s="6">
        <v>0</v>
      </c>
      <c r="T1402" s="6">
        <f>R1402-S1402</f>
        <v>15.784000000000001</v>
      </c>
      <c r="U1402" s="6">
        <v>15.784000000000001</v>
      </c>
      <c r="V1402" s="6">
        <f>U1402-S1402</f>
        <v>15.784000000000001</v>
      </c>
      <c r="W1402" s="6">
        <f>100 - (1 - (((U1402-T1402)/U1402)+(S1402/T1402)))*100</f>
        <v>0</v>
      </c>
      <c r="X1402" s="6">
        <v>16.038</v>
      </c>
      <c r="Y1402" s="13">
        <f>(X1402-U1402)/U1402*100</f>
        <v>1.6092245311708029</v>
      </c>
      <c r="Z1402" s="14">
        <f>IF(W1402&gt;10,"NA",Y1402)</f>
        <v>1.6092245311708029</v>
      </c>
    </row>
    <row r="1403" spans="1:26" ht="19" x14ac:dyDescent="0.25">
      <c r="A1403" s="23">
        <v>1402</v>
      </c>
      <c r="B1403" s="5" t="s">
        <v>0</v>
      </c>
      <c r="C1403" s="3" t="s">
        <v>46</v>
      </c>
      <c r="D1403" s="3" t="s">
        <v>46</v>
      </c>
      <c r="E1403" s="3" t="s">
        <v>47</v>
      </c>
      <c r="F1403" s="3" t="s">
        <v>23</v>
      </c>
      <c r="G1403" s="3">
        <v>20</v>
      </c>
      <c r="H1403" s="3" t="s">
        <v>9</v>
      </c>
      <c r="I1403" s="3" t="s">
        <v>58</v>
      </c>
      <c r="J1403" s="3">
        <v>258</v>
      </c>
      <c r="K1403" s="3">
        <v>51</v>
      </c>
      <c r="L1403" s="3">
        <v>0</v>
      </c>
      <c r="M1403" s="4">
        <f>PI()*(K1403/2)^2/1000+PI()*(L1403/2)^2/1000</f>
        <v>2.0428206229967629</v>
      </c>
      <c r="N1403" s="33">
        <v>0</v>
      </c>
      <c r="O1403" s="3">
        <v>4</v>
      </c>
      <c r="P1403" s="6">
        <v>4.0149999999999997</v>
      </c>
      <c r="Q1403" s="6">
        <v>7.4210000000000003</v>
      </c>
      <c r="R1403" s="6">
        <v>7.2309999999999999</v>
      </c>
      <c r="S1403" s="6">
        <v>0</v>
      </c>
      <c r="T1403" s="6">
        <f>R1403-S1403</f>
        <v>7.2309999999999999</v>
      </c>
      <c r="U1403" s="6">
        <v>7.2309999999999999</v>
      </c>
      <c r="V1403" s="6">
        <f>U1403-S1403</f>
        <v>7.2309999999999999</v>
      </c>
      <c r="W1403" s="6">
        <f>100 - (1 - (((U1403-T1403)/U1403)+(S1403/T1403)))*100</f>
        <v>0</v>
      </c>
      <c r="X1403" s="6">
        <v>7.2750000000000004</v>
      </c>
      <c r="Y1403" s="13">
        <f>(X1403-U1403)/U1403*100</f>
        <v>0.60849121836537801</v>
      </c>
      <c r="Z1403" s="14">
        <f>IF(W1403&gt;10,"NA",Y1403)</f>
        <v>0.60849121836537801</v>
      </c>
    </row>
    <row r="1404" spans="1:26" ht="19" x14ac:dyDescent="0.25">
      <c r="A1404" s="23">
        <v>1403</v>
      </c>
      <c r="B1404" s="5" t="s">
        <v>0</v>
      </c>
      <c r="C1404" s="3" t="s">
        <v>46</v>
      </c>
      <c r="D1404" s="3" t="s">
        <v>46</v>
      </c>
      <c r="E1404" s="3" t="s">
        <v>47</v>
      </c>
      <c r="F1404" s="3" t="s">
        <v>23</v>
      </c>
      <c r="G1404" s="3">
        <v>20</v>
      </c>
      <c r="H1404" s="3" t="s">
        <v>9</v>
      </c>
      <c r="I1404" s="3" t="s">
        <v>58</v>
      </c>
      <c r="J1404" s="3">
        <v>258</v>
      </c>
      <c r="K1404" s="3">
        <v>51</v>
      </c>
      <c r="L1404" s="3">
        <v>0</v>
      </c>
      <c r="M1404" s="4">
        <f>PI()*(K1404/2)^2/1000+PI()*(L1404/2)^2/1000</f>
        <v>2.0428206229967629</v>
      </c>
      <c r="N1404" s="33">
        <v>0</v>
      </c>
      <c r="O1404" s="3">
        <v>5</v>
      </c>
      <c r="P1404" s="6">
        <v>4.7110000000000003</v>
      </c>
      <c r="Q1404" s="6">
        <v>10.378</v>
      </c>
      <c r="R1404" s="6">
        <v>10.157999999999999</v>
      </c>
      <c r="S1404" s="6">
        <v>2.5000000000000001E-2</v>
      </c>
      <c r="T1404" s="6">
        <f>R1404-S1404</f>
        <v>10.132999999999999</v>
      </c>
      <c r="U1404" s="6">
        <v>11.603999999999999</v>
      </c>
      <c r="V1404" s="6">
        <f>U1404-S1404</f>
        <v>11.578999999999999</v>
      </c>
      <c r="W1404" s="6">
        <f>100 - (1 - (((U1404-T1404)/U1404)+(S1404/T1404)))*100</f>
        <v>12.923381861640053</v>
      </c>
      <c r="X1404" s="6">
        <v>11.718</v>
      </c>
      <c r="Y1404" s="13">
        <f>(X1404-U1404)/U1404*100</f>
        <v>0.98241985522234376</v>
      </c>
      <c r="Z1404" s="14" t="str">
        <f>IF(W1404&gt;10,"NA",Y1404)</f>
        <v>NA</v>
      </c>
    </row>
    <row r="1405" spans="1:26" ht="19" x14ac:dyDescent="0.25">
      <c r="A1405" s="23">
        <v>1404</v>
      </c>
      <c r="B1405" s="5" t="s">
        <v>0</v>
      </c>
      <c r="C1405" s="3" t="s">
        <v>46</v>
      </c>
      <c r="D1405" s="3" t="s">
        <v>46</v>
      </c>
      <c r="E1405" s="3" t="s">
        <v>47</v>
      </c>
      <c r="F1405" s="3" t="s">
        <v>23</v>
      </c>
      <c r="G1405" s="3">
        <v>20</v>
      </c>
      <c r="H1405" s="3" t="s">
        <v>9</v>
      </c>
      <c r="I1405" s="3" t="s">
        <v>58</v>
      </c>
      <c r="J1405" s="3">
        <v>258</v>
      </c>
      <c r="K1405" s="3">
        <v>51</v>
      </c>
      <c r="L1405" s="3">
        <v>0</v>
      </c>
      <c r="M1405" s="4">
        <f>PI()*(K1405/2)^2/1000+PI()*(L1405/2)^2/1000</f>
        <v>2.0428206229967629</v>
      </c>
      <c r="N1405" s="33">
        <v>0</v>
      </c>
      <c r="O1405" s="3">
        <v>6</v>
      </c>
      <c r="P1405" s="6">
        <v>5.34</v>
      </c>
      <c r="Q1405" s="6">
        <v>11.249000000000001</v>
      </c>
      <c r="R1405" s="6">
        <v>10.962999999999999</v>
      </c>
      <c r="S1405" s="6">
        <v>0</v>
      </c>
      <c r="T1405" s="6">
        <f>R1405-S1405</f>
        <v>10.962999999999999</v>
      </c>
      <c r="U1405" s="6">
        <v>10.962999999999999</v>
      </c>
      <c r="V1405" s="6">
        <f>U1405-S1405</f>
        <v>10.962999999999999</v>
      </c>
      <c r="W1405" s="6">
        <f>100 - (1 - (((U1405-T1405)/U1405)+(S1405/T1405)))*100</f>
        <v>0</v>
      </c>
      <c r="X1405" s="6">
        <v>11.285</v>
      </c>
      <c r="Y1405" s="13">
        <f>(X1405-U1405)/U1405*100</f>
        <v>2.9371522393505516</v>
      </c>
      <c r="Z1405" s="14">
        <f>IF(W1405&gt;10,"NA",Y1405)</f>
        <v>2.9371522393505516</v>
      </c>
    </row>
    <row r="1406" spans="1:26" ht="19" x14ac:dyDescent="0.25">
      <c r="A1406" s="23">
        <v>1405</v>
      </c>
      <c r="B1406" s="5" t="s">
        <v>0</v>
      </c>
      <c r="C1406" s="3" t="s">
        <v>46</v>
      </c>
      <c r="D1406" s="3" t="s">
        <v>46</v>
      </c>
      <c r="E1406" s="3" t="s">
        <v>47</v>
      </c>
      <c r="F1406" s="3" t="s">
        <v>23</v>
      </c>
      <c r="G1406" s="3">
        <v>20</v>
      </c>
      <c r="H1406" s="3" t="s">
        <v>9</v>
      </c>
      <c r="I1406" s="3" t="s">
        <v>58</v>
      </c>
      <c r="J1406" s="3">
        <v>258</v>
      </c>
      <c r="K1406" s="3">
        <v>51</v>
      </c>
      <c r="L1406" s="3">
        <v>0</v>
      </c>
      <c r="M1406" s="4">
        <f>PI()*(K1406/2)^2/1000+PI()*(L1406/2)^2/1000</f>
        <v>2.0428206229967629</v>
      </c>
      <c r="N1406" s="33">
        <v>1</v>
      </c>
      <c r="O1406" s="3">
        <v>7</v>
      </c>
      <c r="P1406" s="6">
        <v>3.38</v>
      </c>
      <c r="Q1406" s="6">
        <v>5.8440000000000003</v>
      </c>
      <c r="R1406" s="6">
        <v>5.7919999999999998</v>
      </c>
      <c r="S1406" s="6">
        <v>0</v>
      </c>
      <c r="T1406" s="6">
        <f>R1406-S1406</f>
        <v>5.7919999999999998</v>
      </c>
      <c r="U1406" s="6">
        <v>5.7919999999999998</v>
      </c>
      <c r="V1406" s="6">
        <f>U1406-S1406</f>
        <v>5.7919999999999998</v>
      </c>
      <c r="W1406" s="6">
        <f>100 - (1 - (((U1406-T1406)/U1406)+(S1406/T1406)))*100</f>
        <v>0</v>
      </c>
      <c r="X1406" s="6">
        <v>6.0179999999999998</v>
      </c>
      <c r="Y1406" s="13">
        <f>(X1406-U1406)/U1406*100</f>
        <v>3.9019337016574585</v>
      </c>
      <c r="Z1406" s="14">
        <f>IF(W1406&gt;10,"NA",Y1406)</f>
        <v>3.9019337016574585</v>
      </c>
    </row>
    <row r="1407" spans="1:26" ht="19" x14ac:dyDescent="0.25">
      <c r="A1407" s="23">
        <v>1406</v>
      </c>
      <c r="B1407" s="5" t="s">
        <v>0</v>
      </c>
      <c r="C1407" s="3" t="s">
        <v>46</v>
      </c>
      <c r="D1407" s="3" t="s">
        <v>46</v>
      </c>
      <c r="E1407" s="3" t="s">
        <v>47</v>
      </c>
      <c r="F1407" s="3" t="s">
        <v>23</v>
      </c>
      <c r="G1407" s="3">
        <v>20</v>
      </c>
      <c r="H1407" s="3" t="s">
        <v>9</v>
      </c>
      <c r="I1407" s="3" t="s">
        <v>58</v>
      </c>
      <c r="J1407" s="3">
        <v>258</v>
      </c>
      <c r="K1407" s="3">
        <v>51</v>
      </c>
      <c r="L1407" s="3">
        <v>0</v>
      </c>
      <c r="M1407" s="4">
        <f>PI()*(K1407/2)^2/1000+PI()*(L1407/2)^2/1000</f>
        <v>2.0428206229967629</v>
      </c>
      <c r="N1407" s="33">
        <v>0</v>
      </c>
      <c r="O1407" s="3">
        <v>8</v>
      </c>
      <c r="P1407" s="6">
        <v>4.6589999999999998</v>
      </c>
      <c r="Q1407" s="6">
        <v>10.092000000000001</v>
      </c>
      <c r="R1407" s="6">
        <v>9.8989999999999991</v>
      </c>
      <c r="S1407" s="6">
        <v>0</v>
      </c>
      <c r="T1407" s="6">
        <f>R1407-S1407</f>
        <v>9.8989999999999991</v>
      </c>
      <c r="U1407" s="6">
        <v>9.8989999999999991</v>
      </c>
      <c r="V1407" s="6">
        <f>U1407-S1407</f>
        <v>9.8989999999999991</v>
      </c>
      <c r="W1407" s="6">
        <f>100 - (1 - (((U1407-T1407)/U1407)+(S1407/T1407)))*100</f>
        <v>0</v>
      </c>
      <c r="X1407" s="6">
        <v>10.064</v>
      </c>
      <c r="Y1407" s="13">
        <f>(X1407-U1407)/U1407*100</f>
        <v>1.6668350338418119</v>
      </c>
      <c r="Z1407" s="14">
        <f>IF(W1407&gt;10,"NA",Y1407)</f>
        <v>1.6668350338418119</v>
      </c>
    </row>
    <row r="1408" spans="1:26" ht="19" x14ac:dyDescent="0.25">
      <c r="A1408" s="23">
        <v>1407</v>
      </c>
      <c r="B1408" s="5" t="s">
        <v>0</v>
      </c>
      <c r="C1408" s="3" t="s">
        <v>46</v>
      </c>
      <c r="D1408" s="3" t="s">
        <v>46</v>
      </c>
      <c r="E1408" s="3" t="s">
        <v>47</v>
      </c>
      <c r="F1408" s="3" t="s">
        <v>23</v>
      </c>
      <c r="G1408" s="3">
        <v>20</v>
      </c>
      <c r="H1408" s="3" t="s">
        <v>9</v>
      </c>
      <c r="I1408" s="3" t="s">
        <v>58</v>
      </c>
      <c r="J1408" s="3">
        <v>258</v>
      </c>
      <c r="K1408" s="3">
        <v>51</v>
      </c>
      <c r="L1408" s="3">
        <v>0</v>
      </c>
      <c r="M1408" s="4">
        <f>PI()*(K1408/2)^2/1000+PI()*(L1408/2)^2/1000</f>
        <v>2.0428206229967629</v>
      </c>
      <c r="N1408" s="33">
        <v>0</v>
      </c>
      <c r="O1408" s="3">
        <v>9</v>
      </c>
      <c r="P1408" s="6">
        <v>3.617</v>
      </c>
      <c r="Q1408" s="6">
        <v>6.81</v>
      </c>
      <c r="R1408" s="6">
        <v>6.6319999999999997</v>
      </c>
      <c r="S1408" s="6">
        <v>0</v>
      </c>
      <c r="T1408" s="6">
        <f>R1408-S1408</f>
        <v>6.6319999999999997</v>
      </c>
      <c r="U1408" s="6">
        <v>6.6319999999999997</v>
      </c>
      <c r="V1408" s="6">
        <f>U1408-S1408</f>
        <v>6.6319999999999997</v>
      </c>
      <c r="W1408" s="6">
        <f>100 - (1 - (((U1408-T1408)/U1408)+(S1408/T1408)))*100</f>
        <v>0</v>
      </c>
      <c r="X1408" s="6">
        <v>6.6539999999999999</v>
      </c>
      <c r="Y1408" s="13">
        <f>(X1408-U1408)/U1408*100</f>
        <v>0.33172496984318822</v>
      </c>
      <c r="Z1408" s="14">
        <f>IF(W1408&gt;10,"NA",Y1408)</f>
        <v>0.33172496984318822</v>
      </c>
    </row>
    <row r="1409" spans="1:26" ht="19" x14ac:dyDescent="0.25">
      <c r="A1409" s="23">
        <v>1408</v>
      </c>
      <c r="B1409" s="5" t="s">
        <v>0</v>
      </c>
      <c r="C1409" s="3" t="s">
        <v>46</v>
      </c>
      <c r="D1409" s="3" t="s">
        <v>46</v>
      </c>
      <c r="E1409" s="3" t="s">
        <v>47</v>
      </c>
      <c r="F1409" s="3" t="s">
        <v>23</v>
      </c>
      <c r="G1409" s="3">
        <v>20</v>
      </c>
      <c r="H1409" s="3" t="s">
        <v>17</v>
      </c>
      <c r="I1409" s="3" t="s">
        <v>58</v>
      </c>
      <c r="J1409" s="3">
        <v>258</v>
      </c>
      <c r="K1409" s="3">
        <v>51</v>
      </c>
      <c r="L1409" s="3">
        <v>0</v>
      </c>
      <c r="M1409" s="4">
        <f>PI()*(K1409/2)^2/1000+PI()*(L1409/2)^2/1000</f>
        <v>2.0428206229967629</v>
      </c>
      <c r="N1409" s="33">
        <v>0</v>
      </c>
      <c r="O1409" s="3">
        <v>1</v>
      </c>
      <c r="P1409" s="6">
        <v>2.2719999999999998</v>
      </c>
      <c r="Q1409" s="6">
        <v>1.74</v>
      </c>
      <c r="R1409" s="6">
        <v>1.6679999999999999</v>
      </c>
      <c r="S1409" s="6">
        <v>0</v>
      </c>
      <c r="T1409" s="6">
        <f>R1409-S1409</f>
        <v>1.6679999999999999</v>
      </c>
      <c r="U1409" s="6">
        <v>1.6679999999999999</v>
      </c>
      <c r="V1409" s="6">
        <f>U1409-S1409</f>
        <v>1.6679999999999999</v>
      </c>
      <c r="W1409" s="6">
        <f>100 - (1 - (((U1409-T1409)/U1409)+(S1409/T1409)))*100</f>
        <v>0</v>
      </c>
      <c r="X1409" s="6">
        <v>1.6679999999999999</v>
      </c>
      <c r="Y1409" s="13">
        <f>(X1409-U1409)/U1409*100</f>
        <v>0</v>
      </c>
      <c r="Z1409" s="14">
        <f>IF(W1409&gt;10,"NA",Y1409)</f>
        <v>0</v>
      </c>
    </row>
    <row r="1410" spans="1:26" ht="19" x14ac:dyDescent="0.25">
      <c r="A1410" s="23">
        <v>1409</v>
      </c>
      <c r="B1410" s="5" t="s">
        <v>0</v>
      </c>
      <c r="C1410" s="3" t="s">
        <v>46</v>
      </c>
      <c r="D1410" s="3" t="s">
        <v>46</v>
      </c>
      <c r="E1410" s="3" t="s">
        <v>47</v>
      </c>
      <c r="F1410" s="3" t="s">
        <v>23</v>
      </c>
      <c r="G1410" s="3">
        <v>20</v>
      </c>
      <c r="H1410" s="3" t="s">
        <v>17</v>
      </c>
      <c r="I1410" s="3" t="s">
        <v>58</v>
      </c>
      <c r="J1410" s="3">
        <v>258</v>
      </c>
      <c r="K1410" s="3">
        <v>51</v>
      </c>
      <c r="L1410" s="3">
        <v>0</v>
      </c>
      <c r="M1410" s="4">
        <f>PI()*(K1410/2)^2/1000+PI()*(L1410/2)^2/1000</f>
        <v>2.0428206229967629</v>
      </c>
      <c r="N1410" s="33">
        <v>0</v>
      </c>
      <c r="O1410" s="3">
        <v>2</v>
      </c>
      <c r="P1410" s="6">
        <v>2.282</v>
      </c>
      <c r="Q1410" s="6">
        <v>2.95</v>
      </c>
      <c r="R1410" s="6">
        <v>2.8490000000000002</v>
      </c>
      <c r="S1410" s="6">
        <v>0</v>
      </c>
      <c r="T1410" s="6">
        <f>R1410-S1410</f>
        <v>2.8490000000000002</v>
      </c>
      <c r="U1410" s="6">
        <v>2.8490000000000002</v>
      </c>
      <c r="V1410" s="6">
        <f>U1410-S1410</f>
        <v>2.8490000000000002</v>
      </c>
      <c r="W1410" s="6">
        <f>100 - (1 - (((U1410-T1410)/U1410)+(S1410/T1410)))*100</f>
        <v>0</v>
      </c>
      <c r="X1410" s="6">
        <v>2.8490000000000002</v>
      </c>
      <c r="Y1410" s="13">
        <f>(X1410-U1410)/U1410*100</f>
        <v>0</v>
      </c>
      <c r="Z1410" s="14">
        <f>IF(W1410&gt;10,"NA",Y1410)</f>
        <v>0</v>
      </c>
    </row>
    <row r="1411" spans="1:26" ht="19" x14ac:dyDescent="0.25">
      <c r="A1411" s="23">
        <v>1410</v>
      </c>
      <c r="B1411" s="5" t="s">
        <v>0</v>
      </c>
      <c r="C1411" s="3" t="s">
        <v>46</v>
      </c>
      <c r="D1411" s="3" t="s">
        <v>46</v>
      </c>
      <c r="E1411" s="3" t="s">
        <v>47</v>
      </c>
      <c r="F1411" s="3" t="s">
        <v>23</v>
      </c>
      <c r="G1411" s="3">
        <v>20</v>
      </c>
      <c r="H1411" s="3" t="s">
        <v>17</v>
      </c>
      <c r="I1411" s="3" t="s">
        <v>58</v>
      </c>
      <c r="J1411" s="3">
        <v>258</v>
      </c>
      <c r="K1411" s="3">
        <v>51</v>
      </c>
      <c r="L1411" s="3">
        <v>0</v>
      </c>
      <c r="M1411" s="4">
        <f>PI()*(K1411/2)^2/1000+PI()*(L1411/2)^2/1000</f>
        <v>2.0428206229967629</v>
      </c>
      <c r="N1411" s="33">
        <v>0</v>
      </c>
      <c r="O1411" s="3">
        <v>3</v>
      </c>
      <c r="P1411" s="6">
        <v>4.6180000000000003</v>
      </c>
      <c r="Q1411" s="6">
        <v>8.4009999999999998</v>
      </c>
      <c r="R1411" s="6">
        <v>8.0609999999999999</v>
      </c>
      <c r="S1411" s="6">
        <v>0</v>
      </c>
      <c r="T1411" s="6">
        <f>R1411-S1411</f>
        <v>8.0609999999999999</v>
      </c>
      <c r="U1411" s="6">
        <v>8.0609999999999999</v>
      </c>
      <c r="V1411" s="6">
        <f>U1411-S1411</f>
        <v>8.0609999999999999</v>
      </c>
      <c r="W1411" s="6">
        <f>100 - (1 - (((U1411-T1411)/U1411)+(S1411/T1411)))*100</f>
        <v>0</v>
      </c>
      <c r="X1411" s="6">
        <v>8.0609999999999999</v>
      </c>
      <c r="Y1411" s="13">
        <f>(X1411-U1411)/U1411*100</f>
        <v>0</v>
      </c>
      <c r="Z1411" s="14">
        <f>IF(W1411&gt;10,"NA",Y1411)</f>
        <v>0</v>
      </c>
    </row>
    <row r="1412" spans="1:26" ht="19" x14ac:dyDescent="0.25">
      <c r="A1412" s="23">
        <v>1411</v>
      </c>
      <c r="B1412" s="5" t="s">
        <v>0</v>
      </c>
      <c r="C1412" s="3" t="s">
        <v>46</v>
      </c>
      <c r="D1412" s="3" t="s">
        <v>46</v>
      </c>
      <c r="E1412" s="3" t="s">
        <v>47</v>
      </c>
      <c r="F1412" s="3" t="s">
        <v>23</v>
      </c>
      <c r="G1412" s="3">
        <v>20</v>
      </c>
      <c r="H1412" s="3" t="s">
        <v>17</v>
      </c>
      <c r="I1412" s="3" t="s">
        <v>58</v>
      </c>
      <c r="J1412" s="3">
        <v>258</v>
      </c>
      <c r="K1412" s="3">
        <v>51</v>
      </c>
      <c r="L1412" s="3">
        <v>0</v>
      </c>
      <c r="M1412" s="4">
        <f>PI()*(K1412/2)^2/1000+PI()*(L1412/2)^2/1000</f>
        <v>2.0428206229967629</v>
      </c>
      <c r="N1412" s="33">
        <v>0</v>
      </c>
      <c r="O1412" s="3">
        <v>4</v>
      </c>
      <c r="P1412" s="6">
        <v>3.1429999999999998</v>
      </c>
      <c r="Q1412" s="6">
        <v>4.2409999999999997</v>
      </c>
      <c r="R1412" s="6">
        <v>4.109</v>
      </c>
      <c r="S1412" s="6">
        <v>0</v>
      </c>
      <c r="T1412" s="6">
        <f>R1412-S1412</f>
        <v>4.109</v>
      </c>
      <c r="U1412" s="6">
        <v>4.109</v>
      </c>
      <c r="V1412" s="6">
        <f>U1412-S1412</f>
        <v>4.109</v>
      </c>
      <c r="W1412" s="6">
        <f>100 - (1 - (((U1412-T1412)/U1412)+(S1412/T1412)))*100</f>
        <v>0</v>
      </c>
      <c r="X1412" s="6">
        <v>4.1589999999999998</v>
      </c>
      <c r="Y1412" s="13">
        <f>(X1412-U1412)/U1412*100</f>
        <v>1.2168410805548753</v>
      </c>
      <c r="Z1412" s="14">
        <f>IF(W1412&gt;10,"NA",Y1412)</f>
        <v>1.2168410805548753</v>
      </c>
    </row>
    <row r="1413" spans="1:26" ht="19" x14ac:dyDescent="0.25">
      <c r="A1413" s="23">
        <v>1412</v>
      </c>
      <c r="B1413" s="5" t="s">
        <v>0</v>
      </c>
      <c r="C1413" s="3" t="s">
        <v>46</v>
      </c>
      <c r="D1413" s="3" t="s">
        <v>46</v>
      </c>
      <c r="E1413" s="3" t="s">
        <v>47</v>
      </c>
      <c r="F1413" s="3" t="s">
        <v>23</v>
      </c>
      <c r="G1413" s="3">
        <v>20</v>
      </c>
      <c r="H1413" s="3" t="s">
        <v>17</v>
      </c>
      <c r="I1413" s="3" t="s">
        <v>58</v>
      </c>
      <c r="J1413" s="3">
        <v>258</v>
      </c>
      <c r="K1413" s="3">
        <v>51</v>
      </c>
      <c r="L1413" s="3">
        <v>0</v>
      </c>
      <c r="M1413" s="4">
        <f>PI()*(K1413/2)^2/1000+PI()*(L1413/2)^2/1000</f>
        <v>2.0428206229967629</v>
      </c>
      <c r="N1413" s="33">
        <v>0</v>
      </c>
      <c r="O1413" s="3">
        <v>5</v>
      </c>
      <c r="P1413" s="6">
        <v>2.14</v>
      </c>
      <c r="Q1413" s="6">
        <v>2.0449999999999999</v>
      </c>
      <c r="R1413" s="6">
        <v>1.89</v>
      </c>
      <c r="S1413" s="6">
        <v>0</v>
      </c>
      <c r="T1413" s="6">
        <f>R1413-S1413</f>
        <v>1.89</v>
      </c>
      <c r="U1413" s="6">
        <v>2.9380000000000002</v>
      </c>
      <c r="V1413" s="6">
        <f>U1413-S1413</f>
        <v>2.9380000000000002</v>
      </c>
      <c r="W1413" s="6">
        <f>100 - (1 - (((U1413-T1413)/U1413)+(S1413/T1413)))*100</f>
        <v>35.670524166099398</v>
      </c>
      <c r="X1413" s="6">
        <v>2.9380000000000002</v>
      </c>
      <c r="Y1413" s="13">
        <f>(X1413-U1413)/U1413*100</f>
        <v>0</v>
      </c>
      <c r="Z1413" s="14" t="str">
        <f>IF(W1413&gt;10,"NA",Y1413)</f>
        <v>NA</v>
      </c>
    </row>
    <row r="1414" spans="1:26" ht="19" x14ac:dyDescent="0.25">
      <c r="A1414" s="23">
        <v>1413</v>
      </c>
      <c r="B1414" s="5" t="s">
        <v>0</v>
      </c>
      <c r="C1414" s="3" t="s">
        <v>46</v>
      </c>
      <c r="D1414" s="3" t="s">
        <v>46</v>
      </c>
      <c r="E1414" s="3" t="s">
        <v>47</v>
      </c>
      <c r="F1414" s="3" t="s">
        <v>23</v>
      </c>
      <c r="G1414" s="3">
        <v>20</v>
      </c>
      <c r="H1414" s="3" t="s">
        <v>17</v>
      </c>
      <c r="I1414" s="3" t="s">
        <v>58</v>
      </c>
      <c r="J1414" s="3">
        <v>258</v>
      </c>
      <c r="K1414" s="3">
        <v>51</v>
      </c>
      <c r="L1414" s="3">
        <v>0</v>
      </c>
      <c r="M1414" s="4">
        <f>PI()*(K1414/2)^2/1000+PI()*(L1414/2)^2/1000</f>
        <v>2.0428206229967629</v>
      </c>
      <c r="N1414" s="33">
        <v>0</v>
      </c>
      <c r="O1414" s="3">
        <v>6</v>
      </c>
      <c r="P1414" s="6">
        <v>3.29</v>
      </c>
      <c r="Q1414" s="6">
        <v>5.5170000000000003</v>
      </c>
      <c r="R1414" s="6">
        <v>5.2460000000000004</v>
      </c>
      <c r="S1414" s="6">
        <v>0</v>
      </c>
      <c r="T1414" s="6">
        <f>R1414-S1414</f>
        <v>5.2460000000000004</v>
      </c>
      <c r="U1414" s="6">
        <v>5.2460000000000004</v>
      </c>
      <c r="V1414" s="6">
        <f>U1414-S1414</f>
        <v>5.2460000000000004</v>
      </c>
      <c r="W1414" s="6">
        <f>100 - (1 - (((U1414-T1414)/U1414)+(S1414/T1414)))*100</f>
        <v>0</v>
      </c>
      <c r="X1414" s="6">
        <v>5.3479999999999999</v>
      </c>
      <c r="Y1414" s="13">
        <f>(X1414-U1414)/U1414*100</f>
        <v>1.9443385436522953</v>
      </c>
      <c r="Z1414" s="14">
        <f>IF(W1414&gt;10,"NA",Y1414)</f>
        <v>1.9443385436522953</v>
      </c>
    </row>
    <row r="1415" spans="1:26" ht="19" x14ac:dyDescent="0.25">
      <c r="A1415" s="23">
        <v>1414</v>
      </c>
      <c r="B1415" s="5" t="s">
        <v>0</v>
      </c>
      <c r="C1415" s="3" t="s">
        <v>46</v>
      </c>
      <c r="D1415" s="3" t="s">
        <v>46</v>
      </c>
      <c r="E1415" s="3" t="s">
        <v>47</v>
      </c>
      <c r="F1415" s="3" t="s">
        <v>23</v>
      </c>
      <c r="G1415" s="3">
        <v>20</v>
      </c>
      <c r="H1415" s="3" t="s">
        <v>17</v>
      </c>
      <c r="I1415" s="3" t="s">
        <v>58</v>
      </c>
      <c r="J1415" s="3">
        <v>258</v>
      </c>
      <c r="K1415" s="3">
        <v>51</v>
      </c>
      <c r="L1415" s="3">
        <v>0</v>
      </c>
      <c r="M1415" s="4">
        <f>PI()*(K1415/2)^2/1000+PI()*(L1415/2)^2/1000</f>
        <v>2.0428206229967629</v>
      </c>
      <c r="N1415" s="33">
        <v>0</v>
      </c>
      <c r="O1415" s="3">
        <v>7</v>
      </c>
      <c r="P1415" s="6">
        <v>2.95</v>
      </c>
      <c r="Q1415" s="6">
        <v>3.6629999999999998</v>
      </c>
      <c r="R1415" s="6">
        <v>3.4740000000000002</v>
      </c>
      <c r="S1415" s="6">
        <v>0</v>
      </c>
      <c r="T1415" s="6">
        <f>R1415-S1415</f>
        <v>3.4740000000000002</v>
      </c>
      <c r="U1415" s="6">
        <v>4.016</v>
      </c>
      <c r="V1415" s="6">
        <f>U1415-S1415</f>
        <v>4.016</v>
      </c>
      <c r="W1415" s="6">
        <f>100 - (1 - (((U1415-T1415)/U1415)+(S1415/T1415)))*100</f>
        <v>13.496015936254977</v>
      </c>
      <c r="X1415" s="6">
        <v>4.016</v>
      </c>
      <c r="Y1415" s="13">
        <f>(X1415-U1415)/U1415*100</f>
        <v>0</v>
      </c>
      <c r="Z1415" s="14" t="str">
        <f>IF(W1415&gt;10,"NA",Y1415)</f>
        <v>NA</v>
      </c>
    </row>
    <row r="1416" spans="1:26" ht="19" x14ac:dyDescent="0.25">
      <c r="A1416" s="23">
        <v>1415</v>
      </c>
      <c r="B1416" s="5" t="s">
        <v>0</v>
      </c>
      <c r="C1416" s="3" t="s">
        <v>46</v>
      </c>
      <c r="D1416" s="3" t="s">
        <v>46</v>
      </c>
      <c r="E1416" s="3" t="s">
        <v>47</v>
      </c>
      <c r="F1416" s="3" t="s">
        <v>23</v>
      </c>
      <c r="G1416" s="3">
        <v>20</v>
      </c>
      <c r="H1416" s="3" t="s">
        <v>17</v>
      </c>
      <c r="I1416" s="3" t="s">
        <v>58</v>
      </c>
      <c r="J1416" s="3">
        <v>258</v>
      </c>
      <c r="K1416" s="3">
        <v>51</v>
      </c>
      <c r="L1416" s="3">
        <v>0</v>
      </c>
      <c r="M1416" s="4">
        <f>PI()*(K1416/2)^2/1000+PI()*(L1416/2)^2/1000</f>
        <v>2.0428206229967629</v>
      </c>
      <c r="N1416" s="33">
        <v>0</v>
      </c>
      <c r="O1416" s="3">
        <v>8</v>
      </c>
      <c r="P1416" s="6">
        <v>4.4530000000000003</v>
      </c>
      <c r="Q1416" s="6">
        <v>8.2449999999999992</v>
      </c>
      <c r="R1416" s="6">
        <v>7.968</v>
      </c>
      <c r="S1416" s="6">
        <v>0</v>
      </c>
      <c r="T1416" s="6">
        <f>R1416-S1416</f>
        <v>7.968</v>
      </c>
      <c r="U1416" s="6">
        <v>7.968</v>
      </c>
      <c r="V1416" s="6">
        <f>U1416-S1416</f>
        <v>7.968</v>
      </c>
      <c r="W1416" s="6">
        <f>100 - (1 - (((U1416-T1416)/U1416)+(S1416/T1416)))*100</f>
        <v>0</v>
      </c>
      <c r="X1416" s="6">
        <v>8.0380000000000003</v>
      </c>
      <c r="Y1416" s="13">
        <f>(X1416-U1416)/U1416*100</f>
        <v>0.87851405622490319</v>
      </c>
      <c r="Z1416" s="14">
        <f>IF(W1416&gt;10,"NA",Y1416)</f>
        <v>0.87851405622490319</v>
      </c>
    </row>
    <row r="1417" spans="1:26" ht="19" x14ac:dyDescent="0.25">
      <c r="A1417" s="23">
        <v>1416</v>
      </c>
      <c r="B1417" s="5" t="s">
        <v>0</v>
      </c>
      <c r="C1417" s="3" t="s">
        <v>46</v>
      </c>
      <c r="D1417" s="3" t="s">
        <v>46</v>
      </c>
      <c r="E1417" s="3" t="s">
        <v>47</v>
      </c>
      <c r="F1417" s="3" t="s">
        <v>23</v>
      </c>
      <c r="G1417" s="3">
        <v>20</v>
      </c>
      <c r="H1417" s="3" t="s">
        <v>17</v>
      </c>
      <c r="I1417" s="3" t="s">
        <v>58</v>
      </c>
      <c r="J1417" s="3">
        <v>258</v>
      </c>
      <c r="K1417" s="3">
        <v>51</v>
      </c>
      <c r="L1417" s="3">
        <v>0</v>
      </c>
      <c r="M1417" s="4">
        <f>PI()*(K1417/2)^2/1000+PI()*(L1417/2)^2/1000</f>
        <v>2.0428206229967629</v>
      </c>
      <c r="N1417" s="33">
        <v>0</v>
      </c>
      <c r="O1417" s="3">
        <v>9</v>
      </c>
      <c r="P1417" s="6">
        <v>3.593</v>
      </c>
      <c r="Q1417" s="6">
        <v>6.7350000000000003</v>
      </c>
      <c r="R1417" s="6">
        <v>6.2859999999999996</v>
      </c>
      <c r="S1417" s="6">
        <v>0</v>
      </c>
      <c r="T1417" s="6">
        <f>R1417-S1417</f>
        <v>6.2859999999999996</v>
      </c>
      <c r="U1417" s="6">
        <v>6.2859999999999996</v>
      </c>
      <c r="V1417" s="6">
        <f>U1417-S1417</f>
        <v>6.2859999999999996</v>
      </c>
      <c r="W1417" s="6">
        <f>100 - (1 - (((U1417-T1417)/U1417)+(S1417/T1417)))*100</f>
        <v>0</v>
      </c>
      <c r="X1417" s="6">
        <v>6.2859999999999996</v>
      </c>
      <c r="Y1417" s="13">
        <f>(X1417-U1417)/U1417*100</f>
        <v>0</v>
      </c>
      <c r="Z1417" s="14">
        <f>IF(W1417&gt;10,"NA",Y1417)</f>
        <v>0</v>
      </c>
    </row>
    <row r="1418" spans="1:26" ht="19" x14ac:dyDescent="0.25">
      <c r="A1418" s="23">
        <v>1417</v>
      </c>
      <c r="B1418" s="5" t="s">
        <v>0</v>
      </c>
      <c r="C1418" s="3" t="s">
        <v>46</v>
      </c>
      <c r="D1418" s="3" t="s">
        <v>46</v>
      </c>
      <c r="E1418" s="3" t="s">
        <v>47</v>
      </c>
      <c r="F1418" s="3" t="s">
        <v>23</v>
      </c>
      <c r="G1418" s="3">
        <v>21</v>
      </c>
      <c r="H1418" s="3" t="s">
        <v>9</v>
      </c>
      <c r="I1418" s="3" t="s">
        <v>57</v>
      </c>
      <c r="J1418" s="3">
        <v>338</v>
      </c>
      <c r="K1418" s="3">
        <v>18</v>
      </c>
      <c r="L1418" s="3">
        <v>0</v>
      </c>
      <c r="M1418" s="4">
        <f>PI()*(K1418/2)^2/1000+PI()*(L1418/2)^2/1000</f>
        <v>0.25446900494077324</v>
      </c>
      <c r="N1418" s="33">
        <v>0</v>
      </c>
      <c r="O1418" s="3">
        <v>1</v>
      </c>
      <c r="P1418" s="6">
        <v>2.097</v>
      </c>
      <c r="Q1418" s="6">
        <v>2.66</v>
      </c>
      <c r="R1418" s="6">
        <v>2.5529999999999999</v>
      </c>
      <c r="S1418" s="6">
        <v>0</v>
      </c>
      <c r="T1418" s="6">
        <f>R1418-S1418</f>
        <v>2.5529999999999999</v>
      </c>
      <c r="U1418" s="6">
        <v>2.665</v>
      </c>
      <c r="V1418" s="6">
        <f>U1418-S1418</f>
        <v>2.665</v>
      </c>
      <c r="W1418" s="6">
        <f>100 - (1 - (((U1418-T1418)/U1418)+(S1418/T1418)))*100</f>
        <v>4.2026266416510367</v>
      </c>
      <c r="X1418" s="6">
        <v>2.7309999999999999</v>
      </c>
      <c r="Y1418" s="13">
        <f>(X1418-U1418)/U1418*100</f>
        <v>2.4765478424014948</v>
      </c>
      <c r="Z1418" s="14">
        <f>IF(W1418&gt;10,"NA",Y1418)</f>
        <v>2.4765478424014948</v>
      </c>
    </row>
    <row r="1419" spans="1:26" ht="19" x14ac:dyDescent="0.25">
      <c r="A1419" s="23">
        <v>1418</v>
      </c>
      <c r="B1419" s="5" t="s">
        <v>0</v>
      </c>
      <c r="C1419" s="3" t="s">
        <v>46</v>
      </c>
      <c r="D1419" s="3" t="s">
        <v>46</v>
      </c>
      <c r="E1419" s="3" t="s">
        <v>47</v>
      </c>
      <c r="F1419" s="3" t="s">
        <v>23</v>
      </c>
      <c r="G1419" s="3">
        <v>21</v>
      </c>
      <c r="H1419" s="3" t="s">
        <v>9</v>
      </c>
      <c r="I1419" s="3" t="s">
        <v>57</v>
      </c>
      <c r="J1419" s="3">
        <v>338</v>
      </c>
      <c r="K1419" s="3">
        <v>18</v>
      </c>
      <c r="L1419" s="3">
        <v>0</v>
      </c>
      <c r="M1419" s="4">
        <f>PI()*(K1419/2)^2/1000+PI()*(L1419/2)^2/1000</f>
        <v>0.25446900494077324</v>
      </c>
      <c r="N1419" s="33">
        <v>0</v>
      </c>
      <c r="O1419" s="3">
        <v>2</v>
      </c>
      <c r="P1419" s="6">
        <v>2.04</v>
      </c>
      <c r="Q1419" s="6">
        <v>1.8859999999999999</v>
      </c>
      <c r="R1419" s="6">
        <v>1.6930000000000001</v>
      </c>
      <c r="S1419" s="6">
        <v>0</v>
      </c>
      <c r="T1419" s="6">
        <f>R1419-S1419</f>
        <v>1.6930000000000001</v>
      </c>
      <c r="U1419" s="6">
        <v>2.6160000000000001</v>
      </c>
      <c r="V1419" s="6">
        <f>U1419-S1419</f>
        <v>2.6160000000000001</v>
      </c>
      <c r="W1419" s="6">
        <f>100 - (1 - (((U1419-T1419)/U1419)+(S1419/T1419)))*100</f>
        <v>35.282874617737008</v>
      </c>
      <c r="X1419" s="6">
        <v>2.6160000000000001</v>
      </c>
      <c r="Y1419" s="13">
        <f>(X1419-U1419)/U1419*100</f>
        <v>0</v>
      </c>
      <c r="Z1419" s="14" t="str">
        <f>IF(W1419&gt;10,"NA",Y1419)</f>
        <v>NA</v>
      </c>
    </row>
    <row r="1420" spans="1:26" ht="19" x14ac:dyDescent="0.25">
      <c r="A1420" s="23">
        <v>1419</v>
      </c>
      <c r="B1420" s="5" t="s">
        <v>0</v>
      </c>
      <c r="C1420" s="3" t="s">
        <v>46</v>
      </c>
      <c r="D1420" s="3" t="s">
        <v>46</v>
      </c>
      <c r="E1420" s="3" t="s">
        <v>47</v>
      </c>
      <c r="F1420" s="3" t="s">
        <v>23</v>
      </c>
      <c r="G1420" s="3">
        <v>21</v>
      </c>
      <c r="H1420" s="3" t="s">
        <v>9</v>
      </c>
      <c r="I1420" s="3" t="s">
        <v>57</v>
      </c>
      <c r="J1420" s="3">
        <v>338</v>
      </c>
      <c r="K1420" s="3">
        <v>18</v>
      </c>
      <c r="L1420" s="3">
        <v>0</v>
      </c>
      <c r="M1420" s="4">
        <f>PI()*(K1420/2)^2/1000+PI()*(L1420/2)^2/1000</f>
        <v>0.25446900494077324</v>
      </c>
      <c r="N1420" s="33">
        <v>0</v>
      </c>
      <c r="O1420" s="3">
        <v>3</v>
      </c>
      <c r="P1420" s="6">
        <v>2.5310000000000001</v>
      </c>
      <c r="Q1420" s="6">
        <v>2.2280000000000002</v>
      </c>
      <c r="R1420" s="6">
        <v>2.093</v>
      </c>
      <c r="S1420" s="6">
        <v>0</v>
      </c>
      <c r="T1420" s="6">
        <f>R1420-S1420</f>
        <v>2.093</v>
      </c>
      <c r="U1420" s="6">
        <v>3.2789999999999999</v>
      </c>
      <c r="V1420" s="6">
        <f>U1420-S1420</f>
        <v>3.2789999999999999</v>
      </c>
      <c r="W1420" s="6">
        <f>100 - (1 - (((U1420-T1420)/U1420)+(S1420/T1420)))*100</f>
        <v>36.169563891430315</v>
      </c>
      <c r="X1420" s="6">
        <v>3.2789999999999999</v>
      </c>
      <c r="Y1420" s="13">
        <f>(X1420-U1420)/U1420*100</f>
        <v>0</v>
      </c>
      <c r="Z1420" s="14" t="str">
        <f>IF(W1420&gt;10,"NA",Y1420)</f>
        <v>NA</v>
      </c>
    </row>
    <row r="1421" spans="1:26" ht="19" x14ac:dyDescent="0.25">
      <c r="A1421" s="23">
        <v>1420</v>
      </c>
      <c r="B1421" s="5" t="s">
        <v>0</v>
      </c>
      <c r="C1421" s="3" t="s">
        <v>46</v>
      </c>
      <c r="D1421" s="3" t="s">
        <v>46</v>
      </c>
      <c r="E1421" s="3" t="s">
        <v>47</v>
      </c>
      <c r="F1421" s="3" t="s">
        <v>23</v>
      </c>
      <c r="G1421" s="3">
        <v>21</v>
      </c>
      <c r="H1421" s="3" t="s">
        <v>9</v>
      </c>
      <c r="I1421" s="3" t="s">
        <v>57</v>
      </c>
      <c r="J1421" s="3">
        <v>338</v>
      </c>
      <c r="K1421" s="3">
        <v>18</v>
      </c>
      <c r="L1421" s="3">
        <v>0</v>
      </c>
      <c r="M1421" s="4">
        <f>PI()*(K1421/2)^2/1000+PI()*(L1421/2)^2/1000</f>
        <v>0.25446900494077324</v>
      </c>
      <c r="N1421" s="33">
        <v>0</v>
      </c>
      <c r="O1421" s="3">
        <v>4</v>
      </c>
      <c r="P1421" s="6">
        <v>1.825</v>
      </c>
      <c r="Q1421" s="6">
        <v>1.5469999999999999</v>
      </c>
      <c r="R1421" s="6">
        <v>1.38</v>
      </c>
      <c r="S1421" s="6">
        <v>0</v>
      </c>
      <c r="T1421" s="6">
        <f>R1421-S1421</f>
        <v>1.38</v>
      </c>
      <c r="U1421" s="6">
        <v>2.343</v>
      </c>
      <c r="V1421" s="6">
        <f>U1421-S1421</f>
        <v>2.343</v>
      </c>
      <c r="W1421" s="6">
        <f>100 - (1 - (((U1421-T1421)/U1421)+(S1421/T1421)))*100</f>
        <v>41.101152368758001</v>
      </c>
      <c r="X1421" s="6">
        <v>2.343</v>
      </c>
      <c r="Y1421" s="13">
        <f>(X1421-U1421)/U1421*100</f>
        <v>0</v>
      </c>
      <c r="Z1421" s="14" t="str">
        <f>IF(W1421&gt;10,"NA",Y1421)</f>
        <v>NA</v>
      </c>
    </row>
    <row r="1422" spans="1:26" ht="19" x14ac:dyDescent="0.25">
      <c r="A1422" s="23">
        <v>1421</v>
      </c>
      <c r="B1422" s="5" t="s">
        <v>0</v>
      </c>
      <c r="C1422" s="3" t="s">
        <v>46</v>
      </c>
      <c r="D1422" s="3" t="s">
        <v>46</v>
      </c>
      <c r="E1422" s="3" t="s">
        <v>47</v>
      </c>
      <c r="F1422" s="3" t="s">
        <v>23</v>
      </c>
      <c r="G1422" s="3">
        <v>21</v>
      </c>
      <c r="H1422" s="3" t="s">
        <v>9</v>
      </c>
      <c r="I1422" s="3" t="s">
        <v>57</v>
      </c>
      <c r="J1422" s="3">
        <v>338</v>
      </c>
      <c r="K1422" s="3">
        <v>18</v>
      </c>
      <c r="L1422" s="3">
        <v>0</v>
      </c>
      <c r="M1422" s="4">
        <f>PI()*(K1422/2)^2/1000+PI()*(L1422/2)^2/1000</f>
        <v>0.25446900494077324</v>
      </c>
      <c r="N1422" s="33">
        <v>1</v>
      </c>
      <c r="O1422" s="3">
        <v>5</v>
      </c>
      <c r="P1422" s="6">
        <v>2.6360000000000001</v>
      </c>
      <c r="Q1422" s="6">
        <v>4.1449999999999996</v>
      </c>
      <c r="R1422" s="6">
        <v>4.0960000000000001</v>
      </c>
      <c r="S1422" s="6">
        <v>0</v>
      </c>
      <c r="T1422" s="6">
        <f>R1422-S1422</f>
        <v>4.0960000000000001</v>
      </c>
      <c r="U1422" s="6">
        <v>4.0960000000000001</v>
      </c>
      <c r="V1422" s="6">
        <f>U1422-S1422</f>
        <v>4.0960000000000001</v>
      </c>
      <c r="W1422" s="6">
        <f>100 - (1 - (((U1422-T1422)/U1422)+(S1422/T1422)))*100</f>
        <v>0</v>
      </c>
      <c r="X1422" s="6">
        <v>4.2329999999999997</v>
      </c>
      <c r="Y1422" s="13">
        <f>(X1422-U1422)/U1422*100</f>
        <v>3.3447265624999898</v>
      </c>
      <c r="Z1422" s="14">
        <f>IF(W1422&gt;10,"NA",Y1422)</f>
        <v>3.3447265624999898</v>
      </c>
    </row>
    <row r="1423" spans="1:26" ht="19" x14ac:dyDescent="0.25">
      <c r="A1423" s="23">
        <v>1422</v>
      </c>
      <c r="B1423" s="5" t="s">
        <v>0</v>
      </c>
      <c r="C1423" s="3" t="s">
        <v>46</v>
      </c>
      <c r="D1423" s="3" t="s">
        <v>46</v>
      </c>
      <c r="E1423" s="3" t="s">
        <v>47</v>
      </c>
      <c r="F1423" s="3" t="s">
        <v>23</v>
      </c>
      <c r="G1423" s="3">
        <v>21</v>
      </c>
      <c r="H1423" s="3" t="s">
        <v>9</v>
      </c>
      <c r="I1423" s="3" t="s">
        <v>57</v>
      </c>
      <c r="J1423" s="3">
        <v>338</v>
      </c>
      <c r="K1423" s="3">
        <v>18</v>
      </c>
      <c r="L1423" s="3">
        <v>0</v>
      </c>
      <c r="M1423" s="4">
        <f>PI()*(K1423/2)^2/1000+PI()*(L1423/2)^2/1000</f>
        <v>0.25446900494077324</v>
      </c>
      <c r="N1423" s="33">
        <v>0</v>
      </c>
      <c r="O1423" s="3">
        <v>6</v>
      </c>
      <c r="P1423" s="6">
        <v>2.3220000000000001</v>
      </c>
      <c r="Q1423" s="6">
        <v>3.5179999999999998</v>
      </c>
      <c r="R1423" s="6">
        <v>3.3879999999999999</v>
      </c>
      <c r="S1423" s="6">
        <v>0</v>
      </c>
      <c r="T1423" s="6">
        <f>R1423-S1423</f>
        <v>3.3879999999999999</v>
      </c>
      <c r="U1423" s="6">
        <v>3.3879999999999999</v>
      </c>
      <c r="V1423" s="6">
        <f>U1423-S1423</f>
        <v>3.3879999999999999</v>
      </c>
      <c r="W1423" s="6">
        <f>100 - (1 - (((U1423-T1423)/U1423)+(S1423/T1423)))*100</f>
        <v>0</v>
      </c>
      <c r="X1423" s="6">
        <v>3.4990000000000001</v>
      </c>
      <c r="Y1423" s="13">
        <f>(X1423-U1423)/U1423*100</f>
        <v>3.2762691853601007</v>
      </c>
      <c r="Z1423" s="14">
        <f>IF(W1423&gt;10,"NA",Y1423)</f>
        <v>3.2762691853601007</v>
      </c>
    </row>
    <row r="1424" spans="1:26" ht="19" x14ac:dyDescent="0.25">
      <c r="A1424" s="23">
        <v>1423</v>
      </c>
      <c r="B1424" s="5" t="s">
        <v>0</v>
      </c>
      <c r="C1424" s="3" t="s">
        <v>46</v>
      </c>
      <c r="D1424" s="3" t="s">
        <v>46</v>
      </c>
      <c r="E1424" s="3" t="s">
        <v>47</v>
      </c>
      <c r="F1424" s="3" t="s">
        <v>23</v>
      </c>
      <c r="G1424" s="3">
        <v>21</v>
      </c>
      <c r="H1424" s="3" t="s">
        <v>9</v>
      </c>
      <c r="I1424" s="3" t="s">
        <v>57</v>
      </c>
      <c r="J1424" s="3">
        <v>338</v>
      </c>
      <c r="K1424" s="3">
        <v>18</v>
      </c>
      <c r="L1424" s="3">
        <v>0</v>
      </c>
      <c r="M1424" s="4">
        <f>PI()*(K1424/2)^2/1000+PI()*(L1424/2)^2/1000</f>
        <v>0.25446900494077324</v>
      </c>
      <c r="N1424" s="33">
        <v>0</v>
      </c>
      <c r="O1424" s="3">
        <v>7</v>
      </c>
      <c r="P1424" s="6">
        <v>2.605</v>
      </c>
      <c r="Q1424" s="6">
        <v>2.9830000000000001</v>
      </c>
      <c r="R1424" s="6">
        <v>2.8279999999999998</v>
      </c>
      <c r="S1424" s="6">
        <v>0</v>
      </c>
      <c r="T1424" s="6">
        <f>R1424-S1424</f>
        <v>2.8279999999999998</v>
      </c>
      <c r="U1424" s="6">
        <v>3.101</v>
      </c>
      <c r="V1424" s="6">
        <f>U1424-S1424</f>
        <v>3.101</v>
      </c>
      <c r="W1424" s="6">
        <f>100 - (1 - (((U1424-T1424)/U1424)+(S1424/T1424)))*100</f>
        <v>8.8036117381489873</v>
      </c>
      <c r="X1424" s="6">
        <v>3.1269999999999998</v>
      </c>
      <c r="Y1424" s="13">
        <f>(X1424-U1424)/U1424*100</f>
        <v>0.83843921315703973</v>
      </c>
      <c r="Z1424" s="14">
        <f>IF(W1424&gt;10,"NA",Y1424)</f>
        <v>0.83843921315703973</v>
      </c>
    </row>
    <row r="1425" spans="1:26" ht="19" x14ac:dyDescent="0.25">
      <c r="A1425" s="23">
        <v>1424</v>
      </c>
      <c r="B1425" s="5" t="s">
        <v>0</v>
      </c>
      <c r="C1425" s="3" t="s">
        <v>46</v>
      </c>
      <c r="D1425" s="3" t="s">
        <v>46</v>
      </c>
      <c r="E1425" s="3" t="s">
        <v>47</v>
      </c>
      <c r="F1425" s="3" t="s">
        <v>23</v>
      </c>
      <c r="G1425" s="3">
        <v>21</v>
      </c>
      <c r="H1425" s="3" t="s">
        <v>9</v>
      </c>
      <c r="I1425" s="3" t="s">
        <v>57</v>
      </c>
      <c r="J1425" s="3">
        <v>338</v>
      </c>
      <c r="K1425" s="3">
        <v>18</v>
      </c>
      <c r="L1425" s="3">
        <v>0</v>
      </c>
      <c r="M1425" s="4">
        <f>PI()*(K1425/2)^2/1000+PI()*(L1425/2)^2/1000</f>
        <v>0.25446900494077324</v>
      </c>
      <c r="N1425" s="33">
        <v>1</v>
      </c>
      <c r="O1425" s="3">
        <v>8</v>
      </c>
      <c r="P1425" s="6">
        <v>2.7549999999999999</v>
      </c>
      <c r="Q1425" s="6">
        <v>3.9470000000000001</v>
      </c>
      <c r="R1425" s="6">
        <v>3.84</v>
      </c>
      <c r="S1425" s="6">
        <v>0</v>
      </c>
      <c r="T1425" s="6">
        <f>R1425-S1425</f>
        <v>3.84</v>
      </c>
      <c r="U1425" s="6">
        <v>3.84</v>
      </c>
      <c r="V1425" s="6">
        <f>U1425-S1425</f>
        <v>3.84</v>
      </c>
      <c r="W1425" s="6">
        <f>100 - (1 - (((U1425-T1425)/U1425)+(S1425/T1425)))*100</f>
        <v>0</v>
      </c>
      <c r="X1425" s="6">
        <v>3.9910000000000001</v>
      </c>
      <c r="Y1425" s="13">
        <f>(X1425-U1425)/U1425*100</f>
        <v>3.9322916666666736</v>
      </c>
      <c r="Z1425" s="14">
        <f>IF(W1425&gt;10,"NA",Y1425)</f>
        <v>3.9322916666666736</v>
      </c>
    </row>
    <row r="1426" spans="1:26" ht="19" x14ac:dyDescent="0.25">
      <c r="A1426" s="23">
        <v>1425</v>
      </c>
      <c r="B1426" s="5" t="s">
        <v>0</v>
      </c>
      <c r="C1426" s="3" t="s">
        <v>46</v>
      </c>
      <c r="D1426" s="3" t="s">
        <v>46</v>
      </c>
      <c r="E1426" s="3" t="s">
        <v>47</v>
      </c>
      <c r="F1426" s="3" t="s">
        <v>23</v>
      </c>
      <c r="G1426" s="3">
        <v>21</v>
      </c>
      <c r="H1426" s="3" t="s">
        <v>9</v>
      </c>
      <c r="I1426" s="3" t="s">
        <v>57</v>
      </c>
      <c r="J1426" s="3">
        <v>338</v>
      </c>
      <c r="K1426" s="3">
        <v>18</v>
      </c>
      <c r="L1426" s="3">
        <v>0</v>
      </c>
      <c r="M1426" s="4">
        <f>PI()*(K1426/2)^2/1000+PI()*(L1426/2)^2/1000</f>
        <v>0.25446900494077324</v>
      </c>
      <c r="N1426" s="33">
        <v>0</v>
      </c>
      <c r="O1426" s="3">
        <v>9</v>
      </c>
      <c r="P1426" s="6">
        <v>2.895</v>
      </c>
      <c r="Q1426" s="6">
        <v>5.4340000000000002</v>
      </c>
      <c r="R1426" s="6">
        <v>5.351</v>
      </c>
      <c r="S1426" s="6">
        <v>0</v>
      </c>
      <c r="T1426" s="6">
        <f>R1426-S1426</f>
        <v>5.351</v>
      </c>
      <c r="U1426" s="6">
        <v>5.351</v>
      </c>
      <c r="V1426" s="6">
        <f>U1426-S1426</f>
        <v>5.351</v>
      </c>
      <c r="W1426" s="6">
        <f>100 - (1 - (((U1426-T1426)/U1426)+(S1426/T1426)))*100</f>
        <v>0</v>
      </c>
      <c r="X1426" s="6">
        <v>5.5069999999999997</v>
      </c>
      <c r="Y1426" s="13">
        <f>(X1426-U1426)/U1426*100</f>
        <v>2.9153429265557782</v>
      </c>
      <c r="Z1426" s="14">
        <f>IF(W1426&gt;10,"NA",Y1426)</f>
        <v>2.9153429265557782</v>
      </c>
    </row>
    <row r="1427" spans="1:26" ht="19" x14ac:dyDescent="0.25">
      <c r="A1427" s="23">
        <v>1426</v>
      </c>
      <c r="B1427" s="5" t="s">
        <v>0</v>
      </c>
      <c r="C1427" s="3" t="s">
        <v>46</v>
      </c>
      <c r="D1427" s="3" t="s">
        <v>46</v>
      </c>
      <c r="E1427" s="3" t="s">
        <v>47</v>
      </c>
      <c r="F1427" s="3" t="s">
        <v>23</v>
      </c>
      <c r="G1427" s="3">
        <v>21</v>
      </c>
      <c r="H1427" s="3" t="s">
        <v>9</v>
      </c>
      <c r="I1427" s="3" t="s">
        <v>57</v>
      </c>
      <c r="J1427" s="3">
        <v>338</v>
      </c>
      <c r="K1427" s="3">
        <v>18</v>
      </c>
      <c r="L1427" s="3">
        <v>0</v>
      </c>
      <c r="M1427" s="4">
        <f>PI()*(K1427/2)^2/1000+PI()*(L1427/2)^2/1000</f>
        <v>0.25446900494077324</v>
      </c>
      <c r="N1427" s="33">
        <v>0</v>
      </c>
      <c r="O1427" s="3">
        <v>10</v>
      </c>
      <c r="P1427" s="6">
        <v>1.8220000000000001</v>
      </c>
      <c r="Q1427" s="6">
        <v>1.9039999999999999</v>
      </c>
      <c r="R1427" s="6">
        <v>1.8069999999999999</v>
      </c>
      <c r="S1427" s="6">
        <v>0</v>
      </c>
      <c r="T1427" s="6">
        <f>R1427-S1427</f>
        <v>1.8069999999999999</v>
      </c>
      <c r="U1427" s="6">
        <v>1.9079999999999999</v>
      </c>
      <c r="V1427" s="6">
        <f>U1427-S1427</f>
        <v>1.9079999999999999</v>
      </c>
      <c r="W1427" s="6">
        <f>100 - (1 - (((U1427-T1427)/U1427)+(S1427/T1427)))*100</f>
        <v>5.2935010482180331</v>
      </c>
      <c r="X1427" s="6">
        <v>1.9419999999999999</v>
      </c>
      <c r="Y1427" s="13">
        <f>(X1427-U1427)/U1427*100</f>
        <v>1.7819706498951797</v>
      </c>
      <c r="Z1427" s="14">
        <f>IF(W1427&gt;10,"NA",Y1427)</f>
        <v>1.7819706498951797</v>
      </c>
    </row>
    <row r="1428" spans="1:26" ht="19" x14ac:dyDescent="0.25">
      <c r="A1428" s="23">
        <v>1427</v>
      </c>
      <c r="B1428" s="5" t="s">
        <v>0</v>
      </c>
      <c r="C1428" s="3" t="s">
        <v>46</v>
      </c>
      <c r="D1428" s="3" t="s">
        <v>46</v>
      </c>
      <c r="E1428" s="3" t="s">
        <v>47</v>
      </c>
      <c r="F1428" s="3" t="s">
        <v>23</v>
      </c>
      <c r="G1428" s="3">
        <v>21</v>
      </c>
      <c r="H1428" s="3" t="s">
        <v>9</v>
      </c>
      <c r="I1428" s="3" t="s">
        <v>57</v>
      </c>
      <c r="J1428" s="3">
        <v>338</v>
      </c>
      <c r="K1428" s="3">
        <v>18</v>
      </c>
      <c r="L1428" s="3">
        <v>0</v>
      </c>
      <c r="M1428" s="4">
        <f>PI()*(K1428/2)^2/1000+PI()*(L1428/2)^2/1000</f>
        <v>0.25446900494077324</v>
      </c>
      <c r="N1428" s="33">
        <v>0</v>
      </c>
      <c r="O1428" s="3">
        <v>11</v>
      </c>
      <c r="P1428" s="6">
        <v>1.9259999999999999</v>
      </c>
      <c r="Q1428" s="6">
        <v>2.3050000000000002</v>
      </c>
      <c r="R1428" s="6">
        <v>2.2170000000000001</v>
      </c>
      <c r="S1428" s="6">
        <v>0</v>
      </c>
      <c r="T1428" s="6">
        <f>R1428-S1428</f>
        <v>2.2170000000000001</v>
      </c>
      <c r="U1428" s="6">
        <v>2.2599999999999998</v>
      </c>
      <c r="V1428" s="6">
        <f>U1428-S1428</f>
        <v>2.2599999999999998</v>
      </c>
      <c r="W1428" s="6">
        <f>100 - (1 - (((U1428-T1428)/U1428)+(S1428/T1428)))*100</f>
        <v>1.9026548672566292</v>
      </c>
      <c r="X1428" s="6">
        <v>2.3380000000000001</v>
      </c>
      <c r="Y1428" s="13">
        <f>(X1428-U1428)/U1428*100</f>
        <v>3.4513274336283315</v>
      </c>
      <c r="Z1428" s="14">
        <f>IF(W1428&gt;10,"NA",Y1428)</f>
        <v>3.4513274336283315</v>
      </c>
    </row>
    <row r="1429" spans="1:26" ht="19" x14ac:dyDescent="0.25">
      <c r="A1429" s="23">
        <v>1428</v>
      </c>
      <c r="B1429" s="5" t="s">
        <v>0</v>
      </c>
      <c r="C1429" s="3" t="s">
        <v>46</v>
      </c>
      <c r="D1429" s="3" t="s">
        <v>46</v>
      </c>
      <c r="E1429" s="3" t="s">
        <v>47</v>
      </c>
      <c r="F1429" s="3" t="s">
        <v>23</v>
      </c>
      <c r="G1429" s="3">
        <v>21</v>
      </c>
      <c r="H1429" s="3" t="s">
        <v>9</v>
      </c>
      <c r="I1429" s="3" t="s">
        <v>57</v>
      </c>
      <c r="J1429" s="3">
        <v>338</v>
      </c>
      <c r="K1429" s="3">
        <v>18</v>
      </c>
      <c r="L1429" s="3">
        <v>0</v>
      </c>
      <c r="M1429" s="4">
        <f>PI()*(K1429/2)^2/1000+PI()*(L1429/2)^2/1000</f>
        <v>0.25446900494077324</v>
      </c>
      <c r="N1429" s="33">
        <v>0</v>
      </c>
      <c r="O1429" s="3">
        <v>12</v>
      </c>
      <c r="P1429" s="6">
        <v>3.2949999999999999</v>
      </c>
      <c r="Q1429" s="6">
        <v>5.3819999999999997</v>
      </c>
      <c r="R1429" s="6">
        <v>5.3129999999999997</v>
      </c>
      <c r="S1429" s="6">
        <v>0</v>
      </c>
      <c r="T1429" s="6">
        <f>R1429-S1429</f>
        <v>5.3129999999999997</v>
      </c>
      <c r="U1429" s="6">
        <v>5.3460000000000001</v>
      </c>
      <c r="V1429" s="6">
        <f>U1429-S1429</f>
        <v>5.3460000000000001</v>
      </c>
      <c r="W1429" s="6">
        <f>100 - (1 - (((U1429-T1429)/U1429)+(S1429/T1429)))*100</f>
        <v>0.61728395061729202</v>
      </c>
      <c r="X1429" s="6">
        <v>5.55</v>
      </c>
      <c r="Y1429" s="13">
        <f>(X1429-U1429)/U1429*100</f>
        <v>3.8159371492704777</v>
      </c>
      <c r="Z1429" s="14">
        <f>IF(W1429&gt;10,"NA",Y1429)</f>
        <v>3.8159371492704777</v>
      </c>
    </row>
    <row r="1430" spans="1:26" ht="19" x14ac:dyDescent="0.25">
      <c r="A1430" s="23">
        <v>1429</v>
      </c>
      <c r="B1430" s="5" t="s">
        <v>0</v>
      </c>
      <c r="C1430" s="3" t="s">
        <v>46</v>
      </c>
      <c r="D1430" s="3" t="s">
        <v>46</v>
      </c>
      <c r="E1430" s="3" t="s">
        <v>47</v>
      </c>
      <c r="F1430" s="3" t="s">
        <v>23</v>
      </c>
      <c r="G1430" s="3">
        <v>21</v>
      </c>
      <c r="H1430" s="3" t="s">
        <v>9</v>
      </c>
      <c r="I1430" s="3" t="s">
        <v>57</v>
      </c>
      <c r="J1430" s="3">
        <v>338</v>
      </c>
      <c r="K1430" s="3">
        <v>18</v>
      </c>
      <c r="L1430" s="3">
        <v>0</v>
      </c>
      <c r="M1430" s="4">
        <f>PI()*(K1430/2)^2/1000+PI()*(L1430/2)^2/1000</f>
        <v>0.25446900494077324</v>
      </c>
      <c r="N1430" s="33">
        <v>1</v>
      </c>
      <c r="O1430" s="3">
        <v>13</v>
      </c>
      <c r="P1430" s="6">
        <v>3.2909999999999999</v>
      </c>
      <c r="Q1430" s="6">
        <v>5.64</v>
      </c>
      <c r="R1430" s="6">
        <v>5.5709999999999997</v>
      </c>
      <c r="S1430" s="6">
        <v>0</v>
      </c>
      <c r="T1430" s="6">
        <f>R1430-S1430</f>
        <v>5.5709999999999997</v>
      </c>
      <c r="U1430" s="6">
        <v>5.5709999999999997</v>
      </c>
      <c r="V1430" s="6">
        <f>U1430-S1430</f>
        <v>5.5709999999999997</v>
      </c>
      <c r="W1430" s="6">
        <f>100 - (1 - (((U1430-T1430)/U1430)+(S1430/T1430)))*100</f>
        <v>0</v>
      </c>
      <c r="X1430" s="6">
        <v>5.798</v>
      </c>
      <c r="Y1430" s="13">
        <f>(X1430-U1430)/U1430*100</f>
        <v>4.0746724106982652</v>
      </c>
      <c r="Z1430" s="14">
        <f>IF(W1430&gt;10,"NA",Y1430)</f>
        <v>4.0746724106982652</v>
      </c>
    </row>
    <row r="1431" spans="1:26" ht="19" x14ac:dyDescent="0.25">
      <c r="A1431" s="23">
        <v>1430</v>
      </c>
      <c r="B1431" s="5" t="s">
        <v>0</v>
      </c>
      <c r="C1431" s="3" t="s">
        <v>46</v>
      </c>
      <c r="D1431" s="3" t="s">
        <v>46</v>
      </c>
      <c r="E1431" s="3" t="s">
        <v>47</v>
      </c>
      <c r="F1431" s="3" t="s">
        <v>23</v>
      </c>
      <c r="G1431" s="3">
        <v>21</v>
      </c>
      <c r="H1431" s="3" t="s">
        <v>9</v>
      </c>
      <c r="I1431" s="3" t="s">
        <v>57</v>
      </c>
      <c r="J1431" s="3">
        <v>338</v>
      </c>
      <c r="K1431" s="3">
        <v>18</v>
      </c>
      <c r="L1431" s="3">
        <v>0</v>
      </c>
      <c r="M1431" s="4">
        <f>PI()*(K1431/2)^2/1000+PI()*(L1431/2)^2/1000</f>
        <v>0.25446900494077324</v>
      </c>
      <c r="N1431" s="33">
        <v>1</v>
      </c>
      <c r="O1431" s="3">
        <v>14</v>
      </c>
      <c r="P1431" s="6">
        <v>2.9060000000000001</v>
      </c>
      <c r="Q1431" s="6">
        <v>4.82</v>
      </c>
      <c r="R1431" s="6">
        <v>4.7489999999999997</v>
      </c>
      <c r="S1431" s="6">
        <v>0</v>
      </c>
      <c r="T1431" s="6">
        <f>R1431-S1431</f>
        <v>4.7489999999999997</v>
      </c>
      <c r="U1431" s="6">
        <v>4.7489999999999997</v>
      </c>
      <c r="V1431" s="6">
        <f>U1431-S1431</f>
        <v>4.7489999999999997</v>
      </c>
      <c r="W1431" s="6">
        <f>100 - (1 - (((U1431-T1431)/U1431)+(S1431/T1431)))*100</f>
        <v>0</v>
      </c>
      <c r="X1431" s="6">
        <v>5.0570000000000004</v>
      </c>
      <c r="Y1431" s="13">
        <f>(X1431-U1431)/U1431*100</f>
        <v>6.4855759107180608</v>
      </c>
      <c r="Z1431" s="14">
        <f>IF(W1431&gt;10,"NA",Y1431)</f>
        <v>6.4855759107180608</v>
      </c>
    </row>
    <row r="1432" spans="1:26" ht="19" x14ac:dyDescent="0.25">
      <c r="A1432" s="23">
        <v>1431</v>
      </c>
      <c r="B1432" s="5" t="s">
        <v>0</v>
      </c>
      <c r="C1432" s="3" t="s">
        <v>46</v>
      </c>
      <c r="D1432" s="3" t="s">
        <v>46</v>
      </c>
      <c r="E1432" s="3" t="s">
        <v>47</v>
      </c>
      <c r="F1432" s="3" t="s">
        <v>23</v>
      </c>
      <c r="G1432" s="3">
        <v>22</v>
      </c>
      <c r="H1432" s="3" t="s">
        <v>9</v>
      </c>
      <c r="I1432" s="3" t="s">
        <v>44</v>
      </c>
      <c r="J1432" s="3">
        <v>130</v>
      </c>
      <c r="K1432" s="3">
        <v>30</v>
      </c>
      <c r="L1432" s="3">
        <v>30</v>
      </c>
      <c r="M1432" s="4">
        <f>PI()*(K1432/2)^2/1000+PI()*(L1432/2)^2/1000</f>
        <v>1.4137166941154069</v>
      </c>
      <c r="N1432" s="33">
        <v>1</v>
      </c>
      <c r="O1432" s="3">
        <v>1</v>
      </c>
      <c r="P1432" s="6">
        <v>3.7850000000000001</v>
      </c>
      <c r="Q1432" s="6">
        <v>6.6769999999999996</v>
      </c>
      <c r="R1432" s="6">
        <v>6.5659999999999998</v>
      </c>
      <c r="S1432" s="6">
        <v>0</v>
      </c>
      <c r="T1432" s="6">
        <f>R1432-S1432</f>
        <v>6.5659999999999998</v>
      </c>
      <c r="U1432" s="6">
        <v>6.5659999999999998</v>
      </c>
      <c r="V1432" s="6">
        <f>U1432-S1432</f>
        <v>6.5659999999999998</v>
      </c>
      <c r="W1432" s="6">
        <f>100 - (1 - (((U1432-T1432)/U1432)+(S1432/T1432)))*100</f>
        <v>0</v>
      </c>
      <c r="X1432" s="6">
        <v>6.6509999999999998</v>
      </c>
      <c r="Y1432" s="13">
        <f>(X1432-U1432)/U1432*100</f>
        <v>1.2945476698141938</v>
      </c>
      <c r="Z1432" s="14">
        <f>IF(W1432&gt;10,"NA",Y1432)</f>
        <v>1.2945476698141938</v>
      </c>
    </row>
    <row r="1433" spans="1:26" ht="19" x14ac:dyDescent="0.25">
      <c r="A1433" s="23">
        <v>1432</v>
      </c>
      <c r="B1433" s="5" t="s">
        <v>0</v>
      </c>
      <c r="C1433" s="3" t="s">
        <v>46</v>
      </c>
      <c r="D1433" s="3" t="s">
        <v>46</v>
      </c>
      <c r="E1433" s="3" t="s">
        <v>47</v>
      </c>
      <c r="F1433" s="3" t="s">
        <v>23</v>
      </c>
      <c r="G1433" s="3">
        <v>22</v>
      </c>
      <c r="H1433" s="3" t="s">
        <v>9</v>
      </c>
      <c r="I1433" s="3" t="s">
        <v>44</v>
      </c>
      <c r="J1433" s="3">
        <v>130</v>
      </c>
      <c r="K1433" s="3">
        <v>30</v>
      </c>
      <c r="L1433" s="3">
        <v>30</v>
      </c>
      <c r="M1433" s="4">
        <f>PI()*(K1433/2)^2/1000+PI()*(L1433/2)^2/1000</f>
        <v>1.4137166941154069</v>
      </c>
      <c r="N1433" s="33">
        <v>1</v>
      </c>
      <c r="O1433" s="3">
        <v>2</v>
      </c>
      <c r="P1433" s="6">
        <v>2.2919999999999998</v>
      </c>
      <c r="Q1433" s="6">
        <v>2.661</v>
      </c>
      <c r="R1433" s="6">
        <v>2.621</v>
      </c>
      <c r="S1433" s="6">
        <v>0</v>
      </c>
      <c r="T1433" s="6">
        <f>R1433-S1433</f>
        <v>2.621</v>
      </c>
      <c r="U1433" s="6">
        <v>2.621</v>
      </c>
      <c r="V1433" s="6">
        <f>U1433-S1433</f>
        <v>2.621</v>
      </c>
      <c r="W1433" s="6">
        <f>100 - (1 - (((U1433-T1433)/U1433)+(S1433/T1433)))*100</f>
        <v>0</v>
      </c>
      <c r="X1433" s="6">
        <v>2.6429999999999998</v>
      </c>
      <c r="Y1433" s="13">
        <f>(X1433-U1433)/U1433*100</f>
        <v>0.83937428462418151</v>
      </c>
      <c r="Z1433" s="14">
        <f>IF(W1433&gt;10,"NA",Y1433)</f>
        <v>0.83937428462418151</v>
      </c>
    </row>
    <row r="1434" spans="1:26" ht="19" x14ac:dyDescent="0.25">
      <c r="A1434" s="23">
        <v>1433</v>
      </c>
      <c r="B1434" s="5" t="s">
        <v>0</v>
      </c>
      <c r="C1434" s="3" t="s">
        <v>46</v>
      </c>
      <c r="D1434" s="3" t="s">
        <v>46</v>
      </c>
      <c r="E1434" s="3" t="s">
        <v>47</v>
      </c>
      <c r="F1434" s="3" t="s">
        <v>23</v>
      </c>
      <c r="G1434" s="3">
        <v>22</v>
      </c>
      <c r="H1434" s="3" t="s">
        <v>9</v>
      </c>
      <c r="I1434" s="3" t="s">
        <v>44</v>
      </c>
      <c r="J1434" s="3">
        <v>130</v>
      </c>
      <c r="K1434" s="3">
        <v>30</v>
      </c>
      <c r="L1434" s="3">
        <v>30</v>
      </c>
      <c r="M1434" s="4">
        <f>PI()*(K1434/2)^2/1000+PI()*(L1434/2)^2/1000</f>
        <v>1.4137166941154069</v>
      </c>
      <c r="N1434" s="33">
        <v>1</v>
      </c>
      <c r="O1434" s="3">
        <v>3</v>
      </c>
      <c r="P1434" s="6">
        <v>3.3109999999999999</v>
      </c>
      <c r="Q1434" s="6">
        <v>4.6849999999999996</v>
      </c>
      <c r="R1434" s="6">
        <v>4.5570000000000004</v>
      </c>
      <c r="S1434" s="6">
        <v>0</v>
      </c>
      <c r="T1434" s="6">
        <f>R1434-S1434</f>
        <v>4.5570000000000004</v>
      </c>
      <c r="U1434" s="6">
        <v>4.5570000000000004</v>
      </c>
      <c r="V1434" s="6">
        <f>U1434-S1434</f>
        <v>4.5570000000000004</v>
      </c>
      <c r="W1434" s="6">
        <f>100 - (1 - (((U1434-T1434)/U1434)+(S1434/T1434)))*100</f>
        <v>0</v>
      </c>
      <c r="X1434" s="6">
        <v>4.5789999999999997</v>
      </c>
      <c r="Y1434" s="13">
        <f>(X1434-U1434)/U1434*100</f>
        <v>0.48277375466314132</v>
      </c>
      <c r="Z1434" s="14">
        <f>IF(W1434&gt;10,"NA",Y1434)</f>
        <v>0.48277375466314132</v>
      </c>
    </row>
    <row r="1435" spans="1:26" ht="19" x14ac:dyDescent="0.25">
      <c r="A1435" s="23">
        <v>1434</v>
      </c>
      <c r="B1435" s="5" t="s">
        <v>0</v>
      </c>
      <c r="C1435" s="3" t="s">
        <v>46</v>
      </c>
      <c r="D1435" s="3" t="s">
        <v>46</v>
      </c>
      <c r="E1435" s="3" t="s">
        <v>47</v>
      </c>
      <c r="F1435" s="3" t="s">
        <v>23</v>
      </c>
      <c r="G1435" s="3">
        <v>22</v>
      </c>
      <c r="H1435" s="3" t="s">
        <v>9</v>
      </c>
      <c r="I1435" s="3" t="s">
        <v>44</v>
      </c>
      <c r="J1435" s="3">
        <v>130</v>
      </c>
      <c r="K1435" s="3">
        <v>30</v>
      </c>
      <c r="L1435" s="3">
        <v>30</v>
      </c>
      <c r="M1435" s="4">
        <f>PI()*(K1435/2)^2/1000+PI()*(L1435/2)^2/1000</f>
        <v>1.4137166941154069</v>
      </c>
      <c r="N1435" s="33">
        <v>1</v>
      </c>
      <c r="O1435" s="3">
        <v>4</v>
      </c>
      <c r="P1435" s="6">
        <v>3.1080000000000001</v>
      </c>
      <c r="Q1435" s="6">
        <v>3.2189999999999999</v>
      </c>
      <c r="R1435" s="6">
        <v>3.133</v>
      </c>
      <c r="S1435" s="6">
        <v>0</v>
      </c>
      <c r="T1435" s="6">
        <f>R1435-S1435</f>
        <v>3.133</v>
      </c>
      <c r="U1435" s="6">
        <v>3.133</v>
      </c>
      <c r="V1435" s="6">
        <f>U1435-S1435</f>
        <v>3.133</v>
      </c>
      <c r="W1435" s="6">
        <f>100 - (1 - (((U1435-T1435)/U1435)+(S1435/T1435)))*100</f>
        <v>0</v>
      </c>
      <c r="X1435" s="6">
        <v>3.2330000000000001</v>
      </c>
      <c r="Y1435" s="13">
        <f>(X1435-U1435)/U1435*100</f>
        <v>3.1918289179699992</v>
      </c>
      <c r="Z1435" s="14">
        <f>IF(W1435&gt;10,"NA",Y1435)</f>
        <v>3.1918289179699992</v>
      </c>
    </row>
    <row r="1436" spans="1:26" ht="19" x14ac:dyDescent="0.25">
      <c r="A1436" s="23">
        <v>1435</v>
      </c>
      <c r="B1436" s="5" t="s">
        <v>0</v>
      </c>
      <c r="C1436" s="3" t="s">
        <v>46</v>
      </c>
      <c r="D1436" s="3" t="s">
        <v>46</v>
      </c>
      <c r="E1436" s="3" t="s">
        <v>47</v>
      </c>
      <c r="F1436" s="3" t="s">
        <v>23</v>
      </c>
      <c r="G1436" s="3">
        <v>22</v>
      </c>
      <c r="H1436" s="3" t="s">
        <v>9</v>
      </c>
      <c r="I1436" s="3" t="s">
        <v>44</v>
      </c>
      <c r="J1436" s="3">
        <v>130</v>
      </c>
      <c r="K1436" s="3">
        <v>30</v>
      </c>
      <c r="L1436" s="3">
        <v>30</v>
      </c>
      <c r="M1436" s="4">
        <f>PI()*(K1436/2)^2/1000+PI()*(L1436/2)^2/1000</f>
        <v>1.4137166941154069</v>
      </c>
      <c r="N1436" s="33">
        <v>1</v>
      </c>
      <c r="O1436" s="3">
        <v>5</v>
      </c>
      <c r="P1436" s="6">
        <v>3.7509999999999999</v>
      </c>
      <c r="Q1436" s="6">
        <v>5.3659999999999997</v>
      </c>
      <c r="R1436" s="6">
        <v>5.2350000000000003</v>
      </c>
      <c r="S1436" s="6">
        <v>0</v>
      </c>
      <c r="T1436" s="6">
        <f>R1436-S1436</f>
        <v>5.2350000000000003</v>
      </c>
      <c r="U1436" s="6">
        <v>5.2350000000000003</v>
      </c>
      <c r="V1436" s="6">
        <f>U1436-S1436</f>
        <v>5.2350000000000003</v>
      </c>
      <c r="W1436" s="6">
        <f>100 - (1 - (((U1436-T1436)/U1436)+(S1436/T1436)))*100</f>
        <v>0</v>
      </c>
      <c r="X1436" s="6">
        <v>5.33</v>
      </c>
      <c r="Y1436" s="13">
        <f>(X1436-U1436)/U1436*100</f>
        <v>1.8147086914995176</v>
      </c>
      <c r="Z1436" s="14">
        <f>IF(W1436&gt;10,"NA",Y1436)</f>
        <v>1.8147086914995176</v>
      </c>
    </row>
    <row r="1437" spans="1:26" ht="19" x14ac:dyDescent="0.25">
      <c r="A1437" s="23">
        <v>1436</v>
      </c>
      <c r="B1437" s="5" t="s">
        <v>0</v>
      </c>
      <c r="C1437" s="3" t="s">
        <v>46</v>
      </c>
      <c r="D1437" s="3" t="s">
        <v>46</v>
      </c>
      <c r="E1437" s="3" t="s">
        <v>47</v>
      </c>
      <c r="F1437" s="3" t="s">
        <v>23</v>
      </c>
      <c r="G1437" s="3">
        <v>22</v>
      </c>
      <c r="H1437" s="3" t="s">
        <v>9</v>
      </c>
      <c r="I1437" s="3" t="s">
        <v>44</v>
      </c>
      <c r="J1437" s="3">
        <v>130</v>
      </c>
      <c r="K1437" s="3">
        <v>30</v>
      </c>
      <c r="L1437" s="3">
        <v>30</v>
      </c>
      <c r="M1437" s="4">
        <f>PI()*(K1437/2)^2/1000+PI()*(L1437/2)^2/1000</f>
        <v>1.4137166941154069</v>
      </c>
      <c r="N1437" s="33">
        <v>0</v>
      </c>
      <c r="O1437" s="3">
        <v>6</v>
      </c>
      <c r="P1437" s="6">
        <v>2.302</v>
      </c>
      <c r="Q1437" s="6">
        <v>2.093</v>
      </c>
      <c r="R1437" s="6">
        <v>1.9730000000000001</v>
      </c>
      <c r="S1437" s="6">
        <v>0</v>
      </c>
      <c r="T1437" s="6">
        <f>R1437-S1437</f>
        <v>1.9730000000000001</v>
      </c>
      <c r="U1437" s="6">
        <v>1.9730000000000001</v>
      </c>
      <c r="V1437" s="6">
        <f>U1437-S1437</f>
        <v>1.9730000000000001</v>
      </c>
      <c r="W1437" s="6">
        <f>100 - (1 - (((U1437-T1437)/U1437)+(S1437/T1437)))*100</f>
        <v>0</v>
      </c>
      <c r="X1437" s="6">
        <v>1.9730000000000001</v>
      </c>
      <c r="Y1437" s="13">
        <f>(X1437-U1437)/U1437*100</f>
        <v>0</v>
      </c>
      <c r="Z1437" s="14">
        <f>IF(W1437&gt;10,"NA",Y1437)</f>
        <v>0</v>
      </c>
    </row>
    <row r="1438" spans="1:26" ht="19" x14ac:dyDescent="0.25">
      <c r="A1438" s="23">
        <v>1437</v>
      </c>
      <c r="B1438" s="5" t="s">
        <v>0</v>
      </c>
      <c r="C1438" s="3" t="s">
        <v>46</v>
      </c>
      <c r="D1438" s="3" t="s">
        <v>46</v>
      </c>
      <c r="E1438" s="3" t="s">
        <v>47</v>
      </c>
      <c r="F1438" s="3" t="s">
        <v>23</v>
      </c>
      <c r="G1438" s="3">
        <v>22</v>
      </c>
      <c r="H1438" s="3" t="s">
        <v>9</v>
      </c>
      <c r="I1438" s="3" t="s">
        <v>44</v>
      </c>
      <c r="J1438" s="3">
        <v>130</v>
      </c>
      <c r="K1438" s="3">
        <v>30</v>
      </c>
      <c r="L1438" s="3">
        <v>30</v>
      </c>
      <c r="M1438" s="4">
        <f>PI()*(K1438/2)^2/1000+PI()*(L1438/2)^2/1000</f>
        <v>1.4137166941154069</v>
      </c>
      <c r="N1438" s="33">
        <v>0</v>
      </c>
      <c r="O1438" s="3">
        <v>7</v>
      </c>
      <c r="P1438" s="6">
        <v>3.1179999999999999</v>
      </c>
      <c r="Q1438" s="6">
        <v>4.3979999999999997</v>
      </c>
      <c r="R1438" s="6">
        <v>4.29</v>
      </c>
      <c r="S1438" s="6">
        <v>1.6E-2</v>
      </c>
      <c r="T1438" s="6">
        <f>R1438-S1438</f>
        <v>4.274</v>
      </c>
      <c r="U1438" s="6">
        <v>4.3959999999999999</v>
      </c>
      <c r="V1438" s="6">
        <f>U1438-S1438</f>
        <v>4.38</v>
      </c>
      <c r="W1438" s="6">
        <f>100 - (1 - (((U1438-T1438)/U1438)+(S1438/T1438)))*100</f>
        <v>3.1496068021168639</v>
      </c>
      <c r="X1438" s="6">
        <v>4.4649999999999999</v>
      </c>
      <c r="Y1438" s="13">
        <f>(X1438-U1438)/U1438*100</f>
        <v>1.5696087352138295</v>
      </c>
      <c r="Z1438" s="14">
        <f>IF(W1438&gt;10,"NA",Y1438)</f>
        <v>1.5696087352138295</v>
      </c>
    </row>
    <row r="1439" spans="1:26" ht="19" x14ac:dyDescent="0.25">
      <c r="A1439" s="23">
        <v>1438</v>
      </c>
      <c r="B1439" s="5" t="s">
        <v>0</v>
      </c>
      <c r="C1439" s="3" t="s">
        <v>46</v>
      </c>
      <c r="D1439" s="3" t="s">
        <v>46</v>
      </c>
      <c r="E1439" s="3" t="s">
        <v>47</v>
      </c>
      <c r="F1439" s="3" t="s">
        <v>23</v>
      </c>
      <c r="G1439" s="3">
        <v>22</v>
      </c>
      <c r="H1439" s="3" t="s">
        <v>9</v>
      </c>
      <c r="I1439" s="3" t="s">
        <v>44</v>
      </c>
      <c r="J1439" s="3">
        <v>130</v>
      </c>
      <c r="K1439" s="3">
        <v>30</v>
      </c>
      <c r="L1439" s="3">
        <v>30</v>
      </c>
      <c r="M1439" s="4">
        <f>PI()*(K1439/2)^2/1000+PI()*(L1439/2)^2/1000</f>
        <v>1.4137166941154069</v>
      </c>
      <c r="N1439" s="33">
        <v>1</v>
      </c>
      <c r="O1439" s="3">
        <v>8</v>
      </c>
      <c r="P1439" s="6">
        <v>2.194</v>
      </c>
      <c r="Q1439" s="6">
        <v>2.4039999999999999</v>
      </c>
      <c r="R1439" s="6">
        <v>2.35</v>
      </c>
      <c r="S1439" s="6">
        <v>0</v>
      </c>
      <c r="T1439" s="6">
        <f>R1439-S1439</f>
        <v>2.35</v>
      </c>
      <c r="U1439" s="6">
        <v>2.35</v>
      </c>
      <c r="V1439" s="6">
        <f>U1439-S1439</f>
        <v>2.35</v>
      </c>
      <c r="W1439" s="6">
        <f>100 - (1 - (((U1439-T1439)/U1439)+(S1439/T1439)))*100</f>
        <v>0</v>
      </c>
      <c r="X1439" s="6">
        <v>2.4060000000000001</v>
      </c>
      <c r="Y1439" s="13">
        <f>(X1439-U1439)/U1439*100</f>
        <v>2.3829787234042574</v>
      </c>
      <c r="Z1439" s="14">
        <f>IF(W1439&gt;10,"NA",Y1439)</f>
        <v>2.3829787234042574</v>
      </c>
    </row>
    <row r="1440" spans="1:26" ht="19" x14ac:dyDescent="0.25">
      <c r="A1440" s="23">
        <v>1439</v>
      </c>
      <c r="B1440" s="5" t="s">
        <v>0</v>
      </c>
      <c r="C1440" s="3" t="s">
        <v>46</v>
      </c>
      <c r="D1440" s="3" t="s">
        <v>46</v>
      </c>
      <c r="E1440" s="3" t="s">
        <v>47</v>
      </c>
      <c r="F1440" s="3" t="s">
        <v>23</v>
      </c>
      <c r="G1440" s="3">
        <v>22</v>
      </c>
      <c r="H1440" s="3" t="s">
        <v>9</v>
      </c>
      <c r="I1440" s="3" t="s">
        <v>44</v>
      </c>
      <c r="J1440" s="3">
        <v>130</v>
      </c>
      <c r="K1440" s="3">
        <v>30</v>
      </c>
      <c r="L1440" s="3">
        <v>30</v>
      </c>
      <c r="M1440" s="4">
        <f>PI()*(K1440/2)^2/1000+PI()*(L1440/2)^2/1000</f>
        <v>1.4137166941154069</v>
      </c>
      <c r="N1440" s="33">
        <v>1</v>
      </c>
      <c r="O1440" s="3">
        <v>9</v>
      </c>
      <c r="P1440" s="6">
        <v>2.431</v>
      </c>
      <c r="Q1440" s="6">
        <v>3.379</v>
      </c>
      <c r="R1440" s="6">
        <v>3.294</v>
      </c>
      <c r="S1440" s="6">
        <v>0</v>
      </c>
      <c r="T1440" s="6">
        <f>R1440-S1440</f>
        <v>3.294</v>
      </c>
      <c r="U1440" s="6">
        <v>3.419</v>
      </c>
      <c r="V1440" s="6">
        <f>U1440-S1440</f>
        <v>3.419</v>
      </c>
      <c r="W1440" s="6">
        <f>100 - (1 - (((U1440-T1440)/U1440)+(S1440/T1440)))*100</f>
        <v>3.6560397777127775</v>
      </c>
      <c r="X1440" s="6">
        <v>3.452</v>
      </c>
      <c r="Y1440" s="13">
        <f>(X1440-U1440)/U1440*100</f>
        <v>0.9651945013161719</v>
      </c>
      <c r="Z1440" s="14">
        <f>IF(W1440&gt;10,"NA",Y1440)</f>
        <v>0.9651945013161719</v>
      </c>
    </row>
    <row r="1441" spans="1:26" ht="19" x14ac:dyDescent="0.25">
      <c r="A1441" s="23">
        <v>1440</v>
      </c>
      <c r="B1441" s="5" t="s">
        <v>0</v>
      </c>
      <c r="C1441" s="3" t="s">
        <v>46</v>
      </c>
      <c r="D1441" s="3" t="s">
        <v>46</v>
      </c>
      <c r="E1441" s="3" t="s">
        <v>47</v>
      </c>
      <c r="F1441" s="3" t="s">
        <v>23</v>
      </c>
      <c r="G1441" s="3">
        <v>22</v>
      </c>
      <c r="H1441" s="3" t="s">
        <v>9</v>
      </c>
      <c r="I1441" s="3" t="s">
        <v>44</v>
      </c>
      <c r="J1441" s="3">
        <v>130</v>
      </c>
      <c r="K1441" s="3">
        <v>30</v>
      </c>
      <c r="L1441" s="3">
        <v>30</v>
      </c>
      <c r="M1441" s="4">
        <f>PI()*(K1441/2)^2/1000+PI()*(L1441/2)^2/1000</f>
        <v>1.4137166941154069</v>
      </c>
      <c r="N1441" s="33">
        <v>0</v>
      </c>
      <c r="O1441" s="3">
        <v>10</v>
      </c>
      <c r="P1441" s="6">
        <v>2.5710000000000002</v>
      </c>
      <c r="Q1441" s="6">
        <v>3.1680000000000001</v>
      </c>
      <c r="R1441" s="6">
        <v>3.07</v>
      </c>
      <c r="S1441" s="6">
        <v>0</v>
      </c>
      <c r="T1441" s="6">
        <f>R1441-S1441</f>
        <v>3.07</v>
      </c>
      <c r="U1441" s="6">
        <v>3.194</v>
      </c>
      <c r="V1441" s="6">
        <f>U1441-S1441</f>
        <v>3.194</v>
      </c>
      <c r="W1441" s="6">
        <f>100 - (1 - (((U1441-T1441)/U1441)+(S1441/T1441)))*100</f>
        <v>3.8822792736380762</v>
      </c>
      <c r="X1441" s="6">
        <v>3.2290000000000001</v>
      </c>
      <c r="Y1441" s="13">
        <f>(X1441-U1441)/U1441*100</f>
        <v>1.0958046336881697</v>
      </c>
      <c r="Z1441" s="14">
        <f>IF(W1441&gt;10,"NA",Y1441)</f>
        <v>1.0958046336881697</v>
      </c>
    </row>
    <row r="1442" spans="1:26" ht="19" x14ac:dyDescent="0.25">
      <c r="A1442" s="23">
        <v>1441</v>
      </c>
      <c r="B1442" s="5" t="s">
        <v>0</v>
      </c>
      <c r="C1442" s="3" t="s">
        <v>46</v>
      </c>
      <c r="D1442" s="3" t="s">
        <v>46</v>
      </c>
      <c r="E1442" s="3" t="s">
        <v>47</v>
      </c>
      <c r="F1442" s="3" t="s">
        <v>23</v>
      </c>
      <c r="G1442" s="3">
        <v>22</v>
      </c>
      <c r="H1442" s="3" t="s">
        <v>9</v>
      </c>
      <c r="I1442" s="3" t="s">
        <v>44</v>
      </c>
      <c r="J1442" s="3">
        <v>130</v>
      </c>
      <c r="K1442" s="3">
        <v>30</v>
      </c>
      <c r="L1442" s="3">
        <v>30</v>
      </c>
      <c r="M1442" s="4">
        <f>PI()*(K1442/2)^2/1000+PI()*(L1442/2)^2/1000</f>
        <v>1.4137166941154069</v>
      </c>
      <c r="N1442" s="33">
        <v>0</v>
      </c>
      <c r="O1442" s="3">
        <v>11</v>
      </c>
      <c r="P1442" s="6">
        <v>1.982</v>
      </c>
      <c r="Q1442" s="6">
        <v>1.966</v>
      </c>
      <c r="R1442" s="6">
        <v>1.859</v>
      </c>
      <c r="S1442" s="6">
        <v>1.7000000000000001E-2</v>
      </c>
      <c r="T1442" s="6">
        <f>R1442-S1442</f>
        <v>1.8420000000000001</v>
      </c>
      <c r="U1442" s="6">
        <v>1.859</v>
      </c>
      <c r="V1442" s="6">
        <f>U1442-S1442</f>
        <v>1.8420000000000001</v>
      </c>
      <c r="W1442" s="6">
        <f>100 - (1 - (((U1442-T1442)/U1442)+(S1442/T1442)))*100</f>
        <v>1.8373800258039665</v>
      </c>
      <c r="X1442" s="6">
        <v>1.859</v>
      </c>
      <c r="Y1442" s="13">
        <f>(X1442-U1442)/U1442*100</f>
        <v>0</v>
      </c>
      <c r="Z1442" s="14">
        <f>IF(W1442&gt;10,"NA",Y1442)</f>
        <v>0</v>
      </c>
    </row>
    <row r="1443" spans="1:26" ht="19" x14ac:dyDescent="0.25">
      <c r="A1443" s="23">
        <v>1442</v>
      </c>
      <c r="B1443" s="5" t="s">
        <v>0</v>
      </c>
      <c r="C1443" s="3" t="s">
        <v>46</v>
      </c>
      <c r="D1443" s="3" t="s">
        <v>46</v>
      </c>
      <c r="E1443" s="3" t="s">
        <v>47</v>
      </c>
      <c r="F1443" s="3" t="s">
        <v>23</v>
      </c>
      <c r="G1443" s="3">
        <v>22</v>
      </c>
      <c r="H1443" s="3" t="s">
        <v>17</v>
      </c>
      <c r="I1443" s="3" t="s">
        <v>44</v>
      </c>
      <c r="J1443" s="3">
        <v>130</v>
      </c>
      <c r="K1443" s="3">
        <v>30</v>
      </c>
      <c r="L1443" s="3">
        <v>30</v>
      </c>
      <c r="M1443" s="4">
        <f>PI()*(K1443/2)^2/1000+PI()*(L1443/2)^2/1000</f>
        <v>1.4137166941154069</v>
      </c>
      <c r="N1443" s="33">
        <v>0</v>
      </c>
      <c r="O1443" s="3">
        <v>1</v>
      </c>
      <c r="P1443" s="3">
        <v>4.29</v>
      </c>
      <c r="Q1443" s="3">
        <v>9.0649999999999995</v>
      </c>
      <c r="R1443" s="3">
        <v>8.8740000000000006</v>
      </c>
      <c r="S1443" s="6">
        <v>0</v>
      </c>
      <c r="T1443" s="6">
        <f>R1443-S1443</f>
        <v>8.8740000000000006</v>
      </c>
      <c r="U1443" s="3">
        <v>8.8740000000000006</v>
      </c>
      <c r="V1443" s="6">
        <f>U1443-S1443</f>
        <v>8.8740000000000006</v>
      </c>
      <c r="W1443" s="6">
        <f>100 - (1 - (((U1443-T1443)/U1443)+(S1443/T1443)))*100</f>
        <v>0</v>
      </c>
      <c r="X1443" s="3">
        <v>9</v>
      </c>
      <c r="Y1443" s="13">
        <f>(X1443-U1443)/U1443*100</f>
        <v>1.4198782961460383</v>
      </c>
      <c r="Z1443" s="14">
        <f>IF(W1443&gt;10,"NA",Y1443)</f>
        <v>1.4198782961460383</v>
      </c>
    </row>
    <row r="1444" spans="1:26" ht="19" x14ac:dyDescent="0.25">
      <c r="A1444" s="23">
        <v>1443</v>
      </c>
      <c r="B1444" s="5" t="s">
        <v>0</v>
      </c>
      <c r="C1444" s="3" t="s">
        <v>46</v>
      </c>
      <c r="D1444" s="3" t="s">
        <v>46</v>
      </c>
      <c r="E1444" s="3" t="s">
        <v>47</v>
      </c>
      <c r="F1444" s="3" t="s">
        <v>23</v>
      </c>
      <c r="G1444" s="3">
        <v>22</v>
      </c>
      <c r="H1444" s="3" t="s">
        <v>17</v>
      </c>
      <c r="I1444" s="3" t="s">
        <v>44</v>
      </c>
      <c r="J1444" s="3">
        <v>130</v>
      </c>
      <c r="K1444" s="3">
        <v>30</v>
      </c>
      <c r="L1444" s="3">
        <v>30</v>
      </c>
      <c r="M1444" s="4">
        <f>PI()*(K1444/2)^2/1000+PI()*(L1444/2)^2/1000</f>
        <v>1.4137166941154069</v>
      </c>
      <c r="N1444" s="33">
        <v>1</v>
      </c>
      <c r="O1444" s="3">
        <v>2</v>
      </c>
      <c r="P1444" s="3">
        <v>3.8039999999999998</v>
      </c>
      <c r="Q1444" s="3">
        <v>6.6520000000000001</v>
      </c>
      <c r="R1444" s="3">
        <v>6.4550000000000001</v>
      </c>
      <c r="S1444" s="6">
        <v>0</v>
      </c>
      <c r="T1444" s="6">
        <f>R1444-S1444</f>
        <v>6.4550000000000001</v>
      </c>
      <c r="U1444" s="3">
        <v>6.4550000000000001</v>
      </c>
      <c r="V1444" s="6">
        <f>U1444-S1444</f>
        <v>6.4550000000000001</v>
      </c>
      <c r="W1444" s="6">
        <f>100 - (1 - (((U1444-T1444)/U1444)+(S1444/T1444)))*100</f>
        <v>0</v>
      </c>
      <c r="X1444" s="3">
        <v>6.5679999999999996</v>
      </c>
      <c r="Y1444" s="13">
        <f>(X1444-U1444)/U1444*100</f>
        <v>1.7505809450038661</v>
      </c>
      <c r="Z1444" s="14">
        <f>IF(W1444&gt;10,"NA",Y1444)</f>
        <v>1.7505809450038661</v>
      </c>
    </row>
    <row r="1445" spans="1:26" ht="19" x14ac:dyDescent="0.25">
      <c r="A1445" s="23">
        <v>1444</v>
      </c>
      <c r="B1445" s="5" t="s">
        <v>0</v>
      </c>
      <c r="C1445" s="3" t="s">
        <v>46</v>
      </c>
      <c r="D1445" s="3" t="s">
        <v>46</v>
      </c>
      <c r="E1445" s="3" t="s">
        <v>47</v>
      </c>
      <c r="F1445" s="3" t="s">
        <v>23</v>
      </c>
      <c r="G1445" s="3">
        <v>22</v>
      </c>
      <c r="H1445" s="3" t="s">
        <v>17</v>
      </c>
      <c r="I1445" s="3" t="s">
        <v>44</v>
      </c>
      <c r="J1445" s="3">
        <v>130</v>
      </c>
      <c r="K1445" s="3">
        <v>30</v>
      </c>
      <c r="L1445" s="3">
        <v>30</v>
      </c>
      <c r="M1445" s="4">
        <f>PI()*(K1445/2)^2/1000+PI()*(L1445/2)^2/1000</f>
        <v>1.4137166941154069</v>
      </c>
      <c r="N1445" s="33">
        <v>1</v>
      </c>
      <c r="O1445" s="3">
        <v>3</v>
      </c>
      <c r="P1445" s="3">
        <v>2.641</v>
      </c>
      <c r="Q1445" s="3">
        <v>2.7330000000000001</v>
      </c>
      <c r="R1445" s="3">
        <v>2.6659999999999999</v>
      </c>
      <c r="S1445" s="6">
        <v>0</v>
      </c>
      <c r="T1445" s="6">
        <f>R1445-S1445</f>
        <v>2.6659999999999999</v>
      </c>
      <c r="U1445" s="3">
        <v>2.6659999999999999</v>
      </c>
      <c r="V1445" s="6">
        <f>U1445-S1445</f>
        <v>2.6659999999999999</v>
      </c>
      <c r="W1445" s="6">
        <f>100 - (1 - (((U1445-T1445)/U1445)+(S1445/T1445)))*100</f>
        <v>0</v>
      </c>
      <c r="X1445" s="3">
        <v>2.7349999999999999</v>
      </c>
      <c r="Y1445" s="13">
        <f>(X1445-U1445)/U1445*100</f>
        <v>2.5881470367591879</v>
      </c>
      <c r="Z1445" s="14">
        <f>IF(W1445&gt;10,"NA",Y1445)</f>
        <v>2.5881470367591879</v>
      </c>
    </row>
    <row r="1446" spans="1:26" ht="19" x14ac:dyDescent="0.25">
      <c r="A1446" s="23">
        <v>1445</v>
      </c>
      <c r="B1446" s="5" t="s">
        <v>0</v>
      </c>
      <c r="C1446" s="3" t="s">
        <v>46</v>
      </c>
      <c r="D1446" s="3" t="s">
        <v>46</v>
      </c>
      <c r="E1446" s="3" t="s">
        <v>47</v>
      </c>
      <c r="F1446" s="3" t="s">
        <v>23</v>
      </c>
      <c r="G1446" s="3">
        <v>22</v>
      </c>
      <c r="H1446" s="3" t="s">
        <v>17</v>
      </c>
      <c r="I1446" s="3" t="s">
        <v>44</v>
      </c>
      <c r="J1446" s="3">
        <v>130</v>
      </c>
      <c r="K1446" s="3">
        <v>30</v>
      </c>
      <c r="L1446" s="3">
        <v>30</v>
      </c>
      <c r="M1446" s="4">
        <f>PI()*(K1446/2)^2/1000+PI()*(L1446/2)^2/1000</f>
        <v>1.4137166941154069</v>
      </c>
      <c r="N1446" s="33">
        <v>1</v>
      </c>
      <c r="O1446" s="3">
        <v>4</v>
      </c>
      <c r="P1446" s="3">
        <v>3.3530000000000002</v>
      </c>
      <c r="Q1446" s="3">
        <v>5.08</v>
      </c>
      <c r="R1446" s="3">
        <v>4.8899999999999997</v>
      </c>
      <c r="S1446" s="6">
        <v>0</v>
      </c>
      <c r="T1446" s="6">
        <f>R1446-S1446</f>
        <v>4.8899999999999997</v>
      </c>
      <c r="U1446" s="3">
        <v>4.8899999999999997</v>
      </c>
      <c r="V1446" s="6">
        <f>U1446-S1446</f>
        <v>4.8899999999999997</v>
      </c>
      <c r="W1446" s="6">
        <f>100 - (1 - (((U1446-T1446)/U1446)+(S1446/T1446)))*100</f>
        <v>0</v>
      </c>
      <c r="X1446" s="3">
        <v>4.9690000000000003</v>
      </c>
      <c r="Y1446" s="13">
        <f>(X1446-U1446)/U1446*100</f>
        <v>1.6155419222904015</v>
      </c>
      <c r="Z1446" s="14">
        <f>IF(W1446&gt;10,"NA",Y1446)</f>
        <v>1.6155419222904015</v>
      </c>
    </row>
    <row r="1447" spans="1:26" ht="19" x14ac:dyDescent="0.25">
      <c r="A1447" s="23">
        <v>1446</v>
      </c>
      <c r="B1447" s="5" t="s">
        <v>0</v>
      </c>
      <c r="C1447" s="3" t="s">
        <v>46</v>
      </c>
      <c r="D1447" s="3" t="s">
        <v>46</v>
      </c>
      <c r="E1447" s="3" t="s">
        <v>47</v>
      </c>
      <c r="F1447" s="3" t="s">
        <v>23</v>
      </c>
      <c r="G1447" s="3">
        <v>22</v>
      </c>
      <c r="H1447" s="3" t="s">
        <v>17</v>
      </c>
      <c r="I1447" s="3" t="s">
        <v>44</v>
      </c>
      <c r="J1447" s="3">
        <v>130</v>
      </c>
      <c r="K1447" s="3">
        <v>30</v>
      </c>
      <c r="L1447" s="3">
        <v>30</v>
      </c>
      <c r="M1447" s="4">
        <f>PI()*(K1447/2)^2/1000+PI()*(L1447/2)^2/1000</f>
        <v>1.4137166941154069</v>
      </c>
      <c r="N1447" s="33">
        <v>0</v>
      </c>
      <c r="O1447" s="3">
        <v>5</v>
      </c>
      <c r="P1447" s="3">
        <v>3.9039999999999999</v>
      </c>
      <c r="Q1447" s="3">
        <v>7.2480000000000002</v>
      </c>
      <c r="R1447" s="3">
        <v>7.1280000000000001</v>
      </c>
      <c r="S1447" s="6">
        <v>0</v>
      </c>
      <c r="T1447" s="6">
        <f>R1447-S1447</f>
        <v>7.1280000000000001</v>
      </c>
      <c r="U1447" s="3">
        <v>7.266</v>
      </c>
      <c r="V1447" s="6">
        <f>U1447-S1447</f>
        <v>7.266</v>
      </c>
      <c r="W1447" s="6">
        <f>100 - (1 - (((U1447-T1447)/U1447)+(S1447/T1447)))*100</f>
        <v>1.8992568125516129</v>
      </c>
      <c r="X1447" s="3">
        <v>7.32</v>
      </c>
      <c r="Y1447" s="13">
        <f>(X1447-U1447)/U1447*100</f>
        <v>0.74318744838976425</v>
      </c>
      <c r="Z1447" s="14">
        <f>IF(W1447&gt;10,"NA",Y1447)</f>
        <v>0.74318744838976425</v>
      </c>
    </row>
    <row r="1448" spans="1:26" ht="19" x14ac:dyDescent="0.25">
      <c r="A1448" s="23">
        <v>1447</v>
      </c>
      <c r="B1448" s="5" t="s">
        <v>0</v>
      </c>
      <c r="C1448" s="3" t="s">
        <v>46</v>
      </c>
      <c r="D1448" s="3" t="s">
        <v>46</v>
      </c>
      <c r="E1448" s="3" t="s">
        <v>47</v>
      </c>
      <c r="F1448" s="3" t="s">
        <v>23</v>
      </c>
      <c r="G1448" s="3">
        <v>22</v>
      </c>
      <c r="H1448" s="3" t="s">
        <v>17</v>
      </c>
      <c r="I1448" s="3" t="s">
        <v>44</v>
      </c>
      <c r="J1448" s="3">
        <v>130</v>
      </c>
      <c r="K1448" s="3">
        <v>30</v>
      </c>
      <c r="L1448" s="3">
        <v>30</v>
      </c>
      <c r="M1448" s="4">
        <f>PI()*(K1448/2)^2/1000+PI()*(L1448/2)^2/1000</f>
        <v>1.4137166941154069</v>
      </c>
      <c r="N1448" s="33">
        <v>0</v>
      </c>
      <c r="O1448" s="3">
        <v>6</v>
      </c>
      <c r="P1448" s="3">
        <v>4.2960000000000003</v>
      </c>
      <c r="Q1448" s="3">
        <v>8.5259999999999998</v>
      </c>
      <c r="R1448" s="3">
        <v>8.3510000000000009</v>
      </c>
      <c r="S1448" s="6">
        <v>0</v>
      </c>
      <c r="T1448" s="6">
        <f>R1448-S1448</f>
        <v>8.3510000000000009</v>
      </c>
      <c r="U1448" s="3">
        <v>9.1709999999999994</v>
      </c>
      <c r="V1448" s="6">
        <f>U1448-S1448</f>
        <v>9.1709999999999994</v>
      </c>
      <c r="W1448" s="6">
        <f>100 - (1 - (((U1448-T1448)/U1448)+(S1448/T1448)))*100</f>
        <v>8.9412277832297349</v>
      </c>
      <c r="X1448" s="3">
        <v>9.2129999999999992</v>
      </c>
      <c r="Y1448" s="13">
        <f>(X1448-U1448)/U1448*100</f>
        <v>0.45796532548249724</v>
      </c>
      <c r="Z1448" s="14">
        <f>IF(W1448&gt;10,"NA",Y1448)</f>
        <v>0.45796532548249724</v>
      </c>
    </row>
    <row r="1449" spans="1:26" ht="19" x14ac:dyDescent="0.25">
      <c r="A1449" s="23">
        <v>1448</v>
      </c>
      <c r="B1449" s="5" t="s">
        <v>0</v>
      </c>
      <c r="C1449" s="3" t="s">
        <v>46</v>
      </c>
      <c r="D1449" s="3" t="s">
        <v>46</v>
      </c>
      <c r="E1449" s="3" t="s">
        <v>47</v>
      </c>
      <c r="F1449" s="3" t="s">
        <v>23</v>
      </c>
      <c r="G1449" s="3">
        <v>22</v>
      </c>
      <c r="H1449" s="3" t="s">
        <v>17</v>
      </c>
      <c r="I1449" s="3" t="s">
        <v>44</v>
      </c>
      <c r="J1449" s="3">
        <v>130</v>
      </c>
      <c r="K1449" s="3">
        <v>30</v>
      </c>
      <c r="L1449" s="3">
        <v>30</v>
      </c>
      <c r="M1449" s="4">
        <f>PI()*(K1449/2)^2/1000+PI()*(L1449/2)^2/1000</f>
        <v>1.4137166941154069</v>
      </c>
      <c r="N1449" s="33">
        <v>0</v>
      </c>
      <c r="O1449" s="3">
        <v>7</v>
      </c>
      <c r="P1449" s="3">
        <v>5.0490000000000004</v>
      </c>
      <c r="Q1449" s="3">
        <v>10.522</v>
      </c>
      <c r="R1449" s="3">
        <v>10.346</v>
      </c>
      <c r="S1449" s="6">
        <v>0</v>
      </c>
      <c r="T1449" s="6">
        <f>R1449-S1449</f>
        <v>10.346</v>
      </c>
      <c r="U1449" s="3">
        <v>10.385</v>
      </c>
      <c r="V1449" s="6">
        <f>U1449-S1449</f>
        <v>10.385</v>
      </c>
      <c r="W1449" s="6">
        <f>100 - (1 - (((U1449-T1449)/U1449)+(S1449/T1449)))*100</f>
        <v>0.3755416466056829</v>
      </c>
      <c r="X1449" s="3">
        <v>10.648999999999999</v>
      </c>
      <c r="Y1449" s="13">
        <f>(X1449-U1449)/U1449*100</f>
        <v>2.5421280693307593</v>
      </c>
      <c r="Z1449" s="14">
        <f>IF(W1449&gt;10,"NA",Y1449)</f>
        <v>2.5421280693307593</v>
      </c>
    </row>
    <row r="1450" spans="1:26" ht="19" x14ac:dyDescent="0.25">
      <c r="A1450" s="23">
        <v>1449</v>
      </c>
      <c r="B1450" s="5" t="s">
        <v>0</v>
      </c>
      <c r="C1450" s="3" t="s">
        <v>46</v>
      </c>
      <c r="D1450" s="3" t="s">
        <v>46</v>
      </c>
      <c r="E1450" s="3" t="s">
        <v>47</v>
      </c>
      <c r="F1450" s="3" t="s">
        <v>23</v>
      </c>
      <c r="G1450" s="3">
        <v>22</v>
      </c>
      <c r="H1450" s="3" t="s">
        <v>17</v>
      </c>
      <c r="I1450" s="3" t="s">
        <v>44</v>
      </c>
      <c r="J1450" s="3">
        <v>130</v>
      </c>
      <c r="K1450" s="3">
        <v>30</v>
      </c>
      <c r="L1450" s="3">
        <v>30</v>
      </c>
      <c r="M1450" s="4">
        <f>PI()*(K1450/2)^2/1000+PI()*(L1450/2)^2/1000</f>
        <v>1.4137166941154069</v>
      </c>
      <c r="N1450" s="33">
        <v>1</v>
      </c>
      <c r="O1450" s="3">
        <v>8</v>
      </c>
      <c r="P1450" s="3">
        <v>3.6240000000000001</v>
      </c>
      <c r="Q1450" s="3">
        <v>5.056</v>
      </c>
      <c r="R1450" s="3">
        <v>4.907</v>
      </c>
      <c r="S1450" s="6">
        <v>0</v>
      </c>
      <c r="T1450" s="6">
        <f>R1450-S1450</f>
        <v>4.907</v>
      </c>
      <c r="U1450" s="3">
        <v>4.907</v>
      </c>
      <c r="V1450" s="6">
        <f>U1450-S1450</f>
        <v>4.907</v>
      </c>
      <c r="W1450" s="6">
        <f>100 - (1 - (((U1450-T1450)/U1450)+(S1450/T1450)))*100</f>
        <v>0</v>
      </c>
      <c r="X1450" s="3">
        <v>5.1029999999999998</v>
      </c>
      <c r="Y1450" s="13">
        <f>(X1450-U1450)/U1450*100</f>
        <v>3.9942938659058429</v>
      </c>
      <c r="Z1450" s="14">
        <f>IF(W1450&gt;10,"NA",Y1450)</f>
        <v>3.9942938659058429</v>
      </c>
    </row>
    <row r="1451" spans="1:26" ht="19" x14ac:dyDescent="0.25">
      <c r="A1451" s="23">
        <v>1450</v>
      </c>
      <c r="B1451" s="5" t="s">
        <v>0</v>
      </c>
      <c r="C1451" s="3" t="s">
        <v>46</v>
      </c>
      <c r="D1451" s="3" t="s">
        <v>46</v>
      </c>
      <c r="E1451" s="3" t="s">
        <v>47</v>
      </c>
      <c r="F1451" s="3" t="s">
        <v>23</v>
      </c>
      <c r="G1451" s="3">
        <v>23</v>
      </c>
      <c r="H1451" s="3" t="s">
        <v>9</v>
      </c>
      <c r="I1451" s="3" t="s">
        <v>44</v>
      </c>
      <c r="J1451" s="3">
        <v>110</v>
      </c>
      <c r="K1451" s="3">
        <v>25</v>
      </c>
      <c r="L1451" s="3">
        <v>0</v>
      </c>
      <c r="M1451" s="4">
        <f>PI()*(K1451/2)^2/1000+PI()*(L1451/2)^2/1000</f>
        <v>0.49087385212340517</v>
      </c>
      <c r="N1451" s="33">
        <v>0</v>
      </c>
      <c r="O1451" s="3">
        <v>1</v>
      </c>
      <c r="P1451" s="6">
        <v>4.6660000000000004</v>
      </c>
      <c r="Q1451" s="6">
        <v>9.4960000000000004</v>
      </c>
      <c r="R1451" s="6">
        <v>9.359</v>
      </c>
      <c r="S1451" s="6">
        <v>0</v>
      </c>
      <c r="T1451" s="6">
        <f>R1451-S1451</f>
        <v>9.359</v>
      </c>
      <c r="U1451" s="6">
        <v>9.359</v>
      </c>
      <c r="V1451" s="6">
        <f>U1451-S1451</f>
        <v>9.359</v>
      </c>
      <c r="W1451" s="6">
        <f>100 - (1 - (((U1451-T1451)/U1451)+(S1451/T1451)))*100</f>
        <v>0</v>
      </c>
      <c r="X1451" s="6">
        <v>9.6340000000000003</v>
      </c>
      <c r="Y1451" s="13">
        <f>(X1451-U1451)/U1451*100</f>
        <v>2.9383481141147598</v>
      </c>
      <c r="Z1451" s="14">
        <f>IF(W1451&gt;10,"NA",Y1451)</f>
        <v>2.9383481141147598</v>
      </c>
    </row>
    <row r="1452" spans="1:26" ht="19" x14ac:dyDescent="0.25">
      <c r="A1452" s="23">
        <v>1451</v>
      </c>
      <c r="B1452" s="5" t="s">
        <v>0</v>
      </c>
      <c r="C1452" s="3" t="s">
        <v>46</v>
      </c>
      <c r="D1452" s="3" t="s">
        <v>46</v>
      </c>
      <c r="E1452" s="3" t="s">
        <v>47</v>
      </c>
      <c r="F1452" s="3" t="s">
        <v>23</v>
      </c>
      <c r="G1452" s="3">
        <v>23</v>
      </c>
      <c r="H1452" s="3" t="s">
        <v>9</v>
      </c>
      <c r="I1452" s="3" t="s">
        <v>44</v>
      </c>
      <c r="J1452" s="3">
        <v>110</v>
      </c>
      <c r="K1452" s="3">
        <v>25</v>
      </c>
      <c r="L1452" s="3">
        <v>0</v>
      </c>
      <c r="M1452" s="4">
        <f>PI()*(K1452/2)^2/1000+PI()*(L1452/2)^2/1000</f>
        <v>0.49087385212340517</v>
      </c>
      <c r="N1452" s="33">
        <v>0</v>
      </c>
      <c r="O1452" s="3">
        <v>2</v>
      </c>
      <c r="P1452" s="6">
        <v>2.9409999999999998</v>
      </c>
      <c r="Q1452" s="6">
        <v>4.6929999999999996</v>
      </c>
      <c r="R1452" s="6">
        <v>4.6109999999999998</v>
      </c>
      <c r="S1452" s="6">
        <v>0</v>
      </c>
      <c r="T1452" s="6">
        <f>R1452-S1452</f>
        <v>4.6109999999999998</v>
      </c>
      <c r="U1452" s="6">
        <v>4.6109999999999998</v>
      </c>
      <c r="V1452" s="6">
        <f>U1452-S1452</f>
        <v>4.6109999999999998</v>
      </c>
      <c r="W1452" s="6">
        <f>100 - (1 - (((U1452-T1452)/U1452)+(S1452/T1452)))*100</f>
        <v>0</v>
      </c>
      <c r="X1452" s="6">
        <v>4.8019999999999996</v>
      </c>
      <c r="Y1452" s="13">
        <f>(X1452-U1452)/U1452*100</f>
        <v>4.142268488397308</v>
      </c>
      <c r="Z1452" s="14">
        <f>IF(W1452&gt;10,"NA",Y1452)</f>
        <v>4.142268488397308</v>
      </c>
    </row>
    <row r="1453" spans="1:26" ht="19" x14ac:dyDescent="0.25">
      <c r="A1453" s="23">
        <v>1452</v>
      </c>
      <c r="B1453" s="5" t="s">
        <v>0</v>
      </c>
      <c r="C1453" s="3" t="s">
        <v>46</v>
      </c>
      <c r="D1453" s="3" t="s">
        <v>46</v>
      </c>
      <c r="E1453" s="3" t="s">
        <v>47</v>
      </c>
      <c r="F1453" s="3" t="s">
        <v>23</v>
      </c>
      <c r="G1453" s="3">
        <v>23</v>
      </c>
      <c r="H1453" s="3" t="s">
        <v>9</v>
      </c>
      <c r="I1453" s="3" t="s">
        <v>44</v>
      </c>
      <c r="J1453" s="3">
        <v>110</v>
      </c>
      <c r="K1453" s="3">
        <v>25</v>
      </c>
      <c r="L1453" s="3">
        <v>0</v>
      </c>
      <c r="M1453" s="4">
        <f>PI()*(K1453/2)^2/1000+PI()*(L1453/2)^2/1000</f>
        <v>0.49087385212340517</v>
      </c>
      <c r="N1453" s="33">
        <v>0</v>
      </c>
      <c r="O1453" s="3">
        <v>3</v>
      </c>
      <c r="P1453" s="6">
        <v>3.6</v>
      </c>
      <c r="Q1453" s="6">
        <v>5.9989999999999997</v>
      </c>
      <c r="R1453" s="6">
        <v>5.8920000000000003</v>
      </c>
      <c r="S1453" s="6">
        <v>0.27</v>
      </c>
      <c r="T1453" s="6">
        <f>R1453-S1453</f>
        <v>5.6219999999999999</v>
      </c>
      <c r="U1453" s="6">
        <v>7.3890000000000002</v>
      </c>
      <c r="V1453" s="6">
        <f>U1453-S1453</f>
        <v>7.1189999999999998</v>
      </c>
      <c r="W1453" s="6">
        <f>100 - (1 - (((U1453-T1453)/U1453)+(S1453/T1453)))*100</f>
        <v>28.716487472436242</v>
      </c>
      <c r="X1453" s="6">
        <v>7.3890000000000002</v>
      </c>
      <c r="Y1453" s="13">
        <f>(X1453-U1453)/U1453*100</f>
        <v>0</v>
      </c>
      <c r="Z1453" s="14" t="str">
        <f>IF(W1453&gt;10,"NA",Y1453)</f>
        <v>NA</v>
      </c>
    </row>
    <row r="1454" spans="1:26" ht="19" x14ac:dyDescent="0.25">
      <c r="A1454" s="23">
        <v>1453</v>
      </c>
      <c r="B1454" s="5" t="s">
        <v>0</v>
      </c>
      <c r="C1454" s="3" t="s">
        <v>46</v>
      </c>
      <c r="D1454" s="3" t="s">
        <v>46</v>
      </c>
      <c r="E1454" s="3" t="s">
        <v>47</v>
      </c>
      <c r="F1454" s="3" t="s">
        <v>23</v>
      </c>
      <c r="G1454" s="3">
        <v>23</v>
      </c>
      <c r="H1454" s="3" t="s">
        <v>9</v>
      </c>
      <c r="I1454" s="3" t="s">
        <v>44</v>
      </c>
      <c r="J1454" s="3">
        <v>110</v>
      </c>
      <c r="K1454" s="3">
        <v>25</v>
      </c>
      <c r="L1454" s="3">
        <v>0</v>
      </c>
      <c r="M1454" s="4">
        <f>PI()*(K1454/2)^2/1000+PI()*(L1454/2)^2/1000</f>
        <v>0.49087385212340517</v>
      </c>
      <c r="N1454" s="33">
        <v>0</v>
      </c>
      <c r="O1454" s="3">
        <v>4</v>
      </c>
      <c r="P1454" s="6">
        <v>3.2959999999999998</v>
      </c>
      <c r="Q1454" s="6">
        <v>5.0570000000000004</v>
      </c>
      <c r="R1454" s="6">
        <v>4.8959999999999999</v>
      </c>
      <c r="S1454" s="6">
        <v>0</v>
      </c>
      <c r="T1454" s="6">
        <f>R1454-S1454</f>
        <v>4.8959999999999999</v>
      </c>
      <c r="U1454" s="6">
        <v>4.8959999999999999</v>
      </c>
      <c r="V1454" s="6">
        <f>U1454-S1454</f>
        <v>4.8959999999999999</v>
      </c>
      <c r="W1454" s="6">
        <f>100 - (1 - (((U1454-T1454)/U1454)+(S1454/T1454)))*100</f>
        <v>0</v>
      </c>
      <c r="X1454" s="6">
        <v>5.0220000000000002</v>
      </c>
      <c r="Y1454" s="13">
        <f>(X1454-U1454)/U1454*100</f>
        <v>2.5735294117647127</v>
      </c>
      <c r="Z1454" s="14">
        <f>IF(W1454&gt;10,"NA",Y1454)</f>
        <v>2.5735294117647127</v>
      </c>
    </row>
    <row r="1455" spans="1:26" ht="19" x14ac:dyDescent="0.25">
      <c r="A1455" s="23">
        <v>1454</v>
      </c>
      <c r="B1455" s="5" t="s">
        <v>0</v>
      </c>
      <c r="C1455" s="3" t="s">
        <v>46</v>
      </c>
      <c r="D1455" s="3" t="s">
        <v>46</v>
      </c>
      <c r="E1455" s="3" t="s">
        <v>47</v>
      </c>
      <c r="F1455" s="3" t="s">
        <v>23</v>
      </c>
      <c r="G1455" s="3">
        <v>23</v>
      </c>
      <c r="H1455" s="3" t="s">
        <v>9</v>
      </c>
      <c r="I1455" s="3" t="s">
        <v>44</v>
      </c>
      <c r="J1455" s="3">
        <v>110</v>
      </c>
      <c r="K1455" s="3">
        <v>25</v>
      </c>
      <c r="L1455" s="3">
        <v>0</v>
      </c>
      <c r="M1455" s="4">
        <f>PI()*(K1455/2)^2/1000+PI()*(L1455/2)^2/1000</f>
        <v>0.49087385212340517</v>
      </c>
      <c r="N1455" s="33">
        <v>0</v>
      </c>
      <c r="O1455" s="3">
        <v>5</v>
      </c>
      <c r="P1455" s="6">
        <v>2.5880000000000001</v>
      </c>
      <c r="Q1455" s="6">
        <v>3.5379999999999998</v>
      </c>
      <c r="R1455" s="6">
        <v>3.4540000000000002</v>
      </c>
      <c r="S1455" s="6">
        <v>0</v>
      </c>
      <c r="T1455" s="6">
        <f>R1455-S1455</f>
        <v>3.4540000000000002</v>
      </c>
      <c r="U1455" s="6">
        <v>3.4540000000000002</v>
      </c>
      <c r="V1455" s="6">
        <f>U1455-S1455</f>
        <v>3.4540000000000002</v>
      </c>
      <c r="W1455" s="6">
        <f>100 - (1 - (((U1455-T1455)/U1455)+(S1455/T1455)))*100</f>
        <v>0</v>
      </c>
      <c r="X1455" s="6">
        <v>3.532</v>
      </c>
      <c r="Y1455" s="13">
        <f>(X1455-U1455)/U1455*100</f>
        <v>2.2582513028372855</v>
      </c>
      <c r="Z1455" s="14">
        <f>IF(W1455&gt;10,"NA",Y1455)</f>
        <v>2.2582513028372855</v>
      </c>
    </row>
    <row r="1456" spans="1:26" ht="19" x14ac:dyDescent="0.25">
      <c r="A1456" s="23">
        <v>1455</v>
      </c>
      <c r="B1456" s="5" t="s">
        <v>0</v>
      </c>
      <c r="C1456" s="3" t="s">
        <v>46</v>
      </c>
      <c r="D1456" s="3" t="s">
        <v>46</v>
      </c>
      <c r="E1456" s="3" t="s">
        <v>47</v>
      </c>
      <c r="F1456" s="3" t="s">
        <v>23</v>
      </c>
      <c r="G1456" s="3">
        <v>23</v>
      </c>
      <c r="H1456" s="3" t="s">
        <v>9</v>
      </c>
      <c r="I1456" s="3" t="s">
        <v>44</v>
      </c>
      <c r="J1456" s="3">
        <v>110</v>
      </c>
      <c r="K1456" s="3">
        <v>25</v>
      </c>
      <c r="L1456" s="3">
        <v>0</v>
      </c>
      <c r="M1456" s="4">
        <f>PI()*(K1456/2)^2/1000+PI()*(L1456/2)^2/1000</f>
        <v>0.49087385212340517</v>
      </c>
      <c r="N1456" s="33">
        <v>0</v>
      </c>
      <c r="O1456" s="3">
        <v>6</v>
      </c>
      <c r="P1456" s="6">
        <v>3.71</v>
      </c>
      <c r="Q1456" s="6">
        <v>6.4569999999999999</v>
      </c>
      <c r="R1456" s="6">
        <v>6.3460000000000001</v>
      </c>
      <c r="S1456" s="6">
        <v>0</v>
      </c>
      <c r="T1456" s="6">
        <f>R1456-S1456</f>
        <v>6.3460000000000001</v>
      </c>
      <c r="U1456" s="6">
        <v>6.5279999999999996</v>
      </c>
      <c r="V1456" s="6">
        <f>U1456-S1456</f>
        <v>6.5279999999999996</v>
      </c>
      <c r="W1456" s="6">
        <f>100 - (1 - (((U1456-T1456)/U1456)+(S1456/T1456)))*100</f>
        <v>2.7879901960784252</v>
      </c>
      <c r="X1456" s="6">
        <v>6.6929999999999996</v>
      </c>
      <c r="Y1456" s="13">
        <f>(X1456-U1456)/U1456*100</f>
        <v>2.5275735294117654</v>
      </c>
      <c r="Z1456" s="14">
        <f>IF(W1456&gt;10,"NA",Y1456)</f>
        <v>2.5275735294117654</v>
      </c>
    </row>
    <row r="1457" spans="1:26" ht="19" x14ac:dyDescent="0.25">
      <c r="A1457" s="23">
        <v>1456</v>
      </c>
      <c r="B1457" s="5" t="s">
        <v>0</v>
      </c>
      <c r="C1457" s="3" t="s">
        <v>46</v>
      </c>
      <c r="D1457" s="3" t="s">
        <v>46</v>
      </c>
      <c r="E1457" s="3" t="s">
        <v>47</v>
      </c>
      <c r="F1457" s="3" t="s">
        <v>23</v>
      </c>
      <c r="G1457" s="3">
        <v>23</v>
      </c>
      <c r="H1457" s="3" t="s">
        <v>9</v>
      </c>
      <c r="I1457" s="3" t="s">
        <v>44</v>
      </c>
      <c r="J1457" s="3">
        <v>110</v>
      </c>
      <c r="K1457" s="3">
        <v>25</v>
      </c>
      <c r="L1457" s="3">
        <v>0</v>
      </c>
      <c r="M1457" s="4">
        <f>PI()*(K1457/2)^2/1000+PI()*(L1457/2)^2/1000</f>
        <v>0.49087385212340517</v>
      </c>
      <c r="N1457" s="33">
        <v>0</v>
      </c>
      <c r="O1457" s="3">
        <v>7</v>
      </c>
      <c r="P1457" s="6">
        <v>3.9550000000000001</v>
      </c>
      <c r="Q1457" s="6">
        <v>7.4779999999999998</v>
      </c>
      <c r="R1457" s="6">
        <v>7.3719999999999999</v>
      </c>
      <c r="S1457" s="6">
        <v>0</v>
      </c>
      <c r="T1457" s="6">
        <f>R1457-S1457</f>
        <v>7.3719999999999999</v>
      </c>
      <c r="U1457" s="6">
        <v>7.3719999999999999</v>
      </c>
      <c r="V1457" s="6">
        <f>U1457-S1457</f>
        <v>7.3719999999999999</v>
      </c>
      <c r="W1457" s="6">
        <f>100 - (1 - (((U1457-T1457)/U1457)+(S1457/T1457)))*100</f>
        <v>0</v>
      </c>
      <c r="X1457" s="6">
        <v>7.5880000000000001</v>
      </c>
      <c r="Y1457" s="13">
        <f>(X1457-U1457)/U1457*100</f>
        <v>2.9300054259359767</v>
      </c>
      <c r="Z1457" s="14">
        <f>IF(W1457&gt;10,"NA",Y1457)</f>
        <v>2.9300054259359767</v>
      </c>
    </row>
    <row r="1458" spans="1:26" ht="19" x14ac:dyDescent="0.25">
      <c r="A1458" s="23">
        <v>1457</v>
      </c>
      <c r="B1458" s="5" t="s">
        <v>0</v>
      </c>
      <c r="C1458" s="3" t="s">
        <v>46</v>
      </c>
      <c r="D1458" s="3" t="s">
        <v>46</v>
      </c>
      <c r="E1458" s="3" t="s">
        <v>47</v>
      </c>
      <c r="F1458" s="3" t="s">
        <v>23</v>
      </c>
      <c r="G1458" s="3">
        <v>23</v>
      </c>
      <c r="H1458" s="3" t="s">
        <v>9</v>
      </c>
      <c r="I1458" s="3" t="s">
        <v>44</v>
      </c>
      <c r="J1458" s="3">
        <v>110</v>
      </c>
      <c r="K1458" s="3">
        <v>25</v>
      </c>
      <c r="L1458" s="3">
        <v>0</v>
      </c>
      <c r="M1458" s="4">
        <f>PI()*(K1458/2)^2/1000+PI()*(L1458/2)^2/1000</f>
        <v>0.49087385212340517</v>
      </c>
      <c r="N1458" s="33">
        <v>0</v>
      </c>
      <c r="O1458" s="3">
        <v>8</v>
      </c>
      <c r="P1458" s="6">
        <v>3.9039999999999999</v>
      </c>
      <c r="Q1458" s="6">
        <v>7.4450000000000003</v>
      </c>
      <c r="R1458" s="6">
        <v>7.298</v>
      </c>
      <c r="S1458" s="6">
        <v>0</v>
      </c>
      <c r="T1458" s="6">
        <f>R1458-S1458</f>
        <v>7.298</v>
      </c>
      <c r="U1458" s="6">
        <v>7.298</v>
      </c>
      <c r="V1458" s="6">
        <f>U1458-S1458</f>
        <v>7.298</v>
      </c>
      <c r="W1458" s="6">
        <f>100 - (1 - (((U1458-T1458)/U1458)+(S1458/T1458)))*100</f>
        <v>0</v>
      </c>
      <c r="X1458" s="6">
        <v>7.5039999999999996</v>
      </c>
      <c r="Y1458" s="13">
        <f>(X1458-U1458)/U1458*100</f>
        <v>2.8226911482597905</v>
      </c>
      <c r="Z1458" s="14">
        <f>IF(W1458&gt;10,"NA",Y1458)</f>
        <v>2.8226911482597905</v>
      </c>
    </row>
    <row r="1459" spans="1:26" ht="19" x14ac:dyDescent="0.25">
      <c r="A1459" s="23">
        <v>1458</v>
      </c>
      <c r="B1459" s="5" t="s">
        <v>0</v>
      </c>
      <c r="C1459" s="3" t="s">
        <v>46</v>
      </c>
      <c r="D1459" s="3" t="s">
        <v>46</v>
      </c>
      <c r="E1459" s="3" t="s">
        <v>47</v>
      </c>
      <c r="F1459" s="3" t="s">
        <v>23</v>
      </c>
      <c r="G1459" s="3">
        <v>23</v>
      </c>
      <c r="H1459" s="3" t="s">
        <v>9</v>
      </c>
      <c r="I1459" s="3" t="s">
        <v>44</v>
      </c>
      <c r="J1459" s="3">
        <v>110</v>
      </c>
      <c r="K1459" s="3">
        <v>25</v>
      </c>
      <c r="L1459" s="3">
        <v>0</v>
      </c>
      <c r="M1459" s="4">
        <f>PI()*(K1459/2)^2/1000+PI()*(L1459/2)^2/1000</f>
        <v>0.49087385212340517</v>
      </c>
      <c r="N1459" s="33">
        <v>0</v>
      </c>
      <c r="O1459" s="3">
        <v>9</v>
      </c>
      <c r="P1459" s="6">
        <v>3.8359999999999999</v>
      </c>
      <c r="Q1459" s="6">
        <v>6.6120000000000001</v>
      </c>
      <c r="R1459" s="6">
        <v>6.5010000000000003</v>
      </c>
      <c r="S1459" s="6">
        <v>0</v>
      </c>
      <c r="T1459" s="6">
        <f>R1459-S1459</f>
        <v>6.5010000000000003</v>
      </c>
      <c r="U1459" s="6">
        <v>7.548</v>
      </c>
      <c r="V1459" s="6">
        <f>U1459-S1459</f>
        <v>7.548</v>
      </c>
      <c r="W1459" s="6">
        <f>100 - (1 - (((U1459-T1459)/U1459)+(S1459/T1459)))*100</f>
        <v>13.871224165341815</v>
      </c>
      <c r="X1459" s="6">
        <v>7.6669999999999998</v>
      </c>
      <c r="Y1459" s="13">
        <f>(X1459-U1459)/U1459*100</f>
        <v>1.5765765765765736</v>
      </c>
      <c r="Z1459" s="14" t="str">
        <f>IF(W1459&gt;10,"NA",Y1459)</f>
        <v>NA</v>
      </c>
    </row>
    <row r="1460" spans="1:26" ht="19" x14ac:dyDescent="0.25">
      <c r="A1460" s="23">
        <v>1459</v>
      </c>
      <c r="B1460" s="5" t="s">
        <v>0</v>
      </c>
      <c r="C1460" s="3" t="s">
        <v>46</v>
      </c>
      <c r="D1460" s="3" t="s">
        <v>46</v>
      </c>
      <c r="E1460" s="3" t="s">
        <v>47</v>
      </c>
      <c r="F1460" s="3" t="s">
        <v>23</v>
      </c>
      <c r="G1460" s="3">
        <v>23</v>
      </c>
      <c r="H1460" s="3" t="s">
        <v>9</v>
      </c>
      <c r="I1460" s="3" t="s">
        <v>44</v>
      </c>
      <c r="J1460" s="3">
        <v>110</v>
      </c>
      <c r="K1460" s="3">
        <v>25</v>
      </c>
      <c r="L1460" s="3">
        <v>0</v>
      </c>
      <c r="M1460" s="4">
        <f>PI()*(K1460/2)^2/1000+PI()*(L1460/2)^2/1000</f>
        <v>0.49087385212340517</v>
      </c>
      <c r="N1460" s="33">
        <v>0</v>
      </c>
      <c r="O1460" s="3">
        <v>10</v>
      </c>
      <c r="P1460" s="6">
        <v>1.879</v>
      </c>
      <c r="Q1460" s="6">
        <v>2.0489999999999999</v>
      </c>
      <c r="R1460" s="6">
        <v>2.0179999999999998</v>
      </c>
      <c r="S1460" s="6">
        <v>0</v>
      </c>
      <c r="T1460" s="6">
        <f>R1460-S1460</f>
        <v>2.0179999999999998</v>
      </c>
      <c r="U1460" s="6">
        <v>2.0179999999999998</v>
      </c>
      <c r="V1460" s="6">
        <f>U1460-S1460</f>
        <v>2.0179999999999998</v>
      </c>
      <c r="W1460" s="6">
        <f>100 - (1 - (((U1460-T1460)/U1460)+(S1460/T1460)))*100</f>
        <v>0</v>
      </c>
      <c r="X1460" s="6">
        <v>2.093</v>
      </c>
      <c r="Y1460" s="13">
        <f>(X1460-U1460)/U1460*100</f>
        <v>3.7165510406343008</v>
      </c>
      <c r="Z1460" s="14">
        <f>IF(W1460&gt;10,"NA",Y1460)</f>
        <v>3.7165510406343008</v>
      </c>
    </row>
    <row r="1461" spans="1:26" ht="19" x14ac:dyDescent="0.25">
      <c r="A1461" s="23">
        <v>1460</v>
      </c>
      <c r="B1461" s="5" t="s">
        <v>0</v>
      </c>
      <c r="C1461" s="3" t="s">
        <v>46</v>
      </c>
      <c r="D1461" s="3" t="s">
        <v>46</v>
      </c>
      <c r="E1461" s="3" t="s">
        <v>47</v>
      </c>
      <c r="F1461" s="3" t="s">
        <v>23</v>
      </c>
      <c r="G1461" s="3">
        <v>24</v>
      </c>
      <c r="H1461" s="3" t="s">
        <v>9</v>
      </c>
      <c r="I1461" s="3" t="s">
        <v>13</v>
      </c>
      <c r="J1461" s="3">
        <v>70</v>
      </c>
      <c r="K1461" s="3">
        <v>40</v>
      </c>
      <c r="L1461" s="3">
        <v>0</v>
      </c>
      <c r="M1461" s="4">
        <f>PI()*(K1461/2)^2/1000+PI()*(L1461/2)^2/1000</f>
        <v>1.2566370614359172</v>
      </c>
      <c r="N1461" s="33">
        <v>0</v>
      </c>
      <c r="O1461" s="3">
        <v>1</v>
      </c>
      <c r="P1461" s="6">
        <v>3.597</v>
      </c>
      <c r="Q1461" s="6">
        <v>3.9390000000000001</v>
      </c>
      <c r="R1461" s="6">
        <v>3.8170000000000002</v>
      </c>
      <c r="S1461" s="6">
        <v>0</v>
      </c>
      <c r="T1461" s="6">
        <f>R1461-S1461</f>
        <v>3.8170000000000002</v>
      </c>
      <c r="U1461" s="6">
        <v>5.9560000000000004</v>
      </c>
      <c r="V1461" s="6">
        <f>U1461-S1461</f>
        <v>5.9560000000000004</v>
      </c>
      <c r="W1461" s="6">
        <f>100 - (1 - (((U1461-T1461)/U1461)+(S1461/T1461)))*100</f>
        <v>35.913364674278043</v>
      </c>
      <c r="X1461" s="6">
        <v>5.9560000000000004</v>
      </c>
      <c r="Y1461" s="13">
        <f>(X1461-U1461)/U1461*100</f>
        <v>0</v>
      </c>
      <c r="Z1461" s="14" t="str">
        <f>IF(W1461&gt;10,"NA",Y1461)</f>
        <v>NA</v>
      </c>
    </row>
    <row r="1462" spans="1:26" ht="19" x14ac:dyDescent="0.25">
      <c r="A1462" s="23">
        <v>1461</v>
      </c>
      <c r="B1462" s="5" t="s">
        <v>0</v>
      </c>
      <c r="C1462" s="3" t="s">
        <v>46</v>
      </c>
      <c r="D1462" s="3" t="s">
        <v>46</v>
      </c>
      <c r="E1462" s="3" t="s">
        <v>47</v>
      </c>
      <c r="F1462" s="3" t="s">
        <v>23</v>
      </c>
      <c r="G1462" s="3">
        <v>24</v>
      </c>
      <c r="H1462" s="3" t="s">
        <v>9</v>
      </c>
      <c r="I1462" s="3" t="s">
        <v>13</v>
      </c>
      <c r="J1462" s="3">
        <v>70</v>
      </c>
      <c r="K1462" s="3">
        <v>40</v>
      </c>
      <c r="L1462" s="3">
        <v>0</v>
      </c>
      <c r="M1462" s="4">
        <f>PI()*(K1462/2)^2/1000+PI()*(L1462/2)^2/1000</f>
        <v>1.2566370614359172</v>
      </c>
      <c r="N1462" s="33">
        <v>0</v>
      </c>
      <c r="O1462" s="3">
        <v>2</v>
      </c>
      <c r="P1462" s="6">
        <v>3.3420000000000001</v>
      </c>
      <c r="Q1462" s="6">
        <v>4.8360000000000003</v>
      </c>
      <c r="R1462" s="6">
        <v>4.7119999999999997</v>
      </c>
      <c r="S1462" s="6">
        <v>0</v>
      </c>
      <c r="T1462" s="6">
        <f>R1462-S1462</f>
        <v>4.7119999999999997</v>
      </c>
      <c r="U1462" s="6">
        <v>4.7489999999999997</v>
      </c>
      <c r="V1462" s="6">
        <f>U1462-S1462</f>
        <v>4.7489999999999997</v>
      </c>
      <c r="W1462" s="6">
        <f>100 - (1 - (((U1462-T1462)/U1462)+(S1462/T1462)))*100</f>
        <v>0.77911139187196454</v>
      </c>
      <c r="X1462" s="6">
        <v>4.8</v>
      </c>
      <c r="Y1462" s="13">
        <f>(X1462-U1462)/U1462*100</f>
        <v>1.0739102969046148</v>
      </c>
      <c r="Z1462" s="14">
        <f>IF(W1462&gt;10,"NA",Y1462)</f>
        <v>1.0739102969046148</v>
      </c>
    </row>
    <row r="1463" spans="1:26" ht="19" x14ac:dyDescent="0.25">
      <c r="A1463" s="23">
        <v>1462</v>
      </c>
      <c r="B1463" s="5" t="s">
        <v>0</v>
      </c>
      <c r="C1463" s="3" t="s">
        <v>46</v>
      </c>
      <c r="D1463" s="3" t="s">
        <v>46</v>
      </c>
      <c r="E1463" s="3" t="s">
        <v>47</v>
      </c>
      <c r="F1463" s="3" t="s">
        <v>23</v>
      </c>
      <c r="G1463" s="3">
        <v>24</v>
      </c>
      <c r="H1463" s="3" t="s">
        <v>9</v>
      </c>
      <c r="I1463" s="3" t="s">
        <v>13</v>
      </c>
      <c r="J1463" s="3">
        <v>70</v>
      </c>
      <c r="K1463" s="3">
        <v>40</v>
      </c>
      <c r="L1463" s="3">
        <v>0</v>
      </c>
      <c r="M1463" s="4">
        <f>PI()*(K1463/2)^2/1000+PI()*(L1463/2)^2/1000</f>
        <v>1.2566370614359172</v>
      </c>
      <c r="N1463" s="33">
        <v>1</v>
      </c>
      <c r="O1463" s="3">
        <v>3</v>
      </c>
      <c r="P1463" s="6">
        <v>2.5819999999999999</v>
      </c>
      <c r="Q1463" s="6">
        <v>2.9980000000000002</v>
      </c>
      <c r="R1463" s="6">
        <v>2.9209999999999998</v>
      </c>
      <c r="S1463" s="6">
        <v>0</v>
      </c>
      <c r="T1463" s="6">
        <f>R1463-S1463</f>
        <v>2.9209999999999998</v>
      </c>
      <c r="U1463" s="6">
        <v>3.056</v>
      </c>
      <c r="V1463" s="6">
        <f>U1463-S1463</f>
        <v>3.056</v>
      </c>
      <c r="W1463" s="6">
        <f>100 - (1 - (((U1463-T1463)/U1463)+(S1463/T1463)))*100</f>
        <v>4.4175392670157123</v>
      </c>
      <c r="X1463" s="6">
        <v>3.097</v>
      </c>
      <c r="Y1463" s="13">
        <f>(X1463-U1463)/U1463*100</f>
        <v>1.3416230366492123</v>
      </c>
      <c r="Z1463" s="14">
        <f>IF(W1463&gt;10,"NA",Y1463)</f>
        <v>1.3416230366492123</v>
      </c>
    </row>
    <row r="1464" spans="1:26" ht="19" x14ac:dyDescent="0.25">
      <c r="A1464" s="23">
        <v>1463</v>
      </c>
      <c r="B1464" s="5" t="s">
        <v>0</v>
      </c>
      <c r="C1464" s="3" t="s">
        <v>46</v>
      </c>
      <c r="D1464" s="3" t="s">
        <v>46</v>
      </c>
      <c r="E1464" s="3" t="s">
        <v>47</v>
      </c>
      <c r="F1464" s="3" t="s">
        <v>23</v>
      </c>
      <c r="G1464" s="3">
        <v>24</v>
      </c>
      <c r="H1464" s="3" t="s">
        <v>9</v>
      </c>
      <c r="I1464" s="3" t="s">
        <v>13</v>
      </c>
      <c r="J1464" s="3">
        <v>70</v>
      </c>
      <c r="K1464" s="3">
        <v>40</v>
      </c>
      <c r="L1464" s="3">
        <v>0</v>
      </c>
      <c r="M1464" s="4">
        <f>PI()*(K1464/2)^2/1000+PI()*(L1464/2)^2/1000</f>
        <v>1.2566370614359172</v>
      </c>
      <c r="N1464" s="33">
        <v>0</v>
      </c>
      <c r="O1464" s="3">
        <v>4</v>
      </c>
      <c r="P1464" s="6">
        <v>3.95</v>
      </c>
      <c r="Q1464" s="6">
        <v>7.0540000000000003</v>
      </c>
      <c r="R1464" s="6">
        <v>6.8920000000000003</v>
      </c>
      <c r="S1464" s="6">
        <v>0</v>
      </c>
      <c r="T1464" s="6">
        <f>R1464-S1464</f>
        <v>6.8920000000000003</v>
      </c>
      <c r="U1464" s="6">
        <v>7.86</v>
      </c>
      <c r="V1464" s="6">
        <f>U1464-S1464</f>
        <v>7.86</v>
      </c>
      <c r="W1464" s="6">
        <f>100 - (1 - (((U1464-T1464)/U1464)+(S1464/T1464)))*100</f>
        <v>12.315521628498729</v>
      </c>
      <c r="X1464" s="6">
        <v>7.9029999999999996</v>
      </c>
      <c r="Y1464" s="13">
        <f>(X1464-U1464)/U1464*100</f>
        <v>0.54707379134859113</v>
      </c>
      <c r="Z1464" s="14" t="str">
        <f>IF(W1464&gt;10,"NA",Y1464)</f>
        <v>NA</v>
      </c>
    </row>
    <row r="1465" spans="1:26" ht="19" x14ac:dyDescent="0.25">
      <c r="A1465" s="23">
        <v>1464</v>
      </c>
      <c r="B1465" s="5" t="s">
        <v>0</v>
      </c>
      <c r="C1465" s="3" t="s">
        <v>46</v>
      </c>
      <c r="D1465" s="3" t="s">
        <v>46</v>
      </c>
      <c r="E1465" s="3" t="s">
        <v>47</v>
      </c>
      <c r="F1465" s="3" t="s">
        <v>23</v>
      </c>
      <c r="G1465" s="3">
        <v>24</v>
      </c>
      <c r="H1465" s="3" t="s">
        <v>9</v>
      </c>
      <c r="I1465" s="3" t="s">
        <v>13</v>
      </c>
      <c r="J1465" s="3">
        <v>70</v>
      </c>
      <c r="K1465" s="3">
        <v>40</v>
      </c>
      <c r="L1465" s="3">
        <v>0</v>
      </c>
      <c r="M1465" s="4">
        <f>PI()*(K1465/2)^2/1000+PI()*(L1465/2)^2/1000</f>
        <v>1.2566370614359172</v>
      </c>
      <c r="N1465" s="33">
        <v>1</v>
      </c>
      <c r="O1465" s="3">
        <v>5</v>
      </c>
      <c r="P1465" s="6">
        <v>3.0379999999999998</v>
      </c>
      <c r="Q1465" s="6">
        <v>3.9079999999999999</v>
      </c>
      <c r="R1465" s="6">
        <v>3.8210000000000002</v>
      </c>
      <c r="S1465" s="6">
        <v>0</v>
      </c>
      <c r="T1465" s="6">
        <f>R1465-S1465</f>
        <v>3.8210000000000002</v>
      </c>
      <c r="U1465" s="6">
        <v>3.8210000000000002</v>
      </c>
      <c r="V1465" s="6">
        <f>U1465-S1465</f>
        <v>3.8210000000000002</v>
      </c>
      <c r="W1465" s="6">
        <f>100 - (1 - (((U1465-T1465)/U1465)+(S1465/T1465)))*100</f>
        <v>0</v>
      </c>
      <c r="X1465" s="6">
        <v>3.9319999999999999</v>
      </c>
      <c r="Y1465" s="13">
        <f>(X1465-U1465)/U1465*100</f>
        <v>2.9049986914420249</v>
      </c>
      <c r="Z1465" s="14">
        <f>IF(W1465&gt;10,"NA",Y1465)</f>
        <v>2.9049986914420249</v>
      </c>
    </row>
    <row r="1466" spans="1:26" ht="19" x14ac:dyDescent="0.25">
      <c r="A1466" s="23">
        <v>1465</v>
      </c>
      <c r="B1466" s="5" t="s">
        <v>0</v>
      </c>
      <c r="C1466" s="3" t="s">
        <v>46</v>
      </c>
      <c r="D1466" s="3" t="s">
        <v>46</v>
      </c>
      <c r="E1466" s="3" t="s">
        <v>47</v>
      </c>
      <c r="F1466" s="3" t="s">
        <v>23</v>
      </c>
      <c r="G1466" s="3">
        <v>24</v>
      </c>
      <c r="H1466" s="3" t="s">
        <v>17</v>
      </c>
      <c r="I1466" s="3" t="s">
        <v>13</v>
      </c>
      <c r="J1466" s="3">
        <v>70</v>
      </c>
      <c r="K1466" s="3">
        <v>40</v>
      </c>
      <c r="L1466" s="3">
        <v>0</v>
      </c>
      <c r="M1466" s="4">
        <f>PI()*(K1466/2)^2/1000+PI()*(L1466/2)^2/1000</f>
        <v>1.2566370614359172</v>
      </c>
      <c r="N1466" s="33">
        <v>0</v>
      </c>
      <c r="O1466" s="3">
        <v>1</v>
      </c>
      <c r="P1466" s="3">
        <v>4.05</v>
      </c>
      <c r="Q1466" s="3">
        <v>6.9029999999999996</v>
      </c>
      <c r="R1466" s="3">
        <v>6.7220000000000004</v>
      </c>
      <c r="S1466" s="6">
        <v>0</v>
      </c>
      <c r="T1466" s="6">
        <f>R1466-S1466</f>
        <v>6.7220000000000004</v>
      </c>
      <c r="U1466" s="3">
        <v>7.1589999999999998</v>
      </c>
      <c r="V1466" s="6">
        <f>U1466-S1466</f>
        <v>7.1589999999999998</v>
      </c>
      <c r="W1466" s="6">
        <f>100 - (1 - (((U1466-T1466)/U1466)+(S1466/T1466)))*100</f>
        <v>6.1042044978348855</v>
      </c>
      <c r="X1466" s="3">
        <v>7.2149999999999999</v>
      </c>
      <c r="Y1466" s="13">
        <f>(X1466-U1466)/U1466*100</f>
        <v>0.78223215532895718</v>
      </c>
      <c r="Z1466" s="14">
        <f>IF(W1466&gt;10,"NA",Y1466)</f>
        <v>0.78223215532895718</v>
      </c>
    </row>
    <row r="1467" spans="1:26" ht="19" x14ac:dyDescent="0.25">
      <c r="A1467" s="23">
        <v>1466</v>
      </c>
      <c r="B1467" s="5" t="s">
        <v>0</v>
      </c>
      <c r="C1467" s="3" t="s">
        <v>46</v>
      </c>
      <c r="D1467" s="3" t="s">
        <v>46</v>
      </c>
      <c r="E1467" s="3" t="s">
        <v>47</v>
      </c>
      <c r="F1467" s="3" t="s">
        <v>23</v>
      </c>
      <c r="G1467" s="3">
        <v>24</v>
      </c>
      <c r="H1467" s="3" t="s">
        <v>17</v>
      </c>
      <c r="I1467" s="3" t="s">
        <v>13</v>
      </c>
      <c r="J1467" s="3">
        <v>70</v>
      </c>
      <c r="K1467" s="3">
        <v>40</v>
      </c>
      <c r="L1467" s="3">
        <v>0</v>
      </c>
      <c r="M1467" s="4">
        <f>PI()*(K1467/2)^2/1000+PI()*(L1467/2)^2/1000</f>
        <v>1.2566370614359172</v>
      </c>
      <c r="N1467" s="33">
        <v>1</v>
      </c>
      <c r="O1467" s="3">
        <v>2</v>
      </c>
      <c r="P1467" s="3">
        <v>2.5990000000000002</v>
      </c>
      <c r="Q1467" s="3">
        <v>2.8</v>
      </c>
      <c r="R1467" s="3">
        <v>2.726</v>
      </c>
      <c r="S1467" s="6">
        <v>0</v>
      </c>
      <c r="T1467" s="6">
        <f>R1467-S1467</f>
        <v>2.726</v>
      </c>
      <c r="U1467" s="3">
        <v>2.9049999999999998</v>
      </c>
      <c r="V1467" s="6">
        <f>U1467-S1467</f>
        <v>2.9049999999999998</v>
      </c>
      <c r="W1467" s="6">
        <f>100 - (1 - (((U1467-T1467)/U1467)+(S1467/T1467)))*100</f>
        <v>6.1617900172117004</v>
      </c>
      <c r="X1467" s="3">
        <v>2.952</v>
      </c>
      <c r="Y1467" s="13">
        <f>(X1467-U1467)/U1467*100</f>
        <v>1.6179001721170447</v>
      </c>
      <c r="Z1467" s="14">
        <f>IF(W1467&gt;10,"NA",Y1467)</f>
        <v>1.6179001721170447</v>
      </c>
    </row>
    <row r="1468" spans="1:26" ht="19" x14ac:dyDescent="0.25">
      <c r="A1468" s="23">
        <v>1467</v>
      </c>
      <c r="B1468" s="5" t="s">
        <v>0</v>
      </c>
      <c r="C1468" s="3" t="s">
        <v>46</v>
      </c>
      <c r="D1468" s="3" t="s">
        <v>46</v>
      </c>
      <c r="E1468" s="3" t="s">
        <v>47</v>
      </c>
      <c r="F1468" s="3" t="s">
        <v>23</v>
      </c>
      <c r="G1468" s="3">
        <v>24</v>
      </c>
      <c r="H1468" s="3" t="s">
        <v>17</v>
      </c>
      <c r="I1468" s="3" t="s">
        <v>13</v>
      </c>
      <c r="J1468" s="3">
        <v>70</v>
      </c>
      <c r="K1468" s="3">
        <v>40</v>
      </c>
      <c r="L1468" s="3">
        <v>0</v>
      </c>
      <c r="M1468" s="4">
        <f>PI()*(K1468/2)^2/1000+PI()*(L1468/2)^2/1000</f>
        <v>1.2566370614359172</v>
      </c>
      <c r="N1468" s="33">
        <v>1</v>
      </c>
      <c r="O1468" s="3">
        <v>3</v>
      </c>
      <c r="P1468" s="3">
        <v>2.8889999999999998</v>
      </c>
      <c r="Q1468" s="3">
        <v>2.9830000000000001</v>
      </c>
      <c r="R1468" s="3">
        <v>2.93</v>
      </c>
      <c r="S1468" s="6">
        <v>0</v>
      </c>
      <c r="T1468" s="6">
        <f>R1468-S1468</f>
        <v>2.93</v>
      </c>
      <c r="U1468" s="3">
        <v>2.93</v>
      </c>
      <c r="V1468" s="6">
        <f>U1468-S1468</f>
        <v>2.93</v>
      </c>
      <c r="W1468" s="6">
        <f>100 - (1 - (((U1468-T1468)/U1468)+(S1468/T1468)))*100</f>
        <v>0</v>
      </c>
      <c r="X1468" s="3">
        <v>3.016</v>
      </c>
      <c r="Y1468" s="13">
        <f>(X1468-U1468)/U1468*100</f>
        <v>2.9351535836177423</v>
      </c>
      <c r="Z1468" s="14">
        <f>IF(W1468&gt;10,"NA",Y1468)</f>
        <v>2.9351535836177423</v>
      </c>
    </row>
    <row r="1469" spans="1:26" ht="19" x14ac:dyDescent="0.25">
      <c r="A1469" s="23">
        <v>1468</v>
      </c>
      <c r="B1469" s="5" t="s">
        <v>0</v>
      </c>
      <c r="C1469" s="3" t="s">
        <v>46</v>
      </c>
      <c r="D1469" s="3" t="s">
        <v>46</v>
      </c>
      <c r="E1469" s="3" t="s">
        <v>47</v>
      </c>
      <c r="F1469" s="3" t="s">
        <v>23</v>
      </c>
      <c r="G1469" s="3">
        <v>24</v>
      </c>
      <c r="H1469" s="3" t="s">
        <v>17</v>
      </c>
      <c r="I1469" s="3" t="s">
        <v>13</v>
      </c>
      <c r="J1469" s="3">
        <v>70</v>
      </c>
      <c r="K1469" s="3">
        <v>40</v>
      </c>
      <c r="L1469" s="3">
        <v>0</v>
      </c>
      <c r="M1469" s="4">
        <f>PI()*(K1469/2)^2/1000+PI()*(L1469/2)^2/1000</f>
        <v>1.2566370614359172</v>
      </c>
      <c r="N1469" s="33">
        <v>0</v>
      </c>
      <c r="O1469" s="3">
        <v>4</v>
      </c>
      <c r="P1469" s="3">
        <v>1.748</v>
      </c>
      <c r="Q1469" s="3">
        <v>1.506</v>
      </c>
      <c r="R1469" s="3">
        <v>1.387</v>
      </c>
      <c r="S1469" s="6">
        <v>0</v>
      </c>
      <c r="T1469" s="6">
        <f>R1469-S1469</f>
        <v>1.387</v>
      </c>
      <c r="U1469" s="3">
        <v>1.43</v>
      </c>
      <c r="V1469" s="6">
        <f>U1469-S1469</f>
        <v>1.43</v>
      </c>
      <c r="W1469" s="6">
        <f>100 - (1 - (((U1469-T1469)/U1469)+(S1469/T1469)))*100</f>
        <v>3.0069930069929995</v>
      </c>
      <c r="X1469" s="3">
        <v>1.43</v>
      </c>
      <c r="Y1469" s="13">
        <f>(X1469-U1469)/U1469*100</f>
        <v>0</v>
      </c>
      <c r="Z1469" s="14">
        <f>IF(W1469&gt;10,"NA",Y1469)</f>
        <v>0</v>
      </c>
    </row>
    <row r="1470" spans="1:26" ht="19" x14ac:dyDescent="0.25">
      <c r="A1470" s="23">
        <v>1469</v>
      </c>
      <c r="B1470" s="5" t="s">
        <v>0</v>
      </c>
      <c r="C1470" s="3" t="s">
        <v>46</v>
      </c>
      <c r="D1470" s="3" t="s">
        <v>46</v>
      </c>
      <c r="E1470" s="3" t="s">
        <v>47</v>
      </c>
      <c r="F1470" s="3" t="s">
        <v>23</v>
      </c>
      <c r="G1470" s="3">
        <v>24</v>
      </c>
      <c r="H1470" s="3" t="s">
        <v>17</v>
      </c>
      <c r="I1470" s="3" t="s">
        <v>13</v>
      </c>
      <c r="J1470" s="3">
        <v>70</v>
      </c>
      <c r="K1470" s="3">
        <v>40</v>
      </c>
      <c r="L1470" s="3">
        <v>0</v>
      </c>
      <c r="M1470" s="4">
        <f>PI()*(K1470/2)^2/1000+PI()*(L1470/2)^2/1000</f>
        <v>1.2566370614359172</v>
      </c>
      <c r="N1470" s="33">
        <v>0</v>
      </c>
      <c r="O1470" s="3">
        <v>5</v>
      </c>
      <c r="P1470" s="3">
        <v>3.46</v>
      </c>
      <c r="Q1470" s="3">
        <v>4.5839999999999996</v>
      </c>
      <c r="R1470" s="3">
        <v>4.43</v>
      </c>
      <c r="S1470" s="6">
        <v>0</v>
      </c>
      <c r="T1470" s="6">
        <f>R1470-S1470</f>
        <v>4.43</v>
      </c>
      <c r="U1470" s="3">
        <v>4.5999999999999996</v>
      </c>
      <c r="V1470" s="6">
        <f>U1470-S1470</f>
        <v>4.5999999999999996</v>
      </c>
      <c r="W1470" s="6">
        <f>100 - (1 - (((U1470-T1470)/U1470)+(S1470/T1470)))*100</f>
        <v>3.6956521739130466</v>
      </c>
      <c r="X1470" s="3">
        <v>4.62</v>
      </c>
      <c r="Y1470" s="13">
        <f>(X1470-U1470)/U1470*100</f>
        <v>0.43478260869566226</v>
      </c>
      <c r="Z1470" s="14">
        <f>IF(W1470&gt;10,"NA",Y1470)</f>
        <v>0.43478260869566226</v>
      </c>
    </row>
    <row r="1471" spans="1:26" ht="19" x14ac:dyDescent="0.25">
      <c r="A1471" s="23">
        <v>1470</v>
      </c>
      <c r="B1471" s="5" t="s">
        <v>0</v>
      </c>
      <c r="C1471" s="3" t="s">
        <v>46</v>
      </c>
      <c r="D1471" s="3" t="s">
        <v>46</v>
      </c>
      <c r="E1471" s="3" t="s">
        <v>47</v>
      </c>
      <c r="F1471" s="3" t="s">
        <v>23</v>
      </c>
      <c r="G1471" s="3">
        <v>24</v>
      </c>
      <c r="H1471" s="3" t="s">
        <v>17</v>
      </c>
      <c r="I1471" s="3" t="s">
        <v>13</v>
      </c>
      <c r="J1471" s="3">
        <v>70</v>
      </c>
      <c r="K1471" s="3">
        <v>40</v>
      </c>
      <c r="L1471" s="3">
        <v>0</v>
      </c>
      <c r="M1471" s="4">
        <f>PI()*(K1471/2)^2/1000+PI()*(L1471/2)^2/1000</f>
        <v>1.2566370614359172</v>
      </c>
      <c r="N1471" s="33">
        <v>0</v>
      </c>
      <c r="O1471" s="3">
        <v>6</v>
      </c>
      <c r="P1471" s="3">
        <v>3.0470000000000002</v>
      </c>
      <c r="Q1471" s="3">
        <v>3.746</v>
      </c>
      <c r="R1471" s="3">
        <v>3.6139999999999999</v>
      </c>
      <c r="S1471" s="6">
        <v>0</v>
      </c>
      <c r="T1471" s="6">
        <f>R1471-S1471</f>
        <v>3.6139999999999999</v>
      </c>
      <c r="U1471" s="3">
        <v>4.3819999999999997</v>
      </c>
      <c r="V1471" s="6">
        <f>U1471-S1471</f>
        <v>4.3819999999999997</v>
      </c>
      <c r="W1471" s="6">
        <f>100 - (1 - (((U1471-T1471)/U1471)+(S1471/T1471)))*100</f>
        <v>17.52624372432679</v>
      </c>
      <c r="X1471" s="3">
        <v>4.4770000000000003</v>
      </c>
      <c r="Y1471" s="13">
        <f>(X1471-U1471)/U1471*100</f>
        <v>2.1679598356914798</v>
      </c>
      <c r="Z1471" s="14" t="str">
        <f>IF(W1471&gt;10,"NA",Y1471)</f>
        <v>NA</v>
      </c>
    </row>
    <row r="1472" spans="1:26" ht="19" x14ac:dyDescent="0.25">
      <c r="A1472" s="23">
        <v>1471</v>
      </c>
      <c r="B1472" s="5" t="s">
        <v>0</v>
      </c>
      <c r="C1472" s="3" t="s">
        <v>46</v>
      </c>
      <c r="D1472" s="3" t="s">
        <v>46</v>
      </c>
      <c r="E1472" s="3" t="s">
        <v>47</v>
      </c>
      <c r="F1472" s="3" t="s">
        <v>23</v>
      </c>
      <c r="G1472" s="3">
        <v>24</v>
      </c>
      <c r="H1472" s="3" t="s">
        <v>17</v>
      </c>
      <c r="I1472" s="3" t="s">
        <v>13</v>
      </c>
      <c r="J1472" s="3">
        <v>70</v>
      </c>
      <c r="K1472" s="3">
        <v>40</v>
      </c>
      <c r="L1472" s="3">
        <v>0</v>
      </c>
      <c r="M1472" s="4">
        <f>PI()*(K1472/2)^2/1000+PI()*(L1472/2)^2/1000</f>
        <v>1.2566370614359172</v>
      </c>
      <c r="N1472" s="33">
        <v>0</v>
      </c>
      <c r="O1472" s="3">
        <v>7</v>
      </c>
      <c r="P1472" s="3">
        <v>2.4990000000000001</v>
      </c>
      <c r="Q1472" s="3">
        <v>2.7349999999999999</v>
      </c>
      <c r="R1472" s="3">
        <v>2.629</v>
      </c>
      <c r="S1472" s="6">
        <v>0</v>
      </c>
      <c r="T1472" s="6">
        <f>R1472-S1472</f>
        <v>2.629</v>
      </c>
      <c r="U1472" s="3">
        <v>2.79</v>
      </c>
      <c r="V1472" s="6">
        <f>U1472-S1472</f>
        <v>2.79</v>
      </c>
      <c r="W1472" s="6">
        <f>100 - (1 - (((U1472-T1472)/U1472)+(S1472/T1472)))*100</f>
        <v>5.7706093189964207</v>
      </c>
      <c r="X1472" s="3">
        <v>2.79</v>
      </c>
      <c r="Y1472" s="13">
        <f>(X1472-U1472)/U1472*100</f>
        <v>0</v>
      </c>
      <c r="Z1472" s="14">
        <f>IF(W1472&gt;10,"NA",Y1472)</f>
        <v>0</v>
      </c>
    </row>
    <row r="1473" spans="1:26" ht="19" x14ac:dyDescent="0.25">
      <c r="A1473" s="23">
        <v>1472</v>
      </c>
      <c r="B1473" s="5" t="s">
        <v>0</v>
      </c>
      <c r="C1473" s="3" t="s">
        <v>46</v>
      </c>
      <c r="D1473" s="3" t="s">
        <v>46</v>
      </c>
      <c r="E1473" s="3" t="s">
        <v>47</v>
      </c>
      <c r="F1473" s="3" t="s">
        <v>23</v>
      </c>
      <c r="G1473" s="3">
        <v>24</v>
      </c>
      <c r="H1473" s="3" t="s">
        <v>17</v>
      </c>
      <c r="I1473" s="3" t="s">
        <v>13</v>
      </c>
      <c r="J1473" s="3">
        <v>70</v>
      </c>
      <c r="K1473" s="3">
        <v>40</v>
      </c>
      <c r="L1473" s="3">
        <v>0</v>
      </c>
      <c r="M1473" s="4">
        <f>PI()*(K1473/2)^2/1000+PI()*(L1473/2)^2/1000</f>
        <v>1.2566370614359172</v>
      </c>
      <c r="N1473" s="33">
        <v>1</v>
      </c>
      <c r="O1473" s="3">
        <v>8</v>
      </c>
      <c r="P1473" s="3">
        <v>2.5859999999999999</v>
      </c>
      <c r="Q1473" s="3">
        <v>2.7429999999999999</v>
      </c>
      <c r="R1473" s="3">
        <v>2.6909999999999998</v>
      </c>
      <c r="S1473" s="6">
        <v>0</v>
      </c>
      <c r="T1473" s="6">
        <f>R1473-S1473</f>
        <v>2.6909999999999998</v>
      </c>
      <c r="U1473" s="3">
        <v>2.6909999999999998</v>
      </c>
      <c r="V1473" s="6">
        <f>U1473-S1473</f>
        <v>2.6909999999999998</v>
      </c>
      <c r="W1473" s="6">
        <f>100 - (1 - (((U1473-T1473)/U1473)+(S1473/T1473)))*100</f>
        <v>0</v>
      </c>
      <c r="X1473" s="3">
        <v>2.7320000000000002</v>
      </c>
      <c r="Y1473" s="13">
        <f>(X1473-U1473)/U1473*100</f>
        <v>1.5235971757711027</v>
      </c>
      <c r="Z1473" s="14">
        <f>IF(W1473&gt;10,"NA",Y1473)</f>
        <v>1.5235971757711027</v>
      </c>
    </row>
    <row r="1474" spans="1:26" ht="19" x14ac:dyDescent="0.25">
      <c r="A1474" s="23">
        <v>1473</v>
      </c>
      <c r="B1474" s="5" t="s">
        <v>0</v>
      </c>
      <c r="C1474" s="3" t="s">
        <v>46</v>
      </c>
      <c r="D1474" s="3" t="s">
        <v>46</v>
      </c>
      <c r="E1474" s="3" t="s">
        <v>47</v>
      </c>
      <c r="F1474" s="3" t="s">
        <v>23</v>
      </c>
      <c r="G1474" s="3">
        <v>24</v>
      </c>
      <c r="H1474" s="3" t="s">
        <v>17</v>
      </c>
      <c r="I1474" s="3" t="s">
        <v>13</v>
      </c>
      <c r="J1474" s="3">
        <v>70</v>
      </c>
      <c r="K1474" s="3">
        <v>40</v>
      </c>
      <c r="L1474" s="3">
        <v>0</v>
      </c>
      <c r="M1474" s="4">
        <f>PI()*(K1474/2)^2/1000+PI()*(L1474/2)^2/1000</f>
        <v>1.2566370614359172</v>
      </c>
      <c r="N1474" s="33">
        <v>1</v>
      </c>
      <c r="O1474" s="3">
        <v>9</v>
      </c>
      <c r="P1474" s="3">
        <v>2.4300000000000002</v>
      </c>
      <c r="Q1474" s="3">
        <v>1.978</v>
      </c>
      <c r="R1474" s="3">
        <v>1.84</v>
      </c>
      <c r="S1474" s="6">
        <v>0</v>
      </c>
      <c r="T1474" s="6">
        <f>R1474-S1474</f>
        <v>1.84</v>
      </c>
      <c r="U1474" s="3">
        <v>2.2509999999999999</v>
      </c>
      <c r="V1474" s="6">
        <f>U1474-S1474</f>
        <v>2.2509999999999999</v>
      </c>
      <c r="W1474" s="6">
        <f>100 - (1 - (((U1474-T1474)/U1474)+(S1474/T1474)))*100</f>
        <v>18.258551754775638</v>
      </c>
      <c r="X1474" s="3">
        <v>2.2799999999999998</v>
      </c>
      <c r="Y1474" s="13">
        <f>(X1474-U1474)/U1474*100</f>
        <v>1.2883163038649452</v>
      </c>
      <c r="Z1474" s="14" t="str">
        <f>IF(W1474&gt;10,"NA",Y1474)</f>
        <v>NA</v>
      </c>
    </row>
    <row r="1475" spans="1:26" ht="19" x14ac:dyDescent="0.25">
      <c r="A1475" s="23">
        <v>1474</v>
      </c>
      <c r="B1475" s="5" t="s">
        <v>25</v>
      </c>
      <c r="C1475" s="3" t="s">
        <v>50</v>
      </c>
      <c r="D1475" s="3" t="s">
        <v>50</v>
      </c>
      <c r="E1475" s="3" t="s">
        <v>47</v>
      </c>
      <c r="F1475" s="3" t="s">
        <v>23</v>
      </c>
      <c r="G1475" s="3">
        <v>25</v>
      </c>
      <c r="H1475" s="3" t="s">
        <v>9</v>
      </c>
      <c r="I1475" s="3" t="s">
        <v>56</v>
      </c>
      <c r="J1475" s="3">
        <v>465</v>
      </c>
      <c r="K1475" s="3">
        <v>15</v>
      </c>
      <c r="L1475" s="3">
        <v>0</v>
      </c>
      <c r="M1475" s="4">
        <f>PI()*(K1475/2)^2/1000+PI()*(L1475/2)^2/1000</f>
        <v>0.17671458676442586</v>
      </c>
      <c r="N1475" s="33">
        <v>1</v>
      </c>
      <c r="O1475" s="3">
        <v>1</v>
      </c>
      <c r="P1475" s="6">
        <v>1.6319999999999999</v>
      </c>
      <c r="Q1475" s="6">
        <v>1.651</v>
      </c>
      <c r="R1475" s="6">
        <v>1.607</v>
      </c>
      <c r="S1475" s="6">
        <v>0</v>
      </c>
      <c r="T1475" s="6">
        <f>R1475-S1475</f>
        <v>1.607</v>
      </c>
      <c r="U1475" s="6">
        <v>1.607</v>
      </c>
      <c r="V1475" s="6">
        <f>U1475-S1475</f>
        <v>1.607</v>
      </c>
      <c r="W1475" s="6">
        <f>100 - (1 - (((U1475-T1475)/U1475)+(S1475/T1475)))*100</f>
        <v>0</v>
      </c>
      <c r="X1475" s="6">
        <v>1.7010000000000001</v>
      </c>
      <c r="Y1475" s="13">
        <f>(X1475-U1475)/U1475*100</f>
        <v>5.8494088363410137</v>
      </c>
      <c r="Z1475" s="14">
        <f>IF(W1475&gt;10,"NA",Y1475)</f>
        <v>5.8494088363410137</v>
      </c>
    </row>
    <row r="1476" spans="1:26" ht="19" x14ac:dyDescent="0.25">
      <c r="A1476" s="23">
        <v>1475</v>
      </c>
      <c r="B1476" s="5" t="s">
        <v>25</v>
      </c>
      <c r="C1476" s="3" t="s">
        <v>50</v>
      </c>
      <c r="D1476" s="3" t="s">
        <v>50</v>
      </c>
      <c r="E1476" s="3" t="s">
        <v>47</v>
      </c>
      <c r="F1476" s="3" t="s">
        <v>23</v>
      </c>
      <c r="G1476" s="3">
        <v>25</v>
      </c>
      <c r="H1476" s="3" t="s">
        <v>9</v>
      </c>
      <c r="I1476" s="3" t="s">
        <v>56</v>
      </c>
      <c r="J1476" s="3">
        <v>465</v>
      </c>
      <c r="K1476" s="3">
        <v>15</v>
      </c>
      <c r="L1476" s="3">
        <v>0</v>
      </c>
      <c r="M1476" s="4">
        <f>PI()*(K1476/2)^2/1000+PI()*(L1476/2)^2/1000</f>
        <v>0.17671458676442586</v>
      </c>
      <c r="N1476" s="33">
        <v>1</v>
      </c>
      <c r="O1476" s="3">
        <v>2</v>
      </c>
      <c r="P1476" s="6">
        <v>1.95</v>
      </c>
      <c r="Q1476" s="6">
        <v>1.335</v>
      </c>
      <c r="R1476" s="6">
        <v>1.2470000000000001</v>
      </c>
      <c r="S1476" s="6">
        <v>0</v>
      </c>
      <c r="T1476" s="6">
        <f>R1476-S1476</f>
        <v>1.2470000000000001</v>
      </c>
      <c r="U1476" s="6">
        <v>1.581</v>
      </c>
      <c r="V1476" s="6">
        <f>U1476-S1476</f>
        <v>1.581</v>
      </c>
      <c r="W1476" s="6">
        <f>100 - (1 - (((U1476-T1476)/U1476)+(S1476/T1476)))*100</f>
        <v>21.125869702719797</v>
      </c>
      <c r="X1476" s="6">
        <v>1.6060000000000001</v>
      </c>
      <c r="Y1476" s="13">
        <f>(X1476-U1476)/U1476*100</f>
        <v>1.581277672359275</v>
      </c>
      <c r="Z1476" s="14" t="str">
        <f>IF(W1476&gt;10,"NA",Y1476)</f>
        <v>NA</v>
      </c>
    </row>
    <row r="1477" spans="1:26" ht="19" x14ac:dyDescent="0.25">
      <c r="A1477" s="23">
        <v>1476</v>
      </c>
      <c r="B1477" s="5" t="s">
        <v>25</v>
      </c>
      <c r="C1477" s="3" t="s">
        <v>50</v>
      </c>
      <c r="D1477" s="3" t="s">
        <v>50</v>
      </c>
      <c r="E1477" s="3" t="s">
        <v>47</v>
      </c>
      <c r="F1477" s="3" t="s">
        <v>23</v>
      </c>
      <c r="G1477" s="3">
        <v>25</v>
      </c>
      <c r="H1477" s="3" t="s">
        <v>9</v>
      </c>
      <c r="I1477" s="3" t="s">
        <v>56</v>
      </c>
      <c r="J1477" s="3">
        <v>465</v>
      </c>
      <c r="K1477" s="3">
        <v>15</v>
      </c>
      <c r="L1477" s="3">
        <v>0</v>
      </c>
      <c r="M1477" s="4">
        <f>PI()*(K1477/2)^2/1000+PI()*(L1477/2)^2/1000</f>
        <v>0.17671458676442586</v>
      </c>
      <c r="N1477" s="33">
        <v>0</v>
      </c>
      <c r="O1477" s="3">
        <v>3</v>
      </c>
      <c r="P1477" s="6">
        <v>3.3039999999999998</v>
      </c>
      <c r="Q1477" s="6">
        <v>5.0010000000000003</v>
      </c>
      <c r="R1477" s="6">
        <v>4.8730000000000002</v>
      </c>
      <c r="S1477" s="6">
        <v>0</v>
      </c>
      <c r="T1477" s="6">
        <f>R1477-S1477</f>
        <v>4.8730000000000002</v>
      </c>
      <c r="U1477" s="6">
        <v>4.8730000000000002</v>
      </c>
      <c r="V1477" s="6">
        <f>U1477-S1477</f>
        <v>4.8730000000000002</v>
      </c>
      <c r="W1477" s="6">
        <f>100 - (1 - (((U1477-T1477)/U1477)+(S1477/T1477)))*100</f>
        <v>0</v>
      </c>
      <c r="X1477" s="6">
        <v>4.9409999999999998</v>
      </c>
      <c r="Y1477" s="13">
        <f>(X1477-U1477)/U1477*100</f>
        <v>1.3954442848347961</v>
      </c>
      <c r="Z1477" s="14">
        <f>IF(W1477&gt;10,"NA",Y1477)</f>
        <v>1.3954442848347961</v>
      </c>
    </row>
    <row r="1478" spans="1:26" ht="19" x14ac:dyDescent="0.25">
      <c r="A1478" s="23">
        <v>1477</v>
      </c>
      <c r="B1478" s="5" t="s">
        <v>25</v>
      </c>
      <c r="C1478" s="3" t="s">
        <v>50</v>
      </c>
      <c r="D1478" s="3" t="s">
        <v>50</v>
      </c>
      <c r="E1478" s="3" t="s">
        <v>47</v>
      </c>
      <c r="F1478" s="3" t="s">
        <v>23</v>
      </c>
      <c r="G1478" s="3">
        <v>25</v>
      </c>
      <c r="H1478" s="3" t="s">
        <v>9</v>
      </c>
      <c r="I1478" s="3" t="s">
        <v>56</v>
      </c>
      <c r="J1478" s="3">
        <v>465</v>
      </c>
      <c r="K1478" s="3">
        <v>15</v>
      </c>
      <c r="L1478" s="3">
        <v>0</v>
      </c>
      <c r="M1478" s="4">
        <f>PI()*(K1478/2)^2/1000+PI()*(L1478/2)^2/1000</f>
        <v>0.17671458676442586</v>
      </c>
      <c r="N1478" s="33">
        <v>1</v>
      </c>
      <c r="O1478" s="3">
        <v>4</v>
      </c>
      <c r="P1478" s="6">
        <v>1.7849999999999999</v>
      </c>
      <c r="Q1478" s="6">
        <v>2.3839999999999999</v>
      </c>
      <c r="R1478" s="6">
        <v>2.3559999999999999</v>
      </c>
      <c r="S1478" s="6">
        <v>0</v>
      </c>
      <c r="T1478" s="6">
        <f>R1478-S1478</f>
        <v>2.3559999999999999</v>
      </c>
      <c r="U1478" s="6">
        <v>2.3559999999999999</v>
      </c>
      <c r="V1478" s="6">
        <f>U1478-S1478</f>
        <v>2.3559999999999999</v>
      </c>
      <c r="W1478" s="6">
        <f>100 - (1 - (((U1478-T1478)/U1478)+(S1478/T1478)))*100</f>
        <v>0</v>
      </c>
      <c r="X1478" s="6">
        <v>2.4319999999999999</v>
      </c>
      <c r="Y1478" s="13">
        <f>(X1478-U1478)/U1478*100</f>
        <v>3.2258064516129066</v>
      </c>
      <c r="Z1478" s="14">
        <f>IF(W1478&gt;10,"NA",Y1478)</f>
        <v>3.2258064516129066</v>
      </c>
    </row>
    <row r="1479" spans="1:26" ht="19" x14ac:dyDescent="0.25">
      <c r="A1479" s="23">
        <v>1478</v>
      </c>
      <c r="B1479" s="5" t="s">
        <v>25</v>
      </c>
      <c r="C1479" s="3" t="s">
        <v>50</v>
      </c>
      <c r="D1479" s="3" t="s">
        <v>50</v>
      </c>
      <c r="E1479" s="3" t="s">
        <v>47</v>
      </c>
      <c r="F1479" s="3" t="s">
        <v>23</v>
      </c>
      <c r="G1479" s="3">
        <v>25</v>
      </c>
      <c r="H1479" s="3" t="s">
        <v>9</v>
      </c>
      <c r="I1479" s="3" t="s">
        <v>56</v>
      </c>
      <c r="J1479" s="3">
        <v>465</v>
      </c>
      <c r="K1479" s="3">
        <v>15</v>
      </c>
      <c r="L1479" s="3">
        <v>0</v>
      </c>
      <c r="M1479" s="4">
        <f>PI()*(K1479/2)^2/1000+PI()*(L1479/2)^2/1000</f>
        <v>0.17671458676442586</v>
      </c>
      <c r="N1479" s="33">
        <v>0</v>
      </c>
      <c r="O1479" s="3">
        <v>5</v>
      </c>
      <c r="P1479" s="6">
        <v>2.42</v>
      </c>
      <c r="Q1479" s="6">
        <v>2.222</v>
      </c>
      <c r="R1479" s="6">
        <v>2.1309999999999998</v>
      </c>
      <c r="S1479" s="6">
        <v>0</v>
      </c>
      <c r="T1479" s="6">
        <f>R1479-S1479</f>
        <v>2.1309999999999998</v>
      </c>
      <c r="U1479" s="6">
        <v>2.59</v>
      </c>
      <c r="V1479" s="6">
        <f>U1479-S1479</f>
        <v>2.59</v>
      </c>
      <c r="W1479" s="6">
        <f>100 - (1 - (((U1479-T1479)/U1479)+(S1479/T1479)))*100</f>
        <v>17.722007722007731</v>
      </c>
      <c r="X1479" s="6">
        <v>2.6190000000000002</v>
      </c>
      <c r="Y1479" s="13">
        <f>(X1479-U1479)/U1479*100</f>
        <v>1.1196911196911337</v>
      </c>
      <c r="Z1479" s="14" t="str">
        <f>IF(W1479&gt;10,"NA",Y1479)</f>
        <v>NA</v>
      </c>
    </row>
    <row r="1480" spans="1:26" ht="19" x14ac:dyDescent="0.25">
      <c r="A1480" s="23">
        <v>1479</v>
      </c>
      <c r="B1480" s="5" t="s">
        <v>25</v>
      </c>
      <c r="C1480" s="3" t="s">
        <v>50</v>
      </c>
      <c r="D1480" s="3" t="s">
        <v>50</v>
      </c>
      <c r="E1480" s="3" t="s">
        <v>47</v>
      </c>
      <c r="F1480" s="3" t="s">
        <v>23</v>
      </c>
      <c r="G1480" s="3">
        <v>25</v>
      </c>
      <c r="H1480" s="3" t="s">
        <v>9</v>
      </c>
      <c r="I1480" s="3" t="s">
        <v>56</v>
      </c>
      <c r="J1480" s="3">
        <v>465</v>
      </c>
      <c r="K1480" s="3">
        <v>15</v>
      </c>
      <c r="L1480" s="3">
        <v>0</v>
      </c>
      <c r="M1480" s="4">
        <f>PI()*(K1480/2)^2/1000+PI()*(L1480/2)^2/1000</f>
        <v>0.17671458676442586</v>
      </c>
      <c r="N1480" s="33">
        <v>1</v>
      </c>
      <c r="O1480" s="3">
        <v>6</v>
      </c>
      <c r="P1480" s="6">
        <v>1.9259999999999999</v>
      </c>
      <c r="Q1480" s="6">
        <v>2.5179999999999998</v>
      </c>
      <c r="R1480" s="6">
        <v>2.4670000000000001</v>
      </c>
      <c r="S1480" s="6">
        <v>0</v>
      </c>
      <c r="T1480" s="6">
        <f>R1480-S1480</f>
        <v>2.4670000000000001</v>
      </c>
      <c r="U1480" s="6">
        <v>2.4670000000000001</v>
      </c>
      <c r="V1480" s="6">
        <f>U1480-S1480</f>
        <v>2.4670000000000001</v>
      </c>
      <c r="W1480" s="6">
        <f>100 - (1 - (((U1480-T1480)/U1480)+(S1480/T1480)))*100</f>
        <v>0</v>
      </c>
      <c r="X1480" s="6">
        <v>2.5350000000000001</v>
      </c>
      <c r="Y1480" s="13">
        <f>(X1480-U1480)/U1480*100</f>
        <v>2.7563842723956249</v>
      </c>
      <c r="Z1480" s="14">
        <f>IF(W1480&gt;10,"NA",Y1480)</f>
        <v>2.7563842723956249</v>
      </c>
    </row>
    <row r="1481" spans="1:26" ht="19" x14ac:dyDescent="0.25">
      <c r="A1481" s="23">
        <v>1480</v>
      </c>
      <c r="B1481" s="5" t="s">
        <v>25</v>
      </c>
      <c r="C1481" s="3" t="s">
        <v>50</v>
      </c>
      <c r="D1481" s="3" t="s">
        <v>50</v>
      </c>
      <c r="E1481" s="3" t="s">
        <v>47</v>
      </c>
      <c r="F1481" s="3" t="s">
        <v>23</v>
      </c>
      <c r="G1481" s="3">
        <v>25</v>
      </c>
      <c r="H1481" s="3" t="s">
        <v>9</v>
      </c>
      <c r="I1481" s="3" t="s">
        <v>56</v>
      </c>
      <c r="J1481" s="3">
        <v>465</v>
      </c>
      <c r="K1481" s="3">
        <v>15</v>
      </c>
      <c r="L1481" s="3">
        <v>0</v>
      </c>
      <c r="M1481" s="4">
        <f>PI()*(K1481/2)^2/1000+PI()*(L1481/2)^2/1000</f>
        <v>0.17671458676442586</v>
      </c>
      <c r="N1481" s="33">
        <v>0</v>
      </c>
      <c r="O1481" s="3">
        <v>7</v>
      </c>
      <c r="P1481" s="6">
        <v>3.4510000000000001</v>
      </c>
      <c r="Q1481" s="6">
        <v>5.7809999999999997</v>
      </c>
      <c r="R1481" s="6">
        <v>5.7069999999999999</v>
      </c>
      <c r="S1481" s="6">
        <v>0</v>
      </c>
      <c r="T1481" s="6">
        <f>R1481-S1481</f>
        <v>5.7069999999999999</v>
      </c>
      <c r="U1481" s="6">
        <v>5.7069999999999999</v>
      </c>
      <c r="V1481" s="6">
        <f>U1481-S1481</f>
        <v>5.7069999999999999</v>
      </c>
      <c r="W1481" s="6">
        <f>100 - (1 - (((U1481-T1481)/U1481)+(S1481/T1481)))*100</f>
        <v>0</v>
      </c>
      <c r="X1481" s="6">
        <v>5.859</v>
      </c>
      <c r="Y1481" s="13">
        <f>(X1481-U1481)/U1481*100</f>
        <v>2.6633958296828482</v>
      </c>
      <c r="Z1481" s="14">
        <f>IF(W1481&gt;10,"NA",Y1481)</f>
        <v>2.6633958296828482</v>
      </c>
    </row>
    <row r="1482" spans="1:26" ht="19" x14ac:dyDescent="0.25">
      <c r="A1482" s="23">
        <v>1481</v>
      </c>
      <c r="B1482" s="5" t="s">
        <v>25</v>
      </c>
      <c r="C1482" s="3" t="s">
        <v>50</v>
      </c>
      <c r="D1482" s="3" t="s">
        <v>50</v>
      </c>
      <c r="E1482" s="3" t="s">
        <v>47</v>
      </c>
      <c r="F1482" s="3" t="s">
        <v>23</v>
      </c>
      <c r="G1482" s="3">
        <v>25</v>
      </c>
      <c r="H1482" s="3" t="s">
        <v>9</v>
      </c>
      <c r="I1482" s="3" t="s">
        <v>56</v>
      </c>
      <c r="J1482" s="3">
        <v>465</v>
      </c>
      <c r="K1482" s="3">
        <v>15</v>
      </c>
      <c r="L1482" s="3">
        <v>0</v>
      </c>
      <c r="M1482" s="4">
        <f>PI()*(K1482/2)^2/1000+PI()*(L1482/2)^2/1000</f>
        <v>0.17671458676442586</v>
      </c>
      <c r="N1482" s="33">
        <v>0</v>
      </c>
      <c r="O1482" s="3">
        <v>8</v>
      </c>
      <c r="P1482" s="6">
        <v>4.5119999999999996</v>
      </c>
      <c r="Q1482" s="6">
        <v>10.49</v>
      </c>
      <c r="R1482" s="6">
        <v>10.394</v>
      </c>
      <c r="S1482" s="6">
        <v>0</v>
      </c>
      <c r="T1482" s="6">
        <f>R1482-S1482</f>
        <v>10.394</v>
      </c>
      <c r="U1482" s="6">
        <v>10.394</v>
      </c>
      <c r="V1482" s="6">
        <f>U1482-S1482</f>
        <v>10.394</v>
      </c>
      <c r="W1482" s="6">
        <f>100 - (1 - (((U1482-T1482)/U1482)+(S1482/T1482)))*100</f>
        <v>0</v>
      </c>
      <c r="X1482" s="6">
        <v>10.699</v>
      </c>
      <c r="Y1482" s="13">
        <f>(X1482-U1482)/U1482*100</f>
        <v>2.9343852222435993</v>
      </c>
      <c r="Z1482" s="14">
        <f>IF(W1482&gt;10,"NA",Y1482)</f>
        <v>2.9343852222435993</v>
      </c>
    </row>
    <row r="1483" spans="1:26" ht="19" x14ac:dyDescent="0.25">
      <c r="A1483" s="23">
        <v>1482</v>
      </c>
      <c r="B1483" s="5" t="s">
        <v>25</v>
      </c>
      <c r="C1483" s="3" t="s">
        <v>50</v>
      </c>
      <c r="D1483" s="3" t="s">
        <v>50</v>
      </c>
      <c r="E1483" s="3" t="s">
        <v>47</v>
      </c>
      <c r="F1483" s="3" t="s">
        <v>23</v>
      </c>
      <c r="G1483" s="3">
        <v>25</v>
      </c>
      <c r="H1483" s="3" t="s">
        <v>9</v>
      </c>
      <c r="I1483" s="3" t="s">
        <v>56</v>
      </c>
      <c r="J1483" s="3">
        <v>465</v>
      </c>
      <c r="K1483" s="3">
        <v>15</v>
      </c>
      <c r="L1483" s="3">
        <v>0</v>
      </c>
      <c r="M1483" s="4">
        <f>PI()*(K1483/2)^2/1000+PI()*(L1483/2)^2/1000</f>
        <v>0.17671458676442586</v>
      </c>
      <c r="N1483" s="33">
        <v>0</v>
      </c>
      <c r="O1483" s="3">
        <v>9</v>
      </c>
      <c r="P1483" s="6">
        <v>4.7839999999999998</v>
      </c>
      <c r="Q1483" s="6">
        <v>10.492000000000001</v>
      </c>
      <c r="R1483" s="6">
        <v>10.287000000000001</v>
      </c>
      <c r="S1483" s="6">
        <v>0</v>
      </c>
      <c r="T1483" s="6">
        <f>R1483-S1483</f>
        <v>10.287000000000001</v>
      </c>
      <c r="U1483" s="6">
        <v>10.287000000000001</v>
      </c>
      <c r="V1483" s="6">
        <f>U1483-S1483</f>
        <v>10.287000000000001</v>
      </c>
      <c r="W1483" s="6">
        <f>100 - (1 - (((U1483-T1483)/U1483)+(S1483/T1483)))*100</f>
        <v>0</v>
      </c>
      <c r="X1483" s="6">
        <v>10.563000000000001</v>
      </c>
      <c r="Y1483" s="13">
        <f>(X1483-U1483)/U1483*100</f>
        <v>2.6829979585885075</v>
      </c>
      <c r="Z1483" s="14">
        <f>IF(W1483&gt;10,"NA",Y1483)</f>
        <v>2.6829979585885075</v>
      </c>
    </row>
    <row r="1484" spans="1:26" ht="19" x14ac:dyDescent="0.25">
      <c r="A1484" s="23">
        <v>1483</v>
      </c>
      <c r="B1484" s="5" t="s">
        <v>25</v>
      </c>
      <c r="C1484" s="3" t="s">
        <v>50</v>
      </c>
      <c r="D1484" s="3" t="s">
        <v>50</v>
      </c>
      <c r="E1484" s="3" t="s">
        <v>47</v>
      </c>
      <c r="F1484" s="3" t="s">
        <v>23</v>
      </c>
      <c r="G1484" s="3">
        <v>26</v>
      </c>
      <c r="H1484" s="3" t="s">
        <v>9</v>
      </c>
      <c r="I1484" s="3" t="s">
        <v>31</v>
      </c>
      <c r="J1484" s="3">
        <v>675</v>
      </c>
      <c r="K1484" s="3">
        <v>80</v>
      </c>
      <c r="L1484" s="3">
        <v>0</v>
      </c>
      <c r="M1484" s="4">
        <f>PI()*(K1484/2)^2/1000+PI()*(L1484/2)^2/1000</f>
        <v>5.026548245743669</v>
      </c>
      <c r="N1484" s="33">
        <v>1</v>
      </c>
      <c r="O1484" s="3">
        <v>1</v>
      </c>
      <c r="P1484" s="6">
        <v>2.2320000000000002</v>
      </c>
      <c r="Q1484" s="6">
        <v>1.8420000000000001</v>
      </c>
      <c r="R1484" s="6">
        <v>1.8109999999999999</v>
      </c>
      <c r="S1484" s="6">
        <v>8.9999999999999993E-3</v>
      </c>
      <c r="T1484" s="6">
        <f>R1484-S1484</f>
        <v>1.802</v>
      </c>
      <c r="U1484" s="6">
        <v>2.2229999999999999</v>
      </c>
      <c r="V1484" s="6">
        <f>U1484-S1484</f>
        <v>2.214</v>
      </c>
      <c r="W1484" s="6">
        <f>100 - (1 - (((U1484-T1484)/U1484)+(S1484/T1484)))*100</f>
        <v>19.437816630993794</v>
      </c>
      <c r="X1484" s="6">
        <v>2.2570000000000001</v>
      </c>
      <c r="Y1484" s="13">
        <f>(X1484-U1484)/U1484*100</f>
        <v>1.5294646873594357</v>
      </c>
      <c r="Z1484" s="14" t="str">
        <f>IF(W1484&gt;10,"NA",Y1484)</f>
        <v>NA</v>
      </c>
    </row>
    <row r="1485" spans="1:26" ht="19" x14ac:dyDescent="0.25">
      <c r="A1485" s="23">
        <v>1484</v>
      </c>
      <c r="B1485" s="5" t="s">
        <v>25</v>
      </c>
      <c r="C1485" s="3" t="s">
        <v>50</v>
      </c>
      <c r="D1485" s="3" t="s">
        <v>50</v>
      </c>
      <c r="E1485" s="3" t="s">
        <v>47</v>
      </c>
      <c r="F1485" s="3" t="s">
        <v>23</v>
      </c>
      <c r="G1485" s="3">
        <v>26</v>
      </c>
      <c r="H1485" s="3" t="s">
        <v>9</v>
      </c>
      <c r="I1485" s="3" t="s">
        <v>31</v>
      </c>
      <c r="J1485" s="3">
        <v>675</v>
      </c>
      <c r="K1485" s="3">
        <v>80</v>
      </c>
      <c r="L1485" s="3">
        <v>0</v>
      </c>
      <c r="M1485" s="4">
        <f>PI()*(K1485/2)^2/1000+PI()*(L1485/2)^2/1000</f>
        <v>5.026548245743669</v>
      </c>
      <c r="N1485" s="33">
        <v>0</v>
      </c>
      <c r="O1485" s="3">
        <v>2</v>
      </c>
      <c r="P1485" s="6">
        <v>3.61</v>
      </c>
      <c r="Q1485" s="6">
        <v>3.86</v>
      </c>
      <c r="R1485" s="6">
        <v>3.7709999999999999</v>
      </c>
      <c r="S1485" s="6">
        <v>0</v>
      </c>
      <c r="T1485" s="6">
        <f>R1485-S1485</f>
        <v>3.7709999999999999</v>
      </c>
      <c r="U1485" s="6">
        <v>5.0289999999999999</v>
      </c>
      <c r="V1485" s="6">
        <f>U1485-S1485</f>
        <v>5.0289999999999999</v>
      </c>
      <c r="W1485" s="6">
        <f>100 - (1 - (((U1485-T1485)/U1485)+(S1485/T1485)))*100</f>
        <v>25.014913501690188</v>
      </c>
      <c r="X1485" s="6">
        <v>5.0590000000000002</v>
      </c>
      <c r="Y1485" s="13">
        <f>(X1485-U1485)/U1485*100</f>
        <v>0.59654006760787925</v>
      </c>
      <c r="Z1485" s="14" t="str">
        <f>IF(W1485&gt;10,"NA",Y1485)</f>
        <v>NA</v>
      </c>
    </row>
    <row r="1486" spans="1:26" ht="19" x14ac:dyDescent="0.25">
      <c r="A1486" s="23">
        <v>1485</v>
      </c>
      <c r="B1486" s="5" t="s">
        <v>25</v>
      </c>
      <c r="C1486" s="3" t="s">
        <v>50</v>
      </c>
      <c r="D1486" s="3" t="s">
        <v>50</v>
      </c>
      <c r="E1486" s="3" t="s">
        <v>47</v>
      </c>
      <c r="F1486" s="3" t="s">
        <v>23</v>
      </c>
      <c r="G1486" s="3">
        <v>26</v>
      </c>
      <c r="H1486" s="3" t="s">
        <v>9</v>
      </c>
      <c r="I1486" s="3" t="s">
        <v>31</v>
      </c>
      <c r="J1486" s="3">
        <v>675</v>
      </c>
      <c r="K1486" s="3">
        <v>80</v>
      </c>
      <c r="L1486" s="3">
        <v>0</v>
      </c>
      <c r="M1486" s="4">
        <f>PI()*(K1486/2)^2/1000+PI()*(L1486/2)^2/1000</f>
        <v>5.026548245743669</v>
      </c>
      <c r="N1486" s="33">
        <v>0</v>
      </c>
      <c r="O1486" s="3">
        <v>3</v>
      </c>
      <c r="P1486" s="6">
        <v>2.7120000000000002</v>
      </c>
      <c r="Q1486" s="6">
        <v>3.1720000000000002</v>
      </c>
      <c r="R1486" s="6">
        <v>3.12</v>
      </c>
      <c r="S1486" s="6">
        <v>0</v>
      </c>
      <c r="T1486" s="6">
        <f>R1486-S1486</f>
        <v>3.12</v>
      </c>
      <c r="U1486" s="6">
        <v>3.9609999999999999</v>
      </c>
      <c r="V1486" s="6">
        <f>U1486-S1486</f>
        <v>3.9609999999999999</v>
      </c>
      <c r="W1486" s="6">
        <f>100 - (1 - (((U1486-T1486)/U1486)+(S1486/T1486)))*100</f>
        <v>21.232012118151971</v>
      </c>
      <c r="X1486" s="6">
        <v>3.984</v>
      </c>
      <c r="Y1486" s="13">
        <f>(X1486-U1486)/U1486*100</f>
        <v>0.58066144912901119</v>
      </c>
      <c r="Z1486" s="14" t="str">
        <f>IF(W1486&gt;10,"NA",Y1486)</f>
        <v>NA</v>
      </c>
    </row>
    <row r="1487" spans="1:26" ht="19" x14ac:dyDescent="0.25">
      <c r="A1487" s="23">
        <v>1486</v>
      </c>
      <c r="B1487" s="5" t="s">
        <v>25</v>
      </c>
      <c r="C1487" s="3" t="s">
        <v>50</v>
      </c>
      <c r="D1487" s="3" t="s">
        <v>50</v>
      </c>
      <c r="E1487" s="3" t="s">
        <v>47</v>
      </c>
      <c r="F1487" s="3" t="s">
        <v>23</v>
      </c>
      <c r="G1487" s="3">
        <v>26</v>
      </c>
      <c r="H1487" s="3" t="s">
        <v>9</v>
      </c>
      <c r="I1487" s="3" t="s">
        <v>31</v>
      </c>
      <c r="J1487" s="3">
        <v>675</v>
      </c>
      <c r="K1487" s="3">
        <v>80</v>
      </c>
      <c r="L1487" s="3">
        <v>0</v>
      </c>
      <c r="M1487" s="4">
        <f>PI()*(K1487/2)^2/1000+PI()*(L1487/2)^2/1000</f>
        <v>5.026548245743669</v>
      </c>
      <c r="N1487" s="33">
        <v>1</v>
      </c>
      <c r="O1487" s="3">
        <v>4</v>
      </c>
      <c r="P1487" s="6">
        <v>2.4409999999999998</v>
      </c>
      <c r="Q1487" s="6">
        <v>2.4900000000000002</v>
      </c>
      <c r="R1487" s="6">
        <v>2.4510000000000001</v>
      </c>
      <c r="S1487" s="6">
        <v>0</v>
      </c>
      <c r="T1487" s="6">
        <f>R1487-S1487</f>
        <v>2.4510000000000001</v>
      </c>
      <c r="U1487" s="6">
        <v>2.4510000000000001</v>
      </c>
      <c r="V1487" s="6">
        <f>U1487-S1487</f>
        <v>2.4510000000000001</v>
      </c>
      <c r="W1487" s="6">
        <f>100 - (1 - (((U1487-T1487)/U1487)+(S1487/T1487)))*100</f>
        <v>0</v>
      </c>
      <c r="X1487" s="6">
        <v>2.5529999999999999</v>
      </c>
      <c r="Y1487" s="13">
        <f>(X1487-U1487)/U1487*100</f>
        <v>4.1615667074663349</v>
      </c>
      <c r="Z1487" s="14">
        <f>IF(W1487&gt;10,"NA",Y1487)</f>
        <v>4.1615667074663349</v>
      </c>
    </row>
    <row r="1488" spans="1:26" ht="19" x14ac:dyDescent="0.25">
      <c r="A1488" s="23">
        <v>1487</v>
      </c>
      <c r="B1488" s="5" t="s">
        <v>25</v>
      </c>
      <c r="C1488" s="3" t="s">
        <v>50</v>
      </c>
      <c r="D1488" s="3" t="s">
        <v>50</v>
      </c>
      <c r="E1488" s="3" t="s">
        <v>47</v>
      </c>
      <c r="F1488" s="3" t="s">
        <v>23</v>
      </c>
      <c r="G1488" s="3">
        <v>26</v>
      </c>
      <c r="H1488" s="3" t="s">
        <v>9</v>
      </c>
      <c r="I1488" s="3" t="s">
        <v>31</v>
      </c>
      <c r="J1488" s="3">
        <v>675</v>
      </c>
      <c r="K1488" s="3">
        <v>80</v>
      </c>
      <c r="L1488" s="3">
        <v>0</v>
      </c>
      <c r="M1488" s="4">
        <f>PI()*(K1488/2)^2/1000+PI()*(L1488/2)^2/1000</f>
        <v>5.026548245743669</v>
      </c>
      <c r="N1488" s="33">
        <v>0</v>
      </c>
      <c r="O1488" s="3">
        <v>5</v>
      </c>
      <c r="P1488" s="6">
        <v>3.4180000000000001</v>
      </c>
      <c r="Q1488" s="6">
        <v>5.0670000000000002</v>
      </c>
      <c r="R1488" s="6">
        <v>4.9939999999999998</v>
      </c>
      <c r="S1488" s="6">
        <v>7.0000000000000001E-3</v>
      </c>
      <c r="T1488" s="6">
        <f>R1488-S1488</f>
        <v>4.9870000000000001</v>
      </c>
      <c r="U1488" s="6">
        <v>5.3380000000000001</v>
      </c>
      <c r="V1488" s="6">
        <f>U1488-S1488</f>
        <v>5.3310000000000004</v>
      </c>
      <c r="W1488" s="6">
        <f>100 - (1 - (((U1488-T1488)/U1488)+(S1488/T1488)))*100</f>
        <v>6.7158613894815176</v>
      </c>
      <c r="X1488" s="6">
        <v>5.4489999999999998</v>
      </c>
      <c r="Y1488" s="13">
        <f>(X1488-U1488)/U1488*100</f>
        <v>2.0794304983139709</v>
      </c>
      <c r="Z1488" s="14">
        <f>IF(W1488&gt;10,"NA",Y1488)</f>
        <v>2.0794304983139709</v>
      </c>
    </row>
    <row r="1489" spans="1:26" ht="19" x14ac:dyDescent="0.25">
      <c r="A1489" s="23">
        <v>1488</v>
      </c>
      <c r="B1489" s="5" t="s">
        <v>25</v>
      </c>
      <c r="C1489" s="3" t="s">
        <v>50</v>
      </c>
      <c r="D1489" s="3" t="s">
        <v>50</v>
      </c>
      <c r="E1489" s="3" t="s">
        <v>47</v>
      </c>
      <c r="F1489" s="3" t="s">
        <v>23</v>
      </c>
      <c r="G1489" s="3">
        <v>26</v>
      </c>
      <c r="H1489" s="3" t="s">
        <v>9</v>
      </c>
      <c r="I1489" s="3" t="s">
        <v>31</v>
      </c>
      <c r="J1489" s="3">
        <v>675</v>
      </c>
      <c r="K1489" s="3">
        <v>80</v>
      </c>
      <c r="L1489" s="3">
        <v>0</v>
      </c>
      <c r="M1489" s="4">
        <f>PI()*(K1489/2)^2/1000+PI()*(L1489/2)^2/1000</f>
        <v>5.026548245743669</v>
      </c>
      <c r="N1489" s="33">
        <v>1</v>
      </c>
      <c r="O1489" s="3">
        <v>6</v>
      </c>
      <c r="P1489" s="6">
        <v>2.7909999999999999</v>
      </c>
      <c r="Q1489" s="6">
        <v>3.5049999999999999</v>
      </c>
      <c r="R1489" s="6">
        <v>3.4660000000000002</v>
      </c>
      <c r="S1489" s="6">
        <v>0</v>
      </c>
      <c r="T1489" s="6">
        <f>R1489-S1489</f>
        <v>3.4660000000000002</v>
      </c>
      <c r="U1489" s="6">
        <v>3.4660000000000002</v>
      </c>
      <c r="V1489" s="6">
        <f>U1489-S1489</f>
        <v>3.4660000000000002</v>
      </c>
      <c r="W1489" s="6">
        <f>100 - (1 - (((U1489-T1489)/U1489)+(S1489/T1489)))*100</f>
        <v>0</v>
      </c>
      <c r="X1489" s="6">
        <v>3.5670000000000002</v>
      </c>
      <c r="Y1489" s="13">
        <f>(X1489-U1489)/U1489*100</f>
        <v>2.9140219272937093</v>
      </c>
      <c r="Z1489" s="14">
        <f>IF(W1489&gt;10,"NA",Y1489)</f>
        <v>2.9140219272937093</v>
      </c>
    </row>
    <row r="1490" spans="1:26" ht="19" x14ac:dyDescent="0.25">
      <c r="A1490" s="23">
        <v>1489</v>
      </c>
      <c r="B1490" s="5" t="s">
        <v>25</v>
      </c>
      <c r="C1490" s="3" t="s">
        <v>50</v>
      </c>
      <c r="D1490" s="3" t="s">
        <v>50</v>
      </c>
      <c r="E1490" s="3" t="s">
        <v>47</v>
      </c>
      <c r="F1490" s="3" t="s">
        <v>23</v>
      </c>
      <c r="G1490" s="3">
        <v>26</v>
      </c>
      <c r="H1490" s="3" t="s">
        <v>9</v>
      </c>
      <c r="I1490" s="3" t="s">
        <v>31</v>
      </c>
      <c r="J1490" s="3">
        <v>675</v>
      </c>
      <c r="K1490" s="3">
        <v>80</v>
      </c>
      <c r="L1490" s="3">
        <v>0</v>
      </c>
      <c r="M1490" s="4">
        <f>PI()*(K1490/2)^2/1000+PI()*(L1490/2)^2/1000</f>
        <v>5.026548245743669</v>
      </c>
      <c r="N1490" s="33">
        <v>0</v>
      </c>
      <c r="O1490" s="3">
        <v>7</v>
      </c>
      <c r="P1490" s="6">
        <v>3.5579999999999998</v>
      </c>
      <c r="Q1490" s="6">
        <v>4.8609999999999998</v>
      </c>
      <c r="R1490" s="6">
        <v>4.758</v>
      </c>
      <c r="S1490" s="6">
        <v>0</v>
      </c>
      <c r="T1490" s="6">
        <f>R1490-S1490</f>
        <v>4.758</v>
      </c>
      <c r="U1490" s="6">
        <v>5.53</v>
      </c>
      <c r="V1490" s="6">
        <f>U1490-S1490</f>
        <v>5.53</v>
      </c>
      <c r="W1490" s="6">
        <f>100 - (1 - (((U1490-T1490)/U1490)+(S1490/T1490)))*100</f>
        <v>13.960216998191683</v>
      </c>
      <c r="X1490" s="6">
        <v>5.6269999999999998</v>
      </c>
      <c r="Y1490" s="13">
        <f>(X1490-U1490)/U1490*100</f>
        <v>1.754068716094024</v>
      </c>
      <c r="Z1490" s="14" t="str">
        <f>IF(W1490&gt;10,"NA",Y1490)</f>
        <v>NA</v>
      </c>
    </row>
    <row r="1491" spans="1:26" ht="19" x14ac:dyDescent="0.25">
      <c r="A1491" s="23">
        <v>1490</v>
      </c>
      <c r="B1491" s="5" t="s">
        <v>25</v>
      </c>
      <c r="C1491" s="3" t="s">
        <v>50</v>
      </c>
      <c r="D1491" s="3" t="s">
        <v>50</v>
      </c>
      <c r="E1491" s="3" t="s">
        <v>47</v>
      </c>
      <c r="F1491" s="3" t="s">
        <v>23</v>
      </c>
      <c r="G1491" s="3">
        <v>26</v>
      </c>
      <c r="H1491" s="3" t="s">
        <v>9</v>
      </c>
      <c r="I1491" s="3" t="s">
        <v>31</v>
      </c>
      <c r="J1491" s="3">
        <v>675</v>
      </c>
      <c r="K1491" s="3">
        <v>80</v>
      </c>
      <c r="L1491" s="3">
        <v>0</v>
      </c>
      <c r="M1491" s="4">
        <f>PI()*(K1491/2)^2/1000+PI()*(L1491/2)^2/1000</f>
        <v>5.026548245743669</v>
      </c>
      <c r="N1491" s="33">
        <v>1</v>
      </c>
      <c r="O1491" s="3">
        <v>8</v>
      </c>
      <c r="P1491" s="6">
        <v>3.1480000000000001</v>
      </c>
      <c r="Q1491" s="6">
        <v>4.0890000000000004</v>
      </c>
      <c r="R1491" s="6">
        <v>4.048</v>
      </c>
      <c r="S1491" s="6">
        <v>0</v>
      </c>
      <c r="T1491" s="6">
        <f>R1491-S1491</f>
        <v>4.048</v>
      </c>
      <c r="U1491" s="6">
        <v>4.09</v>
      </c>
      <c r="V1491" s="6">
        <f>U1491-S1491</f>
        <v>4.09</v>
      </c>
      <c r="W1491" s="6">
        <f>100 - (1 - (((U1491-T1491)/U1491)+(S1491/T1491)))*100</f>
        <v>1.0268948655256622</v>
      </c>
      <c r="X1491" s="6">
        <v>4.2409999999999997</v>
      </c>
      <c r="Y1491" s="13">
        <f>(X1491-U1491)/U1491*100</f>
        <v>3.6919315403422934</v>
      </c>
      <c r="Z1491" s="14">
        <f>IF(W1491&gt;10,"NA",Y1491)</f>
        <v>3.6919315403422934</v>
      </c>
    </row>
    <row r="1492" spans="1:26" ht="19" x14ac:dyDescent="0.25">
      <c r="A1492" s="23">
        <v>1491</v>
      </c>
      <c r="B1492" s="5" t="s">
        <v>25</v>
      </c>
      <c r="C1492" s="3" t="s">
        <v>50</v>
      </c>
      <c r="D1492" s="3" t="s">
        <v>50</v>
      </c>
      <c r="E1492" s="3" t="s">
        <v>47</v>
      </c>
      <c r="F1492" s="3" t="s">
        <v>23</v>
      </c>
      <c r="G1492" s="3">
        <v>26</v>
      </c>
      <c r="H1492" s="3" t="s">
        <v>17</v>
      </c>
      <c r="I1492" s="3" t="s">
        <v>31</v>
      </c>
      <c r="J1492" s="3">
        <v>675</v>
      </c>
      <c r="K1492" s="3">
        <v>80</v>
      </c>
      <c r="L1492" s="3">
        <v>0</v>
      </c>
      <c r="M1492" s="4">
        <f>PI()*(K1492/2)^2/1000+PI()*(L1492/2)^2/1000</f>
        <v>5.026548245743669</v>
      </c>
      <c r="N1492" s="33">
        <v>0</v>
      </c>
      <c r="O1492" s="3">
        <v>1</v>
      </c>
      <c r="P1492" s="6">
        <v>2.4609999999999999</v>
      </c>
      <c r="Q1492" s="6">
        <v>2.996</v>
      </c>
      <c r="R1492" s="6">
        <v>2.9430000000000001</v>
      </c>
      <c r="S1492" s="6">
        <v>0</v>
      </c>
      <c r="T1492" s="6">
        <f>R1492-S1492</f>
        <v>2.9430000000000001</v>
      </c>
      <c r="U1492" s="6">
        <v>2.9430000000000001</v>
      </c>
      <c r="V1492" s="6">
        <f>U1492-S1492</f>
        <v>2.9430000000000001</v>
      </c>
      <c r="W1492" s="6">
        <f>100 - (1 - (((U1492-T1492)/U1492)+(S1492/T1492)))*100</f>
        <v>0</v>
      </c>
      <c r="X1492" s="6">
        <v>3.0390000000000001</v>
      </c>
      <c r="Y1492" s="13">
        <f>(X1492-U1492)/U1492*100</f>
        <v>3.2619775739041823</v>
      </c>
      <c r="Z1492" s="14">
        <f>IF(W1492&gt;10,"NA",Y1492)</f>
        <v>3.2619775739041823</v>
      </c>
    </row>
    <row r="1493" spans="1:26" ht="19" x14ac:dyDescent="0.25">
      <c r="A1493" s="23">
        <v>1492</v>
      </c>
      <c r="B1493" s="5" t="s">
        <v>25</v>
      </c>
      <c r="C1493" s="3" t="s">
        <v>50</v>
      </c>
      <c r="D1493" s="3" t="s">
        <v>50</v>
      </c>
      <c r="E1493" s="3" t="s">
        <v>47</v>
      </c>
      <c r="F1493" s="3" t="s">
        <v>23</v>
      </c>
      <c r="G1493" s="3">
        <v>26</v>
      </c>
      <c r="H1493" s="3" t="s">
        <v>17</v>
      </c>
      <c r="I1493" s="3" t="s">
        <v>31</v>
      </c>
      <c r="J1493" s="3">
        <v>675</v>
      </c>
      <c r="K1493" s="3">
        <v>80</v>
      </c>
      <c r="L1493" s="3">
        <v>0</v>
      </c>
      <c r="M1493" s="4">
        <f>PI()*(K1493/2)^2/1000+PI()*(L1493/2)^2/1000</f>
        <v>5.026548245743669</v>
      </c>
      <c r="N1493" s="33">
        <v>0</v>
      </c>
      <c r="O1493" s="3">
        <v>2</v>
      </c>
      <c r="P1493" s="6">
        <v>2.81</v>
      </c>
      <c r="Q1493" s="6">
        <v>3.798</v>
      </c>
      <c r="R1493" s="6">
        <v>3.7410000000000001</v>
      </c>
      <c r="S1493" s="6">
        <v>0</v>
      </c>
      <c r="T1493" s="6">
        <f>R1493-S1493</f>
        <v>3.7410000000000001</v>
      </c>
      <c r="U1493" s="6">
        <v>3.7410000000000001</v>
      </c>
      <c r="V1493" s="6">
        <f>U1493-S1493</f>
        <v>3.7410000000000001</v>
      </c>
      <c r="W1493" s="6">
        <f>100 - (1 - (((U1493-T1493)/U1493)+(S1493/T1493)))*100</f>
        <v>0</v>
      </c>
      <c r="X1493" s="6">
        <v>3.8159999999999998</v>
      </c>
      <c r="Y1493" s="13">
        <f>(X1493-U1493)/U1493*100</f>
        <v>2.0048115477145076</v>
      </c>
      <c r="Z1493" s="14">
        <f>IF(W1493&gt;10,"NA",Y1493)</f>
        <v>2.0048115477145076</v>
      </c>
    </row>
    <row r="1494" spans="1:26" ht="19" x14ac:dyDescent="0.25">
      <c r="A1494" s="23">
        <v>1493</v>
      </c>
      <c r="B1494" s="5" t="s">
        <v>25</v>
      </c>
      <c r="C1494" s="3" t="s">
        <v>50</v>
      </c>
      <c r="D1494" s="3" t="s">
        <v>50</v>
      </c>
      <c r="E1494" s="3" t="s">
        <v>47</v>
      </c>
      <c r="F1494" s="3" t="s">
        <v>23</v>
      </c>
      <c r="G1494" s="3">
        <v>26</v>
      </c>
      <c r="H1494" s="3" t="s">
        <v>17</v>
      </c>
      <c r="I1494" s="3" t="s">
        <v>31</v>
      </c>
      <c r="J1494" s="3">
        <v>675</v>
      </c>
      <c r="K1494" s="3">
        <v>80</v>
      </c>
      <c r="L1494" s="3">
        <v>0</v>
      </c>
      <c r="M1494" s="4">
        <f>PI()*(K1494/2)^2/1000+PI()*(L1494/2)^2/1000</f>
        <v>5.026548245743669</v>
      </c>
      <c r="N1494" s="33">
        <v>0</v>
      </c>
      <c r="O1494" s="3">
        <v>3</v>
      </c>
      <c r="P1494" s="6">
        <v>2.93</v>
      </c>
      <c r="Q1494" s="6">
        <v>4.2060000000000004</v>
      </c>
      <c r="R1494" s="6">
        <v>4.1390000000000002</v>
      </c>
      <c r="S1494" s="6">
        <v>0</v>
      </c>
      <c r="T1494" s="6">
        <f>R1494-S1494</f>
        <v>4.1390000000000002</v>
      </c>
      <c r="U1494" s="6">
        <v>4.1390000000000002</v>
      </c>
      <c r="V1494" s="6">
        <f>U1494-S1494</f>
        <v>4.1390000000000002</v>
      </c>
      <c r="W1494" s="6">
        <f>100 - (1 - (((U1494-T1494)/U1494)+(S1494/T1494)))*100</f>
        <v>0</v>
      </c>
      <c r="X1494" s="6">
        <v>4.2439999999999998</v>
      </c>
      <c r="Y1494" s="13">
        <f>(X1494-U1494)/U1494*100</f>
        <v>2.5368446484658018</v>
      </c>
      <c r="Z1494" s="14">
        <f>IF(W1494&gt;10,"NA",Y1494)</f>
        <v>2.5368446484658018</v>
      </c>
    </row>
    <row r="1495" spans="1:26" ht="19" x14ac:dyDescent="0.25">
      <c r="A1495" s="23">
        <v>1494</v>
      </c>
      <c r="B1495" s="5" t="s">
        <v>25</v>
      </c>
      <c r="C1495" s="3" t="s">
        <v>50</v>
      </c>
      <c r="D1495" s="3" t="s">
        <v>50</v>
      </c>
      <c r="E1495" s="3" t="s">
        <v>47</v>
      </c>
      <c r="F1495" s="3" t="s">
        <v>23</v>
      </c>
      <c r="G1495" s="3">
        <v>26</v>
      </c>
      <c r="H1495" s="3" t="s">
        <v>17</v>
      </c>
      <c r="I1495" s="3" t="s">
        <v>31</v>
      </c>
      <c r="J1495" s="3">
        <v>675</v>
      </c>
      <c r="K1495" s="3">
        <v>80</v>
      </c>
      <c r="L1495" s="3">
        <v>0</v>
      </c>
      <c r="M1495" s="4">
        <f>PI()*(K1495/2)^2/1000+PI()*(L1495/2)^2/1000</f>
        <v>5.026548245743669</v>
      </c>
      <c r="N1495" s="33">
        <v>0</v>
      </c>
      <c r="O1495" s="3">
        <v>4</v>
      </c>
      <c r="P1495" s="6">
        <v>2.3839999999999999</v>
      </c>
      <c r="Q1495" s="6">
        <v>2.5979999999999999</v>
      </c>
      <c r="R1495" s="6">
        <v>2.5369999999999999</v>
      </c>
      <c r="S1495" s="6">
        <v>0</v>
      </c>
      <c r="T1495" s="6">
        <f>R1495-S1495</f>
        <v>2.5369999999999999</v>
      </c>
      <c r="U1495" s="6">
        <v>2.5640000000000001</v>
      </c>
      <c r="V1495" s="6">
        <f>U1495-S1495</f>
        <v>2.5640000000000001</v>
      </c>
      <c r="W1495" s="6">
        <f>100 - (1 - (((U1495-T1495)/U1495)+(S1495/T1495)))*100</f>
        <v>1.0530421216848822</v>
      </c>
      <c r="X1495" s="6">
        <v>2.637</v>
      </c>
      <c r="Y1495" s="13">
        <f>(X1495-U1495)/U1495*100</f>
        <v>2.8471138845553803</v>
      </c>
      <c r="Z1495" s="14">
        <f>IF(W1495&gt;10,"NA",Y1495)</f>
        <v>2.8471138845553803</v>
      </c>
    </row>
    <row r="1496" spans="1:26" ht="19" x14ac:dyDescent="0.25">
      <c r="A1496" s="23">
        <v>1495</v>
      </c>
      <c r="B1496" s="5" t="s">
        <v>25</v>
      </c>
      <c r="C1496" s="3" t="s">
        <v>50</v>
      </c>
      <c r="D1496" s="3" t="s">
        <v>50</v>
      </c>
      <c r="E1496" s="3" t="s">
        <v>47</v>
      </c>
      <c r="F1496" s="3" t="s">
        <v>23</v>
      </c>
      <c r="G1496" s="3">
        <v>26</v>
      </c>
      <c r="H1496" s="3" t="s">
        <v>17</v>
      </c>
      <c r="I1496" s="3" t="s">
        <v>31</v>
      </c>
      <c r="J1496" s="3">
        <v>675</v>
      </c>
      <c r="K1496" s="3">
        <v>80</v>
      </c>
      <c r="L1496" s="3">
        <v>0</v>
      </c>
      <c r="M1496" s="4">
        <f>PI()*(K1496/2)^2/1000+PI()*(L1496/2)^2/1000</f>
        <v>5.026548245743669</v>
      </c>
      <c r="N1496" s="33">
        <v>0</v>
      </c>
      <c r="O1496" s="3">
        <v>5</v>
      </c>
      <c r="P1496" s="6">
        <v>2.153</v>
      </c>
      <c r="Q1496" s="6">
        <v>2.1259999999999999</v>
      </c>
      <c r="R1496" s="6">
        <v>2.1</v>
      </c>
      <c r="S1496" s="6">
        <v>0</v>
      </c>
      <c r="T1496" s="6">
        <f>R1496-S1496</f>
        <v>2.1</v>
      </c>
      <c r="U1496" s="6">
        <v>2.1139999999999999</v>
      </c>
      <c r="V1496" s="6">
        <f>U1496-S1496</f>
        <v>2.1139999999999999</v>
      </c>
      <c r="W1496" s="6">
        <f>100 - (1 - (((U1496-T1496)/U1496)+(S1496/T1496)))*100</f>
        <v>0.66225165562913446</v>
      </c>
      <c r="X1496" s="6">
        <v>2.1429999999999998</v>
      </c>
      <c r="Y1496" s="13">
        <f>(X1496-U1496)/U1496*100</f>
        <v>1.3718070009460699</v>
      </c>
      <c r="Z1496" s="14">
        <f>IF(W1496&gt;10,"NA",Y1496)</f>
        <v>1.3718070009460699</v>
      </c>
    </row>
    <row r="1497" spans="1:26" ht="19" x14ac:dyDescent="0.25">
      <c r="A1497" s="23">
        <v>1496</v>
      </c>
      <c r="B1497" s="5" t="s">
        <v>25</v>
      </c>
      <c r="C1497" s="3" t="s">
        <v>50</v>
      </c>
      <c r="D1497" s="3" t="s">
        <v>50</v>
      </c>
      <c r="E1497" s="3" t="s">
        <v>47</v>
      </c>
      <c r="F1497" s="3" t="s">
        <v>23</v>
      </c>
      <c r="G1497" s="3">
        <v>26</v>
      </c>
      <c r="H1497" s="3" t="s">
        <v>17</v>
      </c>
      <c r="I1497" s="3" t="s">
        <v>31</v>
      </c>
      <c r="J1497" s="3">
        <v>675</v>
      </c>
      <c r="K1497" s="3">
        <v>80</v>
      </c>
      <c r="L1497" s="3">
        <v>0</v>
      </c>
      <c r="M1497" s="4">
        <f>PI()*(K1497/2)^2/1000+PI()*(L1497/2)^2/1000</f>
        <v>5.026548245743669</v>
      </c>
      <c r="N1497" s="33">
        <v>0</v>
      </c>
      <c r="O1497" s="3">
        <v>6</v>
      </c>
      <c r="P1497" s="6">
        <v>2.944</v>
      </c>
      <c r="Q1497" s="6">
        <v>4.3090000000000002</v>
      </c>
      <c r="R1497" s="6">
        <v>4.2549999999999999</v>
      </c>
      <c r="S1497" s="6">
        <v>0</v>
      </c>
      <c r="T1497" s="6">
        <f>R1497-S1497</f>
        <v>4.2549999999999999</v>
      </c>
      <c r="U1497" s="6">
        <v>4.2549999999999999</v>
      </c>
      <c r="V1497" s="6">
        <f>U1497-S1497</f>
        <v>4.2549999999999999</v>
      </c>
      <c r="W1497" s="6">
        <f>100 - (1 - (((U1497-T1497)/U1497)+(S1497/T1497)))*100</f>
        <v>0</v>
      </c>
      <c r="X1497" s="6">
        <v>4.2919999999999998</v>
      </c>
      <c r="Y1497" s="13">
        <f>(X1497-U1497)/U1497*100</f>
        <v>0.86956521739130244</v>
      </c>
      <c r="Z1497" s="14">
        <f>IF(W1497&gt;10,"NA",Y1497)</f>
        <v>0.86956521739130244</v>
      </c>
    </row>
    <row r="1498" spans="1:26" ht="19" x14ac:dyDescent="0.25">
      <c r="A1498" s="23">
        <v>1497</v>
      </c>
      <c r="B1498" s="5" t="s">
        <v>25</v>
      </c>
      <c r="C1498" s="3" t="s">
        <v>50</v>
      </c>
      <c r="D1498" s="3" t="s">
        <v>50</v>
      </c>
      <c r="E1498" s="3" t="s">
        <v>47</v>
      </c>
      <c r="F1498" s="3" t="s">
        <v>23</v>
      </c>
      <c r="G1498" s="3">
        <v>26</v>
      </c>
      <c r="H1498" s="3" t="s">
        <v>17</v>
      </c>
      <c r="I1498" s="3" t="s">
        <v>31</v>
      </c>
      <c r="J1498" s="3">
        <v>675</v>
      </c>
      <c r="K1498" s="3">
        <v>80</v>
      </c>
      <c r="L1498" s="3">
        <v>0</v>
      </c>
      <c r="M1498" s="4">
        <f>PI()*(K1498/2)^2/1000+PI()*(L1498/2)^2/1000</f>
        <v>5.026548245743669</v>
      </c>
      <c r="N1498" s="33">
        <v>1</v>
      </c>
      <c r="O1498" s="3">
        <v>7</v>
      </c>
      <c r="P1498" s="6">
        <v>1.5640000000000001</v>
      </c>
      <c r="Q1498" s="6">
        <v>0.995</v>
      </c>
      <c r="R1498" s="6">
        <v>0.99099999999999999</v>
      </c>
      <c r="S1498" s="6">
        <v>0</v>
      </c>
      <c r="T1498" s="6">
        <f>R1498-S1498</f>
        <v>0.99099999999999999</v>
      </c>
      <c r="U1498" s="6">
        <v>0.99099999999999999</v>
      </c>
      <c r="V1498" s="6">
        <f>U1498-S1498</f>
        <v>0.99099999999999999</v>
      </c>
      <c r="W1498" s="6">
        <f>100 - (1 - (((U1498-T1498)/U1498)+(S1498/T1498)))*100</f>
        <v>0</v>
      </c>
      <c r="X1498" s="6">
        <v>1.0209999999999999</v>
      </c>
      <c r="Y1498" s="13">
        <f>(X1498-U1498)/U1498*100</f>
        <v>3.0272452068617475</v>
      </c>
      <c r="Z1498" s="14">
        <f>IF(W1498&gt;10,"NA",Y1498)</f>
        <v>3.0272452068617475</v>
      </c>
    </row>
    <row r="1499" spans="1:26" ht="19" x14ac:dyDescent="0.25">
      <c r="A1499" s="23">
        <v>1498</v>
      </c>
      <c r="B1499" s="5" t="s">
        <v>25</v>
      </c>
      <c r="C1499" s="3" t="s">
        <v>50</v>
      </c>
      <c r="D1499" s="3" t="s">
        <v>50</v>
      </c>
      <c r="E1499" s="3" t="s">
        <v>47</v>
      </c>
      <c r="F1499" s="3" t="s">
        <v>23</v>
      </c>
      <c r="G1499" s="3">
        <v>26</v>
      </c>
      <c r="H1499" s="3" t="s">
        <v>17</v>
      </c>
      <c r="I1499" s="3" t="s">
        <v>31</v>
      </c>
      <c r="J1499" s="3">
        <v>675</v>
      </c>
      <c r="K1499" s="3">
        <v>80</v>
      </c>
      <c r="L1499" s="3">
        <v>0</v>
      </c>
      <c r="M1499" s="4">
        <f>PI()*(K1499/2)^2/1000+PI()*(L1499/2)^2/1000</f>
        <v>5.026548245743669</v>
      </c>
      <c r="N1499" s="33">
        <v>0</v>
      </c>
      <c r="O1499" s="3">
        <v>8</v>
      </c>
      <c r="P1499" s="6">
        <v>1.8939999999999999</v>
      </c>
      <c r="Q1499" s="6">
        <v>1.716</v>
      </c>
      <c r="R1499" s="6">
        <v>1.716</v>
      </c>
      <c r="S1499" s="6">
        <v>0</v>
      </c>
      <c r="T1499" s="6">
        <f>R1499-S1499</f>
        <v>1.716</v>
      </c>
      <c r="U1499" s="6">
        <v>1.716</v>
      </c>
      <c r="V1499" s="6">
        <f>U1499-S1499</f>
        <v>1.716</v>
      </c>
      <c r="W1499" s="6">
        <f>100 - (1 - (((U1499-T1499)/U1499)+(S1499/T1499)))*100</f>
        <v>0</v>
      </c>
      <c r="X1499" s="6">
        <v>1.7450000000000001</v>
      </c>
      <c r="Y1499" s="13">
        <f>(X1499-U1499)/U1499*100</f>
        <v>1.6899766899766979</v>
      </c>
      <c r="Z1499" s="14">
        <f>IF(W1499&gt;10,"NA",Y1499)</f>
        <v>1.6899766899766979</v>
      </c>
    </row>
    <row r="1500" spans="1:26" ht="19" x14ac:dyDescent="0.25">
      <c r="A1500" s="23">
        <v>1499</v>
      </c>
      <c r="B1500" s="5" t="s">
        <v>25</v>
      </c>
      <c r="C1500" s="3" t="s">
        <v>50</v>
      </c>
      <c r="D1500" s="3" t="s">
        <v>50</v>
      </c>
      <c r="E1500" s="3" t="s">
        <v>47</v>
      </c>
      <c r="F1500" s="3" t="s">
        <v>23</v>
      </c>
      <c r="G1500" s="3">
        <v>26</v>
      </c>
      <c r="H1500" s="3" t="s">
        <v>17</v>
      </c>
      <c r="I1500" s="3" t="s">
        <v>31</v>
      </c>
      <c r="J1500" s="3">
        <v>675</v>
      </c>
      <c r="K1500" s="3">
        <v>80</v>
      </c>
      <c r="L1500" s="3">
        <v>0</v>
      </c>
      <c r="M1500" s="4">
        <f>PI()*(K1500/2)^2/1000+PI()*(L1500/2)^2/1000</f>
        <v>5.026548245743669</v>
      </c>
      <c r="N1500" s="33">
        <v>0</v>
      </c>
      <c r="O1500" s="3">
        <v>9</v>
      </c>
      <c r="P1500" s="6">
        <v>1.64</v>
      </c>
      <c r="Q1500" s="6">
        <v>1.3320000000000001</v>
      </c>
      <c r="R1500" s="6">
        <v>1.27</v>
      </c>
      <c r="S1500" s="6">
        <v>0</v>
      </c>
      <c r="T1500" s="6">
        <f>R1500-S1500</f>
        <v>1.27</v>
      </c>
      <c r="U1500" s="6">
        <v>1.31</v>
      </c>
      <c r="V1500" s="6">
        <f>U1500-S1500</f>
        <v>1.31</v>
      </c>
      <c r="W1500" s="6">
        <f>100 - (1 - (((U1500-T1500)/U1500)+(S1500/T1500)))*100</f>
        <v>3.0534351145038272</v>
      </c>
      <c r="X1500" s="6">
        <v>1.3160000000000001</v>
      </c>
      <c r="Y1500" s="13">
        <f>(X1500-U1500)/U1500*100</f>
        <v>0.45801526717557289</v>
      </c>
      <c r="Z1500" s="14">
        <f>IF(W1500&gt;10,"NA",Y1500)</f>
        <v>0.45801526717557289</v>
      </c>
    </row>
    <row r="1501" spans="1:26" ht="19" x14ac:dyDescent="0.25">
      <c r="A1501" s="23">
        <v>1500</v>
      </c>
      <c r="B1501" s="5" t="s">
        <v>25</v>
      </c>
      <c r="C1501" s="3" t="s">
        <v>50</v>
      </c>
      <c r="D1501" s="3" t="s">
        <v>50</v>
      </c>
      <c r="E1501" s="3" t="s">
        <v>47</v>
      </c>
      <c r="F1501" s="3" t="s">
        <v>23</v>
      </c>
      <c r="G1501" s="3">
        <v>27</v>
      </c>
      <c r="H1501" s="3" t="s">
        <v>9</v>
      </c>
      <c r="I1501" s="3" t="s">
        <v>58</v>
      </c>
      <c r="J1501" s="3">
        <v>684</v>
      </c>
      <c r="K1501" s="3">
        <v>25</v>
      </c>
      <c r="L1501" s="3">
        <v>0</v>
      </c>
      <c r="M1501" s="4">
        <f>PI()*(K1501/2)^2/1000+PI()*(L1501/2)^2/1000</f>
        <v>0.49087385212340517</v>
      </c>
      <c r="N1501" s="33">
        <v>1</v>
      </c>
      <c r="O1501" s="3">
        <v>1</v>
      </c>
      <c r="P1501" s="6">
        <v>2.5819999999999999</v>
      </c>
      <c r="Q1501" s="6">
        <v>3.97</v>
      </c>
      <c r="R1501" s="6">
        <v>3.8959999999999999</v>
      </c>
      <c r="S1501" s="6">
        <v>0</v>
      </c>
      <c r="T1501" s="6">
        <f>R1501-S1501</f>
        <v>3.8959999999999999</v>
      </c>
      <c r="U1501" s="6">
        <v>3.927</v>
      </c>
      <c r="V1501" s="6">
        <f>U1501-S1501</f>
        <v>3.927</v>
      </c>
      <c r="W1501" s="6">
        <f>100 - (1 - (((U1501-T1501)/U1501)+(S1501/T1501)))*100</f>
        <v>0.78940667175962176</v>
      </c>
      <c r="X1501" s="6">
        <v>3.9780000000000002</v>
      </c>
      <c r="Y1501" s="13">
        <f>(X1501-U1501)/U1501*100</f>
        <v>1.2987012987013027</v>
      </c>
      <c r="Z1501" s="14">
        <f>IF(W1501&gt;10,"NA",Y1501)</f>
        <v>1.2987012987013027</v>
      </c>
    </row>
    <row r="1502" spans="1:26" ht="19" x14ac:dyDescent="0.25">
      <c r="A1502" s="23">
        <v>1501</v>
      </c>
      <c r="B1502" s="5" t="s">
        <v>25</v>
      </c>
      <c r="C1502" s="3" t="s">
        <v>50</v>
      </c>
      <c r="D1502" s="3" t="s">
        <v>50</v>
      </c>
      <c r="E1502" s="3" t="s">
        <v>47</v>
      </c>
      <c r="F1502" s="3" t="s">
        <v>23</v>
      </c>
      <c r="G1502" s="3">
        <v>27</v>
      </c>
      <c r="H1502" s="3" t="s">
        <v>9</v>
      </c>
      <c r="I1502" s="3" t="s">
        <v>58</v>
      </c>
      <c r="J1502" s="3">
        <v>684</v>
      </c>
      <c r="K1502" s="3">
        <v>25</v>
      </c>
      <c r="L1502" s="3">
        <v>0</v>
      </c>
      <c r="M1502" s="4">
        <f>PI()*(K1502/2)^2/1000+PI()*(L1502/2)^2/1000</f>
        <v>0.49087385212340517</v>
      </c>
      <c r="N1502" s="33">
        <v>0</v>
      </c>
      <c r="O1502" s="3">
        <v>2</v>
      </c>
      <c r="P1502" s="6">
        <v>2.173</v>
      </c>
      <c r="Q1502" s="6">
        <v>2.653</v>
      </c>
      <c r="R1502" s="6">
        <v>2.59</v>
      </c>
      <c r="S1502" s="6">
        <v>3.1E-2</v>
      </c>
      <c r="T1502" s="6">
        <f>R1502-S1502</f>
        <v>2.5589999999999997</v>
      </c>
      <c r="U1502" s="6">
        <v>2.6619999999999999</v>
      </c>
      <c r="V1502" s="6">
        <f>U1502-S1502</f>
        <v>2.6309999999999998</v>
      </c>
      <c r="W1502" s="6">
        <f>100 - (1 - (((U1502-T1502)/U1502)+(S1502/T1502)))*100</f>
        <v>5.0806819319506644</v>
      </c>
      <c r="X1502" s="6">
        <v>2.7229999999999999</v>
      </c>
      <c r="Y1502" s="13">
        <f>(X1502-U1502)/U1502*100</f>
        <v>2.2915101427498099</v>
      </c>
      <c r="Z1502" s="14">
        <f>IF(W1502&gt;10,"NA",Y1502)</f>
        <v>2.2915101427498099</v>
      </c>
    </row>
    <row r="1503" spans="1:26" ht="19" x14ac:dyDescent="0.25">
      <c r="A1503" s="23">
        <v>1502</v>
      </c>
      <c r="B1503" s="5" t="s">
        <v>25</v>
      </c>
      <c r="C1503" s="3" t="s">
        <v>50</v>
      </c>
      <c r="D1503" s="3" t="s">
        <v>50</v>
      </c>
      <c r="E1503" s="3" t="s">
        <v>47</v>
      </c>
      <c r="F1503" s="3" t="s">
        <v>23</v>
      </c>
      <c r="G1503" s="3">
        <v>27</v>
      </c>
      <c r="H1503" s="3" t="s">
        <v>9</v>
      </c>
      <c r="I1503" s="3" t="s">
        <v>58</v>
      </c>
      <c r="J1503" s="3">
        <v>684</v>
      </c>
      <c r="K1503" s="3">
        <v>25</v>
      </c>
      <c r="L1503" s="3">
        <v>0</v>
      </c>
      <c r="M1503" s="4">
        <f>PI()*(K1503/2)^2/1000+PI()*(L1503/2)^2/1000</f>
        <v>0.49087385212340517</v>
      </c>
      <c r="N1503" s="33">
        <v>1</v>
      </c>
      <c r="O1503" s="3">
        <v>3</v>
      </c>
      <c r="P1503" s="6">
        <v>1.77</v>
      </c>
      <c r="Q1503" s="6">
        <v>2.2639999999999998</v>
      </c>
      <c r="R1503" s="6">
        <v>2.2639999999999998</v>
      </c>
      <c r="S1503" s="6">
        <v>0</v>
      </c>
      <c r="T1503" s="6">
        <f>R1503-S1503</f>
        <v>2.2639999999999998</v>
      </c>
      <c r="U1503" s="6">
        <v>2.2639999999999998</v>
      </c>
      <c r="V1503" s="6">
        <f>U1503-S1503</f>
        <v>2.2639999999999998</v>
      </c>
      <c r="W1503" s="6">
        <f>100 - (1 - (((U1503-T1503)/U1503)+(S1503/T1503)))*100</f>
        <v>0</v>
      </c>
      <c r="X1503" s="6">
        <v>2.319</v>
      </c>
      <c r="Y1503" s="13">
        <f>(X1503-U1503)/U1503*100</f>
        <v>2.4293286219081343</v>
      </c>
      <c r="Z1503" s="14">
        <f>IF(W1503&gt;10,"NA",Y1503)</f>
        <v>2.4293286219081343</v>
      </c>
    </row>
    <row r="1504" spans="1:26" ht="19" x14ac:dyDescent="0.25">
      <c r="A1504" s="23">
        <v>1503</v>
      </c>
      <c r="B1504" s="5" t="s">
        <v>25</v>
      </c>
      <c r="C1504" s="3" t="s">
        <v>50</v>
      </c>
      <c r="D1504" s="3" t="s">
        <v>50</v>
      </c>
      <c r="E1504" s="3" t="s">
        <v>47</v>
      </c>
      <c r="F1504" s="3" t="s">
        <v>23</v>
      </c>
      <c r="G1504" s="3">
        <v>27</v>
      </c>
      <c r="H1504" s="3" t="s">
        <v>9</v>
      </c>
      <c r="I1504" s="3" t="s">
        <v>58</v>
      </c>
      <c r="J1504" s="3">
        <v>684</v>
      </c>
      <c r="K1504" s="3">
        <v>25</v>
      </c>
      <c r="L1504" s="3">
        <v>0</v>
      </c>
      <c r="M1504" s="4">
        <f>PI()*(K1504/2)^2/1000+PI()*(L1504/2)^2/1000</f>
        <v>0.49087385212340517</v>
      </c>
      <c r="N1504" s="33">
        <v>1</v>
      </c>
      <c r="O1504" s="3">
        <v>4</v>
      </c>
      <c r="P1504" s="6">
        <v>1.7</v>
      </c>
      <c r="Q1504" s="6">
        <v>1.395</v>
      </c>
      <c r="R1504" s="6">
        <v>1.3260000000000001</v>
      </c>
      <c r="S1504" s="6">
        <v>0</v>
      </c>
      <c r="T1504" s="6">
        <f>R1504-S1504</f>
        <v>1.3260000000000001</v>
      </c>
      <c r="U1504" s="6">
        <v>1.3260000000000001</v>
      </c>
      <c r="V1504" s="6">
        <f>U1504-S1504</f>
        <v>1.3260000000000001</v>
      </c>
      <c r="W1504" s="6">
        <f>100 - (1 - (((U1504-T1504)/U1504)+(S1504/T1504)))*100</f>
        <v>0</v>
      </c>
      <c r="X1504" s="6">
        <v>1.351</v>
      </c>
      <c r="Y1504" s="13">
        <f>(X1504-U1504)/U1504*100</f>
        <v>1.8853695324283493</v>
      </c>
      <c r="Z1504" s="14">
        <f>IF(W1504&gt;10,"NA",Y1504)</f>
        <v>1.8853695324283493</v>
      </c>
    </row>
    <row r="1505" spans="1:26" ht="19" x14ac:dyDescent="0.25">
      <c r="A1505" s="23">
        <v>1504</v>
      </c>
      <c r="B1505" s="5" t="s">
        <v>25</v>
      </c>
      <c r="C1505" s="3" t="s">
        <v>50</v>
      </c>
      <c r="D1505" s="3" t="s">
        <v>50</v>
      </c>
      <c r="E1505" s="3" t="s">
        <v>47</v>
      </c>
      <c r="F1505" s="3" t="s">
        <v>23</v>
      </c>
      <c r="G1505" s="3">
        <v>27</v>
      </c>
      <c r="H1505" s="3" t="s">
        <v>9</v>
      </c>
      <c r="I1505" s="3" t="s">
        <v>58</v>
      </c>
      <c r="J1505" s="3">
        <v>684</v>
      </c>
      <c r="K1505" s="3">
        <v>25</v>
      </c>
      <c r="L1505" s="3">
        <v>0</v>
      </c>
      <c r="M1505" s="4">
        <f>PI()*(K1505/2)^2/1000+PI()*(L1505/2)^2/1000</f>
        <v>0.49087385212340517</v>
      </c>
      <c r="N1505" s="33">
        <v>1</v>
      </c>
      <c r="O1505" s="3">
        <v>5</v>
      </c>
      <c r="P1505" s="6">
        <v>1.405</v>
      </c>
      <c r="Q1505" s="6">
        <v>1.05</v>
      </c>
      <c r="R1505" s="6">
        <v>1.0429999999999999</v>
      </c>
      <c r="S1505" s="6">
        <v>0</v>
      </c>
      <c r="T1505" s="6">
        <f>R1505-S1505</f>
        <v>1.0429999999999999</v>
      </c>
      <c r="U1505" s="6">
        <v>1.19</v>
      </c>
      <c r="V1505" s="6">
        <f>U1505-S1505</f>
        <v>1.19</v>
      </c>
      <c r="W1505" s="6">
        <f>100 - (1 - (((U1505-T1505)/U1505)+(S1505/T1505)))*100</f>
        <v>12.352941176470594</v>
      </c>
      <c r="X1505" s="6">
        <v>1.2310000000000001</v>
      </c>
      <c r="Y1505" s="13">
        <f>(X1505-U1505)/U1505*100</f>
        <v>3.4453781512605168</v>
      </c>
      <c r="Z1505" s="14" t="str">
        <f>IF(W1505&gt;10,"NA",Y1505)</f>
        <v>NA</v>
      </c>
    </row>
    <row r="1506" spans="1:26" ht="19" x14ac:dyDescent="0.25">
      <c r="A1506" s="23">
        <v>1505</v>
      </c>
      <c r="B1506" s="5" t="s">
        <v>25</v>
      </c>
      <c r="C1506" s="3" t="s">
        <v>50</v>
      </c>
      <c r="D1506" s="3" t="s">
        <v>50</v>
      </c>
      <c r="E1506" s="3" t="s">
        <v>47</v>
      </c>
      <c r="F1506" s="3" t="s">
        <v>23</v>
      </c>
      <c r="G1506" s="3">
        <v>27</v>
      </c>
      <c r="H1506" s="3" t="s">
        <v>9</v>
      </c>
      <c r="I1506" s="3" t="s">
        <v>58</v>
      </c>
      <c r="J1506" s="3">
        <v>684</v>
      </c>
      <c r="K1506" s="3">
        <v>25</v>
      </c>
      <c r="L1506" s="3">
        <v>0</v>
      </c>
      <c r="M1506" s="4">
        <f>PI()*(K1506/2)^2/1000+PI()*(L1506/2)^2/1000</f>
        <v>0.49087385212340517</v>
      </c>
      <c r="N1506" s="33">
        <v>0</v>
      </c>
      <c r="O1506" s="3">
        <v>6</v>
      </c>
      <c r="P1506" s="6">
        <v>2.738</v>
      </c>
      <c r="Q1506" s="6">
        <v>4.7789999999999999</v>
      </c>
      <c r="R1506" s="6">
        <v>4.7300000000000004</v>
      </c>
      <c r="S1506" s="6">
        <v>0</v>
      </c>
      <c r="T1506" s="6">
        <f>R1506-S1506</f>
        <v>4.7300000000000004</v>
      </c>
      <c r="U1506" s="6">
        <v>5.16</v>
      </c>
      <c r="V1506" s="6">
        <f>U1506-S1506</f>
        <v>5.16</v>
      </c>
      <c r="W1506" s="6">
        <f>100 - (1 - (((U1506-T1506)/U1506)+(S1506/T1506)))*100</f>
        <v>8.3333333333333286</v>
      </c>
      <c r="X1506" s="6">
        <v>5.2469999999999999</v>
      </c>
      <c r="Y1506" s="13">
        <f>(X1506-U1506)/U1506*100</f>
        <v>1.686046511627902</v>
      </c>
      <c r="Z1506" s="14">
        <f>IF(W1506&gt;10,"NA",Y1506)</f>
        <v>1.686046511627902</v>
      </c>
    </row>
    <row r="1507" spans="1:26" ht="19" x14ac:dyDescent="0.25">
      <c r="A1507" s="23">
        <v>1506</v>
      </c>
      <c r="B1507" s="5" t="s">
        <v>25</v>
      </c>
      <c r="C1507" s="3" t="s">
        <v>50</v>
      </c>
      <c r="D1507" s="3" t="s">
        <v>50</v>
      </c>
      <c r="E1507" s="3" t="s">
        <v>47</v>
      </c>
      <c r="F1507" s="3" t="s">
        <v>23</v>
      </c>
      <c r="G1507" s="3">
        <v>27</v>
      </c>
      <c r="H1507" s="3" t="s">
        <v>9</v>
      </c>
      <c r="I1507" s="3" t="s">
        <v>58</v>
      </c>
      <c r="J1507" s="3">
        <v>684</v>
      </c>
      <c r="K1507" s="3">
        <v>25</v>
      </c>
      <c r="L1507" s="3">
        <v>0</v>
      </c>
      <c r="M1507" s="4">
        <f>PI()*(K1507/2)^2/1000+PI()*(L1507/2)^2/1000</f>
        <v>0.49087385212340517</v>
      </c>
      <c r="N1507" s="33">
        <v>1</v>
      </c>
      <c r="O1507" s="3">
        <v>7</v>
      </c>
      <c r="P1507" s="6">
        <v>3.117</v>
      </c>
      <c r="Q1507" s="6">
        <v>4.96</v>
      </c>
      <c r="R1507" s="6">
        <v>4.9000000000000004</v>
      </c>
      <c r="S1507" s="6">
        <v>0</v>
      </c>
      <c r="T1507" s="6">
        <f>R1507-S1507</f>
        <v>4.9000000000000004</v>
      </c>
      <c r="U1507" s="6">
        <v>4.9000000000000004</v>
      </c>
      <c r="V1507" s="6">
        <f>U1507-S1507</f>
        <v>4.9000000000000004</v>
      </c>
      <c r="W1507" s="6">
        <f>100 - (1 - (((U1507-T1507)/U1507)+(S1507/T1507)))*100</f>
        <v>0</v>
      </c>
      <c r="X1507" s="6">
        <v>5.0590000000000002</v>
      </c>
      <c r="Y1507" s="13">
        <f>(X1507-U1507)/U1507*100</f>
        <v>3.2448979591836693</v>
      </c>
      <c r="Z1507" s="14">
        <f>IF(W1507&gt;10,"NA",Y1507)</f>
        <v>3.2448979591836693</v>
      </c>
    </row>
    <row r="1508" spans="1:26" ht="19" x14ac:dyDescent="0.25">
      <c r="A1508" s="23">
        <v>1507</v>
      </c>
      <c r="B1508" s="5" t="s">
        <v>25</v>
      </c>
      <c r="C1508" s="3" t="s">
        <v>50</v>
      </c>
      <c r="D1508" s="3" t="s">
        <v>50</v>
      </c>
      <c r="E1508" s="3" t="s">
        <v>47</v>
      </c>
      <c r="F1508" s="3" t="s">
        <v>23</v>
      </c>
      <c r="G1508" s="3">
        <v>27</v>
      </c>
      <c r="H1508" s="3" t="s">
        <v>9</v>
      </c>
      <c r="I1508" s="3" t="s">
        <v>58</v>
      </c>
      <c r="J1508" s="3">
        <v>684</v>
      </c>
      <c r="K1508" s="3">
        <v>25</v>
      </c>
      <c r="L1508" s="3">
        <v>0</v>
      </c>
      <c r="M1508" s="4">
        <f>PI()*(K1508/2)^2/1000+PI()*(L1508/2)^2/1000</f>
        <v>0.49087385212340517</v>
      </c>
      <c r="N1508" s="33">
        <v>0</v>
      </c>
      <c r="O1508" s="3">
        <v>8</v>
      </c>
      <c r="P1508" s="6">
        <v>1.9350000000000001</v>
      </c>
      <c r="Q1508" s="6">
        <v>1.583</v>
      </c>
      <c r="R1508" s="6">
        <v>1.528</v>
      </c>
      <c r="S1508" s="6">
        <v>0</v>
      </c>
      <c r="T1508" s="6">
        <f>R1508-S1508</f>
        <v>1.528</v>
      </c>
      <c r="U1508" s="6">
        <v>1.883</v>
      </c>
      <c r="V1508" s="6">
        <f>U1508-S1508</f>
        <v>1.883</v>
      </c>
      <c r="W1508" s="6">
        <f>100 - (1 - (((U1508-T1508)/U1508)+(S1508/T1508)))*100</f>
        <v>18.852894317578333</v>
      </c>
      <c r="X1508" s="6">
        <v>1.917</v>
      </c>
      <c r="Y1508" s="13">
        <f>(X1508-U1508)/U1508*100</f>
        <v>1.8056293149229969</v>
      </c>
      <c r="Z1508" s="14" t="str">
        <f>IF(W1508&gt;10,"NA",Y1508)</f>
        <v>NA</v>
      </c>
    </row>
    <row r="1509" spans="1:26" ht="19" x14ac:dyDescent="0.25">
      <c r="A1509" s="23">
        <v>1508</v>
      </c>
      <c r="B1509" s="5" t="s">
        <v>25</v>
      </c>
      <c r="C1509" s="3" t="s">
        <v>50</v>
      </c>
      <c r="D1509" s="3" t="s">
        <v>50</v>
      </c>
      <c r="E1509" s="3" t="s">
        <v>47</v>
      </c>
      <c r="F1509" s="3" t="s">
        <v>23</v>
      </c>
      <c r="G1509" s="3">
        <v>27</v>
      </c>
      <c r="H1509" s="3" t="s">
        <v>9</v>
      </c>
      <c r="I1509" s="3" t="s">
        <v>58</v>
      </c>
      <c r="J1509" s="3">
        <v>684</v>
      </c>
      <c r="K1509" s="3">
        <v>25</v>
      </c>
      <c r="L1509" s="3">
        <v>0</v>
      </c>
      <c r="M1509" s="4">
        <f>PI()*(K1509/2)^2/1000+PI()*(L1509/2)^2/1000</f>
        <v>0.49087385212340517</v>
      </c>
      <c r="N1509" s="33">
        <v>1</v>
      </c>
      <c r="O1509" s="3">
        <v>9</v>
      </c>
      <c r="P1509" s="6">
        <v>2.004</v>
      </c>
      <c r="Q1509" s="6">
        <v>2.1379999999999999</v>
      </c>
      <c r="R1509" s="6">
        <v>2.0920000000000001</v>
      </c>
      <c r="S1509" s="6">
        <v>0</v>
      </c>
      <c r="T1509" s="6">
        <f>R1509-S1509</f>
        <v>2.0920000000000001</v>
      </c>
      <c r="U1509" s="6">
        <v>2.1440000000000001</v>
      </c>
      <c r="V1509" s="6">
        <f>U1509-S1509</f>
        <v>2.1440000000000001</v>
      </c>
      <c r="W1509" s="6">
        <f>100 - (1 - (((U1509-T1509)/U1509)+(S1509/T1509)))*100</f>
        <v>2.4253731343283533</v>
      </c>
      <c r="X1509" s="6">
        <v>2.1829999999999998</v>
      </c>
      <c r="Y1509" s="13">
        <f>(X1509-U1509)/U1509*100</f>
        <v>1.8190298507462546</v>
      </c>
      <c r="Z1509" s="14">
        <f>IF(W1509&gt;10,"NA",Y1509)</f>
        <v>1.8190298507462546</v>
      </c>
    </row>
    <row r="1510" spans="1:26" ht="19" x14ac:dyDescent="0.25">
      <c r="A1510" s="23">
        <v>1509</v>
      </c>
      <c r="B1510" s="5" t="s">
        <v>25</v>
      </c>
      <c r="C1510" s="3" t="s">
        <v>50</v>
      </c>
      <c r="D1510" s="3" t="s">
        <v>50</v>
      </c>
      <c r="E1510" s="3" t="s">
        <v>47</v>
      </c>
      <c r="F1510" s="3" t="s">
        <v>23</v>
      </c>
      <c r="G1510" s="3">
        <v>27</v>
      </c>
      <c r="H1510" s="3" t="s">
        <v>9</v>
      </c>
      <c r="I1510" s="3" t="s">
        <v>58</v>
      </c>
      <c r="J1510" s="3">
        <v>684</v>
      </c>
      <c r="K1510" s="3">
        <v>25</v>
      </c>
      <c r="L1510" s="3">
        <v>0</v>
      </c>
      <c r="M1510" s="4">
        <f>PI()*(K1510/2)^2/1000+PI()*(L1510/2)^2/1000</f>
        <v>0.49087385212340517</v>
      </c>
      <c r="N1510" s="33">
        <v>1</v>
      </c>
      <c r="O1510" s="3">
        <v>10</v>
      </c>
      <c r="P1510" s="6">
        <v>2.028</v>
      </c>
      <c r="Q1510" s="6">
        <v>1.7569999999999999</v>
      </c>
      <c r="R1510" s="6">
        <v>1.694</v>
      </c>
      <c r="S1510" s="6">
        <v>0</v>
      </c>
      <c r="T1510" s="6">
        <f>R1510-S1510</f>
        <v>1.694</v>
      </c>
      <c r="U1510" s="6">
        <v>1.694</v>
      </c>
      <c r="V1510" s="6">
        <f>U1510-S1510</f>
        <v>1.694</v>
      </c>
      <c r="W1510" s="6">
        <f>100 - (1 - (((U1510-T1510)/U1510)+(S1510/T1510)))*100</f>
        <v>0</v>
      </c>
      <c r="X1510" s="6">
        <v>1.7370000000000001</v>
      </c>
      <c r="Y1510" s="13">
        <f>(X1510-U1510)/U1510*100</f>
        <v>2.5383707201889107</v>
      </c>
      <c r="Z1510" s="14">
        <f>IF(W1510&gt;10,"NA",Y1510)</f>
        <v>2.5383707201889107</v>
      </c>
    </row>
    <row r="1511" spans="1:26" ht="19" x14ac:dyDescent="0.25">
      <c r="A1511" s="23">
        <v>1510</v>
      </c>
      <c r="B1511" s="5" t="s">
        <v>25</v>
      </c>
      <c r="C1511" s="3" t="s">
        <v>50</v>
      </c>
      <c r="D1511" s="3" t="s">
        <v>50</v>
      </c>
      <c r="E1511" s="3" t="s">
        <v>47</v>
      </c>
      <c r="F1511" s="3" t="s">
        <v>23</v>
      </c>
      <c r="G1511" s="3">
        <v>27</v>
      </c>
      <c r="H1511" s="3" t="s">
        <v>9</v>
      </c>
      <c r="I1511" s="3" t="s">
        <v>58</v>
      </c>
      <c r="J1511" s="3">
        <v>684</v>
      </c>
      <c r="K1511" s="3">
        <v>25</v>
      </c>
      <c r="L1511" s="3">
        <v>0</v>
      </c>
      <c r="M1511" s="4">
        <f>PI()*(K1511/2)^2/1000+PI()*(L1511/2)^2/1000</f>
        <v>0.49087385212340517</v>
      </c>
      <c r="N1511" s="33">
        <v>0</v>
      </c>
      <c r="O1511" s="3">
        <v>11</v>
      </c>
      <c r="P1511" s="6">
        <v>3.024</v>
      </c>
      <c r="Q1511" s="6">
        <v>4.5259999999999998</v>
      </c>
      <c r="R1511" s="6">
        <v>4.4749999999999996</v>
      </c>
      <c r="S1511" s="6">
        <v>0</v>
      </c>
      <c r="T1511" s="6">
        <f>R1511-S1511</f>
        <v>4.4749999999999996</v>
      </c>
      <c r="U1511" s="6">
        <v>4.6260000000000003</v>
      </c>
      <c r="V1511" s="6">
        <f>U1511-S1511</f>
        <v>4.6260000000000003</v>
      </c>
      <c r="W1511" s="6">
        <f>100 - (1 - (((U1511-T1511)/U1511)+(S1511/T1511)))*100</f>
        <v>3.2641591007349859</v>
      </c>
      <c r="X1511" s="6">
        <v>4.6980000000000004</v>
      </c>
      <c r="Y1511" s="13">
        <f>(X1511-U1511)/U1511*100</f>
        <v>1.5564202334630362</v>
      </c>
      <c r="Z1511" s="14">
        <f>IF(W1511&gt;10,"NA",Y1511)</f>
        <v>1.5564202334630362</v>
      </c>
    </row>
    <row r="1512" spans="1:26" ht="19" x14ac:dyDescent="0.25">
      <c r="A1512" s="23">
        <v>1511</v>
      </c>
      <c r="B1512" s="5" t="s">
        <v>25</v>
      </c>
      <c r="C1512" s="3" t="s">
        <v>50</v>
      </c>
      <c r="D1512" s="3" t="s">
        <v>50</v>
      </c>
      <c r="E1512" s="3" t="s">
        <v>47</v>
      </c>
      <c r="F1512" s="3" t="s">
        <v>23</v>
      </c>
      <c r="G1512" s="3">
        <v>27</v>
      </c>
      <c r="H1512" s="3" t="s">
        <v>9</v>
      </c>
      <c r="I1512" s="3" t="s">
        <v>58</v>
      </c>
      <c r="J1512" s="3">
        <v>684</v>
      </c>
      <c r="K1512" s="3">
        <v>25</v>
      </c>
      <c r="L1512" s="3">
        <v>0</v>
      </c>
      <c r="M1512" s="4">
        <f>PI()*(K1512/2)^2/1000+PI()*(L1512/2)^2/1000</f>
        <v>0.49087385212340517</v>
      </c>
      <c r="N1512" s="33">
        <v>0</v>
      </c>
      <c r="O1512" s="3">
        <v>12</v>
      </c>
      <c r="P1512" s="6">
        <v>2.4580000000000002</v>
      </c>
      <c r="Q1512" s="6">
        <v>2.8929999999999998</v>
      </c>
      <c r="R1512" s="6">
        <v>2.7970000000000002</v>
      </c>
      <c r="S1512" s="6">
        <v>0</v>
      </c>
      <c r="T1512" s="6">
        <f>R1512-S1512</f>
        <v>2.7970000000000002</v>
      </c>
      <c r="U1512" s="6">
        <v>2.9510000000000001</v>
      </c>
      <c r="V1512" s="6">
        <f>U1512-S1512</f>
        <v>2.9510000000000001</v>
      </c>
      <c r="W1512" s="6">
        <f>100 - (1 - (((U1512-T1512)/U1512)+(S1512/T1512)))*100</f>
        <v>5.2185699762792126</v>
      </c>
      <c r="X1512" s="6">
        <v>3.004</v>
      </c>
      <c r="Y1512" s="13">
        <f>(X1512-U1512)/U1512*100</f>
        <v>1.7960013554727188</v>
      </c>
      <c r="Z1512" s="14">
        <f>IF(W1512&gt;10,"NA",Y1512)</f>
        <v>1.7960013554727188</v>
      </c>
    </row>
    <row r="1513" spans="1:26" ht="19" x14ac:dyDescent="0.25">
      <c r="A1513" s="23">
        <v>1512</v>
      </c>
      <c r="B1513" s="5" t="s">
        <v>25</v>
      </c>
      <c r="C1513" s="3" t="s">
        <v>50</v>
      </c>
      <c r="D1513" s="3" t="s">
        <v>50</v>
      </c>
      <c r="E1513" s="3" t="s">
        <v>47</v>
      </c>
      <c r="F1513" s="3" t="s">
        <v>23</v>
      </c>
      <c r="G1513" s="3">
        <v>27</v>
      </c>
      <c r="H1513" s="3" t="s">
        <v>9</v>
      </c>
      <c r="I1513" s="3" t="s">
        <v>58</v>
      </c>
      <c r="J1513" s="3">
        <v>684</v>
      </c>
      <c r="K1513" s="3">
        <v>25</v>
      </c>
      <c r="L1513" s="3">
        <v>0</v>
      </c>
      <c r="M1513" s="4">
        <f>PI()*(K1513/2)^2/1000+PI()*(L1513/2)^2/1000</f>
        <v>0.49087385212340517</v>
      </c>
      <c r="N1513" s="33">
        <v>1</v>
      </c>
      <c r="O1513" s="3">
        <v>13</v>
      </c>
      <c r="P1513" s="6">
        <v>3.0920000000000001</v>
      </c>
      <c r="Q1513" s="6">
        <v>5.0090000000000003</v>
      </c>
      <c r="R1513" s="6">
        <v>4.9530000000000003</v>
      </c>
      <c r="S1513" s="6">
        <v>0</v>
      </c>
      <c r="T1513" s="6">
        <f>R1513-S1513</f>
        <v>4.9530000000000003</v>
      </c>
      <c r="U1513" s="6">
        <v>4.9530000000000003</v>
      </c>
      <c r="V1513" s="6">
        <f>U1513-S1513</f>
        <v>4.9530000000000003</v>
      </c>
      <c r="W1513" s="6">
        <f>100 - (1 - (((U1513-T1513)/U1513)+(S1513/T1513)))*100</f>
        <v>0</v>
      </c>
      <c r="X1513" s="6">
        <v>5.0990000000000002</v>
      </c>
      <c r="Y1513" s="13">
        <f>(X1513-U1513)/U1513*100</f>
        <v>2.9477084595194811</v>
      </c>
      <c r="Z1513" s="14">
        <f>IF(W1513&gt;10,"NA",Y1513)</f>
        <v>2.9477084595194811</v>
      </c>
    </row>
    <row r="1514" spans="1:26" ht="19" x14ac:dyDescent="0.25">
      <c r="A1514" s="23">
        <v>1513</v>
      </c>
      <c r="B1514" s="5" t="s">
        <v>25</v>
      </c>
      <c r="C1514" s="3" t="s">
        <v>50</v>
      </c>
      <c r="D1514" s="3" t="s">
        <v>50</v>
      </c>
      <c r="E1514" s="3" t="s">
        <v>47</v>
      </c>
      <c r="F1514" s="3" t="s">
        <v>23</v>
      </c>
      <c r="G1514" s="3">
        <v>27</v>
      </c>
      <c r="H1514" s="3" t="s">
        <v>9</v>
      </c>
      <c r="I1514" s="3" t="s">
        <v>58</v>
      </c>
      <c r="J1514" s="3">
        <v>684</v>
      </c>
      <c r="K1514" s="3">
        <v>25</v>
      </c>
      <c r="L1514" s="3">
        <v>0</v>
      </c>
      <c r="M1514" s="4">
        <f>PI()*(K1514/2)^2/1000+PI()*(L1514/2)^2/1000</f>
        <v>0.49087385212340517</v>
      </c>
      <c r="N1514" s="33">
        <v>0</v>
      </c>
      <c r="O1514" s="3">
        <v>14</v>
      </c>
      <c r="P1514" s="6">
        <v>3.49</v>
      </c>
      <c r="Q1514" s="6">
        <v>6.2779999999999996</v>
      </c>
      <c r="R1514" s="6">
        <v>6.1550000000000002</v>
      </c>
      <c r="S1514" s="6">
        <v>0</v>
      </c>
      <c r="T1514" s="6">
        <f>R1514-S1514</f>
        <v>6.1550000000000002</v>
      </c>
      <c r="U1514" s="6">
        <v>6.3220000000000001</v>
      </c>
      <c r="V1514" s="6">
        <f>U1514-S1514</f>
        <v>6.3220000000000001</v>
      </c>
      <c r="W1514" s="6">
        <f>100 - (1 - (((U1514-T1514)/U1514)+(S1514/T1514)))*100</f>
        <v>2.6415691236950352</v>
      </c>
      <c r="X1514" s="6">
        <v>6.415</v>
      </c>
      <c r="Y1514" s="13">
        <f>(X1514-U1514)/U1514*100</f>
        <v>1.4710534640936408</v>
      </c>
      <c r="Z1514" s="14">
        <f>IF(W1514&gt;10,"NA",Y1514)</f>
        <v>1.4710534640936408</v>
      </c>
    </row>
    <row r="1515" spans="1:26" ht="19" x14ac:dyDescent="0.25">
      <c r="A1515" s="23">
        <v>1514</v>
      </c>
      <c r="B1515" s="5" t="s">
        <v>25</v>
      </c>
      <c r="C1515" s="3" t="s">
        <v>50</v>
      </c>
      <c r="D1515" s="3" t="s">
        <v>50</v>
      </c>
      <c r="E1515" s="3" t="s">
        <v>47</v>
      </c>
      <c r="F1515" s="3" t="s">
        <v>23</v>
      </c>
      <c r="G1515" s="3">
        <v>27</v>
      </c>
      <c r="H1515" s="3" t="s">
        <v>17</v>
      </c>
      <c r="I1515" s="3" t="s">
        <v>58</v>
      </c>
      <c r="J1515" s="3">
        <v>684</v>
      </c>
      <c r="K1515" s="3">
        <v>25</v>
      </c>
      <c r="L1515" s="3">
        <v>0</v>
      </c>
      <c r="M1515" s="4">
        <f>PI()*(K1515/2)^2/1000+PI()*(L1515/2)^2/1000</f>
        <v>0.49087385212340517</v>
      </c>
      <c r="N1515" s="33">
        <v>0</v>
      </c>
      <c r="O1515" s="3">
        <v>1</v>
      </c>
      <c r="P1515" s="6">
        <v>2.4510000000000001</v>
      </c>
      <c r="Q1515" s="6">
        <v>2.9780000000000002</v>
      </c>
      <c r="R1515" s="6">
        <v>2.911</v>
      </c>
      <c r="S1515" s="6">
        <v>0</v>
      </c>
      <c r="T1515" s="6">
        <f>R1515-S1515</f>
        <v>2.911</v>
      </c>
      <c r="U1515" s="6">
        <v>3.3929999999999998</v>
      </c>
      <c r="V1515" s="6">
        <f>U1515-S1515</f>
        <v>3.3929999999999998</v>
      </c>
      <c r="W1515" s="6">
        <f>100 - (1 - (((U1515-T1515)/U1515)+(S1515/T1515)))*100</f>
        <v>14.205717653993517</v>
      </c>
      <c r="X1515" s="6">
        <v>3.4140000000000001</v>
      </c>
      <c r="Y1515" s="13">
        <f>(X1515-U1515)/U1515*100</f>
        <v>0.61892130857649141</v>
      </c>
      <c r="Z1515" s="14" t="str">
        <f>IF(W1515&gt;10,"NA",Y1515)</f>
        <v>NA</v>
      </c>
    </row>
    <row r="1516" spans="1:26" ht="19" x14ac:dyDescent="0.25">
      <c r="A1516" s="23">
        <v>1515</v>
      </c>
      <c r="B1516" s="5" t="s">
        <v>25</v>
      </c>
      <c r="C1516" s="3" t="s">
        <v>50</v>
      </c>
      <c r="D1516" s="3" t="s">
        <v>50</v>
      </c>
      <c r="E1516" s="3" t="s">
        <v>47</v>
      </c>
      <c r="F1516" s="3" t="s">
        <v>23</v>
      </c>
      <c r="G1516" s="3">
        <v>27</v>
      </c>
      <c r="H1516" s="3" t="s">
        <v>17</v>
      </c>
      <c r="I1516" s="3" t="s">
        <v>58</v>
      </c>
      <c r="J1516" s="3">
        <v>684</v>
      </c>
      <c r="K1516" s="3">
        <v>25</v>
      </c>
      <c r="L1516" s="3">
        <v>0</v>
      </c>
      <c r="M1516" s="4">
        <f>PI()*(K1516/2)^2/1000+PI()*(L1516/2)^2/1000</f>
        <v>0.49087385212340517</v>
      </c>
      <c r="N1516" s="33">
        <v>0</v>
      </c>
      <c r="O1516" s="3">
        <v>2</v>
      </c>
      <c r="P1516" s="6">
        <v>2.5299999999999998</v>
      </c>
      <c r="Q1516" s="6">
        <v>2.629</v>
      </c>
      <c r="R1516" s="6">
        <v>2.5640000000000001</v>
      </c>
      <c r="S1516" s="6">
        <v>0</v>
      </c>
      <c r="T1516" s="6">
        <f>R1516-S1516</f>
        <v>2.5640000000000001</v>
      </c>
      <c r="U1516" s="6">
        <v>2.891</v>
      </c>
      <c r="V1516" s="6">
        <f>U1516-S1516</f>
        <v>2.891</v>
      </c>
      <c r="W1516" s="6">
        <f>100 - (1 - (((U1516-T1516)/U1516)+(S1516/T1516)))*100</f>
        <v>11.310965063991702</v>
      </c>
      <c r="X1516" s="6">
        <v>2.891</v>
      </c>
      <c r="Y1516" s="13">
        <f>(X1516-U1516)/U1516*100</f>
        <v>0</v>
      </c>
      <c r="Z1516" s="14" t="str">
        <f>IF(W1516&gt;10,"NA",Y1516)</f>
        <v>NA</v>
      </c>
    </row>
    <row r="1517" spans="1:26" ht="19" x14ac:dyDescent="0.25">
      <c r="A1517" s="23">
        <v>1516</v>
      </c>
      <c r="B1517" s="5" t="s">
        <v>25</v>
      </c>
      <c r="C1517" s="3" t="s">
        <v>50</v>
      </c>
      <c r="D1517" s="3" t="s">
        <v>50</v>
      </c>
      <c r="E1517" s="3" t="s">
        <v>47</v>
      </c>
      <c r="F1517" s="3" t="s">
        <v>23</v>
      </c>
      <c r="G1517" s="3">
        <v>27</v>
      </c>
      <c r="H1517" s="3" t="s">
        <v>17</v>
      </c>
      <c r="I1517" s="3" t="s">
        <v>58</v>
      </c>
      <c r="J1517" s="3">
        <v>684</v>
      </c>
      <c r="K1517" s="3">
        <v>25</v>
      </c>
      <c r="L1517" s="3">
        <v>0</v>
      </c>
      <c r="M1517" s="4">
        <f>PI()*(K1517/2)^2/1000+PI()*(L1517/2)^2/1000</f>
        <v>0.49087385212340517</v>
      </c>
      <c r="N1517" s="33">
        <v>1</v>
      </c>
      <c r="O1517" s="3">
        <v>3</v>
      </c>
      <c r="P1517" s="6">
        <v>1.829</v>
      </c>
      <c r="Q1517" s="6">
        <v>1.94</v>
      </c>
      <c r="R1517" s="6">
        <v>1.897</v>
      </c>
      <c r="S1517" s="6">
        <v>0</v>
      </c>
      <c r="T1517" s="6">
        <f>R1517-S1517</f>
        <v>1.897</v>
      </c>
      <c r="U1517" s="6">
        <v>1.897</v>
      </c>
      <c r="V1517" s="6">
        <f>U1517-S1517</f>
        <v>1.897</v>
      </c>
      <c r="W1517" s="6">
        <f>100 - (1 - (((U1517-T1517)/U1517)+(S1517/T1517)))*100</f>
        <v>0</v>
      </c>
      <c r="X1517" s="6">
        <v>1.9379999999999999</v>
      </c>
      <c r="Y1517" s="13">
        <f>(X1517-U1517)/U1517*100</f>
        <v>2.1613073273589838</v>
      </c>
      <c r="Z1517" s="14">
        <f>IF(W1517&gt;10,"NA",Y1517)</f>
        <v>2.1613073273589838</v>
      </c>
    </row>
    <row r="1518" spans="1:26" ht="19" x14ac:dyDescent="0.25">
      <c r="A1518" s="23">
        <v>1517</v>
      </c>
      <c r="B1518" s="5" t="s">
        <v>25</v>
      </c>
      <c r="C1518" s="3" t="s">
        <v>50</v>
      </c>
      <c r="D1518" s="3" t="s">
        <v>50</v>
      </c>
      <c r="E1518" s="3" t="s">
        <v>47</v>
      </c>
      <c r="F1518" s="3" t="s">
        <v>23</v>
      </c>
      <c r="G1518" s="3">
        <v>27</v>
      </c>
      <c r="H1518" s="3" t="s">
        <v>17</v>
      </c>
      <c r="I1518" s="3" t="s">
        <v>58</v>
      </c>
      <c r="J1518" s="3">
        <v>684</v>
      </c>
      <c r="K1518" s="3">
        <v>25</v>
      </c>
      <c r="L1518" s="3">
        <v>0</v>
      </c>
      <c r="M1518" s="4">
        <f>PI()*(K1518/2)^2/1000+PI()*(L1518/2)^2/1000</f>
        <v>0.49087385212340517</v>
      </c>
      <c r="N1518" s="33">
        <v>0</v>
      </c>
      <c r="O1518" s="3">
        <v>4</v>
      </c>
      <c r="P1518" s="6">
        <v>1.4710000000000001</v>
      </c>
      <c r="Q1518" s="6">
        <v>1.292</v>
      </c>
      <c r="R1518" s="6">
        <v>1.27</v>
      </c>
      <c r="S1518" s="6">
        <v>0</v>
      </c>
      <c r="T1518" s="6">
        <f>R1518-S1518</f>
        <v>1.27</v>
      </c>
      <c r="U1518" s="6">
        <v>1.27</v>
      </c>
      <c r="V1518" s="6">
        <f>U1518-S1518</f>
        <v>1.27</v>
      </c>
      <c r="W1518" s="6">
        <f>100 - (1 - (((U1518-T1518)/U1518)+(S1518/T1518)))*100</f>
        <v>0</v>
      </c>
      <c r="X1518" s="6">
        <v>1.278</v>
      </c>
      <c r="Y1518" s="13">
        <f>(X1518-U1518)/U1518*100</f>
        <v>0.62992125984252023</v>
      </c>
      <c r="Z1518" s="14">
        <f>IF(W1518&gt;10,"NA",Y1518)</f>
        <v>0.62992125984252023</v>
      </c>
    </row>
    <row r="1519" spans="1:26" ht="19" x14ac:dyDescent="0.25">
      <c r="A1519" s="23">
        <v>1518</v>
      </c>
      <c r="B1519" s="5" t="s">
        <v>25</v>
      </c>
      <c r="C1519" s="3" t="s">
        <v>50</v>
      </c>
      <c r="D1519" s="3" t="s">
        <v>50</v>
      </c>
      <c r="E1519" s="3" t="s">
        <v>47</v>
      </c>
      <c r="F1519" s="3" t="s">
        <v>23</v>
      </c>
      <c r="G1519" s="3">
        <v>27</v>
      </c>
      <c r="H1519" s="3" t="s">
        <v>17</v>
      </c>
      <c r="I1519" s="3" t="s">
        <v>58</v>
      </c>
      <c r="J1519" s="3">
        <v>684</v>
      </c>
      <c r="K1519" s="3">
        <v>25</v>
      </c>
      <c r="L1519" s="3">
        <v>0</v>
      </c>
      <c r="M1519" s="4">
        <f>PI()*(K1519/2)^2/1000+PI()*(L1519/2)^2/1000</f>
        <v>0.49087385212340517</v>
      </c>
      <c r="N1519" s="33">
        <v>0</v>
      </c>
      <c r="O1519" s="3">
        <v>5</v>
      </c>
      <c r="P1519" s="6">
        <v>1.484</v>
      </c>
      <c r="Q1519" s="6">
        <v>1.4450000000000001</v>
      </c>
      <c r="R1519" s="6">
        <v>1.4450000000000001</v>
      </c>
      <c r="S1519" s="6">
        <v>0</v>
      </c>
      <c r="T1519" s="6">
        <f>R1519-S1519</f>
        <v>1.4450000000000001</v>
      </c>
      <c r="U1519" s="6">
        <v>1.448</v>
      </c>
      <c r="V1519" s="6">
        <f>U1519-S1519</f>
        <v>1.448</v>
      </c>
      <c r="W1519" s="6">
        <f>100 - (1 - (((U1519-T1519)/U1519)+(S1519/T1519)))*100</f>
        <v>0.20718232044197293</v>
      </c>
      <c r="X1519" s="6">
        <v>1.448</v>
      </c>
      <c r="Y1519" s="13">
        <f>(X1519-U1519)/U1519*100</f>
        <v>0</v>
      </c>
      <c r="Z1519" s="14">
        <f>IF(W1519&gt;10,"NA",Y1519)</f>
        <v>0</v>
      </c>
    </row>
    <row r="1520" spans="1:26" ht="19" x14ac:dyDescent="0.25">
      <c r="A1520" s="23">
        <v>1519</v>
      </c>
      <c r="B1520" s="5" t="s">
        <v>25</v>
      </c>
      <c r="C1520" s="3" t="s">
        <v>50</v>
      </c>
      <c r="D1520" s="3" t="s">
        <v>50</v>
      </c>
      <c r="E1520" s="3" t="s">
        <v>47</v>
      </c>
      <c r="F1520" s="3" t="s">
        <v>23</v>
      </c>
      <c r="G1520" s="3">
        <v>27</v>
      </c>
      <c r="H1520" s="3" t="s">
        <v>17</v>
      </c>
      <c r="I1520" s="3" t="s">
        <v>58</v>
      </c>
      <c r="J1520" s="3">
        <v>684</v>
      </c>
      <c r="K1520" s="3">
        <v>25</v>
      </c>
      <c r="L1520" s="3">
        <v>0</v>
      </c>
      <c r="M1520" s="4">
        <f>PI()*(K1520/2)^2/1000+PI()*(L1520/2)^2/1000</f>
        <v>0.49087385212340517</v>
      </c>
      <c r="N1520" s="33">
        <v>1</v>
      </c>
      <c r="O1520" s="3">
        <v>6</v>
      </c>
      <c r="P1520" s="6">
        <v>1.9930000000000001</v>
      </c>
      <c r="Q1520" s="6">
        <v>2.1059999999999999</v>
      </c>
      <c r="R1520" s="6">
        <v>2.0779999999999998</v>
      </c>
      <c r="S1520" s="6">
        <v>0</v>
      </c>
      <c r="T1520" s="6">
        <f>R1520-S1520</f>
        <v>2.0779999999999998</v>
      </c>
      <c r="U1520" s="6">
        <v>2.0779999999999998</v>
      </c>
      <c r="V1520" s="6">
        <f>U1520-S1520</f>
        <v>2.0779999999999998</v>
      </c>
      <c r="W1520" s="6">
        <f>100 - (1 - (((U1520-T1520)/U1520)+(S1520/T1520)))*100</f>
        <v>0</v>
      </c>
      <c r="X1520" s="6">
        <v>2.1360000000000001</v>
      </c>
      <c r="Y1520" s="13">
        <f>(X1520-U1520)/U1520*100</f>
        <v>2.7911453320500614</v>
      </c>
      <c r="Z1520" s="14">
        <f>IF(W1520&gt;10,"NA",Y1520)</f>
        <v>2.7911453320500614</v>
      </c>
    </row>
    <row r="1521" spans="1:26" ht="19" x14ac:dyDescent="0.25">
      <c r="A1521" s="23">
        <v>1520</v>
      </c>
      <c r="B1521" s="5" t="s">
        <v>25</v>
      </c>
      <c r="C1521" s="3" t="s">
        <v>50</v>
      </c>
      <c r="D1521" s="3" t="s">
        <v>50</v>
      </c>
      <c r="E1521" s="3" t="s">
        <v>47</v>
      </c>
      <c r="F1521" s="3" t="s">
        <v>23</v>
      </c>
      <c r="G1521" s="3">
        <v>27</v>
      </c>
      <c r="H1521" s="3" t="s">
        <v>17</v>
      </c>
      <c r="I1521" s="3" t="s">
        <v>58</v>
      </c>
      <c r="J1521" s="3">
        <v>684</v>
      </c>
      <c r="K1521" s="3">
        <v>25</v>
      </c>
      <c r="L1521" s="3">
        <v>0</v>
      </c>
      <c r="M1521" s="4">
        <f>PI()*(K1521/2)^2/1000+PI()*(L1521/2)^2/1000</f>
        <v>0.49087385212340517</v>
      </c>
      <c r="N1521" s="33">
        <v>1</v>
      </c>
      <c r="O1521" s="3">
        <v>7</v>
      </c>
      <c r="P1521" s="6">
        <v>1.6719999999999999</v>
      </c>
      <c r="Q1521" s="6">
        <v>1.835</v>
      </c>
      <c r="R1521" s="6">
        <v>1.8120000000000001</v>
      </c>
      <c r="S1521" s="6">
        <v>0</v>
      </c>
      <c r="T1521" s="6">
        <f>R1521-S1521</f>
        <v>1.8120000000000001</v>
      </c>
      <c r="U1521" s="6">
        <v>1.8120000000000001</v>
      </c>
      <c r="V1521" s="6">
        <f>U1521-S1521</f>
        <v>1.8120000000000001</v>
      </c>
      <c r="W1521" s="6">
        <f>100 - (1 - (((U1521-T1521)/U1521)+(S1521/T1521)))*100</f>
        <v>0</v>
      </c>
      <c r="X1521" s="6">
        <v>1.819</v>
      </c>
      <c r="Y1521" s="13">
        <f>(X1521-U1521)/U1521*100</f>
        <v>0.38631346578365866</v>
      </c>
      <c r="Z1521" s="14">
        <f>IF(W1521&gt;10,"NA",Y1521)</f>
        <v>0.38631346578365866</v>
      </c>
    </row>
    <row r="1522" spans="1:26" ht="19" x14ac:dyDescent="0.25">
      <c r="A1522" s="23">
        <v>1521</v>
      </c>
      <c r="B1522" s="5" t="s">
        <v>25</v>
      </c>
      <c r="C1522" s="3" t="s">
        <v>50</v>
      </c>
      <c r="D1522" s="3" t="s">
        <v>50</v>
      </c>
      <c r="E1522" s="3" t="s">
        <v>47</v>
      </c>
      <c r="F1522" s="3" t="s">
        <v>23</v>
      </c>
      <c r="G1522" s="3">
        <v>27</v>
      </c>
      <c r="H1522" s="3" t="s">
        <v>17</v>
      </c>
      <c r="I1522" s="3" t="s">
        <v>58</v>
      </c>
      <c r="J1522" s="3">
        <v>684</v>
      </c>
      <c r="K1522" s="3">
        <v>25</v>
      </c>
      <c r="L1522" s="3">
        <v>0</v>
      </c>
      <c r="M1522" s="4">
        <f>PI()*(K1522/2)^2/1000+PI()*(L1522/2)^2/1000</f>
        <v>0.49087385212340517</v>
      </c>
      <c r="N1522" s="33">
        <v>0</v>
      </c>
      <c r="O1522" s="3">
        <v>8</v>
      </c>
      <c r="P1522" s="6">
        <v>2.39</v>
      </c>
      <c r="Q1522" s="6">
        <v>2.8740000000000001</v>
      </c>
      <c r="R1522" s="6">
        <v>2.8079999999999998</v>
      </c>
      <c r="S1522" s="6">
        <v>0</v>
      </c>
      <c r="T1522" s="6">
        <f>R1522-S1522</f>
        <v>2.8079999999999998</v>
      </c>
      <c r="U1522" s="6">
        <v>2.9409999999999998</v>
      </c>
      <c r="V1522" s="6">
        <f>U1522-S1522</f>
        <v>2.9409999999999998</v>
      </c>
      <c r="W1522" s="6">
        <f>100 - (1 - (((U1522-T1522)/U1522)+(S1522/T1522)))*100</f>
        <v>4.5222713362801841</v>
      </c>
      <c r="X1522" s="6">
        <v>2.956</v>
      </c>
      <c r="Y1522" s="13">
        <f>(X1522-U1522)/U1522*100</f>
        <v>0.51003060183611437</v>
      </c>
      <c r="Z1522" s="14">
        <f>IF(W1522&gt;10,"NA",Y1522)</f>
        <v>0.51003060183611437</v>
      </c>
    </row>
    <row r="1523" spans="1:26" ht="19" x14ac:dyDescent="0.25">
      <c r="A1523" s="23">
        <v>1522</v>
      </c>
      <c r="B1523" s="5" t="s">
        <v>25</v>
      </c>
      <c r="C1523" s="3" t="s">
        <v>50</v>
      </c>
      <c r="D1523" s="3" t="s">
        <v>50</v>
      </c>
      <c r="E1523" s="3" t="s">
        <v>47</v>
      </c>
      <c r="F1523" s="3" t="s">
        <v>23</v>
      </c>
      <c r="G1523" s="3">
        <v>27</v>
      </c>
      <c r="H1523" s="3" t="s">
        <v>17</v>
      </c>
      <c r="I1523" s="3" t="s">
        <v>58</v>
      </c>
      <c r="J1523" s="3">
        <v>684</v>
      </c>
      <c r="K1523" s="3">
        <v>25</v>
      </c>
      <c r="L1523" s="3">
        <v>0</v>
      </c>
      <c r="M1523" s="4">
        <f>PI()*(K1523/2)^2/1000+PI()*(L1523/2)^2/1000</f>
        <v>0.49087385212340517</v>
      </c>
      <c r="N1523" s="33">
        <v>0</v>
      </c>
      <c r="O1523" s="3">
        <v>9</v>
      </c>
      <c r="P1523" s="6">
        <v>1.774</v>
      </c>
      <c r="Q1523" s="6">
        <v>1.68</v>
      </c>
      <c r="R1523" s="6">
        <v>1.6519999999999999</v>
      </c>
      <c r="S1523" s="6">
        <v>0</v>
      </c>
      <c r="T1523" s="6">
        <f>R1523-S1523</f>
        <v>1.6519999999999999</v>
      </c>
      <c r="U1523" s="6">
        <v>1.6519999999999999</v>
      </c>
      <c r="V1523" s="6">
        <f>U1523-S1523</f>
        <v>1.6519999999999999</v>
      </c>
      <c r="W1523" s="6">
        <f>100 - (1 - (((U1523-T1523)/U1523)+(S1523/T1523)))*100</f>
        <v>0</v>
      </c>
      <c r="X1523" s="6">
        <v>1.6719999999999999</v>
      </c>
      <c r="Y1523" s="13">
        <f>(X1523-U1523)/U1523*100</f>
        <v>1.2106537530266355</v>
      </c>
      <c r="Z1523" s="14">
        <f>IF(W1523&gt;10,"NA",Y1523)</f>
        <v>1.2106537530266355</v>
      </c>
    </row>
    <row r="1524" spans="1:26" ht="19" x14ac:dyDescent="0.25">
      <c r="A1524" s="23">
        <v>1523</v>
      </c>
      <c r="B1524" s="5" t="s">
        <v>25</v>
      </c>
      <c r="C1524" s="3" t="s">
        <v>50</v>
      </c>
      <c r="D1524" s="3" t="s">
        <v>50</v>
      </c>
      <c r="E1524" s="3" t="s">
        <v>47</v>
      </c>
      <c r="F1524" s="3" t="s">
        <v>23</v>
      </c>
      <c r="G1524" s="3">
        <v>27</v>
      </c>
      <c r="H1524" s="3" t="s">
        <v>17</v>
      </c>
      <c r="I1524" s="3" t="s">
        <v>58</v>
      </c>
      <c r="J1524" s="3">
        <v>684</v>
      </c>
      <c r="K1524" s="3">
        <v>25</v>
      </c>
      <c r="L1524" s="3">
        <v>0</v>
      </c>
      <c r="M1524" s="4">
        <f>PI()*(K1524/2)^2/1000+PI()*(L1524/2)^2/1000</f>
        <v>0.49087385212340517</v>
      </c>
      <c r="N1524" s="33">
        <v>0</v>
      </c>
      <c r="O1524" s="3">
        <v>10</v>
      </c>
      <c r="P1524" s="6">
        <v>2.0329999999999999</v>
      </c>
      <c r="Q1524" s="6">
        <v>2.1549999999999998</v>
      </c>
      <c r="R1524" s="6">
        <v>2.1549999999999998</v>
      </c>
      <c r="S1524" s="6">
        <v>0</v>
      </c>
      <c r="T1524" s="6">
        <f>R1524-S1524</f>
        <v>2.1549999999999998</v>
      </c>
      <c r="U1524" s="6">
        <v>2.5449999999999999</v>
      </c>
      <c r="V1524" s="6">
        <f>U1524-S1524</f>
        <v>2.5449999999999999</v>
      </c>
      <c r="W1524" s="6">
        <f>100 - (1 - (((U1524-T1524)/U1524)+(S1524/T1524)))*100</f>
        <v>15.324165029469555</v>
      </c>
      <c r="X1524" s="6">
        <v>2.5449999999999999</v>
      </c>
      <c r="Y1524" s="13">
        <f>(X1524-U1524)/U1524*100</f>
        <v>0</v>
      </c>
      <c r="Z1524" s="14" t="str">
        <f>IF(W1524&gt;10,"NA",Y1524)</f>
        <v>NA</v>
      </c>
    </row>
    <row r="1525" spans="1:26" ht="19" x14ac:dyDescent="0.25">
      <c r="A1525" s="23">
        <v>1524</v>
      </c>
      <c r="B1525" s="5" t="s">
        <v>25</v>
      </c>
      <c r="C1525" s="3" t="s">
        <v>50</v>
      </c>
      <c r="D1525" s="3" t="s">
        <v>50</v>
      </c>
      <c r="E1525" s="3" t="s">
        <v>47</v>
      </c>
      <c r="F1525" s="3" t="s">
        <v>23</v>
      </c>
      <c r="G1525" s="3">
        <v>27</v>
      </c>
      <c r="H1525" s="3" t="s">
        <v>17</v>
      </c>
      <c r="I1525" s="3" t="s">
        <v>58</v>
      </c>
      <c r="J1525" s="3">
        <v>684</v>
      </c>
      <c r="K1525" s="3">
        <v>25</v>
      </c>
      <c r="L1525" s="3">
        <v>0</v>
      </c>
      <c r="M1525" s="4">
        <f>PI()*(K1525/2)^2/1000+PI()*(L1525/2)^2/1000</f>
        <v>0.49087385212340517</v>
      </c>
      <c r="N1525" s="33">
        <v>0</v>
      </c>
      <c r="O1525" s="3">
        <v>11</v>
      </c>
      <c r="P1525" s="6">
        <v>2.3319999999999999</v>
      </c>
      <c r="Q1525" s="6">
        <v>2.8639999999999999</v>
      </c>
      <c r="R1525" s="6">
        <v>2.7959999999999998</v>
      </c>
      <c r="S1525" s="6">
        <v>0</v>
      </c>
      <c r="T1525" s="6">
        <f>R1525-S1525</f>
        <v>2.7959999999999998</v>
      </c>
      <c r="U1525" s="6">
        <v>2.9</v>
      </c>
      <c r="V1525" s="6">
        <f>U1525-S1525</f>
        <v>2.9</v>
      </c>
      <c r="W1525" s="6">
        <f>100 - (1 - (((U1525-T1525)/U1525)+(S1525/T1525)))*100</f>
        <v>3.5862068965517295</v>
      </c>
      <c r="X1525" s="6">
        <v>2.9</v>
      </c>
      <c r="Y1525" s="13">
        <f>(X1525-U1525)/U1525*100</f>
        <v>0</v>
      </c>
      <c r="Z1525" s="14">
        <f>IF(W1525&gt;10,"NA",Y1525)</f>
        <v>0</v>
      </c>
    </row>
    <row r="1526" spans="1:26" ht="19" x14ac:dyDescent="0.25">
      <c r="A1526" s="23">
        <v>1525</v>
      </c>
      <c r="B1526" s="5" t="s">
        <v>25</v>
      </c>
      <c r="C1526" s="3" t="s">
        <v>50</v>
      </c>
      <c r="D1526" s="3" t="s">
        <v>50</v>
      </c>
      <c r="E1526" s="3" t="s">
        <v>47</v>
      </c>
      <c r="F1526" s="3" t="s">
        <v>23</v>
      </c>
      <c r="G1526" s="3">
        <v>28</v>
      </c>
      <c r="H1526" s="3" t="s">
        <v>9</v>
      </c>
      <c r="I1526" s="3" t="s">
        <v>37</v>
      </c>
      <c r="J1526" s="3">
        <v>686</v>
      </c>
      <c r="K1526" s="3">
        <v>40</v>
      </c>
      <c r="L1526" s="3">
        <v>0</v>
      </c>
      <c r="M1526" s="4">
        <f>PI()*(K1526/2)^2/1000+PI()*(L1526/2)^2/1000</f>
        <v>1.2566370614359172</v>
      </c>
      <c r="N1526" s="33">
        <v>1</v>
      </c>
      <c r="O1526" s="3">
        <v>1</v>
      </c>
      <c r="P1526" s="3">
        <v>2.661</v>
      </c>
      <c r="Q1526" s="3">
        <v>2.9620000000000002</v>
      </c>
      <c r="R1526" s="3">
        <v>2.8860000000000001</v>
      </c>
      <c r="S1526" s="6">
        <v>0</v>
      </c>
      <c r="T1526" s="6">
        <f>R1526-S1526</f>
        <v>2.8860000000000001</v>
      </c>
      <c r="U1526" s="3">
        <v>2.8919999999999999</v>
      </c>
      <c r="V1526" s="6">
        <f>U1526-S1526</f>
        <v>2.8919999999999999</v>
      </c>
      <c r="W1526" s="6">
        <f>100 - (1 - (((U1526-T1526)/U1526)+(S1526/T1526)))*100</f>
        <v>0.20746887966804195</v>
      </c>
      <c r="X1526" s="3">
        <v>2.9489999999999998</v>
      </c>
      <c r="Y1526" s="13">
        <f>(X1526-U1526)/U1526*100</f>
        <v>1.9709543568464709</v>
      </c>
      <c r="Z1526" s="14">
        <f>IF(W1526&gt;10,"NA",Y1526)</f>
        <v>1.9709543568464709</v>
      </c>
    </row>
    <row r="1527" spans="1:26" ht="19" x14ac:dyDescent="0.25">
      <c r="A1527" s="23">
        <v>1526</v>
      </c>
      <c r="B1527" s="5" t="s">
        <v>25</v>
      </c>
      <c r="C1527" s="3" t="s">
        <v>50</v>
      </c>
      <c r="D1527" s="3" t="s">
        <v>50</v>
      </c>
      <c r="E1527" s="3" t="s">
        <v>47</v>
      </c>
      <c r="F1527" s="3" t="s">
        <v>23</v>
      </c>
      <c r="G1527" s="3">
        <v>28</v>
      </c>
      <c r="H1527" s="3" t="s">
        <v>9</v>
      </c>
      <c r="I1527" s="3" t="s">
        <v>37</v>
      </c>
      <c r="J1527" s="3">
        <v>686</v>
      </c>
      <c r="K1527" s="3">
        <v>40</v>
      </c>
      <c r="L1527" s="3">
        <v>0</v>
      </c>
      <c r="M1527" s="4">
        <f>PI()*(K1527/2)^2/1000+PI()*(L1527/2)^2/1000</f>
        <v>1.2566370614359172</v>
      </c>
      <c r="N1527" s="33">
        <v>1</v>
      </c>
      <c r="O1527" s="3">
        <v>2</v>
      </c>
      <c r="P1527" s="3">
        <v>2.19</v>
      </c>
      <c r="Q1527" s="3">
        <v>2.5219999999999998</v>
      </c>
      <c r="R1527" s="3">
        <v>2.4500000000000002</v>
      </c>
      <c r="S1527" s="6">
        <v>0</v>
      </c>
      <c r="T1527" s="6">
        <f>R1527-S1527</f>
        <v>2.4500000000000002</v>
      </c>
      <c r="U1527" s="3">
        <v>2.4500000000000002</v>
      </c>
      <c r="V1527" s="6">
        <f>U1527-S1527</f>
        <v>2.4500000000000002</v>
      </c>
      <c r="W1527" s="6">
        <f>100 - (1 - (((U1527-T1527)/U1527)+(S1527/T1527)))*100</f>
        <v>0</v>
      </c>
      <c r="X1527" s="3">
        <v>2.472</v>
      </c>
      <c r="Y1527" s="13">
        <f>(X1527-U1527)/U1527*100</f>
        <v>0.89795918367346106</v>
      </c>
      <c r="Z1527" s="14">
        <f>IF(W1527&gt;10,"NA",Y1527)</f>
        <v>0.89795918367346106</v>
      </c>
    </row>
    <row r="1528" spans="1:26" ht="19" x14ac:dyDescent="0.25">
      <c r="A1528" s="23">
        <v>1527</v>
      </c>
      <c r="B1528" s="5" t="s">
        <v>25</v>
      </c>
      <c r="C1528" s="3" t="s">
        <v>50</v>
      </c>
      <c r="D1528" s="3" t="s">
        <v>50</v>
      </c>
      <c r="E1528" s="3" t="s">
        <v>47</v>
      </c>
      <c r="F1528" s="3" t="s">
        <v>23</v>
      </c>
      <c r="G1528" s="3">
        <v>28</v>
      </c>
      <c r="H1528" s="3" t="s">
        <v>9</v>
      </c>
      <c r="I1528" s="3" t="s">
        <v>37</v>
      </c>
      <c r="J1528" s="3">
        <v>686</v>
      </c>
      <c r="K1528" s="3">
        <v>40</v>
      </c>
      <c r="L1528" s="3">
        <v>0</v>
      </c>
      <c r="M1528" s="4">
        <f>PI()*(K1528/2)^2/1000+PI()*(L1528/2)^2/1000</f>
        <v>1.2566370614359172</v>
      </c>
      <c r="N1528" s="33">
        <v>1</v>
      </c>
      <c r="O1528" s="3">
        <v>3</v>
      </c>
      <c r="P1528" s="3">
        <v>2.3639999999999999</v>
      </c>
      <c r="Q1528" s="3">
        <v>2.7490000000000001</v>
      </c>
      <c r="R1528" s="3">
        <v>2.7490000000000001</v>
      </c>
      <c r="S1528" s="6">
        <v>0</v>
      </c>
      <c r="T1528" s="6">
        <f>R1528-S1528</f>
        <v>2.7490000000000001</v>
      </c>
      <c r="U1528" s="3">
        <v>2.8620000000000001</v>
      </c>
      <c r="V1528" s="6">
        <f>U1528-S1528</f>
        <v>2.8620000000000001</v>
      </c>
      <c r="W1528" s="6">
        <f>100 - (1 - (((U1528-T1528)/U1528)+(S1528/T1528)))*100</f>
        <v>3.9482879105520681</v>
      </c>
      <c r="X1528" s="3">
        <v>2.919</v>
      </c>
      <c r="Y1528" s="13">
        <f>(X1528-U1528)/U1528*100</f>
        <v>1.991614255765197</v>
      </c>
      <c r="Z1528" s="14">
        <f>IF(W1528&gt;10,"NA",Y1528)</f>
        <v>1.991614255765197</v>
      </c>
    </row>
    <row r="1529" spans="1:26" ht="19" x14ac:dyDescent="0.25">
      <c r="A1529" s="23">
        <v>1528</v>
      </c>
      <c r="B1529" s="5" t="s">
        <v>25</v>
      </c>
      <c r="C1529" s="3" t="s">
        <v>50</v>
      </c>
      <c r="D1529" s="3" t="s">
        <v>50</v>
      </c>
      <c r="E1529" s="3" t="s">
        <v>47</v>
      </c>
      <c r="F1529" s="3" t="s">
        <v>23</v>
      </c>
      <c r="G1529" s="3">
        <v>28</v>
      </c>
      <c r="H1529" s="3" t="s">
        <v>9</v>
      </c>
      <c r="I1529" s="3" t="s">
        <v>37</v>
      </c>
      <c r="J1529" s="3">
        <v>686</v>
      </c>
      <c r="K1529" s="3">
        <v>40</v>
      </c>
      <c r="L1529" s="3">
        <v>0</v>
      </c>
      <c r="M1529" s="4">
        <f>PI()*(K1529/2)^2/1000+PI()*(L1529/2)^2/1000</f>
        <v>1.2566370614359172</v>
      </c>
      <c r="N1529" s="33">
        <v>0</v>
      </c>
      <c r="O1529" s="3">
        <v>4</v>
      </c>
      <c r="P1529" s="3">
        <v>1.843</v>
      </c>
      <c r="Q1529" s="3">
        <v>1.59</v>
      </c>
      <c r="R1529" s="3">
        <v>1.59</v>
      </c>
      <c r="S1529" s="6">
        <v>0</v>
      </c>
      <c r="T1529" s="6">
        <f>R1529-S1529</f>
        <v>1.59</v>
      </c>
      <c r="U1529" s="3">
        <v>1.59</v>
      </c>
      <c r="V1529" s="6">
        <f>U1529-S1529</f>
        <v>1.59</v>
      </c>
      <c r="W1529" s="6">
        <f>100 - (1 - (((U1529-T1529)/U1529)+(S1529/T1529)))*100</f>
        <v>0</v>
      </c>
      <c r="X1529" s="3">
        <v>1.59</v>
      </c>
      <c r="Y1529" s="13">
        <f>(X1529-U1529)/U1529*100</f>
        <v>0</v>
      </c>
      <c r="Z1529" s="14">
        <f>IF(W1529&gt;10,"NA",Y1529)</f>
        <v>0</v>
      </c>
    </row>
    <row r="1530" spans="1:26" ht="19" x14ac:dyDescent="0.25">
      <c r="A1530" s="23">
        <v>1529</v>
      </c>
      <c r="B1530" s="5" t="s">
        <v>25</v>
      </c>
      <c r="C1530" s="3" t="s">
        <v>50</v>
      </c>
      <c r="D1530" s="3" t="s">
        <v>50</v>
      </c>
      <c r="E1530" s="3" t="s">
        <v>47</v>
      </c>
      <c r="F1530" s="3" t="s">
        <v>23</v>
      </c>
      <c r="G1530" s="3">
        <v>28</v>
      </c>
      <c r="H1530" s="3" t="s">
        <v>9</v>
      </c>
      <c r="I1530" s="3" t="s">
        <v>37</v>
      </c>
      <c r="J1530" s="3">
        <v>686</v>
      </c>
      <c r="K1530" s="3">
        <v>40</v>
      </c>
      <c r="L1530" s="3">
        <v>0</v>
      </c>
      <c r="M1530" s="4">
        <f>PI()*(K1530/2)^2/1000+PI()*(L1530/2)^2/1000</f>
        <v>1.2566370614359172</v>
      </c>
      <c r="N1530" s="33">
        <v>0</v>
      </c>
      <c r="O1530" s="3">
        <v>5</v>
      </c>
      <c r="P1530" s="3">
        <v>3.3839999999999999</v>
      </c>
      <c r="Q1530" s="3">
        <v>5.0119999999999996</v>
      </c>
      <c r="R1530" s="3">
        <v>4.8239999999999998</v>
      </c>
      <c r="S1530" s="6">
        <v>0.104</v>
      </c>
      <c r="T1530" s="6">
        <f>R1530-S1530</f>
        <v>4.72</v>
      </c>
      <c r="U1530" s="3">
        <v>5.202</v>
      </c>
      <c r="V1530" s="6">
        <f>U1530-S1530</f>
        <v>5.0979999999999999</v>
      </c>
      <c r="W1530" s="6">
        <f>100 - (1 - (((U1530-T1530)/U1530)+(S1530/T1530)))*100</f>
        <v>11.469056881642658</v>
      </c>
      <c r="X1530" s="3">
        <v>5.27</v>
      </c>
      <c r="Y1530" s="13">
        <f>(X1530-U1530)/U1530*100</f>
        <v>1.3071895424836528</v>
      </c>
      <c r="Z1530" s="14" t="str">
        <f>IF(W1530&gt;10,"NA",Y1530)</f>
        <v>NA</v>
      </c>
    </row>
    <row r="1531" spans="1:26" ht="19" x14ac:dyDescent="0.25">
      <c r="A1531" s="23">
        <v>1530</v>
      </c>
      <c r="B1531" s="5" t="s">
        <v>25</v>
      </c>
      <c r="C1531" s="3" t="s">
        <v>50</v>
      </c>
      <c r="D1531" s="3" t="s">
        <v>50</v>
      </c>
      <c r="E1531" s="3" t="s">
        <v>47</v>
      </c>
      <c r="F1531" s="3" t="s">
        <v>23</v>
      </c>
      <c r="G1531" s="3">
        <v>28</v>
      </c>
      <c r="H1531" s="3" t="s">
        <v>9</v>
      </c>
      <c r="I1531" s="3" t="s">
        <v>37</v>
      </c>
      <c r="J1531" s="3">
        <v>686</v>
      </c>
      <c r="K1531" s="3">
        <v>40</v>
      </c>
      <c r="L1531" s="3">
        <v>0</v>
      </c>
      <c r="M1531" s="4">
        <f>PI()*(K1531/2)^2/1000+PI()*(L1531/2)^2/1000</f>
        <v>1.2566370614359172</v>
      </c>
      <c r="N1531" s="33">
        <v>0</v>
      </c>
      <c r="O1531" s="3">
        <v>6</v>
      </c>
      <c r="P1531" s="3">
        <v>3.5619999999999998</v>
      </c>
      <c r="Q1531" s="3">
        <v>4.9119999999999999</v>
      </c>
      <c r="R1531" s="3">
        <v>4.7930000000000001</v>
      </c>
      <c r="S1531" s="6">
        <v>1.7000000000000001E-2</v>
      </c>
      <c r="T1531" s="6">
        <f>R1531-S1531</f>
        <v>4.7759999999999998</v>
      </c>
      <c r="U1531" s="3">
        <v>5.0599999999999996</v>
      </c>
      <c r="V1531" s="6">
        <f>U1531-S1531</f>
        <v>5.0429999999999993</v>
      </c>
      <c r="W1531" s="6">
        <f>100 - (1 - (((U1531-T1531)/U1531)+(S1531/T1531)))*100</f>
        <v>5.9685946200038273</v>
      </c>
      <c r="X1531" s="3">
        <v>5.0880000000000001</v>
      </c>
      <c r="Y1531" s="13">
        <f>(X1531-U1531)/U1531*100</f>
        <v>0.55335968379447564</v>
      </c>
      <c r="Z1531" s="14">
        <f>IF(W1531&gt;10,"NA",Y1531)</f>
        <v>0.55335968379447564</v>
      </c>
    </row>
    <row r="1532" spans="1:26" ht="19" x14ac:dyDescent="0.25">
      <c r="A1532" s="23">
        <v>1531</v>
      </c>
      <c r="B1532" s="5" t="s">
        <v>25</v>
      </c>
      <c r="C1532" s="3" t="s">
        <v>50</v>
      </c>
      <c r="D1532" s="3" t="s">
        <v>50</v>
      </c>
      <c r="E1532" s="3" t="s">
        <v>47</v>
      </c>
      <c r="F1532" s="3" t="s">
        <v>23</v>
      </c>
      <c r="G1532" s="3">
        <v>28</v>
      </c>
      <c r="H1532" s="3" t="s">
        <v>9</v>
      </c>
      <c r="I1532" s="3" t="s">
        <v>37</v>
      </c>
      <c r="J1532" s="3">
        <v>686</v>
      </c>
      <c r="K1532" s="3">
        <v>40</v>
      </c>
      <c r="L1532" s="3">
        <v>0</v>
      </c>
      <c r="M1532" s="4">
        <f>PI()*(K1532/2)^2/1000+PI()*(L1532/2)^2/1000</f>
        <v>1.2566370614359172</v>
      </c>
      <c r="N1532" s="33">
        <v>0</v>
      </c>
      <c r="O1532" s="3">
        <v>7</v>
      </c>
      <c r="P1532" s="3">
        <v>3.0289999999999999</v>
      </c>
      <c r="Q1532" s="3">
        <v>3.5790000000000002</v>
      </c>
      <c r="R1532" s="3">
        <v>3.47</v>
      </c>
      <c r="S1532" s="6">
        <v>0</v>
      </c>
      <c r="T1532" s="6">
        <f>R1532-S1532</f>
        <v>3.47</v>
      </c>
      <c r="U1532" s="3">
        <v>3.504</v>
      </c>
      <c r="V1532" s="6">
        <f>U1532-S1532</f>
        <v>3.504</v>
      </c>
      <c r="W1532" s="6">
        <f>100 - (1 - (((U1532-T1532)/U1532)+(S1532/T1532)))*100</f>
        <v>0.97031963470318772</v>
      </c>
      <c r="X1532" s="3">
        <v>3.5339999999999998</v>
      </c>
      <c r="Y1532" s="13">
        <f>(X1532-U1532)/U1532*100</f>
        <v>0.85616438356163826</v>
      </c>
      <c r="Z1532" s="14">
        <f>IF(W1532&gt;10,"NA",Y1532)</f>
        <v>0.85616438356163826</v>
      </c>
    </row>
    <row r="1533" spans="1:26" ht="19" x14ac:dyDescent="0.25">
      <c r="A1533" s="23">
        <v>1532</v>
      </c>
      <c r="B1533" s="5" t="s">
        <v>25</v>
      </c>
      <c r="C1533" s="3" t="s">
        <v>50</v>
      </c>
      <c r="D1533" s="3" t="s">
        <v>50</v>
      </c>
      <c r="E1533" s="3" t="s">
        <v>47</v>
      </c>
      <c r="F1533" s="3" t="s">
        <v>23</v>
      </c>
      <c r="G1533" s="3">
        <v>28</v>
      </c>
      <c r="H1533" s="3" t="s">
        <v>9</v>
      </c>
      <c r="I1533" s="3" t="s">
        <v>37</v>
      </c>
      <c r="J1533" s="3">
        <v>686</v>
      </c>
      <c r="K1533" s="3">
        <v>40</v>
      </c>
      <c r="L1533" s="3">
        <v>0</v>
      </c>
      <c r="M1533" s="4">
        <f>PI()*(K1533/2)^2/1000+PI()*(L1533/2)^2/1000</f>
        <v>1.2566370614359172</v>
      </c>
      <c r="N1533" s="33">
        <v>0</v>
      </c>
      <c r="O1533" s="3">
        <v>8</v>
      </c>
      <c r="P1533" s="3">
        <v>3.2010000000000001</v>
      </c>
      <c r="Q1533" s="3">
        <v>4.4160000000000004</v>
      </c>
      <c r="R1533" s="3">
        <v>4.2709999999999999</v>
      </c>
      <c r="S1533" s="6">
        <v>0</v>
      </c>
      <c r="T1533" s="6">
        <f>R1533-S1533</f>
        <v>4.2709999999999999</v>
      </c>
      <c r="U1533" s="3">
        <v>4.3789999999999996</v>
      </c>
      <c r="V1533" s="6">
        <f>U1533-S1533</f>
        <v>4.3789999999999996</v>
      </c>
      <c r="W1533" s="6">
        <f>100 - (1 - (((U1533-T1533)/U1533)+(S1533/T1533)))*100</f>
        <v>2.4663165106188671</v>
      </c>
      <c r="X1533" s="3">
        <v>4.4189999999999996</v>
      </c>
      <c r="Y1533" s="13">
        <f>(X1533-U1533)/U1533*100</f>
        <v>0.91345055948846865</v>
      </c>
      <c r="Z1533" s="14">
        <f>IF(W1533&gt;10,"NA",Y1533)</f>
        <v>0.91345055948846865</v>
      </c>
    </row>
    <row r="1534" spans="1:26" ht="19" x14ac:dyDescent="0.25">
      <c r="A1534" s="23">
        <v>1533</v>
      </c>
      <c r="B1534" s="5" t="s">
        <v>25</v>
      </c>
      <c r="C1534" s="3" t="s">
        <v>50</v>
      </c>
      <c r="D1534" s="3" t="s">
        <v>50</v>
      </c>
      <c r="E1534" s="3" t="s">
        <v>47</v>
      </c>
      <c r="F1534" s="3" t="s">
        <v>23</v>
      </c>
      <c r="G1534" s="3">
        <v>28</v>
      </c>
      <c r="H1534" s="3" t="s">
        <v>9</v>
      </c>
      <c r="I1534" s="3" t="s">
        <v>37</v>
      </c>
      <c r="J1534" s="3">
        <v>686</v>
      </c>
      <c r="K1534" s="3">
        <v>40</v>
      </c>
      <c r="L1534" s="3">
        <v>0</v>
      </c>
      <c r="M1534" s="4">
        <f>PI()*(K1534/2)^2/1000+PI()*(L1534/2)^2/1000</f>
        <v>1.2566370614359172</v>
      </c>
      <c r="N1534" s="33">
        <v>0</v>
      </c>
      <c r="O1534" s="3">
        <v>9</v>
      </c>
      <c r="P1534" s="3">
        <v>4.157</v>
      </c>
      <c r="Q1534" s="3">
        <v>5.3380000000000001</v>
      </c>
      <c r="R1534" s="3">
        <v>5.22</v>
      </c>
      <c r="S1534" s="6">
        <v>0</v>
      </c>
      <c r="T1534" s="6">
        <f>R1534-S1534</f>
        <v>5.22</v>
      </c>
      <c r="U1534" s="3">
        <v>6.1859999999999999</v>
      </c>
      <c r="V1534" s="6">
        <f>U1534-S1534</f>
        <v>6.1859999999999999</v>
      </c>
      <c r="W1534" s="6">
        <f>100 - (1 - (((U1534-T1534)/U1534)+(S1534/T1534)))*100</f>
        <v>15.615906886517948</v>
      </c>
      <c r="X1534" s="3">
        <v>6.226</v>
      </c>
      <c r="Y1534" s="13">
        <f>(X1534-U1534)/U1534*100</f>
        <v>0.64662140316844541</v>
      </c>
      <c r="Z1534" s="14" t="str">
        <f>IF(W1534&gt;10,"NA",Y1534)</f>
        <v>NA</v>
      </c>
    </row>
    <row r="1535" spans="1:26" ht="19" x14ac:dyDescent="0.25">
      <c r="A1535" s="23">
        <v>1534</v>
      </c>
      <c r="B1535" s="5" t="s">
        <v>25</v>
      </c>
      <c r="C1535" s="3" t="s">
        <v>50</v>
      </c>
      <c r="D1535" s="3" t="s">
        <v>50</v>
      </c>
      <c r="E1535" s="3" t="s">
        <v>47</v>
      </c>
      <c r="F1535" s="3" t="s">
        <v>23</v>
      </c>
      <c r="G1535" s="3">
        <v>28</v>
      </c>
      <c r="H1535" s="3" t="s">
        <v>9</v>
      </c>
      <c r="I1535" s="3" t="s">
        <v>37</v>
      </c>
      <c r="J1535" s="3">
        <v>686</v>
      </c>
      <c r="K1535" s="3">
        <v>40</v>
      </c>
      <c r="L1535" s="3">
        <v>0</v>
      </c>
      <c r="M1535" s="4">
        <f>PI()*(K1535/2)^2/1000+PI()*(L1535/2)^2/1000</f>
        <v>1.2566370614359172</v>
      </c>
      <c r="N1535" s="33">
        <v>0</v>
      </c>
      <c r="O1535" s="3">
        <v>10</v>
      </c>
      <c r="P1535" s="3">
        <v>2.4820000000000002</v>
      </c>
      <c r="Q1535" s="3">
        <v>3.2410000000000001</v>
      </c>
      <c r="R1535" s="3">
        <v>3.2040000000000002</v>
      </c>
      <c r="S1535" s="6">
        <v>0</v>
      </c>
      <c r="T1535" s="6">
        <f>R1535-S1535</f>
        <v>3.2040000000000002</v>
      </c>
      <c r="U1535" s="3">
        <v>3.3879999999999999</v>
      </c>
      <c r="V1535" s="6">
        <f>U1535-S1535</f>
        <v>3.3879999999999999</v>
      </c>
      <c r="W1535" s="6">
        <f>100 - (1 - (((U1535-T1535)/U1535)+(S1535/T1535)))*100</f>
        <v>5.4309327036599768</v>
      </c>
      <c r="X1535" s="3">
        <v>3.403</v>
      </c>
      <c r="Y1535" s="13">
        <f>(X1535-U1535)/U1535*100</f>
        <v>0.44273907910271915</v>
      </c>
      <c r="Z1535" s="14">
        <f>IF(W1535&gt;10,"NA",Y1535)</f>
        <v>0.44273907910271915</v>
      </c>
    </row>
    <row r="1536" spans="1:26" ht="19" x14ac:dyDescent="0.25">
      <c r="A1536" s="23">
        <v>1535</v>
      </c>
      <c r="B1536" s="5" t="s">
        <v>25</v>
      </c>
      <c r="C1536" s="3" t="s">
        <v>50</v>
      </c>
      <c r="D1536" s="3" t="s">
        <v>50</v>
      </c>
      <c r="E1536" s="3" t="s">
        <v>47</v>
      </c>
      <c r="F1536" s="3" t="s">
        <v>23</v>
      </c>
      <c r="G1536" s="3">
        <v>28</v>
      </c>
      <c r="H1536" s="3" t="s">
        <v>9</v>
      </c>
      <c r="I1536" s="3" t="s">
        <v>37</v>
      </c>
      <c r="J1536" s="3">
        <v>686</v>
      </c>
      <c r="K1536" s="3">
        <v>40</v>
      </c>
      <c r="L1536" s="3">
        <v>0</v>
      </c>
      <c r="M1536" s="4">
        <f>PI()*(K1536/2)^2/1000+PI()*(L1536/2)^2/1000</f>
        <v>1.2566370614359172</v>
      </c>
      <c r="N1536" s="33">
        <v>0</v>
      </c>
      <c r="O1536" s="3">
        <v>11</v>
      </c>
      <c r="P1536" s="3">
        <v>2.5099999999999998</v>
      </c>
      <c r="Q1536" s="3">
        <v>2.9180000000000001</v>
      </c>
      <c r="R1536" s="3">
        <v>2.7309999999999999</v>
      </c>
      <c r="S1536" s="6">
        <v>0</v>
      </c>
      <c r="T1536" s="6">
        <f>R1536-S1536</f>
        <v>2.7309999999999999</v>
      </c>
      <c r="U1536" s="3">
        <v>2.895</v>
      </c>
      <c r="V1536" s="6">
        <f>U1536-S1536</f>
        <v>2.895</v>
      </c>
      <c r="W1536" s="6">
        <f>100 - (1 - (((U1536-T1536)/U1536)+(S1536/T1536)))*100</f>
        <v>5.6649395509499243</v>
      </c>
      <c r="X1536" s="3">
        <v>2.9289999999999998</v>
      </c>
      <c r="Y1536" s="13">
        <f>(X1536-U1536)/U1536*100</f>
        <v>1.1744386873920487</v>
      </c>
      <c r="Z1536" s="14">
        <f>IF(W1536&gt;10,"NA",Y1536)</f>
        <v>1.1744386873920487</v>
      </c>
    </row>
    <row r="1537" spans="1:26" ht="19" x14ac:dyDescent="0.25">
      <c r="A1537" s="23">
        <v>1536</v>
      </c>
      <c r="B1537" s="5" t="s">
        <v>25</v>
      </c>
      <c r="C1537" s="3" t="s">
        <v>50</v>
      </c>
      <c r="D1537" s="3" t="s">
        <v>50</v>
      </c>
      <c r="E1537" s="3" t="s">
        <v>47</v>
      </c>
      <c r="F1537" s="3" t="s">
        <v>23</v>
      </c>
      <c r="G1537" s="3">
        <v>28</v>
      </c>
      <c r="H1537" s="3" t="s">
        <v>17</v>
      </c>
      <c r="I1537" s="3" t="s">
        <v>37</v>
      </c>
      <c r="J1537" s="3">
        <v>686</v>
      </c>
      <c r="K1537" s="3">
        <v>40</v>
      </c>
      <c r="L1537" s="3">
        <v>0</v>
      </c>
      <c r="M1537" s="4">
        <f>PI()*(K1537/2)^2/1000+PI()*(L1537/2)^2/1000</f>
        <v>1.2566370614359172</v>
      </c>
      <c r="N1537" s="33">
        <v>0</v>
      </c>
      <c r="O1537" s="3">
        <v>1</v>
      </c>
      <c r="P1537" s="3">
        <v>2.1829999999999998</v>
      </c>
      <c r="Q1537" s="3">
        <v>2.0640000000000001</v>
      </c>
      <c r="R1537" s="3">
        <v>1.9770000000000001</v>
      </c>
      <c r="S1537" s="6">
        <v>0</v>
      </c>
      <c r="T1537" s="6">
        <f>R1537-S1537</f>
        <v>1.9770000000000001</v>
      </c>
      <c r="U1537" s="3">
        <v>1.9990000000000001</v>
      </c>
      <c r="V1537" s="6">
        <f>U1537-S1537</f>
        <v>1.9990000000000001</v>
      </c>
      <c r="W1537" s="6">
        <f>100 - (1 - (((U1537-T1537)/U1537)+(S1537/T1537)))*100</f>
        <v>1.1005502751375644</v>
      </c>
      <c r="X1537" s="3">
        <v>2.0019999999999998</v>
      </c>
      <c r="Y1537" s="13">
        <f>(X1537-U1537)/U1537*100</f>
        <v>0.15007503751874285</v>
      </c>
      <c r="Z1537" s="14">
        <f>IF(W1537&gt;10,"NA",Y1537)</f>
        <v>0.15007503751874285</v>
      </c>
    </row>
    <row r="1538" spans="1:26" ht="19" x14ac:dyDescent="0.25">
      <c r="A1538" s="23">
        <v>1537</v>
      </c>
      <c r="B1538" s="5" t="s">
        <v>25</v>
      </c>
      <c r="C1538" s="3" t="s">
        <v>50</v>
      </c>
      <c r="D1538" s="3" t="s">
        <v>50</v>
      </c>
      <c r="E1538" s="3" t="s">
        <v>47</v>
      </c>
      <c r="F1538" s="3" t="s">
        <v>23</v>
      </c>
      <c r="G1538" s="3">
        <v>28</v>
      </c>
      <c r="H1538" s="3" t="s">
        <v>17</v>
      </c>
      <c r="I1538" s="3" t="s">
        <v>37</v>
      </c>
      <c r="J1538" s="3">
        <v>686</v>
      </c>
      <c r="K1538" s="3">
        <v>40</v>
      </c>
      <c r="L1538" s="3">
        <v>0</v>
      </c>
      <c r="M1538" s="4">
        <f>PI()*(K1538/2)^2/1000+PI()*(L1538/2)^2/1000</f>
        <v>1.2566370614359172</v>
      </c>
      <c r="N1538" s="33">
        <v>0</v>
      </c>
      <c r="O1538" s="3">
        <v>2</v>
      </c>
      <c r="P1538" s="3">
        <v>2.7690000000000001</v>
      </c>
      <c r="Q1538" s="3">
        <v>2.649</v>
      </c>
      <c r="R1538" s="3">
        <v>2.5720000000000001</v>
      </c>
      <c r="S1538" s="6">
        <v>0</v>
      </c>
      <c r="T1538" s="6">
        <f>R1538-S1538</f>
        <v>2.5720000000000001</v>
      </c>
      <c r="U1538" s="3">
        <v>3.4809999999999999</v>
      </c>
      <c r="V1538" s="6">
        <f>U1538-S1538</f>
        <v>3.4809999999999999</v>
      </c>
      <c r="W1538" s="6">
        <f>100 - (1 - (((U1538-T1538)/U1538)+(S1538/T1538)))*100</f>
        <v>26.113185866130422</v>
      </c>
      <c r="X1538" s="3">
        <v>3.4809999999999999</v>
      </c>
      <c r="Y1538" s="13">
        <f>(X1538-U1538)/U1538*100</f>
        <v>0</v>
      </c>
      <c r="Z1538" s="14" t="str">
        <f>IF(W1538&gt;10,"NA",Y1538)</f>
        <v>NA</v>
      </c>
    </row>
    <row r="1539" spans="1:26" ht="19" x14ac:dyDescent="0.25">
      <c r="A1539" s="23">
        <v>1538</v>
      </c>
      <c r="B1539" s="5" t="s">
        <v>25</v>
      </c>
      <c r="C1539" s="3" t="s">
        <v>50</v>
      </c>
      <c r="D1539" s="3" t="s">
        <v>50</v>
      </c>
      <c r="E1539" s="3" t="s">
        <v>47</v>
      </c>
      <c r="F1539" s="3" t="s">
        <v>23</v>
      </c>
      <c r="G1539" s="3">
        <v>28</v>
      </c>
      <c r="H1539" s="3" t="s">
        <v>17</v>
      </c>
      <c r="I1539" s="3" t="s">
        <v>37</v>
      </c>
      <c r="J1539" s="3">
        <v>686</v>
      </c>
      <c r="K1539" s="3">
        <v>40</v>
      </c>
      <c r="L1539" s="3">
        <v>0</v>
      </c>
      <c r="M1539" s="4">
        <f>PI()*(K1539/2)^2/1000+PI()*(L1539/2)^2/1000</f>
        <v>1.2566370614359172</v>
      </c>
      <c r="N1539" s="33">
        <v>0</v>
      </c>
      <c r="O1539" s="3">
        <v>3</v>
      </c>
      <c r="P1539" s="3">
        <v>2.6960000000000002</v>
      </c>
      <c r="Q1539" s="3">
        <v>2.5299999999999998</v>
      </c>
      <c r="R1539" s="3">
        <v>2.4380000000000002</v>
      </c>
      <c r="S1539" s="6">
        <v>0</v>
      </c>
      <c r="T1539" s="6">
        <f>R1539-S1539</f>
        <v>2.4380000000000002</v>
      </c>
      <c r="U1539" s="3">
        <v>3.3180000000000001</v>
      </c>
      <c r="V1539" s="6">
        <f>U1539-S1539</f>
        <v>3.3180000000000001</v>
      </c>
      <c r="W1539" s="6">
        <f>100 - (1 - (((U1539-T1539)/U1539)+(S1539/T1539)))*100</f>
        <v>26.522001205545507</v>
      </c>
      <c r="X1539" s="3">
        <v>3.3180000000000001</v>
      </c>
      <c r="Y1539" s="13">
        <f>(X1539-U1539)/U1539*100</f>
        <v>0</v>
      </c>
      <c r="Z1539" s="14" t="str">
        <f>IF(W1539&gt;10,"NA",Y1539)</f>
        <v>NA</v>
      </c>
    </row>
    <row r="1540" spans="1:26" ht="19" x14ac:dyDescent="0.25">
      <c r="A1540" s="23">
        <v>1539</v>
      </c>
      <c r="B1540" s="5" t="s">
        <v>25</v>
      </c>
      <c r="C1540" s="3" t="s">
        <v>50</v>
      </c>
      <c r="D1540" s="3" t="s">
        <v>50</v>
      </c>
      <c r="E1540" s="3" t="s">
        <v>47</v>
      </c>
      <c r="F1540" s="3" t="s">
        <v>23</v>
      </c>
      <c r="G1540" s="3">
        <v>28</v>
      </c>
      <c r="H1540" s="3" t="s">
        <v>17</v>
      </c>
      <c r="I1540" s="3" t="s">
        <v>37</v>
      </c>
      <c r="J1540" s="3">
        <v>686</v>
      </c>
      <c r="K1540" s="3">
        <v>40</v>
      </c>
      <c r="L1540" s="3">
        <v>0</v>
      </c>
      <c r="M1540" s="4">
        <f>PI()*(K1540/2)^2/1000+PI()*(L1540/2)^2/1000</f>
        <v>1.2566370614359172</v>
      </c>
      <c r="N1540" s="33">
        <v>0</v>
      </c>
      <c r="O1540" s="3">
        <v>4</v>
      </c>
      <c r="P1540" s="3">
        <v>2.508</v>
      </c>
      <c r="Q1540" s="3">
        <v>2.258</v>
      </c>
      <c r="R1540" s="3">
        <v>2.1859999999999999</v>
      </c>
      <c r="S1540" s="6">
        <v>0</v>
      </c>
      <c r="T1540" s="6">
        <f>R1540-S1540</f>
        <v>2.1859999999999999</v>
      </c>
      <c r="U1540" s="3">
        <v>2.5190000000000001</v>
      </c>
      <c r="V1540" s="6">
        <f>U1540-S1540</f>
        <v>2.5190000000000001</v>
      </c>
      <c r="W1540" s="6">
        <f>100 - (1 - (((U1540-T1540)/U1540)+(S1540/T1540)))*100</f>
        <v>13.219531560142912</v>
      </c>
      <c r="X1540" s="3">
        <v>2.5190000000000001</v>
      </c>
      <c r="Y1540" s="13">
        <f>(X1540-U1540)/U1540*100</f>
        <v>0</v>
      </c>
      <c r="Z1540" s="14" t="str">
        <f>IF(W1540&gt;10,"NA",Y1540)</f>
        <v>NA</v>
      </c>
    </row>
    <row r="1541" spans="1:26" ht="19" x14ac:dyDescent="0.25">
      <c r="A1541" s="23">
        <v>1540</v>
      </c>
      <c r="B1541" s="5" t="s">
        <v>25</v>
      </c>
      <c r="C1541" s="3" t="s">
        <v>50</v>
      </c>
      <c r="D1541" s="3" t="s">
        <v>50</v>
      </c>
      <c r="E1541" s="3" t="s">
        <v>47</v>
      </c>
      <c r="F1541" s="3" t="s">
        <v>23</v>
      </c>
      <c r="G1541" s="3">
        <v>28</v>
      </c>
      <c r="H1541" s="3" t="s">
        <v>17</v>
      </c>
      <c r="I1541" s="3" t="s">
        <v>37</v>
      </c>
      <c r="J1541" s="3">
        <v>686</v>
      </c>
      <c r="K1541" s="3">
        <v>40</v>
      </c>
      <c r="L1541" s="3">
        <v>0</v>
      </c>
      <c r="M1541" s="4">
        <f>PI()*(K1541/2)^2/1000+PI()*(L1541/2)^2/1000</f>
        <v>1.2566370614359172</v>
      </c>
      <c r="N1541" s="33">
        <v>0</v>
      </c>
      <c r="O1541" s="3">
        <v>5</v>
      </c>
      <c r="P1541" s="3">
        <v>3.1179999999999999</v>
      </c>
      <c r="Q1541" s="3">
        <v>2.8820000000000001</v>
      </c>
      <c r="R1541" s="3">
        <v>2.8090000000000002</v>
      </c>
      <c r="S1541" s="6">
        <v>0</v>
      </c>
      <c r="T1541" s="6">
        <f>R1541-S1541</f>
        <v>2.8090000000000002</v>
      </c>
      <c r="U1541" s="3">
        <v>3.52</v>
      </c>
      <c r="V1541" s="6">
        <f>U1541-S1541</f>
        <v>3.52</v>
      </c>
      <c r="W1541" s="6">
        <f>100 - (1 - (((U1541-T1541)/U1541)+(S1541/T1541)))*100</f>
        <v>20.198863636363626</v>
      </c>
      <c r="X1541" s="3">
        <v>3.5529999999999999</v>
      </c>
      <c r="Y1541" s="13">
        <f>(X1541-U1541)/U1541*100</f>
        <v>0.93749999999999767</v>
      </c>
      <c r="Z1541" s="14" t="str">
        <f>IF(W1541&gt;10,"NA",Y1541)</f>
        <v>NA</v>
      </c>
    </row>
    <row r="1542" spans="1:26" ht="19" x14ac:dyDescent="0.25">
      <c r="A1542" s="23">
        <v>1541</v>
      </c>
      <c r="B1542" s="5" t="s">
        <v>25</v>
      </c>
      <c r="C1542" s="3" t="s">
        <v>50</v>
      </c>
      <c r="D1542" s="3" t="s">
        <v>50</v>
      </c>
      <c r="E1542" s="3" t="s">
        <v>47</v>
      </c>
      <c r="F1542" s="3" t="s">
        <v>23</v>
      </c>
      <c r="G1542" s="3">
        <v>28</v>
      </c>
      <c r="H1542" s="3" t="s">
        <v>17</v>
      </c>
      <c r="I1542" s="3" t="s">
        <v>37</v>
      </c>
      <c r="J1542" s="3">
        <v>686</v>
      </c>
      <c r="K1542" s="3">
        <v>40</v>
      </c>
      <c r="L1542" s="3">
        <v>0</v>
      </c>
      <c r="M1542" s="4">
        <f>PI()*(K1542/2)^2/1000+PI()*(L1542/2)^2/1000</f>
        <v>1.2566370614359172</v>
      </c>
      <c r="N1542" s="33">
        <v>1</v>
      </c>
      <c r="O1542" s="3">
        <v>6</v>
      </c>
      <c r="P1542" s="3">
        <v>2.62</v>
      </c>
      <c r="Q1542" s="3">
        <v>2.246</v>
      </c>
      <c r="R1542" s="3">
        <v>2.1579999999999999</v>
      </c>
      <c r="S1542" s="6">
        <v>0</v>
      </c>
      <c r="T1542" s="6">
        <f>R1542-S1542</f>
        <v>2.1579999999999999</v>
      </c>
      <c r="U1542" s="3">
        <v>2.1589999999999998</v>
      </c>
      <c r="V1542" s="6">
        <f>U1542-S1542</f>
        <v>2.1589999999999998</v>
      </c>
      <c r="W1542" s="6">
        <f>100 - (1 - (((U1542-T1542)/U1542)+(S1542/T1542)))*100</f>
        <v>4.6317739694302418E-2</v>
      </c>
      <c r="X1542" s="3">
        <v>2.2469999999999999</v>
      </c>
      <c r="Y1542" s="13">
        <f>(X1542-U1542)/U1542*100</f>
        <v>4.0759610930986607</v>
      </c>
      <c r="Z1542" s="14">
        <f>IF(W1542&gt;10,"NA",Y1542)</f>
        <v>4.0759610930986607</v>
      </c>
    </row>
    <row r="1543" spans="1:26" ht="19" x14ac:dyDescent="0.25">
      <c r="A1543" s="23">
        <v>1542</v>
      </c>
      <c r="B1543" s="5" t="s">
        <v>25</v>
      </c>
      <c r="C1543" s="3" t="s">
        <v>50</v>
      </c>
      <c r="D1543" s="3" t="s">
        <v>50</v>
      </c>
      <c r="E1543" s="3" t="s">
        <v>47</v>
      </c>
      <c r="F1543" s="3" t="s">
        <v>23</v>
      </c>
      <c r="G1543" s="3">
        <v>28</v>
      </c>
      <c r="H1543" s="3" t="s">
        <v>17</v>
      </c>
      <c r="I1543" s="3" t="s">
        <v>37</v>
      </c>
      <c r="J1543" s="3">
        <v>686</v>
      </c>
      <c r="K1543" s="3">
        <v>40</v>
      </c>
      <c r="L1543" s="3">
        <v>0</v>
      </c>
      <c r="M1543" s="4">
        <f>PI()*(K1543/2)^2/1000+PI()*(L1543/2)^2/1000</f>
        <v>1.2566370614359172</v>
      </c>
      <c r="N1543" s="33">
        <v>0</v>
      </c>
      <c r="O1543" s="3">
        <v>7</v>
      </c>
      <c r="P1543" s="3">
        <v>2.7890000000000001</v>
      </c>
      <c r="Q1543" s="3">
        <v>2.363</v>
      </c>
      <c r="R1543" s="3">
        <v>2.2879999999999998</v>
      </c>
      <c r="S1543" s="6">
        <v>0.01</v>
      </c>
      <c r="T1543" s="6">
        <f>R1543-S1543</f>
        <v>2.278</v>
      </c>
      <c r="U1543" s="3">
        <v>2.7109999999999999</v>
      </c>
      <c r="V1543" s="6">
        <f>U1543-S1543</f>
        <v>2.7010000000000001</v>
      </c>
      <c r="W1543" s="6">
        <f>100 - (1 - (((U1543-T1543)/U1543)+(S1543/T1543)))*100</f>
        <v>16.410947626957324</v>
      </c>
      <c r="X1543" s="3">
        <v>2.7109999999999999</v>
      </c>
      <c r="Y1543" s="13">
        <f>(X1543-U1543)/U1543*100</f>
        <v>0</v>
      </c>
      <c r="Z1543" s="14" t="str">
        <f>IF(W1543&gt;10,"NA",Y1543)</f>
        <v>NA</v>
      </c>
    </row>
    <row r="1544" spans="1:26" ht="19" x14ac:dyDescent="0.25">
      <c r="A1544" s="23">
        <v>1543</v>
      </c>
      <c r="B1544" s="5" t="s">
        <v>25</v>
      </c>
      <c r="C1544" s="3" t="s">
        <v>50</v>
      </c>
      <c r="D1544" s="3" t="s">
        <v>50</v>
      </c>
      <c r="E1544" s="3" t="s">
        <v>47</v>
      </c>
      <c r="F1544" s="3" t="s">
        <v>23</v>
      </c>
      <c r="G1544" s="3">
        <v>28</v>
      </c>
      <c r="H1544" s="3" t="s">
        <v>17</v>
      </c>
      <c r="I1544" s="3" t="s">
        <v>37</v>
      </c>
      <c r="J1544" s="3">
        <v>686</v>
      </c>
      <c r="K1544" s="3">
        <v>40</v>
      </c>
      <c r="L1544" s="3">
        <v>0</v>
      </c>
      <c r="M1544" s="4">
        <f>PI()*(K1544/2)^2/1000+PI()*(L1544/2)^2/1000</f>
        <v>1.2566370614359172</v>
      </c>
      <c r="N1544" s="33">
        <v>1</v>
      </c>
      <c r="O1544" s="3">
        <v>8</v>
      </c>
      <c r="P1544" s="3">
        <v>2.1789999999999998</v>
      </c>
      <c r="Q1544" s="3">
        <v>1.7350000000000001</v>
      </c>
      <c r="R1544" s="3">
        <v>1.702</v>
      </c>
      <c r="S1544" s="6">
        <v>0</v>
      </c>
      <c r="T1544" s="6">
        <f>R1544-S1544</f>
        <v>1.702</v>
      </c>
      <c r="U1544" s="3">
        <v>1.702</v>
      </c>
      <c r="V1544" s="6">
        <f>U1544-S1544</f>
        <v>1.702</v>
      </c>
      <c r="W1544" s="6">
        <f>100 - (1 - (((U1544-T1544)/U1544)+(S1544/T1544)))*100</f>
        <v>0</v>
      </c>
      <c r="X1544" s="3">
        <v>1.718</v>
      </c>
      <c r="Y1544" s="13">
        <f>(X1544-U1544)/U1544*100</f>
        <v>0.94007050528789748</v>
      </c>
      <c r="Z1544" s="14">
        <f>IF(W1544&gt;10,"NA",Y1544)</f>
        <v>0.94007050528789748</v>
      </c>
    </row>
    <row r="1545" spans="1:26" ht="19" x14ac:dyDescent="0.25">
      <c r="A1545" s="23">
        <v>1544</v>
      </c>
      <c r="B1545" s="5" t="s">
        <v>25</v>
      </c>
      <c r="C1545" s="3" t="s">
        <v>50</v>
      </c>
      <c r="D1545" s="3" t="s">
        <v>50</v>
      </c>
      <c r="E1545" s="3" t="s">
        <v>47</v>
      </c>
      <c r="F1545" s="3" t="s">
        <v>23</v>
      </c>
      <c r="G1545" s="3">
        <v>28</v>
      </c>
      <c r="H1545" s="3" t="s">
        <v>17</v>
      </c>
      <c r="I1545" s="3" t="s">
        <v>37</v>
      </c>
      <c r="J1545" s="3">
        <v>686</v>
      </c>
      <c r="K1545" s="3">
        <v>40</v>
      </c>
      <c r="L1545" s="3">
        <v>0</v>
      </c>
      <c r="M1545" s="4">
        <f>PI()*(K1545/2)^2/1000+PI()*(L1545/2)^2/1000</f>
        <v>1.2566370614359172</v>
      </c>
      <c r="N1545" s="33">
        <v>0</v>
      </c>
      <c r="O1545" s="3">
        <v>9</v>
      </c>
      <c r="P1545" s="3">
        <v>2.774</v>
      </c>
      <c r="Q1545" s="3">
        <v>2.36</v>
      </c>
      <c r="R1545" s="3">
        <v>2.2709999999999999</v>
      </c>
      <c r="S1545" s="6">
        <v>0</v>
      </c>
      <c r="T1545" s="6">
        <f>R1545-S1545</f>
        <v>2.2709999999999999</v>
      </c>
      <c r="U1545" s="3">
        <v>3.286</v>
      </c>
      <c r="V1545" s="6">
        <f>U1545-S1545</f>
        <v>3.286</v>
      </c>
      <c r="W1545" s="6">
        <f>100 - (1 - (((U1545-T1545)/U1545)+(S1545/T1545)))*100</f>
        <v>30.88861838101036</v>
      </c>
      <c r="X1545" s="3">
        <v>3.286</v>
      </c>
      <c r="Y1545" s="13">
        <f>(X1545-U1545)/U1545*100</f>
        <v>0</v>
      </c>
      <c r="Z1545" s="14" t="str">
        <f>IF(W1545&gt;10,"NA",Y1545)</f>
        <v>NA</v>
      </c>
    </row>
    <row r="1546" spans="1:26" ht="19" x14ac:dyDescent="0.25">
      <c r="A1546" s="23">
        <v>1545</v>
      </c>
      <c r="B1546" s="5" t="s">
        <v>25</v>
      </c>
      <c r="C1546" s="3" t="s">
        <v>50</v>
      </c>
      <c r="D1546" s="3" t="s">
        <v>50</v>
      </c>
      <c r="E1546" s="3" t="s">
        <v>47</v>
      </c>
      <c r="F1546" s="3" t="s">
        <v>23</v>
      </c>
      <c r="G1546" s="3">
        <v>28</v>
      </c>
      <c r="H1546" s="3" t="s">
        <v>17</v>
      </c>
      <c r="I1546" s="3" t="s">
        <v>37</v>
      </c>
      <c r="J1546" s="3">
        <v>686</v>
      </c>
      <c r="K1546" s="3">
        <v>40</v>
      </c>
      <c r="L1546" s="3">
        <v>0</v>
      </c>
      <c r="M1546" s="4">
        <f>PI()*(K1546/2)^2/1000+PI()*(L1546/2)^2/1000</f>
        <v>1.2566370614359172</v>
      </c>
      <c r="N1546" s="33">
        <v>1</v>
      </c>
      <c r="O1546" s="3">
        <v>10</v>
      </c>
      <c r="P1546" s="3">
        <v>1.7529999999999999</v>
      </c>
      <c r="Q1546" s="3">
        <v>1.52</v>
      </c>
      <c r="R1546" s="3">
        <v>1.4830000000000001</v>
      </c>
      <c r="S1546" s="6">
        <v>0</v>
      </c>
      <c r="T1546" s="6">
        <f>R1546-S1546</f>
        <v>1.4830000000000001</v>
      </c>
      <c r="U1546" s="3">
        <v>1.4830000000000001</v>
      </c>
      <c r="V1546" s="6">
        <f>U1546-S1546</f>
        <v>1.4830000000000001</v>
      </c>
      <c r="W1546" s="6">
        <f>100 - (1 - (((U1546-T1546)/U1546)+(S1546/T1546)))*100</f>
        <v>0</v>
      </c>
      <c r="X1546" s="3">
        <v>1.5009999999999999</v>
      </c>
      <c r="Y1546" s="13">
        <f>(X1546-U1546)/U1546*100</f>
        <v>1.2137559002022786</v>
      </c>
      <c r="Z1546" s="14">
        <f>IF(W1546&gt;10,"NA",Y1546)</f>
        <v>1.2137559002022786</v>
      </c>
    </row>
    <row r="1547" spans="1:26" ht="19" x14ac:dyDescent="0.25">
      <c r="A1547" s="23">
        <v>1546</v>
      </c>
      <c r="B1547" s="5" t="s">
        <v>25</v>
      </c>
      <c r="C1547" s="3" t="s">
        <v>50</v>
      </c>
      <c r="D1547" s="3" t="s">
        <v>50</v>
      </c>
      <c r="E1547" s="3" t="s">
        <v>47</v>
      </c>
      <c r="F1547" s="3" t="s">
        <v>23</v>
      </c>
      <c r="G1547" s="3">
        <v>29</v>
      </c>
      <c r="H1547" s="3" t="s">
        <v>9</v>
      </c>
      <c r="I1547" s="3" t="s">
        <v>31</v>
      </c>
      <c r="J1547" s="3">
        <v>596</v>
      </c>
      <c r="K1547" s="3">
        <v>60</v>
      </c>
      <c r="L1547" s="3">
        <v>0</v>
      </c>
      <c r="M1547" s="4">
        <f>PI()*(K1547/2)^2/1000+PI()*(L1547/2)^2/1000</f>
        <v>2.8274333882308138</v>
      </c>
      <c r="N1547" s="33">
        <v>1</v>
      </c>
      <c r="O1547" s="3">
        <v>1</v>
      </c>
      <c r="P1547" s="3">
        <v>2.3380000000000001</v>
      </c>
      <c r="Q1547" s="3">
        <v>3.0070000000000001</v>
      </c>
      <c r="R1547" s="3">
        <v>2.9510000000000001</v>
      </c>
      <c r="S1547" s="6">
        <v>0</v>
      </c>
      <c r="T1547" s="6">
        <f>R1547-S1547</f>
        <v>2.9510000000000001</v>
      </c>
      <c r="U1547" s="3">
        <v>2.9510000000000001</v>
      </c>
      <c r="V1547" s="6">
        <f>U1547-S1547</f>
        <v>2.9510000000000001</v>
      </c>
      <c r="W1547" s="6">
        <f>100 - (1 - (((U1547-T1547)/U1547)+(S1547/T1547)))*100</f>
        <v>0</v>
      </c>
      <c r="X1547" s="3">
        <v>3.0720000000000001</v>
      </c>
      <c r="Y1547" s="13">
        <f>(X1547-U1547)/U1547*100</f>
        <v>4.1003049813622496</v>
      </c>
      <c r="Z1547" s="14">
        <f>IF(W1547&gt;10,"NA",Y1547)</f>
        <v>4.1003049813622496</v>
      </c>
    </row>
    <row r="1548" spans="1:26" ht="19" x14ac:dyDescent="0.25">
      <c r="A1548" s="23">
        <v>1547</v>
      </c>
      <c r="B1548" s="5" t="s">
        <v>25</v>
      </c>
      <c r="C1548" s="3" t="s">
        <v>50</v>
      </c>
      <c r="D1548" s="3" t="s">
        <v>50</v>
      </c>
      <c r="E1548" s="3" t="s">
        <v>47</v>
      </c>
      <c r="F1548" s="3" t="s">
        <v>23</v>
      </c>
      <c r="G1548" s="3">
        <v>29</v>
      </c>
      <c r="H1548" s="3" t="s">
        <v>9</v>
      </c>
      <c r="I1548" s="3" t="s">
        <v>31</v>
      </c>
      <c r="J1548" s="3">
        <v>596</v>
      </c>
      <c r="K1548" s="3">
        <v>60</v>
      </c>
      <c r="L1548" s="3">
        <v>0</v>
      </c>
      <c r="M1548" s="4">
        <f>PI()*(K1548/2)^2/1000+PI()*(L1548/2)^2/1000</f>
        <v>2.8274333882308138</v>
      </c>
      <c r="N1548" s="33">
        <v>1</v>
      </c>
      <c r="O1548" s="3">
        <v>2</v>
      </c>
      <c r="P1548" s="3">
        <v>2.3980000000000001</v>
      </c>
      <c r="Q1548" s="3">
        <v>3.1379999999999999</v>
      </c>
      <c r="R1548" s="3">
        <v>3.0920000000000001</v>
      </c>
      <c r="S1548" s="6">
        <v>5.8000000000000003E-2</v>
      </c>
      <c r="T1548" s="6">
        <f>R1548-S1548</f>
        <v>3.0340000000000003</v>
      </c>
      <c r="U1548" s="3">
        <v>3.2240000000000002</v>
      </c>
      <c r="V1548" s="6">
        <f>U1548-S1548</f>
        <v>3.1660000000000004</v>
      </c>
      <c r="W1548" s="6">
        <f>100 - (1 - (((U1548-T1548)/U1548)+(S1548/T1548)))*100</f>
        <v>7.8049680134652704</v>
      </c>
      <c r="X1548" s="3">
        <v>3.339</v>
      </c>
      <c r="Y1548" s="13">
        <f>(X1548-U1548)/U1548*100</f>
        <v>3.5669975186104144</v>
      </c>
      <c r="Z1548" s="14">
        <f>IF(W1548&gt;10,"NA",Y1548)</f>
        <v>3.5669975186104144</v>
      </c>
    </row>
    <row r="1549" spans="1:26" ht="19" x14ac:dyDescent="0.25">
      <c r="A1549" s="23">
        <v>1548</v>
      </c>
      <c r="B1549" s="5" t="s">
        <v>25</v>
      </c>
      <c r="C1549" s="3" t="s">
        <v>50</v>
      </c>
      <c r="D1549" s="3" t="s">
        <v>50</v>
      </c>
      <c r="E1549" s="3" t="s">
        <v>47</v>
      </c>
      <c r="F1549" s="3" t="s">
        <v>23</v>
      </c>
      <c r="G1549" s="3">
        <v>29</v>
      </c>
      <c r="H1549" s="3" t="s">
        <v>9</v>
      </c>
      <c r="I1549" s="3" t="s">
        <v>31</v>
      </c>
      <c r="J1549" s="3">
        <v>596</v>
      </c>
      <c r="K1549" s="3">
        <v>60</v>
      </c>
      <c r="L1549" s="3">
        <v>0</v>
      </c>
      <c r="M1549" s="4">
        <f>PI()*(K1549/2)^2/1000+PI()*(L1549/2)^2/1000</f>
        <v>2.8274333882308138</v>
      </c>
      <c r="N1549" s="33">
        <v>0</v>
      </c>
      <c r="O1549" s="3">
        <v>3</v>
      </c>
      <c r="P1549" s="3">
        <v>2.9609999999999999</v>
      </c>
      <c r="Q1549" s="3">
        <v>2.819</v>
      </c>
      <c r="R1549" s="3">
        <v>2.7269999999999999</v>
      </c>
      <c r="S1549" s="6">
        <v>0</v>
      </c>
      <c r="T1549" s="6">
        <f>R1549-S1549</f>
        <v>2.7269999999999999</v>
      </c>
      <c r="U1549" s="3">
        <v>4.0540000000000003</v>
      </c>
      <c r="V1549" s="6">
        <f>U1549-S1549</f>
        <v>4.0540000000000003</v>
      </c>
      <c r="W1549" s="6">
        <f>100 - (1 - (((U1549-T1549)/U1549)+(S1549/T1549)))*100</f>
        <v>32.733103108041448</v>
      </c>
      <c r="X1549" s="3">
        <v>4.0540000000000003</v>
      </c>
      <c r="Y1549" s="13">
        <f>(X1549-U1549)/U1549*100</f>
        <v>0</v>
      </c>
      <c r="Z1549" s="14" t="str">
        <f>IF(W1549&gt;10,"NA",Y1549)</f>
        <v>NA</v>
      </c>
    </row>
    <row r="1550" spans="1:26" ht="19" x14ac:dyDescent="0.25">
      <c r="A1550" s="23">
        <v>1549</v>
      </c>
      <c r="B1550" s="5" t="s">
        <v>25</v>
      </c>
      <c r="C1550" s="3" t="s">
        <v>50</v>
      </c>
      <c r="D1550" s="3" t="s">
        <v>50</v>
      </c>
      <c r="E1550" s="3" t="s">
        <v>47</v>
      </c>
      <c r="F1550" s="3" t="s">
        <v>23</v>
      </c>
      <c r="G1550" s="3">
        <v>29</v>
      </c>
      <c r="H1550" s="3" t="s">
        <v>9</v>
      </c>
      <c r="I1550" s="3" t="s">
        <v>31</v>
      </c>
      <c r="J1550" s="3">
        <v>596</v>
      </c>
      <c r="K1550" s="3">
        <v>60</v>
      </c>
      <c r="L1550" s="3">
        <v>0</v>
      </c>
      <c r="M1550" s="4">
        <f>PI()*(K1550/2)^2/1000+PI()*(L1550/2)^2/1000</f>
        <v>2.8274333882308138</v>
      </c>
      <c r="N1550" s="33">
        <v>0</v>
      </c>
      <c r="O1550" s="3">
        <v>4</v>
      </c>
      <c r="P1550" s="3">
        <v>2.2309999999999999</v>
      </c>
      <c r="Q1550" s="3">
        <v>1.883</v>
      </c>
      <c r="R1550" s="3">
        <v>1.883</v>
      </c>
      <c r="S1550" s="6">
        <v>0</v>
      </c>
      <c r="T1550" s="6">
        <f>R1550-S1550</f>
        <v>1.883</v>
      </c>
      <c r="U1550" s="3">
        <v>2.5009999999999999</v>
      </c>
      <c r="V1550" s="6">
        <f>U1550-S1550</f>
        <v>2.5009999999999999</v>
      </c>
      <c r="W1550" s="6">
        <f>100 - (1 - (((U1550-T1550)/U1550)+(S1550/T1550)))*100</f>
        <v>24.710115953618555</v>
      </c>
      <c r="X1550" s="3">
        <v>2.5009999999999999</v>
      </c>
      <c r="Y1550" s="13">
        <f>(X1550-U1550)/U1550*100</f>
        <v>0</v>
      </c>
      <c r="Z1550" s="14" t="str">
        <f>IF(W1550&gt;10,"NA",Y1550)</f>
        <v>NA</v>
      </c>
    </row>
    <row r="1551" spans="1:26" ht="19" x14ac:dyDescent="0.25">
      <c r="A1551" s="23">
        <v>1550</v>
      </c>
      <c r="B1551" s="5" t="s">
        <v>25</v>
      </c>
      <c r="C1551" s="3" t="s">
        <v>50</v>
      </c>
      <c r="D1551" s="3" t="s">
        <v>50</v>
      </c>
      <c r="E1551" s="3" t="s">
        <v>47</v>
      </c>
      <c r="F1551" s="3" t="s">
        <v>23</v>
      </c>
      <c r="G1551" s="3">
        <v>29</v>
      </c>
      <c r="H1551" s="3" t="s">
        <v>9</v>
      </c>
      <c r="I1551" s="3" t="s">
        <v>31</v>
      </c>
      <c r="J1551" s="3">
        <v>596</v>
      </c>
      <c r="K1551" s="3">
        <v>60</v>
      </c>
      <c r="L1551" s="3">
        <v>0</v>
      </c>
      <c r="M1551" s="4">
        <f>PI()*(K1551/2)^2/1000+PI()*(L1551/2)^2/1000</f>
        <v>2.8274333882308138</v>
      </c>
      <c r="N1551" s="33">
        <v>1</v>
      </c>
      <c r="O1551" s="3">
        <v>5</v>
      </c>
      <c r="P1551" s="3">
        <v>1.405</v>
      </c>
      <c r="Q1551" s="3">
        <v>1.169</v>
      </c>
      <c r="R1551" s="3">
        <v>1.069</v>
      </c>
      <c r="S1551" s="6">
        <v>0</v>
      </c>
      <c r="T1551" s="6">
        <f>R1551-S1551</f>
        <v>1.069</v>
      </c>
      <c r="U1551" s="3">
        <v>1.069</v>
      </c>
      <c r="V1551" s="6">
        <f>U1551-S1551</f>
        <v>1.069</v>
      </c>
      <c r="W1551" s="6">
        <f>100 - (1 - (((U1551-T1551)/U1551)+(S1551/T1551)))*100</f>
        <v>0</v>
      </c>
      <c r="X1551" s="3">
        <v>1.1060000000000001</v>
      </c>
      <c r="Y1551" s="13">
        <f>(X1551-U1551)/U1551*100</f>
        <v>3.4611786716557664</v>
      </c>
      <c r="Z1551" s="14">
        <f>IF(W1551&gt;10,"NA",Y1551)</f>
        <v>3.4611786716557664</v>
      </c>
    </row>
    <row r="1552" spans="1:26" ht="19" x14ac:dyDescent="0.25">
      <c r="A1552" s="23">
        <v>1551</v>
      </c>
      <c r="B1552" s="5" t="s">
        <v>25</v>
      </c>
      <c r="C1552" s="3" t="s">
        <v>50</v>
      </c>
      <c r="D1552" s="3" t="s">
        <v>50</v>
      </c>
      <c r="E1552" s="3" t="s">
        <v>47</v>
      </c>
      <c r="F1552" s="3" t="s">
        <v>23</v>
      </c>
      <c r="G1552" s="3">
        <v>29</v>
      </c>
      <c r="H1552" s="3" t="s">
        <v>9</v>
      </c>
      <c r="I1552" s="3" t="s">
        <v>31</v>
      </c>
      <c r="J1552" s="3">
        <v>596</v>
      </c>
      <c r="K1552" s="3">
        <v>60</v>
      </c>
      <c r="L1552" s="3">
        <v>0</v>
      </c>
      <c r="M1552" s="4">
        <f>PI()*(K1552/2)^2/1000+PI()*(L1552/2)^2/1000</f>
        <v>2.8274333882308138</v>
      </c>
      <c r="N1552" s="33">
        <v>1</v>
      </c>
      <c r="O1552" s="3">
        <v>6</v>
      </c>
      <c r="P1552" s="3">
        <v>2.407</v>
      </c>
      <c r="Q1552" s="3">
        <v>2.9950000000000001</v>
      </c>
      <c r="R1552" s="3">
        <v>2.883</v>
      </c>
      <c r="S1552" s="6">
        <v>0</v>
      </c>
      <c r="T1552" s="6">
        <f>R1552-S1552</f>
        <v>2.883</v>
      </c>
      <c r="U1552" s="3">
        <v>2.883</v>
      </c>
      <c r="V1552" s="6">
        <f>U1552-S1552</f>
        <v>2.883</v>
      </c>
      <c r="W1552" s="6">
        <f>100 - (1 - (((U1552-T1552)/U1552)+(S1552/T1552)))*100</f>
        <v>0</v>
      </c>
      <c r="X1552" s="3">
        <v>2.9830000000000001</v>
      </c>
      <c r="Y1552" s="13">
        <f>(X1552-U1552)/U1552*100</f>
        <v>3.4686090877558131</v>
      </c>
      <c r="Z1552" s="14">
        <f>IF(W1552&gt;10,"NA",Y1552)</f>
        <v>3.4686090877558131</v>
      </c>
    </row>
    <row r="1553" spans="1:26" ht="19" x14ac:dyDescent="0.25">
      <c r="A1553" s="23">
        <v>1552</v>
      </c>
      <c r="B1553" s="5" t="s">
        <v>25</v>
      </c>
      <c r="C1553" s="3" t="s">
        <v>50</v>
      </c>
      <c r="D1553" s="3" t="s">
        <v>50</v>
      </c>
      <c r="E1553" s="3" t="s">
        <v>47</v>
      </c>
      <c r="F1553" s="3" t="s">
        <v>23</v>
      </c>
      <c r="G1553" s="3">
        <v>29</v>
      </c>
      <c r="H1553" s="3" t="s">
        <v>9</v>
      </c>
      <c r="I1553" s="3" t="s">
        <v>31</v>
      </c>
      <c r="J1553" s="3">
        <v>596</v>
      </c>
      <c r="K1553" s="3">
        <v>60</v>
      </c>
      <c r="L1553" s="3">
        <v>0</v>
      </c>
      <c r="M1553" s="4">
        <f>PI()*(K1553/2)^2/1000+PI()*(L1553/2)^2/1000</f>
        <v>2.8274333882308138</v>
      </c>
      <c r="N1553" s="33">
        <v>1</v>
      </c>
      <c r="O1553" s="3">
        <v>7</v>
      </c>
      <c r="P1553" s="3">
        <v>2.4489999999999998</v>
      </c>
      <c r="Q1553" s="3">
        <v>2.7789999999999999</v>
      </c>
      <c r="R1553" s="3">
        <v>2.7269999999999999</v>
      </c>
      <c r="S1553" s="6">
        <v>0</v>
      </c>
      <c r="T1553" s="6">
        <f>R1553-S1553</f>
        <v>2.7269999999999999</v>
      </c>
      <c r="U1553" s="3">
        <v>2.7269999999999999</v>
      </c>
      <c r="V1553" s="6">
        <f>U1553-S1553</f>
        <v>2.7269999999999999</v>
      </c>
      <c r="W1553" s="6">
        <f>100 - (1 - (((U1553-T1553)/U1553)+(S1553/T1553)))*100</f>
        <v>0</v>
      </c>
      <c r="X1553" s="3">
        <v>2.8290000000000002</v>
      </c>
      <c r="Y1553" s="13">
        <f>(X1553-U1553)/U1553*100</f>
        <v>3.7403740374037522</v>
      </c>
      <c r="Z1553" s="14">
        <f>IF(W1553&gt;10,"NA",Y1553)</f>
        <v>3.7403740374037522</v>
      </c>
    </row>
    <row r="1554" spans="1:26" ht="19" x14ac:dyDescent="0.25">
      <c r="A1554" s="23">
        <v>1553</v>
      </c>
      <c r="B1554" s="5" t="s">
        <v>25</v>
      </c>
      <c r="C1554" s="3" t="s">
        <v>50</v>
      </c>
      <c r="D1554" s="3" t="s">
        <v>50</v>
      </c>
      <c r="E1554" s="3" t="s">
        <v>47</v>
      </c>
      <c r="F1554" s="3" t="s">
        <v>23</v>
      </c>
      <c r="G1554" s="3">
        <v>29</v>
      </c>
      <c r="H1554" s="3" t="s">
        <v>9</v>
      </c>
      <c r="I1554" s="3" t="s">
        <v>31</v>
      </c>
      <c r="J1554" s="3">
        <v>596</v>
      </c>
      <c r="K1554" s="3">
        <v>60</v>
      </c>
      <c r="L1554" s="3">
        <v>0</v>
      </c>
      <c r="M1554" s="4">
        <f>PI()*(K1554/2)^2/1000+PI()*(L1554/2)^2/1000</f>
        <v>2.8274333882308138</v>
      </c>
      <c r="N1554" s="33">
        <v>0</v>
      </c>
      <c r="O1554" s="3">
        <v>8</v>
      </c>
      <c r="P1554" s="3">
        <v>2.2730000000000001</v>
      </c>
      <c r="Q1554" s="3">
        <v>2.0310000000000001</v>
      </c>
      <c r="R1554" s="3">
        <v>1.9910000000000001</v>
      </c>
      <c r="S1554" s="6">
        <v>0</v>
      </c>
      <c r="T1554" s="6">
        <f>R1554-S1554</f>
        <v>1.9910000000000001</v>
      </c>
      <c r="U1554" s="3">
        <v>2.4289999999999998</v>
      </c>
      <c r="V1554" s="6">
        <f>U1554-S1554</f>
        <v>2.4289999999999998</v>
      </c>
      <c r="W1554" s="6">
        <f>100 - (1 - (((U1554-T1554)/U1554)+(S1554/T1554)))*100</f>
        <v>18.032111980238767</v>
      </c>
      <c r="X1554" s="3">
        <v>2.4289999999999998</v>
      </c>
      <c r="Y1554" s="13">
        <f>(X1554-U1554)/U1554*100</f>
        <v>0</v>
      </c>
      <c r="Z1554" s="14" t="str">
        <f>IF(W1554&gt;10,"NA",Y1554)</f>
        <v>NA</v>
      </c>
    </row>
    <row r="1555" spans="1:26" ht="19" x14ac:dyDescent="0.25">
      <c r="A1555" s="23">
        <v>1554</v>
      </c>
      <c r="B1555" s="5" t="s">
        <v>25</v>
      </c>
      <c r="C1555" s="3" t="s">
        <v>50</v>
      </c>
      <c r="D1555" s="3" t="s">
        <v>50</v>
      </c>
      <c r="E1555" s="3" t="s">
        <v>47</v>
      </c>
      <c r="F1555" s="3" t="s">
        <v>23</v>
      </c>
      <c r="G1555" s="3">
        <v>29</v>
      </c>
      <c r="H1555" s="3" t="s">
        <v>9</v>
      </c>
      <c r="I1555" s="3" t="s">
        <v>31</v>
      </c>
      <c r="J1555" s="3">
        <v>596</v>
      </c>
      <c r="K1555" s="3">
        <v>60</v>
      </c>
      <c r="L1555" s="3">
        <v>0</v>
      </c>
      <c r="M1555" s="4">
        <f>PI()*(K1555/2)^2/1000+PI()*(L1555/2)^2/1000</f>
        <v>2.8274333882308138</v>
      </c>
      <c r="N1555" s="33">
        <v>1</v>
      </c>
      <c r="O1555" s="3">
        <v>9</v>
      </c>
      <c r="P1555" s="3">
        <v>2.2989999999999999</v>
      </c>
      <c r="Q1555" s="3">
        <v>3.2770000000000001</v>
      </c>
      <c r="R1555" s="3">
        <v>3.2349999999999999</v>
      </c>
      <c r="S1555" s="6">
        <v>0</v>
      </c>
      <c r="T1555" s="6">
        <f>R1555-S1555</f>
        <v>3.2349999999999999</v>
      </c>
      <c r="U1555" s="3">
        <v>3.2349999999999999</v>
      </c>
      <c r="V1555" s="6">
        <f>U1555-S1555</f>
        <v>3.2349999999999999</v>
      </c>
      <c r="W1555" s="6">
        <f>100 - (1 - (((U1555-T1555)/U1555)+(S1555/T1555)))*100</f>
        <v>0</v>
      </c>
      <c r="X1555" s="3">
        <v>3.339</v>
      </c>
      <c r="Y1555" s="13">
        <f>(X1555-U1555)/U1555*100</f>
        <v>3.2148377125193228</v>
      </c>
      <c r="Z1555" s="14">
        <f>IF(W1555&gt;10,"NA",Y1555)</f>
        <v>3.2148377125193228</v>
      </c>
    </row>
    <row r="1556" spans="1:26" ht="19" x14ac:dyDescent="0.25">
      <c r="A1556" s="23">
        <v>1555</v>
      </c>
      <c r="B1556" s="5" t="s">
        <v>25</v>
      </c>
      <c r="C1556" s="3" t="s">
        <v>50</v>
      </c>
      <c r="D1556" s="3" t="s">
        <v>50</v>
      </c>
      <c r="E1556" s="3" t="s">
        <v>47</v>
      </c>
      <c r="F1556" s="3" t="s">
        <v>23</v>
      </c>
      <c r="G1556" s="3">
        <v>29</v>
      </c>
      <c r="H1556" s="3" t="s">
        <v>17</v>
      </c>
      <c r="I1556" s="3" t="s">
        <v>31</v>
      </c>
      <c r="J1556" s="3">
        <v>596</v>
      </c>
      <c r="K1556" s="3">
        <v>60</v>
      </c>
      <c r="L1556" s="3">
        <v>0</v>
      </c>
      <c r="M1556" s="4">
        <f>PI()*(K1556/2)^2/1000+PI()*(L1556/2)^2/1000</f>
        <v>2.8274333882308138</v>
      </c>
      <c r="N1556" s="33">
        <v>0</v>
      </c>
      <c r="O1556" s="3">
        <v>1</v>
      </c>
      <c r="P1556" s="3">
        <v>4.1349999999999998</v>
      </c>
      <c r="Q1556" s="3">
        <v>6.0919999999999996</v>
      </c>
      <c r="R1556" s="3">
        <v>5.952</v>
      </c>
      <c r="S1556" s="6">
        <v>5.2999999999999999E-2</v>
      </c>
      <c r="T1556" s="6">
        <f>R1556-S1556</f>
        <v>5.899</v>
      </c>
      <c r="U1556" s="3">
        <v>6.5720000000000001</v>
      </c>
      <c r="V1556" s="6">
        <f>U1556-S1556</f>
        <v>6.5190000000000001</v>
      </c>
      <c r="W1556" s="6">
        <f>100 - (1 - (((U1556-T1556)/U1556)+(S1556/T1556)))*100</f>
        <v>11.138871242709371</v>
      </c>
      <c r="X1556" s="3">
        <v>6.609</v>
      </c>
      <c r="Y1556" s="13">
        <f>(X1556-U1556)/U1556*100</f>
        <v>0.56299452221545843</v>
      </c>
      <c r="Z1556" s="14" t="str">
        <f>IF(W1556&gt;10,"NA",Y1556)</f>
        <v>NA</v>
      </c>
    </row>
    <row r="1557" spans="1:26" ht="19" x14ac:dyDescent="0.25">
      <c r="A1557" s="23">
        <v>1556</v>
      </c>
      <c r="B1557" s="5" t="s">
        <v>25</v>
      </c>
      <c r="C1557" s="3" t="s">
        <v>50</v>
      </c>
      <c r="D1557" s="3" t="s">
        <v>50</v>
      </c>
      <c r="E1557" s="3" t="s">
        <v>47</v>
      </c>
      <c r="F1557" s="3" t="s">
        <v>23</v>
      </c>
      <c r="G1557" s="3">
        <v>29</v>
      </c>
      <c r="H1557" s="3" t="s">
        <v>17</v>
      </c>
      <c r="I1557" s="3" t="s">
        <v>31</v>
      </c>
      <c r="J1557" s="3">
        <v>596</v>
      </c>
      <c r="K1557" s="3">
        <v>60</v>
      </c>
      <c r="L1557" s="3">
        <v>0</v>
      </c>
      <c r="M1557" s="4">
        <f>PI()*(K1557/2)^2/1000+PI()*(L1557/2)^2/1000</f>
        <v>2.8274333882308138</v>
      </c>
      <c r="N1557" s="33">
        <v>0</v>
      </c>
      <c r="O1557" s="3">
        <v>2</v>
      </c>
      <c r="P1557" s="3">
        <v>1.62</v>
      </c>
      <c r="Q1557" s="3">
        <v>1.1140000000000001</v>
      </c>
      <c r="R1557" s="3">
        <v>1.073</v>
      </c>
      <c r="S1557" s="6">
        <v>0</v>
      </c>
      <c r="T1557" s="6">
        <f>R1557-S1557</f>
        <v>1.073</v>
      </c>
      <c r="U1557" s="3">
        <v>1.171</v>
      </c>
      <c r="V1557" s="6">
        <f>U1557-S1557</f>
        <v>1.171</v>
      </c>
      <c r="W1557" s="6">
        <f>100 - (1 - (((U1557-T1557)/U1557)+(S1557/T1557)))*100</f>
        <v>8.3689154568744755</v>
      </c>
      <c r="X1557" s="3">
        <v>1.171</v>
      </c>
      <c r="Y1557" s="13">
        <f>(X1557-U1557)/U1557*100</f>
        <v>0</v>
      </c>
      <c r="Z1557" s="14">
        <f>IF(W1557&gt;10,"NA",Y1557)</f>
        <v>0</v>
      </c>
    </row>
    <row r="1558" spans="1:26" ht="19" x14ac:dyDescent="0.25">
      <c r="A1558" s="23">
        <v>1557</v>
      </c>
      <c r="B1558" s="5" t="s">
        <v>25</v>
      </c>
      <c r="C1558" s="3" t="s">
        <v>50</v>
      </c>
      <c r="D1558" s="3" t="s">
        <v>50</v>
      </c>
      <c r="E1558" s="3" t="s">
        <v>47</v>
      </c>
      <c r="F1558" s="3" t="s">
        <v>23</v>
      </c>
      <c r="G1558" s="3">
        <v>29</v>
      </c>
      <c r="H1558" s="3" t="s">
        <v>17</v>
      </c>
      <c r="I1558" s="3" t="s">
        <v>31</v>
      </c>
      <c r="J1558" s="3">
        <v>596</v>
      </c>
      <c r="K1558" s="3">
        <v>60</v>
      </c>
      <c r="L1558" s="3">
        <v>0</v>
      </c>
      <c r="M1558" s="4">
        <f>PI()*(K1558/2)^2/1000+PI()*(L1558/2)^2/1000</f>
        <v>2.8274333882308138</v>
      </c>
      <c r="N1558" s="33">
        <v>1</v>
      </c>
      <c r="O1558" s="3">
        <v>3</v>
      </c>
      <c r="P1558" s="3">
        <v>1.694</v>
      </c>
      <c r="Q1558" s="3">
        <v>1.095</v>
      </c>
      <c r="R1558" s="3">
        <v>1.095</v>
      </c>
      <c r="S1558" s="6">
        <v>0</v>
      </c>
      <c r="T1558" s="6">
        <f>R1558-S1558</f>
        <v>1.095</v>
      </c>
      <c r="U1558" s="3">
        <v>1.095</v>
      </c>
      <c r="V1558" s="6">
        <f>U1558-S1558</f>
        <v>1.095</v>
      </c>
      <c r="W1558" s="6">
        <f>100 - (1 - (((U1558-T1558)/U1558)+(S1558/T1558)))*100</f>
        <v>0</v>
      </c>
      <c r="X1558" s="3">
        <v>1.1240000000000001</v>
      </c>
      <c r="Y1558" s="13">
        <f>(X1558-U1558)/U1558*100</f>
        <v>2.6484018264840308</v>
      </c>
      <c r="Z1558" s="14">
        <f>IF(W1558&gt;10,"NA",Y1558)</f>
        <v>2.6484018264840308</v>
      </c>
    </row>
    <row r="1559" spans="1:26" ht="19" x14ac:dyDescent="0.25">
      <c r="A1559" s="23">
        <v>1558</v>
      </c>
      <c r="B1559" s="5" t="s">
        <v>25</v>
      </c>
      <c r="C1559" s="3" t="s">
        <v>50</v>
      </c>
      <c r="D1559" s="3" t="s">
        <v>50</v>
      </c>
      <c r="E1559" s="3" t="s">
        <v>47</v>
      </c>
      <c r="F1559" s="3" t="s">
        <v>23</v>
      </c>
      <c r="G1559" s="3">
        <v>29</v>
      </c>
      <c r="H1559" s="3" t="s">
        <v>17</v>
      </c>
      <c r="I1559" s="3" t="s">
        <v>31</v>
      </c>
      <c r="J1559" s="3">
        <v>596</v>
      </c>
      <c r="K1559" s="3">
        <v>60</v>
      </c>
      <c r="L1559" s="3">
        <v>0</v>
      </c>
      <c r="M1559" s="4">
        <f>PI()*(K1559/2)^2/1000+PI()*(L1559/2)^2/1000</f>
        <v>2.8274333882308138</v>
      </c>
      <c r="N1559" s="33">
        <v>1</v>
      </c>
      <c r="O1559" s="3">
        <v>4</v>
      </c>
      <c r="P1559" s="3">
        <v>2.431</v>
      </c>
      <c r="Q1559" s="3">
        <v>2.1989999999999998</v>
      </c>
      <c r="R1559" s="3">
        <v>2.1360000000000001</v>
      </c>
      <c r="S1559" s="6">
        <v>0</v>
      </c>
      <c r="T1559" s="6">
        <f>R1559-S1559</f>
        <v>2.1360000000000001</v>
      </c>
      <c r="U1559" s="3">
        <v>2.1360000000000001</v>
      </c>
      <c r="V1559" s="6">
        <f>U1559-S1559</f>
        <v>2.1360000000000001</v>
      </c>
      <c r="W1559" s="6">
        <f>100 - (1 - (((U1559-T1559)/U1559)+(S1559/T1559)))*100</f>
        <v>0</v>
      </c>
      <c r="X1559" s="3">
        <v>2.2160000000000002</v>
      </c>
      <c r="Y1559" s="13">
        <f>(X1559-U1559)/U1559*100</f>
        <v>3.745318352059928</v>
      </c>
      <c r="Z1559" s="14">
        <f>IF(W1559&gt;10,"NA",Y1559)</f>
        <v>3.745318352059928</v>
      </c>
    </row>
    <row r="1560" spans="1:26" ht="19" x14ac:dyDescent="0.25">
      <c r="A1560" s="23">
        <v>1559</v>
      </c>
      <c r="B1560" s="5" t="s">
        <v>25</v>
      </c>
      <c r="C1560" s="3" t="s">
        <v>50</v>
      </c>
      <c r="D1560" s="3" t="s">
        <v>50</v>
      </c>
      <c r="E1560" s="3" t="s">
        <v>47</v>
      </c>
      <c r="F1560" s="3" t="s">
        <v>23</v>
      </c>
      <c r="G1560" s="3">
        <v>29</v>
      </c>
      <c r="H1560" s="3" t="s">
        <v>17</v>
      </c>
      <c r="I1560" s="3" t="s">
        <v>31</v>
      </c>
      <c r="J1560" s="3">
        <v>596</v>
      </c>
      <c r="K1560" s="3">
        <v>60</v>
      </c>
      <c r="L1560" s="3">
        <v>0</v>
      </c>
      <c r="M1560" s="4">
        <f>PI()*(K1560/2)^2/1000+PI()*(L1560/2)^2/1000</f>
        <v>2.8274333882308138</v>
      </c>
      <c r="N1560" s="33">
        <v>0</v>
      </c>
      <c r="O1560" s="3">
        <v>5</v>
      </c>
      <c r="P1560" s="3">
        <v>2.3319999999999999</v>
      </c>
      <c r="Q1560" s="3">
        <v>2.6890000000000001</v>
      </c>
      <c r="R1560" s="3">
        <v>2.5790000000000002</v>
      </c>
      <c r="S1560" s="6">
        <v>1.4E-2</v>
      </c>
      <c r="T1560" s="6">
        <f>R1560-S1560</f>
        <v>2.5650000000000004</v>
      </c>
      <c r="U1560" s="3">
        <v>2.79</v>
      </c>
      <c r="V1560" s="6">
        <f>U1560-S1560</f>
        <v>2.7760000000000002</v>
      </c>
      <c r="W1560" s="6">
        <f>100 - (1 - (((U1560-T1560)/U1560)+(S1560/T1560)))*100</f>
        <v>8.6103250958938418</v>
      </c>
      <c r="X1560" s="3">
        <v>2.8109999999999999</v>
      </c>
      <c r="Y1560" s="13">
        <f>(X1560-U1560)/U1560*100</f>
        <v>0.75268817204300742</v>
      </c>
      <c r="Z1560" s="14">
        <f>IF(W1560&gt;10,"NA",Y1560)</f>
        <v>0.75268817204300742</v>
      </c>
    </row>
    <row r="1561" spans="1:26" ht="19" x14ac:dyDescent="0.25">
      <c r="A1561" s="23">
        <v>1560</v>
      </c>
      <c r="B1561" s="5" t="s">
        <v>25</v>
      </c>
      <c r="C1561" s="3" t="s">
        <v>50</v>
      </c>
      <c r="D1561" s="3" t="s">
        <v>50</v>
      </c>
      <c r="E1561" s="3" t="s">
        <v>47</v>
      </c>
      <c r="F1561" s="3" t="s">
        <v>23</v>
      </c>
      <c r="G1561" s="3">
        <v>29</v>
      </c>
      <c r="H1561" s="3" t="s">
        <v>17</v>
      </c>
      <c r="I1561" s="3" t="s">
        <v>31</v>
      </c>
      <c r="J1561" s="3">
        <v>596</v>
      </c>
      <c r="K1561" s="3">
        <v>60</v>
      </c>
      <c r="L1561" s="3">
        <v>0</v>
      </c>
      <c r="M1561" s="4">
        <f>PI()*(K1561/2)^2/1000+PI()*(L1561/2)^2/1000</f>
        <v>2.8274333882308138</v>
      </c>
      <c r="N1561" s="33">
        <v>0</v>
      </c>
      <c r="O1561" s="3">
        <v>6</v>
      </c>
      <c r="P1561" s="3">
        <v>4.4059999999999997</v>
      </c>
      <c r="Q1561" s="3">
        <v>7.1180000000000003</v>
      </c>
      <c r="R1561" s="3">
        <v>6.9720000000000004</v>
      </c>
      <c r="S1561" s="6">
        <v>0</v>
      </c>
      <c r="T1561" s="6">
        <f>R1561-S1561</f>
        <v>6.9720000000000004</v>
      </c>
      <c r="U1561" s="3">
        <v>7.1710000000000003</v>
      </c>
      <c r="V1561" s="6">
        <f>U1561-S1561</f>
        <v>7.1710000000000003</v>
      </c>
      <c r="W1561" s="6">
        <f>100 - (1 - (((U1561-T1561)/U1561)+(S1561/T1561)))*100</f>
        <v>2.7750662390182583</v>
      </c>
      <c r="X1561" s="3">
        <v>7.2519999999999998</v>
      </c>
      <c r="Y1561" s="13">
        <f>(X1561-U1561)/U1561*100</f>
        <v>1.1295495746757707</v>
      </c>
      <c r="Z1561" s="14">
        <f>IF(W1561&gt;10,"NA",Y1561)</f>
        <v>1.1295495746757707</v>
      </c>
    </row>
    <row r="1562" spans="1:26" ht="19" x14ac:dyDescent="0.25">
      <c r="A1562" s="23">
        <v>1561</v>
      </c>
      <c r="B1562" s="5" t="s">
        <v>25</v>
      </c>
      <c r="C1562" s="3" t="s">
        <v>50</v>
      </c>
      <c r="D1562" s="3" t="s">
        <v>50</v>
      </c>
      <c r="E1562" s="3" t="s">
        <v>47</v>
      </c>
      <c r="F1562" s="3" t="s">
        <v>23</v>
      </c>
      <c r="G1562" s="3">
        <v>29</v>
      </c>
      <c r="H1562" s="3" t="s">
        <v>17</v>
      </c>
      <c r="I1562" s="3" t="s">
        <v>31</v>
      </c>
      <c r="J1562" s="3">
        <v>596</v>
      </c>
      <c r="K1562" s="3">
        <v>60</v>
      </c>
      <c r="L1562" s="3">
        <v>0</v>
      </c>
      <c r="M1562" s="4">
        <f>PI()*(K1562/2)^2/1000+PI()*(L1562/2)^2/1000</f>
        <v>2.8274333882308138</v>
      </c>
      <c r="N1562" s="33">
        <v>0</v>
      </c>
      <c r="O1562" s="3">
        <v>7</v>
      </c>
      <c r="P1562" s="3">
        <v>2.6389999999999998</v>
      </c>
      <c r="Q1562" s="3">
        <v>2.5910000000000002</v>
      </c>
      <c r="R1562" s="3">
        <v>2.4649999999999999</v>
      </c>
      <c r="S1562" s="6">
        <v>0</v>
      </c>
      <c r="T1562" s="6">
        <f>R1562-S1562</f>
        <v>2.4649999999999999</v>
      </c>
      <c r="U1562" s="3">
        <v>2.7320000000000002</v>
      </c>
      <c r="V1562" s="6">
        <f>U1562-S1562</f>
        <v>2.7320000000000002</v>
      </c>
      <c r="W1562" s="6">
        <f>100 - (1 - (((U1562-T1562)/U1562)+(S1562/T1562)))*100</f>
        <v>9.7730600292825898</v>
      </c>
      <c r="X1562" s="3">
        <v>2.7490000000000001</v>
      </c>
      <c r="Y1562" s="13">
        <f>(X1562-U1562)/U1562*100</f>
        <v>0.62225475841873734</v>
      </c>
      <c r="Z1562" s="14">
        <f>IF(W1562&gt;10,"NA",Y1562)</f>
        <v>0.62225475841873734</v>
      </c>
    </row>
    <row r="1563" spans="1:26" ht="19" x14ac:dyDescent="0.25">
      <c r="A1563" s="23">
        <v>1562</v>
      </c>
      <c r="B1563" s="5" t="s">
        <v>25</v>
      </c>
      <c r="C1563" s="3" t="s">
        <v>50</v>
      </c>
      <c r="D1563" s="3" t="s">
        <v>50</v>
      </c>
      <c r="E1563" s="3" t="s">
        <v>47</v>
      </c>
      <c r="F1563" s="3" t="s">
        <v>23</v>
      </c>
      <c r="G1563" s="3">
        <v>30</v>
      </c>
      <c r="H1563" s="3" t="s">
        <v>9</v>
      </c>
      <c r="I1563" s="3" t="s">
        <v>37</v>
      </c>
      <c r="J1563" s="3">
        <v>626</v>
      </c>
      <c r="K1563" s="3">
        <v>40</v>
      </c>
      <c r="L1563" s="3">
        <v>0</v>
      </c>
      <c r="M1563" s="4">
        <f>PI()*(K1563/2)^2/1000+PI()*(L1563/2)^2/1000</f>
        <v>1.2566370614359172</v>
      </c>
      <c r="N1563" s="33">
        <v>0</v>
      </c>
      <c r="O1563" s="3">
        <v>1</v>
      </c>
      <c r="P1563" s="3">
        <v>3.1059999999999999</v>
      </c>
      <c r="Q1563" s="3">
        <v>4.0220000000000002</v>
      </c>
      <c r="R1563" s="3">
        <v>3.9020000000000001</v>
      </c>
      <c r="S1563" s="6">
        <v>0</v>
      </c>
      <c r="T1563" s="6">
        <f>R1563-S1563</f>
        <v>3.9020000000000001</v>
      </c>
      <c r="U1563" s="3">
        <v>3.9020000000000001</v>
      </c>
      <c r="V1563" s="6">
        <f>U1563-S1563</f>
        <v>3.9020000000000001</v>
      </c>
      <c r="W1563" s="6">
        <f>100 - (1 - (((U1563-T1563)/U1563)+(S1563/T1563)))*100</f>
        <v>0</v>
      </c>
      <c r="X1563" s="3">
        <v>3.9020000000000001</v>
      </c>
      <c r="Y1563" s="13">
        <f>(X1563-U1563)/U1563*100</f>
        <v>0</v>
      </c>
      <c r="Z1563" s="14">
        <f>IF(W1563&gt;10,"NA",Y1563)</f>
        <v>0</v>
      </c>
    </row>
    <row r="1564" spans="1:26" ht="19" x14ac:dyDescent="0.25">
      <c r="A1564" s="23">
        <v>1563</v>
      </c>
      <c r="B1564" s="5" t="s">
        <v>25</v>
      </c>
      <c r="C1564" s="3" t="s">
        <v>50</v>
      </c>
      <c r="D1564" s="3" t="s">
        <v>50</v>
      </c>
      <c r="E1564" s="3" t="s">
        <v>47</v>
      </c>
      <c r="F1564" s="3" t="s">
        <v>23</v>
      </c>
      <c r="G1564" s="3">
        <v>30</v>
      </c>
      <c r="H1564" s="3" t="s">
        <v>9</v>
      </c>
      <c r="I1564" s="3" t="s">
        <v>37</v>
      </c>
      <c r="J1564" s="3">
        <v>626</v>
      </c>
      <c r="K1564" s="3">
        <v>40</v>
      </c>
      <c r="L1564" s="3">
        <v>0</v>
      </c>
      <c r="M1564" s="4">
        <f>PI()*(K1564/2)^2/1000+PI()*(L1564/2)^2/1000</f>
        <v>1.2566370614359172</v>
      </c>
      <c r="N1564" s="33">
        <v>0</v>
      </c>
      <c r="O1564" s="3">
        <v>2</v>
      </c>
      <c r="P1564" s="3">
        <v>3.8410000000000002</v>
      </c>
      <c r="Q1564" s="3">
        <v>7.1239999999999997</v>
      </c>
      <c r="R1564" s="3">
        <v>7.03</v>
      </c>
      <c r="S1564" s="6">
        <v>0</v>
      </c>
      <c r="T1564" s="6">
        <f>R1564-S1564</f>
        <v>7.03</v>
      </c>
      <c r="U1564" s="3">
        <v>7.03</v>
      </c>
      <c r="V1564" s="6">
        <f>U1564-S1564</f>
        <v>7.03</v>
      </c>
      <c r="W1564" s="6">
        <f>100 - (1 - (((U1564-T1564)/U1564)+(S1564/T1564)))*100</f>
        <v>0</v>
      </c>
      <c r="X1564" s="3">
        <v>7.0720000000000001</v>
      </c>
      <c r="Y1564" s="13">
        <f>(X1564-U1564)/U1564*100</f>
        <v>0.59743954480796324</v>
      </c>
      <c r="Z1564" s="14">
        <f>IF(W1564&gt;10,"NA",Y1564)</f>
        <v>0.59743954480796324</v>
      </c>
    </row>
    <row r="1565" spans="1:26" ht="19" x14ac:dyDescent="0.25">
      <c r="A1565" s="23">
        <v>1564</v>
      </c>
      <c r="B1565" s="5" t="s">
        <v>25</v>
      </c>
      <c r="C1565" s="3" t="s">
        <v>50</v>
      </c>
      <c r="D1565" s="3" t="s">
        <v>50</v>
      </c>
      <c r="E1565" s="3" t="s">
        <v>47</v>
      </c>
      <c r="F1565" s="3" t="s">
        <v>23</v>
      </c>
      <c r="G1565" s="3">
        <v>30</v>
      </c>
      <c r="H1565" s="3" t="s">
        <v>9</v>
      </c>
      <c r="I1565" s="3" t="s">
        <v>37</v>
      </c>
      <c r="J1565" s="3">
        <v>626</v>
      </c>
      <c r="K1565" s="3">
        <v>40</v>
      </c>
      <c r="L1565" s="3">
        <v>0</v>
      </c>
      <c r="M1565" s="4">
        <f>PI()*(K1565/2)^2/1000+PI()*(L1565/2)^2/1000</f>
        <v>1.2566370614359172</v>
      </c>
      <c r="N1565" s="33">
        <v>0</v>
      </c>
      <c r="O1565" s="3">
        <v>3</v>
      </c>
      <c r="P1565" s="3">
        <v>3.5619999999999998</v>
      </c>
      <c r="Q1565" s="3">
        <v>7.5919999999999996</v>
      </c>
      <c r="R1565" s="3">
        <v>7.4850000000000003</v>
      </c>
      <c r="S1565" s="6">
        <v>0</v>
      </c>
      <c r="T1565" s="6">
        <f>R1565-S1565</f>
        <v>7.4850000000000003</v>
      </c>
      <c r="U1565" s="3">
        <v>7.4850000000000003</v>
      </c>
      <c r="V1565" s="6">
        <f>U1565-S1565</f>
        <v>7.4850000000000003</v>
      </c>
      <c r="W1565" s="6">
        <f>100 - (1 - (((U1565-T1565)/U1565)+(S1565/T1565)))*100</f>
        <v>0</v>
      </c>
      <c r="X1565" s="3">
        <v>7.5579999999999998</v>
      </c>
      <c r="Y1565" s="13">
        <f>(X1565-U1565)/U1565*100</f>
        <v>0.97528390113559793</v>
      </c>
      <c r="Z1565" s="14">
        <f>IF(W1565&gt;10,"NA",Y1565)</f>
        <v>0.97528390113559793</v>
      </c>
    </row>
    <row r="1566" spans="1:26" ht="19" x14ac:dyDescent="0.25">
      <c r="A1566" s="23">
        <v>1565</v>
      </c>
      <c r="B1566" s="5" t="s">
        <v>25</v>
      </c>
      <c r="C1566" s="3" t="s">
        <v>50</v>
      </c>
      <c r="D1566" s="3" t="s">
        <v>50</v>
      </c>
      <c r="E1566" s="3" t="s">
        <v>47</v>
      </c>
      <c r="F1566" s="3" t="s">
        <v>23</v>
      </c>
      <c r="G1566" s="3">
        <v>30</v>
      </c>
      <c r="H1566" s="3" t="s">
        <v>9</v>
      </c>
      <c r="I1566" s="3" t="s">
        <v>37</v>
      </c>
      <c r="J1566" s="3">
        <v>626</v>
      </c>
      <c r="K1566" s="3">
        <v>40</v>
      </c>
      <c r="L1566" s="3">
        <v>0</v>
      </c>
      <c r="M1566" s="4">
        <f>PI()*(K1566/2)^2/1000+PI()*(L1566/2)^2/1000</f>
        <v>1.2566370614359172</v>
      </c>
      <c r="N1566" s="33">
        <v>0</v>
      </c>
      <c r="O1566" s="3">
        <v>4</v>
      </c>
      <c r="P1566" s="3">
        <v>2.698</v>
      </c>
      <c r="Q1566" s="3">
        <v>3.113</v>
      </c>
      <c r="R1566" s="3">
        <v>3.0390000000000001</v>
      </c>
      <c r="S1566" s="6">
        <v>0</v>
      </c>
      <c r="T1566" s="6">
        <f>R1566-S1566</f>
        <v>3.0390000000000001</v>
      </c>
      <c r="U1566" s="3">
        <v>3.0430000000000001</v>
      </c>
      <c r="V1566" s="6">
        <f>U1566-S1566</f>
        <v>3.0430000000000001</v>
      </c>
      <c r="W1566" s="6">
        <f>100 - (1 - (((U1566-T1566)/U1566)+(S1566/T1566)))*100</f>
        <v>0.13144922773578571</v>
      </c>
      <c r="X1566" s="3">
        <v>3.0430000000000001</v>
      </c>
      <c r="Y1566" s="13">
        <f>(X1566-U1566)/U1566*100</f>
        <v>0</v>
      </c>
      <c r="Z1566" s="14">
        <f>IF(W1566&gt;10,"NA",Y1566)</f>
        <v>0</v>
      </c>
    </row>
    <row r="1567" spans="1:26" ht="19" x14ac:dyDescent="0.25">
      <c r="A1567" s="23">
        <v>1566</v>
      </c>
      <c r="B1567" s="5" t="s">
        <v>25</v>
      </c>
      <c r="C1567" s="3" t="s">
        <v>50</v>
      </c>
      <c r="D1567" s="3" t="s">
        <v>50</v>
      </c>
      <c r="E1567" s="3" t="s">
        <v>47</v>
      </c>
      <c r="F1567" s="3" t="s">
        <v>23</v>
      </c>
      <c r="G1567" s="3">
        <v>30</v>
      </c>
      <c r="H1567" s="3" t="s">
        <v>9</v>
      </c>
      <c r="I1567" s="3" t="s">
        <v>37</v>
      </c>
      <c r="J1567" s="3">
        <v>626</v>
      </c>
      <c r="K1567" s="3">
        <v>40</v>
      </c>
      <c r="L1567" s="3">
        <v>0</v>
      </c>
      <c r="M1567" s="4">
        <f>PI()*(K1567/2)^2/1000+PI()*(L1567/2)^2/1000</f>
        <v>1.2566370614359172</v>
      </c>
      <c r="N1567" s="33">
        <v>0</v>
      </c>
      <c r="O1567" s="3">
        <v>5</v>
      </c>
      <c r="P1567" s="3">
        <v>3.286</v>
      </c>
      <c r="Q1567" s="3">
        <v>6.282</v>
      </c>
      <c r="R1567" s="3">
        <v>6.19</v>
      </c>
      <c r="S1567" s="6">
        <v>0</v>
      </c>
      <c r="T1567" s="6">
        <f>R1567-S1567</f>
        <v>6.19</v>
      </c>
      <c r="U1567" s="3">
        <v>6.19</v>
      </c>
      <c r="V1567" s="6">
        <f>U1567-S1567</f>
        <v>6.19</v>
      </c>
      <c r="W1567" s="6">
        <f>100 - (1 - (((U1567-T1567)/U1567)+(S1567/T1567)))*100</f>
        <v>0</v>
      </c>
      <c r="X1567" s="3">
        <v>6.2809999999999997</v>
      </c>
      <c r="Y1567" s="13">
        <f>(X1567-U1567)/U1567*100</f>
        <v>1.4701130856219595</v>
      </c>
      <c r="Z1567" s="14">
        <f>IF(W1567&gt;10,"NA",Y1567)</f>
        <v>1.4701130856219595</v>
      </c>
    </row>
    <row r="1568" spans="1:26" ht="19" x14ac:dyDescent="0.25">
      <c r="A1568" s="23">
        <v>1567</v>
      </c>
      <c r="B1568" s="5" t="s">
        <v>25</v>
      </c>
      <c r="C1568" s="3" t="s">
        <v>50</v>
      </c>
      <c r="D1568" s="3" t="s">
        <v>50</v>
      </c>
      <c r="E1568" s="3" t="s">
        <v>47</v>
      </c>
      <c r="F1568" s="3" t="s">
        <v>23</v>
      </c>
      <c r="G1568" s="3">
        <v>30</v>
      </c>
      <c r="H1568" s="3" t="s">
        <v>9</v>
      </c>
      <c r="I1568" s="3" t="s">
        <v>37</v>
      </c>
      <c r="J1568" s="3">
        <v>626</v>
      </c>
      <c r="K1568" s="3">
        <v>40</v>
      </c>
      <c r="L1568" s="3">
        <v>0</v>
      </c>
      <c r="M1568" s="4">
        <f>PI()*(K1568/2)^2/1000+PI()*(L1568/2)^2/1000</f>
        <v>1.2566370614359172</v>
      </c>
      <c r="N1568" s="33">
        <v>0</v>
      </c>
      <c r="O1568" s="3">
        <v>6</v>
      </c>
      <c r="P1568" s="3">
        <v>2.2149999999999999</v>
      </c>
      <c r="Q1568" s="3">
        <v>2.66</v>
      </c>
      <c r="R1568" s="3">
        <v>2.5819999999999999</v>
      </c>
      <c r="S1568" s="6">
        <v>0</v>
      </c>
      <c r="T1568" s="6">
        <f>R1568-S1568</f>
        <v>2.5819999999999999</v>
      </c>
      <c r="U1568" s="3">
        <v>2.5819999999999999</v>
      </c>
      <c r="V1568" s="6">
        <f>U1568-S1568</f>
        <v>2.5819999999999999</v>
      </c>
      <c r="W1568" s="6">
        <f>100 - (1 - (((U1568-T1568)/U1568)+(S1568/T1568)))*100</f>
        <v>0</v>
      </c>
      <c r="X1568" s="3">
        <v>2.61</v>
      </c>
      <c r="Y1568" s="13">
        <f>(X1568-U1568)/U1568*100</f>
        <v>1.0844306738962055</v>
      </c>
      <c r="Z1568" s="14">
        <f>IF(W1568&gt;10,"NA",Y1568)</f>
        <v>1.0844306738962055</v>
      </c>
    </row>
    <row r="1569" spans="1:26" ht="19" x14ac:dyDescent="0.25">
      <c r="A1569" s="23">
        <v>1568</v>
      </c>
      <c r="B1569" s="5" t="s">
        <v>25</v>
      </c>
      <c r="C1569" s="3" t="s">
        <v>50</v>
      </c>
      <c r="D1569" s="3" t="s">
        <v>50</v>
      </c>
      <c r="E1569" s="3" t="s">
        <v>47</v>
      </c>
      <c r="F1569" s="3" t="s">
        <v>23</v>
      </c>
      <c r="G1569" s="3">
        <v>30</v>
      </c>
      <c r="H1569" s="3" t="s">
        <v>9</v>
      </c>
      <c r="I1569" s="3" t="s">
        <v>37</v>
      </c>
      <c r="J1569" s="3">
        <v>626</v>
      </c>
      <c r="K1569" s="3">
        <v>40</v>
      </c>
      <c r="L1569" s="3">
        <v>0</v>
      </c>
      <c r="M1569" s="4">
        <f>PI()*(K1569/2)^2/1000+PI()*(L1569/2)^2/1000</f>
        <v>1.2566370614359172</v>
      </c>
      <c r="N1569" s="33">
        <v>0</v>
      </c>
      <c r="O1569" s="3">
        <v>7</v>
      </c>
      <c r="P1569" s="3">
        <v>3.2320000000000002</v>
      </c>
      <c r="Q1569" s="3">
        <v>3.9390000000000001</v>
      </c>
      <c r="R1569" s="3">
        <v>3.8149999999999999</v>
      </c>
      <c r="S1569" s="6">
        <v>0</v>
      </c>
      <c r="T1569" s="6">
        <f>R1569-S1569</f>
        <v>3.8149999999999999</v>
      </c>
      <c r="U1569" s="3">
        <v>3.8149999999999999</v>
      </c>
      <c r="V1569" s="6">
        <f>U1569-S1569</f>
        <v>3.8149999999999999</v>
      </c>
      <c r="W1569" s="6">
        <f>100 - (1 - (((U1569-T1569)/U1569)+(S1569/T1569)))*100</f>
        <v>0</v>
      </c>
      <c r="X1569" s="3">
        <v>3.8149999999999999</v>
      </c>
      <c r="Y1569" s="13">
        <f>(X1569-U1569)/U1569*100</f>
        <v>0</v>
      </c>
      <c r="Z1569" s="14">
        <f>IF(W1569&gt;10,"NA",Y1569)</f>
        <v>0</v>
      </c>
    </row>
    <row r="1570" spans="1:26" ht="19" x14ac:dyDescent="0.25">
      <c r="A1570" s="23">
        <v>1569</v>
      </c>
      <c r="B1570" s="5" t="s">
        <v>25</v>
      </c>
      <c r="C1570" s="3" t="s">
        <v>50</v>
      </c>
      <c r="D1570" s="3" t="s">
        <v>50</v>
      </c>
      <c r="E1570" s="3" t="s">
        <v>47</v>
      </c>
      <c r="F1570" s="3" t="s">
        <v>23</v>
      </c>
      <c r="G1570" s="3">
        <v>30</v>
      </c>
      <c r="H1570" s="3" t="s">
        <v>17</v>
      </c>
      <c r="I1570" s="3" t="s">
        <v>37</v>
      </c>
      <c r="J1570" s="3">
        <v>626</v>
      </c>
      <c r="K1570" s="3">
        <v>40</v>
      </c>
      <c r="L1570" s="3">
        <v>0</v>
      </c>
      <c r="M1570" s="4">
        <f>PI()*(K1570/2)^2/1000+PI()*(L1570/2)^2/1000</f>
        <v>1.2566370614359172</v>
      </c>
      <c r="N1570" s="33">
        <v>0</v>
      </c>
      <c r="O1570" s="3">
        <v>1</v>
      </c>
      <c r="P1570" s="3">
        <v>3.2240000000000002</v>
      </c>
      <c r="Q1570" s="3">
        <v>4.7560000000000002</v>
      </c>
      <c r="R1570" s="3">
        <v>4.6779999999999999</v>
      </c>
      <c r="S1570" s="6">
        <v>0</v>
      </c>
      <c r="T1570" s="6">
        <f>R1570-S1570</f>
        <v>4.6779999999999999</v>
      </c>
      <c r="U1570" s="3">
        <v>4.6779999999999999</v>
      </c>
      <c r="V1570" s="6">
        <f>U1570-S1570</f>
        <v>4.6779999999999999</v>
      </c>
      <c r="W1570" s="6">
        <f>100 - (1 - (((U1570-T1570)/U1570)+(S1570/T1570)))*100</f>
        <v>0</v>
      </c>
      <c r="X1570" s="3">
        <v>4.7050000000000001</v>
      </c>
      <c r="Y1570" s="13">
        <f>(X1570-U1570)/U1570*100</f>
        <v>0.57716973065412858</v>
      </c>
      <c r="Z1570" s="14">
        <f>IF(W1570&gt;10,"NA",Y1570)</f>
        <v>0.57716973065412858</v>
      </c>
    </row>
    <row r="1571" spans="1:26" ht="19" x14ac:dyDescent="0.25">
      <c r="A1571" s="23">
        <v>1570</v>
      </c>
      <c r="B1571" s="5" t="s">
        <v>25</v>
      </c>
      <c r="C1571" s="3" t="s">
        <v>50</v>
      </c>
      <c r="D1571" s="3" t="s">
        <v>50</v>
      </c>
      <c r="E1571" s="3" t="s">
        <v>47</v>
      </c>
      <c r="F1571" s="3" t="s">
        <v>23</v>
      </c>
      <c r="G1571" s="3">
        <v>30</v>
      </c>
      <c r="H1571" s="3" t="s">
        <v>17</v>
      </c>
      <c r="I1571" s="3" t="s">
        <v>37</v>
      </c>
      <c r="J1571" s="3">
        <v>626</v>
      </c>
      <c r="K1571" s="3">
        <v>40</v>
      </c>
      <c r="L1571" s="3">
        <v>0</v>
      </c>
      <c r="M1571" s="4">
        <f>PI()*(K1571/2)^2/1000+PI()*(L1571/2)^2/1000</f>
        <v>1.2566370614359172</v>
      </c>
      <c r="N1571" s="33">
        <v>0</v>
      </c>
      <c r="O1571" s="3">
        <v>2</v>
      </c>
      <c r="P1571" s="3">
        <v>2.387</v>
      </c>
      <c r="Q1571" s="3">
        <v>3.0009999999999999</v>
      </c>
      <c r="R1571" s="3">
        <v>2.92</v>
      </c>
      <c r="S1571" s="6">
        <v>0</v>
      </c>
      <c r="T1571" s="6">
        <f>R1571-S1571</f>
        <v>2.92</v>
      </c>
      <c r="U1571" s="3">
        <v>3.415</v>
      </c>
      <c r="V1571" s="6">
        <f>U1571-S1571</f>
        <v>3.415</v>
      </c>
      <c r="W1571" s="6">
        <f>100 - (1 - (((U1571-T1571)/U1571)+(S1571/T1571)))*100</f>
        <v>14.494875549048317</v>
      </c>
      <c r="X1571" s="3">
        <v>3.415</v>
      </c>
      <c r="Y1571" s="13">
        <f>(X1571-U1571)/U1571*100</f>
        <v>0</v>
      </c>
      <c r="Z1571" s="14" t="str">
        <f>IF(W1571&gt;10,"NA",Y1571)</f>
        <v>NA</v>
      </c>
    </row>
    <row r="1572" spans="1:26" ht="19" x14ac:dyDescent="0.25">
      <c r="A1572" s="23">
        <v>1571</v>
      </c>
      <c r="B1572" s="5" t="s">
        <v>25</v>
      </c>
      <c r="C1572" s="3" t="s">
        <v>50</v>
      </c>
      <c r="D1572" s="3" t="s">
        <v>50</v>
      </c>
      <c r="E1572" s="3" t="s">
        <v>47</v>
      </c>
      <c r="F1572" s="3" t="s">
        <v>23</v>
      </c>
      <c r="G1572" s="3">
        <v>30</v>
      </c>
      <c r="H1572" s="3" t="s">
        <v>17</v>
      </c>
      <c r="I1572" s="3" t="s">
        <v>37</v>
      </c>
      <c r="J1572" s="3">
        <v>626</v>
      </c>
      <c r="K1572" s="3">
        <v>40</v>
      </c>
      <c r="L1572" s="3">
        <v>0</v>
      </c>
      <c r="M1572" s="4">
        <f>PI()*(K1572/2)^2/1000+PI()*(L1572/2)^2/1000</f>
        <v>1.2566370614359172</v>
      </c>
      <c r="N1572" s="33">
        <v>0</v>
      </c>
      <c r="O1572" s="3">
        <v>3</v>
      </c>
      <c r="P1572" s="3">
        <v>2.7269999999999999</v>
      </c>
      <c r="Q1572" s="3">
        <v>2.589</v>
      </c>
      <c r="R1572" s="3">
        <v>2.4750000000000001</v>
      </c>
      <c r="S1572" s="6">
        <v>0</v>
      </c>
      <c r="T1572" s="6">
        <f>R1572-S1572</f>
        <v>2.4750000000000001</v>
      </c>
      <c r="U1572" s="3">
        <v>3.3039999999999998</v>
      </c>
      <c r="V1572" s="6">
        <f>U1572-S1572</f>
        <v>3.3039999999999998</v>
      </c>
      <c r="W1572" s="6">
        <f>100 - (1 - (((U1572-T1572)/U1572)+(S1572/T1572)))*100</f>
        <v>25.09079903147699</v>
      </c>
      <c r="X1572" s="3">
        <v>3.3039999999999998</v>
      </c>
      <c r="Y1572" s="13">
        <f>(X1572-U1572)/U1572*100</f>
        <v>0</v>
      </c>
      <c r="Z1572" s="14" t="str">
        <f>IF(W1572&gt;10,"NA",Y1572)</f>
        <v>NA</v>
      </c>
    </row>
    <row r="1573" spans="1:26" ht="19" x14ac:dyDescent="0.25">
      <c r="A1573" s="23">
        <v>1572</v>
      </c>
      <c r="B1573" s="5" t="s">
        <v>25</v>
      </c>
      <c r="C1573" s="3" t="s">
        <v>50</v>
      </c>
      <c r="D1573" s="3" t="s">
        <v>50</v>
      </c>
      <c r="E1573" s="3" t="s">
        <v>47</v>
      </c>
      <c r="F1573" s="3" t="s">
        <v>23</v>
      </c>
      <c r="G1573" s="3">
        <v>30</v>
      </c>
      <c r="H1573" s="3" t="s">
        <v>17</v>
      </c>
      <c r="I1573" s="3" t="s">
        <v>37</v>
      </c>
      <c r="J1573" s="3">
        <v>626</v>
      </c>
      <c r="K1573" s="3">
        <v>40</v>
      </c>
      <c r="L1573" s="3">
        <v>0</v>
      </c>
      <c r="M1573" s="4">
        <f>PI()*(K1573/2)^2/1000+PI()*(L1573/2)^2/1000</f>
        <v>1.2566370614359172</v>
      </c>
      <c r="N1573" s="33">
        <v>0</v>
      </c>
      <c r="O1573" s="3">
        <v>4</v>
      </c>
      <c r="P1573" s="3">
        <v>2.6339999999999999</v>
      </c>
      <c r="Q1573" s="3">
        <v>4.2489999999999997</v>
      </c>
      <c r="R1573" s="3">
        <v>4.1920000000000002</v>
      </c>
      <c r="S1573" s="6">
        <v>0</v>
      </c>
      <c r="T1573" s="6">
        <f>R1573-S1573</f>
        <v>4.1920000000000002</v>
      </c>
      <c r="U1573" s="3">
        <v>4.1920000000000002</v>
      </c>
      <c r="V1573" s="6">
        <f>U1573-S1573</f>
        <v>4.1920000000000002</v>
      </c>
      <c r="W1573" s="6">
        <f>100 - (1 - (((U1573-T1573)/U1573)+(S1573/T1573)))*100</f>
        <v>0</v>
      </c>
      <c r="X1573" s="3">
        <v>4.29</v>
      </c>
      <c r="Y1573" s="13">
        <f>(X1573-U1573)/U1573*100</f>
        <v>2.3377862595419812</v>
      </c>
      <c r="Z1573" s="14">
        <f>IF(W1573&gt;10,"NA",Y1573)</f>
        <v>2.3377862595419812</v>
      </c>
    </row>
    <row r="1574" spans="1:26" ht="19" x14ac:dyDescent="0.25">
      <c r="A1574" s="23">
        <v>1573</v>
      </c>
      <c r="B1574" s="5" t="s">
        <v>25</v>
      </c>
      <c r="C1574" s="3" t="s">
        <v>50</v>
      </c>
      <c r="D1574" s="3" t="s">
        <v>50</v>
      </c>
      <c r="E1574" s="3" t="s">
        <v>47</v>
      </c>
      <c r="F1574" s="3" t="s">
        <v>23</v>
      </c>
      <c r="G1574" s="3">
        <v>30</v>
      </c>
      <c r="H1574" s="3" t="s">
        <v>17</v>
      </c>
      <c r="I1574" s="3" t="s">
        <v>37</v>
      </c>
      <c r="J1574" s="3">
        <v>626</v>
      </c>
      <c r="K1574" s="3">
        <v>40</v>
      </c>
      <c r="L1574" s="3">
        <v>0</v>
      </c>
      <c r="M1574" s="4">
        <f>PI()*(K1574/2)^2/1000+PI()*(L1574/2)^2/1000</f>
        <v>1.2566370614359172</v>
      </c>
      <c r="N1574" s="33">
        <v>0</v>
      </c>
      <c r="O1574" s="3">
        <v>5</v>
      </c>
      <c r="P1574" s="3">
        <v>2.1539999999999999</v>
      </c>
      <c r="Q1574" s="3">
        <v>2.0920000000000001</v>
      </c>
      <c r="R1574" s="3">
        <v>2.0329999999999999</v>
      </c>
      <c r="S1574" s="6">
        <v>0</v>
      </c>
      <c r="T1574" s="6">
        <f>R1574-S1574</f>
        <v>2.0329999999999999</v>
      </c>
      <c r="U1574" s="3">
        <v>2.1640000000000001</v>
      </c>
      <c r="V1574" s="6">
        <f>U1574-S1574</f>
        <v>2.1640000000000001</v>
      </c>
      <c r="W1574" s="6">
        <f>100 - (1 - (((U1574-T1574)/U1574)+(S1574/T1574)))*100</f>
        <v>6.0536044362292216</v>
      </c>
      <c r="X1574" s="3">
        <v>2.1640000000000001</v>
      </c>
      <c r="Y1574" s="13">
        <f>(X1574-U1574)/U1574*100</f>
        <v>0</v>
      </c>
      <c r="Z1574" s="14">
        <f>IF(W1574&gt;10,"NA",Y1574)</f>
        <v>0</v>
      </c>
    </row>
    <row r="1575" spans="1:26" ht="19" x14ac:dyDescent="0.25">
      <c r="A1575" s="23">
        <v>1574</v>
      </c>
      <c r="B1575" s="5" t="s">
        <v>25</v>
      </c>
      <c r="C1575" s="3" t="s">
        <v>50</v>
      </c>
      <c r="D1575" s="3" t="s">
        <v>50</v>
      </c>
      <c r="E1575" s="3" t="s">
        <v>47</v>
      </c>
      <c r="F1575" s="3" t="s">
        <v>23</v>
      </c>
      <c r="G1575" s="3">
        <v>30</v>
      </c>
      <c r="H1575" s="3" t="s">
        <v>17</v>
      </c>
      <c r="I1575" s="3" t="s">
        <v>37</v>
      </c>
      <c r="J1575" s="3">
        <v>626</v>
      </c>
      <c r="K1575" s="3">
        <v>40</v>
      </c>
      <c r="L1575" s="3">
        <v>0</v>
      </c>
      <c r="M1575" s="4">
        <f>PI()*(K1575/2)^2/1000+PI()*(L1575/2)^2/1000</f>
        <v>1.2566370614359172</v>
      </c>
      <c r="N1575" s="33">
        <v>0</v>
      </c>
      <c r="O1575" s="3">
        <v>6</v>
      </c>
      <c r="P1575" s="3">
        <v>3.5249999999999999</v>
      </c>
      <c r="Q1575" s="3">
        <v>5.673</v>
      </c>
      <c r="R1575" s="3">
        <v>5.5540000000000003</v>
      </c>
      <c r="S1575" s="6">
        <v>0</v>
      </c>
      <c r="T1575" s="6">
        <f>R1575-S1575</f>
        <v>5.5540000000000003</v>
      </c>
      <c r="U1575" s="3">
        <v>5.5540000000000003</v>
      </c>
      <c r="V1575" s="6">
        <f>U1575-S1575</f>
        <v>5.5540000000000003</v>
      </c>
      <c r="W1575" s="6">
        <f>100 - (1 - (((U1575-T1575)/U1575)+(S1575/T1575)))*100</f>
        <v>0</v>
      </c>
      <c r="X1575" s="3">
        <v>5.6079999999999997</v>
      </c>
      <c r="Y1575" s="13">
        <f>(X1575-U1575)/U1575*100</f>
        <v>0.97227223622613212</v>
      </c>
      <c r="Z1575" s="14">
        <f>IF(W1575&gt;10,"NA",Y1575)</f>
        <v>0.97227223622613212</v>
      </c>
    </row>
    <row r="1576" spans="1:26" ht="19" x14ac:dyDescent="0.25">
      <c r="A1576" s="23">
        <v>1575</v>
      </c>
      <c r="B1576" s="5" t="s">
        <v>25</v>
      </c>
      <c r="C1576" s="3" t="s">
        <v>50</v>
      </c>
      <c r="D1576" s="3" t="s">
        <v>50</v>
      </c>
      <c r="E1576" s="3" t="s">
        <v>47</v>
      </c>
      <c r="F1576" s="3" t="s">
        <v>23</v>
      </c>
      <c r="G1576" s="3">
        <v>30</v>
      </c>
      <c r="H1576" s="3" t="s">
        <v>17</v>
      </c>
      <c r="I1576" s="3" t="s">
        <v>37</v>
      </c>
      <c r="J1576" s="3">
        <v>626</v>
      </c>
      <c r="K1576" s="3">
        <v>40</v>
      </c>
      <c r="L1576" s="3">
        <v>0</v>
      </c>
      <c r="M1576" s="4">
        <f>PI()*(K1576/2)^2/1000+PI()*(L1576/2)^2/1000</f>
        <v>1.2566370614359172</v>
      </c>
      <c r="N1576" s="33">
        <v>0</v>
      </c>
      <c r="O1576" s="3">
        <v>7</v>
      </c>
      <c r="P1576" s="3">
        <v>2.7189999999999999</v>
      </c>
      <c r="Q1576" s="3">
        <v>4.4850000000000003</v>
      </c>
      <c r="R1576" s="3">
        <v>4.3650000000000002</v>
      </c>
      <c r="S1576" s="6">
        <v>0</v>
      </c>
      <c r="T1576" s="6">
        <f>R1576-S1576</f>
        <v>4.3650000000000002</v>
      </c>
      <c r="U1576" s="3">
        <v>4.3940000000000001</v>
      </c>
      <c r="V1576" s="6">
        <f>U1576-S1576</f>
        <v>4.3940000000000001</v>
      </c>
      <c r="W1576" s="6">
        <f>100 - (1 - (((U1576-T1576)/U1576)+(S1576/T1576)))*100</f>
        <v>0.65999089667728583</v>
      </c>
      <c r="X1576" s="3">
        <v>4.4320000000000004</v>
      </c>
      <c r="Y1576" s="13">
        <f>(X1576-U1576)/U1576*100</f>
        <v>0.86481565771507185</v>
      </c>
      <c r="Z1576" s="14">
        <f>IF(W1576&gt;10,"NA",Y1576)</f>
        <v>0.86481565771507185</v>
      </c>
    </row>
    <row r="1577" spans="1:26" ht="19" x14ac:dyDescent="0.25">
      <c r="A1577" s="23">
        <v>1576</v>
      </c>
      <c r="B1577" s="5" t="s">
        <v>25</v>
      </c>
      <c r="C1577" s="3" t="s">
        <v>50</v>
      </c>
      <c r="D1577" s="3" t="s">
        <v>50</v>
      </c>
      <c r="E1577" s="3" t="s">
        <v>47</v>
      </c>
      <c r="F1577" s="3" t="s">
        <v>23</v>
      </c>
      <c r="G1577" s="3">
        <v>31</v>
      </c>
      <c r="H1577" s="3" t="s">
        <v>9</v>
      </c>
      <c r="I1577" s="3" t="s">
        <v>37</v>
      </c>
      <c r="J1577" s="3">
        <v>677</v>
      </c>
      <c r="K1577" s="3">
        <v>80</v>
      </c>
      <c r="L1577" s="3">
        <v>0</v>
      </c>
      <c r="M1577" s="4">
        <f>PI()*(K1577/2)^2/1000+PI()*(L1577/2)^2/1000</f>
        <v>5.026548245743669</v>
      </c>
      <c r="N1577" s="33">
        <v>0</v>
      </c>
      <c r="O1577" s="3">
        <v>1</v>
      </c>
      <c r="P1577" s="3">
        <v>3.2130000000000001</v>
      </c>
      <c r="Q1577" s="3">
        <v>5.0259999999999998</v>
      </c>
      <c r="R1577" s="3">
        <v>4.7729999999999997</v>
      </c>
      <c r="S1577" s="6">
        <v>0</v>
      </c>
      <c r="T1577" s="6">
        <f>R1577-S1577</f>
        <v>4.7729999999999997</v>
      </c>
      <c r="U1577" s="3">
        <v>5.5940000000000003</v>
      </c>
      <c r="V1577" s="6">
        <f>U1577-S1577</f>
        <v>5.5940000000000003</v>
      </c>
      <c r="W1577" s="6">
        <f>100 - (1 - (((U1577-T1577)/U1577)+(S1577/T1577)))*100</f>
        <v>14.676439041830548</v>
      </c>
      <c r="X1577" s="3">
        <v>5.5940000000000003</v>
      </c>
      <c r="Y1577" s="13">
        <f>(X1577-U1577)/U1577*100</f>
        <v>0</v>
      </c>
      <c r="Z1577" s="14" t="str">
        <f>IF(W1577&gt;10,"NA",Y1577)</f>
        <v>NA</v>
      </c>
    </row>
    <row r="1578" spans="1:26" ht="19" x14ac:dyDescent="0.25">
      <c r="A1578" s="23">
        <v>1577</v>
      </c>
      <c r="B1578" s="5" t="s">
        <v>25</v>
      </c>
      <c r="C1578" s="3" t="s">
        <v>50</v>
      </c>
      <c r="D1578" s="3" t="s">
        <v>50</v>
      </c>
      <c r="E1578" s="3" t="s">
        <v>47</v>
      </c>
      <c r="F1578" s="3" t="s">
        <v>23</v>
      </c>
      <c r="G1578" s="3">
        <v>31</v>
      </c>
      <c r="H1578" s="3" t="s">
        <v>9</v>
      </c>
      <c r="I1578" s="3" t="s">
        <v>37</v>
      </c>
      <c r="J1578" s="3">
        <v>677</v>
      </c>
      <c r="K1578" s="3">
        <v>80</v>
      </c>
      <c r="L1578" s="3">
        <v>0</v>
      </c>
      <c r="M1578" s="4">
        <f>PI()*(K1578/2)^2/1000+PI()*(L1578/2)^2/1000</f>
        <v>5.026548245743669</v>
      </c>
      <c r="N1578" s="33">
        <v>0</v>
      </c>
      <c r="O1578" s="3">
        <v>2</v>
      </c>
      <c r="P1578" s="3">
        <v>1.839</v>
      </c>
      <c r="Q1578" s="3">
        <v>1.206</v>
      </c>
      <c r="R1578" s="3">
        <v>1.206</v>
      </c>
      <c r="S1578" s="6">
        <v>0</v>
      </c>
      <c r="T1578" s="6">
        <f>R1578-S1578</f>
        <v>1.206</v>
      </c>
      <c r="U1578" s="3">
        <v>1.8879999999999999</v>
      </c>
      <c r="V1578" s="6">
        <f>U1578-S1578</f>
        <v>1.8879999999999999</v>
      </c>
      <c r="W1578" s="6">
        <f>100 - (1 - (((U1578-T1578)/U1578)+(S1578/T1578)))*100</f>
        <v>36.122881355932201</v>
      </c>
      <c r="X1578" s="3">
        <v>1.8879999999999999</v>
      </c>
      <c r="Y1578" s="13">
        <f>(X1578-U1578)/U1578*100</f>
        <v>0</v>
      </c>
      <c r="Z1578" s="14" t="str">
        <f>IF(W1578&gt;10,"NA",Y1578)</f>
        <v>NA</v>
      </c>
    </row>
    <row r="1579" spans="1:26" ht="19" x14ac:dyDescent="0.25">
      <c r="A1579" s="23">
        <v>1578</v>
      </c>
      <c r="B1579" s="5" t="s">
        <v>25</v>
      </c>
      <c r="C1579" s="3" t="s">
        <v>50</v>
      </c>
      <c r="D1579" s="3" t="s">
        <v>50</v>
      </c>
      <c r="E1579" s="3" t="s">
        <v>47</v>
      </c>
      <c r="F1579" s="3" t="s">
        <v>23</v>
      </c>
      <c r="G1579" s="3">
        <v>31</v>
      </c>
      <c r="H1579" s="3" t="s">
        <v>9</v>
      </c>
      <c r="I1579" s="3" t="s">
        <v>37</v>
      </c>
      <c r="J1579" s="3">
        <v>677</v>
      </c>
      <c r="K1579" s="3">
        <v>80</v>
      </c>
      <c r="L1579" s="3">
        <v>0</v>
      </c>
      <c r="M1579" s="4">
        <f>PI()*(K1579/2)^2/1000+PI()*(L1579/2)^2/1000</f>
        <v>5.026548245743669</v>
      </c>
      <c r="N1579" s="33">
        <v>1</v>
      </c>
      <c r="O1579" s="3">
        <v>3</v>
      </c>
      <c r="P1579" s="3">
        <v>1.9379999999999999</v>
      </c>
      <c r="Q1579" s="3">
        <v>1.272</v>
      </c>
      <c r="R1579" s="3">
        <v>1.272</v>
      </c>
      <c r="S1579" s="6">
        <v>0</v>
      </c>
      <c r="T1579" s="6">
        <f>R1579-S1579</f>
        <v>1.272</v>
      </c>
      <c r="U1579" s="3">
        <v>1.7569999999999999</v>
      </c>
      <c r="V1579" s="6">
        <f>U1579-S1579</f>
        <v>1.7569999999999999</v>
      </c>
      <c r="W1579" s="6">
        <f>100 - (1 - (((U1579-T1579)/U1579)+(S1579/T1579)))*100</f>
        <v>27.603870233352296</v>
      </c>
      <c r="X1579" s="3">
        <v>1.7569999999999999</v>
      </c>
      <c r="Y1579" s="13">
        <f>(X1579-U1579)/U1579*100</f>
        <v>0</v>
      </c>
      <c r="Z1579" s="14" t="str">
        <f>IF(W1579&gt;10,"NA",Y1579)</f>
        <v>NA</v>
      </c>
    </row>
    <row r="1580" spans="1:26" ht="19" x14ac:dyDescent="0.25">
      <c r="A1580" s="23">
        <v>1579</v>
      </c>
      <c r="B1580" s="5" t="s">
        <v>25</v>
      </c>
      <c r="C1580" s="3" t="s">
        <v>50</v>
      </c>
      <c r="D1580" s="3" t="s">
        <v>50</v>
      </c>
      <c r="E1580" s="3" t="s">
        <v>47</v>
      </c>
      <c r="F1580" s="3" t="s">
        <v>23</v>
      </c>
      <c r="G1580" s="3">
        <v>31</v>
      </c>
      <c r="H1580" s="3" t="s">
        <v>9</v>
      </c>
      <c r="I1580" s="3" t="s">
        <v>37</v>
      </c>
      <c r="J1580" s="3">
        <v>677</v>
      </c>
      <c r="K1580" s="3">
        <v>80</v>
      </c>
      <c r="L1580" s="3">
        <v>0</v>
      </c>
      <c r="M1580" s="4">
        <f>PI()*(K1580/2)^2/1000+PI()*(L1580/2)^2/1000</f>
        <v>5.026548245743669</v>
      </c>
      <c r="N1580" s="33">
        <v>0</v>
      </c>
      <c r="O1580" s="3">
        <v>4</v>
      </c>
      <c r="P1580" s="3">
        <v>3.641</v>
      </c>
      <c r="Q1580" s="3">
        <v>6.2919999999999998</v>
      </c>
      <c r="R1580" s="3">
        <v>6.1829999999999998</v>
      </c>
      <c r="S1580" s="6">
        <v>0</v>
      </c>
      <c r="T1580" s="6">
        <f>R1580-S1580</f>
        <v>6.1829999999999998</v>
      </c>
      <c r="U1580" s="3">
        <v>6.4329999999999998</v>
      </c>
      <c r="V1580" s="6">
        <f>U1580-S1580</f>
        <v>6.4329999999999998</v>
      </c>
      <c r="W1580" s="6">
        <f>100 - (1 - (((U1580-T1580)/U1580)+(S1580/T1580)))*100</f>
        <v>3.8862117208145435</v>
      </c>
      <c r="X1580" s="3">
        <v>6.476</v>
      </c>
      <c r="Y1580" s="13">
        <f>(X1580-U1580)/U1580*100</f>
        <v>0.66842841598010494</v>
      </c>
      <c r="Z1580" s="14">
        <f>IF(W1580&gt;10,"NA",Y1580)</f>
        <v>0.66842841598010494</v>
      </c>
    </row>
    <row r="1581" spans="1:26" ht="19" x14ac:dyDescent="0.25">
      <c r="A1581" s="23">
        <v>1580</v>
      </c>
      <c r="B1581" s="5" t="s">
        <v>25</v>
      </c>
      <c r="C1581" s="3" t="s">
        <v>50</v>
      </c>
      <c r="D1581" s="3" t="s">
        <v>50</v>
      </c>
      <c r="E1581" s="3" t="s">
        <v>47</v>
      </c>
      <c r="F1581" s="3" t="s">
        <v>23</v>
      </c>
      <c r="G1581" s="3">
        <v>31</v>
      </c>
      <c r="H1581" s="3" t="s">
        <v>9</v>
      </c>
      <c r="I1581" s="3" t="s">
        <v>37</v>
      </c>
      <c r="J1581" s="3">
        <v>677</v>
      </c>
      <c r="K1581" s="3">
        <v>80</v>
      </c>
      <c r="L1581" s="3">
        <v>0</v>
      </c>
      <c r="M1581" s="4">
        <f>PI()*(K1581/2)^2/1000+PI()*(L1581/2)^2/1000</f>
        <v>5.026548245743669</v>
      </c>
      <c r="N1581" s="33">
        <v>0</v>
      </c>
      <c r="O1581" s="3">
        <v>5</v>
      </c>
      <c r="P1581" s="3">
        <v>3.8010000000000002</v>
      </c>
      <c r="Q1581" s="3">
        <v>5.88</v>
      </c>
      <c r="R1581" s="3">
        <v>5.782</v>
      </c>
      <c r="S1581" s="6">
        <v>0</v>
      </c>
      <c r="T1581" s="6">
        <f>R1581-S1581</f>
        <v>5.782</v>
      </c>
      <c r="U1581" s="3">
        <v>6.25</v>
      </c>
      <c r="V1581" s="6">
        <f>U1581-S1581</f>
        <v>6.25</v>
      </c>
      <c r="W1581" s="6">
        <f>100 - (1 - (((U1581-T1581)/U1581)+(S1581/T1581)))*100</f>
        <v>7.4879999999999995</v>
      </c>
      <c r="X1581" s="3">
        <v>6.2859999999999996</v>
      </c>
      <c r="Y1581" s="13">
        <f>(X1581-U1581)/U1581*100</f>
        <v>0.57599999999999341</v>
      </c>
      <c r="Z1581" s="14">
        <f>IF(W1581&gt;10,"NA",Y1581)</f>
        <v>0.57599999999999341</v>
      </c>
    </row>
    <row r="1582" spans="1:26" ht="19" x14ac:dyDescent="0.25">
      <c r="A1582" s="23">
        <v>1581</v>
      </c>
      <c r="B1582" s="5" t="s">
        <v>25</v>
      </c>
      <c r="C1582" s="3" t="s">
        <v>50</v>
      </c>
      <c r="D1582" s="3" t="s">
        <v>50</v>
      </c>
      <c r="E1582" s="3" t="s">
        <v>47</v>
      </c>
      <c r="F1582" s="3" t="s">
        <v>23</v>
      </c>
      <c r="G1582" s="3">
        <v>31</v>
      </c>
      <c r="H1582" s="3" t="s">
        <v>9</v>
      </c>
      <c r="I1582" s="3" t="s">
        <v>37</v>
      </c>
      <c r="J1582" s="3">
        <v>677</v>
      </c>
      <c r="K1582" s="3">
        <v>80</v>
      </c>
      <c r="L1582" s="3">
        <v>0</v>
      </c>
      <c r="M1582" s="4">
        <f>PI()*(K1582/2)^2/1000+PI()*(L1582/2)^2/1000</f>
        <v>5.026548245743669</v>
      </c>
      <c r="N1582" s="33">
        <v>0</v>
      </c>
      <c r="O1582" s="3">
        <v>6</v>
      </c>
      <c r="P1582" s="3">
        <v>3.58</v>
      </c>
      <c r="Q1582" s="3">
        <v>4.2789999999999999</v>
      </c>
      <c r="R1582" s="3">
        <v>4.1509999999999998</v>
      </c>
      <c r="S1582" s="6">
        <v>0</v>
      </c>
      <c r="T1582" s="6">
        <f>R1582-S1582</f>
        <v>4.1509999999999998</v>
      </c>
      <c r="U1582" s="3">
        <v>5.6</v>
      </c>
      <c r="V1582" s="6">
        <f>U1582-S1582</f>
        <v>5.6</v>
      </c>
      <c r="W1582" s="6">
        <f>100 - (1 - (((U1582-T1582)/U1582)+(S1582/T1582)))*100</f>
        <v>25.875</v>
      </c>
      <c r="X1582" s="3">
        <v>5.6</v>
      </c>
      <c r="Y1582" s="13">
        <f>(X1582-U1582)/U1582*100</f>
        <v>0</v>
      </c>
      <c r="Z1582" s="14" t="str">
        <f>IF(W1582&gt;10,"NA",Y1582)</f>
        <v>NA</v>
      </c>
    </row>
    <row r="1583" spans="1:26" ht="19" x14ac:dyDescent="0.25">
      <c r="A1583" s="23">
        <v>1582</v>
      </c>
      <c r="B1583" s="5" t="s">
        <v>25</v>
      </c>
      <c r="C1583" s="3" t="s">
        <v>50</v>
      </c>
      <c r="D1583" s="3" t="s">
        <v>50</v>
      </c>
      <c r="E1583" s="3" t="s">
        <v>47</v>
      </c>
      <c r="F1583" s="3" t="s">
        <v>23</v>
      </c>
      <c r="G1583" s="3">
        <v>31</v>
      </c>
      <c r="H1583" s="3" t="s">
        <v>9</v>
      </c>
      <c r="I1583" s="3" t="s">
        <v>37</v>
      </c>
      <c r="J1583" s="3">
        <v>677</v>
      </c>
      <c r="K1583" s="3">
        <v>80</v>
      </c>
      <c r="L1583" s="3">
        <v>0</v>
      </c>
      <c r="M1583" s="4">
        <f>PI()*(K1583/2)^2/1000+PI()*(L1583/2)^2/1000</f>
        <v>5.026548245743669</v>
      </c>
      <c r="N1583" s="33">
        <v>0</v>
      </c>
      <c r="O1583" s="3">
        <v>7</v>
      </c>
      <c r="P1583" s="3">
        <v>3.54</v>
      </c>
      <c r="Q1583" s="3">
        <v>6.0490000000000004</v>
      </c>
      <c r="R1583" s="3">
        <v>5.843</v>
      </c>
      <c r="S1583" s="6">
        <v>0</v>
      </c>
      <c r="T1583" s="6">
        <f>R1583-S1583</f>
        <v>5.843</v>
      </c>
      <c r="U1583" s="3">
        <v>5.843</v>
      </c>
      <c r="V1583" s="6">
        <f>U1583-S1583</f>
        <v>5.843</v>
      </c>
      <c r="W1583" s="6">
        <f>100 - (1 - (((U1583-T1583)/U1583)+(S1583/T1583)))*100</f>
        <v>0</v>
      </c>
      <c r="X1583" s="3">
        <v>5.843</v>
      </c>
      <c r="Y1583" s="13">
        <f>(X1583-U1583)/U1583*100</f>
        <v>0</v>
      </c>
      <c r="Z1583" s="14">
        <f>IF(W1583&gt;10,"NA",Y1583)</f>
        <v>0</v>
      </c>
    </row>
    <row r="1584" spans="1:26" ht="19" x14ac:dyDescent="0.25">
      <c r="A1584" s="23">
        <v>1583</v>
      </c>
      <c r="B1584" s="5" t="s">
        <v>25</v>
      </c>
      <c r="C1584" s="3" t="s">
        <v>50</v>
      </c>
      <c r="D1584" s="3" t="s">
        <v>50</v>
      </c>
      <c r="E1584" s="3" t="s">
        <v>47</v>
      </c>
      <c r="F1584" s="3" t="s">
        <v>23</v>
      </c>
      <c r="G1584" s="3">
        <v>31</v>
      </c>
      <c r="H1584" s="3" t="s">
        <v>17</v>
      </c>
      <c r="I1584" s="3" t="s">
        <v>37</v>
      </c>
      <c r="J1584" s="3">
        <v>677</v>
      </c>
      <c r="K1584" s="3">
        <v>80</v>
      </c>
      <c r="L1584" s="3">
        <v>0</v>
      </c>
      <c r="M1584" s="4">
        <f>PI()*(K1584/2)^2/1000+PI()*(L1584/2)^2/1000</f>
        <v>5.026548245743669</v>
      </c>
      <c r="N1584" s="33">
        <v>0</v>
      </c>
      <c r="O1584" s="3">
        <v>1</v>
      </c>
      <c r="P1584" s="3">
        <v>2.1379999999999999</v>
      </c>
      <c r="Q1584" s="3">
        <v>2.5430000000000001</v>
      </c>
      <c r="R1584" s="3">
        <v>2.3849999999999998</v>
      </c>
      <c r="S1584" s="6">
        <v>0</v>
      </c>
      <c r="T1584" s="6">
        <f>R1584-S1584</f>
        <v>2.3849999999999998</v>
      </c>
      <c r="U1584" s="3">
        <v>2.3849999999999998</v>
      </c>
      <c r="V1584" s="6">
        <f>U1584-S1584</f>
        <v>2.3849999999999998</v>
      </c>
      <c r="W1584" s="6">
        <f>100 - (1 - (((U1584-T1584)/U1584)+(S1584/T1584)))*100</f>
        <v>0</v>
      </c>
      <c r="X1584" s="3">
        <v>2.4260000000000002</v>
      </c>
      <c r="Y1584" s="13">
        <f>(X1584-U1584)/U1584*100</f>
        <v>1.7190775681341877</v>
      </c>
      <c r="Z1584" s="14">
        <f>IF(W1584&gt;10,"NA",Y1584)</f>
        <v>1.7190775681341877</v>
      </c>
    </row>
    <row r="1585" spans="1:26" ht="19" x14ac:dyDescent="0.25">
      <c r="A1585" s="23">
        <v>1584</v>
      </c>
      <c r="B1585" s="5" t="s">
        <v>25</v>
      </c>
      <c r="C1585" s="3" t="s">
        <v>50</v>
      </c>
      <c r="D1585" s="3" t="s">
        <v>50</v>
      </c>
      <c r="E1585" s="3" t="s">
        <v>47</v>
      </c>
      <c r="F1585" s="3" t="s">
        <v>23</v>
      </c>
      <c r="G1585" s="3">
        <v>31</v>
      </c>
      <c r="H1585" s="3" t="s">
        <v>17</v>
      </c>
      <c r="I1585" s="3" t="s">
        <v>37</v>
      </c>
      <c r="J1585" s="3">
        <v>677</v>
      </c>
      <c r="K1585" s="3">
        <v>80</v>
      </c>
      <c r="L1585" s="3">
        <v>0</v>
      </c>
      <c r="M1585" s="4">
        <f>PI()*(K1585/2)^2/1000+PI()*(L1585/2)^2/1000</f>
        <v>5.026548245743669</v>
      </c>
      <c r="N1585" s="33">
        <v>1</v>
      </c>
      <c r="O1585" s="3">
        <v>2</v>
      </c>
      <c r="P1585" s="3">
        <v>2.5609999999999999</v>
      </c>
      <c r="Q1585" s="3">
        <v>3.43</v>
      </c>
      <c r="R1585" s="3">
        <v>3.3570000000000002</v>
      </c>
      <c r="S1585" s="6">
        <v>0</v>
      </c>
      <c r="T1585" s="6">
        <f>R1585-S1585</f>
        <v>3.3570000000000002</v>
      </c>
      <c r="U1585" s="3">
        <v>3.3570000000000002</v>
      </c>
      <c r="V1585" s="6">
        <f>U1585-S1585</f>
        <v>3.3570000000000002</v>
      </c>
      <c r="W1585" s="6">
        <f>100 - (1 - (((U1585-T1585)/U1585)+(S1585/T1585)))*100</f>
        <v>0</v>
      </c>
      <c r="X1585" s="3">
        <v>3.3759999999999999</v>
      </c>
      <c r="Y1585" s="13">
        <f>(X1585-U1585)/U1585*100</f>
        <v>0.56598153112897476</v>
      </c>
      <c r="Z1585" s="14">
        <f>IF(W1585&gt;10,"NA",Y1585)</f>
        <v>0.56598153112897476</v>
      </c>
    </row>
    <row r="1586" spans="1:26" ht="19" x14ac:dyDescent="0.25">
      <c r="A1586" s="23">
        <v>1585</v>
      </c>
      <c r="B1586" s="5" t="s">
        <v>25</v>
      </c>
      <c r="C1586" s="3" t="s">
        <v>50</v>
      </c>
      <c r="D1586" s="3" t="s">
        <v>50</v>
      </c>
      <c r="E1586" s="3" t="s">
        <v>47</v>
      </c>
      <c r="F1586" s="3" t="s">
        <v>23</v>
      </c>
      <c r="G1586" s="3">
        <v>31</v>
      </c>
      <c r="H1586" s="3" t="s">
        <v>17</v>
      </c>
      <c r="I1586" s="3" t="s">
        <v>37</v>
      </c>
      <c r="J1586" s="3">
        <v>677</v>
      </c>
      <c r="K1586" s="3">
        <v>80</v>
      </c>
      <c r="L1586" s="3">
        <v>0</v>
      </c>
      <c r="M1586" s="4">
        <f>PI()*(K1586/2)^2/1000+PI()*(L1586/2)^2/1000</f>
        <v>5.026548245743669</v>
      </c>
      <c r="N1586" s="33">
        <v>0</v>
      </c>
      <c r="O1586" s="3">
        <v>3</v>
      </c>
      <c r="P1586" s="3">
        <v>3.0390000000000001</v>
      </c>
      <c r="Q1586" s="3">
        <v>3.863</v>
      </c>
      <c r="R1586" s="3">
        <v>3.6970000000000001</v>
      </c>
      <c r="S1586" s="6">
        <v>0</v>
      </c>
      <c r="T1586" s="6">
        <f>R1586-S1586</f>
        <v>3.6970000000000001</v>
      </c>
      <c r="U1586" s="3">
        <v>3.8330000000000002</v>
      </c>
      <c r="V1586" s="6">
        <f>U1586-S1586</f>
        <v>3.8330000000000002</v>
      </c>
      <c r="W1586" s="6">
        <f>100 - (1 - (((U1586-T1586)/U1586)+(S1586/T1586)))*100</f>
        <v>3.5481346204017825</v>
      </c>
      <c r="X1586" s="3">
        <v>3.8330000000000002</v>
      </c>
      <c r="Y1586" s="13">
        <f>(X1586-U1586)/U1586*100</f>
        <v>0</v>
      </c>
      <c r="Z1586" s="14">
        <f>IF(W1586&gt;10,"NA",Y1586)</f>
        <v>0</v>
      </c>
    </row>
    <row r="1587" spans="1:26" ht="19" x14ac:dyDescent="0.25">
      <c r="A1587" s="23">
        <v>1586</v>
      </c>
      <c r="B1587" s="5" t="s">
        <v>25</v>
      </c>
      <c r="C1587" s="3" t="s">
        <v>50</v>
      </c>
      <c r="D1587" s="3" t="s">
        <v>50</v>
      </c>
      <c r="E1587" s="3" t="s">
        <v>47</v>
      </c>
      <c r="F1587" s="3" t="s">
        <v>23</v>
      </c>
      <c r="G1587" s="3">
        <v>31</v>
      </c>
      <c r="H1587" s="3" t="s">
        <v>17</v>
      </c>
      <c r="I1587" s="3" t="s">
        <v>37</v>
      </c>
      <c r="J1587" s="3">
        <v>677</v>
      </c>
      <c r="K1587" s="3">
        <v>80</v>
      </c>
      <c r="L1587" s="3">
        <v>0</v>
      </c>
      <c r="M1587" s="4">
        <f>PI()*(K1587/2)^2/1000+PI()*(L1587/2)^2/1000</f>
        <v>5.026548245743669</v>
      </c>
      <c r="N1587" s="33">
        <v>1</v>
      </c>
      <c r="O1587" s="3">
        <v>4</v>
      </c>
      <c r="P1587" s="3">
        <v>2.2360000000000002</v>
      </c>
      <c r="Q1587" s="3">
        <v>2.3479999999999999</v>
      </c>
      <c r="R1587" s="3">
        <v>2.2519999999999998</v>
      </c>
      <c r="S1587" s="6">
        <v>0</v>
      </c>
      <c r="T1587" s="6">
        <f>R1587-S1587</f>
        <v>2.2519999999999998</v>
      </c>
      <c r="U1587" s="3">
        <v>2.2519999999999998</v>
      </c>
      <c r="V1587" s="6">
        <f>U1587-S1587</f>
        <v>2.2519999999999998</v>
      </c>
      <c r="W1587" s="6">
        <f>100 - (1 - (((U1587-T1587)/U1587)+(S1587/T1587)))*100</f>
        <v>0</v>
      </c>
      <c r="X1587" s="3">
        <v>2.2770000000000001</v>
      </c>
      <c r="Y1587" s="13">
        <f>(X1587-U1587)/U1587*100</f>
        <v>1.1101243339254154</v>
      </c>
      <c r="Z1587" s="14">
        <f>IF(W1587&gt;10,"NA",Y1587)</f>
        <v>1.1101243339254154</v>
      </c>
    </row>
    <row r="1588" spans="1:26" ht="19" x14ac:dyDescent="0.25">
      <c r="A1588" s="23">
        <v>1587</v>
      </c>
      <c r="B1588" s="5" t="s">
        <v>25</v>
      </c>
      <c r="C1588" s="3" t="s">
        <v>50</v>
      </c>
      <c r="D1588" s="3" t="s">
        <v>50</v>
      </c>
      <c r="E1588" s="3" t="s">
        <v>47</v>
      </c>
      <c r="F1588" s="3" t="s">
        <v>23</v>
      </c>
      <c r="G1588" s="3">
        <v>31</v>
      </c>
      <c r="H1588" s="3" t="s">
        <v>17</v>
      </c>
      <c r="I1588" s="3" t="s">
        <v>37</v>
      </c>
      <c r="J1588" s="3">
        <v>677</v>
      </c>
      <c r="K1588" s="3">
        <v>80</v>
      </c>
      <c r="L1588" s="3">
        <v>0</v>
      </c>
      <c r="M1588" s="4">
        <f>PI()*(K1588/2)^2/1000+PI()*(L1588/2)^2/1000</f>
        <v>5.026548245743669</v>
      </c>
      <c r="N1588" s="33">
        <v>0</v>
      </c>
      <c r="O1588" s="3">
        <v>5</v>
      </c>
      <c r="P1588" s="3">
        <v>2.3580000000000001</v>
      </c>
      <c r="Q1588" s="3">
        <v>2.9660000000000002</v>
      </c>
      <c r="R1588" s="3">
        <v>2.8380000000000001</v>
      </c>
      <c r="S1588" s="6">
        <v>0</v>
      </c>
      <c r="T1588" s="6">
        <f>R1588-S1588</f>
        <v>2.8380000000000001</v>
      </c>
      <c r="U1588" s="3">
        <v>3.0790000000000002</v>
      </c>
      <c r="V1588" s="6">
        <f>U1588-S1588</f>
        <v>3.0790000000000002</v>
      </c>
      <c r="W1588" s="6">
        <f>100 - (1 - (((U1588-T1588)/U1588)+(S1588/T1588)))*100</f>
        <v>7.8272166287755738</v>
      </c>
      <c r="X1588" s="3">
        <v>3.109</v>
      </c>
      <c r="Y1588" s="13">
        <f>(X1588-U1588)/U1588*100</f>
        <v>0.97434231893471257</v>
      </c>
      <c r="Z1588" s="14">
        <f>IF(W1588&gt;10,"NA",Y1588)</f>
        <v>0.97434231893471257</v>
      </c>
    </row>
    <row r="1589" spans="1:26" ht="19" x14ac:dyDescent="0.25">
      <c r="A1589" s="23">
        <v>1588</v>
      </c>
      <c r="B1589" s="5" t="s">
        <v>25</v>
      </c>
      <c r="C1589" s="3" t="s">
        <v>50</v>
      </c>
      <c r="D1589" s="3" t="s">
        <v>50</v>
      </c>
      <c r="E1589" s="3" t="s">
        <v>47</v>
      </c>
      <c r="F1589" s="3" t="s">
        <v>23</v>
      </c>
      <c r="G1589" s="3">
        <v>32</v>
      </c>
      <c r="H1589" s="3" t="s">
        <v>9</v>
      </c>
      <c r="I1589" s="3" t="s">
        <v>43</v>
      </c>
      <c r="J1589" s="3">
        <v>674</v>
      </c>
      <c r="K1589" s="3">
        <v>30</v>
      </c>
      <c r="L1589" s="3">
        <v>0</v>
      </c>
      <c r="M1589" s="4">
        <f>PI()*(K1589/2)^2/1000+PI()*(L1589/2)^2/1000</f>
        <v>0.70685834705770345</v>
      </c>
      <c r="N1589" s="33">
        <v>1</v>
      </c>
      <c r="O1589" s="3">
        <v>1</v>
      </c>
      <c r="P1589" s="3">
        <v>2.56</v>
      </c>
      <c r="Q1589" s="3">
        <v>2.79</v>
      </c>
      <c r="R1589" s="3">
        <v>2.7290000000000001</v>
      </c>
      <c r="S1589" s="6">
        <v>0</v>
      </c>
      <c r="T1589" s="6">
        <f>R1589-S1589</f>
        <v>2.7290000000000001</v>
      </c>
      <c r="U1589" s="3">
        <v>2.7290000000000001</v>
      </c>
      <c r="V1589" s="6">
        <f>U1589-S1589</f>
        <v>2.7290000000000001</v>
      </c>
      <c r="W1589" s="6">
        <f>100 - (1 - (((U1589-T1589)/U1589)+(S1589/T1589)))*100</f>
        <v>0</v>
      </c>
      <c r="X1589" s="3">
        <v>2.76</v>
      </c>
      <c r="Y1589" s="13">
        <f>(X1589-U1589)/U1589*100</f>
        <v>1.1359472334188234</v>
      </c>
      <c r="Z1589" s="14">
        <f>IF(W1589&gt;10,"NA",Y1589)</f>
        <v>1.1359472334188234</v>
      </c>
    </row>
    <row r="1590" spans="1:26" ht="19" x14ac:dyDescent="0.25">
      <c r="A1590" s="23">
        <v>1589</v>
      </c>
      <c r="B1590" s="5" t="s">
        <v>25</v>
      </c>
      <c r="C1590" s="3" t="s">
        <v>50</v>
      </c>
      <c r="D1590" s="3" t="s">
        <v>50</v>
      </c>
      <c r="E1590" s="3" t="s">
        <v>47</v>
      </c>
      <c r="F1590" s="3" t="s">
        <v>23</v>
      </c>
      <c r="G1590" s="3">
        <v>32</v>
      </c>
      <c r="H1590" s="3" t="s">
        <v>9</v>
      </c>
      <c r="I1590" s="3" t="s">
        <v>43</v>
      </c>
      <c r="J1590" s="3">
        <v>674</v>
      </c>
      <c r="K1590" s="3">
        <v>30</v>
      </c>
      <c r="L1590" s="3">
        <v>0</v>
      </c>
      <c r="M1590" s="4">
        <f>PI()*(K1590/2)^2/1000+PI()*(L1590/2)^2/1000</f>
        <v>0.70685834705770345</v>
      </c>
      <c r="N1590" s="33">
        <v>1</v>
      </c>
      <c r="O1590" s="3">
        <v>2</v>
      </c>
      <c r="P1590" s="3">
        <v>2.6970000000000001</v>
      </c>
      <c r="Q1590" s="3">
        <v>3.7040000000000002</v>
      </c>
      <c r="R1590" s="3">
        <v>3.6280000000000001</v>
      </c>
      <c r="S1590" s="6">
        <v>0</v>
      </c>
      <c r="T1590" s="6">
        <f>R1590-S1590</f>
        <v>3.6280000000000001</v>
      </c>
      <c r="U1590" s="3">
        <v>3.6280000000000001</v>
      </c>
      <c r="V1590" s="6">
        <f>U1590-S1590</f>
        <v>3.6280000000000001</v>
      </c>
      <c r="W1590" s="6">
        <f>100 - (1 - (((U1590-T1590)/U1590)+(S1590/T1590)))*100</f>
        <v>0</v>
      </c>
      <c r="X1590" s="3">
        <v>3.7210000000000001</v>
      </c>
      <c r="Y1590" s="13">
        <f>(X1590-U1590)/U1590*100</f>
        <v>2.5633958103638359</v>
      </c>
      <c r="Z1590" s="14">
        <f>IF(W1590&gt;10,"NA",Y1590)</f>
        <v>2.5633958103638359</v>
      </c>
    </row>
    <row r="1591" spans="1:26" ht="19" x14ac:dyDescent="0.25">
      <c r="A1591" s="23">
        <v>1590</v>
      </c>
      <c r="B1591" s="5" t="s">
        <v>25</v>
      </c>
      <c r="C1591" s="3" t="s">
        <v>50</v>
      </c>
      <c r="D1591" s="3" t="s">
        <v>50</v>
      </c>
      <c r="E1591" s="3" t="s">
        <v>47</v>
      </c>
      <c r="F1591" s="3" t="s">
        <v>23</v>
      </c>
      <c r="G1591" s="3">
        <v>32</v>
      </c>
      <c r="H1591" s="3" t="s">
        <v>9</v>
      </c>
      <c r="I1591" s="3" t="s">
        <v>43</v>
      </c>
      <c r="J1591" s="3">
        <v>674</v>
      </c>
      <c r="K1591" s="3">
        <v>30</v>
      </c>
      <c r="L1591" s="3">
        <v>0</v>
      </c>
      <c r="M1591" s="4">
        <f>PI()*(K1591/2)^2/1000+PI()*(L1591/2)^2/1000</f>
        <v>0.70685834705770345</v>
      </c>
      <c r="N1591" s="33">
        <v>1</v>
      </c>
      <c r="O1591" s="3">
        <v>3</v>
      </c>
      <c r="P1591" s="3">
        <v>2.629</v>
      </c>
      <c r="Q1591" s="3">
        <v>2.8210000000000002</v>
      </c>
      <c r="R1591" s="3">
        <v>2.7610000000000001</v>
      </c>
      <c r="S1591" s="6">
        <v>0</v>
      </c>
      <c r="T1591" s="6">
        <f>R1591-S1591</f>
        <v>2.7610000000000001</v>
      </c>
      <c r="U1591" s="3">
        <v>2.7610000000000001</v>
      </c>
      <c r="V1591" s="6">
        <f>U1591-S1591</f>
        <v>2.7610000000000001</v>
      </c>
      <c r="W1591" s="6">
        <f>100 - (1 - (((U1591-T1591)/U1591)+(S1591/T1591)))*100</f>
        <v>0</v>
      </c>
      <c r="X1591" s="3">
        <v>2.82</v>
      </c>
      <c r="Y1591" s="13">
        <f>(X1591-U1591)/U1591*100</f>
        <v>2.1369069177834015</v>
      </c>
      <c r="Z1591" s="14">
        <f>IF(W1591&gt;10,"NA",Y1591)</f>
        <v>2.1369069177834015</v>
      </c>
    </row>
    <row r="1592" spans="1:26" ht="19" x14ac:dyDescent="0.25">
      <c r="A1592" s="23">
        <v>1591</v>
      </c>
      <c r="B1592" s="5" t="s">
        <v>25</v>
      </c>
      <c r="C1592" s="3" t="s">
        <v>50</v>
      </c>
      <c r="D1592" s="3" t="s">
        <v>50</v>
      </c>
      <c r="E1592" s="3" t="s">
        <v>47</v>
      </c>
      <c r="F1592" s="3" t="s">
        <v>23</v>
      </c>
      <c r="G1592" s="3">
        <v>32</v>
      </c>
      <c r="H1592" s="3" t="s">
        <v>9</v>
      </c>
      <c r="I1592" s="3" t="s">
        <v>43</v>
      </c>
      <c r="J1592" s="3">
        <v>674</v>
      </c>
      <c r="K1592" s="3">
        <v>30</v>
      </c>
      <c r="L1592" s="3">
        <v>0</v>
      </c>
      <c r="M1592" s="4">
        <f>PI()*(K1592/2)^2/1000+PI()*(L1592/2)^2/1000</f>
        <v>0.70685834705770345</v>
      </c>
      <c r="N1592" s="33">
        <v>0</v>
      </c>
      <c r="O1592" s="3">
        <v>4</v>
      </c>
      <c r="P1592" s="3">
        <v>2.5169999999999999</v>
      </c>
      <c r="Q1592" s="3">
        <v>2.9670000000000001</v>
      </c>
      <c r="R1592" s="3">
        <v>2.9180000000000001</v>
      </c>
      <c r="S1592" s="6">
        <v>0</v>
      </c>
      <c r="T1592" s="6">
        <f>R1592-S1592</f>
        <v>2.9180000000000001</v>
      </c>
      <c r="U1592" s="3">
        <v>3.2050000000000001</v>
      </c>
      <c r="V1592" s="6">
        <f>U1592-S1592</f>
        <v>3.2050000000000001</v>
      </c>
      <c r="W1592" s="6">
        <f>100 - (1 - (((U1592-T1592)/U1592)+(S1592/T1592)))*100</f>
        <v>8.9547581903276097</v>
      </c>
      <c r="X1592" s="3">
        <v>3.2050000000000001</v>
      </c>
      <c r="Y1592" s="13">
        <f>(X1592-U1592)/U1592*100</f>
        <v>0</v>
      </c>
      <c r="Z1592" s="14">
        <f>IF(W1592&gt;10,"NA",Y1592)</f>
        <v>0</v>
      </c>
    </row>
    <row r="1593" spans="1:26" ht="19" x14ac:dyDescent="0.25">
      <c r="A1593" s="23">
        <v>1592</v>
      </c>
      <c r="B1593" s="5" t="s">
        <v>25</v>
      </c>
      <c r="C1593" s="3" t="s">
        <v>50</v>
      </c>
      <c r="D1593" s="3" t="s">
        <v>50</v>
      </c>
      <c r="E1593" s="3" t="s">
        <v>47</v>
      </c>
      <c r="F1593" s="3" t="s">
        <v>23</v>
      </c>
      <c r="G1593" s="3">
        <v>32</v>
      </c>
      <c r="H1593" s="3" t="s">
        <v>9</v>
      </c>
      <c r="I1593" s="3" t="s">
        <v>43</v>
      </c>
      <c r="J1593" s="3">
        <v>674</v>
      </c>
      <c r="K1593" s="3">
        <v>30</v>
      </c>
      <c r="L1593" s="3">
        <v>0</v>
      </c>
      <c r="M1593" s="4">
        <f>PI()*(K1593/2)^2/1000+PI()*(L1593/2)^2/1000</f>
        <v>0.70685834705770345</v>
      </c>
      <c r="N1593" s="33">
        <v>0</v>
      </c>
      <c r="O1593" s="3">
        <v>5</v>
      </c>
      <c r="P1593" s="3">
        <v>1.9590000000000001</v>
      </c>
      <c r="Q1593" s="3">
        <v>1.9770000000000001</v>
      </c>
      <c r="R1593" s="3">
        <v>1.9570000000000001</v>
      </c>
      <c r="S1593" s="6">
        <v>0</v>
      </c>
      <c r="T1593" s="6">
        <f>R1593-S1593</f>
        <v>1.9570000000000001</v>
      </c>
      <c r="U1593" s="3">
        <v>2.2370000000000001</v>
      </c>
      <c r="V1593" s="6">
        <f>U1593-S1593</f>
        <v>2.2370000000000001</v>
      </c>
      <c r="W1593" s="6">
        <f>100 - (1 - (((U1593-T1593)/U1593)+(S1593/T1593)))*100</f>
        <v>12.516763522574877</v>
      </c>
      <c r="X1593" s="3">
        <v>2.2370000000000001</v>
      </c>
      <c r="Y1593" s="13">
        <f>(X1593-U1593)/U1593*100</f>
        <v>0</v>
      </c>
      <c r="Z1593" s="14" t="str">
        <f>IF(W1593&gt;10,"NA",Y1593)</f>
        <v>NA</v>
      </c>
    </row>
    <row r="1594" spans="1:26" ht="19" x14ac:dyDescent="0.25">
      <c r="A1594" s="23">
        <v>1593</v>
      </c>
      <c r="B1594" s="5" t="s">
        <v>25</v>
      </c>
      <c r="C1594" s="3" t="s">
        <v>50</v>
      </c>
      <c r="D1594" s="3" t="s">
        <v>50</v>
      </c>
      <c r="E1594" s="3" t="s">
        <v>47</v>
      </c>
      <c r="F1594" s="3" t="s">
        <v>23</v>
      </c>
      <c r="G1594" s="3">
        <v>32</v>
      </c>
      <c r="H1594" s="3" t="s">
        <v>9</v>
      </c>
      <c r="I1594" s="3" t="s">
        <v>43</v>
      </c>
      <c r="J1594" s="3">
        <v>674</v>
      </c>
      <c r="K1594" s="3">
        <v>30</v>
      </c>
      <c r="L1594" s="3">
        <v>0</v>
      </c>
      <c r="M1594" s="4">
        <f>PI()*(K1594/2)^2/1000+PI()*(L1594/2)^2/1000</f>
        <v>0.70685834705770345</v>
      </c>
      <c r="N1594" s="33">
        <v>0</v>
      </c>
      <c r="O1594" s="3">
        <v>6</v>
      </c>
      <c r="P1594" s="3">
        <v>3.4569999999999999</v>
      </c>
      <c r="Q1594" s="3">
        <v>4.907</v>
      </c>
      <c r="R1594" s="3">
        <v>4.8440000000000003</v>
      </c>
      <c r="S1594" s="6">
        <v>0</v>
      </c>
      <c r="T1594" s="6">
        <f>R1594-S1594</f>
        <v>4.8440000000000003</v>
      </c>
      <c r="U1594" s="3">
        <v>5.3920000000000003</v>
      </c>
      <c r="V1594" s="6">
        <f>U1594-S1594</f>
        <v>5.3920000000000003</v>
      </c>
      <c r="W1594" s="6">
        <f>100 - (1 - (((U1594-T1594)/U1594)+(S1594/T1594)))*100</f>
        <v>10.163204747774472</v>
      </c>
      <c r="X1594" s="3">
        <v>5.593</v>
      </c>
      <c r="Y1594" s="13">
        <f>(X1594-U1594)/U1594*100</f>
        <v>3.7277448071216543</v>
      </c>
      <c r="Z1594" s="14" t="str">
        <f>IF(W1594&gt;10,"NA",Y1594)</f>
        <v>NA</v>
      </c>
    </row>
    <row r="1595" spans="1:26" ht="19" x14ac:dyDescent="0.25">
      <c r="A1595" s="23">
        <v>1594</v>
      </c>
      <c r="B1595" s="5" t="s">
        <v>25</v>
      </c>
      <c r="C1595" s="3" t="s">
        <v>50</v>
      </c>
      <c r="D1595" s="3" t="s">
        <v>50</v>
      </c>
      <c r="E1595" s="3" t="s">
        <v>47</v>
      </c>
      <c r="F1595" s="3" t="s">
        <v>23</v>
      </c>
      <c r="G1595" s="3">
        <v>32</v>
      </c>
      <c r="H1595" s="3" t="s">
        <v>9</v>
      </c>
      <c r="I1595" s="3" t="s">
        <v>43</v>
      </c>
      <c r="J1595" s="3">
        <v>674</v>
      </c>
      <c r="K1595" s="3">
        <v>30</v>
      </c>
      <c r="L1595" s="3">
        <v>0</v>
      </c>
      <c r="M1595" s="4">
        <f>PI()*(K1595/2)^2/1000+PI()*(L1595/2)^2/1000</f>
        <v>0.70685834705770345</v>
      </c>
      <c r="N1595" s="33">
        <v>1</v>
      </c>
      <c r="O1595" s="3">
        <v>7</v>
      </c>
      <c r="P1595" s="3">
        <v>3.7269999999999999</v>
      </c>
      <c r="Q1595" s="3">
        <v>7.133</v>
      </c>
      <c r="R1595" s="3">
        <v>6.992</v>
      </c>
      <c r="S1595" s="6">
        <v>0</v>
      </c>
      <c r="T1595" s="6">
        <f>R1595-S1595</f>
        <v>6.992</v>
      </c>
      <c r="U1595" s="3">
        <v>6.992</v>
      </c>
      <c r="V1595" s="6">
        <f>U1595-S1595</f>
        <v>6.992</v>
      </c>
      <c r="W1595" s="6">
        <f>100 - (1 - (((U1595-T1595)/U1595)+(S1595/T1595)))*100</f>
        <v>0</v>
      </c>
      <c r="X1595" s="3">
        <v>7.1820000000000004</v>
      </c>
      <c r="Y1595" s="13">
        <f>(X1595-U1595)/U1595*100</f>
        <v>2.7173913043478315</v>
      </c>
      <c r="Z1595" s="14">
        <f>IF(W1595&gt;10,"NA",Y1595)</f>
        <v>2.7173913043478315</v>
      </c>
    </row>
    <row r="1596" spans="1:26" ht="19" x14ac:dyDescent="0.25">
      <c r="A1596" s="23">
        <v>1595</v>
      </c>
      <c r="B1596" s="5" t="s">
        <v>25</v>
      </c>
      <c r="C1596" s="3" t="s">
        <v>50</v>
      </c>
      <c r="D1596" s="3" t="s">
        <v>50</v>
      </c>
      <c r="E1596" s="3" t="s">
        <v>47</v>
      </c>
      <c r="F1596" s="3" t="s">
        <v>23</v>
      </c>
      <c r="G1596" s="3">
        <v>32</v>
      </c>
      <c r="H1596" s="3" t="s">
        <v>9</v>
      </c>
      <c r="I1596" s="3" t="s">
        <v>43</v>
      </c>
      <c r="J1596" s="3">
        <v>674</v>
      </c>
      <c r="K1596" s="3">
        <v>30</v>
      </c>
      <c r="L1596" s="3">
        <v>0</v>
      </c>
      <c r="M1596" s="4">
        <f>PI()*(K1596/2)^2/1000+PI()*(L1596/2)^2/1000</f>
        <v>0.70685834705770345</v>
      </c>
      <c r="N1596" s="33">
        <v>1</v>
      </c>
      <c r="O1596" s="3">
        <v>8</v>
      </c>
      <c r="P1596" s="3">
        <v>2.3180000000000001</v>
      </c>
      <c r="Q1596" s="3">
        <v>3.0150000000000001</v>
      </c>
      <c r="R1596" s="3">
        <v>2.952</v>
      </c>
      <c r="S1596" s="6">
        <v>0</v>
      </c>
      <c r="T1596" s="6">
        <f>R1596-S1596</f>
        <v>2.952</v>
      </c>
      <c r="U1596" s="3">
        <v>2.952</v>
      </c>
      <c r="V1596" s="6">
        <f>U1596-S1596</f>
        <v>2.952</v>
      </c>
      <c r="W1596" s="6">
        <f>100 - (1 - (((U1596-T1596)/U1596)+(S1596/T1596)))*100</f>
        <v>0</v>
      </c>
      <c r="X1596" s="3">
        <v>2.9929999999999999</v>
      </c>
      <c r="Y1596" s="13">
        <f>(X1596-U1596)/U1596*100</f>
        <v>1.3888888888888864</v>
      </c>
      <c r="Z1596" s="14">
        <f>IF(W1596&gt;10,"NA",Y1596)</f>
        <v>1.3888888888888864</v>
      </c>
    </row>
    <row r="1597" spans="1:26" ht="19" x14ac:dyDescent="0.25">
      <c r="A1597" s="23">
        <v>1596</v>
      </c>
      <c r="B1597" s="5" t="s">
        <v>25</v>
      </c>
      <c r="C1597" s="3" t="s">
        <v>50</v>
      </c>
      <c r="D1597" s="3" t="s">
        <v>50</v>
      </c>
      <c r="E1597" s="3" t="s">
        <v>47</v>
      </c>
      <c r="F1597" s="3" t="s">
        <v>23</v>
      </c>
      <c r="G1597" s="3">
        <v>32</v>
      </c>
      <c r="H1597" s="3" t="s">
        <v>17</v>
      </c>
      <c r="I1597" s="3" t="s">
        <v>43</v>
      </c>
      <c r="J1597" s="3">
        <v>674</v>
      </c>
      <c r="K1597" s="3">
        <v>30</v>
      </c>
      <c r="L1597" s="3">
        <v>0</v>
      </c>
      <c r="M1597" s="4">
        <f>PI()*(K1597/2)^2/1000+PI()*(L1597/2)^2/1000</f>
        <v>0.70685834705770345</v>
      </c>
      <c r="N1597" s="33">
        <v>0</v>
      </c>
      <c r="O1597" s="3">
        <v>1</v>
      </c>
      <c r="P1597" s="3">
        <v>3.0249999999999999</v>
      </c>
      <c r="Q1597" s="3">
        <v>3.7589999999999999</v>
      </c>
      <c r="R1597" s="3">
        <v>3.609</v>
      </c>
      <c r="S1597" s="6">
        <v>0</v>
      </c>
      <c r="T1597" s="6">
        <f>R1597-S1597</f>
        <v>3.609</v>
      </c>
      <c r="U1597" s="3">
        <v>4.9489999999999998</v>
      </c>
      <c r="V1597" s="6">
        <f>U1597-S1597</f>
        <v>4.9489999999999998</v>
      </c>
      <c r="W1597" s="6">
        <f>100 - (1 - (((U1597-T1597)/U1597)+(S1597/T1597)))*100</f>
        <v>27.076177005455648</v>
      </c>
      <c r="X1597" s="3">
        <v>4.9489999999999998</v>
      </c>
      <c r="Y1597" s="13">
        <f>(X1597-U1597)/U1597*100</f>
        <v>0</v>
      </c>
      <c r="Z1597" s="14" t="str">
        <f>IF(W1597&gt;10,"NA",Y1597)</f>
        <v>NA</v>
      </c>
    </row>
    <row r="1598" spans="1:26" ht="19" x14ac:dyDescent="0.25">
      <c r="A1598" s="23">
        <v>1597</v>
      </c>
      <c r="B1598" s="5" t="s">
        <v>25</v>
      </c>
      <c r="C1598" s="3" t="s">
        <v>50</v>
      </c>
      <c r="D1598" s="3" t="s">
        <v>50</v>
      </c>
      <c r="E1598" s="3" t="s">
        <v>47</v>
      </c>
      <c r="F1598" s="3" t="s">
        <v>23</v>
      </c>
      <c r="G1598" s="3">
        <v>32</v>
      </c>
      <c r="H1598" s="3" t="s">
        <v>17</v>
      </c>
      <c r="I1598" s="3" t="s">
        <v>43</v>
      </c>
      <c r="J1598" s="3">
        <v>674</v>
      </c>
      <c r="K1598" s="3">
        <v>30</v>
      </c>
      <c r="L1598" s="3">
        <v>0</v>
      </c>
      <c r="M1598" s="4">
        <f>PI()*(K1598/2)^2/1000+PI()*(L1598/2)^2/1000</f>
        <v>0.70685834705770345</v>
      </c>
      <c r="N1598" s="33">
        <v>1</v>
      </c>
      <c r="O1598" s="3">
        <v>2</v>
      </c>
      <c r="P1598" s="3">
        <v>2.4369999999999998</v>
      </c>
      <c r="Q1598" s="3">
        <v>2.71</v>
      </c>
      <c r="R1598" s="3">
        <v>2.64</v>
      </c>
      <c r="S1598" s="6">
        <v>0</v>
      </c>
      <c r="T1598" s="6">
        <f>R1598-S1598</f>
        <v>2.64</v>
      </c>
      <c r="U1598" s="3">
        <v>2.64</v>
      </c>
      <c r="V1598" s="6">
        <f>U1598-S1598</f>
        <v>2.64</v>
      </c>
      <c r="W1598" s="6">
        <f>100 - (1 - (((U1598-T1598)/U1598)+(S1598/T1598)))*100</f>
        <v>0</v>
      </c>
      <c r="X1598" s="3">
        <v>2.6480000000000001</v>
      </c>
      <c r="Y1598" s="13">
        <f>(X1598-U1598)/U1598*100</f>
        <v>0.30303030303030332</v>
      </c>
      <c r="Z1598" s="14">
        <f>IF(W1598&gt;10,"NA",Y1598)</f>
        <v>0.30303030303030332</v>
      </c>
    </row>
    <row r="1599" spans="1:26" ht="19" x14ac:dyDescent="0.25">
      <c r="A1599" s="23">
        <v>1598</v>
      </c>
      <c r="B1599" s="5" t="s">
        <v>25</v>
      </c>
      <c r="C1599" s="3" t="s">
        <v>50</v>
      </c>
      <c r="D1599" s="3" t="s">
        <v>50</v>
      </c>
      <c r="E1599" s="3" t="s">
        <v>47</v>
      </c>
      <c r="F1599" s="3" t="s">
        <v>23</v>
      </c>
      <c r="G1599" s="3">
        <v>32</v>
      </c>
      <c r="H1599" s="3" t="s">
        <v>17</v>
      </c>
      <c r="I1599" s="3" t="s">
        <v>43</v>
      </c>
      <c r="J1599" s="3">
        <v>674</v>
      </c>
      <c r="K1599" s="3">
        <v>30</v>
      </c>
      <c r="L1599" s="3">
        <v>0</v>
      </c>
      <c r="M1599" s="4">
        <f>PI()*(K1599/2)^2/1000+PI()*(L1599/2)^2/1000</f>
        <v>0.70685834705770345</v>
      </c>
      <c r="N1599" s="33">
        <v>0</v>
      </c>
      <c r="O1599" s="3">
        <v>3</v>
      </c>
      <c r="P1599" s="3">
        <v>2.97</v>
      </c>
      <c r="Q1599" s="3">
        <v>2.9849999999999999</v>
      </c>
      <c r="R1599" s="3">
        <v>2.9319999999999999</v>
      </c>
      <c r="S1599" s="6">
        <v>0</v>
      </c>
      <c r="T1599" s="6">
        <f>R1599-S1599</f>
        <v>2.9319999999999999</v>
      </c>
      <c r="U1599" s="3">
        <v>3.8809999999999998</v>
      </c>
      <c r="V1599" s="6">
        <f>U1599-S1599</f>
        <v>3.8809999999999998</v>
      </c>
      <c r="W1599" s="6">
        <f>100 - (1 - (((U1599-T1599)/U1599)+(S1599/T1599)))*100</f>
        <v>24.452460706003592</v>
      </c>
      <c r="X1599" s="3">
        <v>3.8809999999999998</v>
      </c>
      <c r="Y1599" s="13">
        <f>(X1599-U1599)/U1599*100</f>
        <v>0</v>
      </c>
      <c r="Z1599" s="14" t="str">
        <f>IF(W1599&gt;10,"NA",Y1599)</f>
        <v>NA</v>
      </c>
    </row>
    <row r="1600" spans="1:26" ht="19" x14ac:dyDescent="0.25">
      <c r="A1600" s="23">
        <v>1599</v>
      </c>
      <c r="B1600" s="5" t="s">
        <v>25</v>
      </c>
      <c r="C1600" s="3" t="s">
        <v>50</v>
      </c>
      <c r="D1600" s="3" t="s">
        <v>50</v>
      </c>
      <c r="E1600" s="3" t="s">
        <v>47</v>
      </c>
      <c r="F1600" s="3" t="s">
        <v>23</v>
      </c>
      <c r="G1600" s="3">
        <v>32</v>
      </c>
      <c r="H1600" s="3" t="s">
        <v>17</v>
      </c>
      <c r="I1600" s="3" t="s">
        <v>43</v>
      </c>
      <c r="J1600" s="3">
        <v>674</v>
      </c>
      <c r="K1600" s="3">
        <v>30</v>
      </c>
      <c r="L1600" s="3">
        <v>0</v>
      </c>
      <c r="M1600" s="4">
        <f>PI()*(K1600/2)^2/1000+PI()*(L1600/2)^2/1000</f>
        <v>0.70685834705770345</v>
      </c>
      <c r="N1600" s="33">
        <v>1</v>
      </c>
      <c r="O1600" s="3">
        <v>4</v>
      </c>
      <c r="P1600" s="3">
        <v>1.9</v>
      </c>
      <c r="Q1600" s="3">
        <v>1.196</v>
      </c>
      <c r="R1600" s="3">
        <v>1.1539999999999999</v>
      </c>
      <c r="S1600" s="6">
        <v>0</v>
      </c>
      <c r="T1600" s="6">
        <f>R1600-S1600</f>
        <v>1.1539999999999999</v>
      </c>
      <c r="U1600" s="3">
        <v>1.1539999999999999</v>
      </c>
      <c r="V1600" s="6">
        <f>U1600-S1600</f>
        <v>1.1539999999999999</v>
      </c>
      <c r="W1600" s="6">
        <f>100 - (1 - (((U1600-T1600)/U1600)+(S1600/T1600)))*100</f>
        <v>0</v>
      </c>
      <c r="X1600" s="3">
        <v>1.1539999999999999</v>
      </c>
      <c r="Y1600" s="13">
        <f>(X1600-U1600)/U1600*100</f>
        <v>0</v>
      </c>
      <c r="Z1600" s="14">
        <f>IF(W1600&gt;10,"NA",Y1600)</f>
        <v>0</v>
      </c>
    </row>
    <row r="1601" spans="1:26" ht="19" x14ac:dyDescent="0.25">
      <c r="A1601" s="23">
        <v>1600</v>
      </c>
      <c r="B1601" s="5" t="s">
        <v>25</v>
      </c>
      <c r="C1601" s="3" t="s">
        <v>50</v>
      </c>
      <c r="D1601" s="3" t="s">
        <v>50</v>
      </c>
      <c r="E1601" s="3" t="s">
        <v>47</v>
      </c>
      <c r="F1601" s="3" t="s">
        <v>23</v>
      </c>
      <c r="G1601" s="3">
        <v>32</v>
      </c>
      <c r="H1601" s="3" t="s">
        <v>17</v>
      </c>
      <c r="I1601" s="3" t="s">
        <v>43</v>
      </c>
      <c r="J1601" s="3">
        <v>674</v>
      </c>
      <c r="K1601" s="3">
        <v>30</v>
      </c>
      <c r="L1601" s="3">
        <v>0</v>
      </c>
      <c r="M1601" s="4">
        <f>PI()*(K1601/2)^2/1000+PI()*(L1601/2)^2/1000</f>
        <v>0.70685834705770345</v>
      </c>
      <c r="N1601" s="33">
        <v>0</v>
      </c>
      <c r="O1601" s="3">
        <v>5</v>
      </c>
      <c r="P1601" s="3">
        <v>3.0470000000000002</v>
      </c>
      <c r="Q1601" s="3">
        <v>4.2729999999999997</v>
      </c>
      <c r="R1601" s="3">
        <v>4.17</v>
      </c>
      <c r="S1601" s="6">
        <v>0</v>
      </c>
      <c r="T1601" s="6">
        <f>R1601-S1601</f>
        <v>4.17</v>
      </c>
      <c r="U1601" s="3">
        <v>4.6500000000000004</v>
      </c>
      <c r="V1601" s="6">
        <f>U1601-S1601</f>
        <v>4.6500000000000004</v>
      </c>
      <c r="W1601" s="6">
        <f>100 - (1 - (((U1601-T1601)/U1601)+(S1601/T1601)))*100</f>
        <v>10.322580645161295</v>
      </c>
      <c r="X1601" s="3">
        <v>4.7610000000000001</v>
      </c>
      <c r="Y1601" s="13">
        <f>(X1601-U1601)/U1601*100</f>
        <v>2.3870967741935432</v>
      </c>
      <c r="Z1601" s="14" t="str">
        <f>IF(W1601&gt;10,"NA",Y1601)</f>
        <v>NA</v>
      </c>
    </row>
    <row r="1602" spans="1:26" ht="19" x14ac:dyDescent="0.25">
      <c r="A1602" s="23">
        <v>1601</v>
      </c>
      <c r="B1602" s="5" t="s">
        <v>25</v>
      </c>
      <c r="C1602" s="3" t="s">
        <v>50</v>
      </c>
      <c r="D1602" s="3" t="s">
        <v>50</v>
      </c>
      <c r="E1602" s="3" t="s">
        <v>47</v>
      </c>
      <c r="F1602" s="3" t="s">
        <v>23</v>
      </c>
      <c r="G1602" s="3">
        <v>32</v>
      </c>
      <c r="H1602" s="3" t="s">
        <v>17</v>
      </c>
      <c r="I1602" s="3" t="s">
        <v>43</v>
      </c>
      <c r="J1602" s="3">
        <v>674</v>
      </c>
      <c r="K1602" s="3">
        <v>30</v>
      </c>
      <c r="L1602" s="3">
        <v>0</v>
      </c>
      <c r="M1602" s="4">
        <f>PI()*(K1602/2)^2/1000+PI()*(L1602/2)^2/1000</f>
        <v>0.70685834705770345</v>
      </c>
      <c r="N1602" s="33">
        <v>0</v>
      </c>
      <c r="O1602" s="3">
        <v>6</v>
      </c>
      <c r="P1602" s="3">
        <v>4.2789999999999999</v>
      </c>
      <c r="Q1602" s="3">
        <v>7.0510000000000002</v>
      </c>
      <c r="R1602" s="3">
        <v>6.9669999999999996</v>
      </c>
      <c r="S1602" s="6">
        <v>0</v>
      </c>
      <c r="T1602" s="6">
        <f>R1602-S1602</f>
        <v>6.9669999999999996</v>
      </c>
      <c r="U1602" s="3">
        <v>7.4249999999999998</v>
      </c>
      <c r="V1602" s="6">
        <f>U1602-S1602</f>
        <v>7.4249999999999998</v>
      </c>
      <c r="W1602" s="6">
        <f>100 - (1 - (((U1602-T1602)/U1602)+(S1602/T1602)))*100</f>
        <v>6.1683501683501731</v>
      </c>
      <c r="X1602" s="3">
        <v>7.5090000000000003</v>
      </c>
      <c r="Y1602" s="13">
        <f>(X1602-U1602)/U1602*100</f>
        <v>1.1313131313131382</v>
      </c>
      <c r="Z1602" s="14">
        <f>IF(W1602&gt;10,"NA",Y1602)</f>
        <v>1.1313131313131382</v>
      </c>
    </row>
    <row r="1603" spans="1:26" ht="19" x14ac:dyDescent="0.25">
      <c r="A1603" s="23">
        <v>1602</v>
      </c>
      <c r="B1603" s="5" t="s">
        <v>25</v>
      </c>
      <c r="C1603" s="3" t="s">
        <v>50</v>
      </c>
      <c r="D1603" s="3" t="s">
        <v>50</v>
      </c>
      <c r="E1603" s="3" t="s">
        <v>47</v>
      </c>
      <c r="F1603" s="3" t="s">
        <v>23</v>
      </c>
      <c r="G1603" s="3">
        <v>32</v>
      </c>
      <c r="H1603" s="3" t="s">
        <v>17</v>
      </c>
      <c r="I1603" s="3" t="s">
        <v>43</v>
      </c>
      <c r="J1603" s="3">
        <v>674</v>
      </c>
      <c r="K1603" s="3">
        <v>30</v>
      </c>
      <c r="L1603" s="3">
        <v>0</v>
      </c>
      <c r="M1603" s="4">
        <f>PI()*(K1603/2)^2/1000+PI()*(L1603/2)^2/1000</f>
        <v>0.70685834705770345</v>
      </c>
      <c r="N1603" s="33">
        <v>0</v>
      </c>
      <c r="O1603" s="3">
        <v>7</v>
      </c>
      <c r="P1603" s="3">
        <v>3.6419999999999999</v>
      </c>
      <c r="Q1603" s="3">
        <v>5.5659999999999998</v>
      </c>
      <c r="R1603" s="3">
        <v>5.4</v>
      </c>
      <c r="S1603" s="6">
        <v>0</v>
      </c>
      <c r="T1603" s="6">
        <f>R1603-S1603</f>
        <v>5.4</v>
      </c>
      <c r="U1603" s="3">
        <v>5.7169999999999996</v>
      </c>
      <c r="V1603" s="6">
        <f>U1603-S1603</f>
        <v>5.7169999999999996</v>
      </c>
      <c r="W1603" s="6">
        <f>100 - (1 - (((U1603-T1603)/U1603)+(S1603/T1603)))*100</f>
        <v>5.5448661885604338</v>
      </c>
      <c r="X1603" s="3">
        <v>5.7169999999999996</v>
      </c>
      <c r="Y1603" s="13">
        <f>(X1603-U1603)/U1603*100</f>
        <v>0</v>
      </c>
      <c r="Z1603" s="14">
        <f>IF(W1603&gt;10,"NA",Y1603)</f>
        <v>0</v>
      </c>
    </row>
    <row r="1604" spans="1:26" ht="19" x14ac:dyDescent="0.25">
      <c r="A1604" s="23">
        <v>1603</v>
      </c>
      <c r="B1604" s="5" t="s">
        <v>25</v>
      </c>
      <c r="C1604" s="3" t="s">
        <v>50</v>
      </c>
      <c r="D1604" s="3" t="s">
        <v>50</v>
      </c>
      <c r="E1604" s="3" t="s">
        <v>47</v>
      </c>
      <c r="F1604" s="3" t="s">
        <v>23</v>
      </c>
      <c r="G1604" s="3">
        <v>32</v>
      </c>
      <c r="H1604" s="3" t="s">
        <v>17</v>
      </c>
      <c r="I1604" s="3" t="s">
        <v>43</v>
      </c>
      <c r="J1604" s="3">
        <v>674</v>
      </c>
      <c r="K1604" s="3">
        <v>30</v>
      </c>
      <c r="L1604" s="3">
        <v>0</v>
      </c>
      <c r="M1604" s="4">
        <f>PI()*(K1604/2)^2/1000+PI()*(L1604/2)^2/1000</f>
        <v>0.70685834705770345</v>
      </c>
      <c r="N1604" s="33">
        <v>0</v>
      </c>
      <c r="O1604" s="3">
        <v>8</v>
      </c>
      <c r="P1604" s="3">
        <v>2.4609999999999999</v>
      </c>
      <c r="Q1604" s="3">
        <v>1.673</v>
      </c>
      <c r="R1604" s="3">
        <v>1.611</v>
      </c>
      <c r="S1604" s="6">
        <v>0</v>
      </c>
      <c r="T1604" s="6">
        <f>R1604-S1604</f>
        <v>1.611</v>
      </c>
      <c r="U1604" s="3">
        <v>2.2450000000000001</v>
      </c>
      <c r="V1604" s="6">
        <f>U1604-S1604</f>
        <v>2.2450000000000001</v>
      </c>
      <c r="W1604" s="6">
        <f>100 - (1 - (((U1604-T1604)/U1604)+(S1604/T1604)))*100</f>
        <v>28.240534521158139</v>
      </c>
      <c r="X1604" s="3">
        <v>2.2450000000000001</v>
      </c>
      <c r="Y1604" s="13">
        <f>(X1604-U1604)/U1604*100</f>
        <v>0</v>
      </c>
      <c r="Z1604" s="14" t="str">
        <f>IF(W1604&gt;10,"NA",Y1604)</f>
        <v>NA</v>
      </c>
    </row>
    <row r="1605" spans="1:26" ht="19" x14ac:dyDescent="0.25">
      <c r="A1605" s="23">
        <v>1604</v>
      </c>
      <c r="B1605" s="5" t="s">
        <v>25</v>
      </c>
      <c r="C1605" s="3" t="s">
        <v>50</v>
      </c>
      <c r="D1605" s="3" t="s">
        <v>50</v>
      </c>
      <c r="E1605" s="3" t="s">
        <v>47</v>
      </c>
      <c r="F1605" s="3" t="s">
        <v>23</v>
      </c>
      <c r="G1605" s="3">
        <v>34</v>
      </c>
      <c r="H1605" s="3" t="s">
        <v>9</v>
      </c>
      <c r="I1605" s="3" t="s">
        <v>36</v>
      </c>
      <c r="J1605" s="3">
        <v>505</v>
      </c>
      <c r="K1605" s="3">
        <v>20</v>
      </c>
      <c r="L1605" s="3">
        <v>0</v>
      </c>
      <c r="M1605" s="4">
        <f>PI()*(K1605/2)^2/1000+PI()*(L1605/2)^2/1000</f>
        <v>0.31415926535897931</v>
      </c>
      <c r="N1605" s="33">
        <v>0</v>
      </c>
      <c r="O1605" s="3">
        <v>1</v>
      </c>
      <c r="P1605" s="3">
        <v>2.23</v>
      </c>
      <c r="Q1605" s="3">
        <v>2.8540000000000001</v>
      </c>
      <c r="R1605" s="3">
        <v>2.8050000000000002</v>
      </c>
      <c r="S1605" s="6">
        <v>0</v>
      </c>
      <c r="T1605" s="6">
        <f>R1605-S1605</f>
        <v>2.8050000000000002</v>
      </c>
      <c r="U1605" s="3">
        <v>4.4770000000000003</v>
      </c>
      <c r="V1605" s="6">
        <f>U1605-S1605</f>
        <v>4.4770000000000003</v>
      </c>
      <c r="W1605" s="6">
        <f>100 - (1 - (((U1605-T1605)/U1605)+(S1605/T1605)))*100</f>
        <v>37.346437346437341</v>
      </c>
      <c r="X1605" s="3">
        <v>4.5650000000000004</v>
      </c>
      <c r="Y1605" s="13">
        <f>(X1605-U1605)/U1605*100</f>
        <v>1.9656019656019672</v>
      </c>
      <c r="Z1605" s="14" t="str">
        <f>IF(W1605&gt;10,"NA",Y1605)</f>
        <v>NA</v>
      </c>
    </row>
    <row r="1606" spans="1:26" ht="19" x14ac:dyDescent="0.25">
      <c r="A1606" s="23">
        <v>1605</v>
      </c>
      <c r="B1606" s="5" t="s">
        <v>25</v>
      </c>
      <c r="C1606" s="3" t="s">
        <v>50</v>
      </c>
      <c r="D1606" s="3" t="s">
        <v>50</v>
      </c>
      <c r="E1606" s="3" t="s">
        <v>47</v>
      </c>
      <c r="F1606" s="3" t="s">
        <v>23</v>
      </c>
      <c r="G1606" s="3">
        <v>34</v>
      </c>
      <c r="H1606" s="3" t="s">
        <v>9</v>
      </c>
      <c r="I1606" s="3" t="s">
        <v>36</v>
      </c>
      <c r="J1606" s="3">
        <v>505</v>
      </c>
      <c r="K1606" s="3">
        <v>20</v>
      </c>
      <c r="L1606" s="3">
        <v>0</v>
      </c>
      <c r="M1606" s="4">
        <f>PI()*(K1606/2)^2/1000+PI()*(L1606/2)^2/1000</f>
        <v>0.31415926535897931</v>
      </c>
      <c r="N1606" s="33">
        <v>0</v>
      </c>
      <c r="O1606" s="3">
        <v>2</v>
      </c>
      <c r="P1606" s="3">
        <v>2.2000000000000002</v>
      </c>
      <c r="Q1606" s="3">
        <v>2.294</v>
      </c>
      <c r="R1606" s="3">
        <v>2.2280000000000002</v>
      </c>
      <c r="S1606" s="6">
        <v>0</v>
      </c>
      <c r="T1606" s="6">
        <f>R1606-S1606</f>
        <v>2.2280000000000002</v>
      </c>
      <c r="U1606" s="3">
        <v>3.03</v>
      </c>
      <c r="V1606" s="6">
        <f>U1606-S1606</f>
        <v>3.03</v>
      </c>
      <c r="W1606" s="6">
        <f>100 - (1 - (((U1606-T1606)/U1606)+(S1606/T1606)))*100</f>
        <v>26.468646864686463</v>
      </c>
      <c r="X1606" s="3">
        <v>3.03</v>
      </c>
      <c r="Y1606" s="13">
        <f>(X1606-U1606)/U1606*100</f>
        <v>0</v>
      </c>
      <c r="Z1606" s="14" t="str">
        <f>IF(W1606&gt;10,"NA",Y1606)</f>
        <v>NA</v>
      </c>
    </row>
    <row r="1607" spans="1:26" ht="19" x14ac:dyDescent="0.25">
      <c r="A1607" s="23">
        <v>1606</v>
      </c>
      <c r="B1607" s="5" t="s">
        <v>25</v>
      </c>
      <c r="C1607" s="3" t="s">
        <v>50</v>
      </c>
      <c r="D1607" s="3" t="s">
        <v>50</v>
      </c>
      <c r="E1607" s="3" t="s">
        <v>47</v>
      </c>
      <c r="F1607" s="3" t="s">
        <v>23</v>
      </c>
      <c r="G1607" s="3">
        <v>34</v>
      </c>
      <c r="H1607" s="3" t="s">
        <v>9</v>
      </c>
      <c r="I1607" s="3" t="s">
        <v>36</v>
      </c>
      <c r="J1607" s="3">
        <v>505</v>
      </c>
      <c r="K1607" s="3">
        <v>20</v>
      </c>
      <c r="L1607" s="3">
        <v>0</v>
      </c>
      <c r="M1607" s="4">
        <f>PI()*(K1607/2)^2/1000+PI()*(L1607/2)^2/1000</f>
        <v>0.31415926535897931</v>
      </c>
      <c r="N1607" s="33">
        <v>1</v>
      </c>
      <c r="O1607" s="3">
        <v>3</v>
      </c>
      <c r="P1607" s="3">
        <v>2.0569999999999999</v>
      </c>
      <c r="Q1607" s="3">
        <v>2.7029999999999998</v>
      </c>
      <c r="R1607" s="3">
        <v>2.6829999999999998</v>
      </c>
      <c r="S1607" s="6">
        <v>0</v>
      </c>
      <c r="T1607" s="6">
        <f>R1607-S1607</f>
        <v>2.6829999999999998</v>
      </c>
      <c r="U1607" s="3">
        <v>2.774</v>
      </c>
      <c r="V1607" s="6">
        <f>U1607-S1607</f>
        <v>2.774</v>
      </c>
      <c r="W1607" s="6">
        <f>100 - (1 - (((U1607-T1607)/U1607)+(S1607/T1607)))*100</f>
        <v>3.2804614275414536</v>
      </c>
      <c r="X1607" s="3">
        <v>2.9009999999999998</v>
      </c>
      <c r="Y1607" s="13">
        <f>(X1607-U1607)/U1607*100</f>
        <v>4.5782263878875193</v>
      </c>
      <c r="Z1607" s="14">
        <f>IF(W1607&gt;10,"NA",Y1607)</f>
        <v>4.5782263878875193</v>
      </c>
    </row>
    <row r="1608" spans="1:26" ht="19" x14ac:dyDescent="0.25">
      <c r="A1608" s="23">
        <v>1607</v>
      </c>
      <c r="B1608" s="5" t="s">
        <v>25</v>
      </c>
      <c r="C1608" s="3" t="s">
        <v>50</v>
      </c>
      <c r="D1608" s="3" t="s">
        <v>50</v>
      </c>
      <c r="E1608" s="3" t="s">
        <v>47</v>
      </c>
      <c r="F1608" s="3" t="s">
        <v>23</v>
      </c>
      <c r="G1608" s="3">
        <v>34</v>
      </c>
      <c r="H1608" s="3" t="s">
        <v>9</v>
      </c>
      <c r="I1608" s="3" t="s">
        <v>36</v>
      </c>
      <c r="J1608" s="3">
        <v>505</v>
      </c>
      <c r="K1608" s="3">
        <v>20</v>
      </c>
      <c r="L1608" s="3">
        <v>0</v>
      </c>
      <c r="M1608" s="4">
        <f>PI()*(K1608/2)^2/1000+PI()*(L1608/2)^2/1000</f>
        <v>0.31415926535897931</v>
      </c>
      <c r="N1608" s="33">
        <v>0</v>
      </c>
      <c r="O1608" s="3">
        <v>4</v>
      </c>
      <c r="P1608" s="3">
        <v>2.5459999999999998</v>
      </c>
      <c r="Q1608" s="3">
        <v>2.9710000000000001</v>
      </c>
      <c r="R1608" s="3">
        <v>2.9329999999999998</v>
      </c>
      <c r="S1608" s="6">
        <v>0</v>
      </c>
      <c r="T1608" s="6">
        <f>R1608-S1608</f>
        <v>2.9329999999999998</v>
      </c>
      <c r="U1608" s="3">
        <v>4.3440000000000003</v>
      </c>
      <c r="V1608" s="6">
        <f>U1608-S1608</f>
        <v>4.3440000000000003</v>
      </c>
      <c r="W1608" s="6">
        <f>100 - (1 - (((U1608-T1608)/U1608)+(S1608/T1608)))*100</f>
        <v>32.481583793738494</v>
      </c>
      <c r="X1608" s="3">
        <v>4.3440000000000003</v>
      </c>
      <c r="Y1608" s="13">
        <f>(X1608-U1608)/U1608*100</f>
        <v>0</v>
      </c>
      <c r="Z1608" s="14" t="str">
        <f>IF(W1608&gt;10,"NA",Y1608)</f>
        <v>NA</v>
      </c>
    </row>
    <row r="1609" spans="1:26" ht="19" x14ac:dyDescent="0.25">
      <c r="A1609" s="23">
        <v>1608</v>
      </c>
      <c r="B1609" s="5" t="s">
        <v>25</v>
      </c>
      <c r="C1609" s="3" t="s">
        <v>50</v>
      </c>
      <c r="D1609" s="3" t="s">
        <v>50</v>
      </c>
      <c r="E1609" s="3" t="s">
        <v>47</v>
      </c>
      <c r="F1609" s="3" t="s">
        <v>23</v>
      </c>
      <c r="G1609" s="3">
        <v>34</v>
      </c>
      <c r="H1609" s="3" t="s">
        <v>9</v>
      </c>
      <c r="I1609" s="3" t="s">
        <v>36</v>
      </c>
      <c r="J1609" s="3">
        <v>505</v>
      </c>
      <c r="K1609" s="3">
        <v>20</v>
      </c>
      <c r="L1609" s="3">
        <v>0</v>
      </c>
      <c r="M1609" s="4">
        <f>PI()*(K1609/2)^2/1000+PI()*(L1609/2)^2/1000</f>
        <v>0.31415926535897931</v>
      </c>
      <c r="N1609" s="33">
        <v>0</v>
      </c>
      <c r="O1609" s="3">
        <v>5</v>
      </c>
      <c r="P1609" s="3">
        <v>3.1949999999999998</v>
      </c>
      <c r="Q1609" s="3">
        <v>4.593</v>
      </c>
      <c r="R1609" s="3">
        <v>4.5199999999999996</v>
      </c>
      <c r="S1609" s="6">
        <v>8.8999999999999996E-2</v>
      </c>
      <c r="T1609" s="6">
        <f>R1609-S1609</f>
        <v>4.4309999999999992</v>
      </c>
      <c r="U1609" s="3">
        <v>5.3170000000000002</v>
      </c>
      <c r="V1609" s="6">
        <f>U1609-S1609</f>
        <v>5.2279999999999998</v>
      </c>
      <c r="W1609" s="6">
        <f>100 - (1 - (((U1609-T1609)/U1609)+(S1609/T1609)))*100</f>
        <v>18.672108009180306</v>
      </c>
      <c r="X1609" s="3">
        <v>5.4960000000000004</v>
      </c>
      <c r="Y1609" s="13">
        <f>(X1609-U1609)/U1609*100</f>
        <v>3.3665600902764767</v>
      </c>
      <c r="Z1609" s="14" t="str">
        <f>IF(W1609&gt;10,"NA",Y1609)</f>
        <v>NA</v>
      </c>
    </row>
    <row r="1610" spans="1:26" ht="19" x14ac:dyDescent="0.25">
      <c r="A1610" s="23">
        <v>1609</v>
      </c>
      <c r="B1610" s="5" t="s">
        <v>25</v>
      </c>
      <c r="C1610" s="3" t="s">
        <v>50</v>
      </c>
      <c r="D1610" s="3" t="s">
        <v>50</v>
      </c>
      <c r="E1610" s="3" t="s">
        <v>47</v>
      </c>
      <c r="F1610" s="3" t="s">
        <v>23</v>
      </c>
      <c r="G1610" s="3">
        <v>34</v>
      </c>
      <c r="H1610" s="3" t="s">
        <v>9</v>
      </c>
      <c r="I1610" s="3" t="s">
        <v>36</v>
      </c>
      <c r="J1610" s="3">
        <v>505</v>
      </c>
      <c r="K1610" s="3">
        <v>20</v>
      </c>
      <c r="L1610" s="3">
        <v>0</v>
      </c>
      <c r="M1610" s="4">
        <f>PI()*(K1610/2)^2/1000+PI()*(L1610/2)^2/1000</f>
        <v>0.31415926535897931</v>
      </c>
      <c r="N1610" s="33">
        <v>0</v>
      </c>
      <c r="O1610" s="3">
        <v>6</v>
      </c>
      <c r="P1610" s="3">
        <v>3.8010000000000002</v>
      </c>
      <c r="Q1610" s="3">
        <v>7.4809999999999999</v>
      </c>
      <c r="R1610" s="3">
        <v>7.3689999999999998</v>
      </c>
      <c r="S1610" s="6">
        <v>4.8000000000000001E-2</v>
      </c>
      <c r="T1610" s="6">
        <f>R1610-S1610</f>
        <v>7.3209999999999997</v>
      </c>
      <c r="U1610" s="3">
        <v>8.09</v>
      </c>
      <c r="V1610" s="6">
        <f>U1610-S1610</f>
        <v>8.0419999999999998</v>
      </c>
      <c r="W1610" s="6">
        <f>100 - (1 - (((U1610-T1610)/U1610)+(S1610/T1610)))*100</f>
        <v>10.161210558244747</v>
      </c>
      <c r="X1610" s="3">
        <v>8.1880000000000006</v>
      </c>
      <c r="Y1610" s="13">
        <f>(X1610-U1610)/U1610*100</f>
        <v>1.2113720642768944</v>
      </c>
      <c r="Z1610" s="14" t="str">
        <f>IF(W1610&gt;10,"NA",Y1610)</f>
        <v>NA</v>
      </c>
    </row>
    <row r="1611" spans="1:26" ht="19" x14ac:dyDescent="0.25">
      <c r="A1611" s="23">
        <v>1610</v>
      </c>
      <c r="B1611" s="5" t="s">
        <v>25</v>
      </c>
      <c r="C1611" s="3" t="s">
        <v>50</v>
      </c>
      <c r="D1611" s="3" t="s">
        <v>50</v>
      </c>
      <c r="E1611" s="3" t="s">
        <v>47</v>
      </c>
      <c r="F1611" s="3" t="s">
        <v>23</v>
      </c>
      <c r="G1611" s="3">
        <v>34</v>
      </c>
      <c r="H1611" s="3" t="s">
        <v>9</v>
      </c>
      <c r="I1611" s="3" t="s">
        <v>36</v>
      </c>
      <c r="J1611" s="3">
        <v>505</v>
      </c>
      <c r="K1611" s="3">
        <v>20</v>
      </c>
      <c r="L1611" s="3">
        <v>0</v>
      </c>
      <c r="M1611" s="4">
        <f>PI()*(K1611/2)^2/1000+PI()*(L1611/2)^2/1000</f>
        <v>0.31415926535897931</v>
      </c>
      <c r="N1611" s="33">
        <v>1</v>
      </c>
      <c r="O1611" s="3">
        <v>7</v>
      </c>
      <c r="P1611" s="3">
        <v>2.0419999999999998</v>
      </c>
      <c r="Q1611" s="3">
        <v>2.6970000000000001</v>
      </c>
      <c r="R1611" s="3">
        <v>2.669</v>
      </c>
      <c r="S1611" s="6">
        <v>0</v>
      </c>
      <c r="T1611" s="6">
        <f>R1611-S1611</f>
        <v>2.669</v>
      </c>
      <c r="U1611" s="3">
        <v>2.669</v>
      </c>
      <c r="V1611" s="6">
        <f>U1611-S1611</f>
        <v>2.669</v>
      </c>
      <c r="W1611" s="6">
        <f>100 - (1 - (((U1611-T1611)/U1611)+(S1611/T1611)))*100</f>
        <v>0</v>
      </c>
      <c r="X1611" s="3">
        <v>2.76</v>
      </c>
      <c r="Y1611" s="13">
        <f>(X1611-U1611)/U1611*100</f>
        <v>3.4095166729111934</v>
      </c>
      <c r="Z1611" s="14">
        <f>IF(W1611&gt;10,"NA",Y1611)</f>
        <v>3.4095166729111934</v>
      </c>
    </row>
    <row r="1612" spans="1:26" ht="19" x14ac:dyDescent="0.25">
      <c r="A1612" s="23">
        <v>1611</v>
      </c>
      <c r="B1612" s="5" t="s">
        <v>25</v>
      </c>
      <c r="C1612" s="3" t="s">
        <v>50</v>
      </c>
      <c r="D1612" s="3" t="s">
        <v>50</v>
      </c>
      <c r="E1612" s="3" t="s">
        <v>47</v>
      </c>
      <c r="F1612" s="3" t="s">
        <v>23</v>
      </c>
      <c r="G1612" s="3">
        <v>34</v>
      </c>
      <c r="H1612" s="3" t="s">
        <v>9</v>
      </c>
      <c r="I1612" s="3" t="s">
        <v>36</v>
      </c>
      <c r="J1612" s="3">
        <v>505</v>
      </c>
      <c r="K1612" s="3">
        <v>20</v>
      </c>
      <c r="L1612" s="3">
        <v>0</v>
      </c>
      <c r="M1612" s="4">
        <f>PI()*(K1612/2)^2/1000+PI()*(L1612/2)^2/1000</f>
        <v>0.31415926535897931</v>
      </c>
      <c r="N1612" s="33">
        <v>0</v>
      </c>
      <c r="O1612" s="3">
        <v>8</v>
      </c>
      <c r="P1612" s="3">
        <v>2.89</v>
      </c>
      <c r="Q1612" s="3">
        <v>5.7190000000000003</v>
      </c>
      <c r="R1612" s="3">
        <v>5.6630000000000003</v>
      </c>
      <c r="S1612" s="6">
        <v>0</v>
      </c>
      <c r="T1612" s="6">
        <f>R1612-S1612</f>
        <v>5.6630000000000003</v>
      </c>
      <c r="U1612" s="3">
        <v>5.6790000000000003</v>
      </c>
      <c r="V1612" s="6">
        <f>U1612-S1612</f>
        <v>5.6790000000000003</v>
      </c>
      <c r="W1612" s="6">
        <f>100 - (1 - (((U1612-T1612)/U1612)+(S1612/T1612)))*100</f>
        <v>0.28173974291249237</v>
      </c>
      <c r="X1612" s="3">
        <v>5.8959999999999999</v>
      </c>
      <c r="Y1612" s="13">
        <f>(X1612-U1612)/U1612*100</f>
        <v>3.8210952632505659</v>
      </c>
      <c r="Z1612" s="14">
        <f>IF(W1612&gt;10,"NA",Y1612)</f>
        <v>3.8210952632505659</v>
      </c>
    </row>
    <row r="1613" spans="1:26" ht="19" x14ac:dyDescent="0.25">
      <c r="A1613" s="23">
        <v>1612</v>
      </c>
      <c r="B1613" s="5" t="s">
        <v>25</v>
      </c>
      <c r="C1613" s="3" t="s">
        <v>50</v>
      </c>
      <c r="D1613" s="3" t="s">
        <v>50</v>
      </c>
      <c r="E1613" s="3" t="s">
        <v>47</v>
      </c>
      <c r="F1613" s="3" t="s">
        <v>23</v>
      </c>
      <c r="G1613" s="3">
        <v>34</v>
      </c>
      <c r="H1613" s="3" t="s">
        <v>9</v>
      </c>
      <c r="I1613" s="3" t="s">
        <v>36</v>
      </c>
      <c r="J1613" s="3">
        <v>505</v>
      </c>
      <c r="K1613" s="3">
        <v>20</v>
      </c>
      <c r="L1613" s="3">
        <v>0</v>
      </c>
      <c r="M1613" s="4">
        <f>PI()*(K1613/2)^2/1000+PI()*(L1613/2)^2/1000</f>
        <v>0.31415926535897931</v>
      </c>
      <c r="N1613" s="33">
        <v>0</v>
      </c>
      <c r="O1613" s="3">
        <v>9</v>
      </c>
      <c r="P1613" s="3">
        <v>3.1419999999999999</v>
      </c>
      <c r="Q1613" s="3">
        <v>5.399</v>
      </c>
      <c r="R1613" s="3">
        <v>5.3289999999999997</v>
      </c>
      <c r="S1613" s="6">
        <v>0</v>
      </c>
      <c r="T1613" s="6">
        <f>R1613-S1613</f>
        <v>5.3289999999999997</v>
      </c>
      <c r="U1613" s="3">
        <v>5.7220000000000004</v>
      </c>
      <c r="V1613" s="6">
        <f>U1613-S1613</f>
        <v>5.7220000000000004</v>
      </c>
      <c r="W1613" s="6">
        <f>100 - (1 - (((U1613-T1613)/U1613)+(S1613/T1613)))*100</f>
        <v>6.8682278923453453</v>
      </c>
      <c r="X1613" s="3">
        <v>5.8920000000000003</v>
      </c>
      <c r="Y1613" s="13">
        <f>(X1613-U1613)/U1613*100</f>
        <v>2.9709891646277509</v>
      </c>
      <c r="Z1613" s="14">
        <f>IF(W1613&gt;10,"NA",Y1613)</f>
        <v>2.9709891646277509</v>
      </c>
    </row>
    <row r="1614" spans="1:26" ht="19" x14ac:dyDescent="0.25">
      <c r="A1614" s="23">
        <v>1613</v>
      </c>
      <c r="B1614" s="3" t="s">
        <v>0</v>
      </c>
      <c r="C1614" s="3" t="s">
        <v>51</v>
      </c>
      <c r="D1614" s="3" t="s">
        <v>51</v>
      </c>
      <c r="E1614" s="3" t="s">
        <v>47</v>
      </c>
      <c r="F1614" s="3" t="s">
        <v>23</v>
      </c>
      <c r="G1614" s="3">
        <v>35</v>
      </c>
      <c r="H1614" s="3" t="s">
        <v>17</v>
      </c>
      <c r="I1614" s="3" t="s">
        <v>56</v>
      </c>
      <c r="J1614" s="3">
        <v>141</v>
      </c>
      <c r="K1614" s="3">
        <v>40</v>
      </c>
      <c r="L1614" s="3">
        <v>30</v>
      </c>
      <c r="M1614" s="4">
        <f>PI()*(K1614/2)^2/1000+PI()*(L1614/2)^2/1000</f>
        <v>1.9634954084936207</v>
      </c>
      <c r="N1614" s="33">
        <v>0</v>
      </c>
      <c r="O1614" s="3">
        <v>1</v>
      </c>
      <c r="P1614" s="3">
        <v>3.5259999999999998</v>
      </c>
      <c r="Q1614" s="3">
        <v>3.7639999999999998</v>
      </c>
      <c r="R1614" s="3">
        <v>3.7109999999999999</v>
      </c>
      <c r="S1614" s="6">
        <v>1.4E-2</v>
      </c>
      <c r="T1614" s="6">
        <f>R1614-S1614</f>
        <v>3.6970000000000001</v>
      </c>
      <c r="U1614" s="3">
        <v>3.7109999999999999</v>
      </c>
      <c r="V1614" s="6">
        <f>U1614-S1614</f>
        <v>3.6970000000000001</v>
      </c>
      <c r="W1614" s="6">
        <f>100 - (1 - (((U1614-T1614)/U1614)+(S1614/T1614)))*100</f>
        <v>0.75594222470722627</v>
      </c>
      <c r="X1614" s="3">
        <v>3.7130000000000001</v>
      </c>
      <c r="Y1614" s="13">
        <f>(X1614-U1614)/U1614*100</f>
        <v>5.389382915656761E-2</v>
      </c>
      <c r="Z1614" s="14">
        <f>IF(W1614&gt;10,"NA",Y1614)</f>
        <v>5.389382915656761E-2</v>
      </c>
    </row>
    <row r="1615" spans="1:26" ht="19" x14ac:dyDescent="0.25">
      <c r="A1615" s="23">
        <v>1614</v>
      </c>
      <c r="B1615" s="3" t="s">
        <v>0</v>
      </c>
      <c r="C1615" s="3" t="s">
        <v>51</v>
      </c>
      <c r="D1615" s="3" t="s">
        <v>51</v>
      </c>
      <c r="E1615" s="3" t="s">
        <v>47</v>
      </c>
      <c r="F1615" s="3" t="s">
        <v>23</v>
      </c>
      <c r="G1615" s="3">
        <v>35</v>
      </c>
      <c r="H1615" s="3" t="s">
        <v>17</v>
      </c>
      <c r="I1615" s="3" t="s">
        <v>56</v>
      </c>
      <c r="J1615" s="3">
        <v>141</v>
      </c>
      <c r="K1615" s="3">
        <v>40</v>
      </c>
      <c r="L1615" s="3">
        <v>30</v>
      </c>
      <c r="M1615" s="4">
        <f>PI()*(K1615/2)^2/1000+PI()*(L1615/2)^2/1000</f>
        <v>1.9634954084936207</v>
      </c>
      <c r="N1615" s="33">
        <v>0</v>
      </c>
      <c r="O1615" s="3">
        <v>2</v>
      </c>
      <c r="P1615" s="3">
        <v>3.1419999999999999</v>
      </c>
      <c r="Q1615" s="3">
        <v>2.8460000000000001</v>
      </c>
      <c r="R1615" s="3">
        <v>2.7450000000000001</v>
      </c>
      <c r="S1615" s="6">
        <v>0</v>
      </c>
      <c r="T1615" s="6">
        <f>R1615-S1615</f>
        <v>2.7450000000000001</v>
      </c>
      <c r="U1615" s="3">
        <v>3.7429999999999999</v>
      </c>
      <c r="V1615" s="6">
        <f>U1615-S1615</f>
        <v>3.7429999999999999</v>
      </c>
      <c r="W1615" s="6">
        <f>100 - (1 - (((U1615-T1615)/U1615)+(S1615/T1615)))*100</f>
        <v>26.66310446166176</v>
      </c>
      <c r="X1615" s="3">
        <v>3.7429999999999999</v>
      </c>
      <c r="Y1615" s="13">
        <f>(X1615-U1615)/U1615*100</f>
        <v>0</v>
      </c>
      <c r="Z1615" s="14" t="str">
        <f>IF(W1615&gt;10,"NA",Y1615)</f>
        <v>NA</v>
      </c>
    </row>
    <row r="1616" spans="1:26" ht="19" x14ac:dyDescent="0.25">
      <c r="A1616" s="23">
        <v>1615</v>
      </c>
      <c r="B1616" s="3" t="s">
        <v>0</v>
      </c>
      <c r="C1616" s="3" t="s">
        <v>51</v>
      </c>
      <c r="D1616" s="3" t="s">
        <v>51</v>
      </c>
      <c r="E1616" s="3" t="s">
        <v>47</v>
      </c>
      <c r="F1616" s="3" t="s">
        <v>23</v>
      </c>
      <c r="G1616" s="3">
        <v>35</v>
      </c>
      <c r="H1616" s="3" t="s">
        <v>17</v>
      </c>
      <c r="I1616" s="3" t="s">
        <v>56</v>
      </c>
      <c r="J1616" s="3">
        <v>141</v>
      </c>
      <c r="K1616" s="3">
        <v>40</v>
      </c>
      <c r="L1616" s="3">
        <v>30</v>
      </c>
      <c r="M1616" s="4">
        <f>PI()*(K1616/2)^2/1000+PI()*(L1616/2)^2/1000</f>
        <v>1.9634954084936207</v>
      </c>
      <c r="N1616" s="33">
        <v>0</v>
      </c>
      <c r="O1616" s="3">
        <v>3</v>
      </c>
      <c r="P1616" s="3">
        <v>2.97</v>
      </c>
      <c r="Q1616" s="3">
        <v>2.5129999999999999</v>
      </c>
      <c r="R1616" s="3">
        <v>2.4260000000000002</v>
      </c>
      <c r="S1616" s="6">
        <v>0</v>
      </c>
      <c r="T1616" s="6">
        <f>R1616-S1616</f>
        <v>2.4260000000000002</v>
      </c>
      <c r="U1616" s="3">
        <v>2.9750000000000001</v>
      </c>
      <c r="V1616" s="6">
        <f>U1616-S1616</f>
        <v>2.9750000000000001</v>
      </c>
      <c r="W1616" s="6">
        <f>100 - (1 - (((U1616-T1616)/U1616)+(S1616/T1616)))*100</f>
        <v>18.453781512605033</v>
      </c>
      <c r="X1616" s="3">
        <v>2.9750000000000001</v>
      </c>
      <c r="Y1616" s="13">
        <f>(X1616-U1616)/U1616*100</f>
        <v>0</v>
      </c>
      <c r="Z1616" s="14" t="str">
        <f>IF(W1616&gt;10,"NA",Y1616)</f>
        <v>NA</v>
      </c>
    </row>
    <row r="1617" spans="1:26" ht="19" x14ac:dyDescent="0.25">
      <c r="A1617" s="23">
        <v>1616</v>
      </c>
      <c r="B1617" s="3" t="s">
        <v>0</v>
      </c>
      <c r="C1617" s="3" t="s">
        <v>51</v>
      </c>
      <c r="D1617" s="3" t="s">
        <v>51</v>
      </c>
      <c r="E1617" s="3" t="s">
        <v>47</v>
      </c>
      <c r="F1617" s="3" t="s">
        <v>23</v>
      </c>
      <c r="G1617" s="3">
        <v>35</v>
      </c>
      <c r="H1617" s="3" t="s">
        <v>17</v>
      </c>
      <c r="I1617" s="3" t="s">
        <v>56</v>
      </c>
      <c r="J1617" s="3">
        <v>141</v>
      </c>
      <c r="K1617" s="3">
        <v>40</v>
      </c>
      <c r="L1617" s="3">
        <v>30</v>
      </c>
      <c r="M1617" s="4">
        <f>PI()*(K1617/2)^2/1000+PI()*(L1617/2)^2/1000</f>
        <v>1.9634954084936207</v>
      </c>
      <c r="N1617" s="33">
        <v>0</v>
      </c>
      <c r="O1617" s="3">
        <v>4</v>
      </c>
      <c r="P1617" s="3">
        <v>3.27</v>
      </c>
      <c r="Q1617" s="3">
        <v>3.2269999999999999</v>
      </c>
      <c r="R1617" s="3">
        <v>3.1360000000000001</v>
      </c>
      <c r="S1617" s="6">
        <v>0</v>
      </c>
      <c r="T1617" s="6">
        <f>R1617-S1617</f>
        <v>3.1360000000000001</v>
      </c>
      <c r="U1617" s="3">
        <v>3.5089999999999999</v>
      </c>
      <c r="V1617" s="6">
        <f>U1617-S1617</f>
        <v>3.5089999999999999</v>
      </c>
      <c r="W1617" s="6">
        <f>100 - (1 - (((U1617-T1617)/U1617)+(S1617/T1617)))*100</f>
        <v>10.629809062410928</v>
      </c>
      <c r="X1617" s="3">
        <v>3.5419999999999998</v>
      </c>
      <c r="Y1617" s="13">
        <f>(X1617-U1617)/U1617*100</f>
        <v>0.94043887147335181</v>
      </c>
      <c r="Z1617" s="14" t="str">
        <f>IF(W1617&gt;10,"NA",Y1617)</f>
        <v>NA</v>
      </c>
    </row>
    <row r="1618" spans="1:26" ht="19" x14ac:dyDescent="0.25">
      <c r="A1618" s="23">
        <v>1617</v>
      </c>
      <c r="B1618" s="3" t="s">
        <v>0</v>
      </c>
      <c r="C1618" s="3" t="s">
        <v>51</v>
      </c>
      <c r="D1618" s="3" t="s">
        <v>51</v>
      </c>
      <c r="E1618" s="3" t="s">
        <v>47</v>
      </c>
      <c r="F1618" s="3" t="s">
        <v>23</v>
      </c>
      <c r="G1618" s="3">
        <v>35</v>
      </c>
      <c r="H1618" s="3" t="s">
        <v>17</v>
      </c>
      <c r="I1618" s="3" t="s">
        <v>56</v>
      </c>
      <c r="J1618" s="3">
        <v>141</v>
      </c>
      <c r="K1618" s="3">
        <v>40</v>
      </c>
      <c r="L1618" s="3">
        <v>30</v>
      </c>
      <c r="M1618" s="4">
        <f>PI()*(K1618/2)^2/1000+PI()*(L1618/2)^2/1000</f>
        <v>1.9634954084936207</v>
      </c>
      <c r="N1618" s="33">
        <v>0</v>
      </c>
      <c r="O1618" s="3">
        <v>5</v>
      </c>
      <c r="P1618" s="3">
        <v>3.6989999999999998</v>
      </c>
      <c r="Q1618" s="3">
        <v>3.907</v>
      </c>
      <c r="R1618" s="3">
        <v>3.8759999999999999</v>
      </c>
      <c r="S1618" s="6">
        <v>0</v>
      </c>
      <c r="T1618" s="6">
        <f>R1618-S1618</f>
        <v>3.8759999999999999</v>
      </c>
      <c r="U1618" s="3">
        <v>4.8220000000000001</v>
      </c>
      <c r="V1618" s="6">
        <f>U1618-S1618</f>
        <v>4.8220000000000001</v>
      </c>
      <c r="W1618" s="6">
        <f>100 - (1 - (((U1618-T1618)/U1618)+(S1618/T1618)))*100</f>
        <v>19.618415595188722</v>
      </c>
      <c r="X1618" s="3">
        <v>4.8220000000000001</v>
      </c>
      <c r="Y1618" s="13">
        <f>(X1618-U1618)/U1618*100</f>
        <v>0</v>
      </c>
      <c r="Z1618" s="14" t="str">
        <f>IF(W1618&gt;10,"NA",Y1618)</f>
        <v>NA</v>
      </c>
    </row>
    <row r="1619" spans="1:26" ht="19" x14ac:dyDescent="0.25">
      <c r="A1619" s="23">
        <v>1618</v>
      </c>
      <c r="B1619" s="3" t="s">
        <v>0</v>
      </c>
      <c r="C1619" s="3" t="s">
        <v>51</v>
      </c>
      <c r="D1619" s="3" t="s">
        <v>51</v>
      </c>
      <c r="E1619" s="3" t="s">
        <v>47</v>
      </c>
      <c r="F1619" s="3" t="s">
        <v>23</v>
      </c>
      <c r="G1619" s="3">
        <v>35</v>
      </c>
      <c r="H1619" s="3" t="s">
        <v>17</v>
      </c>
      <c r="I1619" s="3" t="s">
        <v>56</v>
      </c>
      <c r="J1619" s="3">
        <v>141</v>
      </c>
      <c r="K1619" s="3">
        <v>40</v>
      </c>
      <c r="L1619" s="3">
        <v>30</v>
      </c>
      <c r="M1619" s="4">
        <f>PI()*(K1619/2)^2/1000+PI()*(L1619/2)^2/1000</f>
        <v>1.9634954084936207</v>
      </c>
      <c r="N1619" s="33">
        <v>0</v>
      </c>
      <c r="O1619" s="3">
        <v>6</v>
      </c>
      <c r="P1619" s="3">
        <v>1.448</v>
      </c>
      <c r="Q1619" s="3">
        <v>0.98399999999999999</v>
      </c>
      <c r="R1619" s="3">
        <v>0.91</v>
      </c>
      <c r="S1619" s="6">
        <v>0</v>
      </c>
      <c r="T1619" s="6">
        <f>R1619-S1619</f>
        <v>0.91</v>
      </c>
      <c r="U1619" s="3">
        <v>1.2110000000000001</v>
      </c>
      <c r="V1619" s="6">
        <f>U1619-S1619</f>
        <v>1.2110000000000001</v>
      </c>
      <c r="W1619" s="6">
        <f>100 - (1 - (((U1619-T1619)/U1619)+(S1619/T1619)))*100</f>
        <v>24.855491329479776</v>
      </c>
      <c r="X1619" s="3">
        <v>1.2110000000000001</v>
      </c>
      <c r="Y1619" s="13">
        <f>(X1619-U1619)/U1619*100</f>
        <v>0</v>
      </c>
      <c r="Z1619" s="14" t="str">
        <f>IF(W1619&gt;10,"NA",Y1619)</f>
        <v>NA</v>
      </c>
    </row>
    <row r="1620" spans="1:26" ht="19" x14ac:dyDescent="0.25">
      <c r="A1620" s="23">
        <v>1619</v>
      </c>
      <c r="B1620" s="3" t="s">
        <v>0</v>
      </c>
      <c r="C1620" s="3" t="s">
        <v>51</v>
      </c>
      <c r="D1620" s="3" t="s">
        <v>51</v>
      </c>
      <c r="E1620" s="3" t="s">
        <v>47</v>
      </c>
      <c r="F1620" s="3" t="s">
        <v>23</v>
      </c>
      <c r="G1620" s="3">
        <v>35</v>
      </c>
      <c r="H1620" s="3" t="s">
        <v>17</v>
      </c>
      <c r="I1620" s="3" t="s">
        <v>56</v>
      </c>
      <c r="J1620" s="3">
        <v>141</v>
      </c>
      <c r="K1620" s="3">
        <v>40</v>
      </c>
      <c r="L1620" s="3">
        <v>30</v>
      </c>
      <c r="M1620" s="4">
        <f>PI()*(K1620/2)^2/1000+PI()*(L1620/2)^2/1000</f>
        <v>1.9634954084936207</v>
      </c>
      <c r="N1620" s="33">
        <v>0</v>
      </c>
      <c r="O1620" s="3">
        <v>7</v>
      </c>
      <c r="P1620" s="3">
        <v>3.04</v>
      </c>
      <c r="Q1620" s="3">
        <v>3.4329999999999998</v>
      </c>
      <c r="R1620" s="3">
        <v>3.3559999999999999</v>
      </c>
      <c r="S1620" s="6">
        <v>0</v>
      </c>
      <c r="T1620" s="6">
        <f>R1620-S1620</f>
        <v>3.3559999999999999</v>
      </c>
      <c r="U1620" s="3">
        <v>3.3559999999999999</v>
      </c>
      <c r="V1620" s="6">
        <f>U1620-S1620</f>
        <v>3.3559999999999999</v>
      </c>
      <c r="W1620" s="6">
        <f>100 - (1 - (((U1620-T1620)/U1620)+(S1620/T1620)))*100</f>
        <v>0</v>
      </c>
      <c r="X1620" s="3">
        <v>3.3730000000000002</v>
      </c>
      <c r="Y1620" s="13">
        <f>(X1620-U1620)/U1620*100</f>
        <v>0.50655542312277557</v>
      </c>
      <c r="Z1620" s="14">
        <f>IF(W1620&gt;10,"NA",Y1620)</f>
        <v>0.50655542312277557</v>
      </c>
    </row>
    <row r="1621" spans="1:26" ht="19" x14ac:dyDescent="0.25">
      <c r="A1621" s="23">
        <v>1620</v>
      </c>
      <c r="B1621" s="3" t="s">
        <v>0</v>
      </c>
      <c r="C1621" s="3" t="s">
        <v>51</v>
      </c>
      <c r="D1621" s="3" t="s">
        <v>51</v>
      </c>
      <c r="E1621" s="3" t="s">
        <v>47</v>
      </c>
      <c r="F1621" s="3" t="s">
        <v>23</v>
      </c>
      <c r="G1621" s="3">
        <v>36</v>
      </c>
      <c r="H1621" s="3" t="s">
        <v>9</v>
      </c>
      <c r="I1621" s="3" t="s">
        <v>35</v>
      </c>
      <c r="J1621" s="3">
        <v>183</v>
      </c>
      <c r="K1621" s="3">
        <v>140</v>
      </c>
      <c r="L1621" s="3">
        <v>100</v>
      </c>
      <c r="M1621" s="4">
        <f>PI()*(K1621/2)^2/1000+PI()*(L1621/2)^2/1000</f>
        <v>23.247785636564469</v>
      </c>
      <c r="N1621" s="33">
        <v>1</v>
      </c>
      <c r="O1621" s="3">
        <v>1</v>
      </c>
      <c r="P1621" s="3">
        <v>1.444</v>
      </c>
      <c r="Q1621" s="3">
        <v>0.81</v>
      </c>
      <c r="R1621" s="3">
        <v>0.73799999999999999</v>
      </c>
      <c r="S1621" s="6">
        <v>0</v>
      </c>
      <c r="T1621" s="6">
        <f>R1621-S1621</f>
        <v>0.73799999999999999</v>
      </c>
      <c r="U1621" s="3">
        <v>0.86</v>
      </c>
      <c r="V1621" s="6">
        <f>U1621-S1621</f>
        <v>0.86</v>
      </c>
      <c r="W1621" s="6">
        <f>100 - (1 - (((U1621-T1621)/U1621)+(S1621/T1621)))*100</f>
        <v>14.186046511627907</v>
      </c>
      <c r="X1621" s="3">
        <v>0.86</v>
      </c>
      <c r="Y1621" s="13">
        <f>(X1621-U1621)/U1621*100</f>
        <v>0</v>
      </c>
      <c r="Z1621" s="14" t="str">
        <f>IF(W1621&gt;10,"NA",Y1621)</f>
        <v>NA</v>
      </c>
    </row>
    <row r="1622" spans="1:26" ht="19" x14ac:dyDescent="0.25">
      <c r="A1622" s="23">
        <v>1621</v>
      </c>
      <c r="B1622" s="3" t="s">
        <v>0</v>
      </c>
      <c r="C1622" s="3" t="s">
        <v>51</v>
      </c>
      <c r="D1622" s="3" t="s">
        <v>51</v>
      </c>
      <c r="E1622" s="3" t="s">
        <v>47</v>
      </c>
      <c r="F1622" s="3" t="s">
        <v>23</v>
      </c>
      <c r="G1622" s="3">
        <v>36</v>
      </c>
      <c r="H1622" s="3" t="s">
        <v>9</v>
      </c>
      <c r="I1622" s="3" t="s">
        <v>35</v>
      </c>
      <c r="J1622" s="3">
        <v>183</v>
      </c>
      <c r="K1622" s="3">
        <v>140</v>
      </c>
      <c r="L1622" s="3">
        <v>100</v>
      </c>
      <c r="M1622" s="4">
        <f>PI()*(K1622/2)^2/1000+PI()*(L1622/2)^2/1000</f>
        <v>23.247785636564469</v>
      </c>
      <c r="N1622" s="33">
        <v>0</v>
      </c>
      <c r="O1622" s="3">
        <v>2</v>
      </c>
      <c r="P1622" s="3">
        <v>1.2869999999999999</v>
      </c>
      <c r="Q1622" s="3">
        <v>0.96199999999999997</v>
      </c>
      <c r="R1622" s="3">
        <v>0.93899999999999995</v>
      </c>
      <c r="S1622" s="6">
        <v>0</v>
      </c>
      <c r="T1622" s="6">
        <f>R1622-S1622</f>
        <v>0.93899999999999995</v>
      </c>
      <c r="U1622" s="3">
        <v>1.0369999999999999</v>
      </c>
      <c r="V1622" s="6">
        <f>U1622-S1622</f>
        <v>1.0369999999999999</v>
      </c>
      <c r="W1622" s="6">
        <f>100 - (1 - (((U1622-T1622)/U1622)+(S1622/T1622)))*100</f>
        <v>9.4503375120539914</v>
      </c>
      <c r="X1622" s="3">
        <v>1.0369999999999999</v>
      </c>
      <c r="Y1622" s="13">
        <f>(X1622-U1622)/U1622*100</f>
        <v>0</v>
      </c>
      <c r="Z1622" s="14">
        <f>IF(W1622&gt;10,"NA",Y1622)</f>
        <v>0</v>
      </c>
    </row>
    <row r="1623" spans="1:26" ht="19" x14ac:dyDescent="0.25">
      <c r="A1623" s="23">
        <v>1622</v>
      </c>
      <c r="B1623" s="3" t="s">
        <v>0</v>
      </c>
      <c r="C1623" s="3" t="s">
        <v>51</v>
      </c>
      <c r="D1623" s="3" t="s">
        <v>51</v>
      </c>
      <c r="E1623" s="3" t="s">
        <v>47</v>
      </c>
      <c r="F1623" s="3" t="s">
        <v>23</v>
      </c>
      <c r="G1623" s="3">
        <v>36</v>
      </c>
      <c r="H1623" s="3" t="s">
        <v>9</v>
      </c>
      <c r="I1623" s="3" t="s">
        <v>35</v>
      </c>
      <c r="J1623" s="3">
        <v>183</v>
      </c>
      <c r="K1623" s="3">
        <v>140</v>
      </c>
      <c r="L1623" s="3">
        <v>100</v>
      </c>
      <c r="M1623" s="4">
        <f>PI()*(K1623/2)^2/1000+PI()*(L1623/2)^2/1000</f>
        <v>23.247785636564469</v>
      </c>
      <c r="N1623" s="33">
        <v>0</v>
      </c>
      <c r="O1623" s="3">
        <v>3</v>
      </c>
      <c r="P1623" s="3">
        <v>1.246</v>
      </c>
      <c r="Q1623" s="3">
        <v>0.90500000000000003</v>
      </c>
      <c r="R1623" s="3">
        <v>0.879</v>
      </c>
      <c r="S1623" s="6">
        <v>0</v>
      </c>
      <c r="T1623" s="6">
        <f>R1623-S1623</f>
        <v>0.879</v>
      </c>
      <c r="U1623" s="3">
        <v>0.90300000000000002</v>
      </c>
      <c r="V1623" s="6">
        <f>U1623-S1623</f>
        <v>0.90300000000000002</v>
      </c>
      <c r="W1623" s="6">
        <f>100 - (1 - (((U1623-T1623)/U1623)+(S1623/T1623)))*100</f>
        <v>2.6578073089701064</v>
      </c>
      <c r="X1623" s="3">
        <v>0.90600000000000003</v>
      </c>
      <c r="Y1623" s="13">
        <f>(X1623-U1623)/U1623*100</f>
        <v>0.33222591362126275</v>
      </c>
      <c r="Z1623" s="14">
        <f>IF(W1623&gt;10,"NA",Y1623)</f>
        <v>0.33222591362126275</v>
      </c>
    </row>
    <row r="1624" spans="1:26" ht="19" x14ac:dyDescent="0.25">
      <c r="A1624" s="23">
        <v>1623</v>
      </c>
      <c r="B1624" s="3" t="s">
        <v>0</v>
      </c>
      <c r="C1624" s="3" t="s">
        <v>51</v>
      </c>
      <c r="D1624" s="3" t="s">
        <v>51</v>
      </c>
      <c r="E1624" s="3" t="s">
        <v>47</v>
      </c>
      <c r="F1624" s="3" t="s">
        <v>23</v>
      </c>
      <c r="G1624" s="3">
        <v>36</v>
      </c>
      <c r="H1624" s="3" t="s">
        <v>9</v>
      </c>
      <c r="I1624" s="3" t="s">
        <v>35</v>
      </c>
      <c r="J1624" s="3">
        <v>183</v>
      </c>
      <c r="K1624" s="3">
        <v>140</v>
      </c>
      <c r="L1624" s="3">
        <v>100</v>
      </c>
      <c r="M1624" s="4">
        <f>PI()*(K1624/2)^2/1000+PI()*(L1624/2)^2/1000</f>
        <v>23.247785636564469</v>
      </c>
      <c r="N1624" s="33">
        <v>0</v>
      </c>
      <c r="O1624" s="3">
        <v>4</v>
      </c>
      <c r="P1624" s="3">
        <v>1.66</v>
      </c>
      <c r="Q1624" s="3">
        <v>0.79300000000000004</v>
      </c>
      <c r="R1624" s="3">
        <v>0.75600000000000001</v>
      </c>
      <c r="S1624" s="6">
        <v>0</v>
      </c>
      <c r="T1624" s="6">
        <f>R1624-S1624</f>
        <v>0.75600000000000001</v>
      </c>
      <c r="U1624" s="3">
        <v>0.97099999999999997</v>
      </c>
      <c r="V1624" s="6">
        <f>U1624-S1624</f>
        <v>0.97099999999999997</v>
      </c>
      <c r="W1624" s="6">
        <f>100 - (1 - (((U1624-T1624)/U1624)+(S1624/T1624)))*100</f>
        <v>22.142121524201855</v>
      </c>
      <c r="X1624" s="3">
        <v>0.97599999999999998</v>
      </c>
      <c r="Y1624" s="13">
        <f>(X1624-U1624)/U1624*100</f>
        <v>0.51493305870236916</v>
      </c>
      <c r="Z1624" s="14" t="str">
        <f>IF(W1624&gt;10,"NA",Y1624)</f>
        <v>NA</v>
      </c>
    </row>
    <row r="1625" spans="1:26" ht="19" x14ac:dyDescent="0.25">
      <c r="A1625" s="23">
        <v>1624</v>
      </c>
      <c r="B1625" s="3" t="s">
        <v>0</v>
      </c>
      <c r="C1625" s="3" t="s">
        <v>51</v>
      </c>
      <c r="D1625" s="3" t="s">
        <v>51</v>
      </c>
      <c r="E1625" s="3" t="s">
        <v>47</v>
      </c>
      <c r="F1625" s="3" t="s">
        <v>23</v>
      </c>
      <c r="G1625" s="3">
        <v>36</v>
      </c>
      <c r="H1625" s="3" t="s">
        <v>9</v>
      </c>
      <c r="I1625" s="3" t="s">
        <v>35</v>
      </c>
      <c r="J1625" s="3">
        <v>183</v>
      </c>
      <c r="K1625" s="3">
        <v>140</v>
      </c>
      <c r="L1625" s="3">
        <v>100</v>
      </c>
      <c r="M1625" s="4">
        <f>PI()*(K1625/2)^2/1000+PI()*(L1625/2)^2/1000</f>
        <v>23.247785636564469</v>
      </c>
      <c r="N1625" s="33">
        <v>1</v>
      </c>
      <c r="O1625" s="3">
        <v>5</v>
      </c>
      <c r="P1625" s="3">
        <v>2.266</v>
      </c>
      <c r="Q1625" s="3">
        <v>2.4620000000000002</v>
      </c>
      <c r="R1625" s="3">
        <v>2.4220000000000002</v>
      </c>
      <c r="S1625" s="6">
        <v>0</v>
      </c>
      <c r="T1625" s="6">
        <f>R1625-S1625</f>
        <v>2.4220000000000002</v>
      </c>
      <c r="U1625" s="3">
        <v>2.5459999999999998</v>
      </c>
      <c r="V1625" s="6">
        <f>U1625-S1625</f>
        <v>2.5459999999999998</v>
      </c>
      <c r="W1625" s="6">
        <f>100 - (1 - (((U1625-T1625)/U1625)+(S1625/T1625)))*100</f>
        <v>4.8703849175176543</v>
      </c>
      <c r="X1625" s="3">
        <v>2.593</v>
      </c>
      <c r="Y1625" s="13">
        <f>(X1625-U1625)/U1625*100</f>
        <v>1.8460329929300925</v>
      </c>
      <c r="Z1625" s="14">
        <f>IF(W1625&gt;10,"NA",Y1625)</f>
        <v>1.8460329929300925</v>
      </c>
    </row>
    <row r="1626" spans="1:26" ht="19" x14ac:dyDescent="0.25">
      <c r="A1626" s="23">
        <v>1625</v>
      </c>
      <c r="B1626" s="3" t="s">
        <v>0</v>
      </c>
      <c r="C1626" s="3" t="s">
        <v>51</v>
      </c>
      <c r="D1626" s="3" t="s">
        <v>51</v>
      </c>
      <c r="E1626" s="3" t="s">
        <v>47</v>
      </c>
      <c r="F1626" s="3" t="s">
        <v>23</v>
      </c>
      <c r="G1626" s="3">
        <v>36</v>
      </c>
      <c r="H1626" s="3" t="s">
        <v>9</v>
      </c>
      <c r="I1626" s="3" t="s">
        <v>35</v>
      </c>
      <c r="J1626" s="3">
        <v>183</v>
      </c>
      <c r="K1626" s="3">
        <v>140</v>
      </c>
      <c r="L1626" s="3">
        <v>100</v>
      </c>
      <c r="M1626" s="4">
        <f>PI()*(K1626/2)^2/1000+PI()*(L1626/2)^2/1000</f>
        <v>23.247785636564469</v>
      </c>
      <c r="N1626" s="33">
        <v>0</v>
      </c>
      <c r="O1626" s="3">
        <v>6</v>
      </c>
      <c r="P1626" s="3">
        <v>1.911</v>
      </c>
      <c r="Q1626" s="3">
        <v>1.581</v>
      </c>
      <c r="R1626" s="3">
        <v>1.5069999999999999</v>
      </c>
      <c r="S1626" s="6">
        <v>0</v>
      </c>
      <c r="T1626" s="6">
        <f>R1626-S1626</f>
        <v>1.5069999999999999</v>
      </c>
      <c r="U1626" s="3">
        <v>1.5069999999999999</v>
      </c>
      <c r="V1626" s="6">
        <f>U1626-S1626</f>
        <v>1.5069999999999999</v>
      </c>
      <c r="W1626" s="6">
        <f>100 - (1 - (((U1626-T1626)/U1626)+(S1626/T1626)))*100</f>
        <v>0</v>
      </c>
      <c r="X1626" s="3">
        <v>1.5269999999999999</v>
      </c>
      <c r="Y1626" s="13">
        <f>(X1626-U1626)/U1626*100</f>
        <v>1.3271400132714015</v>
      </c>
      <c r="Z1626" s="14">
        <f>IF(W1626&gt;10,"NA",Y1626)</f>
        <v>1.3271400132714015</v>
      </c>
    </row>
    <row r="1627" spans="1:26" ht="19" x14ac:dyDescent="0.25">
      <c r="A1627" s="23">
        <v>1626</v>
      </c>
      <c r="B1627" s="3" t="s">
        <v>0</v>
      </c>
      <c r="C1627" s="3" t="s">
        <v>51</v>
      </c>
      <c r="D1627" s="3" t="s">
        <v>51</v>
      </c>
      <c r="E1627" s="3" t="s">
        <v>47</v>
      </c>
      <c r="F1627" s="3" t="s">
        <v>23</v>
      </c>
      <c r="G1627" s="3">
        <v>36</v>
      </c>
      <c r="H1627" s="3" t="s">
        <v>9</v>
      </c>
      <c r="I1627" s="3" t="s">
        <v>35</v>
      </c>
      <c r="J1627" s="3">
        <v>183</v>
      </c>
      <c r="K1627" s="3">
        <v>140</v>
      </c>
      <c r="L1627" s="3">
        <v>100</v>
      </c>
      <c r="M1627" s="4">
        <f>PI()*(K1627/2)^2/1000+PI()*(L1627/2)^2/1000</f>
        <v>23.247785636564469</v>
      </c>
      <c r="N1627" s="33">
        <v>0</v>
      </c>
      <c r="O1627" s="3">
        <v>7</v>
      </c>
      <c r="P1627" s="3">
        <v>1.893</v>
      </c>
      <c r="Q1627" s="3">
        <v>2.419</v>
      </c>
      <c r="R1627" s="3">
        <v>2.359</v>
      </c>
      <c r="S1627" s="6">
        <v>0</v>
      </c>
      <c r="T1627" s="6">
        <f>R1627-S1627</f>
        <v>2.359</v>
      </c>
      <c r="U1627" s="3">
        <v>2.5169999999999999</v>
      </c>
      <c r="V1627" s="6">
        <f>U1627-S1627</f>
        <v>2.5169999999999999</v>
      </c>
      <c r="W1627" s="6">
        <f>100 - (1 - (((U1627-T1627)/U1627)+(S1627/T1627)))*100</f>
        <v>6.2773142630115188</v>
      </c>
      <c r="X1627" s="3">
        <v>2.5489999999999999</v>
      </c>
      <c r="Y1627" s="13">
        <f>(X1627-U1627)/U1627*100</f>
        <v>1.2713547874453728</v>
      </c>
      <c r="Z1627" s="14">
        <f>IF(W1627&gt;10,"NA",Y1627)</f>
        <v>1.2713547874453728</v>
      </c>
    </row>
    <row r="1628" spans="1:26" ht="19" x14ac:dyDescent="0.25">
      <c r="A1628" s="23">
        <v>1627</v>
      </c>
      <c r="B1628" s="3" t="s">
        <v>0</v>
      </c>
      <c r="C1628" s="3" t="s">
        <v>51</v>
      </c>
      <c r="D1628" s="3" t="s">
        <v>51</v>
      </c>
      <c r="E1628" s="3" t="s">
        <v>47</v>
      </c>
      <c r="F1628" s="3" t="s">
        <v>23</v>
      </c>
      <c r="G1628" s="3">
        <v>36</v>
      </c>
      <c r="H1628" s="3" t="s">
        <v>9</v>
      </c>
      <c r="I1628" s="3" t="s">
        <v>35</v>
      </c>
      <c r="J1628" s="3">
        <v>183</v>
      </c>
      <c r="K1628" s="3">
        <v>140</v>
      </c>
      <c r="L1628" s="3">
        <v>100</v>
      </c>
      <c r="M1628" s="4">
        <f>PI()*(K1628/2)^2/1000+PI()*(L1628/2)^2/1000</f>
        <v>23.247785636564469</v>
      </c>
      <c r="N1628" s="33">
        <v>0</v>
      </c>
      <c r="O1628" s="3">
        <v>8</v>
      </c>
      <c r="P1628" s="3">
        <v>1.8540000000000001</v>
      </c>
      <c r="Q1628" s="3">
        <v>1.94</v>
      </c>
      <c r="R1628" s="3">
        <v>1.887</v>
      </c>
      <c r="S1628" s="6">
        <v>0</v>
      </c>
      <c r="T1628" s="6">
        <f>R1628-S1628</f>
        <v>1.887</v>
      </c>
      <c r="U1628" s="3">
        <v>2.1480000000000001</v>
      </c>
      <c r="V1628" s="6">
        <f>U1628-S1628</f>
        <v>2.1480000000000001</v>
      </c>
      <c r="W1628" s="6">
        <f>100 - (1 - (((U1628-T1628)/U1628)+(S1628/T1628)))*100</f>
        <v>12.150837988826822</v>
      </c>
      <c r="X1628" s="3">
        <v>2.1480000000000001</v>
      </c>
      <c r="Y1628" s="13">
        <f>(X1628-U1628)/U1628*100</f>
        <v>0</v>
      </c>
      <c r="Z1628" s="14" t="str">
        <f>IF(W1628&gt;10,"NA",Y1628)</f>
        <v>NA</v>
      </c>
    </row>
    <row r="1629" spans="1:26" ht="19" x14ac:dyDescent="0.25">
      <c r="A1629" s="23">
        <v>1628</v>
      </c>
      <c r="B1629" s="3" t="s">
        <v>0</v>
      </c>
      <c r="C1629" s="3" t="s">
        <v>51</v>
      </c>
      <c r="D1629" s="3" t="s">
        <v>51</v>
      </c>
      <c r="E1629" s="3" t="s">
        <v>47</v>
      </c>
      <c r="F1629" s="3" t="s">
        <v>23</v>
      </c>
      <c r="G1629" s="3">
        <v>36</v>
      </c>
      <c r="H1629" s="3" t="s">
        <v>17</v>
      </c>
      <c r="I1629" s="3" t="s">
        <v>35</v>
      </c>
      <c r="J1629" s="3">
        <v>183</v>
      </c>
      <c r="K1629" s="3">
        <v>140</v>
      </c>
      <c r="L1629" s="3">
        <v>100</v>
      </c>
      <c r="M1629" s="4">
        <f>PI()*(K1629/2)^2/1000+PI()*(L1629/2)^2/1000</f>
        <v>23.247785636564469</v>
      </c>
      <c r="N1629" s="33">
        <v>1</v>
      </c>
      <c r="O1629" s="3">
        <v>1</v>
      </c>
      <c r="P1629" s="3">
        <v>1.345</v>
      </c>
      <c r="Q1629" s="3">
        <v>0.88400000000000001</v>
      </c>
      <c r="R1629" s="3">
        <v>0.86399999999999999</v>
      </c>
      <c r="S1629" s="6">
        <v>0</v>
      </c>
      <c r="T1629" s="6">
        <f>R1629-S1629</f>
        <v>0.86399999999999999</v>
      </c>
      <c r="U1629" s="3">
        <v>0.86399999999999999</v>
      </c>
      <c r="V1629" s="6">
        <f>U1629-S1629</f>
        <v>0.86399999999999999</v>
      </c>
      <c r="W1629" s="6">
        <f>100 - (1 - (((U1629-T1629)/U1629)+(S1629/T1629)))*100</f>
        <v>0</v>
      </c>
      <c r="X1629" s="3">
        <v>0.88</v>
      </c>
      <c r="Y1629" s="13">
        <f>(X1629-U1629)/U1629*100</f>
        <v>1.8518518518518534</v>
      </c>
      <c r="Z1629" s="14">
        <f>IF(W1629&gt;10,"NA",Y1629)</f>
        <v>1.8518518518518534</v>
      </c>
    </row>
    <row r="1630" spans="1:26" ht="19" x14ac:dyDescent="0.25">
      <c r="A1630" s="23">
        <v>1629</v>
      </c>
      <c r="B1630" s="3" t="s">
        <v>0</v>
      </c>
      <c r="C1630" s="3" t="s">
        <v>51</v>
      </c>
      <c r="D1630" s="3" t="s">
        <v>51</v>
      </c>
      <c r="E1630" s="3" t="s">
        <v>47</v>
      </c>
      <c r="F1630" s="3" t="s">
        <v>23</v>
      </c>
      <c r="G1630" s="3">
        <v>36</v>
      </c>
      <c r="H1630" s="3" t="s">
        <v>17</v>
      </c>
      <c r="I1630" s="3" t="s">
        <v>35</v>
      </c>
      <c r="J1630" s="3">
        <v>183</v>
      </c>
      <c r="K1630" s="3">
        <v>140</v>
      </c>
      <c r="L1630" s="3">
        <v>100</v>
      </c>
      <c r="M1630" s="4">
        <f>PI()*(K1630/2)^2/1000+PI()*(L1630/2)^2/1000</f>
        <v>23.247785636564469</v>
      </c>
      <c r="N1630" s="33">
        <v>1</v>
      </c>
      <c r="O1630" s="3">
        <v>2</v>
      </c>
      <c r="P1630" s="3">
        <v>1.2190000000000001</v>
      </c>
      <c r="Q1630" s="3">
        <v>0.72699999999999998</v>
      </c>
      <c r="R1630" s="3">
        <v>0.69699999999999995</v>
      </c>
      <c r="S1630" s="6">
        <v>0</v>
      </c>
      <c r="T1630" s="6">
        <f>R1630-S1630</f>
        <v>0.69699999999999995</v>
      </c>
      <c r="U1630" s="3">
        <v>0.69699999999999995</v>
      </c>
      <c r="V1630" s="6">
        <f>U1630-S1630</f>
        <v>0.69699999999999995</v>
      </c>
      <c r="W1630" s="6">
        <f>100 - (1 - (((U1630-T1630)/U1630)+(S1630/T1630)))*100</f>
        <v>0</v>
      </c>
      <c r="X1630" s="3">
        <v>0.70499999999999996</v>
      </c>
      <c r="Y1630" s="13">
        <f>(X1630-U1630)/U1630*100</f>
        <v>1.1477761836441904</v>
      </c>
      <c r="Z1630" s="14">
        <f>IF(W1630&gt;10,"NA",Y1630)</f>
        <v>1.1477761836441904</v>
      </c>
    </row>
    <row r="1631" spans="1:26" ht="19" x14ac:dyDescent="0.25">
      <c r="A1631" s="23">
        <v>1630</v>
      </c>
      <c r="B1631" s="3" t="s">
        <v>0</v>
      </c>
      <c r="C1631" s="3" t="s">
        <v>51</v>
      </c>
      <c r="D1631" s="3" t="s">
        <v>51</v>
      </c>
      <c r="E1631" s="3" t="s">
        <v>47</v>
      </c>
      <c r="F1631" s="3" t="s">
        <v>23</v>
      </c>
      <c r="G1631" s="3">
        <v>36</v>
      </c>
      <c r="H1631" s="3" t="s">
        <v>17</v>
      </c>
      <c r="I1631" s="3" t="s">
        <v>35</v>
      </c>
      <c r="J1631" s="3">
        <v>183</v>
      </c>
      <c r="K1631" s="3">
        <v>140</v>
      </c>
      <c r="L1631" s="3">
        <v>100</v>
      </c>
      <c r="M1631" s="4">
        <f>PI()*(K1631/2)^2/1000+PI()*(L1631/2)^2/1000</f>
        <v>23.247785636564469</v>
      </c>
      <c r="N1631" s="33">
        <v>0</v>
      </c>
      <c r="O1631" s="3">
        <v>3</v>
      </c>
      <c r="P1631" s="3">
        <v>2.6110000000000002</v>
      </c>
      <c r="Q1631" s="3">
        <v>4.4320000000000004</v>
      </c>
      <c r="R1631" s="3">
        <v>4.3070000000000004</v>
      </c>
      <c r="S1631" s="6">
        <v>0</v>
      </c>
      <c r="T1631" s="6">
        <f>R1631-S1631</f>
        <v>4.3070000000000004</v>
      </c>
      <c r="U1631" s="3">
        <v>4.5519999999999996</v>
      </c>
      <c r="V1631" s="6">
        <f>U1631-S1631</f>
        <v>4.5519999999999996</v>
      </c>
      <c r="W1631" s="6">
        <f>100 - (1 - (((U1631-T1631)/U1631)+(S1631/T1631)))*100</f>
        <v>5.3822495606326726</v>
      </c>
      <c r="X1631" s="3">
        <v>4.6319999999999997</v>
      </c>
      <c r="Y1631" s="13">
        <f>(X1631-U1631)/U1631*100</f>
        <v>1.7574692442882265</v>
      </c>
      <c r="Z1631" s="14">
        <f>IF(W1631&gt;10,"NA",Y1631)</f>
        <v>1.7574692442882265</v>
      </c>
    </row>
    <row r="1632" spans="1:26" ht="19" x14ac:dyDescent="0.25">
      <c r="A1632" s="23">
        <v>1631</v>
      </c>
      <c r="B1632" s="3" t="s">
        <v>0</v>
      </c>
      <c r="C1632" s="3" t="s">
        <v>51</v>
      </c>
      <c r="D1632" s="3" t="s">
        <v>51</v>
      </c>
      <c r="E1632" s="3" t="s">
        <v>47</v>
      </c>
      <c r="F1632" s="3" t="s">
        <v>23</v>
      </c>
      <c r="G1632" s="3">
        <v>36</v>
      </c>
      <c r="H1632" s="3" t="s">
        <v>17</v>
      </c>
      <c r="I1632" s="3" t="s">
        <v>35</v>
      </c>
      <c r="J1632" s="3">
        <v>183</v>
      </c>
      <c r="K1632" s="3">
        <v>140</v>
      </c>
      <c r="L1632" s="3">
        <v>100</v>
      </c>
      <c r="M1632" s="4">
        <f>PI()*(K1632/2)^2/1000+PI()*(L1632/2)^2/1000</f>
        <v>23.247785636564469</v>
      </c>
      <c r="N1632" s="33">
        <v>0</v>
      </c>
      <c r="O1632" s="3">
        <v>4</v>
      </c>
      <c r="P1632" s="3">
        <v>2.3109999999999999</v>
      </c>
      <c r="Q1632" s="3">
        <v>3.8149999999999999</v>
      </c>
      <c r="R1632" s="3">
        <v>3.7429999999999999</v>
      </c>
      <c r="S1632" s="6">
        <v>0</v>
      </c>
      <c r="T1632" s="6">
        <f>R1632-S1632</f>
        <v>3.7429999999999999</v>
      </c>
      <c r="U1632" s="3">
        <v>3.7429999999999999</v>
      </c>
      <c r="V1632" s="6">
        <f>U1632-S1632</f>
        <v>3.7429999999999999</v>
      </c>
      <c r="W1632" s="6">
        <f>100 - (1 - (((U1632-T1632)/U1632)+(S1632/T1632)))*100</f>
        <v>0</v>
      </c>
      <c r="X1632" s="3">
        <v>3.8159999999999998</v>
      </c>
      <c r="Y1632" s="13">
        <f>(X1632-U1632)/U1632*100</f>
        <v>1.9503072401816712</v>
      </c>
      <c r="Z1632" s="14">
        <f>IF(W1632&gt;10,"NA",Y1632)</f>
        <v>1.9503072401816712</v>
      </c>
    </row>
    <row r="1633" spans="1:26" ht="19" x14ac:dyDescent="0.25">
      <c r="A1633" s="23">
        <v>1632</v>
      </c>
      <c r="B1633" s="3" t="s">
        <v>0</v>
      </c>
      <c r="C1633" s="3" t="s">
        <v>51</v>
      </c>
      <c r="D1633" s="3" t="s">
        <v>51</v>
      </c>
      <c r="E1633" s="3" t="s">
        <v>47</v>
      </c>
      <c r="F1633" s="3" t="s">
        <v>23</v>
      </c>
      <c r="G1633" s="3">
        <v>36</v>
      </c>
      <c r="H1633" s="3" t="s">
        <v>17</v>
      </c>
      <c r="I1633" s="3" t="s">
        <v>35</v>
      </c>
      <c r="J1633" s="3">
        <v>183</v>
      </c>
      <c r="K1633" s="3">
        <v>140</v>
      </c>
      <c r="L1633" s="3">
        <v>100</v>
      </c>
      <c r="M1633" s="4">
        <f>PI()*(K1633/2)^2/1000+PI()*(L1633/2)^2/1000</f>
        <v>23.247785636564469</v>
      </c>
      <c r="N1633" s="33">
        <v>0</v>
      </c>
      <c r="O1633" s="3">
        <v>5</v>
      </c>
      <c r="P1633" s="3">
        <v>3.3730000000000002</v>
      </c>
      <c r="Q1633" s="3">
        <v>5.4939999999999998</v>
      </c>
      <c r="R1633" s="3">
        <v>5.4210000000000003</v>
      </c>
      <c r="S1633" s="6">
        <v>0</v>
      </c>
      <c r="T1633" s="6">
        <f>R1633-S1633</f>
        <v>5.4210000000000003</v>
      </c>
      <c r="U1633" s="3">
        <v>5.4210000000000003</v>
      </c>
      <c r="V1633" s="6">
        <f>U1633-S1633</f>
        <v>5.4210000000000003</v>
      </c>
      <c r="W1633" s="6">
        <f>100 - (1 - (((U1633-T1633)/U1633)+(S1633/T1633)))*100</f>
        <v>0</v>
      </c>
      <c r="X1633" s="3">
        <v>5.5039999999999996</v>
      </c>
      <c r="Y1633" s="13">
        <f>(X1633-U1633)/U1633*100</f>
        <v>1.5310828260468419</v>
      </c>
      <c r="Z1633" s="14">
        <f>IF(W1633&gt;10,"NA",Y1633)</f>
        <v>1.5310828260468419</v>
      </c>
    </row>
    <row r="1634" spans="1:26" ht="19" x14ac:dyDescent="0.25">
      <c r="A1634" s="23">
        <v>1633</v>
      </c>
      <c r="B1634" s="3" t="s">
        <v>0</v>
      </c>
      <c r="C1634" s="3" t="s">
        <v>51</v>
      </c>
      <c r="D1634" s="3" t="s">
        <v>51</v>
      </c>
      <c r="E1634" s="3" t="s">
        <v>47</v>
      </c>
      <c r="F1634" s="3" t="s">
        <v>23</v>
      </c>
      <c r="G1634" s="3">
        <v>36</v>
      </c>
      <c r="H1634" s="3" t="s">
        <v>17</v>
      </c>
      <c r="I1634" s="3" t="s">
        <v>35</v>
      </c>
      <c r="J1634" s="3">
        <v>183</v>
      </c>
      <c r="K1634" s="3">
        <v>140</v>
      </c>
      <c r="L1634" s="3">
        <v>100</v>
      </c>
      <c r="M1634" s="4">
        <f>PI()*(K1634/2)^2/1000+PI()*(L1634/2)^2/1000</f>
        <v>23.247785636564469</v>
      </c>
      <c r="N1634" s="33">
        <v>0</v>
      </c>
      <c r="O1634" s="3">
        <v>6</v>
      </c>
      <c r="P1634" s="3">
        <v>1.6020000000000001</v>
      </c>
      <c r="Q1634" s="3">
        <v>1.5860000000000001</v>
      </c>
      <c r="R1634" s="3">
        <v>1.528</v>
      </c>
      <c r="S1634" s="6">
        <v>0</v>
      </c>
      <c r="T1634" s="6">
        <f>R1634-S1634</f>
        <v>1.528</v>
      </c>
      <c r="U1634" s="3">
        <v>2.0259999999999998</v>
      </c>
      <c r="V1634" s="6">
        <f>U1634-S1634</f>
        <v>2.0259999999999998</v>
      </c>
      <c r="W1634" s="6">
        <f>100 - (1 - (((U1634-T1634)/U1634)+(S1634/T1634)))*100</f>
        <v>24.580454096742343</v>
      </c>
      <c r="X1634" s="3">
        <v>2.0259999999999998</v>
      </c>
      <c r="Y1634" s="13">
        <f>(X1634-U1634)/U1634*100</f>
        <v>0</v>
      </c>
      <c r="Z1634" s="14" t="str">
        <f>IF(W1634&gt;10,"NA",Y1634)</f>
        <v>NA</v>
      </c>
    </row>
    <row r="1635" spans="1:26" ht="19" x14ac:dyDescent="0.25">
      <c r="A1635" s="23">
        <v>1634</v>
      </c>
      <c r="B1635" s="3" t="s">
        <v>0</v>
      </c>
      <c r="C1635" s="3" t="s">
        <v>51</v>
      </c>
      <c r="D1635" s="3" t="s">
        <v>51</v>
      </c>
      <c r="E1635" s="3" t="s">
        <v>47</v>
      </c>
      <c r="F1635" s="3" t="s">
        <v>23</v>
      </c>
      <c r="G1635" s="3">
        <v>36</v>
      </c>
      <c r="H1635" s="3" t="s">
        <v>17</v>
      </c>
      <c r="I1635" s="3" t="s">
        <v>35</v>
      </c>
      <c r="J1635" s="3">
        <v>183</v>
      </c>
      <c r="K1635" s="3">
        <v>140</v>
      </c>
      <c r="L1635" s="3">
        <v>100</v>
      </c>
      <c r="M1635" s="4">
        <f>PI()*(K1635/2)^2/1000+PI()*(L1635/2)^2/1000</f>
        <v>23.247785636564469</v>
      </c>
      <c r="N1635" s="33">
        <v>0</v>
      </c>
      <c r="O1635" s="3">
        <v>7</v>
      </c>
      <c r="P1635" s="3">
        <v>3.0720000000000001</v>
      </c>
      <c r="Q1635" s="3">
        <v>4.9470000000000001</v>
      </c>
      <c r="R1635" s="3">
        <v>4.875</v>
      </c>
      <c r="S1635" s="6">
        <v>0</v>
      </c>
      <c r="T1635" s="6">
        <f>R1635-S1635</f>
        <v>4.875</v>
      </c>
      <c r="U1635" s="3">
        <v>4.9509999999999996</v>
      </c>
      <c r="V1635" s="6">
        <f>U1635-S1635</f>
        <v>4.9509999999999996</v>
      </c>
      <c r="W1635" s="6">
        <f>100 - (1 - (((U1635-T1635)/U1635)+(S1635/T1635)))*100</f>
        <v>1.5350434255705778</v>
      </c>
      <c r="X1635" s="3">
        <v>5.0469999999999997</v>
      </c>
      <c r="Y1635" s="13">
        <f>(X1635-U1635)/U1635*100</f>
        <v>1.9390022217733809</v>
      </c>
      <c r="Z1635" s="14">
        <f>IF(W1635&gt;10,"NA",Y1635)</f>
        <v>1.9390022217733809</v>
      </c>
    </row>
    <row r="1636" spans="1:26" ht="19" x14ac:dyDescent="0.25">
      <c r="A1636" s="23">
        <v>1635</v>
      </c>
      <c r="B1636" s="3" t="s">
        <v>0</v>
      </c>
      <c r="C1636" s="3" t="s">
        <v>51</v>
      </c>
      <c r="D1636" s="3" t="s">
        <v>51</v>
      </c>
      <c r="E1636" s="3" t="s">
        <v>47</v>
      </c>
      <c r="F1636" s="3" t="s">
        <v>23</v>
      </c>
      <c r="G1636" s="3">
        <v>36</v>
      </c>
      <c r="H1636" s="3" t="s">
        <v>17</v>
      </c>
      <c r="I1636" s="3" t="s">
        <v>35</v>
      </c>
      <c r="J1636" s="3">
        <v>183</v>
      </c>
      <c r="K1636" s="3">
        <v>140</v>
      </c>
      <c r="L1636" s="3">
        <v>100</v>
      </c>
      <c r="M1636" s="4">
        <f>PI()*(K1636/2)^2/1000+PI()*(L1636/2)^2/1000</f>
        <v>23.247785636564469</v>
      </c>
      <c r="N1636" s="33">
        <v>0</v>
      </c>
      <c r="O1636" s="3">
        <v>8</v>
      </c>
      <c r="P1636" s="3">
        <v>3.1429999999999998</v>
      </c>
      <c r="Q1636" s="3">
        <v>4.43</v>
      </c>
      <c r="R1636" s="3">
        <v>4.3380000000000001</v>
      </c>
      <c r="S1636" s="6">
        <v>0</v>
      </c>
      <c r="T1636" s="6">
        <f>R1636-S1636</f>
        <v>4.3380000000000001</v>
      </c>
      <c r="U1636" s="3">
        <v>4.3869999999999996</v>
      </c>
      <c r="V1636" s="6">
        <f>U1636-S1636</f>
        <v>4.3869999999999996</v>
      </c>
      <c r="W1636" s="6">
        <f>100 - (1 - (((U1636-T1636)/U1636)+(S1636/T1636)))*100</f>
        <v>1.1169364030088786</v>
      </c>
      <c r="X1636" s="3">
        <v>4.4349999999999996</v>
      </c>
      <c r="Y1636" s="13">
        <f>(X1636-U1636)/U1636*100</f>
        <v>1.0941417825393218</v>
      </c>
      <c r="Z1636" s="14">
        <f>IF(W1636&gt;10,"NA",Y1636)</f>
        <v>1.0941417825393218</v>
      </c>
    </row>
    <row r="1637" spans="1:26" ht="19" x14ac:dyDescent="0.25">
      <c r="A1637" s="23">
        <v>1636</v>
      </c>
      <c r="B1637" s="3" t="s">
        <v>0</v>
      </c>
      <c r="C1637" s="3" t="s">
        <v>51</v>
      </c>
      <c r="D1637" s="3" t="s">
        <v>51</v>
      </c>
      <c r="E1637" s="3" t="s">
        <v>47</v>
      </c>
      <c r="F1637" s="3" t="s">
        <v>23</v>
      </c>
      <c r="G1637" s="3">
        <v>36</v>
      </c>
      <c r="H1637" s="3" t="s">
        <v>17</v>
      </c>
      <c r="I1637" s="3" t="s">
        <v>35</v>
      </c>
      <c r="J1637" s="3">
        <v>183</v>
      </c>
      <c r="K1637" s="3">
        <v>140</v>
      </c>
      <c r="L1637" s="3">
        <v>100</v>
      </c>
      <c r="M1637" s="4">
        <f>PI()*(K1637/2)^2/1000+PI()*(L1637/2)^2/1000</f>
        <v>23.247785636564469</v>
      </c>
      <c r="N1637" s="33">
        <v>0</v>
      </c>
      <c r="O1637" s="3">
        <v>9</v>
      </c>
      <c r="P1637" s="3">
        <v>2.5499999999999998</v>
      </c>
      <c r="Q1637" s="3">
        <v>2.9860000000000002</v>
      </c>
      <c r="R1637" s="3">
        <v>2.9119999999999999</v>
      </c>
      <c r="S1637" s="6">
        <v>0</v>
      </c>
      <c r="T1637" s="6">
        <f>R1637-S1637</f>
        <v>2.9119999999999999</v>
      </c>
      <c r="U1637" s="3">
        <v>2.9119999999999999</v>
      </c>
      <c r="V1637" s="6">
        <f>U1637-S1637</f>
        <v>2.9119999999999999</v>
      </c>
      <c r="W1637" s="6">
        <f>100 - (1 - (((U1637-T1637)/U1637)+(S1637/T1637)))*100</f>
        <v>0</v>
      </c>
      <c r="X1637" s="3">
        <v>2.968</v>
      </c>
      <c r="Y1637" s="13">
        <f>(X1637-U1637)/U1637*100</f>
        <v>1.9230769230769249</v>
      </c>
      <c r="Z1637" s="14">
        <f>IF(W1637&gt;10,"NA",Y1637)</f>
        <v>1.9230769230769249</v>
      </c>
    </row>
    <row r="1638" spans="1:26" ht="19" x14ac:dyDescent="0.25">
      <c r="A1638" s="23">
        <v>1637</v>
      </c>
      <c r="B1638" s="3" t="s">
        <v>0</v>
      </c>
      <c r="C1638" s="3" t="s">
        <v>51</v>
      </c>
      <c r="D1638" s="3" t="s">
        <v>51</v>
      </c>
      <c r="E1638" s="3" t="s">
        <v>47</v>
      </c>
      <c r="F1638" s="3" t="s">
        <v>23</v>
      </c>
      <c r="G1638" s="3">
        <v>37</v>
      </c>
      <c r="H1638" s="3" t="s">
        <v>9</v>
      </c>
      <c r="I1638" s="3" t="s">
        <v>37</v>
      </c>
      <c r="J1638" s="3">
        <v>41</v>
      </c>
      <c r="K1638" s="3">
        <v>40</v>
      </c>
      <c r="L1638" s="3">
        <v>20</v>
      </c>
      <c r="M1638" s="4">
        <f>PI()*(K1638/2)^2/1000+PI()*(L1638/2)^2/1000</f>
        <v>1.5707963267948966</v>
      </c>
      <c r="N1638" s="33">
        <v>0</v>
      </c>
      <c r="O1638" s="3">
        <v>1</v>
      </c>
      <c r="P1638" s="3">
        <v>1.446</v>
      </c>
      <c r="Q1638" s="3">
        <v>1.456</v>
      </c>
      <c r="R1638" s="3">
        <v>1.2589999999999999</v>
      </c>
      <c r="S1638" s="6">
        <v>0</v>
      </c>
      <c r="T1638" s="6">
        <f>R1638-S1638</f>
        <v>1.2589999999999999</v>
      </c>
      <c r="U1638" s="3">
        <v>1.2589999999999999</v>
      </c>
      <c r="V1638" s="6">
        <f>U1638-S1638</f>
        <v>1.2589999999999999</v>
      </c>
      <c r="W1638" s="6">
        <f>100 - (1 - (((U1638-T1638)/U1638)+(S1638/T1638)))*100</f>
        <v>0</v>
      </c>
      <c r="X1638" s="3">
        <v>1.2729999999999999</v>
      </c>
      <c r="Y1638" s="13">
        <f>(X1638-U1638)/U1638*100</f>
        <v>1.1119936457505968</v>
      </c>
      <c r="Z1638" s="14">
        <f>IF(W1638&gt;10,"NA",Y1638)</f>
        <v>1.1119936457505968</v>
      </c>
    </row>
    <row r="1639" spans="1:26" ht="19" x14ac:dyDescent="0.25">
      <c r="A1639" s="23">
        <v>1638</v>
      </c>
      <c r="B1639" s="3" t="s">
        <v>0</v>
      </c>
      <c r="C1639" s="3" t="s">
        <v>51</v>
      </c>
      <c r="D1639" s="3" t="s">
        <v>51</v>
      </c>
      <c r="E1639" s="3" t="s">
        <v>47</v>
      </c>
      <c r="F1639" s="3" t="s">
        <v>23</v>
      </c>
      <c r="G1639" s="3">
        <v>37</v>
      </c>
      <c r="H1639" s="3" t="s">
        <v>9</v>
      </c>
      <c r="I1639" s="3" t="s">
        <v>37</v>
      </c>
      <c r="J1639" s="3">
        <v>41</v>
      </c>
      <c r="K1639" s="3">
        <v>40</v>
      </c>
      <c r="L1639" s="3">
        <v>20</v>
      </c>
      <c r="M1639" s="4">
        <f>PI()*(K1639/2)^2/1000+PI()*(L1639/2)^2/1000</f>
        <v>1.5707963267948966</v>
      </c>
      <c r="N1639" s="33">
        <v>0</v>
      </c>
      <c r="O1639" s="3">
        <v>2</v>
      </c>
      <c r="P1639" s="3">
        <v>1.4870000000000001</v>
      </c>
      <c r="Q1639" s="3">
        <v>0.93400000000000005</v>
      </c>
      <c r="R1639" s="3">
        <v>0.90100000000000002</v>
      </c>
      <c r="S1639" s="6">
        <v>0</v>
      </c>
      <c r="T1639" s="6">
        <f>R1639-S1639</f>
        <v>0.90100000000000002</v>
      </c>
      <c r="U1639" s="3">
        <v>0.90100000000000002</v>
      </c>
      <c r="V1639" s="6">
        <f>U1639-S1639</f>
        <v>0.90100000000000002</v>
      </c>
      <c r="W1639" s="6">
        <f>100 - (1 - (((U1639-T1639)/U1639)+(S1639/T1639)))*100</f>
        <v>0</v>
      </c>
      <c r="X1639" s="3">
        <v>0.91</v>
      </c>
      <c r="Y1639" s="13">
        <f>(X1639-U1639)/U1639*100</f>
        <v>0.99889012208657124</v>
      </c>
      <c r="Z1639" s="14">
        <f>IF(W1639&gt;10,"NA",Y1639)</f>
        <v>0.99889012208657124</v>
      </c>
    </row>
    <row r="1640" spans="1:26" ht="19" x14ac:dyDescent="0.25">
      <c r="A1640" s="23">
        <v>1639</v>
      </c>
      <c r="B1640" s="3" t="s">
        <v>0</v>
      </c>
      <c r="C1640" s="3" t="s">
        <v>51</v>
      </c>
      <c r="D1640" s="3" t="s">
        <v>51</v>
      </c>
      <c r="E1640" s="3" t="s">
        <v>47</v>
      </c>
      <c r="F1640" s="3" t="s">
        <v>23</v>
      </c>
      <c r="G1640" s="3">
        <v>37</v>
      </c>
      <c r="H1640" s="3" t="s">
        <v>9</v>
      </c>
      <c r="I1640" s="3" t="s">
        <v>37</v>
      </c>
      <c r="J1640" s="3">
        <v>41</v>
      </c>
      <c r="K1640" s="3">
        <v>40</v>
      </c>
      <c r="L1640" s="3">
        <v>20</v>
      </c>
      <c r="M1640" s="4">
        <f>PI()*(K1640/2)^2/1000+PI()*(L1640/2)^2/1000</f>
        <v>1.5707963267948966</v>
      </c>
      <c r="N1640" s="33">
        <v>0</v>
      </c>
      <c r="O1640" s="3">
        <v>3</v>
      </c>
      <c r="P1640" s="3">
        <v>1.6060000000000001</v>
      </c>
      <c r="Q1640" s="3">
        <v>1.3080000000000001</v>
      </c>
      <c r="R1640" s="3">
        <v>1.1659999999999999</v>
      </c>
      <c r="S1640" s="6">
        <v>0</v>
      </c>
      <c r="T1640" s="6">
        <f>R1640-S1640</f>
        <v>1.1659999999999999</v>
      </c>
      <c r="U1640" s="3">
        <v>1.1659999999999999</v>
      </c>
      <c r="V1640" s="6">
        <f>U1640-S1640</f>
        <v>1.1659999999999999</v>
      </c>
      <c r="W1640" s="6">
        <f>100 - (1 - (((U1640-T1640)/U1640)+(S1640/T1640)))*100</f>
        <v>0</v>
      </c>
      <c r="X1640" s="3">
        <v>1.1819999999999999</v>
      </c>
      <c r="Y1640" s="13">
        <f>(X1640-U1640)/U1640*100</f>
        <v>1.3722126929674112</v>
      </c>
      <c r="Z1640" s="14">
        <f>IF(W1640&gt;10,"NA",Y1640)</f>
        <v>1.3722126929674112</v>
      </c>
    </row>
    <row r="1641" spans="1:26" ht="19" x14ac:dyDescent="0.25">
      <c r="A1641" s="23">
        <v>1640</v>
      </c>
      <c r="B1641" s="3" t="s">
        <v>0</v>
      </c>
      <c r="C1641" s="3" t="s">
        <v>51</v>
      </c>
      <c r="D1641" s="3" t="s">
        <v>51</v>
      </c>
      <c r="E1641" s="3" t="s">
        <v>47</v>
      </c>
      <c r="F1641" s="3" t="s">
        <v>23</v>
      </c>
      <c r="G1641" s="3">
        <v>37</v>
      </c>
      <c r="H1641" s="3" t="s">
        <v>9</v>
      </c>
      <c r="I1641" s="3" t="s">
        <v>37</v>
      </c>
      <c r="J1641" s="3">
        <v>41</v>
      </c>
      <c r="K1641" s="3">
        <v>40</v>
      </c>
      <c r="L1641" s="3">
        <v>20</v>
      </c>
      <c r="M1641" s="4">
        <f>PI()*(K1641/2)^2/1000+PI()*(L1641/2)^2/1000</f>
        <v>1.5707963267948966</v>
      </c>
      <c r="N1641" s="33">
        <v>1</v>
      </c>
      <c r="O1641" s="3">
        <v>4</v>
      </c>
      <c r="P1641" s="3">
        <v>1.1220000000000001</v>
      </c>
      <c r="Q1641" s="3">
        <v>0.78900000000000003</v>
      </c>
      <c r="R1641" s="3">
        <v>0.78900000000000003</v>
      </c>
      <c r="S1641" s="6">
        <v>0</v>
      </c>
      <c r="T1641" s="6">
        <f>R1641-S1641</f>
        <v>0.78900000000000003</v>
      </c>
      <c r="U1641" s="3">
        <v>0.81</v>
      </c>
      <c r="V1641" s="6">
        <f>U1641-S1641</f>
        <v>0.81</v>
      </c>
      <c r="W1641" s="6">
        <f>100 - (1 - (((U1641-T1641)/U1641)+(S1641/T1641)))*100</f>
        <v>2.5925925925925952</v>
      </c>
      <c r="X1641" s="3">
        <v>0.83899999999999997</v>
      </c>
      <c r="Y1641" s="13">
        <f>(X1641-U1641)/U1641*100</f>
        <v>3.5802469135802357</v>
      </c>
      <c r="Z1641" s="14">
        <f>IF(W1641&gt;10,"NA",Y1641)</f>
        <v>3.5802469135802357</v>
      </c>
    </row>
    <row r="1642" spans="1:26" ht="19" x14ac:dyDescent="0.25">
      <c r="A1642" s="23">
        <v>1641</v>
      </c>
      <c r="B1642" s="3" t="s">
        <v>0</v>
      </c>
      <c r="C1642" s="3" t="s">
        <v>51</v>
      </c>
      <c r="D1642" s="3" t="s">
        <v>51</v>
      </c>
      <c r="E1642" s="3" t="s">
        <v>47</v>
      </c>
      <c r="F1642" s="3" t="s">
        <v>23</v>
      </c>
      <c r="G1642" s="3">
        <v>37</v>
      </c>
      <c r="H1642" s="3" t="s">
        <v>9</v>
      </c>
      <c r="I1642" s="3" t="s">
        <v>37</v>
      </c>
      <c r="J1642" s="3">
        <v>41</v>
      </c>
      <c r="K1642" s="3">
        <v>40</v>
      </c>
      <c r="L1642" s="3">
        <v>20</v>
      </c>
      <c r="M1642" s="4">
        <f>PI()*(K1642/2)^2/1000+PI()*(L1642/2)^2/1000</f>
        <v>1.5707963267948966</v>
      </c>
      <c r="N1642" s="33">
        <v>0</v>
      </c>
      <c r="O1642" s="3">
        <v>5</v>
      </c>
      <c r="P1642" s="3">
        <v>1.8380000000000001</v>
      </c>
      <c r="Q1642" s="3">
        <v>1.8220000000000001</v>
      </c>
      <c r="R1642" s="3">
        <v>1.756</v>
      </c>
      <c r="S1642" s="6">
        <v>0</v>
      </c>
      <c r="T1642" s="6">
        <f>R1642-S1642</f>
        <v>1.756</v>
      </c>
      <c r="U1642" s="3">
        <v>1.756</v>
      </c>
      <c r="V1642" s="6">
        <f>U1642-S1642</f>
        <v>1.756</v>
      </c>
      <c r="W1642" s="6">
        <f>100 - (1 - (((U1642-T1642)/U1642)+(S1642/T1642)))*100</f>
        <v>0</v>
      </c>
      <c r="X1642" s="3">
        <v>1.8220000000000001</v>
      </c>
      <c r="Y1642" s="13">
        <f>(X1642-U1642)/U1642*100</f>
        <v>3.7585421412300715</v>
      </c>
      <c r="Z1642" s="14">
        <f>IF(W1642&gt;10,"NA",Y1642)</f>
        <v>3.7585421412300715</v>
      </c>
    </row>
    <row r="1643" spans="1:26" ht="19" x14ac:dyDescent="0.25">
      <c r="A1643" s="23">
        <v>1642</v>
      </c>
      <c r="B1643" s="3" t="s">
        <v>0</v>
      </c>
      <c r="C1643" s="3" t="s">
        <v>51</v>
      </c>
      <c r="D1643" s="3" t="s">
        <v>51</v>
      </c>
      <c r="E1643" s="3" t="s">
        <v>47</v>
      </c>
      <c r="F1643" s="3" t="s">
        <v>23</v>
      </c>
      <c r="G1643" s="3">
        <v>37</v>
      </c>
      <c r="H1643" s="3" t="s">
        <v>9</v>
      </c>
      <c r="I1643" s="3" t="s">
        <v>37</v>
      </c>
      <c r="J1643" s="3">
        <v>41</v>
      </c>
      <c r="K1643" s="3">
        <v>40</v>
      </c>
      <c r="L1643" s="3">
        <v>20</v>
      </c>
      <c r="M1643" s="4">
        <f>PI()*(K1643/2)^2/1000+PI()*(L1643/2)^2/1000</f>
        <v>1.5707963267948966</v>
      </c>
      <c r="N1643" s="33">
        <v>1</v>
      </c>
      <c r="O1643" s="3">
        <v>6</v>
      </c>
      <c r="P1643" s="3">
        <v>2.2570000000000001</v>
      </c>
      <c r="Q1643" s="3">
        <v>2.3130000000000002</v>
      </c>
      <c r="R1643" s="3">
        <v>2.2919999999999998</v>
      </c>
      <c r="S1643" s="6">
        <v>0</v>
      </c>
      <c r="T1643" s="6">
        <f>R1643-S1643</f>
        <v>2.2919999999999998</v>
      </c>
      <c r="U1643" s="3">
        <v>2.2919999999999998</v>
      </c>
      <c r="V1643" s="6">
        <f>U1643-S1643</f>
        <v>2.2919999999999998</v>
      </c>
      <c r="W1643" s="6">
        <f>100 - (1 - (((U1643-T1643)/U1643)+(S1643/T1643)))*100</f>
        <v>0</v>
      </c>
      <c r="X1643" s="3">
        <v>2.327</v>
      </c>
      <c r="Y1643" s="13">
        <f>(X1643-U1643)/U1643*100</f>
        <v>1.5270506108202506</v>
      </c>
      <c r="Z1643" s="14">
        <f>IF(W1643&gt;10,"NA",Y1643)</f>
        <v>1.5270506108202506</v>
      </c>
    </row>
    <row r="1644" spans="1:26" ht="19" x14ac:dyDescent="0.25">
      <c r="A1644" s="23">
        <v>1643</v>
      </c>
      <c r="B1644" s="3" t="s">
        <v>0</v>
      </c>
      <c r="C1644" s="3" t="s">
        <v>51</v>
      </c>
      <c r="D1644" s="3" t="s">
        <v>51</v>
      </c>
      <c r="E1644" s="3" t="s">
        <v>47</v>
      </c>
      <c r="F1644" s="3" t="s">
        <v>23</v>
      </c>
      <c r="G1644" s="3">
        <v>37</v>
      </c>
      <c r="H1644" s="3" t="s">
        <v>9</v>
      </c>
      <c r="I1644" s="3" t="s">
        <v>37</v>
      </c>
      <c r="J1644" s="3">
        <v>41</v>
      </c>
      <c r="K1644" s="3">
        <v>40</v>
      </c>
      <c r="L1644" s="3">
        <v>20</v>
      </c>
      <c r="M1644" s="4">
        <f>PI()*(K1644/2)^2/1000+PI()*(L1644/2)^2/1000</f>
        <v>1.5707963267948966</v>
      </c>
      <c r="N1644" s="33">
        <v>1</v>
      </c>
      <c r="O1644" s="3">
        <v>7</v>
      </c>
      <c r="P1644" s="3">
        <v>1.8029999999999999</v>
      </c>
      <c r="Q1644" s="3">
        <v>1.6220000000000001</v>
      </c>
      <c r="R1644" s="3">
        <v>1.597</v>
      </c>
      <c r="S1644" s="6">
        <v>0</v>
      </c>
      <c r="T1644" s="6">
        <f>R1644-S1644</f>
        <v>1.597</v>
      </c>
      <c r="U1644" s="3">
        <v>1.61</v>
      </c>
      <c r="V1644" s="6">
        <f>U1644-S1644</f>
        <v>1.61</v>
      </c>
      <c r="W1644" s="6">
        <f>100 - (1 - (((U1644-T1644)/U1644)+(S1644/T1644)))*100</f>
        <v>0.80745341614907318</v>
      </c>
      <c r="X1644" s="3">
        <v>1.6759999999999999</v>
      </c>
      <c r="Y1644" s="13">
        <f>(X1644-U1644)/U1644*100</f>
        <v>4.0993788819875672</v>
      </c>
      <c r="Z1644" s="14">
        <f>IF(W1644&gt;10,"NA",Y1644)</f>
        <v>4.0993788819875672</v>
      </c>
    </row>
    <row r="1645" spans="1:26" ht="19" x14ac:dyDescent="0.25">
      <c r="A1645" s="23">
        <v>1644</v>
      </c>
      <c r="B1645" s="3" t="s">
        <v>0</v>
      </c>
      <c r="C1645" s="3" t="s">
        <v>51</v>
      </c>
      <c r="D1645" s="3" t="s">
        <v>51</v>
      </c>
      <c r="E1645" s="3" t="s">
        <v>47</v>
      </c>
      <c r="F1645" s="3" t="s">
        <v>23</v>
      </c>
      <c r="G1645" s="3">
        <v>37</v>
      </c>
      <c r="H1645" s="3" t="s">
        <v>9</v>
      </c>
      <c r="I1645" s="3" t="s">
        <v>37</v>
      </c>
      <c r="J1645" s="3">
        <v>41</v>
      </c>
      <c r="K1645" s="3">
        <v>40</v>
      </c>
      <c r="L1645" s="3">
        <v>20</v>
      </c>
      <c r="M1645" s="4">
        <f>PI()*(K1645/2)^2/1000+PI()*(L1645/2)^2/1000</f>
        <v>1.5707963267948966</v>
      </c>
      <c r="N1645" s="33">
        <v>1</v>
      </c>
      <c r="O1645" s="3">
        <v>8</v>
      </c>
      <c r="P1645" s="3">
        <v>1.351</v>
      </c>
      <c r="Q1645" s="3">
        <v>0.91200000000000003</v>
      </c>
      <c r="R1645" s="3">
        <v>0.91200000000000003</v>
      </c>
      <c r="S1645" s="6">
        <v>0</v>
      </c>
      <c r="T1645" s="6">
        <f>R1645-S1645</f>
        <v>0.91200000000000003</v>
      </c>
      <c r="U1645" s="3">
        <v>0.91200000000000003</v>
      </c>
      <c r="V1645" s="6">
        <f>U1645-S1645</f>
        <v>0.91200000000000003</v>
      </c>
      <c r="W1645" s="6">
        <f>100 - (1 - (((U1645-T1645)/U1645)+(S1645/T1645)))*100</f>
        <v>0</v>
      </c>
      <c r="X1645" s="3">
        <v>0.94699999999999995</v>
      </c>
      <c r="Y1645" s="13">
        <f>(X1645-U1645)/U1645*100</f>
        <v>3.837719298245605</v>
      </c>
      <c r="Z1645" s="14">
        <f>IF(W1645&gt;10,"NA",Y1645)</f>
        <v>3.837719298245605</v>
      </c>
    </row>
    <row r="1646" spans="1:26" ht="19" x14ac:dyDescent="0.25">
      <c r="A1646" s="23">
        <v>1645</v>
      </c>
      <c r="B1646" s="3" t="s">
        <v>0</v>
      </c>
      <c r="C1646" s="3" t="s">
        <v>51</v>
      </c>
      <c r="D1646" s="3" t="s">
        <v>51</v>
      </c>
      <c r="E1646" s="3" t="s">
        <v>47</v>
      </c>
      <c r="F1646" s="3" t="s">
        <v>23</v>
      </c>
      <c r="G1646" s="3">
        <v>37</v>
      </c>
      <c r="H1646" s="3" t="s">
        <v>9</v>
      </c>
      <c r="I1646" s="3" t="s">
        <v>37</v>
      </c>
      <c r="J1646" s="3">
        <v>41</v>
      </c>
      <c r="K1646" s="3">
        <v>40</v>
      </c>
      <c r="L1646" s="3">
        <v>20</v>
      </c>
      <c r="M1646" s="4">
        <f>PI()*(K1646/2)^2/1000+PI()*(L1646/2)^2/1000</f>
        <v>1.5707963267948966</v>
      </c>
      <c r="N1646" s="33">
        <v>0</v>
      </c>
      <c r="O1646" s="3">
        <v>9</v>
      </c>
      <c r="P1646" s="3">
        <v>1.647</v>
      </c>
      <c r="Q1646" s="3">
        <v>1.4039999999999999</v>
      </c>
      <c r="R1646" s="3">
        <v>1.343</v>
      </c>
      <c r="S1646" s="6">
        <v>0</v>
      </c>
      <c r="T1646" s="6">
        <f>R1646-S1646</f>
        <v>1.343</v>
      </c>
      <c r="U1646" s="3">
        <v>1.343</v>
      </c>
      <c r="V1646" s="6">
        <f>U1646-S1646</f>
        <v>1.343</v>
      </c>
      <c r="W1646" s="6">
        <f>100 - (1 - (((U1646-T1646)/U1646)+(S1646/T1646)))*100</f>
        <v>0</v>
      </c>
      <c r="X1646" s="3">
        <v>1.377</v>
      </c>
      <c r="Y1646" s="13">
        <f>(X1646-U1646)/U1646*100</f>
        <v>2.5316455696202556</v>
      </c>
      <c r="Z1646" s="14">
        <f>IF(W1646&gt;10,"NA",Y1646)</f>
        <v>2.5316455696202556</v>
      </c>
    </row>
    <row r="1647" spans="1:26" ht="19" x14ac:dyDescent="0.25">
      <c r="A1647" s="23">
        <v>1646</v>
      </c>
      <c r="B1647" s="3" t="s">
        <v>0</v>
      </c>
      <c r="C1647" s="3" t="s">
        <v>51</v>
      </c>
      <c r="D1647" s="3" t="s">
        <v>51</v>
      </c>
      <c r="E1647" s="3" t="s">
        <v>47</v>
      </c>
      <c r="F1647" s="3" t="s">
        <v>23</v>
      </c>
      <c r="G1647" s="3">
        <v>37</v>
      </c>
      <c r="H1647" s="3" t="s">
        <v>17</v>
      </c>
      <c r="I1647" s="3" t="s">
        <v>37</v>
      </c>
      <c r="J1647" s="3">
        <v>41</v>
      </c>
      <c r="K1647" s="3">
        <v>40</v>
      </c>
      <c r="L1647" s="3">
        <v>20</v>
      </c>
      <c r="M1647" s="4">
        <f>PI()*(K1647/2)^2/1000+PI()*(L1647/2)^2/1000</f>
        <v>1.5707963267948966</v>
      </c>
      <c r="N1647" s="33">
        <v>0</v>
      </c>
      <c r="O1647" s="3">
        <v>1</v>
      </c>
      <c r="P1647" s="3">
        <v>2.23</v>
      </c>
      <c r="Q1647" s="3">
        <v>2.7730000000000001</v>
      </c>
      <c r="R1647" s="3">
        <v>2.6739999999999999</v>
      </c>
      <c r="S1647" s="6">
        <v>0</v>
      </c>
      <c r="T1647" s="6">
        <f>R1647-S1647</f>
        <v>2.6739999999999999</v>
      </c>
      <c r="U1647" s="3">
        <v>2.6739999999999999</v>
      </c>
      <c r="V1647" s="6">
        <f>U1647-S1647</f>
        <v>2.6739999999999999</v>
      </c>
      <c r="W1647" s="6">
        <f>100 - (1 - (((U1647-T1647)/U1647)+(S1647/T1647)))*100</f>
        <v>0</v>
      </c>
      <c r="X1647" s="3">
        <v>2.7610000000000001</v>
      </c>
      <c r="Y1647" s="13">
        <f>(X1647-U1647)/U1647*100</f>
        <v>3.2535527299925273</v>
      </c>
      <c r="Z1647" s="14">
        <f>IF(W1647&gt;10,"NA",Y1647)</f>
        <v>3.2535527299925273</v>
      </c>
    </row>
    <row r="1648" spans="1:26" ht="19" x14ac:dyDescent="0.25">
      <c r="A1648" s="23">
        <v>1647</v>
      </c>
      <c r="B1648" s="3" t="s">
        <v>0</v>
      </c>
      <c r="C1648" s="3" t="s">
        <v>51</v>
      </c>
      <c r="D1648" s="3" t="s">
        <v>51</v>
      </c>
      <c r="E1648" s="3" t="s">
        <v>47</v>
      </c>
      <c r="F1648" s="3" t="s">
        <v>23</v>
      </c>
      <c r="G1648" s="3">
        <v>37</v>
      </c>
      <c r="H1648" s="3" t="s">
        <v>17</v>
      </c>
      <c r="I1648" s="3" t="s">
        <v>37</v>
      </c>
      <c r="J1648" s="3">
        <v>41</v>
      </c>
      <c r="K1648" s="3">
        <v>40</v>
      </c>
      <c r="L1648" s="3">
        <v>20</v>
      </c>
      <c r="M1648" s="4">
        <f>PI()*(K1648/2)^2/1000+PI()*(L1648/2)^2/1000</f>
        <v>1.5707963267948966</v>
      </c>
      <c r="N1648" s="33">
        <v>0</v>
      </c>
      <c r="O1648" s="3">
        <v>2</v>
      </c>
      <c r="P1648" s="3">
        <v>1.41</v>
      </c>
      <c r="Q1648" s="3">
        <v>0.91600000000000004</v>
      </c>
      <c r="R1648" s="3">
        <v>0.84099999999999997</v>
      </c>
      <c r="S1648" s="6">
        <v>0</v>
      </c>
      <c r="T1648" s="6">
        <f>R1648-S1648</f>
        <v>0.84099999999999997</v>
      </c>
      <c r="U1648" s="3">
        <v>0.84099999999999997</v>
      </c>
      <c r="V1648" s="6">
        <f>U1648-S1648</f>
        <v>0.84099999999999997</v>
      </c>
      <c r="W1648" s="6">
        <f>100 - (1 - (((U1648-T1648)/U1648)+(S1648/T1648)))*100</f>
        <v>0</v>
      </c>
      <c r="X1648" s="3">
        <v>0.85699999999999998</v>
      </c>
      <c r="Y1648" s="13">
        <f>(X1648-U1648)/U1648*100</f>
        <v>1.9024970273483968</v>
      </c>
      <c r="Z1648" s="14">
        <f>IF(W1648&gt;10,"NA",Y1648)</f>
        <v>1.9024970273483968</v>
      </c>
    </row>
    <row r="1649" spans="1:26" ht="19" x14ac:dyDescent="0.25">
      <c r="A1649" s="23">
        <v>1648</v>
      </c>
      <c r="B1649" s="3" t="s">
        <v>0</v>
      </c>
      <c r="C1649" s="3" t="s">
        <v>51</v>
      </c>
      <c r="D1649" s="3" t="s">
        <v>51</v>
      </c>
      <c r="E1649" s="3" t="s">
        <v>47</v>
      </c>
      <c r="F1649" s="3" t="s">
        <v>23</v>
      </c>
      <c r="G1649" s="3">
        <v>37</v>
      </c>
      <c r="H1649" s="3" t="s">
        <v>17</v>
      </c>
      <c r="I1649" s="3" t="s">
        <v>37</v>
      </c>
      <c r="J1649" s="3">
        <v>41</v>
      </c>
      <c r="K1649" s="3">
        <v>40</v>
      </c>
      <c r="L1649" s="3">
        <v>20</v>
      </c>
      <c r="M1649" s="4">
        <f>PI()*(K1649/2)^2/1000+PI()*(L1649/2)^2/1000</f>
        <v>1.5707963267948966</v>
      </c>
      <c r="N1649" s="33">
        <v>0</v>
      </c>
      <c r="O1649" s="3">
        <v>3</v>
      </c>
      <c r="P1649" s="3">
        <v>2.508</v>
      </c>
      <c r="Q1649" s="3">
        <v>3.395</v>
      </c>
      <c r="R1649" s="3">
        <v>3.1890000000000001</v>
      </c>
      <c r="S1649" s="6">
        <v>0</v>
      </c>
      <c r="T1649" s="6">
        <f>R1649-S1649</f>
        <v>3.1890000000000001</v>
      </c>
      <c r="U1649" s="3">
        <v>3.2349999999999999</v>
      </c>
      <c r="V1649" s="6">
        <f>U1649-S1649</f>
        <v>3.2349999999999999</v>
      </c>
      <c r="W1649" s="6">
        <f>100 - (1 - (((U1649-T1649)/U1649)+(S1649/T1649)))*100</f>
        <v>1.4219474497681546</v>
      </c>
      <c r="X1649" s="3">
        <v>3.3340000000000001</v>
      </c>
      <c r="Y1649" s="13">
        <f>(X1649-U1649)/U1649*100</f>
        <v>3.0602782071097434</v>
      </c>
      <c r="Z1649" s="14">
        <f>IF(W1649&gt;10,"NA",Y1649)</f>
        <v>3.0602782071097434</v>
      </c>
    </row>
    <row r="1650" spans="1:26" ht="19" x14ac:dyDescent="0.25">
      <c r="A1650" s="23">
        <v>1649</v>
      </c>
      <c r="B1650" s="3" t="s">
        <v>0</v>
      </c>
      <c r="C1650" s="3" t="s">
        <v>51</v>
      </c>
      <c r="D1650" s="3" t="s">
        <v>51</v>
      </c>
      <c r="E1650" s="3" t="s">
        <v>47</v>
      </c>
      <c r="F1650" s="3" t="s">
        <v>23</v>
      </c>
      <c r="G1650" s="3">
        <v>37</v>
      </c>
      <c r="H1650" s="3" t="s">
        <v>17</v>
      </c>
      <c r="I1650" s="3" t="s">
        <v>37</v>
      </c>
      <c r="J1650" s="3">
        <v>41</v>
      </c>
      <c r="K1650" s="3">
        <v>40</v>
      </c>
      <c r="L1650" s="3">
        <v>20</v>
      </c>
      <c r="M1650" s="4">
        <f>PI()*(K1650/2)^2/1000+PI()*(L1650/2)^2/1000</f>
        <v>1.5707963267948966</v>
      </c>
      <c r="N1650" s="33">
        <v>1</v>
      </c>
      <c r="O1650" s="3">
        <v>4</v>
      </c>
      <c r="P1650" s="3">
        <v>1.9259999999999999</v>
      </c>
      <c r="Q1650" s="3">
        <v>1.8420000000000001</v>
      </c>
      <c r="R1650" s="3">
        <v>1.794</v>
      </c>
      <c r="S1650" s="6">
        <v>0</v>
      </c>
      <c r="T1650" s="6">
        <f>R1650-S1650</f>
        <v>1.794</v>
      </c>
      <c r="U1650" s="3">
        <v>1.794</v>
      </c>
      <c r="V1650" s="6">
        <f>U1650-S1650</f>
        <v>1.794</v>
      </c>
      <c r="W1650" s="6">
        <f>100 - (1 - (((U1650-T1650)/U1650)+(S1650/T1650)))*100</f>
        <v>0</v>
      </c>
      <c r="X1650" s="3">
        <v>1.829</v>
      </c>
      <c r="Y1650" s="13">
        <f>(X1650-U1650)/U1650*100</f>
        <v>1.9509476031215116</v>
      </c>
      <c r="Z1650" s="14">
        <f>IF(W1650&gt;10,"NA",Y1650)</f>
        <v>1.9509476031215116</v>
      </c>
    </row>
    <row r="1651" spans="1:26" ht="19" x14ac:dyDescent="0.25">
      <c r="A1651" s="23">
        <v>1650</v>
      </c>
      <c r="B1651" s="3" t="s">
        <v>0</v>
      </c>
      <c r="C1651" s="3" t="s">
        <v>51</v>
      </c>
      <c r="D1651" s="3" t="s">
        <v>51</v>
      </c>
      <c r="E1651" s="3" t="s">
        <v>47</v>
      </c>
      <c r="F1651" s="3" t="s">
        <v>23</v>
      </c>
      <c r="G1651" s="3">
        <v>37</v>
      </c>
      <c r="H1651" s="3" t="s">
        <v>17</v>
      </c>
      <c r="I1651" s="3" t="s">
        <v>37</v>
      </c>
      <c r="J1651" s="3">
        <v>41</v>
      </c>
      <c r="K1651" s="3">
        <v>40</v>
      </c>
      <c r="L1651" s="3">
        <v>20</v>
      </c>
      <c r="M1651" s="4">
        <f>PI()*(K1651/2)^2/1000+PI()*(L1651/2)^2/1000</f>
        <v>1.5707963267948966</v>
      </c>
      <c r="N1651" s="33">
        <v>0</v>
      </c>
      <c r="O1651" s="3">
        <v>5</v>
      </c>
      <c r="P1651" s="3">
        <v>1.903</v>
      </c>
      <c r="Q1651" s="3">
        <v>2.121</v>
      </c>
      <c r="R1651" s="3">
        <v>2.0680000000000001</v>
      </c>
      <c r="S1651" s="6">
        <v>0</v>
      </c>
      <c r="T1651" s="6">
        <f>R1651-S1651</f>
        <v>2.0680000000000001</v>
      </c>
      <c r="U1651" s="3">
        <v>2.085</v>
      </c>
      <c r="V1651" s="6">
        <f>U1651-S1651</f>
        <v>2.085</v>
      </c>
      <c r="W1651" s="6">
        <f>100 - (1 - (((U1651-T1651)/U1651)+(S1651/T1651)))*100</f>
        <v>0.81534772182253334</v>
      </c>
      <c r="X1651" s="3">
        <v>2.153</v>
      </c>
      <c r="Y1651" s="13">
        <f>(X1651-U1651)/U1651*100</f>
        <v>3.2613908872901707</v>
      </c>
      <c r="Z1651" s="14">
        <f>IF(W1651&gt;10,"NA",Y1651)</f>
        <v>3.2613908872901707</v>
      </c>
    </row>
    <row r="1652" spans="1:26" ht="19" x14ac:dyDescent="0.25">
      <c r="A1652" s="23">
        <v>1651</v>
      </c>
      <c r="B1652" s="3" t="s">
        <v>0</v>
      </c>
      <c r="C1652" s="3" t="s">
        <v>51</v>
      </c>
      <c r="D1652" s="3" t="s">
        <v>51</v>
      </c>
      <c r="E1652" s="3" t="s">
        <v>47</v>
      </c>
      <c r="F1652" s="3" t="s">
        <v>23</v>
      </c>
      <c r="G1652" s="3">
        <v>37</v>
      </c>
      <c r="H1652" s="3" t="s">
        <v>17</v>
      </c>
      <c r="I1652" s="3" t="s">
        <v>37</v>
      </c>
      <c r="J1652" s="3">
        <v>41</v>
      </c>
      <c r="K1652" s="3">
        <v>40</v>
      </c>
      <c r="L1652" s="3">
        <v>20</v>
      </c>
      <c r="M1652" s="4">
        <f>PI()*(K1652/2)^2/1000+PI()*(L1652/2)^2/1000</f>
        <v>1.5707963267948966</v>
      </c>
      <c r="N1652" s="33">
        <v>0</v>
      </c>
      <c r="O1652" s="3">
        <v>6</v>
      </c>
      <c r="P1652" s="3">
        <v>1.849</v>
      </c>
      <c r="Q1652" s="3">
        <v>1.6619999999999999</v>
      </c>
      <c r="R1652" s="3">
        <v>1.619</v>
      </c>
      <c r="S1652" s="6">
        <v>0</v>
      </c>
      <c r="T1652" s="6">
        <f>R1652-S1652</f>
        <v>1.619</v>
      </c>
      <c r="U1652" s="3">
        <v>1.619</v>
      </c>
      <c r="V1652" s="6">
        <f>U1652-S1652</f>
        <v>1.619</v>
      </c>
      <c r="W1652" s="6">
        <f>100 - (1 - (((U1652-T1652)/U1652)+(S1652/T1652)))*100</f>
        <v>0</v>
      </c>
      <c r="X1652" s="3">
        <v>1.649</v>
      </c>
      <c r="Y1652" s="13">
        <f>(X1652-U1652)/U1652*100</f>
        <v>1.8529956763434237</v>
      </c>
      <c r="Z1652" s="14">
        <f>IF(W1652&gt;10,"NA",Y1652)</f>
        <v>1.8529956763434237</v>
      </c>
    </row>
    <row r="1653" spans="1:26" ht="19" x14ac:dyDescent="0.25">
      <c r="A1653" s="23">
        <v>1652</v>
      </c>
      <c r="B1653" s="3" t="s">
        <v>0</v>
      </c>
      <c r="C1653" s="3" t="s">
        <v>51</v>
      </c>
      <c r="D1653" s="3" t="s">
        <v>51</v>
      </c>
      <c r="E1653" s="3" t="s">
        <v>47</v>
      </c>
      <c r="F1653" s="3" t="s">
        <v>23</v>
      </c>
      <c r="G1653" s="3">
        <v>37</v>
      </c>
      <c r="H1653" s="3" t="s">
        <v>17</v>
      </c>
      <c r="I1653" s="3" t="s">
        <v>37</v>
      </c>
      <c r="J1653" s="3">
        <v>41</v>
      </c>
      <c r="K1653" s="3">
        <v>40</v>
      </c>
      <c r="L1653" s="3">
        <v>20</v>
      </c>
      <c r="M1653" s="4">
        <f>PI()*(K1653/2)^2/1000+PI()*(L1653/2)^2/1000</f>
        <v>1.5707963267948966</v>
      </c>
      <c r="N1653" s="33">
        <v>0</v>
      </c>
      <c r="O1653" s="3">
        <v>7</v>
      </c>
      <c r="P1653" s="3">
        <v>1.915</v>
      </c>
      <c r="Q1653" s="3">
        <v>1.091</v>
      </c>
      <c r="R1653" s="3">
        <v>1.034</v>
      </c>
      <c r="S1653" s="6">
        <v>0</v>
      </c>
      <c r="T1653" s="6">
        <f>R1653-S1653</f>
        <v>1.034</v>
      </c>
      <c r="U1653" s="3">
        <v>2.113</v>
      </c>
      <c r="V1653" s="6">
        <f>U1653-S1653</f>
        <v>2.113</v>
      </c>
      <c r="W1653" s="6">
        <f>100 - (1 - (((U1653-T1653)/U1653)+(S1653/T1653)))*100</f>
        <v>51.064836725035491</v>
      </c>
      <c r="X1653" s="3">
        <v>2.113</v>
      </c>
      <c r="Y1653" s="13">
        <f>(X1653-U1653)/U1653*100</f>
        <v>0</v>
      </c>
      <c r="Z1653" s="14" t="str">
        <f>IF(W1653&gt;10,"NA",Y1653)</f>
        <v>NA</v>
      </c>
    </row>
    <row r="1654" spans="1:26" ht="19" x14ac:dyDescent="0.25">
      <c r="A1654" s="23">
        <v>1653</v>
      </c>
      <c r="B1654" s="3" t="s">
        <v>0</v>
      </c>
      <c r="C1654" s="3" t="s">
        <v>51</v>
      </c>
      <c r="D1654" s="3" t="s">
        <v>51</v>
      </c>
      <c r="E1654" s="3" t="s">
        <v>47</v>
      </c>
      <c r="F1654" s="3" t="s">
        <v>23</v>
      </c>
      <c r="G1654" s="3">
        <v>37</v>
      </c>
      <c r="H1654" s="3" t="s">
        <v>17</v>
      </c>
      <c r="I1654" s="3" t="s">
        <v>37</v>
      </c>
      <c r="J1654" s="3">
        <v>41</v>
      </c>
      <c r="K1654" s="3">
        <v>40</v>
      </c>
      <c r="L1654" s="3">
        <v>20</v>
      </c>
      <c r="M1654" s="4">
        <f>PI()*(K1654/2)^2/1000+PI()*(L1654/2)^2/1000</f>
        <v>1.5707963267948966</v>
      </c>
      <c r="N1654" s="33">
        <v>1</v>
      </c>
      <c r="O1654" s="3">
        <v>8</v>
      </c>
      <c r="P1654" s="3">
        <v>1.704</v>
      </c>
      <c r="Q1654" s="3">
        <v>1.18</v>
      </c>
      <c r="R1654" s="3">
        <v>1.1359999999999999</v>
      </c>
      <c r="S1654" s="6">
        <v>0</v>
      </c>
      <c r="T1654" s="6">
        <f>R1654-S1654</f>
        <v>1.1359999999999999</v>
      </c>
      <c r="U1654" s="3">
        <v>1.1359999999999999</v>
      </c>
      <c r="V1654" s="6">
        <f>U1654-S1654</f>
        <v>1.1359999999999999</v>
      </c>
      <c r="W1654" s="6">
        <f>100 - (1 - (((U1654-T1654)/U1654)+(S1654/T1654)))*100</f>
        <v>0</v>
      </c>
      <c r="X1654" s="3">
        <v>1.1779999999999999</v>
      </c>
      <c r="Y1654" s="13">
        <f>(X1654-U1654)/U1654*100</f>
        <v>3.6971830985915526</v>
      </c>
      <c r="Z1654" s="14">
        <f>IF(W1654&gt;10,"NA",Y1654)</f>
        <v>3.6971830985915526</v>
      </c>
    </row>
    <row r="1655" spans="1:26" ht="19" x14ac:dyDescent="0.25">
      <c r="A1655" s="23">
        <v>1654</v>
      </c>
      <c r="B1655" s="3" t="s">
        <v>0</v>
      </c>
      <c r="C1655" s="3" t="s">
        <v>51</v>
      </c>
      <c r="D1655" s="3" t="s">
        <v>51</v>
      </c>
      <c r="E1655" s="3" t="s">
        <v>47</v>
      </c>
      <c r="F1655" s="3" t="s">
        <v>23</v>
      </c>
      <c r="G1655" s="3">
        <v>38</v>
      </c>
      <c r="H1655" s="3" t="s">
        <v>9</v>
      </c>
      <c r="I1655" s="3" t="s">
        <v>35</v>
      </c>
      <c r="J1655" s="3">
        <v>403</v>
      </c>
      <c r="K1655" s="3">
        <v>25</v>
      </c>
      <c r="L1655" s="3">
        <v>0</v>
      </c>
      <c r="M1655" s="4">
        <f>PI()*(K1655/2)^2/1000+PI()*(L1655/2)^2/1000</f>
        <v>0.49087385212340517</v>
      </c>
      <c r="N1655" s="33">
        <v>0</v>
      </c>
      <c r="O1655" s="3">
        <v>1</v>
      </c>
      <c r="P1655" s="3">
        <v>3.4140000000000001</v>
      </c>
      <c r="Q1655" s="3">
        <v>4.8460000000000001</v>
      </c>
      <c r="R1655" s="3">
        <v>4.7229999999999999</v>
      </c>
      <c r="S1655" s="6">
        <v>1.2999999999999999E-2</v>
      </c>
      <c r="T1655" s="6">
        <f>R1655-S1655</f>
        <v>4.71</v>
      </c>
      <c r="U1655" s="3">
        <v>5.2469999999999999</v>
      </c>
      <c r="V1655" s="6">
        <f>U1655-S1655</f>
        <v>5.234</v>
      </c>
      <c r="W1655" s="6">
        <f>100 - (1 - (((U1655-T1655)/U1655)+(S1655/T1655)))*100</f>
        <v>10.510428160950937</v>
      </c>
      <c r="X1655" s="3">
        <v>5.2530000000000001</v>
      </c>
      <c r="Y1655" s="13">
        <f>(X1655-U1655)/U1655*100</f>
        <v>0.1143510577472885</v>
      </c>
      <c r="Z1655" s="14" t="str">
        <f>IF(W1655&gt;10,"NA",Y1655)</f>
        <v>NA</v>
      </c>
    </row>
    <row r="1656" spans="1:26" ht="19" x14ac:dyDescent="0.25">
      <c r="A1656" s="23">
        <v>1655</v>
      </c>
      <c r="B1656" s="3" t="s">
        <v>0</v>
      </c>
      <c r="C1656" s="3" t="s">
        <v>51</v>
      </c>
      <c r="D1656" s="3" t="s">
        <v>51</v>
      </c>
      <c r="E1656" s="3" t="s">
        <v>47</v>
      </c>
      <c r="F1656" s="3" t="s">
        <v>23</v>
      </c>
      <c r="G1656" s="3">
        <v>38</v>
      </c>
      <c r="H1656" s="3" t="s">
        <v>9</v>
      </c>
      <c r="I1656" s="3" t="s">
        <v>35</v>
      </c>
      <c r="J1656" s="3">
        <v>403</v>
      </c>
      <c r="K1656" s="3">
        <v>25</v>
      </c>
      <c r="L1656" s="3">
        <v>0</v>
      </c>
      <c r="M1656" s="4">
        <f>PI()*(K1656/2)^2/1000+PI()*(L1656/2)^2/1000</f>
        <v>0.49087385212340517</v>
      </c>
      <c r="N1656" s="33">
        <v>1</v>
      </c>
      <c r="O1656" s="3">
        <v>2</v>
      </c>
      <c r="P1656" s="3">
        <v>2.5529999999999999</v>
      </c>
      <c r="Q1656" s="3">
        <v>3.8660000000000001</v>
      </c>
      <c r="R1656" s="3">
        <v>3.8660000000000001</v>
      </c>
      <c r="S1656" s="6">
        <v>0</v>
      </c>
      <c r="T1656" s="6">
        <f>R1656-S1656</f>
        <v>3.8660000000000001</v>
      </c>
      <c r="U1656" s="3">
        <v>3.8660000000000001</v>
      </c>
      <c r="V1656" s="6">
        <f>U1656-S1656</f>
        <v>3.8660000000000001</v>
      </c>
      <c r="W1656" s="6">
        <f>100 - (1 - (((U1656-T1656)/U1656)+(S1656/T1656)))*100</f>
        <v>0</v>
      </c>
      <c r="X1656" s="3">
        <v>3.9350000000000001</v>
      </c>
      <c r="Y1656" s="13">
        <f>(X1656-U1656)/U1656*100</f>
        <v>1.7847904811174327</v>
      </c>
      <c r="Z1656" s="14">
        <f>IF(W1656&gt;10,"NA",Y1656)</f>
        <v>1.7847904811174327</v>
      </c>
    </row>
    <row r="1657" spans="1:26" ht="19" x14ac:dyDescent="0.25">
      <c r="A1657" s="23">
        <v>1656</v>
      </c>
      <c r="B1657" s="3" t="s">
        <v>0</v>
      </c>
      <c r="C1657" s="3" t="s">
        <v>51</v>
      </c>
      <c r="D1657" s="3" t="s">
        <v>51</v>
      </c>
      <c r="E1657" s="3" t="s">
        <v>47</v>
      </c>
      <c r="F1657" s="3" t="s">
        <v>23</v>
      </c>
      <c r="G1657" s="3">
        <v>38</v>
      </c>
      <c r="H1657" s="3" t="s">
        <v>9</v>
      </c>
      <c r="I1657" s="3" t="s">
        <v>35</v>
      </c>
      <c r="J1657" s="3">
        <v>403</v>
      </c>
      <c r="K1657" s="3">
        <v>25</v>
      </c>
      <c r="L1657" s="3">
        <v>0</v>
      </c>
      <c r="M1657" s="4">
        <f>PI()*(K1657/2)^2/1000+PI()*(L1657/2)^2/1000</f>
        <v>0.49087385212340517</v>
      </c>
      <c r="N1657" s="33">
        <v>1</v>
      </c>
      <c r="O1657" s="3">
        <v>3</v>
      </c>
      <c r="P1657" s="3">
        <v>1.843</v>
      </c>
      <c r="Q1657" s="3">
        <v>1.7110000000000001</v>
      </c>
      <c r="R1657" s="3">
        <v>1.7110000000000001</v>
      </c>
      <c r="S1657" s="6">
        <v>0</v>
      </c>
      <c r="T1657" s="6">
        <f>R1657-S1657</f>
        <v>1.7110000000000001</v>
      </c>
      <c r="U1657" s="3">
        <v>1.859</v>
      </c>
      <c r="V1657" s="6">
        <f>U1657-S1657</f>
        <v>1.859</v>
      </c>
      <c r="W1657" s="6">
        <f>100 - (1 - (((U1657-T1657)/U1657)+(S1657/T1657)))*100</f>
        <v>7.9612694997310314</v>
      </c>
      <c r="X1657" s="3">
        <v>1.8680000000000001</v>
      </c>
      <c r="Y1657" s="13">
        <f>(X1657-U1657)/U1657*100</f>
        <v>0.484131253362029</v>
      </c>
      <c r="Z1657" s="14">
        <f>IF(W1657&gt;10,"NA",Y1657)</f>
        <v>0.484131253362029</v>
      </c>
    </row>
    <row r="1658" spans="1:26" ht="19" x14ac:dyDescent="0.25">
      <c r="A1658" s="23">
        <v>1657</v>
      </c>
      <c r="B1658" s="3" t="s">
        <v>0</v>
      </c>
      <c r="C1658" s="3" t="s">
        <v>51</v>
      </c>
      <c r="D1658" s="3" t="s">
        <v>51</v>
      </c>
      <c r="E1658" s="3" t="s">
        <v>47</v>
      </c>
      <c r="F1658" s="3" t="s">
        <v>23</v>
      </c>
      <c r="G1658" s="3">
        <v>38</v>
      </c>
      <c r="H1658" s="3" t="s">
        <v>9</v>
      </c>
      <c r="I1658" s="3" t="s">
        <v>35</v>
      </c>
      <c r="J1658" s="3">
        <v>403</v>
      </c>
      <c r="K1658" s="3">
        <v>25</v>
      </c>
      <c r="L1658" s="3">
        <v>0</v>
      </c>
      <c r="M1658" s="4">
        <f>PI()*(K1658/2)^2/1000+PI()*(L1658/2)^2/1000</f>
        <v>0.49087385212340517</v>
      </c>
      <c r="N1658" s="33">
        <v>1</v>
      </c>
      <c r="O1658" s="3">
        <v>4</v>
      </c>
      <c r="P1658" s="3">
        <v>2.1789999999999998</v>
      </c>
      <c r="Q1658" s="3">
        <v>2.2160000000000002</v>
      </c>
      <c r="R1658" s="3">
        <v>2.1629999999999998</v>
      </c>
      <c r="S1658" s="6">
        <v>0</v>
      </c>
      <c r="T1658" s="6">
        <f>R1658-S1658</f>
        <v>2.1629999999999998</v>
      </c>
      <c r="U1658" s="3">
        <v>2.1629999999999998</v>
      </c>
      <c r="V1658" s="6">
        <f>U1658-S1658</f>
        <v>2.1629999999999998</v>
      </c>
      <c r="W1658" s="6">
        <f>100 - (1 - (((U1658-T1658)/U1658)+(S1658/T1658)))*100</f>
        <v>0</v>
      </c>
      <c r="X1658" s="3">
        <v>2.1749999999999998</v>
      </c>
      <c r="Y1658" s="13">
        <f>(X1658-U1658)/U1658*100</f>
        <v>0.55478502080443881</v>
      </c>
      <c r="Z1658" s="14">
        <f>IF(W1658&gt;10,"NA",Y1658)</f>
        <v>0.55478502080443881</v>
      </c>
    </row>
    <row r="1659" spans="1:26" ht="19" x14ac:dyDescent="0.25">
      <c r="A1659" s="23">
        <v>1658</v>
      </c>
      <c r="B1659" s="3" t="s">
        <v>0</v>
      </c>
      <c r="C1659" s="3" t="s">
        <v>51</v>
      </c>
      <c r="D1659" s="3" t="s">
        <v>51</v>
      </c>
      <c r="E1659" s="3" t="s">
        <v>47</v>
      </c>
      <c r="F1659" s="3" t="s">
        <v>23</v>
      </c>
      <c r="G1659" s="3">
        <v>38</v>
      </c>
      <c r="H1659" s="3" t="s">
        <v>9</v>
      </c>
      <c r="I1659" s="3" t="s">
        <v>35</v>
      </c>
      <c r="J1659" s="3">
        <v>403</v>
      </c>
      <c r="K1659" s="3">
        <v>25</v>
      </c>
      <c r="L1659" s="3">
        <v>0</v>
      </c>
      <c r="M1659" s="4">
        <f>PI()*(K1659/2)^2/1000+PI()*(L1659/2)^2/1000</f>
        <v>0.49087385212340517</v>
      </c>
      <c r="N1659" s="33">
        <v>0</v>
      </c>
      <c r="O1659" s="3">
        <v>5</v>
      </c>
      <c r="P1659" s="3">
        <v>2.12</v>
      </c>
      <c r="Q1659" s="3">
        <v>1.859</v>
      </c>
      <c r="R1659" s="3">
        <v>1.7969999999999999</v>
      </c>
      <c r="S1659" s="6">
        <v>0</v>
      </c>
      <c r="T1659" s="6">
        <f>R1659-S1659</f>
        <v>1.7969999999999999</v>
      </c>
      <c r="U1659" s="3">
        <v>1.7969999999999999</v>
      </c>
      <c r="V1659" s="6">
        <f>U1659-S1659</f>
        <v>1.7969999999999999</v>
      </c>
      <c r="W1659" s="6">
        <f>100 - (1 - (((U1659-T1659)/U1659)+(S1659/T1659)))*100</f>
        <v>0</v>
      </c>
      <c r="X1659" s="3">
        <v>1.8240000000000001</v>
      </c>
      <c r="Y1659" s="13">
        <f>(X1659-U1659)/U1659*100</f>
        <v>1.502504173622712</v>
      </c>
      <c r="Z1659" s="14">
        <f>IF(W1659&gt;10,"NA",Y1659)</f>
        <v>1.502504173622712</v>
      </c>
    </row>
    <row r="1660" spans="1:26" ht="19" x14ac:dyDescent="0.25">
      <c r="A1660" s="23">
        <v>1659</v>
      </c>
      <c r="B1660" s="3" t="s">
        <v>0</v>
      </c>
      <c r="C1660" s="3" t="s">
        <v>51</v>
      </c>
      <c r="D1660" s="3" t="s">
        <v>51</v>
      </c>
      <c r="E1660" s="3" t="s">
        <v>47</v>
      </c>
      <c r="F1660" s="3" t="s">
        <v>23</v>
      </c>
      <c r="G1660" s="3">
        <v>38</v>
      </c>
      <c r="H1660" s="3" t="s">
        <v>9</v>
      </c>
      <c r="I1660" s="3" t="s">
        <v>35</v>
      </c>
      <c r="J1660" s="3">
        <v>403</v>
      </c>
      <c r="K1660" s="3">
        <v>25</v>
      </c>
      <c r="L1660" s="3">
        <v>0</v>
      </c>
      <c r="M1660" s="4">
        <f>PI()*(K1660/2)^2/1000+PI()*(L1660/2)^2/1000</f>
        <v>0.49087385212340517</v>
      </c>
      <c r="N1660" s="33">
        <v>1</v>
      </c>
      <c r="O1660" s="3">
        <v>6</v>
      </c>
      <c r="P1660" s="3">
        <v>2.0670000000000002</v>
      </c>
      <c r="Q1660" s="3">
        <v>2.1579999999999999</v>
      </c>
      <c r="R1660" s="3">
        <v>2.09</v>
      </c>
      <c r="S1660" s="6">
        <v>0</v>
      </c>
      <c r="T1660" s="6">
        <f>R1660-S1660</f>
        <v>2.09</v>
      </c>
      <c r="U1660" s="3">
        <v>2.09</v>
      </c>
      <c r="V1660" s="6">
        <f>U1660-S1660</f>
        <v>2.09</v>
      </c>
      <c r="W1660" s="6">
        <f>100 - (1 - (((U1660-T1660)/U1660)+(S1660/T1660)))*100</f>
        <v>0</v>
      </c>
      <c r="X1660" s="3">
        <v>2.09</v>
      </c>
      <c r="Y1660" s="13">
        <f>(X1660-U1660)/U1660*100</f>
        <v>0</v>
      </c>
      <c r="Z1660" s="14">
        <f>IF(W1660&gt;10,"NA",Y1660)</f>
        <v>0</v>
      </c>
    </row>
    <row r="1661" spans="1:26" ht="19" x14ac:dyDescent="0.25">
      <c r="A1661" s="23">
        <v>1660</v>
      </c>
      <c r="B1661" s="3" t="s">
        <v>0</v>
      </c>
      <c r="C1661" s="3" t="s">
        <v>51</v>
      </c>
      <c r="D1661" s="3" t="s">
        <v>51</v>
      </c>
      <c r="E1661" s="3" t="s">
        <v>47</v>
      </c>
      <c r="F1661" s="3" t="s">
        <v>23</v>
      </c>
      <c r="G1661" s="3">
        <v>38</v>
      </c>
      <c r="H1661" s="3" t="s">
        <v>9</v>
      </c>
      <c r="I1661" s="3" t="s">
        <v>35</v>
      </c>
      <c r="J1661" s="3">
        <v>403</v>
      </c>
      <c r="K1661" s="3">
        <v>25</v>
      </c>
      <c r="L1661" s="3">
        <v>0</v>
      </c>
      <c r="M1661" s="4">
        <f>PI()*(K1661/2)^2/1000+PI()*(L1661/2)^2/1000</f>
        <v>0.49087385212340517</v>
      </c>
      <c r="N1661" s="33">
        <v>1</v>
      </c>
      <c r="O1661" s="3">
        <v>7</v>
      </c>
      <c r="P1661" s="3">
        <v>3.145</v>
      </c>
      <c r="Q1661" s="3">
        <v>3.5710000000000002</v>
      </c>
      <c r="R1661" s="3">
        <v>3.4590000000000001</v>
      </c>
      <c r="S1661" s="6">
        <v>0</v>
      </c>
      <c r="T1661" s="6">
        <f>R1661-S1661</f>
        <v>3.4590000000000001</v>
      </c>
      <c r="U1661" s="3">
        <v>3.4849999999999999</v>
      </c>
      <c r="V1661" s="6">
        <f>U1661-S1661</f>
        <v>3.4849999999999999</v>
      </c>
      <c r="W1661" s="6">
        <f>100 - (1 - (((U1661-T1661)/U1661)+(S1661/T1661)))*100</f>
        <v>0.74605451936872669</v>
      </c>
      <c r="X1661" s="3">
        <v>3.5139999999999998</v>
      </c>
      <c r="Y1661" s="13">
        <f>(X1661-U1661)/U1661*100</f>
        <v>0.83213773314203487</v>
      </c>
      <c r="Z1661" s="14">
        <f>IF(W1661&gt;10,"NA",Y1661)</f>
        <v>0.83213773314203487</v>
      </c>
    </row>
    <row r="1662" spans="1:26" ht="19" x14ac:dyDescent="0.25">
      <c r="A1662" s="23">
        <v>1661</v>
      </c>
      <c r="B1662" s="3" t="s">
        <v>0</v>
      </c>
      <c r="C1662" s="3" t="s">
        <v>51</v>
      </c>
      <c r="D1662" s="3" t="s">
        <v>51</v>
      </c>
      <c r="E1662" s="3" t="s">
        <v>47</v>
      </c>
      <c r="F1662" s="3" t="s">
        <v>23</v>
      </c>
      <c r="G1662" s="3">
        <v>38</v>
      </c>
      <c r="H1662" s="3" t="s">
        <v>9</v>
      </c>
      <c r="I1662" s="3" t="s">
        <v>35</v>
      </c>
      <c r="J1662" s="3">
        <v>403</v>
      </c>
      <c r="K1662" s="3">
        <v>25</v>
      </c>
      <c r="L1662" s="3">
        <v>0</v>
      </c>
      <c r="M1662" s="4">
        <f>PI()*(K1662/2)^2/1000+PI()*(L1662/2)^2/1000</f>
        <v>0.49087385212340517</v>
      </c>
      <c r="N1662" s="33">
        <v>0</v>
      </c>
      <c r="O1662" s="3">
        <v>8</v>
      </c>
      <c r="P1662" s="3">
        <v>4.1070000000000002</v>
      </c>
      <c r="Q1662" s="3">
        <v>8.6660000000000004</v>
      </c>
      <c r="R1662" s="3">
        <v>8.5540000000000003</v>
      </c>
      <c r="S1662" s="6">
        <v>0</v>
      </c>
      <c r="T1662" s="6">
        <f>R1662-S1662</f>
        <v>8.5540000000000003</v>
      </c>
      <c r="U1662" s="3">
        <v>9.6460000000000008</v>
      </c>
      <c r="V1662" s="6">
        <f>U1662-S1662</f>
        <v>9.6460000000000008</v>
      </c>
      <c r="W1662" s="6">
        <f>100 - (1 - (((U1662-T1662)/U1662)+(S1662/T1662)))*100</f>
        <v>11.320754716981142</v>
      </c>
      <c r="X1662" s="3">
        <v>9.7080000000000002</v>
      </c>
      <c r="Y1662" s="13">
        <f>(X1662-U1662)/U1662*100</f>
        <v>0.6427534729421458</v>
      </c>
      <c r="Z1662" s="14" t="str">
        <f>IF(W1662&gt;10,"NA",Y1662)</f>
        <v>NA</v>
      </c>
    </row>
    <row r="1663" spans="1:26" ht="19" x14ac:dyDescent="0.25">
      <c r="A1663" s="23">
        <v>1662</v>
      </c>
      <c r="B1663" s="3" t="s">
        <v>0</v>
      </c>
      <c r="C1663" s="3" t="s">
        <v>51</v>
      </c>
      <c r="D1663" s="3" t="s">
        <v>51</v>
      </c>
      <c r="E1663" s="3" t="s">
        <v>47</v>
      </c>
      <c r="F1663" s="3" t="s">
        <v>23</v>
      </c>
      <c r="G1663" s="3">
        <v>38</v>
      </c>
      <c r="H1663" s="3" t="s">
        <v>9</v>
      </c>
      <c r="I1663" s="3" t="s">
        <v>35</v>
      </c>
      <c r="J1663" s="3">
        <v>403</v>
      </c>
      <c r="K1663" s="3">
        <v>25</v>
      </c>
      <c r="L1663" s="3">
        <v>0</v>
      </c>
      <c r="M1663" s="4">
        <f>PI()*(K1663/2)^2/1000+PI()*(L1663/2)^2/1000</f>
        <v>0.49087385212340517</v>
      </c>
      <c r="N1663" s="33">
        <v>0</v>
      </c>
      <c r="O1663" s="3">
        <v>9</v>
      </c>
      <c r="P1663" s="3">
        <v>4.2679999999999998</v>
      </c>
      <c r="Q1663" s="3">
        <v>8.8840000000000003</v>
      </c>
      <c r="R1663" s="3">
        <v>8.7469999999999999</v>
      </c>
      <c r="S1663" s="6">
        <v>0</v>
      </c>
      <c r="T1663" s="6">
        <f>R1663-S1663</f>
        <v>8.7469999999999999</v>
      </c>
      <c r="U1663" s="3">
        <v>9.8840000000000003</v>
      </c>
      <c r="V1663" s="6">
        <f>U1663-S1663</f>
        <v>9.8840000000000003</v>
      </c>
      <c r="W1663" s="6">
        <f>100 - (1 - (((U1663-T1663)/U1663)+(S1663/T1663)))*100</f>
        <v>11.503439902873339</v>
      </c>
      <c r="X1663" s="3">
        <v>9.8840000000000003</v>
      </c>
      <c r="Y1663" s="13">
        <f>(X1663-U1663)/U1663*100</f>
        <v>0</v>
      </c>
      <c r="Z1663" s="14" t="str">
        <f>IF(W1663&gt;10,"NA",Y1663)</f>
        <v>NA</v>
      </c>
    </row>
    <row r="1664" spans="1:26" ht="19" x14ac:dyDescent="0.25">
      <c r="A1664" s="23">
        <v>1663</v>
      </c>
      <c r="B1664" s="3" t="s">
        <v>0</v>
      </c>
      <c r="C1664" s="3" t="s">
        <v>51</v>
      </c>
      <c r="D1664" s="3" t="s">
        <v>51</v>
      </c>
      <c r="E1664" s="3" t="s">
        <v>47</v>
      </c>
      <c r="F1664" s="3" t="s">
        <v>23</v>
      </c>
      <c r="G1664" s="3">
        <v>38</v>
      </c>
      <c r="H1664" s="3" t="s">
        <v>9</v>
      </c>
      <c r="I1664" s="3" t="s">
        <v>35</v>
      </c>
      <c r="J1664" s="3">
        <v>403</v>
      </c>
      <c r="K1664" s="3">
        <v>25</v>
      </c>
      <c r="L1664" s="3">
        <v>0</v>
      </c>
      <c r="M1664" s="4">
        <f>PI()*(K1664/2)^2/1000+PI()*(L1664/2)^2/1000</f>
        <v>0.49087385212340517</v>
      </c>
      <c r="N1664" s="33">
        <v>1</v>
      </c>
      <c r="O1664" s="3">
        <v>10</v>
      </c>
      <c r="P1664" s="3">
        <v>2.2330000000000001</v>
      </c>
      <c r="Q1664" s="3">
        <v>3.4239999999999999</v>
      </c>
      <c r="R1664" s="3">
        <v>3.4239999999999999</v>
      </c>
      <c r="S1664" s="6">
        <v>0</v>
      </c>
      <c r="T1664" s="6">
        <f>R1664-S1664</f>
        <v>3.4239999999999999</v>
      </c>
      <c r="U1664" s="3">
        <v>3.4239999999999999</v>
      </c>
      <c r="V1664" s="6">
        <f>U1664-S1664</f>
        <v>3.4239999999999999</v>
      </c>
      <c r="W1664" s="6">
        <f>100 - (1 - (((U1664-T1664)/U1664)+(S1664/T1664)))*100</f>
        <v>0</v>
      </c>
      <c r="X1664" s="3">
        <v>3.4969999999999999</v>
      </c>
      <c r="Y1664" s="13">
        <f>(X1664-U1664)/U1664*100</f>
        <v>2.1320093457943914</v>
      </c>
      <c r="Z1664" s="14">
        <f>IF(W1664&gt;10,"NA",Y1664)</f>
        <v>2.1320093457943914</v>
      </c>
    </row>
    <row r="1665" spans="1:26" ht="19" x14ac:dyDescent="0.25">
      <c r="A1665" s="23">
        <v>1664</v>
      </c>
      <c r="B1665" s="3" t="s">
        <v>0</v>
      </c>
      <c r="C1665" s="3" t="s">
        <v>51</v>
      </c>
      <c r="D1665" s="3" t="s">
        <v>51</v>
      </c>
      <c r="E1665" s="3" t="s">
        <v>47</v>
      </c>
      <c r="F1665" s="3" t="s">
        <v>23</v>
      </c>
      <c r="G1665" s="3">
        <v>38</v>
      </c>
      <c r="H1665" s="3" t="s">
        <v>9</v>
      </c>
      <c r="I1665" s="3" t="s">
        <v>35</v>
      </c>
      <c r="J1665" s="3">
        <v>403</v>
      </c>
      <c r="K1665" s="3">
        <v>25</v>
      </c>
      <c r="L1665" s="3">
        <v>0</v>
      </c>
      <c r="M1665" s="4">
        <f>PI()*(K1665/2)^2/1000+PI()*(L1665/2)^2/1000</f>
        <v>0.49087385212340517</v>
      </c>
      <c r="N1665" s="33">
        <v>0</v>
      </c>
      <c r="O1665" s="3">
        <v>11</v>
      </c>
      <c r="P1665" s="3">
        <v>4.33</v>
      </c>
      <c r="Q1665" s="3">
        <v>8.4550000000000001</v>
      </c>
      <c r="R1665" s="3">
        <v>8.3480000000000008</v>
      </c>
      <c r="S1665" s="6">
        <v>0.10299999999999999</v>
      </c>
      <c r="T1665" s="6">
        <f>R1665-S1665</f>
        <v>8.245000000000001</v>
      </c>
      <c r="U1665" s="3">
        <v>9.5429999999999993</v>
      </c>
      <c r="V1665" s="6">
        <f>U1665-S1665</f>
        <v>9.44</v>
      </c>
      <c r="W1665" s="6">
        <f>100 - (1 - (((U1665-T1665)/U1665)+(S1665/T1665)))*100</f>
        <v>14.850834755354242</v>
      </c>
      <c r="X1665" s="3">
        <v>9.5429999999999993</v>
      </c>
      <c r="Y1665" s="13">
        <f>(X1665-U1665)/U1665*100</f>
        <v>0</v>
      </c>
      <c r="Z1665" s="14" t="str">
        <f>IF(W1665&gt;10,"NA",Y1665)</f>
        <v>NA</v>
      </c>
    </row>
    <row r="1666" spans="1:26" ht="19" x14ac:dyDescent="0.25">
      <c r="A1666" s="23">
        <v>1665</v>
      </c>
      <c r="B1666" s="3" t="s">
        <v>0</v>
      </c>
      <c r="C1666" s="3" t="s">
        <v>51</v>
      </c>
      <c r="D1666" s="3" t="s">
        <v>51</v>
      </c>
      <c r="E1666" s="3" t="s">
        <v>47</v>
      </c>
      <c r="F1666" s="3" t="s">
        <v>23</v>
      </c>
      <c r="G1666" s="3">
        <v>38</v>
      </c>
      <c r="H1666" s="3" t="s">
        <v>9</v>
      </c>
      <c r="I1666" s="3" t="s">
        <v>35</v>
      </c>
      <c r="J1666" s="3">
        <v>403</v>
      </c>
      <c r="K1666" s="3">
        <v>25</v>
      </c>
      <c r="L1666" s="3">
        <v>0</v>
      </c>
      <c r="M1666" s="4">
        <f>PI()*(K1666/2)^2/1000+PI()*(L1666/2)^2/1000</f>
        <v>0.49087385212340517</v>
      </c>
      <c r="N1666" s="33">
        <v>1</v>
      </c>
      <c r="O1666" s="3">
        <v>12</v>
      </c>
      <c r="P1666" s="3">
        <v>3.1659999999999999</v>
      </c>
      <c r="Q1666" s="3">
        <v>4.8150000000000004</v>
      </c>
      <c r="R1666" s="3">
        <v>4.8150000000000004</v>
      </c>
      <c r="S1666" s="6">
        <v>0</v>
      </c>
      <c r="T1666" s="6">
        <f>R1666-S1666</f>
        <v>4.8150000000000004</v>
      </c>
      <c r="U1666" s="3">
        <v>4.8150000000000004</v>
      </c>
      <c r="V1666" s="6">
        <f>U1666-S1666</f>
        <v>4.8150000000000004</v>
      </c>
      <c r="W1666" s="6">
        <f>100 - (1 - (((U1666-T1666)/U1666)+(S1666/T1666)))*100</f>
        <v>0</v>
      </c>
      <c r="X1666" s="3">
        <v>4.9080000000000004</v>
      </c>
      <c r="Y1666" s="13">
        <f>(X1666-U1666)/U1666*100</f>
        <v>1.9314641744548278</v>
      </c>
      <c r="Z1666" s="14">
        <f>IF(W1666&gt;10,"NA",Y1666)</f>
        <v>1.9314641744548278</v>
      </c>
    </row>
    <row r="1667" spans="1:26" ht="19" x14ac:dyDescent="0.25">
      <c r="A1667" s="23">
        <v>1666</v>
      </c>
      <c r="B1667" s="3" t="s">
        <v>0</v>
      </c>
      <c r="C1667" s="3" t="s">
        <v>51</v>
      </c>
      <c r="D1667" s="3" t="s">
        <v>51</v>
      </c>
      <c r="E1667" s="3" t="s">
        <v>47</v>
      </c>
      <c r="F1667" s="3" t="s">
        <v>23</v>
      </c>
      <c r="G1667" s="3">
        <v>38</v>
      </c>
      <c r="H1667" s="3" t="s">
        <v>9</v>
      </c>
      <c r="I1667" s="3" t="s">
        <v>35</v>
      </c>
      <c r="J1667" s="3">
        <v>403</v>
      </c>
      <c r="K1667" s="3">
        <v>25</v>
      </c>
      <c r="L1667" s="3">
        <v>0</v>
      </c>
      <c r="M1667" s="4">
        <f>PI()*(K1667/2)^2/1000+PI()*(L1667/2)^2/1000</f>
        <v>0.49087385212340517</v>
      </c>
      <c r="N1667" s="33">
        <v>0</v>
      </c>
      <c r="O1667" s="3">
        <v>13</v>
      </c>
      <c r="P1667" s="3">
        <v>4.4039999999999999</v>
      </c>
      <c r="Q1667" s="3">
        <v>10.006</v>
      </c>
      <c r="R1667" s="3">
        <v>9.8339999999999996</v>
      </c>
      <c r="S1667" s="6">
        <v>0</v>
      </c>
      <c r="T1667" s="6">
        <f>R1667-S1667</f>
        <v>9.8339999999999996</v>
      </c>
      <c r="U1667" s="3">
        <v>9.8339999999999996</v>
      </c>
      <c r="V1667" s="6">
        <f>U1667-S1667</f>
        <v>9.8339999999999996</v>
      </c>
      <c r="W1667" s="6">
        <f>100 - (1 - (((U1667-T1667)/U1667)+(S1667/T1667)))*100</f>
        <v>0</v>
      </c>
      <c r="X1667" s="3">
        <v>9.8339999999999996</v>
      </c>
      <c r="Y1667" s="13">
        <f>(X1667-U1667)/U1667*100</f>
        <v>0</v>
      </c>
      <c r="Z1667" s="14">
        <f>IF(W1667&gt;10,"NA",Y1667)</f>
        <v>0</v>
      </c>
    </row>
    <row r="1668" spans="1:26" ht="19" x14ac:dyDescent="0.25">
      <c r="A1668" s="23">
        <v>1667</v>
      </c>
      <c r="B1668" s="3" t="s">
        <v>0</v>
      </c>
      <c r="C1668" s="3" t="s">
        <v>51</v>
      </c>
      <c r="D1668" s="3" t="s">
        <v>51</v>
      </c>
      <c r="E1668" s="3" t="s">
        <v>47</v>
      </c>
      <c r="F1668" s="3" t="s">
        <v>23</v>
      </c>
      <c r="G1668" s="3">
        <v>38</v>
      </c>
      <c r="H1668" s="3" t="s">
        <v>9</v>
      </c>
      <c r="I1668" s="3" t="s">
        <v>35</v>
      </c>
      <c r="J1668" s="3">
        <v>403</v>
      </c>
      <c r="K1668" s="3">
        <v>25</v>
      </c>
      <c r="L1668" s="3">
        <v>0</v>
      </c>
      <c r="M1668" s="4">
        <f>PI()*(K1668/2)^2/1000+PI()*(L1668/2)^2/1000</f>
        <v>0.49087385212340517</v>
      </c>
      <c r="N1668" s="33">
        <v>1</v>
      </c>
      <c r="O1668" s="3">
        <v>14</v>
      </c>
      <c r="P1668" s="3">
        <v>3.4129999999999998</v>
      </c>
      <c r="Q1668" s="3">
        <v>5.1139999999999999</v>
      </c>
      <c r="R1668" s="3">
        <v>5.024</v>
      </c>
      <c r="S1668" s="6">
        <v>0</v>
      </c>
      <c r="T1668" s="6">
        <f>R1668-S1668</f>
        <v>5.024</v>
      </c>
      <c r="U1668" s="3">
        <v>5.024</v>
      </c>
      <c r="V1668" s="6">
        <f>U1668-S1668</f>
        <v>5.024</v>
      </c>
      <c r="W1668" s="6">
        <f>100 - (1 - (((U1668-T1668)/U1668)+(S1668/T1668)))*100</f>
        <v>0</v>
      </c>
      <c r="X1668" s="3">
        <v>5.0650000000000004</v>
      </c>
      <c r="Y1668" s="13">
        <f>(X1668-U1668)/U1668*100</f>
        <v>0.81608280254777799</v>
      </c>
      <c r="Z1668" s="14">
        <f>IF(W1668&gt;10,"NA",Y1668)</f>
        <v>0.81608280254777799</v>
      </c>
    </row>
    <row r="1669" spans="1:26" ht="19" x14ac:dyDescent="0.25">
      <c r="A1669" s="23">
        <v>1668</v>
      </c>
      <c r="B1669" s="3" t="s">
        <v>0</v>
      </c>
      <c r="C1669" s="3" t="s">
        <v>51</v>
      </c>
      <c r="D1669" s="3" t="s">
        <v>51</v>
      </c>
      <c r="E1669" s="3" t="s">
        <v>47</v>
      </c>
      <c r="F1669" s="3" t="s">
        <v>23</v>
      </c>
      <c r="G1669" s="3">
        <v>38</v>
      </c>
      <c r="H1669" s="3" t="s">
        <v>17</v>
      </c>
      <c r="I1669" s="3" t="s">
        <v>35</v>
      </c>
      <c r="J1669" s="3">
        <v>403</v>
      </c>
      <c r="K1669" s="3">
        <v>25</v>
      </c>
      <c r="L1669" s="3">
        <v>0</v>
      </c>
      <c r="M1669" s="4">
        <f>PI()*(K1669/2)^2/1000+PI()*(L1669/2)^2/1000</f>
        <v>0.49087385212340517</v>
      </c>
      <c r="N1669" s="33">
        <v>0</v>
      </c>
      <c r="O1669" s="3">
        <v>1</v>
      </c>
      <c r="P1669" s="3">
        <v>3.4369999999999998</v>
      </c>
      <c r="Q1669" s="3">
        <v>5.0060000000000002</v>
      </c>
      <c r="R1669" s="3">
        <v>4.883</v>
      </c>
      <c r="S1669" s="6">
        <v>0</v>
      </c>
      <c r="T1669" s="6">
        <f>R1669-S1669</f>
        <v>4.883</v>
      </c>
      <c r="U1669" s="3">
        <v>6.718</v>
      </c>
      <c r="V1669" s="6">
        <f>U1669-S1669</f>
        <v>6.718</v>
      </c>
      <c r="W1669" s="6">
        <f>100 - (1 - (((U1669-T1669)/U1669)+(S1669/T1669)))*100</f>
        <v>27.314676987198567</v>
      </c>
      <c r="X1669" s="3">
        <v>6.718</v>
      </c>
      <c r="Y1669" s="13">
        <f>(X1669-U1669)/U1669*100</f>
        <v>0</v>
      </c>
      <c r="Z1669" s="14" t="str">
        <f>IF(W1669&gt;10,"NA",Y1669)</f>
        <v>NA</v>
      </c>
    </row>
    <row r="1670" spans="1:26" ht="19" x14ac:dyDescent="0.25">
      <c r="A1670" s="23">
        <v>1669</v>
      </c>
      <c r="B1670" s="3" t="s">
        <v>0</v>
      </c>
      <c r="C1670" s="3" t="s">
        <v>51</v>
      </c>
      <c r="D1670" s="3" t="s">
        <v>51</v>
      </c>
      <c r="E1670" s="3" t="s">
        <v>47</v>
      </c>
      <c r="F1670" s="3" t="s">
        <v>23</v>
      </c>
      <c r="G1670" s="3">
        <v>38</v>
      </c>
      <c r="H1670" s="3" t="s">
        <v>17</v>
      </c>
      <c r="I1670" s="3" t="s">
        <v>35</v>
      </c>
      <c r="J1670" s="3">
        <v>403</v>
      </c>
      <c r="K1670" s="3">
        <v>25</v>
      </c>
      <c r="L1670" s="3">
        <v>0</v>
      </c>
      <c r="M1670" s="4">
        <f>PI()*(K1670/2)^2/1000+PI()*(L1670/2)^2/1000</f>
        <v>0.49087385212340517</v>
      </c>
      <c r="N1670" s="33">
        <v>0</v>
      </c>
      <c r="O1670" s="3">
        <v>2</v>
      </c>
      <c r="P1670" s="3">
        <v>1.8440000000000001</v>
      </c>
      <c r="Q1670" s="3">
        <v>2.2589999999999999</v>
      </c>
      <c r="R1670" s="3">
        <v>2.226</v>
      </c>
      <c r="S1670" s="6">
        <v>0</v>
      </c>
      <c r="T1670" s="6">
        <f>R1670-S1670</f>
        <v>2.226</v>
      </c>
      <c r="U1670" s="3">
        <v>2.4129999999999998</v>
      </c>
      <c r="V1670" s="6">
        <f>U1670-S1670</f>
        <v>2.4129999999999998</v>
      </c>
      <c r="W1670" s="6">
        <f>100 - (1 - (((U1670-T1670)/U1670)+(S1670/T1670)))*100</f>
        <v>7.7496891835888988</v>
      </c>
      <c r="X1670" s="3">
        <v>2.4289999999999998</v>
      </c>
      <c r="Y1670" s="13">
        <f>(X1670-U1670)/U1670*100</f>
        <v>0.66307501036054772</v>
      </c>
      <c r="Z1670" s="14">
        <f>IF(W1670&gt;10,"NA",Y1670)</f>
        <v>0.66307501036054772</v>
      </c>
    </row>
    <row r="1671" spans="1:26" ht="19" x14ac:dyDescent="0.25">
      <c r="A1671" s="23">
        <v>1670</v>
      </c>
      <c r="B1671" s="3" t="s">
        <v>0</v>
      </c>
      <c r="C1671" s="3" t="s">
        <v>51</v>
      </c>
      <c r="D1671" s="3" t="s">
        <v>51</v>
      </c>
      <c r="E1671" s="3" t="s">
        <v>47</v>
      </c>
      <c r="F1671" s="3" t="s">
        <v>23</v>
      </c>
      <c r="G1671" s="3">
        <v>38</v>
      </c>
      <c r="H1671" s="3" t="s">
        <v>17</v>
      </c>
      <c r="I1671" s="3" t="s">
        <v>35</v>
      </c>
      <c r="J1671" s="3">
        <v>403</v>
      </c>
      <c r="K1671" s="3">
        <v>25</v>
      </c>
      <c r="L1671" s="3">
        <v>0</v>
      </c>
      <c r="M1671" s="4">
        <f>PI()*(K1671/2)^2/1000+PI()*(L1671/2)^2/1000</f>
        <v>0.49087385212340517</v>
      </c>
      <c r="N1671" s="33">
        <v>0</v>
      </c>
      <c r="O1671" s="3">
        <v>3</v>
      </c>
      <c r="P1671" s="3">
        <v>4.4930000000000003</v>
      </c>
      <c r="Q1671" s="3">
        <v>8.0749999999999993</v>
      </c>
      <c r="R1671" s="3">
        <v>7.9240000000000004</v>
      </c>
      <c r="S1671" s="6">
        <v>0</v>
      </c>
      <c r="T1671" s="6">
        <f>R1671-S1671</f>
        <v>7.9240000000000004</v>
      </c>
      <c r="U1671" s="3">
        <v>8.3249999999999993</v>
      </c>
      <c r="V1671" s="6">
        <f>U1671-S1671</f>
        <v>8.3249999999999993</v>
      </c>
      <c r="W1671" s="6">
        <f>100 - (1 - (((U1671-T1671)/U1671)+(S1671/T1671)))*100</f>
        <v>4.8168168168168108</v>
      </c>
      <c r="X1671" s="3">
        <v>8.3940000000000001</v>
      </c>
      <c r="Y1671" s="13">
        <f>(X1671-U1671)/U1671*100</f>
        <v>0.8288288288288389</v>
      </c>
      <c r="Z1671" s="14">
        <f>IF(W1671&gt;10,"NA",Y1671)</f>
        <v>0.8288288288288389</v>
      </c>
    </row>
    <row r="1672" spans="1:26" ht="19" x14ac:dyDescent="0.25">
      <c r="A1672" s="23">
        <v>1671</v>
      </c>
      <c r="B1672" s="3" t="s">
        <v>0</v>
      </c>
      <c r="C1672" s="3" t="s">
        <v>51</v>
      </c>
      <c r="D1672" s="3" t="s">
        <v>51</v>
      </c>
      <c r="E1672" s="3" t="s">
        <v>47</v>
      </c>
      <c r="F1672" s="3" t="s">
        <v>23</v>
      </c>
      <c r="G1672" s="3">
        <v>38</v>
      </c>
      <c r="H1672" s="3" t="s">
        <v>17</v>
      </c>
      <c r="I1672" s="3" t="s">
        <v>35</v>
      </c>
      <c r="J1672" s="3">
        <v>403</v>
      </c>
      <c r="K1672" s="3">
        <v>25</v>
      </c>
      <c r="L1672" s="3">
        <v>0</v>
      </c>
      <c r="M1672" s="4">
        <f>PI()*(K1672/2)^2/1000+PI()*(L1672/2)^2/1000</f>
        <v>0.49087385212340517</v>
      </c>
      <c r="N1672" s="33">
        <v>0</v>
      </c>
      <c r="O1672" s="3">
        <v>4</v>
      </c>
      <c r="P1672" s="3">
        <v>4.7729999999999997</v>
      </c>
      <c r="Q1672" s="3">
        <v>7.8570000000000002</v>
      </c>
      <c r="R1672" s="3">
        <v>7.6859999999999999</v>
      </c>
      <c r="S1672" s="6">
        <v>0</v>
      </c>
      <c r="T1672" s="6">
        <f>R1672-S1672</f>
        <v>7.6859999999999999</v>
      </c>
      <c r="U1672" s="3">
        <v>10.497999999999999</v>
      </c>
      <c r="V1672" s="6">
        <f>U1672-S1672</f>
        <v>10.497999999999999</v>
      </c>
      <c r="W1672" s="6">
        <f>100 - (1 - (((U1672-T1672)/U1672)+(S1672/T1672)))*100</f>
        <v>26.786054486568872</v>
      </c>
      <c r="X1672" s="3">
        <v>10.651</v>
      </c>
      <c r="Y1672" s="13">
        <f>(X1672-U1672)/U1672*100</f>
        <v>1.4574204610402026</v>
      </c>
      <c r="Z1672" s="14" t="str">
        <f>IF(W1672&gt;10,"NA",Y1672)</f>
        <v>NA</v>
      </c>
    </row>
    <row r="1673" spans="1:26" ht="19" x14ac:dyDescent="0.25">
      <c r="A1673" s="23">
        <v>1672</v>
      </c>
      <c r="B1673" s="3" t="s">
        <v>0</v>
      </c>
      <c r="C1673" s="3" t="s">
        <v>51</v>
      </c>
      <c r="D1673" s="3" t="s">
        <v>51</v>
      </c>
      <c r="E1673" s="3" t="s">
        <v>47</v>
      </c>
      <c r="F1673" s="3" t="s">
        <v>23</v>
      </c>
      <c r="G1673" s="3">
        <v>38</v>
      </c>
      <c r="H1673" s="3" t="s">
        <v>17</v>
      </c>
      <c r="I1673" s="3" t="s">
        <v>35</v>
      </c>
      <c r="J1673" s="3">
        <v>403</v>
      </c>
      <c r="K1673" s="3">
        <v>25</v>
      </c>
      <c r="L1673" s="3">
        <v>0</v>
      </c>
      <c r="M1673" s="4">
        <f>PI()*(K1673/2)^2/1000+PI()*(L1673/2)^2/1000</f>
        <v>0.49087385212340517</v>
      </c>
      <c r="N1673" s="33">
        <v>0</v>
      </c>
      <c r="O1673" s="3">
        <v>5</v>
      </c>
      <c r="P1673" s="3">
        <v>4.4539999999999997</v>
      </c>
      <c r="Q1673" s="3">
        <v>7.94</v>
      </c>
      <c r="R1673" s="3">
        <v>7.82</v>
      </c>
      <c r="S1673" s="6">
        <v>0</v>
      </c>
      <c r="T1673" s="6">
        <f>R1673-S1673</f>
        <v>7.82</v>
      </c>
      <c r="U1673" s="3">
        <v>8.1039999999999992</v>
      </c>
      <c r="V1673" s="6">
        <f>U1673-S1673</f>
        <v>8.1039999999999992</v>
      </c>
      <c r="W1673" s="6">
        <f>100 - (1 - (((U1673-T1673)/U1673)+(S1673/T1673)))*100</f>
        <v>3.5044422507403539</v>
      </c>
      <c r="X1673" s="3">
        <v>8.1419999999999995</v>
      </c>
      <c r="Y1673" s="13">
        <f>(X1673-U1673)/U1673*100</f>
        <v>0.46890424481737736</v>
      </c>
      <c r="Z1673" s="14">
        <f>IF(W1673&gt;10,"NA",Y1673)</f>
        <v>0.46890424481737736</v>
      </c>
    </row>
    <row r="1674" spans="1:26" ht="19" x14ac:dyDescent="0.25">
      <c r="A1674" s="23">
        <v>1673</v>
      </c>
      <c r="B1674" s="3" t="s">
        <v>0</v>
      </c>
      <c r="C1674" s="3" t="s">
        <v>51</v>
      </c>
      <c r="D1674" s="3" t="s">
        <v>51</v>
      </c>
      <c r="E1674" s="3" t="s">
        <v>48</v>
      </c>
      <c r="F1674" s="3" t="s">
        <v>23</v>
      </c>
      <c r="G1674" s="3">
        <v>40</v>
      </c>
      <c r="H1674" s="3" t="s">
        <v>9</v>
      </c>
      <c r="I1674" s="3" t="s">
        <v>60</v>
      </c>
      <c r="J1674" s="3">
        <v>415</v>
      </c>
      <c r="K1674" s="3">
        <v>40</v>
      </c>
      <c r="L1674" s="3">
        <v>0</v>
      </c>
      <c r="M1674" s="4">
        <f>PI()*(K1674/2)^2/1000+PI()*(L1674/2)^2/1000</f>
        <v>1.2566370614359172</v>
      </c>
      <c r="N1674" s="33">
        <v>1</v>
      </c>
      <c r="O1674" s="3">
        <v>1</v>
      </c>
      <c r="P1674" s="3">
        <v>1.115</v>
      </c>
      <c r="Q1674" s="3">
        <v>0.871</v>
      </c>
      <c r="R1674" s="3">
        <v>0.79</v>
      </c>
      <c r="S1674" s="6">
        <v>0</v>
      </c>
      <c r="T1674" s="6">
        <f>R1674-S1674</f>
        <v>0.79</v>
      </c>
      <c r="U1674" s="6">
        <v>0.79</v>
      </c>
      <c r="V1674" s="6">
        <f>U1674-S1674</f>
        <v>0.79</v>
      </c>
      <c r="W1674" s="6">
        <f>100 - (1 - (((U1674-T1674)/U1674)+(S1674/T1674)))*100</f>
        <v>0</v>
      </c>
      <c r="X1674" s="3">
        <v>0.81499999999999995</v>
      </c>
      <c r="Y1674" s="13">
        <f>(X1674-U1674)/U1674*100</f>
        <v>3.1645569620253049</v>
      </c>
      <c r="Z1674" s="14">
        <f>IF(W1674&gt;10,"NA",Y1674)</f>
        <v>3.1645569620253049</v>
      </c>
    </row>
    <row r="1675" spans="1:26" ht="19" x14ac:dyDescent="0.25">
      <c r="A1675" s="23">
        <v>1674</v>
      </c>
      <c r="B1675" s="3" t="s">
        <v>0</v>
      </c>
      <c r="C1675" s="3" t="s">
        <v>51</v>
      </c>
      <c r="D1675" s="3" t="s">
        <v>51</v>
      </c>
      <c r="E1675" s="3" t="s">
        <v>48</v>
      </c>
      <c r="F1675" s="3" t="s">
        <v>23</v>
      </c>
      <c r="G1675" s="3">
        <v>40</v>
      </c>
      <c r="H1675" s="3" t="s">
        <v>9</v>
      </c>
      <c r="I1675" s="3" t="s">
        <v>60</v>
      </c>
      <c r="J1675" s="3">
        <v>415</v>
      </c>
      <c r="K1675" s="3">
        <v>40</v>
      </c>
      <c r="L1675" s="3">
        <v>0</v>
      </c>
      <c r="M1675" s="4">
        <f>PI()*(K1675/2)^2/1000+PI()*(L1675/2)^2/1000</f>
        <v>1.2566370614359172</v>
      </c>
      <c r="N1675" s="33">
        <v>1</v>
      </c>
      <c r="O1675" s="3">
        <v>2</v>
      </c>
      <c r="P1675" s="3">
        <v>1.526</v>
      </c>
      <c r="Q1675" s="3">
        <v>1.323</v>
      </c>
      <c r="R1675" s="3">
        <v>1.256</v>
      </c>
      <c r="S1675" s="6">
        <v>0</v>
      </c>
      <c r="T1675" s="6">
        <f>R1675-S1675</f>
        <v>1.256</v>
      </c>
      <c r="U1675" s="6">
        <v>1.256</v>
      </c>
      <c r="V1675" s="6">
        <f>U1675-S1675</f>
        <v>1.256</v>
      </c>
      <c r="W1675" s="6">
        <f>100 - (1 - (((U1675-T1675)/U1675)+(S1675/T1675)))*100</f>
        <v>0</v>
      </c>
      <c r="X1675" s="3">
        <v>1.3009999999999999</v>
      </c>
      <c r="Y1675" s="13">
        <f>(X1675-U1675)/U1675*100</f>
        <v>3.5828025477706951</v>
      </c>
      <c r="Z1675" s="14">
        <f>IF(W1675&gt;10,"NA",Y1675)</f>
        <v>3.5828025477706951</v>
      </c>
    </row>
    <row r="1676" spans="1:26" ht="19" x14ac:dyDescent="0.25">
      <c r="A1676" s="23">
        <v>1675</v>
      </c>
      <c r="B1676" s="3" t="s">
        <v>0</v>
      </c>
      <c r="C1676" s="3" t="s">
        <v>51</v>
      </c>
      <c r="D1676" s="3" t="s">
        <v>51</v>
      </c>
      <c r="E1676" s="3" t="s">
        <v>48</v>
      </c>
      <c r="F1676" s="3" t="s">
        <v>23</v>
      </c>
      <c r="G1676" s="3">
        <v>40</v>
      </c>
      <c r="H1676" s="3" t="s">
        <v>9</v>
      </c>
      <c r="I1676" s="3" t="s">
        <v>60</v>
      </c>
      <c r="J1676" s="3">
        <v>415</v>
      </c>
      <c r="K1676" s="3">
        <v>40</v>
      </c>
      <c r="L1676" s="3">
        <v>0</v>
      </c>
      <c r="M1676" s="4">
        <f>PI()*(K1676/2)^2/1000+PI()*(L1676/2)^2/1000</f>
        <v>1.2566370614359172</v>
      </c>
      <c r="N1676" s="33">
        <v>1</v>
      </c>
      <c r="O1676" s="3">
        <v>3</v>
      </c>
      <c r="P1676" s="3">
        <v>1.8919999999999999</v>
      </c>
      <c r="Q1676" s="3">
        <v>2.093</v>
      </c>
      <c r="R1676" s="3">
        <v>2.0139999999999998</v>
      </c>
      <c r="S1676" s="6">
        <v>0</v>
      </c>
      <c r="T1676" s="6">
        <f>R1676-S1676</f>
        <v>2.0139999999999998</v>
      </c>
      <c r="U1676" s="6">
        <v>2.0139999999999998</v>
      </c>
      <c r="V1676" s="6">
        <f>U1676-S1676</f>
        <v>2.0139999999999998</v>
      </c>
      <c r="W1676" s="6">
        <f>100 - (1 - (((U1676-T1676)/U1676)+(S1676/T1676)))*100</f>
        <v>0</v>
      </c>
      <c r="X1676" s="3">
        <v>2.093</v>
      </c>
      <c r="Y1676" s="13">
        <f>(X1676-U1676)/U1676*100</f>
        <v>3.9225422045680332</v>
      </c>
      <c r="Z1676" s="14">
        <f>IF(W1676&gt;10,"NA",Y1676)</f>
        <v>3.9225422045680332</v>
      </c>
    </row>
    <row r="1677" spans="1:26" ht="19" x14ac:dyDescent="0.25">
      <c r="A1677" s="23">
        <v>1676</v>
      </c>
      <c r="B1677" s="3" t="s">
        <v>0</v>
      </c>
      <c r="C1677" s="3" t="s">
        <v>51</v>
      </c>
      <c r="D1677" s="3" t="s">
        <v>51</v>
      </c>
      <c r="E1677" s="3" t="s">
        <v>48</v>
      </c>
      <c r="F1677" s="3" t="s">
        <v>23</v>
      </c>
      <c r="G1677" s="3">
        <v>40</v>
      </c>
      <c r="H1677" s="3" t="s">
        <v>9</v>
      </c>
      <c r="I1677" s="3" t="s">
        <v>60</v>
      </c>
      <c r="J1677" s="3">
        <v>415</v>
      </c>
      <c r="K1677" s="3">
        <v>40</v>
      </c>
      <c r="L1677" s="3">
        <v>0</v>
      </c>
      <c r="M1677" s="4">
        <f>PI()*(K1677/2)^2/1000+PI()*(L1677/2)^2/1000</f>
        <v>1.2566370614359172</v>
      </c>
      <c r="N1677" s="33">
        <v>1</v>
      </c>
      <c r="O1677" s="3">
        <v>4</v>
      </c>
      <c r="P1677" s="3">
        <v>1.7230000000000001</v>
      </c>
      <c r="Q1677" s="3">
        <v>1.643</v>
      </c>
      <c r="R1677" s="3">
        <v>1.6060000000000001</v>
      </c>
      <c r="S1677" s="6">
        <v>0</v>
      </c>
      <c r="T1677" s="6">
        <f>R1677-S1677</f>
        <v>1.6060000000000001</v>
      </c>
      <c r="U1677" s="6">
        <v>1.6060000000000001</v>
      </c>
      <c r="V1677" s="6">
        <f>U1677-S1677</f>
        <v>1.6060000000000001</v>
      </c>
      <c r="W1677" s="6">
        <f>100 - (1 - (((U1677-T1677)/U1677)+(S1677/T1677)))*100</f>
        <v>0</v>
      </c>
      <c r="X1677" s="3">
        <v>1.6519999999999999</v>
      </c>
      <c r="Y1677" s="13">
        <f>(X1677-U1677)/U1677*100</f>
        <v>2.8642590286425786</v>
      </c>
      <c r="Z1677" s="14">
        <f>IF(W1677&gt;10,"NA",Y1677)</f>
        <v>2.8642590286425786</v>
      </c>
    </row>
    <row r="1678" spans="1:26" ht="19" x14ac:dyDescent="0.25">
      <c r="A1678" s="23">
        <v>1677</v>
      </c>
      <c r="B1678" s="3" t="s">
        <v>0</v>
      </c>
      <c r="C1678" s="3" t="s">
        <v>51</v>
      </c>
      <c r="D1678" s="3" t="s">
        <v>51</v>
      </c>
      <c r="E1678" s="3" t="s">
        <v>48</v>
      </c>
      <c r="F1678" s="3" t="s">
        <v>23</v>
      </c>
      <c r="G1678" s="3">
        <v>40</v>
      </c>
      <c r="H1678" s="3" t="s">
        <v>9</v>
      </c>
      <c r="I1678" s="3" t="s">
        <v>60</v>
      </c>
      <c r="J1678" s="3">
        <v>415</v>
      </c>
      <c r="K1678" s="3">
        <v>40</v>
      </c>
      <c r="L1678" s="3">
        <v>0</v>
      </c>
      <c r="M1678" s="4">
        <f>PI()*(K1678/2)^2/1000+PI()*(L1678/2)^2/1000</f>
        <v>1.2566370614359172</v>
      </c>
      <c r="N1678" s="33">
        <v>1</v>
      </c>
      <c r="O1678" s="3">
        <v>5</v>
      </c>
      <c r="P1678" s="3">
        <v>1.5209999999999999</v>
      </c>
      <c r="Q1678" s="3">
        <v>1.2330000000000001</v>
      </c>
      <c r="R1678" s="3">
        <v>1.1930000000000001</v>
      </c>
      <c r="S1678" s="6">
        <v>0</v>
      </c>
      <c r="T1678" s="6">
        <f>R1678-S1678</f>
        <v>1.1930000000000001</v>
      </c>
      <c r="U1678" s="6">
        <v>1.1930000000000001</v>
      </c>
      <c r="V1678" s="6">
        <f>U1678-S1678</f>
        <v>1.1930000000000001</v>
      </c>
      <c r="W1678" s="6">
        <f>100 - (1 - (((U1678-T1678)/U1678)+(S1678/T1678)))*100</f>
        <v>0</v>
      </c>
      <c r="X1678" s="3">
        <v>1.2050000000000001</v>
      </c>
      <c r="Y1678" s="13">
        <f>(X1678-U1678)/U1678*100</f>
        <v>1.005867560771166</v>
      </c>
      <c r="Z1678" s="14">
        <f>IF(W1678&gt;10,"NA",Y1678)</f>
        <v>1.005867560771166</v>
      </c>
    </row>
    <row r="1679" spans="1:26" ht="19" x14ac:dyDescent="0.25">
      <c r="A1679" s="23">
        <v>1678</v>
      </c>
      <c r="B1679" s="3" t="s">
        <v>0</v>
      </c>
      <c r="C1679" s="3" t="s">
        <v>51</v>
      </c>
      <c r="D1679" s="3" t="s">
        <v>51</v>
      </c>
      <c r="E1679" s="3" t="s">
        <v>48</v>
      </c>
      <c r="F1679" s="3" t="s">
        <v>23</v>
      </c>
      <c r="G1679" s="3">
        <v>40</v>
      </c>
      <c r="H1679" s="3" t="s">
        <v>9</v>
      </c>
      <c r="I1679" s="3" t="s">
        <v>60</v>
      </c>
      <c r="J1679" s="3">
        <v>415</v>
      </c>
      <c r="K1679" s="3">
        <v>40</v>
      </c>
      <c r="L1679" s="3">
        <v>0</v>
      </c>
      <c r="M1679" s="4">
        <f>PI()*(K1679/2)^2/1000+PI()*(L1679/2)^2/1000</f>
        <v>1.2566370614359172</v>
      </c>
      <c r="N1679" s="33">
        <v>1</v>
      </c>
      <c r="O1679" s="3">
        <v>6</v>
      </c>
      <c r="P1679" s="3">
        <v>1.6579999999999999</v>
      </c>
      <c r="Q1679" s="3">
        <v>1.6120000000000001</v>
      </c>
      <c r="R1679" s="3">
        <v>1.6120000000000001</v>
      </c>
      <c r="S1679" s="6">
        <v>0</v>
      </c>
      <c r="T1679" s="6">
        <f>R1679-S1679</f>
        <v>1.6120000000000001</v>
      </c>
      <c r="U1679" s="6">
        <v>1.6120000000000001</v>
      </c>
      <c r="V1679" s="6">
        <f>U1679-S1679</f>
        <v>1.6120000000000001</v>
      </c>
      <c r="W1679" s="6">
        <f>100 - (1 - (((U1679-T1679)/U1679)+(S1679/T1679)))*100</f>
        <v>0</v>
      </c>
      <c r="X1679" s="3">
        <v>1.665</v>
      </c>
      <c r="Y1679" s="13">
        <f>(X1679-U1679)/U1679*100</f>
        <v>3.2878411910669931</v>
      </c>
      <c r="Z1679" s="14">
        <f>IF(W1679&gt;10,"NA",Y1679)</f>
        <v>3.2878411910669931</v>
      </c>
    </row>
    <row r="1680" spans="1:26" ht="19" x14ac:dyDescent="0.25">
      <c r="A1680" s="23">
        <v>1679</v>
      </c>
      <c r="B1680" s="3" t="s">
        <v>0</v>
      </c>
      <c r="C1680" s="3" t="s">
        <v>51</v>
      </c>
      <c r="D1680" s="3" t="s">
        <v>51</v>
      </c>
      <c r="E1680" s="3" t="s">
        <v>48</v>
      </c>
      <c r="F1680" s="3" t="s">
        <v>23</v>
      </c>
      <c r="G1680" s="3">
        <v>40</v>
      </c>
      <c r="H1680" s="3" t="s">
        <v>17</v>
      </c>
      <c r="I1680" s="3" t="s">
        <v>60</v>
      </c>
      <c r="J1680" s="3">
        <v>415</v>
      </c>
      <c r="K1680" s="3">
        <v>40</v>
      </c>
      <c r="L1680" s="3">
        <v>0</v>
      </c>
      <c r="M1680" s="4">
        <f>PI()*(K1680/2)^2/1000+PI()*(L1680/2)^2/1000</f>
        <v>1.2566370614359172</v>
      </c>
      <c r="N1680" s="33">
        <v>1</v>
      </c>
      <c r="O1680" s="3">
        <v>1</v>
      </c>
      <c r="P1680" s="3">
        <v>2.0609999999999999</v>
      </c>
      <c r="Q1680" s="3">
        <v>2.4529999999999998</v>
      </c>
      <c r="R1680" s="3">
        <v>2.36</v>
      </c>
      <c r="S1680" s="6">
        <v>0</v>
      </c>
      <c r="T1680" s="6">
        <f>R1680-S1680</f>
        <v>2.36</v>
      </c>
      <c r="U1680" s="3">
        <v>2.4020000000000001</v>
      </c>
      <c r="V1680" s="6">
        <f>U1680-S1680</f>
        <v>2.4020000000000001</v>
      </c>
      <c r="W1680" s="6">
        <f>100 - (1 - (((U1680-T1680)/U1680)+(S1680/T1680)))*100</f>
        <v>1.7485428809325754</v>
      </c>
      <c r="X1680" s="3">
        <v>2.4510000000000001</v>
      </c>
      <c r="Y1680" s="13">
        <f>(X1680-U1680)/U1680*100</f>
        <v>2.0399666944213126</v>
      </c>
      <c r="Z1680" s="14">
        <f>IF(W1680&gt;10,"NA",Y1680)</f>
        <v>2.0399666944213126</v>
      </c>
    </row>
    <row r="1681" spans="1:26" ht="19" x14ac:dyDescent="0.25">
      <c r="A1681" s="23">
        <v>1680</v>
      </c>
      <c r="B1681" s="3" t="s">
        <v>0</v>
      </c>
      <c r="C1681" s="3" t="s">
        <v>51</v>
      </c>
      <c r="D1681" s="3" t="s">
        <v>51</v>
      </c>
      <c r="E1681" s="3" t="s">
        <v>48</v>
      </c>
      <c r="F1681" s="3" t="s">
        <v>23</v>
      </c>
      <c r="G1681" s="3">
        <v>40</v>
      </c>
      <c r="H1681" s="3" t="s">
        <v>17</v>
      </c>
      <c r="I1681" s="3" t="s">
        <v>60</v>
      </c>
      <c r="J1681" s="3">
        <v>415</v>
      </c>
      <c r="K1681" s="3">
        <v>40</v>
      </c>
      <c r="L1681" s="3">
        <v>0</v>
      </c>
      <c r="M1681" s="4">
        <f>PI()*(K1681/2)^2/1000+PI()*(L1681/2)^2/1000</f>
        <v>1.2566370614359172</v>
      </c>
      <c r="N1681" s="33">
        <v>1</v>
      </c>
      <c r="O1681" s="3">
        <v>2</v>
      </c>
      <c r="P1681" s="3">
        <v>2.0270000000000001</v>
      </c>
      <c r="Q1681" s="3">
        <v>2.383</v>
      </c>
      <c r="R1681" s="3">
        <v>2.383</v>
      </c>
      <c r="S1681" s="6">
        <v>0</v>
      </c>
      <c r="T1681" s="6">
        <f>R1681-S1681</f>
        <v>2.383</v>
      </c>
      <c r="U1681" s="3">
        <v>2.4980000000000002</v>
      </c>
      <c r="V1681" s="6">
        <f>U1681-S1681</f>
        <v>2.4980000000000002</v>
      </c>
      <c r="W1681" s="6">
        <f>100 - (1 - (((U1681-T1681)/U1681)+(S1681/T1681)))*100</f>
        <v>4.6036829463570967</v>
      </c>
      <c r="X1681" s="3">
        <v>2.5870000000000002</v>
      </c>
      <c r="Y1681" s="13">
        <f>(X1681-U1681)/U1681*100</f>
        <v>3.5628502802241782</v>
      </c>
      <c r="Z1681" s="14">
        <f>IF(W1681&gt;10,"NA",Y1681)</f>
        <v>3.5628502802241782</v>
      </c>
    </row>
    <row r="1682" spans="1:26" ht="19" x14ac:dyDescent="0.25">
      <c r="A1682" s="23">
        <v>1681</v>
      </c>
      <c r="B1682" s="3" t="s">
        <v>0</v>
      </c>
      <c r="C1682" s="3" t="s">
        <v>51</v>
      </c>
      <c r="D1682" s="3" t="s">
        <v>51</v>
      </c>
      <c r="E1682" s="3" t="s">
        <v>48</v>
      </c>
      <c r="F1682" s="3" t="s">
        <v>23</v>
      </c>
      <c r="G1682" s="3">
        <v>40</v>
      </c>
      <c r="H1682" s="3" t="s">
        <v>17</v>
      </c>
      <c r="I1682" s="3" t="s">
        <v>60</v>
      </c>
      <c r="J1682" s="3">
        <v>415</v>
      </c>
      <c r="K1682" s="3">
        <v>40</v>
      </c>
      <c r="L1682" s="3">
        <v>0</v>
      </c>
      <c r="M1682" s="4">
        <f>PI()*(K1682/2)^2/1000+PI()*(L1682/2)^2/1000</f>
        <v>1.2566370614359172</v>
      </c>
      <c r="N1682" s="33">
        <v>0</v>
      </c>
      <c r="O1682" s="3">
        <v>3</v>
      </c>
      <c r="P1682" s="3">
        <v>1.623</v>
      </c>
      <c r="Q1682" s="3">
        <v>2.028</v>
      </c>
      <c r="R1682" s="3">
        <v>1.9790000000000001</v>
      </c>
      <c r="S1682" s="6">
        <v>0</v>
      </c>
      <c r="T1682" s="6">
        <f>R1682-S1682</f>
        <v>1.9790000000000001</v>
      </c>
      <c r="U1682" s="3">
        <v>1.9790000000000001</v>
      </c>
      <c r="V1682" s="6">
        <f>U1682-S1682</f>
        <v>1.9790000000000001</v>
      </c>
      <c r="W1682" s="6">
        <f>100 - (1 - (((U1682-T1682)/U1682)+(S1682/T1682)))*100</f>
        <v>0</v>
      </c>
      <c r="X1682" s="3">
        <v>2.0019999999999998</v>
      </c>
      <c r="Y1682" s="13">
        <f>(X1682-U1682)/U1682*100</f>
        <v>1.1622031328953859</v>
      </c>
      <c r="Z1682" s="14">
        <f>IF(W1682&gt;10,"NA",Y1682)</f>
        <v>1.1622031328953859</v>
      </c>
    </row>
    <row r="1683" spans="1:26" ht="19" x14ac:dyDescent="0.25">
      <c r="A1683" s="23">
        <v>1682</v>
      </c>
      <c r="B1683" s="3" t="s">
        <v>0</v>
      </c>
      <c r="C1683" s="3" t="s">
        <v>51</v>
      </c>
      <c r="D1683" s="3" t="s">
        <v>51</v>
      </c>
      <c r="E1683" s="3" t="s">
        <v>48</v>
      </c>
      <c r="F1683" s="3" t="s">
        <v>23</v>
      </c>
      <c r="G1683" s="3">
        <v>40</v>
      </c>
      <c r="H1683" s="3" t="s">
        <v>17</v>
      </c>
      <c r="I1683" s="3" t="s">
        <v>60</v>
      </c>
      <c r="J1683" s="3">
        <v>415</v>
      </c>
      <c r="K1683" s="3">
        <v>40</v>
      </c>
      <c r="L1683" s="3">
        <v>0</v>
      </c>
      <c r="M1683" s="4">
        <f>PI()*(K1683/2)^2/1000+PI()*(L1683/2)^2/1000</f>
        <v>1.2566370614359172</v>
      </c>
      <c r="N1683" s="33">
        <v>1</v>
      </c>
      <c r="O1683" s="3">
        <v>4</v>
      </c>
      <c r="P1683" s="3">
        <v>1.619</v>
      </c>
      <c r="Q1683" s="3">
        <v>1.4079999999999999</v>
      </c>
      <c r="R1683" s="3">
        <v>1.4079999999999999</v>
      </c>
      <c r="S1683" s="6">
        <v>0</v>
      </c>
      <c r="T1683" s="6">
        <f>R1683-S1683</f>
        <v>1.4079999999999999</v>
      </c>
      <c r="U1683" s="3">
        <v>1.49</v>
      </c>
      <c r="V1683" s="6">
        <f>U1683-S1683</f>
        <v>1.49</v>
      </c>
      <c r="W1683" s="6">
        <f>100 - (1 - (((U1683-T1683)/U1683)+(S1683/T1683)))*100</f>
        <v>5.5033557046979809</v>
      </c>
      <c r="X1683" s="3">
        <v>1.534</v>
      </c>
      <c r="Y1683" s="13">
        <f>(X1683-U1683)/U1683*100</f>
        <v>2.9530201342281908</v>
      </c>
      <c r="Z1683" s="14">
        <f>IF(W1683&gt;10,"NA",Y1683)</f>
        <v>2.9530201342281908</v>
      </c>
    </row>
    <row r="1684" spans="1:26" ht="19" x14ac:dyDescent="0.25">
      <c r="A1684" s="23">
        <v>1683</v>
      </c>
      <c r="B1684" s="3" t="s">
        <v>0</v>
      </c>
      <c r="C1684" s="3" t="s">
        <v>51</v>
      </c>
      <c r="D1684" s="3" t="s">
        <v>51</v>
      </c>
      <c r="E1684" s="3" t="s">
        <v>48</v>
      </c>
      <c r="F1684" s="3" t="s">
        <v>23</v>
      </c>
      <c r="G1684" s="3">
        <v>40</v>
      </c>
      <c r="H1684" s="3" t="s">
        <v>17</v>
      </c>
      <c r="I1684" s="3" t="s">
        <v>60</v>
      </c>
      <c r="J1684" s="3">
        <v>415</v>
      </c>
      <c r="K1684" s="3">
        <v>40</v>
      </c>
      <c r="L1684" s="3">
        <v>0</v>
      </c>
      <c r="M1684" s="4">
        <f>PI()*(K1684/2)^2/1000+PI()*(L1684/2)^2/1000</f>
        <v>1.2566370614359172</v>
      </c>
      <c r="N1684" s="33">
        <v>0</v>
      </c>
      <c r="O1684" s="3">
        <v>5</v>
      </c>
      <c r="P1684" s="3">
        <v>1.9319999999999999</v>
      </c>
      <c r="Q1684" s="3">
        <v>1.835</v>
      </c>
      <c r="R1684" s="3">
        <v>1.7569999999999999</v>
      </c>
      <c r="S1684" s="6">
        <v>0</v>
      </c>
      <c r="T1684" s="6">
        <f>R1684-S1684</f>
        <v>1.7569999999999999</v>
      </c>
      <c r="U1684" s="3">
        <v>1.7809999999999999</v>
      </c>
      <c r="V1684" s="6">
        <f>U1684-S1684</f>
        <v>1.7809999999999999</v>
      </c>
      <c r="W1684" s="6">
        <f>100 - (1 - (((U1684-T1684)/U1684)+(S1684/T1684)))*100</f>
        <v>1.3475575519371148</v>
      </c>
      <c r="X1684" s="3">
        <v>1.802</v>
      </c>
      <c r="Y1684" s="13">
        <f>(X1684-U1684)/U1684*100</f>
        <v>1.1791128579449821</v>
      </c>
      <c r="Z1684" s="14">
        <f>IF(W1684&gt;10,"NA",Y1684)</f>
        <v>1.1791128579449821</v>
      </c>
    </row>
    <row r="1685" spans="1:26" ht="19" x14ac:dyDescent="0.25">
      <c r="A1685" s="23">
        <v>1684</v>
      </c>
      <c r="B1685" s="3" t="s">
        <v>0</v>
      </c>
      <c r="C1685" s="3" t="s">
        <v>51</v>
      </c>
      <c r="D1685" s="3" t="s">
        <v>51</v>
      </c>
      <c r="E1685" s="3" t="s">
        <v>48</v>
      </c>
      <c r="F1685" s="3" t="s">
        <v>23</v>
      </c>
      <c r="G1685" s="3">
        <v>40</v>
      </c>
      <c r="H1685" s="3" t="s">
        <v>17</v>
      </c>
      <c r="I1685" s="3" t="s">
        <v>60</v>
      </c>
      <c r="J1685" s="3">
        <v>415</v>
      </c>
      <c r="K1685" s="3">
        <v>40</v>
      </c>
      <c r="L1685" s="3">
        <v>0</v>
      </c>
      <c r="M1685" s="4">
        <f>PI()*(K1685/2)^2/1000+PI()*(L1685/2)^2/1000</f>
        <v>1.2566370614359172</v>
      </c>
      <c r="N1685" s="33">
        <v>1</v>
      </c>
      <c r="O1685" s="3">
        <v>6</v>
      </c>
      <c r="P1685" s="3">
        <v>1.8879999999999999</v>
      </c>
      <c r="Q1685" s="3">
        <v>2.0089999999999999</v>
      </c>
      <c r="R1685" s="3">
        <v>1.9830000000000001</v>
      </c>
      <c r="S1685" s="6">
        <v>0</v>
      </c>
      <c r="T1685" s="6">
        <f>R1685-S1685</f>
        <v>1.9830000000000001</v>
      </c>
      <c r="U1685" s="3">
        <v>1.9830000000000001</v>
      </c>
      <c r="V1685" s="6">
        <f>U1685-S1685</f>
        <v>1.9830000000000001</v>
      </c>
      <c r="W1685" s="6">
        <f>100 - (1 - (((U1685-T1685)/U1685)+(S1685/T1685)))*100</f>
        <v>0</v>
      </c>
      <c r="X1685" s="3">
        <v>2.0110000000000001</v>
      </c>
      <c r="Y1685" s="13">
        <f>(X1685-U1685)/U1685*100</f>
        <v>1.4120020171457399</v>
      </c>
      <c r="Z1685" s="14">
        <f>IF(W1685&gt;10,"NA",Y1685)</f>
        <v>1.4120020171457399</v>
      </c>
    </row>
    <row r="1686" spans="1:26" ht="19" x14ac:dyDescent="0.25">
      <c r="A1686" s="23">
        <v>1685</v>
      </c>
      <c r="B1686" s="3" t="s">
        <v>0</v>
      </c>
      <c r="C1686" s="3" t="s">
        <v>51</v>
      </c>
      <c r="D1686" s="3" t="s">
        <v>51</v>
      </c>
      <c r="E1686" s="3" t="s">
        <v>48</v>
      </c>
      <c r="F1686" s="3" t="s">
        <v>23</v>
      </c>
      <c r="G1686" s="3">
        <v>40</v>
      </c>
      <c r="H1686" s="3" t="s">
        <v>17</v>
      </c>
      <c r="I1686" s="3" t="s">
        <v>60</v>
      </c>
      <c r="J1686" s="3">
        <v>415</v>
      </c>
      <c r="K1686" s="3">
        <v>40</v>
      </c>
      <c r="L1686" s="3">
        <v>0</v>
      </c>
      <c r="M1686" s="4">
        <f>PI()*(K1686/2)^2/1000+PI()*(L1686/2)^2/1000</f>
        <v>1.2566370614359172</v>
      </c>
      <c r="N1686" s="33">
        <v>1</v>
      </c>
      <c r="O1686" s="3">
        <v>7</v>
      </c>
      <c r="P1686" s="3">
        <v>1.655</v>
      </c>
      <c r="Q1686" s="3">
        <v>1.5920000000000001</v>
      </c>
      <c r="R1686" s="3">
        <v>1.5649999999999999</v>
      </c>
      <c r="S1686" s="6">
        <v>0</v>
      </c>
      <c r="T1686" s="6">
        <f>R1686-S1686</f>
        <v>1.5649999999999999</v>
      </c>
      <c r="U1686" s="3">
        <v>1.5649999999999999</v>
      </c>
      <c r="V1686" s="6">
        <f>U1686-S1686</f>
        <v>1.5649999999999999</v>
      </c>
      <c r="W1686" s="6">
        <f>100 - (1 - (((U1686-T1686)/U1686)+(S1686/T1686)))*100</f>
        <v>0</v>
      </c>
      <c r="X1686" s="3">
        <v>1.5960000000000001</v>
      </c>
      <c r="Y1686" s="13">
        <f>(X1686-U1686)/U1686*100</f>
        <v>1.9808306709265266</v>
      </c>
      <c r="Z1686" s="14">
        <f>IF(W1686&gt;10,"NA",Y1686)</f>
        <v>1.9808306709265266</v>
      </c>
    </row>
    <row r="1687" spans="1:26" ht="19" x14ac:dyDescent="0.25">
      <c r="A1687" s="23">
        <v>1686</v>
      </c>
      <c r="B1687" s="3" t="s">
        <v>0</v>
      </c>
      <c r="C1687" s="3" t="s">
        <v>51</v>
      </c>
      <c r="D1687" s="3" t="s">
        <v>51</v>
      </c>
      <c r="E1687" s="3" t="s">
        <v>48</v>
      </c>
      <c r="F1687" s="3" t="s">
        <v>23</v>
      </c>
      <c r="G1687" s="3">
        <v>40</v>
      </c>
      <c r="H1687" s="3" t="s">
        <v>17</v>
      </c>
      <c r="I1687" s="3" t="s">
        <v>60</v>
      </c>
      <c r="J1687" s="3">
        <v>415</v>
      </c>
      <c r="K1687" s="3">
        <v>40</v>
      </c>
      <c r="L1687" s="3">
        <v>0</v>
      </c>
      <c r="M1687" s="4">
        <f>PI()*(K1687/2)^2/1000+PI()*(L1687/2)^2/1000</f>
        <v>1.2566370614359172</v>
      </c>
      <c r="N1687" s="33">
        <v>1</v>
      </c>
      <c r="O1687" s="3">
        <v>8</v>
      </c>
      <c r="P1687" s="3">
        <v>1.7250000000000001</v>
      </c>
      <c r="Q1687" s="3">
        <v>1.429</v>
      </c>
      <c r="R1687" s="3">
        <v>1.395</v>
      </c>
      <c r="S1687" s="6">
        <v>0</v>
      </c>
      <c r="T1687" s="6">
        <f>R1687-S1687</f>
        <v>1.395</v>
      </c>
      <c r="U1687" s="3">
        <v>1.395</v>
      </c>
      <c r="V1687" s="6">
        <f>U1687-S1687</f>
        <v>1.395</v>
      </c>
      <c r="W1687" s="6">
        <f>100 - (1 - (((U1687-T1687)/U1687)+(S1687/T1687)))*100</f>
        <v>0</v>
      </c>
      <c r="X1687" s="3">
        <v>1.4219999999999999</v>
      </c>
      <c r="Y1687" s="13">
        <f>(X1687-U1687)/U1687*100</f>
        <v>1.9354838709677358</v>
      </c>
      <c r="Z1687" s="14">
        <f>IF(W1687&gt;10,"NA",Y1687)</f>
        <v>1.9354838709677358</v>
      </c>
    </row>
    <row r="1688" spans="1:26" ht="19" x14ac:dyDescent="0.25">
      <c r="A1688" s="23">
        <v>1687</v>
      </c>
      <c r="B1688" s="3" t="s">
        <v>0</v>
      </c>
      <c r="C1688" s="3" t="s">
        <v>51</v>
      </c>
      <c r="D1688" s="3" t="s">
        <v>51</v>
      </c>
      <c r="E1688" s="3" t="s">
        <v>48</v>
      </c>
      <c r="F1688" s="3" t="s">
        <v>23</v>
      </c>
      <c r="G1688" s="3">
        <v>40</v>
      </c>
      <c r="H1688" s="3" t="s">
        <v>17</v>
      </c>
      <c r="I1688" s="3" t="s">
        <v>60</v>
      </c>
      <c r="J1688" s="3">
        <v>415</v>
      </c>
      <c r="K1688" s="3">
        <v>40</v>
      </c>
      <c r="L1688" s="3">
        <v>0</v>
      </c>
      <c r="M1688" s="4">
        <f>PI()*(K1688/2)^2/1000+PI()*(L1688/2)^2/1000</f>
        <v>1.2566370614359172</v>
      </c>
      <c r="N1688" s="33">
        <v>1</v>
      </c>
      <c r="O1688" s="3">
        <v>9</v>
      </c>
      <c r="P1688" s="3">
        <v>1.8149999999999999</v>
      </c>
      <c r="Q1688" s="3">
        <v>1.92</v>
      </c>
      <c r="R1688" s="3">
        <v>1.891</v>
      </c>
      <c r="S1688" s="6">
        <v>0</v>
      </c>
      <c r="T1688" s="6">
        <f>R1688-S1688</f>
        <v>1.891</v>
      </c>
      <c r="U1688" s="3">
        <v>1.891</v>
      </c>
      <c r="V1688" s="6">
        <f>U1688-S1688</f>
        <v>1.891</v>
      </c>
      <c r="W1688" s="6">
        <f>100 - (1 - (((U1688-T1688)/U1688)+(S1688/T1688)))*100</f>
        <v>0</v>
      </c>
      <c r="X1688" s="3">
        <v>1.956</v>
      </c>
      <c r="Y1688" s="13">
        <f>(X1688-U1688)/U1688*100</f>
        <v>3.4373347435219435</v>
      </c>
      <c r="Z1688" s="14">
        <f>IF(W1688&gt;10,"NA",Y1688)</f>
        <v>3.4373347435219435</v>
      </c>
    </row>
    <row r="1689" spans="1:26" ht="19" x14ac:dyDescent="0.25">
      <c r="A1689" s="23">
        <v>1688</v>
      </c>
      <c r="B1689" s="3" t="s">
        <v>0</v>
      </c>
      <c r="C1689" s="3" t="s">
        <v>51</v>
      </c>
      <c r="D1689" s="3" t="s">
        <v>51</v>
      </c>
      <c r="E1689" s="3" t="s">
        <v>48</v>
      </c>
      <c r="F1689" s="3" t="s">
        <v>23</v>
      </c>
      <c r="G1689" s="3">
        <v>40</v>
      </c>
      <c r="H1689" s="3" t="s">
        <v>17</v>
      </c>
      <c r="I1689" s="3" t="s">
        <v>60</v>
      </c>
      <c r="J1689" s="3">
        <v>415</v>
      </c>
      <c r="K1689" s="3">
        <v>40</v>
      </c>
      <c r="L1689" s="3">
        <v>0</v>
      </c>
      <c r="M1689" s="4">
        <f>PI()*(K1689/2)^2/1000+PI()*(L1689/2)^2/1000</f>
        <v>1.2566370614359172</v>
      </c>
      <c r="N1689" s="33">
        <v>1</v>
      </c>
      <c r="O1689" s="3">
        <v>10</v>
      </c>
      <c r="P1689" s="3">
        <v>2.1389999999999998</v>
      </c>
      <c r="Q1689" s="3">
        <v>2.4159999999999999</v>
      </c>
      <c r="R1689" s="3">
        <v>2.363</v>
      </c>
      <c r="S1689" s="6">
        <v>0</v>
      </c>
      <c r="T1689" s="6">
        <f>R1689-S1689</f>
        <v>2.363</v>
      </c>
      <c r="U1689" s="3">
        <v>2.552</v>
      </c>
      <c r="V1689" s="6">
        <f>U1689-S1689</f>
        <v>2.552</v>
      </c>
      <c r="W1689" s="6">
        <f>100 - (1 - (((U1689-T1689)/U1689)+(S1689/T1689)))*100</f>
        <v>7.4059561128526639</v>
      </c>
      <c r="X1689" s="3">
        <v>2.6070000000000002</v>
      </c>
      <c r="Y1689" s="13">
        <f>(X1689-U1689)/U1689*100</f>
        <v>2.1551724137931099</v>
      </c>
      <c r="Z1689" s="14">
        <f>IF(W1689&gt;10,"NA",Y1689)</f>
        <v>2.1551724137931099</v>
      </c>
    </row>
    <row r="1690" spans="1:26" ht="19" x14ac:dyDescent="0.25">
      <c r="A1690" s="23">
        <v>1689</v>
      </c>
      <c r="B1690" s="3" t="s">
        <v>0</v>
      </c>
      <c r="C1690" s="3" t="s">
        <v>51</v>
      </c>
      <c r="D1690" s="3" t="s">
        <v>51</v>
      </c>
      <c r="E1690" s="3" t="s">
        <v>47</v>
      </c>
      <c r="F1690" s="3" t="s">
        <v>23</v>
      </c>
      <c r="G1690" s="3">
        <v>41</v>
      </c>
      <c r="H1690" s="3" t="s">
        <v>9</v>
      </c>
      <c r="I1690" s="3" t="s">
        <v>31</v>
      </c>
      <c r="J1690" s="3">
        <v>400</v>
      </c>
      <c r="K1690" s="3">
        <v>40</v>
      </c>
      <c r="L1690" s="3">
        <v>0</v>
      </c>
      <c r="M1690" s="4">
        <f>PI()*(K1690/2)^2/1000+PI()*(L1690/2)^2/1000</f>
        <v>1.2566370614359172</v>
      </c>
      <c r="N1690" s="33">
        <v>1</v>
      </c>
      <c r="O1690" s="3">
        <v>1</v>
      </c>
      <c r="P1690" s="3">
        <v>2.786</v>
      </c>
      <c r="Q1690" s="3">
        <v>6.1529999999999996</v>
      </c>
      <c r="R1690" s="3">
        <v>6.0430000000000001</v>
      </c>
      <c r="S1690" s="6">
        <v>0</v>
      </c>
      <c r="T1690" s="6">
        <f>R1690-S1690</f>
        <v>6.0430000000000001</v>
      </c>
      <c r="U1690" s="3">
        <v>6.0430000000000001</v>
      </c>
      <c r="V1690" s="6">
        <f>U1690-S1690</f>
        <v>6.0430000000000001</v>
      </c>
      <c r="W1690" s="6">
        <f>100 - (1 - (((U1690-T1690)/U1690)+(S1690/T1690)))*100</f>
        <v>0</v>
      </c>
      <c r="X1690" s="3">
        <v>6.327</v>
      </c>
      <c r="Y1690" s="13">
        <f>(X1690-U1690)/U1690*100</f>
        <v>4.6996524904848558</v>
      </c>
      <c r="Z1690" s="14">
        <f>IF(W1690&gt;10,"NA",Y1690)</f>
        <v>4.6996524904848558</v>
      </c>
    </row>
    <row r="1691" spans="1:26" ht="19" x14ac:dyDescent="0.25">
      <c r="A1691" s="23">
        <v>1690</v>
      </c>
      <c r="B1691" s="3" t="s">
        <v>0</v>
      </c>
      <c r="C1691" s="3" t="s">
        <v>51</v>
      </c>
      <c r="D1691" s="3" t="s">
        <v>51</v>
      </c>
      <c r="E1691" s="3" t="s">
        <v>47</v>
      </c>
      <c r="F1691" s="3" t="s">
        <v>23</v>
      </c>
      <c r="G1691" s="3">
        <v>41</v>
      </c>
      <c r="H1691" s="3" t="s">
        <v>9</v>
      </c>
      <c r="I1691" s="3" t="s">
        <v>31</v>
      </c>
      <c r="J1691" s="3">
        <v>400</v>
      </c>
      <c r="K1691" s="3">
        <v>40</v>
      </c>
      <c r="L1691" s="3">
        <v>0</v>
      </c>
      <c r="M1691" s="4">
        <f>PI()*(K1691/2)^2/1000+PI()*(L1691/2)^2/1000</f>
        <v>1.2566370614359172</v>
      </c>
      <c r="N1691" s="33">
        <v>1</v>
      </c>
      <c r="O1691" s="3">
        <v>2</v>
      </c>
      <c r="P1691" s="3">
        <v>2.2429999999999999</v>
      </c>
      <c r="Q1691" s="3">
        <v>3.6789999999999998</v>
      </c>
      <c r="R1691" s="3">
        <v>3.6019999999999999</v>
      </c>
      <c r="S1691" s="6">
        <v>0</v>
      </c>
      <c r="T1691" s="6">
        <f>R1691-S1691</f>
        <v>3.6019999999999999</v>
      </c>
      <c r="U1691" s="3">
        <v>3.6019999999999999</v>
      </c>
      <c r="V1691" s="6">
        <f>U1691-S1691</f>
        <v>3.6019999999999999</v>
      </c>
      <c r="W1691" s="6">
        <f>100 - (1 - (((U1691-T1691)/U1691)+(S1691/T1691)))*100</f>
        <v>0</v>
      </c>
      <c r="X1691" s="3">
        <v>3.7570000000000001</v>
      </c>
      <c r="Y1691" s="13">
        <f>(X1691-U1691)/U1691*100</f>
        <v>4.3031649083842378</v>
      </c>
      <c r="Z1691" s="14">
        <f>IF(W1691&gt;10,"NA",Y1691)</f>
        <v>4.3031649083842378</v>
      </c>
    </row>
    <row r="1692" spans="1:26" ht="19" x14ac:dyDescent="0.25">
      <c r="A1692" s="23">
        <v>1691</v>
      </c>
      <c r="B1692" s="3" t="s">
        <v>0</v>
      </c>
      <c r="C1692" s="3" t="s">
        <v>51</v>
      </c>
      <c r="D1692" s="3" t="s">
        <v>51</v>
      </c>
      <c r="E1692" s="3" t="s">
        <v>47</v>
      </c>
      <c r="F1692" s="3" t="s">
        <v>23</v>
      </c>
      <c r="G1692" s="3">
        <v>41</v>
      </c>
      <c r="H1692" s="3" t="s">
        <v>9</v>
      </c>
      <c r="I1692" s="3" t="s">
        <v>31</v>
      </c>
      <c r="J1692" s="3">
        <v>400</v>
      </c>
      <c r="K1692" s="3">
        <v>40</v>
      </c>
      <c r="L1692" s="3">
        <v>0</v>
      </c>
      <c r="M1692" s="4">
        <f>PI()*(K1692/2)^2/1000+PI()*(L1692/2)^2/1000</f>
        <v>1.2566370614359172</v>
      </c>
      <c r="N1692" s="33">
        <v>1</v>
      </c>
      <c r="O1692" s="3">
        <v>3</v>
      </c>
      <c r="P1692" s="3">
        <v>2.1840000000000002</v>
      </c>
      <c r="Q1692" s="3">
        <v>3.5030000000000001</v>
      </c>
      <c r="R1692" s="3">
        <v>3.4630000000000001</v>
      </c>
      <c r="S1692" s="6">
        <v>0</v>
      </c>
      <c r="T1692" s="6">
        <f>R1692-S1692</f>
        <v>3.4630000000000001</v>
      </c>
      <c r="U1692" s="3">
        <v>3.4630000000000001</v>
      </c>
      <c r="V1692" s="6">
        <f>U1692-S1692</f>
        <v>3.4630000000000001</v>
      </c>
      <c r="W1692" s="6">
        <f>100 - (1 - (((U1692-T1692)/U1692)+(S1692/T1692)))*100</f>
        <v>0</v>
      </c>
      <c r="X1692" s="3">
        <v>3.6030000000000002</v>
      </c>
      <c r="Y1692" s="13">
        <f>(X1692-U1692)/U1692*100</f>
        <v>4.0427375108287649</v>
      </c>
      <c r="Z1692" s="14">
        <f>IF(W1692&gt;10,"NA",Y1692)</f>
        <v>4.0427375108287649</v>
      </c>
    </row>
    <row r="1693" spans="1:26" ht="19" x14ac:dyDescent="0.25">
      <c r="A1693" s="23">
        <v>1692</v>
      </c>
      <c r="B1693" s="3" t="s">
        <v>0</v>
      </c>
      <c r="C1693" s="3" t="s">
        <v>51</v>
      </c>
      <c r="D1693" s="3" t="s">
        <v>51</v>
      </c>
      <c r="E1693" s="3" t="s">
        <v>47</v>
      </c>
      <c r="F1693" s="3" t="s">
        <v>23</v>
      </c>
      <c r="G1693" s="3">
        <v>41</v>
      </c>
      <c r="H1693" s="3" t="s">
        <v>9</v>
      </c>
      <c r="I1693" s="3" t="s">
        <v>31</v>
      </c>
      <c r="J1693" s="3">
        <v>400</v>
      </c>
      <c r="K1693" s="3">
        <v>40</v>
      </c>
      <c r="L1693" s="3">
        <v>0</v>
      </c>
      <c r="M1693" s="4">
        <f>PI()*(K1693/2)^2/1000+PI()*(L1693/2)^2/1000</f>
        <v>1.2566370614359172</v>
      </c>
      <c r="N1693" s="33">
        <v>1</v>
      </c>
      <c r="O1693" s="3">
        <v>4</v>
      </c>
      <c r="P1693" s="3">
        <v>2.6869999999999998</v>
      </c>
      <c r="Q1693" s="3">
        <v>4.1349999999999998</v>
      </c>
      <c r="R1693" s="3">
        <v>4.0279999999999996</v>
      </c>
      <c r="S1693" s="6">
        <v>0</v>
      </c>
      <c r="T1693" s="6">
        <f>R1693-S1693</f>
        <v>4.0279999999999996</v>
      </c>
      <c r="U1693" s="3">
        <v>4.0279999999999996</v>
      </c>
      <c r="V1693" s="6">
        <f>U1693-S1693</f>
        <v>4.0279999999999996</v>
      </c>
      <c r="W1693" s="6">
        <f>100 - (1 - (((U1693-T1693)/U1693)+(S1693/T1693)))*100</f>
        <v>0</v>
      </c>
      <c r="X1693" s="3">
        <v>4.17</v>
      </c>
      <c r="Y1693" s="13">
        <f>(X1693-U1693)/U1693*100</f>
        <v>3.5253227408143086</v>
      </c>
      <c r="Z1693" s="14">
        <f>IF(W1693&gt;10,"NA",Y1693)</f>
        <v>3.5253227408143086</v>
      </c>
    </row>
    <row r="1694" spans="1:26" ht="19" x14ac:dyDescent="0.25">
      <c r="A1694" s="23">
        <v>1693</v>
      </c>
      <c r="B1694" s="3" t="s">
        <v>0</v>
      </c>
      <c r="C1694" s="3" t="s">
        <v>51</v>
      </c>
      <c r="D1694" s="3" t="s">
        <v>51</v>
      </c>
      <c r="E1694" s="3" t="s">
        <v>47</v>
      </c>
      <c r="F1694" s="3" t="s">
        <v>23</v>
      </c>
      <c r="G1694" s="3">
        <v>41</v>
      </c>
      <c r="H1694" s="3" t="s">
        <v>9</v>
      </c>
      <c r="I1694" s="3" t="s">
        <v>31</v>
      </c>
      <c r="J1694" s="3">
        <v>400</v>
      </c>
      <c r="K1694" s="3">
        <v>40</v>
      </c>
      <c r="L1694" s="3">
        <v>0</v>
      </c>
      <c r="M1694" s="4">
        <f>PI()*(K1694/2)^2/1000+PI()*(L1694/2)^2/1000</f>
        <v>1.2566370614359172</v>
      </c>
      <c r="N1694" s="33">
        <v>1</v>
      </c>
      <c r="O1694" s="3">
        <v>5</v>
      </c>
      <c r="P1694" s="3">
        <v>2.39</v>
      </c>
      <c r="Q1694" s="3">
        <v>3.359</v>
      </c>
      <c r="R1694" s="3">
        <v>3.3420000000000001</v>
      </c>
      <c r="S1694" s="6">
        <v>1.7000000000000001E-2</v>
      </c>
      <c r="T1694" s="6">
        <f>R1694-S1694</f>
        <v>3.3250000000000002</v>
      </c>
      <c r="U1694" s="3">
        <v>3.3420000000000001</v>
      </c>
      <c r="V1694" s="6">
        <f>U1694-S1694</f>
        <v>3.3250000000000002</v>
      </c>
      <c r="W1694" s="6">
        <f>100 - (1 - (((U1694-T1694)/U1694)+(S1694/T1694)))*100</f>
        <v>1.0199556341482037</v>
      </c>
      <c r="X1694" s="3">
        <v>3.4769999999999999</v>
      </c>
      <c r="Y1694" s="13">
        <f>(X1694-U1694)/U1694*100</f>
        <v>4.0394973070017892</v>
      </c>
      <c r="Z1694" s="14">
        <f>IF(W1694&gt;10,"NA",Y1694)</f>
        <v>4.0394973070017892</v>
      </c>
    </row>
    <row r="1695" spans="1:26" ht="19" x14ac:dyDescent="0.25">
      <c r="A1695" s="23">
        <v>1694</v>
      </c>
      <c r="B1695" s="3" t="s">
        <v>0</v>
      </c>
      <c r="C1695" s="3" t="s">
        <v>51</v>
      </c>
      <c r="D1695" s="3" t="s">
        <v>51</v>
      </c>
      <c r="E1695" s="3" t="s">
        <v>47</v>
      </c>
      <c r="F1695" s="3" t="s">
        <v>23</v>
      </c>
      <c r="G1695" s="3">
        <v>41</v>
      </c>
      <c r="H1695" s="3" t="s">
        <v>9</v>
      </c>
      <c r="I1695" s="3" t="s">
        <v>31</v>
      </c>
      <c r="J1695" s="3">
        <v>400</v>
      </c>
      <c r="K1695" s="3">
        <v>40</v>
      </c>
      <c r="L1695" s="3">
        <v>0</v>
      </c>
      <c r="M1695" s="4">
        <f>PI()*(K1695/2)^2/1000+PI()*(L1695/2)^2/1000</f>
        <v>1.2566370614359172</v>
      </c>
      <c r="N1695" s="33">
        <v>1</v>
      </c>
      <c r="O1695" s="3">
        <v>6</v>
      </c>
      <c r="P1695" s="3">
        <v>2.2850000000000001</v>
      </c>
      <c r="Q1695" s="3">
        <v>3.2069999999999999</v>
      </c>
      <c r="R1695" s="3">
        <v>3.1539999999999999</v>
      </c>
      <c r="S1695" s="6">
        <v>0</v>
      </c>
      <c r="T1695" s="6">
        <f>R1695-S1695</f>
        <v>3.1539999999999999</v>
      </c>
      <c r="U1695" s="3">
        <v>3.1539999999999999</v>
      </c>
      <c r="V1695" s="6">
        <f>U1695-S1695</f>
        <v>3.1539999999999999</v>
      </c>
      <c r="W1695" s="6">
        <f>100 - (1 - (((U1695-T1695)/U1695)+(S1695/T1695)))*100</f>
        <v>0</v>
      </c>
      <c r="X1695" s="3">
        <v>3.302</v>
      </c>
      <c r="Y1695" s="13">
        <f>(X1695-U1695)/U1695*100</f>
        <v>4.6924540266328512</v>
      </c>
      <c r="Z1695" s="14">
        <f>IF(W1695&gt;10,"NA",Y1695)</f>
        <v>4.6924540266328512</v>
      </c>
    </row>
    <row r="1696" spans="1:26" ht="19" x14ac:dyDescent="0.25">
      <c r="A1696" s="23">
        <v>1695</v>
      </c>
      <c r="B1696" s="3" t="s">
        <v>0</v>
      </c>
      <c r="C1696" s="3" t="s">
        <v>51</v>
      </c>
      <c r="D1696" s="3" t="s">
        <v>51</v>
      </c>
      <c r="E1696" s="3" t="s">
        <v>47</v>
      </c>
      <c r="F1696" s="3" t="s">
        <v>23</v>
      </c>
      <c r="G1696" s="3">
        <v>41</v>
      </c>
      <c r="H1696" s="3" t="s">
        <v>9</v>
      </c>
      <c r="I1696" s="3" t="s">
        <v>31</v>
      </c>
      <c r="J1696" s="3">
        <v>400</v>
      </c>
      <c r="K1696" s="3">
        <v>40</v>
      </c>
      <c r="L1696" s="3">
        <v>0</v>
      </c>
      <c r="M1696" s="4">
        <f>PI()*(K1696/2)^2/1000+PI()*(L1696/2)^2/1000</f>
        <v>1.2566370614359172</v>
      </c>
      <c r="N1696" s="33">
        <v>1</v>
      </c>
      <c r="O1696" s="3">
        <v>7</v>
      </c>
      <c r="P1696" s="3">
        <v>3.145</v>
      </c>
      <c r="Q1696" s="3">
        <v>5.9020000000000001</v>
      </c>
      <c r="R1696" s="3">
        <v>5.8570000000000002</v>
      </c>
      <c r="S1696" s="6">
        <v>0</v>
      </c>
      <c r="T1696" s="6">
        <f>R1696-S1696</f>
        <v>5.8570000000000002</v>
      </c>
      <c r="U1696" s="3">
        <v>5.8570000000000002</v>
      </c>
      <c r="V1696" s="6">
        <f>U1696-S1696</f>
        <v>5.8570000000000002</v>
      </c>
      <c r="W1696" s="6">
        <f>100 - (1 - (((U1696-T1696)/U1696)+(S1696/T1696)))*100</f>
        <v>0</v>
      </c>
      <c r="X1696" s="3">
        <v>6.125</v>
      </c>
      <c r="Y1696" s="13">
        <f>(X1696-U1696)/U1696*100</f>
        <v>4.5757213590575345</v>
      </c>
      <c r="Z1696" s="14">
        <f>IF(W1696&gt;10,"NA",Y1696)</f>
        <v>4.5757213590575345</v>
      </c>
    </row>
    <row r="1697" spans="1:26" ht="19" x14ac:dyDescent="0.25">
      <c r="A1697" s="23">
        <v>1696</v>
      </c>
      <c r="B1697" s="3" t="s">
        <v>0</v>
      </c>
      <c r="C1697" s="3" t="s">
        <v>51</v>
      </c>
      <c r="D1697" s="3" t="s">
        <v>51</v>
      </c>
      <c r="E1697" s="3" t="s">
        <v>47</v>
      </c>
      <c r="F1697" s="3" t="s">
        <v>23</v>
      </c>
      <c r="G1697" s="3">
        <v>41</v>
      </c>
      <c r="H1697" s="3" t="s">
        <v>9</v>
      </c>
      <c r="I1697" s="3" t="s">
        <v>31</v>
      </c>
      <c r="J1697" s="3">
        <v>400</v>
      </c>
      <c r="K1697" s="3">
        <v>40</v>
      </c>
      <c r="L1697" s="3">
        <v>0</v>
      </c>
      <c r="M1697" s="4">
        <f>PI()*(K1697/2)^2/1000+PI()*(L1697/2)^2/1000</f>
        <v>1.2566370614359172</v>
      </c>
      <c r="N1697" s="33">
        <v>1</v>
      </c>
      <c r="O1697" s="3">
        <v>8</v>
      </c>
      <c r="P1697" s="3">
        <v>2.9390000000000001</v>
      </c>
      <c r="Q1697" s="3">
        <v>4.5990000000000002</v>
      </c>
      <c r="R1697" s="3">
        <v>4.5090000000000003</v>
      </c>
      <c r="S1697" s="6">
        <v>3.5999999999999997E-2</v>
      </c>
      <c r="T1697" s="6">
        <f>R1697-S1697</f>
        <v>4.4730000000000008</v>
      </c>
      <c r="U1697" s="3">
        <v>4.5090000000000003</v>
      </c>
      <c r="V1697" s="6">
        <f>U1697-S1697</f>
        <v>4.4730000000000008</v>
      </c>
      <c r="W1697" s="6">
        <f>100 - (1 - (((U1697-T1697)/U1697)+(S1697/T1697)))*100</f>
        <v>1.603232167455829</v>
      </c>
      <c r="X1697" s="3">
        <v>4.6550000000000002</v>
      </c>
      <c r="Y1697" s="13">
        <f>(X1697-U1697)/U1697*100</f>
        <v>3.2379685074295832</v>
      </c>
      <c r="Z1697" s="14">
        <f>IF(W1697&gt;10,"NA",Y1697)</f>
        <v>3.2379685074295832</v>
      </c>
    </row>
    <row r="1698" spans="1:26" ht="19" x14ac:dyDescent="0.25">
      <c r="A1698" s="23">
        <v>1697</v>
      </c>
      <c r="B1698" s="3" t="s">
        <v>0</v>
      </c>
      <c r="C1698" s="3" t="s">
        <v>51</v>
      </c>
      <c r="D1698" s="3" t="s">
        <v>51</v>
      </c>
      <c r="E1698" s="3" t="s">
        <v>47</v>
      </c>
      <c r="F1698" s="3" t="s">
        <v>23</v>
      </c>
      <c r="G1698" s="3">
        <v>41</v>
      </c>
      <c r="H1698" s="3" t="s">
        <v>9</v>
      </c>
      <c r="I1698" s="3" t="s">
        <v>31</v>
      </c>
      <c r="J1698" s="3">
        <v>400</v>
      </c>
      <c r="K1698" s="3">
        <v>40</v>
      </c>
      <c r="L1698" s="3">
        <v>0</v>
      </c>
      <c r="M1698" s="4">
        <f>PI()*(K1698/2)^2/1000+PI()*(L1698/2)^2/1000</f>
        <v>1.2566370614359172</v>
      </c>
      <c r="N1698" s="33">
        <v>1</v>
      </c>
      <c r="O1698" s="3">
        <v>9</v>
      </c>
      <c r="P1698" s="3">
        <v>3.5819999999999999</v>
      </c>
      <c r="Q1698" s="3">
        <v>7.165</v>
      </c>
      <c r="R1698" s="3">
        <v>7.01</v>
      </c>
      <c r="S1698" s="6">
        <v>0</v>
      </c>
      <c r="T1698" s="6">
        <f>R1698-S1698</f>
        <v>7.01</v>
      </c>
      <c r="U1698" s="3">
        <v>7.01</v>
      </c>
      <c r="V1698" s="6">
        <f>U1698-S1698</f>
        <v>7.01</v>
      </c>
      <c r="W1698" s="6">
        <f>100 - (1 - (((U1698-T1698)/U1698)+(S1698/T1698)))*100</f>
        <v>0</v>
      </c>
      <c r="X1698" s="3">
        <v>7.36</v>
      </c>
      <c r="Y1698" s="13">
        <f>(X1698-U1698)/U1698*100</f>
        <v>4.9928673323823194</v>
      </c>
      <c r="Z1698" s="14">
        <f>IF(W1698&gt;10,"NA",Y1698)</f>
        <v>4.9928673323823194</v>
      </c>
    </row>
    <row r="1699" spans="1:26" ht="19" x14ac:dyDescent="0.25">
      <c r="A1699" s="23">
        <v>1698</v>
      </c>
      <c r="B1699" s="3" t="s">
        <v>0</v>
      </c>
      <c r="C1699" s="3" t="s">
        <v>51</v>
      </c>
      <c r="D1699" s="3" t="s">
        <v>51</v>
      </c>
      <c r="E1699" s="3" t="s">
        <v>47</v>
      </c>
      <c r="F1699" s="3" t="s">
        <v>23</v>
      </c>
      <c r="G1699" s="3">
        <v>41</v>
      </c>
      <c r="H1699" s="3" t="s">
        <v>17</v>
      </c>
      <c r="I1699" s="3" t="s">
        <v>31</v>
      </c>
      <c r="J1699" s="3">
        <v>400</v>
      </c>
      <c r="K1699" s="3">
        <v>40</v>
      </c>
      <c r="L1699" s="3">
        <v>0</v>
      </c>
      <c r="M1699" s="4">
        <f>PI()*(K1699/2)^2/1000+PI()*(L1699/2)^2/1000</f>
        <v>1.2566370614359172</v>
      </c>
      <c r="N1699" s="33">
        <v>1</v>
      </c>
      <c r="O1699" s="3">
        <v>1</v>
      </c>
      <c r="P1699" s="3">
        <v>1.827</v>
      </c>
      <c r="Q1699" s="3">
        <v>2.2389999999999999</v>
      </c>
      <c r="R1699" s="3">
        <v>2.1739999999999999</v>
      </c>
      <c r="S1699" s="6">
        <v>0</v>
      </c>
      <c r="T1699" s="6">
        <f>R1699-S1699</f>
        <v>2.1739999999999999</v>
      </c>
      <c r="U1699" s="3">
        <v>2.2519999999999998</v>
      </c>
      <c r="V1699" s="6">
        <f>U1699-S1699</f>
        <v>2.2519999999999998</v>
      </c>
      <c r="W1699" s="6">
        <f>100 - (1 - (((U1699-T1699)/U1699)+(S1699/T1699)))*100</f>
        <v>3.4635879218472496</v>
      </c>
      <c r="X1699" s="3">
        <v>2.278</v>
      </c>
      <c r="Y1699" s="13">
        <f>(X1699-U1699)/U1699*100</f>
        <v>1.1545293072824265</v>
      </c>
      <c r="Z1699" s="14">
        <f>IF(W1699&gt;10,"NA",Y1699)</f>
        <v>1.1545293072824265</v>
      </c>
    </row>
    <row r="1700" spans="1:26" ht="19" x14ac:dyDescent="0.25">
      <c r="A1700" s="23">
        <v>1699</v>
      </c>
      <c r="B1700" s="3" t="s">
        <v>0</v>
      </c>
      <c r="C1700" s="3" t="s">
        <v>51</v>
      </c>
      <c r="D1700" s="3" t="s">
        <v>51</v>
      </c>
      <c r="E1700" s="3" t="s">
        <v>47</v>
      </c>
      <c r="F1700" s="3" t="s">
        <v>23</v>
      </c>
      <c r="G1700" s="3">
        <v>41</v>
      </c>
      <c r="H1700" s="3" t="s">
        <v>17</v>
      </c>
      <c r="I1700" s="3" t="s">
        <v>31</v>
      </c>
      <c r="J1700" s="3">
        <v>400</v>
      </c>
      <c r="K1700" s="3">
        <v>40</v>
      </c>
      <c r="L1700" s="3">
        <v>0</v>
      </c>
      <c r="M1700" s="4">
        <f>PI()*(K1700/2)^2/1000+PI()*(L1700/2)^2/1000</f>
        <v>1.2566370614359172</v>
      </c>
      <c r="N1700" s="33">
        <v>1</v>
      </c>
      <c r="O1700" s="3">
        <v>2</v>
      </c>
      <c r="P1700" s="3">
        <v>3.7549999999999999</v>
      </c>
      <c r="Q1700" s="3">
        <v>7.75</v>
      </c>
      <c r="R1700" s="3">
        <v>7.6529999999999996</v>
      </c>
      <c r="S1700" s="6">
        <v>0</v>
      </c>
      <c r="T1700" s="6">
        <f>R1700-S1700</f>
        <v>7.6529999999999996</v>
      </c>
      <c r="U1700" s="3">
        <v>7.6959999999999997</v>
      </c>
      <c r="V1700" s="6">
        <f>U1700-S1700</f>
        <v>7.6959999999999997</v>
      </c>
      <c r="W1700" s="6">
        <f>100 - (1 - (((U1700-T1700)/U1700)+(S1700/T1700)))*100</f>
        <v>0.55873180873182093</v>
      </c>
      <c r="X1700" s="3">
        <v>7.9560000000000004</v>
      </c>
      <c r="Y1700" s="13">
        <f>(X1700-U1700)/U1700*100</f>
        <v>3.3783783783783874</v>
      </c>
      <c r="Z1700" s="14">
        <f>IF(W1700&gt;10,"NA",Y1700)</f>
        <v>3.3783783783783874</v>
      </c>
    </row>
    <row r="1701" spans="1:26" ht="19" x14ac:dyDescent="0.25">
      <c r="A1701" s="23">
        <v>1700</v>
      </c>
      <c r="B1701" s="3" t="s">
        <v>0</v>
      </c>
      <c r="C1701" s="3" t="s">
        <v>51</v>
      </c>
      <c r="D1701" s="3" t="s">
        <v>51</v>
      </c>
      <c r="E1701" s="3" t="s">
        <v>47</v>
      </c>
      <c r="F1701" s="3" t="s">
        <v>23</v>
      </c>
      <c r="G1701" s="3">
        <v>41</v>
      </c>
      <c r="H1701" s="3" t="s">
        <v>17</v>
      </c>
      <c r="I1701" s="3" t="s">
        <v>31</v>
      </c>
      <c r="J1701" s="3">
        <v>400</v>
      </c>
      <c r="K1701" s="3">
        <v>40</v>
      </c>
      <c r="L1701" s="3">
        <v>0</v>
      </c>
      <c r="M1701" s="4">
        <f>PI()*(K1701/2)^2/1000+PI()*(L1701/2)^2/1000</f>
        <v>1.2566370614359172</v>
      </c>
      <c r="N1701" s="33">
        <v>1</v>
      </c>
      <c r="O1701" s="3">
        <v>3</v>
      </c>
      <c r="P1701" s="3">
        <v>3.081</v>
      </c>
      <c r="Q1701" s="3">
        <v>4.8609999999999998</v>
      </c>
      <c r="R1701" s="3">
        <v>4.7720000000000002</v>
      </c>
      <c r="S1701" s="6">
        <v>0</v>
      </c>
      <c r="T1701" s="6">
        <f>R1701-S1701</f>
        <v>4.7720000000000002</v>
      </c>
      <c r="U1701" s="3">
        <v>4.7720000000000002</v>
      </c>
      <c r="V1701" s="6">
        <f>U1701-S1701</f>
        <v>4.7720000000000002</v>
      </c>
      <c r="W1701" s="6">
        <f>100 - (1 - (((U1701-T1701)/U1701)+(S1701/T1701)))*100</f>
        <v>0</v>
      </c>
      <c r="X1701" s="3">
        <v>4.9779999999999998</v>
      </c>
      <c r="Y1701" s="13">
        <f>(X1701-U1701)/U1701*100</f>
        <v>4.3168482816429066</v>
      </c>
      <c r="Z1701" s="14">
        <f>IF(W1701&gt;10,"NA",Y1701)</f>
        <v>4.3168482816429066</v>
      </c>
    </row>
    <row r="1702" spans="1:26" ht="19" x14ac:dyDescent="0.25">
      <c r="A1702" s="23">
        <v>1701</v>
      </c>
      <c r="B1702" s="3" t="s">
        <v>0</v>
      </c>
      <c r="C1702" s="3" t="s">
        <v>51</v>
      </c>
      <c r="D1702" s="3" t="s">
        <v>51</v>
      </c>
      <c r="E1702" s="3" t="s">
        <v>47</v>
      </c>
      <c r="F1702" s="3" t="s">
        <v>23</v>
      </c>
      <c r="G1702" s="3">
        <v>41</v>
      </c>
      <c r="H1702" s="3" t="s">
        <v>17</v>
      </c>
      <c r="I1702" s="3" t="s">
        <v>31</v>
      </c>
      <c r="J1702" s="3">
        <v>400</v>
      </c>
      <c r="K1702" s="3">
        <v>40</v>
      </c>
      <c r="L1702" s="3">
        <v>0</v>
      </c>
      <c r="M1702" s="4">
        <f>PI()*(K1702/2)^2/1000+PI()*(L1702/2)^2/1000</f>
        <v>1.2566370614359172</v>
      </c>
      <c r="N1702" s="33">
        <v>1</v>
      </c>
      <c r="O1702" s="3">
        <v>4</v>
      </c>
      <c r="P1702" s="3">
        <v>4.45</v>
      </c>
      <c r="Q1702" s="3">
        <v>11.343</v>
      </c>
      <c r="R1702" s="3">
        <v>11.19</v>
      </c>
      <c r="S1702" s="6">
        <v>0</v>
      </c>
      <c r="T1702" s="6">
        <f>R1702-S1702</f>
        <v>11.19</v>
      </c>
      <c r="U1702" s="3">
        <v>11.19</v>
      </c>
      <c r="V1702" s="6">
        <f>U1702-S1702</f>
        <v>11.19</v>
      </c>
      <c r="W1702" s="6">
        <f>100 - (1 - (((U1702-T1702)/U1702)+(S1702/T1702)))*100</f>
        <v>0</v>
      </c>
      <c r="X1702" s="3">
        <v>11.688000000000001</v>
      </c>
      <c r="Y1702" s="13">
        <f>(X1702-U1702)/U1702*100</f>
        <v>4.450402144772128</v>
      </c>
      <c r="Z1702" s="14">
        <f>IF(W1702&gt;10,"NA",Y1702)</f>
        <v>4.450402144772128</v>
      </c>
    </row>
    <row r="1703" spans="1:26" ht="19" x14ac:dyDescent="0.25">
      <c r="A1703" s="23">
        <v>1702</v>
      </c>
      <c r="B1703" s="3" t="s">
        <v>0</v>
      </c>
      <c r="C1703" s="3" t="s">
        <v>51</v>
      </c>
      <c r="D1703" s="3" t="s">
        <v>51</v>
      </c>
      <c r="E1703" s="3" t="s">
        <v>47</v>
      </c>
      <c r="F1703" s="3" t="s">
        <v>23</v>
      </c>
      <c r="G1703" s="3">
        <v>41</v>
      </c>
      <c r="H1703" s="3" t="s">
        <v>17</v>
      </c>
      <c r="I1703" s="3" t="s">
        <v>31</v>
      </c>
      <c r="J1703" s="3">
        <v>400</v>
      </c>
      <c r="K1703" s="3">
        <v>40</v>
      </c>
      <c r="L1703" s="3">
        <v>0</v>
      </c>
      <c r="M1703" s="4">
        <f>PI()*(K1703/2)^2/1000+PI()*(L1703/2)^2/1000</f>
        <v>1.2566370614359172</v>
      </c>
      <c r="N1703" s="33">
        <v>1</v>
      </c>
      <c r="O1703" s="3">
        <v>5</v>
      </c>
      <c r="P1703" s="3">
        <v>1.9610000000000001</v>
      </c>
      <c r="Q1703" s="3">
        <v>2.4710000000000001</v>
      </c>
      <c r="R1703" s="3">
        <v>2.4329999999999998</v>
      </c>
      <c r="S1703" s="6">
        <v>0</v>
      </c>
      <c r="T1703" s="6">
        <f>R1703-S1703</f>
        <v>2.4329999999999998</v>
      </c>
      <c r="U1703" s="3">
        <v>2.4329999999999998</v>
      </c>
      <c r="V1703" s="6">
        <f>U1703-S1703</f>
        <v>2.4329999999999998</v>
      </c>
      <c r="W1703" s="6">
        <f>100 - (1 - (((U1703-T1703)/U1703)+(S1703/T1703)))*100</f>
        <v>0</v>
      </c>
      <c r="X1703" s="3">
        <v>2.5499999999999998</v>
      </c>
      <c r="Y1703" s="13">
        <f>(X1703-U1703)/U1703*100</f>
        <v>4.808877928483354</v>
      </c>
      <c r="Z1703" s="14">
        <f>IF(W1703&gt;10,"NA",Y1703)</f>
        <v>4.808877928483354</v>
      </c>
    </row>
    <row r="1704" spans="1:26" ht="19" x14ac:dyDescent="0.25">
      <c r="A1704" s="23">
        <v>1703</v>
      </c>
      <c r="B1704" s="3" t="s">
        <v>0</v>
      </c>
      <c r="C1704" s="3" t="s">
        <v>51</v>
      </c>
      <c r="D1704" s="3" t="s">
        <v>51</v>
      </c>
      <c r="E1704" s="3" t="s">
        <v>47</v>
      </c>
      <c r="F1704" s="3" t="s">
        <v>23</v>
      </c>
      <c r="G1704" s="3">
        <v>41</v>
      </c>
      <c r="H1704" s="3" t="s">
        <v>17</v>
      </c>
      <c r="I1704" s="3" t="s">
        <v>31</v>
      </c>
      <c r="J1704" s="3">
        <v>400</v>
      </c>
      <c r="K1704" s="3">
        <v>40</v>
      </c>
      <c r="L1704" s="3">
        <v>0</v>
      </c>
      <c r="M1704" s="4">
        <f>PI()*(K1704/2)^2/1000+PI()*(L1704/2)^2/1000</f>
        <v>1.2566370614359172</v>
      </c>
      <c r="N1704" s="33">
        <v>0</v>
      </c>
      <c r="O1704" s="3">
        <v>6</v>
      </c>
      <c r="P1704" s="3">
        <v>4.8650000000000002</v>
      </c>
      <c r="Q1704" s="3">
        <v>11.448</v>
      </c>
      <c r="R1704" s="3">
        <v>11.218999999999999</v>
      </c>
      <c r="S1704" s="6">
        <v>0</v>
      </c>
      <c r="T1704" s="6">
        <f>R1704-S1704</f>
        <v>11.218999999999999</v>
      </c>
      <c r="U1704" s="3">
        <v>11.81</v>
      </c>
      <c r="V1704" s="6">
        <f>U1704-S1704</f>
        <v>11.81</v>
      </c>
      <c r="W1704" s="6">
        <f>100 - (1 - (((U1704-T1704)/U1704)+(S1704/T1704)))*100</f>
        <v>5.0042337002540336</v>
      </c>
      <c r="X1704" s="3">
        <v>11.972</v>
      </c>
      <c r="Y1704" s="13">
        <f>(X1704-U1704)/U1704*100</f>
        <v>1.3717188823031248</v>
      </c>
      <c r="Z1704" s="14">
        <f>IF(W1704&gt;10,"NA",Y1704)</f>
        <v>1.3717188823031248</v>
      </c>
    </row>
    <row r="1705" spans="1:26" ht="19" x14ac:dyDescent="0.25">
      <c r="A1705" s="23">
        <v>1704</v>
      </c>
      <c r="B1705" s="3" t="s">
        <v>0</v>
      </c>
      <c r="C1705" s="3" t="s">
        <v>51</v>
      </c>
      <c r="D1705" s="3" t="s">
        <v>51</v>
      </c>
      <c r="E1705" s="3" t="s">
        <v>47</v>
      </c>
      <c r="F1705" s="3" t="s">
        <v>23</v>
      </c>
      <c r="G1705" s="3">
        <v>41</v>
      </c>
      <c r="H1705" s="3" t="s">
        <v>17</v>
      </c>
      <c r="I1705" s="3" t="s">
        <v>31</v>
      </c>
      <c r="J1705" s="3">
        <v>400</v>
      </c>
      <c r="K1705" s="3">
        <v>40</v>
      </c>
      <c r="L1705" s="3">
        <v>0</v>
      </c>
      <c r="M1705" s="4">
        <f>PI()*(K1705/2)^2/1000+PI()*(L1705/2)^2/1000</f>
        <v>1.2566370614359172</v>
      </c>
      <c r="N1705" s="33">
        <v>1</v>
      </c>
      <c r="O1705" s="3">
        <v>7</v>
      </c>
      <c r="P1705" s="3">
        <v>4.5389999999999997</v>
      </c>
      <c r="Q1705" s="3">
        <v>10.015000000000001</v>
      </c>
      <c r="R1705" s="3">
        <v>9.891</v>
      </c>
      <c r="S1705" s="6">
        <v>0</v>
      </c>
      <c r="T1705" s="6">
        <f>R1705-S1705</f>
        <v>9.891</v>
      </c>
      <c r="U1705" s="3">
        <v>10.773</v>
      </c>
      <c r="V1705" s="6">
        <f>U1705-S1705</f>
        <v>10.773</v>
      </c>
      <c r="W1705" s="6">
        <f>100 - (1 - (((U1705-T1705)/U1705)+(S1705/T1705)))*100</f>
        <v>8.1871345029239819</v>
      </c>
      <c r="X1705" s="3">
        <v>11.207000000000001</v>
      </c>
      <c r="Y1705" s="13">
        <f>(X1705-U1705)/U1705*100</f>
        <v>4.0285899935022842</v>
      </c>
      <c r="Z1705" s="14">
        <f>IF(W1705&gt;10,"NA",Y1705)</f>
        <v>4.0285899935022842</v>
      </c>
    </row>
    <row r="1706" spans="1:26" ht="19" x14ac:dyDescent="0.25">
      <c r="A1706" s="23">
        <v>1705</v>
      </c>
      <c r="B1706" s="3" t="s">
        <v>0</v>
      </c>
      <c r="C1706" s="3" t="s">
        <v>51</v>
      </c>
      <c r="D1706" s="3" t="s">
        <v>51</v>
      </c>
      <c r="E1706" s="3" t="s">
        <v>47</v>
      </c>
      <c r="F1706" s="3" t="s">
        <v>23</v>
      </c>
      <c r="G1706" s="3">
        <v>42</v>
      </c>
      <c r="H1706" s="3" t="s">
        <v>9</v>
      </c>
      <c r="I1706" s="3" t="s">
        <v>31</v>
      </c>
      <c r="J1706" s="3">
        <v>403</v>
      </c>
      <c r="K1706" s="3">
        <v>35</v>
      </c>
      <c r="L1706" s="3">
        <v>0</v>
      </c>
      <c r="M1706" s="4">
        <f>PI()*(K1706/2)^2/1000+PI()*(L1706/2)^2/1000</f>
        <v>0.96211275016187414</v>
      </c>
      <c r="N1706" s="33">
        <v>1</v>
      </c>
      <c r="O1706" s="3">
        <v>1</v>
      </c>
      <c r="P1706" s="3">
        <v>2.44</v>
      </c>
      <c r="Q1706" s="3">
        <v>1.7210000000000001</v>
      </c>
      <c r="R1706" s="3">
        <v>1.649</v>
      </c>
      <c r="S1706" s="6">
        <v>0</v>
      </c>
      <c r="T1706" s="6">
        <f>R1706-S1706</f>
        <v>1.649</v>
      </c>
      <c r="U1706" s="3">
        <v>2.855</v>
      </c>
      <c r="V1706" s="6">
        <f>U1706-S1706</f>
        <v>2.855</v>
      </c>
      <c r="W1706" s="6">
        <f>100 - (1 - (((U1706-T1706)/U1706)+(S1706/T1706)))*100</f>
        <v>42.241681260945704</v>
      </c>
      <c r="X1706" s="3">
        <v>2.855</v>
      </c>
      <c r="Y1706" s="13">
        <f>(X1706-U1706)/U1706*100</f>
        <v>0</v>
      </c>
      <c r="Z1706" s="14" t="str">
        <f>IF(W1706&gt;10,"NA",Y1706)</f>
        <v>NA</v>
      </c>
    </row>
    <row r="1707" spans="1:26" ht="19" x14ac:dyDescent="0.25">
      <c r="A1707" s="23">
        <v>1706</v>
      </c>
      <c r="B1707" s="3" t="s">
        <v>0</v>
      </c>
      <c r="C1707" s="3" t="s">
        <v>51</v>
      </c>
      <c r="D1707" s="3" t="s">
        <v>51</v>
      </c>
      <c r="E1707" s="3" t="s">
        <v>47</v>
      </c>
      <c r="F1707" s="3" t="s">
        <v>23</v>
      </c>
      <c r="G1707" s="3">
        <v>42</v>
      </c>
      <c r="H1707" s="3" t="s">
        <v>9</v>
      </c>
      <c r="I1707" s="3" t="s">
        <v>31</v>
      </c>
      <c r="J1707" s="3">
        <v>403</v>
      </c>
      <c r="K1707" s="3">
        <v>35</v>
      </c>
      <c r="L1707" s="3">
        <v>0</v>
      </c>
      <c r="M1707" s="4">
        <f>PI()*(K1707/2)^2/1000+PI()*(L1707/2)^2/1000</f>
        <v>0.96211275016187414</v>
      </c>
      <c r="N1707" s="33">
        <v>1</v>
      </c>
      <c r="O1707" s="3">
        <v>2</v>
      </c>
      <c r="P1707" s="3">
        <v>3.2669999999999999</v>
      </c>
      <c r="Q1707" s="3">
        <v>7.524</v>
      </c>
      <c r="R1707" s="3">
        <v>7.4480000000000004</v>
      </c>
      <c r="S1707" s="6">
        <v>0</v>
      </c>
      <c r="T1707" s="6">
        <f>R1707-S1707</f>
        <v>7.4480000000000004</v>
      </c>
      <c r="U1707" s="3">
        <v>7.673</v>
      </c>
      <c r="V1707" s="6">
        <f>U1707-S1707</f>
        <v>7.673</v>
      </c>
      <c r="W1707" s="6">
        <f>100 - (1 - (((U1707-T1707)/U1707)+(S1707/T1707)))*100</f>
        <v>2.9323602241626503</v>
      </c>
      <c r="X1707" s="3">
        <v>7.8310000000000004</v>
      </c>
      <c r="Y1707" s="13">
        <f>(X1707-U1707)/U1707*100</f>
        <v>2.0591685129675534</v>
      </c>
      <c r="Z1707" s="14">
        <f>IF(W1707&gt;10,"NA",Y1707)</f>
        <v>2.0591685129675534</v>
      </c>
    </row>
    <row r="1708" spans="1:26" ht="19" x14ac:dyDescent="0.25">
      <c r="A1708" s="23">
        <v>1707</v>
      </c>
      <c r="B1708" s="3" t="s">
        <v>0</v>
      </c>
      <c r="C1708" s="3" t="s">
        <v>51</v>
      </c>
      <c r="D1708" s="3" t="s">
        <v>51</v>
      </c>
      <c r="E1708" s="3" t="s">
        <v>47</v>
      </c>
      <c r="F1708" s="3" t="s">
        <v>23</v>
      </c>
      <c r="G1708" s="3">
        <v>42</v>
      </c>
      <c r="H1708" s="3" t="s">
        <v>9</v>
      </c>
      <c r="I1708" s="3" t="s">
        <v>31</v>
      </c>
      <c r="J1708" s="3">
        <v>403</v>
      </c>
      <c r="K1708" s="3">
        <v>35</v>
      </c>
      <c r="L1708" s="3">
        <v>0</v>
      </c>
      <c r="M1708" s="4">
        <f>PI()*(K1708/2)^2/1000+PI()*(L1708/2)^2/1000</f>
        <v>0.96211275016187414</v>
      </c>
      <c r="N1708" s="33">
        <v>1</v>
      </c>
      <c r="O1708" s="3">
        <v>3</v>
      </c>
      <c r="P1708" s="3">
        <v>3.1909999999999998</v>
      </c>
      <c r="Q1708" s="3">
        <v>5.6379999999999999</v>
      </c>
      <c r="R1708" s="3">
        <v>5.54</v>
      </c>
      <c r="S1708" s="6">
        <v>0</v>
      </c>
      <c r="T1708" s="6">
        <f>R1708-S1708</f>
        <v>5.54</v>
      </c>
      <c r="U1708" s="3">
        <v>6.04</v>
      </c>
      <c r="V1708" s="6">
        <f>U1708-S1708</f>
        <v>6.04</v>
      </c>
      <c r="W1708" s="6">
        <f>100 - (1 - (((U1708-T1708)/U1708)+(S1708/T1708)))*100</f>
        <v>8.2781456953642305</v>
      </c>
      <c r="X1708" s="3">
        <v>6.1150000000000002</v>
      </c>
      <c r="Y1708" s="13">
        <f>(X1708-U1708)/U1708*100</f>
        <v>1.2417218543046387</v>
      </c>
      <c r="Z1708" s="14">
        <f>IF(W1708&gt;10,"NA",Y1708)</f>
        <v>1.2417218543046387</v>
      </c>
    </row>
    <row r="1709" spans="1:26" ht="19" x14ac:dyDescent="0.25">
      <c r="A1709" s="23">
        <v>1708</v>
      </c>
      <c r="B1709" s="3" t="s">
        <v>0</v>
      </c>
      <c r="C1709" s="3" t="s">
        <v>51</v>
      </c>
      <c r="D1709" s="3" t="s">
        <v>51</v>
      </c>
      <c r="E1709" s="3" t="s">
        <v>47</v>
      </c>
      <c r="F1709" s="3" t="s">
        <v>23</v>
      </c>
      <c r="G1709" s="3">
        <v>42</v>
      </c>
      <c r="H1709" s="3" t="s">
        <v>9</v>
      </c>
      <c r="I1709" s="3" t="s">
        <v>31</v>
      </c>
      <c r="J1709" s="3">
        <v>403</v>
      </c>
      <c r="K1709" s="3">
        <v>35</v>
      </c>
      <c r="L1709" s="3">
        <v>0</v>
      </c>
      <c r="M1709" s="4">
        <f>PI()*(K1709/2)^2/1000+PI()*(L1709/2)^2/1000</f>
        <v>0.96211275016187414</v>
      </c>
      <c r="N1709" s="33">
        <v>1</v>
      </c>
      <c r="O1709" s="3">
        <v>4</v>
      </c>
      <c r="P1709" s="3">
        <v>4.4630000000000001</v>
      </c>
      <c r="Q1709" s="3">
        <v>11.507</v>
      </c>
      <c r="R1709" s="3">
        <v>11.387</v>
      </c>
      <c r="S1709" s="6">
        <v>0</v>
      </c>
      <c r="T1709" s="6">
        <f>R1709-S1709</f>
        <v>11.387</v>
      </c>
      <c r="U1709" s="3">
        <v>11.509</v>
      </c>
      <c r="V1709" s="6">
        <f>U1709-S1709</f>
        <v>11.509</v>
      </c>
      <c r="W1709" s="6">
        <f>100 - (1 - (((U1709-T1709)/U1709)+(S1709/T1709)))*100</f>
        <v>1.0600399687201332</v>
      </c>
      <c r="X1709" s="3">
        <v>11.795999999999999</v>
      </c>
      <c r="Y1709" s="13">
        <f>(X1709-U1709)/U1709*100</f>
        <v>2.4937005821530889</v>
      </c>
      <c r="Z1709" s="14">
        <f>IF(W1709&gt;10,"NA",Y1709)</f>
        <v>2.4937005821530889</v>
      </c>
    </row>
    <row r="1710" spans="1:26" ht="19" x14ac:dyDescent="0.25">
      <c r="A1710" s="23">
        <v>1709</v>
      </c>
      <c r="B1710" s="3" t="s">
        <v>0</v>
      </c>
      <c r="C1710" s="3" t="s">
        <v>51</v>
      </c>
      <c r="D1710" s="3" t="s">
        <v>51</v>
      </c>
      <c r="E1710" s="3" t="s">
        <v>47</v>
      </c>
      <c r="F1710" s="3" t="s">
        <v>23</v>
      </c>
      <c r="G1710" s="3">
        <v>42</v>
      </c>
      <c r="H1710" s="3" t="s">
        <v>9</v>
      </c>
      <c r="I1710" s="3" t="s">
        <v>31</v>
      </c>
      <c r="J1710" s="3">
        <v>403</v>
      </c>
      <c r="K1710" s="3">
        <v>35</v>
      </c>
      <c r="L1710" s="3">
        <v>0</v>
      </c>
      <c r="M1710" s="4">
        <f>PI()*(K1710/2)^2/1000+PI()*(L1710/2)^2/1000</f>
        <v>0.96211275016187414</v>
      </c>
      <c r="N1710" s="33">
        <v>1</v>
      </c>
      <c r="O1710" s="3">
        <v>5</v>
      </c>
      <c r="P1710" s="3">
        <v>5.0670000000000002</v>
      </c>
      <c r="Q1710" s="3">
        <v>15.827999999999999</v>
      </c>
      <c r="R1710" s="3">
        <v>15.651999999999999</v>
      </c>
      <c r="S1710" s="6">
        <v>0</v>
      </c>
      <c r="T1710" s="6">
        <f>R1710-S1710</f>
        <v>15.651999999999999</v>
      </c>
      <c r="U1710" s="3">
        <v>15.807</v>
      </c>
      <c r="V1710" s="6">
        <f>U1710-S1710</f>
        <v>15.807</v>
      </c>
      <c r="W1710" s="6">
        <f>100 - (1 - (((U1710-T1710)/U1710)+(S1710/T1710)))*100</f>
        <v>0.98057822483710311</v>
      </c>
      <c r="X1710" s="3">
        <v>16.282</v>
      </c>
      <c r="Y1710" s="13">
        <f>(X1710-U1710)/U1710*100</f>
        <v>3.0049977857911028</v>
      </c>
      <c r="Z1710" s="14">
        <f>IF(W1710&gt;10,"NA",Y1710)</f>
        <v>3.0049977857911028</v>
      </c>
    </row>
    <row r="1711" spans="1:26" ht="19" x14ac:dyDescent="0.25">
      <c r="A1711" s="23">
        <v>1710</v>
      </c>
      <c r="B1711" s="3" t="s">
        <v>0</v>
      </c>
      <c r="C1711" s="3" t="s">
        <v>51</v>
      </c>
      <c r="D1711" s="3" t="s">
        <v>51</v>
      </c>
      <c r="E1711" s="3" t="s">
        <v>47</v>
      </c>
      <c r="F1711" s="3" t="s">
        <v>23</v>
      </c>
      <c r="G1711" s="3">
        <v>42</v>
      </c>
      <c r="H1711" s="3" t="s">
        <v>9</v>
      </c>
      <c r="I1711" s="3" t="s">
        <v>31</v>
      </c>
      <c r="J1711" s="3">
        <v>403</v>
      </c>
      <c r="K1711" s="3">
        <v>35</v>
      </c>
      <c r="L1711" s="3">
        <v>0</v>
      </c>
      <c r="M1711" s="4">
        <f>PI()*(K1711/2)^2/1000+PI()*(L1711/2)^2/1000</f>
        <v>0.96211275016187414</v>
      </c>
      <c r="N1711" s="33">
        <v>1</v>
      </c>
      <c r="O1711" s="3">
        <v>6</v>
      </c>
      <c r="P1711" s="3">
        <v>4.4119999999999999</v>
      </c>
      <c r="Q1711" s="3">
        <v>6.72</v>
      </c>
      <c r="R1711" s="3">
        <v>6.61</v>
      </c>
      <c r="S1711" s="6">
        <v>7.1999999999999995E-2</v>
      </c>
      <c r="T1711" s="6">
        <f>R1711-S1711</f>
        <v>6.5380000000000003</v>
      </c>
      <c r="U1711" s="3">
        <v>11.488</v>
      </c>
      <c r="V1711" s="6">
        <f>U1711-S1711</f>
        <v>11.416</v>
      </c>
      <c r="W1711" s="6">
        <f>100 - (1 - (((U1711-T1711)/U1711)+(S1711/T1711)))*100</f>
        <v>44.189694317599873</v>
      </c>
      <c r="X1711" s="3">
        <v>11.488</v>
      </c>
      <c r="Y1711" s="13">
        <f>(X1711-U1711)/U1711*100</f>
        <v>0</v>
      </c>
      <c r="Z1711" s="14" t="str">
        <f>IF(W1711&gt;10,"NA",Y1711)</f>
        <v>NA</v>
      </c>
    </row>
    <row r="1712" spans="1:26" ht="19" x14ac:dyDescent="0.25">
      <c r="A1712" s="23">
        <v>1711</v>
      </c>
      <c r="B1712" s="3" t="s">
        <v>0</v>
      </c>
      <c r="C1712" s="3" t="s">
        <v>51</v>
      </c>
      <c r="D1712" s="3" t="s">
        <v>51</v>
      </c>
      <c r="E1712" s="3" t="s">
        <v>47</v>
      </c>
      <c r="F1712" s="3" t="s">
        <v>23</v>
      </c>
      <c r="G1712" s="3">
        <v>42</v>
      </c>
      <c r="H1712" s="3" t="s">
        <v>9</v>
      </c>
      <c r="I1712" s="3" t="s">
        <v>31</v>
      </c>
      <c r="J1712" s="3">
        <v>403</v>
      </c>
      <c r="K1712" s="3">
        <v>35</v>
      </c>
      <c r="L1712" s="3">
        <v>0</v>
      </c>
      <c r="M1712" s="4">
        <f>PI()*(K1712/2)^2/1000+PI()*(L1712/2)^2/1000</f>
        <v>0.96211275016187414</v>
      </c>
      <c r="N1712" s="33">
        <v>1</v>
      </c>
      <c r="O1712" s="3">
        <v>7</v>
      </c>
      <c r="P1712" s="3">
        <v>3.9009999999999998</v>
      </c>
      <c r="Q1712" s="3">
        <v>5.875</v>
      </c>
      <c r="R1712" s="3">
        <v>5.7</v>
      </c>
      <c r="S1712" s="6">
        <v>0</v>
      </c>
      <c r="T1712" s="6">
        <f>R1712-S1712</f>
        <v>5.7</v>
      </c>
      <c r="U1712" s="3">
        <v>7.6239999999999997</v>
      </c>
      <c r="V1712" s="6">
        <f>U1712-S1712</f>
        <v>7.6239999999999997</v>
      </c>
      <c r="W1712" s="6">
        <f>100 - (1 - (((U1712-T1712)/U1712)+(S1712/T1712)))*100</f>
        <v>25.236096537250788</v>
      </c>
      <c r="X1712" s="3">
        <v>7.6239999999999997</v>
      </c>
      <c r="Y1712" s="13">
        <f>(X1712-U1712)/U1712*100</f>
        <v>0</v>
      </c>
      <c r="Z1712" s="14" t="str">
        <f>IF(W1712&gt;10,"NA",Y1712)</f>
        <v>NA</v>
      </c>
    </row>
    <row r="1713" spans="1:26" ht="19" x14ac:dyDescent="0.25">
      <c r="A1713" s="23">
        <v>1712</v>
      </c>
      <c r="B1713" s="3" t="s">
        <v>0</v>
      </c>
      <c r="C1713" s="3" t="s">
        <v>51</v>
      </c>
      <c r="D1713" s="3" t="s">
        <v>51</v>
      </c>
      <c r="E1713" s="3" t="s">
        <v>47</v>
      </c>
      <c r="F1713" s="3" t="s">
        <v>23</v>
      </c>
      <c r="G1713" s="3">
        <v>42</v>
      </c>
      <c r="H1713" s="3" t="s">
        <v>17</v>
      </c>
      <c r="I1713" s="3" t="s">
        <v>31</v>
      </c>
      <c r="J1713" s="3">
        <v>403</v>
      </c>
      <c r="K1713" s="3">
        <v>35</v>
      </c>
      <c r="L1713" s="3">
        <v>0</v>
      </c>
      <c r="M1713" s="4">
        <f>PI()*(K1713/2)^2/1000+PI()*(L1713/2)^2/1000</f>
        <v>0.96211275016187414</v>
      </c>
      <c r="N1713" s="33">
        <v>0</v>
      </c>
      <c r="O1713" s="3">
        <v>1</v>
      </c>
      <c r="P1713" s="3">
        <v>4.41</v>
      </c>
      <c r="Q1713" s="3">
        <v>10.602</v>
      </c>
      <c r="R1713" s="3">
        <v>10.375</v>
      </c>
      <c r="S1713" s="6">
        <v>0</v>
      </c>
      <c r="T1713" s="6">
        <f>R1713-S1713</f>
        <v>10.375</v>
      </c>
      <c r="U1713" s="3">
        <v>10.494999999999999</v>
      </c>
      <c r="V1713" s="6">
        <f>U1713-S1713</f>
        <v>10.494999999999999</v>
      </c>
      <c r="W1713" s="6">
        <f>100 - (1 - (((U1713-T1713)/U1713)+(S1713/T1713)))*100</f>
        <v>1.1434016198189454</v>
      </c>
      <c r="X1713" s="3">
        <v>10.936999999999999</v>
      </c>
      <c r="Y1713" s="13">
        <f>(X1713-U1713)/U1713*100</f>
        <v>4.2115292996665099</v>
      </c>
      <c r="Z1713" s="14">
        <f>IF(W1713&gt;10,"NA",Y1713)</f>
        <v>4.2115292996665099</v>
      </c>
    </row>
    <row r="1714" spans="1:26" ht="19" x14ac:dyDescent="0.25">
      <c r="A1714" s="23">
        <v>1713</v>
      </c>
      <c r="B1714" s="3" t="s">
        <v>0</v>
      </c>
      <c r="C1714" s="3" t="s">
        <v>51</v>
      </c>
      <c r="D1714" s="3" t="s">
        <v>51</v>
      </c>
      <c r="E1714" s="3" t="s">
        <v>47</v>
      </c>
      <c r="F1714" s="3" t="s">
        <v>23</v>
      </c>
      <c r="G1714" s="3">
        <v>42</v>
      </c>
      <c r="H1714" s="3" t="s">
        <v>17</v>
      </c>
      <c r="I1714" s="3" t="s">
        <v>31</v>
      </c>
      <c r="J1714" s="3">
        <v>403</v>
      </c>
      <c r="K1714" s="3">
        <v>35</v>
      </c>
      <c r="L1714" s="3">
        <v>0</v>
      </c>
      <c r="M1714" s="4">
        <f>PI()*(K1714/2)^2/1000+PI()*(L1714/2)^2/1000</f>
        <v>0.96211275016187414</v>
      </c>
      <c r="N1714" s="33">
        <v>1</v>
      </c>
      <c r="O1714" s="3">
        <v>2</v>
      </c>
      <c r="P1714" s="3">
        <v>4.4249999999999998</v>
      </c>
      <c r="Q1714" s="3">
        <v>9.8030000000000008</v>
      </c>
      <c r="R1714" s="3">
        <v>9.6720000000000006</v>
      </c>
      <c r="S1714" s="6">
        <v>0</v>
      </c>
      <c r="T1714" s="6">
        <f>R1714-S1714</f>
        <v>9.6720000000000006</v>
      </c>
      <c r="U1714" s="3">
        <v>9.8369999999999997</v>
      </c>
      <c r="V1714" s="6">
        <f>U1714-S1714</f>
        <v>9.8369999999999997</v>
      </c>
      <c r="W1714" s="6">
        <f>100 - (1 - (((U1714-T1714)/U1714)+(S1714/T1714)))*100</f>
        <v>1.6773406526379944</v>
      </c>
      <c r="X1714" s="3">
        <v>10.154</v>
      </c>
      <c r="Y1714" s="13">
        <f>(X1714-U1714)/U1714*100</f>
        <v>3.2225271932499764</v>
      </c>
      <c r="Z1714" s="14">
        <f>IF(W1714&gt;10,"NA",Y1714)</f>
        <v>3.2225271932499764</v>
      </c>
    </row>
    <row r="1715" spans="1:26" ht="19" x14ac:dyDescent="0.25">
      <c r="A1715" s="23">
        <v>1714</v>
      </c>
      <c r="B1715" s="3" t="s">
        <v>0</v>
      </c>
      <c r="C1715" s="3" t="s">
        <v>51</v>
      </c>
      <c r="D1715" s="3" t="s">
        <v>51</v>
      </c>
      <c r="E1715" s="3" t="s">
        <v>47</v>
      </c>
      <c r="F1715" s="3" t="s">
        <v>23</v>
      </c>
      <c r="G1715" s="3">
        <v>42</v>
      </c>
      <c r="H1715" s="3" t="s">
        <v>17</v>
      </c>
      <c r="I1715" s="3" t="s">
        <v>31</v>
      </c>
      <c r="J1715" s="3">
        <v>403</v>
      </c>
      <c r="K1715" s="3">
        <v>35</v>
      </c>
      <c r="L1715" s="3">
        <v>0</v>
      </c>
      <c r="M1715" s="4">
        <f>PI()*(K1715/2)^2/1000+PI()*(L1715/2)^2/1000</f>
        <v>0.96211275016187414</v>
      </c>
      <c r="N1715" s="33">
        <v>1</v>
      </c>
      <c r="O1715" s="3">
        <v>3</v>
      </c>
      <c r="P1715" s="3">
        <v>3.56</v>
      </c>
      <c r="Q1715" s="3">
        <v>6.2439999999999998</v>
      </c>
      <c r="R1715" s="3">
        <v>6.1340000000000003</v>
      </c>
      <c r="S1715" s="6">
        <v>0</v>
      </c>
      <c r="T1715" s="6">
        <f>R1715-S1715</f>
        <v>6.1340000000000003</v>
      </c>
      <c r="U1715" s="3">
        <v>7.2750000000000004</v>
      </c>
      <c r="V1715" s="6">
        <f>U1715-S1715</f>
        <v>7.2750000000000004</v>
      </c>
      <c r="W1715" s="6">
        <f>100 - (1 - (((U1715-T1715)/U1715)+(S1715/T1715)))*100</f>
        <v>15.68384879725086</v>
      </c>
      <c r="X1715" s="3">
        <v>7.2750000000000004</v>
      </c>
      <c r="Y1715" s="13">
        <f>(X1715-U1715)/U1715*100</f>
        <v>0</v>
      </c>
      <c r="Z1715" s="14" t="str">
        <f>IF(W1715&gt;10,"NA",Y1715)</f>
        <v>NA</v>
      </c>
    </row>
    <row r="1716" spans="1:26" ht="19" x14ac:dyDescent="0.25">
      <c r="A1716" s="23">
        <v>1715</v>
      </c>
      <c r="B1716" s="3" t="s">
        <v>0</v>
      </c>
      <c r="C1716" s="3" t="s">
        <v>51</v>
      </c>
      <c r="D1716" s="3" t="s">
        <v>51</v>
      </c>
      <c r="E1716" s="3" t="s">
        <v>47</v>
      </c>
      <c r="F1716" s="3" t="s">
        <v>23</v>
      </c>
      <c r="G1716" s="3">
        <v>42</v>
      </c>
      <c r="H1716" s="3" t="s">
        <v>17</v>
      </c>
      <c r="I1716" s="3" t="s">
        <v>31</v>
      </c>
      <c r="J1716" s="3">
        <v>403</v>
      </c>
      <c r="K1716" s="3">
        <v>35</v>
      </c>
      <c r="L1716" s="3">
        <v>0</v>
      </c>
      <c r="M1716" s="4">
        <f>PI()*(K1716/2)^2/1000+PI()*(L1716/2)^2/1000</f>
        <v>0.96211275016187414</v>
      </c>
      <c r="N1716" s="33">
        <v>1</v>
      </c>
      <c r="O1716" s="3">
        <v>4</v>
      </c>
      <c r="P1716" s="3">
        <v>3.26</v>
      </c>
      <c r="Q1716" s="3">
        <v>8.0510000000000002</v>
      </c>
      <c r="R1716" s="3">
        <v>8.0510000000000002</v>
      </c>
      <c r="S1716" s="6">
        <v>0</v>
      </c>
      <c r="T1716" s="6">
        <f>R1716-S1716</f>
        <v>8.0510000000000002</v>
      </c>
      <c r="U1716" s="3">
        <v>8.2420000000000009</v>
      </c>
      <c r="V1716" s="6">
        <f>U1716-S1716</f>
        <v>8.2420000000000009</v>
      </c>
      <c r="W1716" s="6">
        <f>100 - (1 - (((U1716-T1716)/U1716)+(S1716/T1716)))*100</f>
        <v>2.317398689638452</v>
      </c>
      <c r="X1716" s="3">
        <v>8.4429999999999996</v>
      </c>
      <c r="Y1716" s="13">
        <f>(X1716-U1716)/U1716*100</f>
        <v>2.4387284639650413</v>
      </c>
      <c r="Z1716" s="14">
        <f>IF(W1716&gt;10,"NA",Y1716)</f>
        <v>2.4387284639650413</v>
      </c>
    </row>
    <row r="1717" spans="1:26" ht="19" x14ac:dyDescent="0.25">
      <c r="A1717" s="23">
        <v>1716</v>
      </c>
      <c r="B1717" s="3" t="s">
        <v>0</v>
      </c>
      <c r="C1717" s="3" t="s">
        <v>51</v>
      </c>
      <c r="D1717" s="3" t="s">
        <v>51</v>
      </c>
      <c r="E1717" s="3" t="s">
        <v>47</v>
      </c>
      <c r="F1717" s="3" t="s">
        <v>23</v>
      </c>
      <c r="G1717" s="3">
        <v>42</v>
      </c>
      <c r="H1717" s="3" t="s">
        <v>17</v>
      </c>
      <c r="I1717" s="3" t="s">
        <v>31</v>
      </c>
      <c r="J1717" s="3">
        <v>403</v>
      </c>
      <c r="K1717" s="3">
        <v>35</v>
      </c>
      <c r="L1717" s="3">
        <v>0</v>
      </c>
      <c r="M1717" s="4">
        <f>PI()*(K1717/2)^2/1000+PI()*(L1717/2)^2/1000</f>
        <v>0.96211275016187414</v>
      </c>
      <c r="N1717" s="33">
        <v>1</v>
      </c>
      <c r="O1717" s="3">
        <v>5</v>
      </c>
      <c r="P1717" s="3">
        <v>3.1160000000000001</v>
      </c>
      <c r="Q1717" s="3">
        <v>5.7859999999999996</v>
      </c>
      <c r="R1717" s="3">
        <v>5.7039999999999997</v>
      </c>
      <c r="S1717" s="6">
        <v>0</v>
      </c>
      <c r="T1717" s="6">
        <f>R1717-S1717</f>
        <v>5.7039999999999997</v>
      </c>
      <c r="U1717" s="3">
        <v>5.8019999999999996</v>
      </c>
      <c r="V1717" s="6">
        <f>U1717-S1717</f>
        <v>5.8019999999999996</v>
      </c>
      <c r="W1717" s="6">
        <f>100 - (1 - (((U1717-T1717)/U1717)+(S1717/T1717)))*100</f>
        <v>1.6890727335401579</v>
      </c>
      <c r="X1717" s="3">
        <v>5.9160000000000004</v>
      </c>
      <c r="Y1717" s="13">
        <f>(X1717-U1717)/U1717*100</f>
        <v>1.9648397104446875</v>
      </c>
      <c r="Z1717" s="14">
        <f>IF(W1717&gt;10,"NA",Y1717)</f>
        <v>1.9648397104446875</v>
      </c>
    </row>
    <row r="1718" spans="1:26" ht="19" x14ac:dyDescent="0.25">
      <c r="A1718" s="23">
        <v>1717</v>
      </c>
      <c r="B1718" s="3" t="s">
        <v>0</v>
      </c>
      <c r="C1718" s="3" t="s">
        <v>51</v>
      </c>
      <c r="D1718" s="3" t="s">
        <v>51</v>
      </c>
      <c r="E1718" s="3" t="s">
        <v>47</v>
      </c>
      <c r="F1718" s="3" t="s">
        <v>23</v>
      </c>
      <c r="G1718" s="3">
        <v>42</v>
      </c>
      <c r="H1718" s="3" t="s">
        <v>17</v>
      </c>
      <c r="I1718" s="3" t="s">
        <v>31</v>
      </c>
      <c r="J1718" s="3">
        <v>403</v>
      </c>
      <c r="K1718" s="3">
        <v>35</v>
      </c>
      <c r="L1718" s="3">
        <v>0</v>
      </c>
      <c r="M1718" s="4">
        <f>PI()*(K1718/2)^2/1000+PI()*(L1718/2)^2/1000</f>
        <v>0.96211275016187414</v>
      </c>
      <c r="N1718" s="33">
        <v>1</v>
      </c>
      <c r="O1718" s="3">
        <v>6</v>
      </c>
      <c r="P1718" s="3">
        <v>2.7240000000000002</v>
      </c>
      <c r="Q1718" s="3">
        <v>4.7539999999999996</v>
      </c>
      <c r="R1718" s="3">
        <v>4.681</v>
      </c>
      <c r="S1718" s="6">
        <v>0</v>
      </c>
      <c r="T1718" s="6">
        <f>R1718-S1718</f>
        <v>4.681</v>
      </c>
      <c r="U1718" s="3">
        <v>4.681</v>
      </c>
      <c r="V1718" s="6">
        <f>U1718-S1718</f>
        <v>4.681</v>
      </c>
      <c r="W1718" s="6">
        <f>100 - (1 - (((U1718-T1718)/U1718)+(S1718/T1718)))*100</f>
        <v>0</v>
      </c>
      <c r="X1718" s="3">
        <v>4.8029999999999999</v>
      </c>
      <c r="Y1718" s="13">
        <f>(X1718-U1718)/U1718*100</f>
        <v>2.6062807092501576</v>
      </c>
      <c r="Z1718" s="14">
        <f>IF(W1718&gt;10,"NA",Y1718)</f>
        <v>2.6062807092501576</v>
      </c>
    </row>
    <row r="1719" spans="1:26" ht="19" x14ac:dyDescent="0.25">
      <c r="A1719" s="23">
        <v>1718</v>
      </c>
      <c r="B1719" s="3" t="s">
        <v>0</v>
      </c>
      <c r="C1719" s="3" t="s">
        <v>51</v>
      </c>
      <c r="D1719" s="3" t="s">
        <v>51</v>
      </c>
      <c r="E1719" s="3" t="s">
        <v>48</v>
      </c>
      <c r="F1719" s="3" t="s">
        <v>23</v>
      </c>
      <c r="G1719" s="3">
        <v>43</v>
      </c>
      <c r="H1719" s="3" t="s">
        <v>9</v>
      </c>
      <c r="I1719" s="3" t="s">
        <v>35</v>
      </c>
      <c r="J1719" s="3">
        <v>371</v>
      </c>
      <c r="K1719" s="3">
        <v>60</v>
      </c>
      <c r="L1719" s="3">
        <v>0</v>
      </c>
      <c r="M1719" s="4">
        <f>PI()*(K1719/2)^2/1000+PI()*(L1719/2)^2/1000</f>
        <v>2.8274333882308138</v>
      </c>
      <c r="N1719" s="33">
        <v>1</v>
      </c>
      <c r="O1719" s="3">
        <v>1</v>
      </c>
      <c r="P1719" s="3">
        <v>2.6619999999999999</v>
      </c>
      <c r="Q1719" s="3">
        <v>3.2149999999999999</v>
      </c>
      <c r="R1719" s="3">
        <v>3.1509999999999998</v>
      </c>
      <c r="S1719" s="6">
        <v>0</v>
      </c>
      <c r="T1719" s="6">
        <f>R1719-S1719</f>
        <v>3.1509999999999998</v>
      </c>
      <c r="U1719" s="3">
        <v>3.1509999999999998</v>
      </c>
      <c r="V1719" s="6">
        <f>U1719-S1719</f>
        <v>3.1509999999999998</v>
      </c>
      <c r="W1719" s="6">
        <f>100 - (1 - (((U1719-T1719)/U1719)+(S1719/T1719)))*100</f>
        <v>0</v>
      </c>
      <c r="X1719" s="3">
        <v>3.218</v>
      </c>
      <c r="Y1719" s="13">
        <f>(X1719-U1719)/U1719*100</f>
        <v>2.1263091082196186</v>
      </c>
      <c r="Z1719" s="14">
        <f>IF(W1719&gt;10,"NA",Y1719)</f>
        <v>2.1263091082196186</v>
      </c>
    </row>
    <row r="1720" spans="1:26" ht="19" x14ac:dyDescent="0.25">
      <c r="A1720" s="23">
        <v>1719</v>
      </c>
      <c r="B1720" s="3" t="s">
        <v>0</v>
      </c>
      <c r="C1720" s="3" t="s">
        <v>51</v>
      </c>
      <c r="D1720" s="3" t="s">
        <v>51</v>
      </c>
      <c r="E1720" s="3" t="s">
        <v>48</v>
      </c>
      <c r="F1720" s="3" t="s">
        <v>23</v>
      </c>
      <c r="G1720" s="3">
        <v>43</v>
      </c>
      <c r="H1720" s="3" t="s">
        <v>9</v>
      </c>
      <c r="I1720" s="3" t="s">
        <v>35</v>
      </c>
      <c r="J1720" s="3">
        <v>371</v>
      </c>
      <c r="K1720" s="3">
        <v>60</v>
      </c>
      <c r="L1720" s="3">
        <v>0</v>
      </c>
      <c r="M1720" s="4">
        <f>PI()*(K1720/2)^2/1000+PI()*(L1720/2)^2/1000</f>
        <v>2.8274333882308138</v>
      </c>
      <c r="N1720" s="33">
        <v>0</v>
      </c>
      <c r="O1720" s="3">
        <v>2</v>
      </c>
      <c r="P1720" s="3">
        <v>1.65</v>
      </c>
      <c r="Q1720" s="3">
        <v>1.6419999999999999</v>
      </c>
      <c r="R1720" s="3">
        <v>1.5329999999999999</v>
      </c>
      <c r="S1720" s="6">
        <v>0</v>
      </c>
      <c r="T1720" s="6">
        <f>R1720-S1720</f>
        <v>1.5329999999999999</v>
      </c>
      <c r="U1720" s="3">
        <v>1.5329999999999999</v>
      </c>
      <c r="V1720" s="6">
        <f>U1720-S1720</f>
        <v>1.5329999999999999</v>
      </c>
      <c r="W1720" s="6">
        <f>100 - (1 - (((U1720-T1720)/U1720)+(S1720/T1720)))*100</f>
        <v>0</v>
      </c>
      <c r="X1720" s="3">
        <v>1.5629999999999999</v>
      </c>
      <c r="Y1720" s="13">
        <f>(X1720-U1720)/U1720*100</f>
        <v>1.9569471624266164</v>
      </c>
      <c r="Z1720" s="14">
        <f>IF(W1720&gt;10,"NA",Y1720)</f>
        <v>1.9569471624266164</v>
      </c>
    </row>
    <row r="1721" spans="1:26" ht="19" x14ac:dyDescent="0.25">
      <c r="A1721" s="23">
        <v>1720</v>
      </c>
      <c r="B1721" s="3" t="s">
        <v>0</v>
      </c>
      <c r="C1721" s="3" t="s">
        <v>51</v>
      </c>
      <c r="D1721" s="3" t="s">
        <v>51</v>
      </c>
      <c r="E1721" s="3" t="s">
        <v>48</v>
      </c>
      <c r="F1721" s="3" t="s">
        <v>23</v>
      </c>
      <c r="G1721" s="3">
        <v>43</v>
      </c>
      <c r="H1721" s="3" t="s">
        <v>9</v>
      </c>
      <c r="I1721" s="3" t="s">
        <v>35</v>
      </c>
      <c r="J1721" s="3">
        <v>371</v>
      </c>
      <c r="K1721" s="3">
        <v>60</v>
      </c>
      <c r="L1721" s="3">
        <v>0</v>
      </c>
      <c r="M1721" s="4">
        <f>PI()*(K1721/2)^2/1000+PI()*(L1721/2)^2/1000</f>
        <v>2.8274333882308138</v>
      </c>
      <c r="N1721" s="33">
        <v>0</v>
      </c>
      <c r="O1721" s="3">
        <v>3</v>
      </c>
      <c r="P1721" s="3">
        <v>1.623</v>
      </c>
      <c r="Q1721" s="3">
        <v>1.282</v>
      </c>
      <c r="R1721" s="3">
        <v>1.238</v>
      </c>
      <c r="S1721" s="6">
        <v>0</v>
      </c>
      <c r="T1721" s="6">
        <f>R1721-S1721</f>
        <v>1.238</v>
      </c>
      <c r="U1721" s="3">
        <v>1.238</v>
      </c>
      <c r="V1721" s="6">
        <f>U1721-S1721</f>
        <v>1.238</v>
      </c>
      <c r="W1721" s="6">
        <f>100 - (1 - (((U1721-T1721)/U1721)+(S1721/T1721)))*100</f>
        <v>0</v>
      </c>
      <c r="X1721" s="3">
        <v>1.266</v>
      </c>
      <c r="Y1721" s="13">
        <f>(X1721-U1721)/U1721*100</f>
        <v>2.2617124394184187</v>
      </c>
      <c r="Z1721" s="14">
        <f>IF(W1721&gt;10,"NA",Y1721)</f>
        <v>2.2617124394184187</v>
      </c>
    </row>
    <row r="1722" spans="1:26" ht="19" x14ac:dyDescent="0.25">
      <c r="A1722" s="23">
        <v>1721</v>
      </c>
      <c r="B1722" s="3" t="s">
        <v>0</v>
      </c>
      <c r="C1722" s="3" t="s">
        <v>51</v>
      </c>
      <c r="D1722" s="3" t="s">
        <v>51</v>
      </c>
      <c r="E1722" s="3" t="s">
        <v>48</v>
      </c>
      <c r="F1722" s="3" t="s">
        <v>23</v>
      </c>
      <c r="G1722" s="3">
        <v>43</v>
      </c>
      <c r="H1722" s="3" t="s">
        <v>9</v>
      </c>
      <c r="I1722" s="3" t="s">
        <v>35</v>
      </c>
      <c r="J1722" s="3">
        <v>371</v>
      </c>
      <c r="K1722" s="3">
        <v>60</v>
      </c>
      <c r="L1722" s="3">
        <v>0</v>
      </c>
      <c r="M1722" s="4">
        <f>PI()*(K1722/2)^2/1000+PI()*(L1722/2)^2/1000</f>
        <v>2.8274333882308138</v>
      </c>
      <c r="N1722" s="33">
        <v>1</v>
      </c>
      <c r="O1722" s="3">
        <v>4</v>
      </c>
      <c r="P1722" s="3">
        <v>2.2330000000000001</v>
      </c>
      <c r="Q1722" s="3">
        <v>1.7330000000000001</v>
      </c>
      <c r="R1722" s="3">
        <v>1.657</v>
      </c>
      <c r="S1722" s="6">
        <v>0</v>
      </c>
      <c r="T1722" s="6">
        <f>R1722-S1722</f>
        <v>1.657</v>
      </c>
      <c r="U1722" s="3">
        <v>1.657</v>
      </c>
      <c r="V1722" s="6">
        <f>U1722-S1722</f>
        <v>1.657</v>
      </c>
      <c r="W1722" s="6">
        <f>100 - (1 - (((U1722-T1722)/U1722)+(S1722/T1722)))*100</f>
        <v>0</v>
      </c>
      <c r="X1722" s="3">
        <v>1.7070000000000001</v>
      </c>
      <c r="Y1722" s="13">
        <f>(X1722-U1722)/U1722*100</f>
        <v>3.0175015087507568</v>
      </c>
      <c r="Z1722" s="14">
        <f>IF(W1722&gt;10,"NA",Y1722)</f>
        <v>3.0175015087507568</v>
      </c>
    </row>
    <row r="1723" spans="1:26" ht="19" x14ac:dyDescent="0.25">
      <c r="A1723" s="23">
        <v>1722</v>
      </c>
      <c r="B1723" s="3" t="s">
        <v>0</v>
      </c>
      <c r="C1723" s="3" t="s">
        <v>51</v>
      </c>
      <c r="D1723" s="3" t="s">
        <v>51</v>
      </c>
      <c r="E1723" s="3" t="s">
        <v>48</v>
      </c>
      <c r="F1723" s="3" t="s">
        <v>23</v>
      </c>
      <c r="G1723" s="3">
        <v>43</v>
      </c>
      <c r="H1723" s="3" t="s">
        <v>9</v>
      </c>
      <c r="I1723" s="3" t="s">
        <v>35</v>
      </c>
      <c r="J1723" s="3">
        <v>371</v>
      </c>
      <c r="K1723" s="3">
        <v>60</v>
      </c>
      <c r="L1723" s="3">
        <v>0</v>
      </c>
      <c r="M1723" s="4">
        <f>PI()*(K1723/2)^2/1000+PI()*(L1723/2)^2/1000</f>
        <v>2.8274333882308138</v>
      </c>
      <c r="N1723" s="33">
        <v>0</v>
      </c>
      <c r="O1723" s="3">
        <v>5</v>
      </c>
      <c r="P1723" s="3">
        <v>3.4409999999999998</v>
      </c>
      <c r="Q1723" s="3">
        <v>4.0529999999999999</v>
      </c>
      <c r="R1723" s="3">
        <v>3.9380000000000002</v>
      </c>
      <c r="S1723" s="6">
        <v>0</v>
      </c>
      <c r="T1723" s="6">
        <f>R1723-S1723</f>
        <v>3.9380000000000002</v>
      </c>
      <c r="U1723" s="3">
        <v>5.62</v>
      </c>
      <c r="V1723" s="6">
        <f>U1723-S1723</f>
        <v>5.62</v>
      </c>
      <c r="W1723" s="6">
        <f>100 - (1 - (((U1723-T1723)/U1723)+(S1723/T1723)))*100</f>
        <v>29.928825622775804</v>
      </c>
      <c r="X1723" s="3">
        <v>5.62</v>
      </c>
      <c r="Y1723" s="13">
        <f>(X1723-U1723)/U1723*100</f>
        <v>0</v>
      </c>
      <c r="Z1723" s="14" t="str">
        <f>IF(W1723&gt;10,"NA",Y1723)</f>
        <v>NA</v>
      </c>
    </row>
    <row r="1724" spans="1:26" ht="19" x14ac:dyDescent="0.25">
      <c r="A1724" s="23">
        <v>1723</v>
      </c>
      <c r="B1724" s="3" t="s">
        <v>0</v>
      </c>
      <c r="C1724" s="3" t="s">
        <v>51</v>
      </c>
      <c r="D1724" s="3" t="s">
        <v>51</v>
      </c>
      <c r="E1724" s="3" t="s">
        <v>48</v>
      </c>
      <c r="F1724" s="3" t="s">
        <v>23</v>
      </c>
      <c r="G1724" s="3">
        <v>43</v>
      </c>
      <c r="H1724" s="3" t="s">
        <v>9</v>
      </c>
      <c r="I1724" s="3" t="s">
        <v>35</v>
      </c>
      <c r="J1724" s="3">
        <v>371</v>
      </c>
      <c r="K1724" s="3">
        <v>60</v>
      </c>
      <c r="L1724" s="3">
        <v>0</v>
      </c>
      <c r="M1724" s="4">
        <f>PI()*(K1724/2)^2/1000+PI()*(L1724/2)^2/1000</f>
        <v>2.8274333882308138</v>
      </c>
      <c r="N1724" s="33">
        <v>1</v>
      </c>
      <c r="O1724" s="3">
        <v>6</v>
      </c>
      <c r="P1724" s="3">
        <v>2.41</v>
      </c>
      <c r="Q1724" s="3">
        <v>3.2429999999999999</v>
      </c>
      <c r="R1724" s="3">
        <v>3.1619999999999999</v>
      </c>
      <c r="S1724" s="6">
        <v>0</v>
      </c>
      <c r="T1724" s="6">
        <f>R1724-S1724</f>
        <v>3.1619999999999999</v>
      </c>
      <c r="U1724" s="3">
        <v>3.1619999999999999</v>
      </c>
      <c r="V1724" s="6">
        <f>U1724-S1724</f>
        <v>3.1619999999999999</v>
      </c>
      <c r="W1724" s="6">
        <f>100 - (1 - (((U1724-T1724)/U1724)+(S1724/T1724)))*100</f>
        <v>0</v>
      </c>
      <c r="X1724" s="3">
        <v>3.26</v>
      </c>
      <c r="Y1724" s="13">
        <f>(X1724-U1724)/U1724*100</f>
        <v>3.0993042378241578</v>
      </c>
      <c r="Z1724" s="14">
        <f>IF(W1724&gt;10,"NA",Y1724)</f>
        <v>3.0993042378241578</v>
      </c>
    </row>
    <row r="1725" spans="1:26" ht="19" x14ac:dyDescent="0.25">
      <c r="A1725" s="23">
        <v>1724</v>
      </c>
      <c r="B1725" s="3" t="s">
        <v>0</v>
      </c>
      <c r="C1725" s="3" t="s">
        <v>51</v>
      </c>
      <c r="D1725" s="3" t="s">
        <v>51</v>
      </c>
      <c r="E1725" s="3" t="s">
        <v>48</v>
      </c>
      <c r="F1725" s="3" t="s">
        <v>23</v>
      </c>
      <c r="G1725" s="3">
        <v>43</v>
      </c>
      <c r="H1725" s="3" t="s">
        <v>9</v>
      </c>
      <c r="I1725" s="3" t="s">
        <v>35</v>
      </c>
      <c r="J1725" s="3">
        <v>371</v>
      </c>
      <c r="K1725" s="3">
        <v>60</v>
      </c>
      <c r="L1725" s="3">
        <v>0</v>
      </c>
      <c r="M1725" s="4">
        <f>PI()*(K1725/2)^2/1000+PI()*(L1725/2)^2/1000</f>
        <v>2.8274333882308138</v>
      </c>
      <c r="N1725" s="33">
        <v>0</v>
      </c>
      <c r="O1725" s="3">
        <v>7</v>
      </c>
      <c r="P1725" s="3">
        <v>3.7850000000000001</v>
      </c>
      <c r="Q1725" s="3">
        <v>5.8289999999999997</v>
      </c>
      <c r="R1725" s="3">
        <v>5.6909999999999998</v>
      </c>
      <c r="S1725" s="6">
        <v>0</v>
      </c>
      <c r="T1725" s="6">
        <f>R1725-S1725</f>
        <v>5.6909999999999998</v>
      </c>
      <c r="U1725" s="3">
        <v>7.5259999999999998</v>
      </c>
      <c r="V1725" s="6">
        <f>U1725-S1725</f>
        <v>7.5259999999999998</v>
      </c>
      <c r="W1725" s="6">
        <f>100 - (1 - (((U1725-T1725)/U1725)+(S1725/T1725)))*100</f>
        <v>24.382141908052077</v>
      </c>
      <c r="X1725" s="3">
        <v>7.5259999999999998</v>
      </c>
      <c r="Y1725" s="13">
        <f>(X1725-U1725)/U1725*100</f>
        <v>0</v>
      </c>
      <c r="Z1725" s="14" t="str">
        <f>IF(W1725&gt;10,"NA",Y1725)</f>
        <v>NA</v>
      </c>
    </row>
    <row r="1726" spans="1:26" ht="19" x14ac:dyDescent="0.25">
      <c r="A1726" s="23">
        <v>1725</v>
      </c>
      <c r="B1726" s="3" t="s">
        <v>0</v>
      </c>
      <c r="C1726" s="3" t="s">
        <v>51</v>
      </c>
      <c r="D1726" s="3" t="s">
        <v>51</v>
      </c>
      <c r="E1726" s="3" t="s">
        <v>48</v>
      </c>
      <c r="F1726" s="3" t="s">
        <v>23</v>
      </c>
      <c r="G1726" s="3">
        <v>43</v>
      </c>
      <c r="H1726" s="3" t="s">
        <v>9</v>
      </c>
      <c r="I1726" s="3" t="s">
        <v>35</v>
      </c>
      <c r="J1726" s="3">
        <v>371</v>
      </c>
      <c r="K1726" s="3">
        <v>60</v>
      </c>
      <c r="L1726" s="3">
        <v>0</v>
      </c>
      <c r="M1726" s="4">
        <f>PI()*(K1726/2)^2/1000+PI()*(L1726/2)^2/1000</f>
        <v>2.8274333882308138</v>
      </c>
      <c r="N1726" s="33">
        <v>0</v>
      </c>
      <c r="O1726" s="3">
        <v>8</v>
      </c>
      <c r="P1726" s="3">
        <v>3.0419999999999998</v>
      </c>
      <c r="Q1726" s="3">
        <v>3.786</v>
      </c>
      <c r="R1726" s="3">
        <v>3.65</v>
      </c>
      <c r="S1726" s="6">
        <v>0</v>
      </c>
      <c r="T1726" s="6">
        <f>R1726-S1726</f>
        <v>3.65</v>
      </c>
      <c r="U1726" s="3">
        <v>5.4009999999999998</v>
      </c>
      <c r="V1726" s="6">
        <f>U1726-S1726</f>
        <v>5.4009999999999998</v>
      </c>
      <c r="W1726" s="6">
        <f>100 - (1 - (((U1726-T1726)/U1726)+(S1726/T1726)))*100</f>
        <v>32.419922236622838</v>
      </c>
      <c r="X1726" s="3">
        <v>5.4009999999999998</v>
      </c>
      <c r="Y1726" s="13">
        <f>(X1726-U1726)/U1726*100</f>
        <v>0</v>
      </c>
      <c r="Z1726" s="14" t="str">
        <f>IF(W1726&gt;10,"NA",Y1726)</f>
        <v>NA</v>
      </c>
    </row>
    <row r="1727" spans="1:26" ht="19" x14ac:dyDescent="0.25">
      <c r="A1727" s="23">
        <v>1726</v>
      </c>
      <c r="B1727" s="3" t="s">
        <v>0</v>
      </c>
      <c r="C1727" s="3" t="s">
        <v>51</v>
      </c>
      <c r="D1727" s="3" t="s">
        <v>51</v>
      </c>
      <c r="E1727" s="3" t="s">
        <v>48</v>
      </c>
      <c r="F1727" s="3" t="s">
        <v>23</v>
      </c>
      <c r="G1727" s="3">
        <v>43</v>
      </c>
      <c r="H1727" s="3" t="s">
        <v>9</v>
      </c>
      <c r="I1727" s="3" t="s">
        <v>35</v>
      </c>
      <c r="J1727" s="3">
        <v>371</v>
      </c>
      <c r="K1727" s="3">
        <v>60</v>
      </c>
      <c r="L1727" s="3">
        <v>0</v>
      </c>
      <c r="M1727" s="4">
        <f>PI()*(K1727/2)^2/1000+PI()*(L1727/2)^2/1000</f>
        <v>2.8274333882308138</v>
      </c>
      <c r="N1727" s="33">
        <v>0</v>
      </c>
      <c r="O1727" s="3">
        <v>9</v>
      </c>
      <c r="P1727" s="3">
        <v>2.5790000000000002</v>
      </c>
      <c r="Q1727" s="3">
        <v>2.46</v>
      </c>
      <c r="R1727" s="3">
        <v>2.37</v>
      </c>
      <c r="S1727" s="6">
        <v>0</v>
      </c>
      <c r="T1727" s="6">
        <f>R1727-S1727</f>
        <v>2.37</v>
      </c>
      <c r="U1727" s="3">
        <v>2.879</v>
      </c>
      <c r="V1727" s="6">
        <f>U1727-S1727</f>
        <v>2.879</v>
      </c>
      <c r="W1727" s="6">
        <f>100 - (1 - (((U1727-T1727)/U1727)+(S1727/T1727)))*100</f>
        <v>17.679749913164287</v>
      </c>
      <c r="X1727" s="3">
        <v>2.9140000000000001</v>
      </c>
      <c r="Y1727" s="13">
        <f>(X1727-U1727)/U1727*100</f>
        <v>1.2156998957971568</v>
      </c>
      <c r="Z1727" s="14" t="str">
        <f>IF(W1727&gt;10,"NA",Y1727)</f>
        <v>NA</v>
      </c>
    </row>
    <row r="1728" spans="1:26" ht="19" x14ac:dyDescent="0.25">
      <c r="A1728" s="23">
        <v>1727</v>
      </c>
      <c r="B1728" s="3" t="s">
        <v>0</v>
      </c>
      <c r="C1728" s="3" t="s">
        <v>51</v>
      </c>
      <c r="D1728" s="3" t="s">
        <v>51</v>
      </c>
      <c r="E1728" s="3" t="s">
        <v>48</v>
      </c>
      <c r="F1728" s="3" t="s">
        <v>23</v>
      </c>
      <c r="G1728" s="3">
        <v>43</v>
      </c>
      <c r="H1728" s="3" t="s">
        <v>9</v>
      </c>
      <c r="I1728" s="3" t="s">
        <v>35</v>
      </c>
      <c r="J1728" s="3">
        <v>371</v>
      </c>
      <c r="K1728" s="3">
        <v>60</v>
      </c>
      <c r="L1728" s="3">
        <v>0</v>
      </c>
      <c r="M1728" s="4">
        <f>PI()*(K1728/2)^2/1000+PI()*(L1728/2)^2/1000</f>
        <v>2.8274333882308138</v>
      </c>
      <c r="N1728" s="33">
        <v>0</v>
      </c>
      <c r="O1728" s="3">
        <v>10</v>
      </c>
      <c r="P1728" s="3">
        <v>3.895</v>
      </c>
      <c r="Q1728" s="3">
        <v>8.4670000000000005</v>
      </c>
      <c r="R1728" s="3">
        <v>8.3279999999999994</v>
      </c>
      <c r="S1728" s="6">
        <v>0</v>
      </c>
      <c r="T1728" s="6">
        <f>R1728-S1728</f>
        <v>8.3279999999999994</v>
      </c>
      <c r="U1728" s="3">
        <v>8.64</v>
      </c>
      <c r="V1728" s="6">
        <f>U1728-S1728</f>
        <v>8.64</v>
      </c>
      <c r="W1728" s="6">
        <f>100 - (1 - (((U1728-T1728)/U1728)+(S1728/T1728)))*100</f>
        <v>3.6111111111111143</v>
      </c>
      <c r="X1728" s="3">
        <v>8.7390000000000008</v>
      </c>
      <c r="Y1728" s="13">
        <f>(X1728-U1728)/U1728*100</f>
        <v>1.1458333333333355</v>
      </c>
      <c r="Z1728" s="14">
        <f>IF(W1728&gt;10,"NA",Y1728)</f>
        <v>1.1458333333333355</v>
      </c>
    </row>
    <row r="1729" spans="1:26" ht="19" x14ac:dyDescent="0.25">
      <c r="A1729" s="23">
        <v>1728</v>
      </c>
      <c r="B1729" s="3" t="s">
        <v>0</v>
      </c>
      <c r="C1729" s="3" t="s">
        <v>51</v>
      </c>
      <c r="D1729" s="3" t="s">
        <v>51</v>
      </c>
      <c r="E1729" s="3" t="s">
        <v>48</v>
      </c>
      <c r="F1729" s="3" t="s">
        <v>23</v>
      </c>
      <c r="G1729" s="3">
        <v>43</v>
      </c>
      <c r="H1729" s="3" t="s">
        <v>9</v>
      </c>
      <c r="I1729" s="3" t="s">
        <v>35</v>
      </c>
      <c r="J1729" s="3">
        <v>371</v>
      </c>
      <c r="K1729" s="3">
        <v>60</v>
      </c>
      <c r="L1729" s="3">
        <v>0</v>
      </c>
      <c r="M1729" s="4">
        <f>PI()*(K1729/2)^2/1000+PI()*(L1729/2)^2/1000</f>
        <v>2.8274333882308138</v>
      </c>
      <c r="N1729" s="33">
        <v>0</v>
      </c>
      <c r="O1729" s="3">
        <v>11</v>
      </c>
      <c r="P1729" s="3">
        <v>4.2939999999999996</v>
      </c>
      <c r="Q1729" s="3">
        <v>8.0570000000000004</v>
      </c>
      <c r="R1729" s="3">
        <v>7.931</v>
      </c>
      <c r="S1729" s="6">
        <v>0</v>
      </c>
      <c r="T1729" s="6">
        <f>R1729-S1729</f>
        <v>7.931</v>
      </c>
      <c r="U1729" s="3">
        <v>8.2620000000000005</v>
      </c>
      <c r="V1729" s="6">
        <f>U1729-S1729</f>
        <v>8.2620000000000005</v>
      </c>
      <c r="W1729" s="6">
        <f>100 - (1 - (((U1729-T1729)/U1729)+(S1729/T1729)))*100</f>
        <v>4.0062938755749258</v>
      </c>
      <c r="X1729" s="3">
        <v>8.4120000000000008</v>
      </c>
      <c r="Y1729" s="13">
        <f>(X1729-U1729)/U1729*100</f>
        <v>1.8155410312273099</v>
      </c>
      <c r="Z1729" s="14">
        <f>IF(W1729&gt;10,"NA",Y1729)</f>
        <v>1.8155410312273099</v>
      </c>
    </row>
    <row r="1730" spans="1:26" ht="19" x14ac:dyDescent="0.25">
      <c r="A1730" s="23">
        <v>1729</v>
      </c>
      <c r="B1730" s="3" t="s">
        <v>0</v>
      </c>
      <c r="C1730" s="3" t="s">
        <v>51</v>
      </c>
      <c r="D1730" s="3" t="s">
        <v>51</v>
      </c>
      <c r="E1730" s="3" t="s">
        <v>48</v>
      </c>
      <c r="F1730" s="3" t="s">
        <v>23</v>
      </c>
      <c r="G1730" s="3">
        <v>43</v>
      </c>
      <c r="H1730" s="3" t="s">
        <v>9</v>
      </c>
      <c r="I1730" s="3" t="s">
        <v>35</v>
      </c>
      <c r="J1730" s="3">
        <v>371</v>
      </c>
      <c r="K1730" s="3">
        <v>60</v>
      </c>
      <c r="L1730" s="3">
        <v>0</v>
      </c>
      <c r="M1730" s="4">
        <f>PI()*(K1730/2)^2/1000+PI()*(L1730/2)^2/1000</f>
        <v>2.8274333882308138</v>
      </c>
      <c r="N1730" s="33">
        <v>0</v>
      </c>
      <c r="O1730" s="3">
        <v>12</v>
      </c>
      <c r="P1730" s="3">
        <v>3.2010000000000001</v>
      </c>
      <c r="Q1730" s="3">
        <v>2.9470000000000001</v>
      </c>
      <c r="R1730" s="3">
        <v>2.8180000000000001</v>
      </c>
      <c r="S1730" s="6">
        <v>0</v>
      </c>
      <c r="T1730" s="6">
        <f>R1730-S1730</f>
        <v>2.8180000000000001</v>
      </c>
      <c r="U1730" s="3">
        <v>4.0259999999999998</v>
      </c>
      <c r="V1730" s="6">
        <f>U1730-S1730</f>
        <v>4.0259999999999998</v>
      </c>
      <c r="W1730" s="6">
        <f>100 - (1 - (((U1730-T1730)/U1730)+(S1730/T1730)))*100</f>
        <v>30.004967709885747</v>
      </c>
      <c r="X1730" s="3">
        <v>4.0259999999999998</v>
      </c>
      <c r="Y1730" s="13">
        <f>(X1730-U1730)/U1730*100</f>
        <v>0</v>
      </c>
      <c r="Z1730" s="14" t="str">
        <f>IF(W1730&gt;10,"NA",Y1730)</f>
        <v>NA</v>
      </c>
    </row>
    <row r="1731" spans="1:26" ht="19" x14ac:dyDescent="0.25">
      <c r="A1731" s="23">
        <v>1730</v>
      </c>
      <c r="B1731" s="3" t="s">
        <v>0</v>
      </c>
      <c r="C1731" s="3" t="s">
        <v>51</v>
      </c>
      <c r="D1731" s="3" t="s">
        <v>51</v>
      </c>
      <c r="E1731" s="3" t="s">
        <v>48</v>
      </c>
      <c r="F1731" s="3" t="s">
        <v>23</v>
      </c>
      <c r="G1731" s="3">
        <v>43</v>
      </c>
      <c r="H1731" s="3" t="s">
        <v>17</v>
      </c>
      <c r="I1731" s="3" t="s">
        <v>35</v>
      </c>
      <c r="J1731" s="3">
        <v>371</v>
      </c>
      <c r="K1731" s="3">
        <v>60</v>
      </c>
      <c r="L1731" s="3">
        <v>0</v>
      </c>
      <c r="M1731" s="4">
        <f>PI()*(K1731/2)^2/1000+PI()*(L1731/2)^2/1000</f>
        <v>2.8274333882308138</v>
      </c>
      <c r="N1731" s="33">
        <v>1</v>
      </c>
      <c r="O1731" s="3">
        <v>1</v>
      </c>
      <c r="P1731" s="3">
        <v>1.8169999999999999</v>
      </c>
      <c r="Q1731" s="3">
        <v>1.556</v>
      </c>
      <c r="R1731" s="3">
        <v>1.518</v>
      </c>
      <c r="S1731" s="6">
        <v>0</v>
      </c>
      <c r="T1731" s="6">
        <f>R1731-S1731</f>
        <v>1.518</v>
      </c>
      <c r="U1731" s="3">
        <v>1.679</v>
      </c>
      <c r="V1731" s="6">
        <f>U1731-S1731</f>
        <v>1.679</v>
      </c>
      <c r="W1731" s="6">
        <f>100 - (1 - (((U1731-T1731)/U1731)+(S1731/T1731)))*100</f>
        <v>9.5890410958904226</v>
      </c>
      <c r="X1731" s="3">
        <v>1.7050000000000001</v>
      </c>
      <c r="Y1731" s="13">
        <f>(X1731-U1731)/U1731*100</f>
        <v>1.5485407980941051</v>
      </c>
      <c r="Z1731" s="14">
        <f>IF(W1731&gt;10,"NA",Y1731)</f>
        <v>1.5485407980941051</v>
      </c>
    </row>
    <row r="1732" spans="1:26" ht="19" x14ac:dyDescent="0.25">
      <c r="A1732" s="23">
        <v>1731</v>
      </c>
      <c r="B1732" s="3" t="s">
        <v>0</v>
      </c>
      <c r="C1732" s="3" t="s">
        <v>51</v>
      </c>
      <c r="D1732" s="3" t="s">
        <v>51</v>
      </c>
      <c r="E1732" s="3" t="s">
        <v>48</v>
      </c>
      <c r="F1732" s="3" t="s">
        <v>23</v>
      </c>
      <c r="G1732" s="3">
        <v>43</v>
      </c>
      <c r="H1732" s="3" t="s">
        <v>17</v>
      </c>
      <c r="I1732" s="3" t="s">
        <v>35</v>
      </c>
      <c r="J1732" s="3">
        <v>371</v>
      </c>
      <c r="K1732" s="3">
        <v>60</v>
      </c>
      <c r="L1732" s="3">
        <v>0</v>
      </c>
      <c r="M1732" s="4">
        <f>PI()*(K1732/2)^2/1000+PI()*(L1732/2)^2/1000</f>
        <v>2.8274333882308138</v>
      </c>
      <c r="N1732" s="33">
        <v>1</v>
      </c>
      <c r="O1732" s="3">
        <v>2</v>
      </c>
      <c r="P1732" s="3">
        <v>1.7909999999999999</v>
      </c>
      <c r="Q1732" s="3">
        <v>1.4239999999999999</v>
      </c>
      <c r="R1732" s="3">
        <v>1.3680000000000001</v>
      </c>
      <c r="S1732" s="6">
        <v>0</v>
      </c>
      <c r="T1732" s="6">
        <f>R1732-S1732</f>
        <v>1.3680000000000001</v>
      </c>
      <c r="U1732" s="3">
        <v>1.548</v>
      </c>
      <c r="V1732" s="6">
        <f>U1732-S1732</f>
        <v>1.548</v>
      </c>
      <c r="W1732" s="6">
        <f>100 - (1 - (((U1732-T1732)/U1732)+(S1732/T1732)))*100</f>
        <v>11.627906976744185</v>
      </c>
      <c r="X1732" s="3">
        <v>1.57</v>
      </c>
      <c r="Y1732" s="13">
        <f>(X1732-U1732)/U1732*100</f>
        <v>1.4211886304909573</v>
      </c>
      <c r="Z1732" s="14" t="str">
        <f>IF(W1732&gt;10,"NA",Y1732)</f>
        <v>NA</v>
      </c>
    </row>
    <row r="1733" spans="1:26" ht="19" x14ac:dyDescent="0.25">
      <c r="A1733" s="23">
        <v>1732</v>
      </c>
      <c r="B1733" s="3" t="s">
        <v>0</v>
      </c>
      <c r="C1733" s="3" t="s">
        <v>51</v>
      </c>
      <c r="D1733" s="3" t="s">
        <v>51</v>
      </c>
      <c r="E1733" s="3" t="s">
        <v>48</v>
      </c>
      <c r="F1733" s="3" t="s">
        <v>23</v>
      </c>
      <c r="G1733" s="3">
        <v>43</v>
      </c>
      <c r="H1733" s="3" t="s">
        <v>17</v>
      </c>
      <c r="I1733" s="3" t="s">
        <v>35</v>
      </c>
      <c r="J1733" s="3">
        <v>371</v>
      </c>
      <c r="K1733" s="3">
        <v>60</v>
      </c>
      <c r="L1733" s="3">
        <v>0</v>
      </c>
      <c r="M1733" s="4">
        <f>PI()*(K1733/2)^2/1000+PI()*(L1733/2)^2/1000</f>
        <v>2.8274333882308138</v>
      </c>
      <c r="N1733" s="33">
        <v>1</v>
      </c>
      <c r="O1733" s="3">
        <v>3</v>
      </c>
      <c r="P1733" s="3">
        <v>2.0790000000000002</v>
      </c>
      <c r="Q1733" s="3">
        <v>2.2549999999999999</v>
      </c>
      <c r="R1733" s="3">
        <v>2.169</v>
      </c>
      <c r="S1733" s="6">
        <v>0</v>
      </c>
      <c r="T1733" s="6">
        <f>R1733-S1733</f>
        <v>2.169</v>
      </c>
      <c r="U1733" s="3">
        <v>2.4020000000000001</v>
      </c>
      <c r="V1733" s="6">
        <f>U1733-S1733</f>
        <v>2.4020000000000001</v>
      </c>
      <c r="W1733" s="6">
        <f>100 - (1 - (((U1733-T1733)/U1733)+(S1733/T1733)))*100</f>
        <v>9.700249791840136</v>
      </c>
      <c r="X1733" s="3">
        <v>2.4020000000000001</v>
      </c>
      <c r="Y1733" s="13">
        <f>(X1733-U1733)/U1733*100</f>
        <v>0</v>
      </c>
      <c r="Z1733" s="14">
        <f>IF(W1733&gt;10,"NA",Y1733)</f>
        <v>0</v>
      </c>
    </row>
    <row r="1734" spans="1:26" ht="19" x14ac:dyDescent="0.25">
      <c r="A1734" s="23">
        <v>1733</v>
      </c>
      <c r="B1734" s="3" t="s">
        <v>0</v>
      </c>
      <c r="C1734" s="3" t="s">
        <v>51</v>
      </c>
      <c r="D1734" s="3" t="s">
        <v>51</v>
      </c>
      <c r="E1734" s="3" t="s">
        <v>48</v>
      </c>
      <c r="F1734" s="3" t="s">
        <v>23</v>
      </c>
      <c r="G1734" s="3">
        <v>43</v>
      </c>
      <c r="H1734" s="3" t="s">
        <v>17</v>
      </c>
      <c r="I1734" s="3" t="s">
        <v>35</v>
      </c>
      <c r="J1734" s="3">
        <v>371</v>
      </c>
      <c r="K1734" s="3">
        <v>60</v>
      </c>
      <c r="L1734" s="3">
        <v>0</v>
      </c>
      <c r="M1734" s="4">
        <f>PI()*(K1734/2)^2/1000+PI()*(L1734/2)^2/1000</f>
        <v>2.8274333882308138</v>
      </c>
      <c r="N1734" s="33">
        <v>0</v>
      </c>
      <c r="O1734" s="3">
        <v>4</v>
      </c>
      <c r="P1734" s="3">
        <v>2.8410000000000002</v>
      </c>
      <c r="Q1734" s="3">
        <v>3.327</v>
      </c>
      <c r="R1734" s="3">
        <v>3.262</v>
      </c>
      <c r="S1734" s="6">
        <v>0</v>
      </c>
      <c r="T1734" s="6">
        <f>R1734-S1734</f>
        <v>3.262</v>
      </c>
      <c r="U1734" s="3">
        <v>3.8130000000000002</v>
      </c>
      <c r="V1734" s="6">
        <f>U1734-S1734</f>
        <v>3.8130000000000002</v>
      </c>
      <c r="W1734" s="6">
        <f>100 - (1 - (((U1734-T1734)/U1734)+(S1734/T1734)))*100</f>
        <v>14.450563860477317</v>
      </c>
      <c r="X1734" s="3">
        <v>3.8130000000000002</v>
      </c>
      <c r="Y1734" s="13">
        <f>(X1734-U1734)/U1734*100</f>
        <v>0</v>
      </c>
      <c r="Z1734" s="14" t="str">
        <f>IF(W1734&gt;10,"NA",Y1734)</f>
        <v>NA</v>
      </c>
    </row>
    <row r="1735" spans="1:26" ht="19" x14ac:dyDescent="0.25">
      <c r="A1735" s="23">
        <v>1734</v>
      </c>
      <c r="B1735" s="3" t="s">
        <v>0</v>
      </c>
      <c r="C1735" s="3" t="s">
        <v>51</v>
      </c>
      <c r="D1735" s="3" t="s">
        <v>51</v>
      </c>
      <c r="E1735" s="3" t="s">
        <v>48</v>
      </c>
      <c r="F1735" s="3" t="s">
        <v>23</v>
      </c>
      <c r="G1735" s="3">
        <v>43</v>
      </c>
      <c r="H1735" s="3" t="s">
        <v>17</v>
      </c>
      <c r="I1735" s="3" t="s">
        <v>35</v>
      </c>
      <c r="J1735" s="3">
        <v>371</v>
      </c>
      <c r="K1735" s="3">
        <v>60</v>
      </c>
      <c r="L1735" s="3">
        <v>0</v>
      </c>
      <c r="M1735" s="4">
        <f>PI()*(K1735/2)^2/1000+PI()*(L1735/2)^2/1000</f>
        <v>2.8274333882308138</v>
      </c>
      <c r="N1735" s="33">
        <v>1</v>
      </c>
      <c r="O1735" s="3">
        <v>5</v>
      </c>
      <c r="P1735" s="3">
        <v>2.7410000000000001</v>
      </c>
      <c r="Q1735" s="3">
        <v>3.4510000000000001</v>
      </c>
      <c r="R1735" s="3">
        <v>3.3570000000000002</v>
      </c>
      <c r="S1735" s="6">
        <v>0</v>
      </c>
      <c r="T1735" s="6">
        <f>R1735-S1735</f>
        <v>3.3570000000000002</v>
      </c>
      <c r="U1735" s="3">
        <v>3.3570000000000002</v>
      </c>
      <c r="V1735" s="6">
        <f>U1735-S1735</f>
        <v>3.3570000000000002</v>
      </c>
      <c r="W1735" s="6">
        <f>100 - (1 - (((U1735-T1735)/U1735)+(S1735/T1735)))*100</f>
        <v>0</v>
      </c>
      <c r="X1735" s="3">
        <v>3.4540000000000002</v>
      </c>
      <c r="Y1735" s="13">
        <f>(X1735-U1735)/U1735*100</f>
        <v>2.8894846589216554</v>
      </c>
      <c r="Z1735" s="14">
        <f>IF(W1735&gt;10,"NA",Y1735)</f>
        <v>2.8894846589216554</v>
      </c>
    </row>
    <row r="1736" spans="1:26" ht="19" x14ac:dyDescent="0.25">
      <c r="A1736" s="23">
        <v>1735</v>
      </c>
      <c r="B1736" s="3" t="s">
        <v>0</v>
      </c>
      <c r="C1736" s="3" t="s">
        <v>51</v>
      </c>
      <c r="D1736" s="3" t="s">
        <v>51</v>
      </c>
      <c r="E1736" s="3" t="s">
        <v>48</v>
      </c>
      <c r="F1736" s="3" t="s">
        <v>23</v>
      </c>
      <c r="G1736" s="3">
        <v>43</v>
      </c>
      <c r="H1736" s="3" t="s">
        <v>17</v>
      </c>
      <c r="I1736" s="3" t="s">
        <v>35</v>
      </c>
      <c r="J1736" s="3">
        <v>371</v>
      </c>
      <c r="K1736" s="3">
        <v>60</v>
      </c>
      <c r="L1736" s="3">
        <v>0</v>
      </c>
      <c r="M1736" s="4">
        <f>PI()*(K1736/2)^2/1000+PI()*(L1736/2)^2/1000</f>
        <v>2.8274333882308138</v>
      </c>
      <c r="N1736" s="33">
        <v>1</v>
      </c>
      <c r="O1736" s="3">
        <v>6</v>
      </c>
      <c r="P1736" s="3">
        <v>2.6720000000000002</v>
      </c>
      <c r="Q1736" s="3">
        <v>2.9590000000000001</v>
      </c>
      <c r="R1736" s="3">
        <v>2.883</v>
      </c>
      <c r="S1736" s="6">
        <v>0</v>
      </c>
      <c r="T1736" s="6">
        <f>R1736-S1736</f>
        <v>2.883</v>
      </c>
      <c r="U1736" s="3">
        <v>3.0329999999999999</v>
      </c>
      <c r="V1736" s="6">
        <f>U1736-S1736</f>
        <v>3.0329999999999999</v>
      </c>
      <c r="W1736" s="6">
        <f>100 - (1 - (((U1736-T1736)/U1736)+(S1736/T1736)))*100</f>
        <v>4.9455984174085046</v>
      </c>
      <c r="X1736" s="3">
        <v>3.101</v>
      </c>
      <c r="Y1736" s="13">
        <f>(X1736-U1736)/U1736*100</f>
        <v>2.2420046158918581</v>
      </c>
      <c r="Z1736" s="14">
        <f>IF(W1736&gt;10,"NA",Y1736)</f>
        <v>2.2420046158918581</v>
      </c>
    </row>
    <row r="1737" spans="1:26" ht="19" x14ac:dyDescent="0.25">
      <c r="A1737" s="23">
        <v>1736</v>
      </c>
      <c r="B1737" s="3" t="s">
        <v>0</v>
      </c>
      <c r="C1737" s="3" t="s">
        <v>51</v>
      </c>
      <c r="D1737" s="3" t="s">
        <v>51</v>
      </c>
      <c r="E1737" s="3" t="s">
        <v>48</v>
      </c>
      <c r="F1737" s="3" t="s">
        <v>23</v>
      </c>
      <c r="G1737" s="3">
        <v>43</v>
      </c>
      <c r="H1737" s="3" t="s">
        <v>17</v>
      </c>
      <c r="I1737" s="3" t="s">
        <v>35</v>
      </c>
      <c r="J1737" s="3">
        <v>371</v>
      </c>
      <c r="K1737" s="3">
        <v>60</v>
      </c>
      <c r="L1737" s="3">
        <v>0</v>
      </c>
      <c r="M1737" s="4">
        <f>PI()*(K1737/2)^2/1000+PI()*(L1737/2)^2/1000</f>
        <v>2.8274333882308138</v>
      </c>
      <c r="N1737" s="33">
        <v>1</v>
      </c>
      <c r="O1737" s="3">
        <v>7</v>
      </c>
      <c r="P1737" s="3">
        <v>2.512</v>
      </c>
      <c r="Q1737" s="3">
        <v>2.4750000000000001</v>
      </c>
      <c r="R1737" s="3">
        <v>2.403</v>
      </c>
      <c r="S1737" s="6">
        <v>0</v>
      </c>
      <c r="T1737" s="6">
        <f>R1737-S1737</f>
        <v>2.403</v>
      </c>
      <c r="U1737" s="3">
        <v>2.403</v>
      </c>
      <c r="V1737" s="6">
        <f>U1737-S1737</f>
        <v>2.403</v>
      </c>
      <c r="W1737" s="6">
        <f>100 - (1 - (((U1737-T1737)/U1737)+(S1737/T1737)))*100</f>
        <v>0</v>
      </c>
      <c r="X1737" s="3">
        <v>2.4550000000000001</v>
      </c>
      <c r="Y1737" s="13">
        <f>(X1737-U1737)/U1737*100</f>
        <v>2.1639617145235142</v>
      </c>
      <c r="Z1737" s="14">
        <f>IF(W1737&gt;10,"NA",Y1737)</f>
        <v>2.1639617145235142</v>
      </c>
    </row>
    <row r="1738" spans="1:26" ht="19" x14ac:dyDescent="0.25">
      <c r="A1738" s="23">
        <v>1737</v>
      </c>
      <c r="B1738" s="3" t="s">
        <v>0</v>
      </c>
      <c r="C1738" s="3" t="s">
        <v>51</v>
      </c>
      <c r="D1738" s="3" t="s">
        <v>51</v>
      </c>
      <c r="E1738" s="3" t="s">
        <v>48</v>
      </c>
      <c r="F1738" s="3" t="s">
        <v>23</v>
      </c>
      <c r="G1738" s="3">
        <v>43</v>
      </c>
      <c r="H1738" s="3" t="s">
        <v>17</v>
      </c>
      <c r="I1738" s="3" t="s">
        <v>35</v>
      </c>
      <c r="J1738" s="3">
        <v>371</v>
      </c>
      <c r="K1738" s="3">
        <v>60</v>
      </c>
      <c r="L1738" s="3">
        <v>0</v>
      </c>
      <c r="M1738" s="4">
        <f>PI()*(K1738/2)^2/1000+PI()*(L1738/2)^2/1000</f>
        <v>2.8274333882308138</v>
      </c>
      <c r="N1738" s="33">
        <v>0</v>
      </c>
      <c r="O1738" s="3">
        <v>8</v>
      </c>
      <c r="P1738" s="3">
        <v>3.754</v>
      </c>
      <c r="Q1738" s="3">
        <v>7.0330000000000004</v>
      </c>
      <c r="R1738" s="3">
        <v>6.9320000000000004</v>
      </c>
      <c r="S1738" s="6">
        <v>0</v>
      </c>
      <c r="T1738" s="6">
        <f>R1738-S1738</f>
        <v>6.9320000000000004</v>
      </c>
      <c r="U1738" s="3">
        <v>6.9859999999999998</v>
      </c>
      <c r="V1738" s="6">
        <f>U1738-S1738</f>
        <v>6.9859999999999998</v>
      </c>
      <c r="W1738" s="6">
        <f>100 - (1 - (((U1738-T1738)/U1738)+(S1738/T1738)))*100</f>
        <v>0.77297452046950355</v>
      </c>
      <c r="X1738" s="3">
        <v>7.1459999999999999</v>
      </c>
      <c r="Y1738" s="13">
        <f>(X1738-U1738)/U1738*100</f>
        <v>2.2902948754652184</v>
      </c>
      <c r="Z1738" s="14">
        <f>IF(W1738&gt;10,"NA",Y1738)</f>
        <v>2.2902948754652184</v>
      </c>
    </row>
    <row r="1739" spans="1:26" ht="19" x14ac:dyDescent="0.25">
      <c r="A1739" s="23">
        <v>1738</v>
      </c>
      <c r="B1739" s="3" t="s">
        <v>0</v>
      </c>
      <c r="C1739" s="3" t="s">
        <v>51</v>
      </c>
      <c r="D1739" s="3" t="s">
        <v>51</v>
      </c>
      <c r="E1739" s="3" t="s">
        <v>48</v>
      </c>
      <c r="F1739" s="3" t="s">
        <v>23</v>
      </c>
      <c r="G1739" s="3">
        <v>43</v>
      </c>
      <c r="H1739" s="3" t="s">
        <v>17</v>
      </c>
      <c r="I1739" s="3" t="s">
        <v>35</v>
      </c>
      <c r="J1739" s="3">
        <v>371</v>
      </c>
      <c r="K1739" s="3">
        <v>60</v>
      </c>
      <c r="L1739" s="3">
        <v>0</v>
      </c>
      <c r="M1739" s="4">
        <f>PI()*(K1739/2)^2/1000+PI()*(L1739/2)^2/1000</f>
        <v>2.8274333882308138</v>
      </c>
      <c r="N1739" s="33">
        <v>0</v>
      </c>
      <c r="O1739" s="3">
        <v>9</v>
      </c>
      <c r="P1739" s="3">
        <v>3.6960000000000002</v>
      </c>
      <c r="Q1739" s="3">
        <v>6.0640000000000001</v>
      </c>
      <c r="R1739" s="3">
        <v>5.9409999999999998</v>
      </c>
      <c r="S1739" s="6">
        <v>0</v>
      </c>
      <c r="T1739" s="6">
        <f>R1739-S1739</f>
        <v>5.9409999999999998</v>
      </c>
      <c r="U1739" s="3">
        <v>6.0049999999999999</v>
      </c>
      <c r="V1739" s="6">
        <f>U1739-S1739</f>
        <v>6.0049999999999999</v>
      </c>
      <c r="W1739" s="6">
        <f>100 - (1 - (((U1739-T1739)/U1739)+(S1739/T1739)))*100</f>
        <v>1.065778517901748</v>
      </c>
      <c r="X1739" s="3">
        <v>6.0529999999999999</v>
      </c>
      <c r="Y1739" s="13">
        <f>(X1739-U1739)/U1739*100</f>
        <v>0.79933388842631214</v>
      </c>
      <c r="Z1739" s="14">
        <f>IF(W1739&gt;10,"NA",Y1739)</f>
        <v>0.79933388842631214</v>
      </c>
    </row>
    <row r="1740" spans="1:26" ht="19" x14ac:dyDescent="0.25">
      <c r="A1740" s="23">
        <v>1739</v>
      </c>
      <c r="B1740" s="3" t="s">
        <v>0</v>
      </c>
      <c r="C1740" s="3" t="s">
        <v>51</v>
      </c>
      <c r="D1740" s="3" t="s">
        <v>51</v>
      </c>
      <c r="E1740" s="3" t="s">
        <v>48</v>
      </c>
      <c r="F1740" s="3" t="s">
        <v>23</v>
      </c>
      <c r="G1740" s="3">
        <v>43</v>
      </c>
      <c r="H1740" s="3" t="s">
        <v>17</v>
      </c>
      <c r="I1740" s="3" t="s">
        <v>35</v>
      </c>
      <c r="J1740" s="3">
        <v>371</v>
      </c>
      <c r="K1740" s="3">
        <v>60</v>
      </c>
      <c r="L1740" s="3">
        <v>0</v>
      </c>
      <c r="M1740" s="4">
        <f>PI()*(K1740/2)^2/1000+PI()*(L1740/2)^2/1000</f>
        <v>2.8274333882308138</v>
      </c>
      <c r="N1740" s="33">
        <v>0</v>
      </c>
      <c r="O1740" s="3">
        <v>10</v>
      </c>
      <c r="P1740" s="3">
        <v>3.794</v>
      </c>
      <c r="Q1740" s="3">
        <v>6.4180000000000001</v>
      </c>
      <c r="R1740" s="3">
        <v>6.351</v>
      </c>
      <c r="S1740" s="6">
        <v>0</v>
      </c>
      <c r="T1740" s="6">
        <f>R1740-S1740</f>
        <v>6.351</v>
      </c>
      <c r="U1740" s="3">
        <v>6.3860000000000001</v>
      </c>
      <c r="V1740" s="6">
        <f>U1740-S1740</f>
        <v>6.3860000000000001</v>
      </c>
      <c r="W1740" s="6">
        <f>100 - (1 - (((U1740-T1740)/U1740)+(S1740/T1740)))*100</f>
        <v>0.5480739116817972</v>
      </c>
      <c r="X1740" s="3">
        <v>6.6280000000000001</v>
      </c>
      <c r="Y1740" s="13">
        <f>(X1740-U1740)/U1740*100</f>
        <v>3.7895396179141874</v>
      </c>
      <c r="Z1740" s="14">
        <f>IF(W1740&gt;10,"NA",Y1740)</f>
        <v>3.7895396179141874</v>
      </c>
    </row>
    <row r="1741" spans="1:26" ht="19" x14ac:dyDescent="0.25">
      <c r="A1741" s="23">
        <v>1740</v>
      </c>
      <c r="B1741" s="3" t="s">
        <v>0</v>
      </c>
      <c r="C1741" s="3" t="s">
        <v>51</v>
      </c>
      <c r="D1741" s="3" t="s">
        <v>51</v>
      </c>
      <c r="E1741" s="3" t="s">
        <v>48</v>
      </c>
      <c r="F1741" s="3" t="s">
        <v>23</v>
      </c>
      <c r="G1741" s="3">
        <v>44</v>
      </c>
      <c r="H1741" s="3" t="s">
        <v>9</v>
      </c>
      <c r="I1741" s="3" t="s">
        <v>35</v>
      </c>
      <c r="J1741" s="3">
        <v>370</v>
      </c>
      <c r="K1741" s="3">
        <v>20</v>
      </c>
      <c r="L1741" s="3">
        <v>15</v>
      </c>
      <c r="M1741" s="4">
        <f>PI()*(K1741/2)^2/1000+PI()*(L1741/2)^2/1000</f>
        <v>0.49087385212340517</v>
      </c>
      <c r="N1741" s="33">
        <v>1</v>
      </c>
      <c r="O1741" s="3">
        <v>1</v>
      </c>
      <c r="P1741" s="3">
        <v>3.9020000000000001</v>
      </c>
      <c r="Q1741" s="3">
        <v>9.9380000000000006</v>
      </c>
      <c r="R1741" s="3">
        <v>9.843</v>
      </c>
      <c r="S1741" s="6">
        <v>0</v>
      </c>
      <c r="T1741" s="6">
        <f>R1741-S1741</f>
        <v>9.843</v>
      </c>
      <c r="U1741" s="3">
        <v>9.843</v>
      </c>
      <c r="V1741" s="6">
        <f>U1741-S1741</f>
        <v>9.843</v>
      </c>
      <c r="W1741" s="6">
        <f>100 - (1 - (((U1741-T1741)/U1741)+(S1741/T1741)))*100</f>
        <v>0</v>
      </c>
      <c r="X1741" s="3">
        <v>10.087999999999999</v>
      </c>
      <c r="Y1741" s="13">
        <f>(X1741-U1741)/U1741*100</f>
        <v>2.4890785329675835</v>
      </c>
      <c r="Z1741" s="14">
        <f>IF(W1741&gt;10,"NA",Y1741)</f>
        <v>2.4890785329675835</v>
      </c>
    </row>
    <row r="1742" spans="1:26" ht="19" x14ac:dyDescent="0.25">
      <c r="A1742" s="23">
        <v>1741</v>
      </c>
      <c r="B1742" s="3" t="s">
        <v>0</v>
      </c>
      <c r="C1742" s="3" t="s">
        <v>51</v>
      </c>
      <c r="D1742" s="3" t="s">
        <v>51</v>
      </c>
      <c r="E1742" s="3" t="s">
        <v>48</v>
      </c>
      <c r="F1742" s="3" t="s">
        <v>23</v>
      </c>
      <c r="G1742" s="3">
        <v>44</v>
      </c>
      <c r="H1742" s="3" t="s">
        <v>9</v>
      </c>
      <c r="I1742" s="3" t="s">
        <v>35</v>
      </c>
      <c r="J1742" s="3">
        <v>370</v>
      </c>
      <c r="K1742" s="3">
        <v>20</v>
      </c>
      <c r="L1742" s="3">
        <v>15</v>
      </c>
      <c r="M1742" s="4">
        <f>PI()*(K1742/2)^2/1000+PI()*(L1742/2)^2/1000</f>
        <v>0.49087385212340517</v>
      </c>
      <c r="N1742" s="33">
        <v>1</v>
      </c>
      <c r="O1742" s="3">
        <v>2</v>
      </c>
      <c r="P1742" s="3">
        <v>2.5840000000000001</v>
      </c>
      <c r="Q1742" s="3">
        <v>2.7989999999999999</v>
      </c>
      <c r="R1742" s="3">
        <v>2.6829999999999998</v>
      </c>
      <c r="S1742" s="6">
        <v>0</v>
      </c>
      <c r="T1742" s="6">
        <f>R1742-S1742</f>
        <v>2.6829999999999998</v>
      </c>
      <c r="U1742" s="3">
        <v>2.85</v>
      </c>
      <c r="V1742" s="6">
        <f>U1742-S1742</f>
        <v>2.85</v>
      </c>
      <c r="W1742" s="6">
        <f>100 - (1 - (((U1742-T1742)/U1742)+(S1742/T1742)))*100</f>
        <v>5.8596491228070278</v>
      </c>
      <c r="X1742" s="3">
        <v>2.8780000000000001</v>
      </c>
      <c r="Y1742" s="13">
        <f>(X1742-U1742)/U1742*100</f>
        <v>0.98245614035087814</v>
      </c>
      <c r="Z1742" s="14">
        <f>IF(W1742&gt;10,"NA",Y1742)</f>
        <v>0.98245614035087814</v>
      </c>
    </row>
    <row r="1743" spans="1:26" ht="19" x14ac:dyDescent="0.25">
      <c r="A1743" s="23">
        <v>1742</v>
      </c>
      <c r="B1743" s="3" t="s">
        <v>0</v>
      </c>
      <c r="C1743" s="3" t="s">
        <v>51</v>
      </c>
      <c r="D1743" s="3" t="s">
        <v>51</v>
      </c>
      <c r="E1743" s="3" t="s">
        <v>48</v>
      </c>
      <c r="F1743" s="3" t="s">
        <v>23</v>
      </c>
      <c r="G1743" s="3">
        <v>44</v>
      </c>
      <c r="H1743" s="3" t="s">
        <v>9</v>
      </c>
      <c r="I1743" s="3" t="s">
        <v>35</v>
      </c>
      <c r="J1743" s="3">
        <v>370</v>
      </c>
      <c r="K1743" s="3">
        <v>20</v>
      </c>
      <c r="L1743" s="3">
        <v>15</v>
      </c>
      <c r="M1743" s="4">
        <f>PI()*(K1743/2)^2/1000+PI()*(L1743/2)^2/1000</f>
        <v>0.49087385212340517</v>
      </c>
      <c r="N1743" s="33">
        <v>1</v>
      </c>
      <c r="O1743" s="3">
        <v>3</v>
      </c>
      <c r="P1743" s="3">
        <v>4.4420000000000002</v>
      </c>
      <c r="Q1743" s="3">
        <v>11.363</v>
      </c>
      <c r="R1743" s="3">
        <v>11.223000000000001</v>
      </c>
      <c r="S1743" s="6">
        <v>0</v>
      </c>
      <c r="T1743" s="6">
        <f>R1743-S1743</f>
        <v>11.223000000000001</v>
      </c>
      <c r="U1743" s="3">
        <v>11.223000000000001</v>
      </c>
      <c r="V1743" s="6">
        <f>U1743-S1743</f>
        <v>11.223000000000001</v>
      </c>
      <c r="W1743" s="6">
        <f>100 - (1 - (((U1743-T1743)/U1743)+(S1743/T1743)))*100</f>
        <v>0</v>
      </c>
      <c r="X1743" s="3">
        <v>11.532999999999999</v>
      </c>
      <c r="Y1743" s="13">
        <f>(X1743-U1743)/U1743*100</f>
        <v>2.7621847990733199</v>
      </c>
      <c r="Z1743" s="14">
        <f>IF(W1743&gt;10,"NA",Y1743)</f>
        <v>2.7621847990733199</v>
      </c>
    </row>
    <row r="1744" spans="1:26" ht="19" x14ac:dyDescent="0.25">
      <c r="A1744" s="23">
        <v>1743</v>
      </c>
      <c r="B1744" s="3" t="s">
        <v>0</v>
      </c>
      <c r="C1744" s="3" t="s">
        <v>51</v>
      </c>
      <c r="D1744" s="3" t="s">
        <v>51</v>
      </c>
      <c r="E1744" s="3" t="s">
        <v>48</v>
      </c>
      <c r="F1744" s="3" t="s">
        <v>23</v>
      </c>
      <c r="G1744" s="3">
        <v>44</v>
      </c>
      <c r="H1744" s="3" t="s">
        <v>9</v>
      </c>
      <c r="I1744" s="3" t="s">
        <v>35</v>
      </c>
      <c r="J1744" s="3">
        <v>370</v>
      </c>
      <c r="K1744" s="3">
        <v>20</v>
      </c>
      <c r="L1744" s="3">
        <v>15</v>
      </c>
      <c r="M1744" s="4">
        <f>PI()*(K1744/2)^2/1000+PI()*(L1744/2)^2/1000</f>
        <v>0.49087385212340517</v>
      </c>
      <c r="N1744" s="33">
        <v>0</v>
      </c>
      <c r="O1744" s="3">
        <v>4</v>
      </c>
      <c r="P1744" s="3">
        <v>3.597</v>
      </c>
      <c r="Q1744" s="3">
        <v>6.8579999999999997</v>
      </c>
      <c r="R1744" s="3">
        <v>6.7140000000000004</v>
      </c>
      <c r="S1744" s="6">
        <v>0</v>
      </c>
      <c r="T1744" s="6">
        <f>R1744-S1744</f>
        <v>6.7140000000000004</v>
      </c>
      <c r="U1744" s="3">
        <v>7.9269999999999996</v>
      </c>
      <c r="V1744" s="6">
        <f>U1744-S1744</f>
        <v>7.9269999999999996</v>
      </c>
      <c r="W1744" s="6">
        <f>100 - (1 - (((U1744-T1744)/U1744)+(S1744/T1744)))*100</f>
        <v>15.302131954080977</v>
      </c>
      <c r="X1744" s="3">
        <v>7.9269999999999996</v>
      </c>
      <c r="Y1744" s="13">
        <f>(X1744-U1744)/U1744*100</f>
        <v>0</v>
      </c>
      <c r="Z1744" s="14" t="str">
        <f>IF(W1744&gt;10,"NA",Y1744)</f>
        <v>NA</v>
      </c>
    </row>
    <row r="1745" spans="1:26" ht="19" x14ac:dyDescent="0.25">
      <c r="A1745" s="23">
        <v>1744</v>
      </c>
      <c r="B1745" s="3" t="s">
        <v>0</v>
      </c>
      <c r="C1745" s="3" t="s">
        <v>51</v>
      </c>
      <c r="D1745" s="3" t="s">
        <v>51</v>
      </c>
      <c r="E1745" s="3" t="s">
        <v>48</v>
      </c>
      <c r="F1745" s="3" t="s">
        <v>23</v>
      </c>
      <c r="G1745" s="3">
        <v>44</v>
      </c>
      <c r="H1745" s="3" t="s">
        <v>9</v>
      </c>
      <c r="I1745" s="3" t="s">
        <v>35</v>
      </c>
      <c r="J1745" s="3">
        <v>370</v>
      </c>
      <c r="K1745" s="3">
        <v>20</v>
      </c>
      <c r="L1745" s="3">
        <v>15</v>
      </c>
      <c r="M1745" s="4">
        <f>PI()*(K1745/2)^2/1000+PI()*(L1745/2)^2/1000</f>
        <v>0.49087385212340517</v>
      </c>
      <c r="N1745" s="33">
        <v>1</v>
      </c>
      <c r="O1745" s="3">
        <v>5</v>
      </c>
      <c r="P1745" s="3">
        <v>3.1549999999999998</v>
      </c>
      <c r="Q1745" s="3">
        <v>5.6020000000000003</v>
      </c>
      <c r="R1745" s="3">
        <v>5.4820000000000002</v>
      </c>
      <c r="S1745" s="6">
        <v>0</v>
      </c>
      <c r="T1745" s="6">
        <f>R1745-S1745</f>
        <v>5.4820000000000002</v>
      </c>
      <c r="U1745" s="3">
        <v>5.4820000000000002</v>
      </c>
      <c r="V1745" s="6">
        <f>U1745-S1745</f>
        <v>5.4820000000000002</v>
      </c>
      <c r="W1745" s="6">
        <f>100 - (1 - (((U1745-T1745)/U1745)+(S1745/T1745)))*100</f>
        <v>0</v>
      </c>
      <c r="X1745" s="3">
        <v>5.6719999999999997</v>
      </c>
      <c r="Y1745" s="13">
        <f>(X1745-U1745)/U1745*100</f>
        <v>3.4658883619117016</v>
      </c>
      <c r="Z1745" s="14">
        <f>IF(W1745&gt;10,"NA",Y1745)</f>
        <v>3.4658883619117016</v>
      </c>
    </row>
    <row r="1746" spans="1:26" ht="19" x14ac:dyDescent="0.25">
      <c r="A1746" s="23">
        <v>1745</v>
      </c>
      <c r="B1746" s="3" t="s">
        <v>0</v>
      </c>
      <c r="C1746" s="3" t="s">
        <v>51</v>
      </c>
      <c r="D1746" s="3" t="s">
        <v>51</v>
      </c>
      <c r="E1746" s="3" t="s">
        <v>48</v>
      </c>
      <c r="F1746" s="3" t="s">
        <v>23</v>
      </c>
      <c r="G1746" s="3">
        <v>44</v>
      </c>
      <c r="H1746" s="3" t="s">
        <v>9</v>
      </c>
      <c r="I1746" s="3" t="s">
        <v>35</v>
      </c>
      <c r="J1746" s="3">
        <v>370</v>
      </c>
      <c r="K1746" s="3">
        <v>20</v>
      </c>
      <c r="L1746" s="3">
        <v>15</v>
      </c>
      <c r="M1746" s="4">
        <f>PI()*(K1746/2)^2/1000+PI()*(L1746/2)^2/1000</f>
        <v>0.49087385212340517</v>
      </c>
      <c r="N1746" s="33">
        <v>1</v>
      </c>
      <c r="O1746" s="3">
        <v>6</v>
      </c>
      <c r="P1746" s="3">
        <v>3.64</v>
      </c>
      <c r="Q1746" s="3">
        <v>7.7720000000000002</v>
      </c>
      <c r="R1746" s="3">
        <v>7.7009999999999996</v>
      </c>
      <c r="S1746" s="6">
        <v>0</v>
      </c>
      <c r="T1746" s="6">
        <f>R1746-S1746</f>
        <v>7.7009999999999996</v>
      </c>
      <c r="U1746" s="3">
        <v>7.7009999999999996</v>
      </c>
      <c r="V1746" s="6">
        <f>U1746-S1746</f>
        <v>7.7009999999999996</v>
      </c>
      <c r="W1746" s="6">
        <f>100 - (1 - (((U1746-T1746)/U1746)+(S1746/T1746)))*100</f>
        <v>0</v>
      </c>
      <c r="X1746" s="3">
        <v>7.8860000000000001</v>
      </c>
      <c r="Y1746" s="13">
        <f>(X1746-U1746)/U1746*100</f>
        <v>2.4022854174782564</v>
      </c>
      <c r="Z1746" s="14">
        <f>IF(W1746&gt;10,"NA",Y1746)</f>
        <v>2.4022854174782564</v>
      </c>
    </row>
    <row r="1747" spans="1:26" ht="19" x14ac:dyDescent="0.25">
      <c r="A1747" s="23">
        <v>1746</v>
      </c>
      <c r="B1747" s="3" t="s">
        <v>0</v>
      </c>
      <c r="C1747" s="3" t="s">
        <v>51</v>
      </c>
      <c r="D1747" s="3" t="s">
        <v>51</v>
      </c>
      <c r="E1747" s="3" t="s">
        <v>48</v>
      </c>
      <c r="F1747" s="3" t="s">
        <v>23</v>
      </c>
      <c r="G1747" s="3">
        <v>44</v>
      </c>
      <c r="H1747" s="3" t="s">
        <v>9</v>
      </c>
      <c r="I1747" s="3" t="s">
        <v>35</v>
      </c>
      <c r="J1747" s="3">
        <v>370</v>
      </c>
      <c r="K1747" s="3">
        <v>20</v>
      </c>
      <c r="L1747" s="3">
        <v>15</v>
      </c>
      <c r="M1747" s="4">
        <f>PI()*(K1747/2)^2/1000+PI()*(L1747/2)^2/1000</f>
        <v>0.49087385212340517</v>
      </c>
      <c r="N1747" s="33">
        <v>0</v>
      </c>
      <c r="O1747" s="3">
        <v>7</v>
      </c>
      <c r="P1747" s="3">
        <v>2.8820000000000001</v>
      </c>
      <c r="Q1747" s="3">
        <v>3.0139999999999998</v>
      </c>
      <c r="R1747" s="3">
        <v>2.9550000000000001</v>
      </c>
      <c r="S1747" s="6">
        <v>0</v>
      </c>
      <c r="T1747" s="6">
        <f>R1747-S1747</f>
        <v>2.9550000000000001</v>
      </c>
      <c r="U1747" s="3">
        <v>4.1840000000000002</v>
      </c>
      <c r="V1747" s="6">
        <f>U1747-S1747</f>
        <v>4.1840000000000002</v>
      </c>
      <c r="W1747" s="6">
        <f>100 - (1 - (((U1747-T1747)/U1747)+(S1747/T1747)))*100</f>
        <v>29.373804971319316</v>
      </c>
      <c r="X1747" s="3">
        <v>4.1840000000000002</v>
      </c>
      <c r="Y1747" s="13">
        <f>(X1747-U1747)/U1747*100</f>
        <v>0</v>
      </c>
      <c r="Z1747" s="14" t="str">
        <f>IF(W1747&gt;10,"NA",Y1747)</f>
        <v>NA</v>
      </c>
    </row>
    <row r="1748" spans="1:26" ht="19" x14ac:dyDescent="0.25">
      <c r="A1748" s="23">
        <v>1747</v>
      </c>
      <c r="B1748" s="3" t="s">
        <v>0</v>
      </c>
      <c r="C1748" s="3" t="s">
        <v>51</v>
      </c>
      <c r="D1748" s="3" t="s">
        <v>51</v>
      </c>
      <c r="E1748" s="3" t="s">
        <v>48</v>
      </c>
      <c r="F1748" s="3" t="s">
        <v>23</v>
      </c>
      <c r="G1748" s="3">
        <v>44</v>
      </c>
      <c r="H1748" s="3" t="s">
        <v>9</v>
      </c>
      <c r="I1748" s="3" t="s">
        <v>35</v>
      </c>
      <c r="J1748" s="3">
        <v>370</v>
      </c>
      <c r="K1748" s="3">
        <v>20</v>
      </c>
      <c r="L1748" s="3">
        <v>15</v>
      </c>
      <c r="M1748" s="4">
        <f>PI()*(K1748/2)^2/1000+PI()*(L1748/2)^2/1000</f>
        <v>0.49087385212340517</v>
      </c>
      <c r="N1748" s="33">
        <v>0</v>
      </c>
      <c r="O1748" s="3">
        <v>8</v>
      </c>
      <c r="P1748" s="3">
        <v>3.7069999999999999</v>
      </c>
      <c r="Q1748" s="3">
        <v>7.4459999999999997</v>
      </c>
      <c r="R1748" s="3">
        <v>7.3380000000000001</v>
      </c>
      <c r="S1748" s="6">
        <v>0</v>
      </c>
      <c r="T1748" s="6">
        <f>R1748-S1748</f>
        <v>7.3380000000000001</v>
      </c>
      <c r="U1748" s="3">
        <v>7.8730000000000002</v>
      </c>
      <c r="V1748" s="6">
        <f>U1748-S1748</f>
        <v>7.8730000000000002</v>
      </c>
      <c r="W1748" s="6">
        <f>100 - (1 - (((U1748-T1748)/U1748)+(S1748/T1748)))*100</f>
        <v>6.7953766035818575</v>
      </c>
      <c r="X1748" s="3">
        <v>8.0419999999999998</v>
      </c>
      <c r="Y1748" s="13">
        <f>(X1748-U1748)/U1748*100</f>
        <v>2.146576908421181</v>
      </c>
      <c r="Z1748" s="14">
        <f>IF(W1748&gt;10,"NA",Y1748)</f>
        <v>2.146576908421181</v>
      </c>
    </row>
    <row r="1749" spans="1:26" ht="19" x14ac:dyDescent="0.25">
      <c r="A1749" s="23">
        <v>1748</v>
      </c>
      <c r="B1749" s="3" t="s">
        <v>0</v>
      </c>
      <c r="C1749" s="3" t="s">
        <v>51</v>
      </c>
      <c r="D1749" s="3" t="s">
        <v>51</v>
      </c>
      <c r="E1749" s="3" t="s">
        <v>48</v>
      </c>
      <c r="F1749" s="3" t="s">
        <v>23</v>
      </c>
      <c r="G1749" s="3">
        <v>44</v>
      </c>
      <c r="H1749" s="3" t="s">
        <v>9</v>
      </c>
      <c r="I1749" s="3" t="s">
        <v>35</v>
      </c>
      <c r="J1749" s="3">
        <v>370</v>
      </c>
      <c r="K1749" s="3">
        <v>20</v>
      </c>
      <c r="L1749" s="3">
        <v>15</v>
      </c>
      <c r="M1749" s="4">
        <f>PI()*(K1749/2)^2/1000+PI()*(L1749/2)^2/1000</f>
        <v>0.49087385212340517</v>
      </c>
      <c r="N1749" s="33">
        <v>1</v>
      </c>
      <c r="O1749" s="3">
        <v>9</v>
      </c>
      <c r="P1749" s="3">
        <v>2.137</v>
      </c>
      <c r="Q1749" s="3">
        <v>2.2170000000000001</v>
      </c>
      <c r="R1749" s="3">
        <v>2.2050000000000001</v>
      </c>
      <c r="S1749" s="6">
        <v>0</v>
      </c>
      <c r="T1749" s="6">
        <f>R1749-S1749</f>
        <v>2.2050000000000001</v>
      </c>
      <c r="U1749" s="3">
        <v>2.718</v>
      </c>
      <c r="V1749" s="6">
        <f>U1749-S1749</f>
        <v>2.718</v>
      </c>
      <c r="W1749" s="6">
        <f>100 - (1 - (((U1749-T1749)/U1749)+(S1749/T1749)))*100</f>
        <v>18.874172185430467</v>
      </c>
      <c r="X1749" s="3">
        <v>2.7679999999999998</v>
      </c>
      <c r="Y1749" s="13">
        <f>(X1749-U1749)/U1749*100</f>
        <v>1.8395879323031574</v>
      </c>
      <c r="Z1749" s="14" t="str">
        <f>IF(W1749&gt;10,"NA",Y1749)</f>
        <v>NA</v>
      </c>
    </row>
    <row r="1750" spans="1:26" ht="19" x14ac:dyDescent="0.25">
      <c r="A1750" s="23">
        <v>1749</v>
      </c>
      <c r="B1750" s="3" t="s">
        <v>0</v>
      </c>
      <c r="C1750" s="3" t="s">
        <v>51</v>
      </c>
      <c r="D1750" s="3" t="s">
        <v>51</v>
      </c>
      <c r="E1750" s="3" t="s">
        <v>48</v>
      </c>
      <c r="F1750" s="3" t="s">
        <v>23</v>
      </c>
      <c r="G1750" s="3">
        <v>44</v>
      </c>
      <c r="H1750" s="3" t="s">
        <v>9</v>
      </c>
      <c r="I1750" s="3" t="s">
        <v>35</v>
      </c>
      <c r="J1750" s="3">
        <v>370</v>
      </c>
      <c r="K1750" s="3">
        <v>20</v>
      </c>
      <c r="L1750" s="3">
        <v>15</v>
      </c>
      <c r="M1750" s="4">
        <f>PI()*(K1750/2)^2/1000+PI()*(L1750/2)^2/1000</f>
        <v>0.49087385212340517</v>
      </c>
      <c r="N1750" s="33">
        <v>0</v>
      </c>
      <c r="O1750" s="3">
        <v>10</v>
      </c>
      <c r="P1750" s="3">
        <v>2.6539999999999999</v>
      </c>
      <c r="Q1750" s="3">
        <v>3.629</v>
      </c>
      <c r="R1750" s="3">
        <v>3.58</v>
      </c>
      <c r="S1750" s="6">
        <v>0</v>
      </c>
      <c r="T1750" s="6">
        <f>R1750-S1750</f>
        <v>3.58</v>
      </c>
      <c r="U1750" s="3">
        <v>4.1319999999999997</v>
      </c>
      <c r="V1750" s="6">
        <f>U1750-S1750</f>
        <v>4.1319999999999997</v>
      </c>
      <c r="W1750" s="6">
        <f>100 - (1 - (((U1750-T1750)/U1750)+(S1750/T1750)))*100</f>
        <v>13.359148112294278</v>
      </c>
      <c r="X1750" s="3">
        <v>4.173</v>
      </c>
      <c r="Y1750" s="13">
        <f>(X1750-U1750)/U1750*100</f>
        <v>0.99225556631172251</v>
      </c>
      <c r="Z1750" s="14" t="str">
        <f>IF(W1750&gt;10,"NA",Y1750)</f>
        <v>NA</v>
      </c>
    </row>
    <row r="1751" spans="1:26" ht="19" x14ac:dyDescent="0.25">
      <c r="A1751" s="23">
        <v>1750</v>
      </c>
      <c r="B1751" s="3" t="s">
        <v>0</v>
      </c>
      <c r="C1751" s="3" t="s">
        <v>51</v>
      </c>
      <c r="D1751" s="3" t="s">
        <v>51</v>
      </c>
      <c r="E1751" s="3" t="s">
        <v>48</v>
      </c>
      <c r="F1751" s="3" t="s">
        <v>23</v>
      </c>
      <c r="G1751" s="3">
        <v>44</v>
      </c>
      <c r="H1751" s="3" t="s">
        <v>9</v>
      </c>
      <c r="I1751" s="3" t="s">
        <v>35</v>
      </c>
      <c r="J1751" s="3">
        <v>370</v>
      </c>
      <c r="K1751" s="3">
        <v>20</v>
      </c>
      <c r="L1751" s="3">
        <v>15</v>
      </c>
      <c r="M1751" s="4">
        <f>PI()*(K1751/2)^2/1000+PI()*(L1751/2)^2/1000</f>
        <v>0.49087385212340517</v>
      </c>
      <c r="N1751" s="33">
        <v>0</v>
      </c>
      <c r="O1751" s="3">
        <v>11</v>
      </c>
      <c r="P1751" s="3">
        <v>3.8</v>
      </c>
      <c r="Q1751" s="3">
        <v>8.4350000000000005</v>
      </c>
      <c r="R1751" s="3">
        <v>8.3529999999999998</v>
      </c>
      <c r="S1751" s="6">
        <v>0</v>
      </c>
      <c r="T1751" s="6">
        <f>R1751-S1751</f>
        <v>8.3529999999999998</v>
      </c>
      <c r="U1751" s="3">
        <v>9.3409999999999993</v>
      </c>
      <c r="V1751" s="6">
        <f>U1751-S1751</f>
        <v>9.3409999999999993</v>
      </c>
      <c r="W1751" s="6">
        <f>100 - (1 - (((U1751-T1751)/U1751)+(S1751/T1751)))*100</f>
        <v>10.577026014345364</v>
      </c>
      <c r="X1751" s="3">
        <v>9.5389999999999997</v>
      </c>
      <c r="Y1751" s="13">
        <f>(X1751-U1751)/U1751*100</f>
        <v>2.1196873996360175</v>
      </c>
      <c r="Z1751" s="14" t="str">
        <f>IF(W1751&gt;10,"NA",Y1751)</f>
        <v>NA</v>
      </c>
    </row>
    <row r="1752" spans="1:26" ht="19" x14ac:dyDescent="0.25">
      <c r="A1752" s="23">
        <v>1751</v>
      </c>
      <c r="B1752" s="3" t="s">
        <v>0</v>
      </c>
      <c r="C1752" s="3" t="s">
        <v>51</v>
      </c>
      <c r="D1752" s="3" t="s">
        <v>51</v>
      </c>
      <c r="E1752" s="3" t="s">
        <v>48</v>
      </c>
      <c r="F1752" s="3" t="s">
        <v>23</v>
      </c>
      <c r="G1752" s="3">
        <v>44</v>
      </c>
      <c r="H1752" s="3" t="s">
        <v>9</v>
      </c>
      <c r="I1752" s="3" t="s">
        <v>35</v>
      </c>
      <c r="J1752" s="3">
        <v>370</v>
      </c>
      <c r="K1752" s="3">
        <v>20</v>
      </c>
      <c r="L1752" s="3">
        <v>15</v>
      </c>
      <c r="M1752" s="4">
        <f>PI()*(K1752/2)^2/1000+PI()*(L1752/2)^2/1000</f>
        <v>0.49087385212340517</v>
      </c>
      <c r="N1752" s="33">
        <v>0</v>
      </c>
      <c r="O1752" s="3">
        <v>12</v>
      </c>
      <c r="P1752" s="3">
        <v>2.794</v>
      </c>
      <c r="Q1752" s="3">
        <v>3.7650000000000001</v>
      </c>
      <c r="R1752" s="3">
        <v>3.673</v>
      </c>
      <c r="S1752" s="6">
        <v>5.0999999999999997E-2</v>
      </c>
      <c r="T1752" s="6">
        <f>R1752-S1752</f>
        <v>3.6219999999999999</v>
      </c>
      <c r="U1752" s="3">
        <v>5.1369999999999996</v>
      </c>
      <c r="V1752" s="6">
        <f>U1752-S1752</f>
        <v>5.0859999999999994</v>
      </c>
      <c r="W1752" s="6">
        <f>100 - (1 - (((U1752-T1752)/U1752)+(S1752/T1752)))*100</f>
        <v>30.899983199161312</v>
      </c>
      <c r="X1752" s="3">
        <v>5.1369999999999996</v>
      </c>
      <c r="Y1752" s="13">
        <f>(X1752-U1752)/U1752*100</f>
        <v>0</v>
      </c>
      <c r="Z1752" s="14" t="str">
        <f>IF(W1752&gt;10,"NA",Y1752)</f>
        <v>NA</v>
      </c>
    </row>
    <row r="1753" spans="1:26" ht="19" x14ac:dyDescent="0.25">
      <c r="A1753" s="23">
        <v>1752</v>
      </c>
      <c r="B1753" s="3" t="s">
        <v>0</v>
      </c>
      <c r="C1753" s="3" t="s">
        <v>51</v>
      </c>
      <c r="D1753" s="3" t="s">
        <v>51</v>
      </c>
      <c r="E1753" s="3" t="s">
        <v>48</v>
      </c>
      <c r="F1753" s="3" t="s">
        <v>23</v>
      </c>
      <c r="G1753" s="3">
        <v>44</v>
      </c>
      <c r="H1753" s="3" t="s">
        <v>9</v>
      </c>
      <c r="I1753" s="3" t="s">
        <v>35</v>
      </c>
      <c r="J1753" s="3">
        <v>370</v>
      </c>
      <c r="K1753" s="3">
        <v>20</v>
      </c>
      <c r="L1753" s="3">
        <v>15</v>
      </c>
      <c r="M1753" s="4">
        <f>PI()*(K1753/2)^2/1000+PI()*(L1753/2)^2/1000</f>
        <v>0.49087385212340517</v>
      </c>
      <c r="N1753" s="33">
        <v>0</v>
      </c>
      <c r="O1753" s="3">
        <v>13</v>
      </c>
      <c r="P1753" s="3">
        <v>2.5150000000000001</v>
      </c>
      <c r="Q1753" s="3">
        <v>3.9039999999999999</v>
      </c>
      <c r="R1753" s="3">
        <v>3.8210000000000002</v>
      </c>
      <c r="S1753" s="6">
        <v>0</v>
      </c>
      <c r="T1753" s="6">
        <f>R1753-S1753</f>
        <v>3.8210000000000002</v>
      </c>
      <c r="U1753" s="3">
        <v>3.8210000000000002</v>
      </c>
      <c r="V1753" s="6">
        <f>U1753-S1753</f>
        <v>3.8210000000000002</v>
      </c>
      <c r="W1753" s="6">
        <f>100 - (1 - (((U1753-T1753)/U1753)+(S1753/T1753)))*100</f>
        <v>0</v>
      </c>
      <c r="X1753" s="3">
        <v>3.9119999999999999</v>
      </c>
      <c r="Y1753" s="13">
        <f>(X1753-U1753)/U1753*100</f>
        <v>2.3815755037948114</v>
      </c>
      <c r="Z1753" s="14">
        <f>IF(W1753&gt;10,"NA",Y1753)</f>
        <v>2.3815755037948114</v>
      </c>
    </row>
    <row r="1754" spans="1:26" ht="19" x14ac:dyDescent="0.25">
      <c r="A1754" s="23">
        <v>1753</v>
      </c>
      <c r="B1754" s="3" t="s">
        <v>0</v>
      </c>
      <c r="C1754" s="3" t="s">
        <v>51</v>
      </c>
      <c r="D1754" s="3" t="s">
        <v>51</v>
      </c>
      <c r="E1754" s="3" t="s">
        <v>48</v>
      </c>
      <c r="F1754" s="3" t="s">
        <v>23</v>
      </c>
      <c r="G1754" s="3">
        <v>44</v>
      </c>
      <c r="H1754" s="3" t="s">
        <v>17</v>
      </c>
      <c r="I1754" s="3" t="s">
        <v>35</v>
      </c>
      <c r="J1754" s="3">
        <v>370</v>
      </c>
      <c r="K1754" s="3">
        <v>20</v>
      </c>
      <c r="L1754" s="3">
        <v>15</v>
      </c>
      <c r="M1754" s="4">
        <f>PI()*(K1754/2)^2/1000+PI()*(L1754/2)^2/1000</f>
        <v>0.49087385212340517</v>
      </c>
      <c r="N1754" s="33">
        <v>0</v>
      </c>
      <c r="O1754" s="3">
        <v>1</v>
      </c>
      <c r="P1754" s="3">
        <v>3.59</v>
      </c>
      <c r="Q1754" s="3">
        <v>7.6630000000000003</v>
      </c>
      <c r="R1754" s="3">
        <v>7.484</v>
      </c>
      <c r="S1754" s="6">
        <v>0</v>
      </c>
      <c r="T1754" s="6">
        <f>R1754-S1754</f>
        <v>7.484</v>
      </c>
      <c r="U1754" s="3">
        <v>7.8259999999999996</v>
      </c>
      <c r="V1754" s="6">
        <f>U1754-S1754</f>
        <v>7.8259999999999996</v>
      </c>
      <c r="W1754" s="6">
        <f>100 - (1 - (((U1754-T1754)/U1754)+(S1754/T1754)))*100</f>
        <v>4.3700485560950568</v>
      </c>
      <c r="X1754" s="3">
        <v>7.9109999999999996</v>
      </c>
      <c r="Y1754" s="13">
        <f>(X1754-U1754)/U1754*100</f>
        <v>1.0861231791464345</v>
      </c>
      <c r="Z1754" s="14">
        <f>IF(W1754&gt;10,"NA",Y1754)</f>
        <v>1.0861231791464345</v>
      </c>
    </row>
    <row r="1755" spans="1:26" ht="19" x14ac:dyDescent="0.25">
      <c r="A1755" s="23">
        <v>1754</v>
      </c>
      <c r="B1755" s="3" t="s">
        <v>0</v>
      </c>
      <c r="C1755" s="3" t="s">
        <v>51</v>
      </c>
      <c r="D1755" s="3" t="s">
        <v>51</v>
      </c>
      <c r="E1755" s="3" t="s">
        <v>48</v>
      </c>
      <c r="F1755" s="3" t="s">
        <v>23</v>
      </c>
      <c r="G1755" s="3">
        <v>44</v>
      </c>
      <c r="H1755" s="3" t="s">
        <v>17</v>
      </c>
      <c r="I1755" s="3" t="s">
        <v>35</v>
      </c>
      <c r="J1755" s="3">
        <v>370</v>
      </c>
      <c r="K1755" s="3">
        <v>20</v>
      </c>
      <c r="L1755" s="3">
        <v>15</v>
      </c>
      <c r="M1755" s="4">
        <f>PI()*(K1755/2)^2/1000+PI()*(L1755/2)^2/1000</f>
        <v>0.49087385212340517</v>
      </c>
      <c r="N1755" s="33">
        <v>0</v>
      </c>
      <c r="O1755" s="3">
        <v>2</v>
      </c>
      <c r="P1755" s="3">
        <v>2.3650000000000002</v>
      </c>
      <c r="Q1755" s="3">
        <v>2.7290000000000001</v>
      </c>
      <c r="R1755" s="3">
        <v>2.6619999999999999</v>
      </c>
      <c r="S1755" s="6">
        <v>0</v>
      </c>
      <c r="T1755" s="6">
        <f>R1755-S1755</f>
        <v>2.6619999999999999</v>
      </c>
      <c r="U1755" s="3">
        <v>3.1579999999999999</v>
      </c>
      <c r="V1755" s="6">
        <f>U1755-S1755</f>
        <v>3.1579999999999999</v>
      </c>
      <c r="W1755" s="6">
        <f>100 - (1 - (((U1755-T1755)/U1755)+(S1755/T1755)))*100</f>
        <v>15.706143128562374</v>
      </c>
      <c r="X1755" s="3">
        <v>3.1579999999999999</v>
      </c>
      <c r="Y1755" s="13">
        <f>(X1755-U1755)/U1755*100</f>
        <v>0</v>
      </c>
      <c r="Z1755" s="14" t="str">
        <f>IF(W1755&gt;10,"NA",Y1755)</f>
        <v>NA</v>
      </c>
    </row>
    <row r="1756" spans="1:26" ht="19" x14ac:dyDescent="0.25">
      <c r="A1756" s="23">
        <v>1755</v>
      </c>
      <c r="B1756" s="3" t="s">
        <v>0</v>
      </c>
      <c r="C1756" s="3" t="s">
        <v>51</v>
      </c>
      <c r="D1756" s="3" t="s">
        <v>51</v>
      </c>
      <c r="E1756" s="3" t="s">
        <v>48</v>
      </c>
      <c r="F1756" s="3" t="s">
        <v>23</v>
      </c>
      <c r="G1756" s="3">
        <v>44</v>
      </c>
      <c r="H1756" s="3" t="s">
        <v>17</v>
      </c>
      <c r="I1756" s="3" t="s">
        <v>35</v>
      </c>
      <c r="J1756" s="3">
        <v>370</v>
      </c>
      <c r="K1756" s="3">
        <v>20</v>
      </c>
      <c r="L1756" s="3">
        <v>15</v>
      </c>
      <c r="M1756" s="4">
        <f>PI()*(K1756/2)^2/1000+PI()*(L1756/2)^2/1000</f>
        <v>0.49087385212340517</v>
      </c>
      <c r="N1756" s="33">
        <v>0</v>
      </c>
      <c r="O1756" s="3">
        <v>3</v>
      </c>
      <c r="P1756" s="3">
        <v>2.4359999999999999</v>
      </c>
      <c r="Q1756" s="3">
        <v>2.6240000000000001</v>
      </c>
      <c r="R1756" s="3">
        <v>2.4910000000000001</v>
      </c>
      <c r="S1756" s="6">
        <v>0</v>
      </c>
      <c r="T1756" s="6">
        <f>R1756-S1756</f>
        <v>2.4910000000000001</v>
      </c>
      <c r="U1756" s="3">
        <v>3.169</v>
      </c>
      <c r="V1756" s="6">
        <f>U1756-S1756</f>
        <v>3.169</v>
      </c>
      <c r="W1756" s="6">
        <f>100 - (1 - (((U1756-T1756)/U1756)+(S1756/T1756)))*100</f>
        <v>21.394761754496685</v>
      </c>
      <c r="X1756" s="3">
        <v>3.169</v>
      </c>
      <c r="Y1756" s="13">
        <f>(X1756-U1756)/U1756*100</f>
        <v>0</v>
      </c>
      <c r="Z1756" s="14" t="str">
        <f>IF(W1756&gt;10,"NA",Y1756)</f>
        <v>NA</v>
      </c>
    </row>
    <row r="1757" spans="1:26" ht="19" x14ac:dyDescent="0.25">
      <c r="A1757" s="23">
        <v>1756</v>
      </c>
      <c r="B1757" s="3" t="s">
        <v>0</v>
      </c>
      <c r="C1757" s="3" t="s">
        <v>51</v>
      </c>
      <c r="D1757" s="3" t="s">
        <v>51</v>
      </c>
      <c r="E1757" s="3" t="s">
        <v>48</v>
      </c>
      <c r="F1757" s="3" t="s">
        <v>23</v>
      </c>
      <c r="G1757" s="3">
        <v>44</v>
      </c>
      <c r="H1757" s="3" t="s">
        <v>17</v>
      </c>
      <c r="I1757" s="3" t="s">
        <v>35</v>
      </c>
      <c r="J1757" s="3">
        <v>370</v>
      </c>
      <c r="K1757" s="3">
        <v>20</v>
      </c>
      <c r="L1757" s="3">
        <v>15</v>
      </c>
      <c r="M1757" s="4">
        <f>PI()*(K1757/2)^2/1000+PI()*(L1757/2)^2/1000</f>
        <v>0.49087385212340517</v>
      </c>
      <c r="N1757" s="33">
        <v>0</v>
      </c>
      <c r="O1757" s="3">
        <v>4</v>
      </c>
      <c r="P1757" s="3">
        <v>2.8759999999999999</v>
      </c>
      <c r="Q1757" s="3">
        <v>4.9740000000000002</v>
      </c>
      <c r="R1757" s="3">
        <v>4.907</v>
      </c>
      <c r="S1757" s="6">
        <v>0</v>
      </c>
      <c r="T1757" s="6">
        <f>R1757-S1757</f>
        <v>4.907</v>
      </c>
      <c r="U1757" s="3">
        <v>4.907</v>
      </c>
      <c r="V1757" s="6">
        <f>U1757-S1757</f>
        <v>4.907</v>
      </c>
      <c r="W1757" s="6">
        <f>100 - (1 - (((U1757-T1757)/U1757)+(S1757/T1757)))*100</f>
        <v>0</v>
      </c>
      <c r="X1757" s="3">
        <v>4.9850000000000003</v>
      </c>
      <c r="Y1757" s="13">
        <f>(X1757-U1757)/U1757*100</f>
        <v>1.5895659262278439</v>
      </c>
      <c r="Z1757" s="14">
        <f>IF(W1757&gt;10,"NA",Y1757)</f>
        <v>1.5895659262278439</v>
      </c>
    </row>
    <row r="1758" spans="1:26" ht="19" x14ac:dyDescent="0.25">
      <c r="A1758" s="23">
        <v>1757</v>
      </c>
      <c r="B1758" s="3" t="s">
        <v>0</v>
      </c>
      <c r="C1758" s="3" t="s">
        <v>51</v>
      </c>
      <c r="D1758" s="3" t="s">
        <v>51</v>
      </c>
      <c r="E1758" s="3" t="s">
        <v>48</v>
      </c>
      <c r="F1758" s="3" t="s">
        <v>23</v>
      </c>
      <c r="G1758" s="3">
        <v>44</v>
      </c>
      <c r="H1758" s="3" t="s">
        <v>17</v>
      </c>
      <c r="I1758" s="3" t="s">
        <v>35</v>
      </c>
      <c r="J1758" s="3">
        <v>370</v>
      </c>
      <c r="K1758" s="3">
        <v>20</v>
      </c>
      <c r="L1758" s="3">
        <v>15</v>
      </c>
      <c r="M1758" s="4">
        <f>PI()*(K1758/2)^2/1000+PI()*(L1758/2)^2/1000</f>
        <v>0.49087385212340517</v>
      </c>
      <c r="N1758" s="33">
        <v>0</v>
      </c>
      <c r="O1758" s="3">
        <v>5</v>
      </c>
      <c r="P1758" s="3">
        <v>5.0030000000000001</v>
      </c>
      <c r="Q1758" s="3">
        <v>12.105</v>
      </c>
      <c r="R1758" s="3">
        <v>11.86</v>
      </c>
      <c r="S1758" s="6">
        <v>0</v>
      </c>
      <c r="T1758" s="6">
        <f>R1758-S1758</f>
        <v>11.86</v>
      </c>
      <c r="U1758" s="3">
        <v>12.586</v>
      </c>
      <c r="V1758" s="6">
        <f>U1758-S1758</f>
        <v>12.586</v>
      </c>
      <c r="W1758" s="6">
        <f>100 - (1 - (((U1758-T1758)/U1758)+(S1758/T1758)))*100</f>
        <v>5.7683139996821922</v>
      </c>
      <c r="X1758" s="3">
        <v>12.744999999999999</v>
      </c>
      <c r="Y1758" s="13">
        <f>(X1758-U1758)/U1758*100</f>
        <v>1.2633084379469166</v>
      </c>
      <c r="Z1758" s="14">
        <f>IF(W1758&gt;10,"NA",Y1758)</f>
        <v>1.2633084379469166</v>
      </c>
    </row>
    <row r="1759" spans="1:26" ht="19" x14ac:dyDescent="0.25">
      <c r="A1759" s="23">
        <v>1758</v>
      </c>
      <c r="B1759" s="3" t="s">
        <v>0</v>
      </c>
      <c r="C1759" s="3" t="s">
        <v>51</v>
      </c>
      <c r="D1759" s="3" t="s">
        <v>51</v>
      </c>
      <c r="E1759" s="3" t="s">
        <v>48</v>
      </c>
      <c r="F1759" s="3" t="s">
        <v>23</v>
      </c>
      <c r="G1759" s="3">
        <v>44</v>
      </c>
      <c r="H1759" s="3" t="s">
        <v>17</v>
      </c>
      <c r="I1759" s="3" t="s">
        <v>35</v>
      </c>
      <c r="J1759" s="3">
        <v>370</v>
      </c>
      <c r="K1759" s="3">
        <v>20</v>
      </c>
      <c r="L1759" s="3">
        <v>15</v>
      </c>
      <c r="M1759" s="4">
        <f>PI()*(K1759/2)^2/1000+PI()*(L1759/2)^2/1000</f>
        <v>0.49087385212340517</v>
      </c>
      <c r="N1759" s="33">
        <v>0</v>
      </c>
      <c r="O1759" s="3">
        <v>6</v>
      </c>
      <c r="P1759" s="3">
        <v>4.4269999999999996</v>
      </c>
      <c r="Q1759" s="3">
        <v>7.5519999999999996</v>
      </c>
      <c r="R1759" s="3">
        <v>7.3689999999999998</v>
      </c>
      <c r="S1759" s="6">
        <v>0</v>
      </c>
      <c r="T1759" s="6">
        <f>R1759-S1759</f>
        <v>7.3689999999999998</v>
      </c>
      <c r="U1759" s="3">
        <v>8.3610000000000007</v>
      </c>
      <c r="V1759" s="6">
        <f>U1759-S1759</f>
        <v>8.3610000000000007</v>
      </c>
      <c r="W1759" s="6">
        <f>100 - (1 - (((U1759-T1759)/U1759)+(S1759/T1759)))*100</f>
        <v>11.864609496471729</v>
      </c>
      <c r="X1759" s="3">
        <v>8.3610000000000007</v>
      </c>
      <c r="Y1759" s="13">
        <f>(X1759-U1759)/U1759*100</f>
        <v>0</v>
      </c>
      <c r="Z1759" s="14" t="str">
        <f>IF(W1759&gt;10,"NA",Y1759)</f>
        <v>NA</v>
      </c>
    </row>
    <row r="1760" spans="1:26" ht="19" x14ac:dyDescent="0.25">
      <c r="A1760" s="23">
        <v>1759</v>
      </c>
      <c r="B1760" s="3" t="s">
        <v>0</v>
      </c>
      <c r="C1760" s="3" t="s">
        <v>51</v>
      </c>
      <c r="D1760" s="3" t="s">
        <v>51</v>
      </c>
      <c r="E1760" s="3" t="s">
        <v>48</v>
      </c>
      <c r="F1760" s="3" t="s">
        <v>23</v>
      </c>
      <c r="G1760" s="3">
        <v>44</v>
      </c>
      <c r="H1760" s="3" t="s">
        <v>17</v>
      </c>
      <c r="I1760" s="3" t="s">
        <v>35</v>
      </c>
      <c r="J1760" s="3">
        <v>370</v>
      </c>
      <c r="K1760" s="3">
        <v>20</v>
      </c>
      <c r="L1760" s="3">
        <v>15</v>
      </c>
      <c r="M1760" s="4">
        <f>PI()*(K1760/2)^2/1000+PI()*(L1760/2)^2/1000</f>
        <v>0.49087385212340517</v>
      </c>
      <c r="N1760" s="33">
        <v>1</v>
      </c>
      <c r="O1760" s="3">
        <v>7</v>
      </c>
      <c r="P1760" s="3">
        <v>2.6150000000000002</v>
      </c>
      <c r="Q1760" s="3">
        <v>3.0529999999999999</v>
      </c>
      <c r="R1760" s="3">
        <v>3.016</v>
      </c>
      <c r="S1760" s="6">
        <v>0</v>
      </c>
      <c r="T1760" s="6">
        <f>R1760-S1760</f>
        <v>3.016</v>
      </c>
      <c r="U1760" s="3">
        <v>3.016</v>
      </c>
      <c r="V1760" s="6">
        <f>U1760-S1760</f>
        <v>3.016</v>
      </c>
      <c r="W1760" s="6">
        <f>100 - (1 - (((U1760-T1760)/U1760)+(S1760/T1760)))*100</f>
        <v>0</v>
      </c>
      <c r="X1760" s="3">
        <v>3.0670000000000002</v>
      </c>
      <c r="Y1760" s="13">
        <f>(X1760-U1760)/U1760*100</f>
        <v>1.6909814323607479</v>
      </c>
      <c r="Z1760" s="14">
        <f>IF(W1760&gt;10,"NA",Y1760)</f>
        <v>1.6909814323607479</v>
      </c>
    </row>
    <row r="1761" spans="1:26" ht="19" x14ac:dyDescent="0.25">
      <c r="A1761" s="23">
        <v>1760</v>
      </c>
      <c r="B1761" s="3" t="s">
        <v>0</v>
      </c>
      <c r="C1761" s="3" t="s">
        <v>51</v>
      </c>
      <c r="D1761" s="3" t="s">
        <v>51</v>
      </c>
      <c r="E1761" s="3" t="s">
        <v>48</v>
      </c>
      <c r="F1761" s="3" t="s">
        <v>23</v>
      </c>
      <c r="G1761" s="3">
        <v>44</v>
      </c>
      <c r="H1761" s="3" t="s">
        <v>17</v>
      </c>
      <c r="I1761" s="3" t="s">
        <v>35</v>
      </c>
      <c r="J1761" s="3">
        <v>370</v>
      </c>
      <c r="K1761" s="3">
        <v>20</v>
      </c>
      <c r="L1761" s="3">
        <v>15</v>
      </c>
      <c r="M1761" s="4">
        <f>PI()*(K1761/2)^2/1000+PI()*(L1761/2)^2/1000</f>
        <v>0.49087385212340517</v>
      </c>
      <c r="N1761" s="33">
        <v>1</v>
      </c>
      <c r="O1761" s="3">
        <v>8</v>
      </c>
      <c r="P1761" s="3">
        <v>1.6559999999999999</v>
      </c>
      <c r="Q1761" s="3">
        <v>1.7410000000000001</v>
      </c>
      <c r="R1761" s="3">
        <v>1.6890000000000001</v>
      </c>
      <c r="S1761" s="6">
        <v>0</v>
      </c>
      <c r="T1761" s="6">
        <f>R1761-S1761</f>
        <v>1.6890000000000001</v>
      </c>
      <c r="U1761" s="3">
        <v>1.6890000000000001</v>
      </c>
      <c r="V1761" s="6">
        <f>U1761-S1761</f>
        <v>1.6890000000000001</v>
      </c>
      <c r="W1761" s="6">
        <f>100 - (1 - (((U1761-T1761)/U1761)+(S1761/T1761)))*100</f>
        <v>0</v>
      </c>
      <c r="X1761" s="3">
        <v>1.7130000000000001</v>
      </c>
      <c r="Y1761" s="13">
        <f>(X1761-U1761)/U1761*100</f>
        <v>1.4209591474245129</v>
      </c>
      <c r="Z1761" s="14">
        <f>IF(W1761&gt;10,"NA",Y1761)</f>
        <v>1.4209591474245129</v>
      </c>
    </row>
    <row r="1762" spans="1:26" ht="19" x14ac:dyDescent="0.25">
      <c r="A1762" s="23">
        <v>1761</v>
      </c>
      <c r="B1762" s="3" t="s">
        <v>0</v>
      </c>
      <c r="C1762" s="3" t="s">
        <v>51</v>
      </c>
      <c r="D1762" s="3" t="s">
        <v>51</v>
      </c>
      <c r="E1762" s="3" t="s">
        <v>48</v>
      </c>
      <c r="F1762" s="3" t="s">
        <v>23</v>
      </c>
      <c r="G1762" s="3">
        <v>45</v>
      </c>
      <c r="H1762" s="3" t="s">
        <v>9</v>
      </c>
      <c r="I1762" s="3" t="s">
        <v>35</v>
      </c>
      <c r="J1762" s="3">
        <v>369</v>
      </c>
      <c r="K1762" s="3">
        <v>15</v>
      </c>
      <c r="L1762" s="3">
        <v>15</v>
      </c>
      <c r="M1762" s="4">
        <f>PI()*(K1762/2)^2/1000+PI()*(L1762/2)^2/1000</f>
        <v>0.35342917352885173</v>
      </c>
      <c r="N1762" s="33">
        <v>0</v>
      </c>
      <c r="O1762" s="3">
        <v>1</v>
      </c>
      <c r="P1762" s="3">
        <v>3.3940000000000001</v>
      </c>
      <c r="Q1762" s="3">
        <v>4.7160000000000002</v>
      </c>
      <c r="R1762" s="3">
        <v>4.6210000000000004</v>
      </c>
      <c r="S1762" s="6">
        <v>0</v>
      </c>
      <c r="T1762" s="6">
        <f>R1762-S1762</f>
        <v>4.6210000000000004</v>
      </c>
      <c r="U1762" s="3">
        <v>6.29</v>
      </c>
      <c r="V1762" s="6">
        <f>U1762-S1762</f>
        <v>6.29</v>
      </c>
      <c r="W1762" s="6">
        <f>100 - (1 - (((U1762-T1762)/U1762)+(S1762/T1762)))*100</f>
        <v>26.534181240063589</v>
      </c>
      <c r="X1762" s="3">
        <v>6.3319999999999999</v>
      </c>
      <c r="Y1762" s="13">
        <f>(X1762-U1762)/U1762*100</f>
        <v>0.66772655007948833</v>
      </c>
      <c r="Z1762" s="14" t="str">
        <f>IF(W1762&gt;10,"NA",Y1762)</f>
        <v>NA</v>
      </c>
    </row>
    <row r="1763" spans="1:26" ht="19" x14ac:dyDescent="0.25">
      <c r="A1763" s="23">
        <v>1762</v>
      </c>
      <c r="B1763" s="3" t="s">
        <v>0</v>
      </c>
      <c r="C1763" s="3" t="s">
        <v>51</v>
      </c>
      <c r="D1763" s="3" t="s">
        <v>51</v>
      </c>
      <c r="E1763" s="3" t="s">
        <v>48</v>
      </c>
      <c r="F1763" s="3" t="s">
        <v>23</v>
      </c>
      <c r="G1763" s="3">
        <v>45</v>
      </c>
      <c r="H1763" s="3" t="s">
        <v>9</v>
      </c>
      <c r="I1763" s="3" t="s">
        <v>35</v>
      </c>
      <c r="J1763" s="3">
        <v>369</v>
      </c>
      <c r="K1763" s="3">
        <v>15</v>
      </c>
      <c r="L1763" s="3">
        <v>15</v>
      </c>
      <c r="M1763" s="4">
        <f>PI()*(K1763/2)^2/1000+PI()*(L1763/2)^2/1000</f>
        <v>0.35342917352885173</v>
      </c>
      <c r="N1763" s="33">
        <v>1</v>
      </c>
      <c r="O1763" s="3">
        <v>2</v>
      </c>
      <c r="P1763" s="3">
        <v>2.859</v>
      </c>
      <c r="Q1763" s="3">
        <v>4.6609999999999996</v>
      </c>
      <c r="R1763" s="3">
        <v>4.5979999999999999</v>
      </c>
      <c r="S1763" s="6">
        <v>0</v>
      </c>
      <c r="T1763" s="6">
        <f>R1763-S1763</f>
        <v>4.5979999999999999</v>
      </c>
      <c r="U1763" s="3">
        <v>4.5979999999999999</v>
      </c>
      <c r="V1763" s="6">
        <f>U1763-S1763</f>
        <v>4.5979999999999999</v>
      </c>
      <c r="W1763" s="6">
        <f>100 - (1 - (((U1763-T1763)/U1763)+(S1763/T1763)))*100</f>
        <v>0</v>
      </c>
      <c r="X1763" s="3">
        <v>4.75</v>
      </c>
      <c r="Y1763" s="13">
        <f>(X1763-U1763)/U1763*100</f>
        <v>3.3057851239669449</v>
      </c>
      <c r="Z1763" s="14">
        <f>IF(W1763&gt;10,"NA",Y1763)</f>
        <v>3.3057851239669449</v>
      </c>
    </row>
    <row r="1764" spans="1:26" ht="19" x14ac:dyDescent="0.25">
      <c r="A1764" s="23">
        <v>1763</v>
      </c>
      <c r="B1764" s="3" t="s">
        <v>0</v>
      </c>
      <c r="C1764" s="3" t="s">
        <v>51</v>
      </c>
      <c r="D1764" s="3" t="s">
        <v>51</v>
      </c>
      <c r="E1764" s="3" t="s">
        <v>48</v>
      </c>
      <c r="F1764" s="3" t="s">
        <v>23</v>
      </c>
      <c r="G1764" s="3">
        <v>45</v>
      </c>
      <c r="H1764" s="3" t="s">
        <v>9</v>
      </c>
      <c r="I1764" s="3" t="s">
        <v>35</v>
      </c>
      <c r="J1764" s="3">
        <v>369</v>
      </c>
      <c r="K1764" s="3">
        <v>15</v>
      </c>
      <c r="L1764" s="3">
        <v>15</v>
      </c>
      <c r="M1764" s="4">
        <f>PI()*(K1764/2)^2/1000+PI()*(L1764/2)^2/1000</f>
        <v>0.35342917352885173</v>
      </c>
      <c r="N1764" s="33">
        <v>1</v>
      </c>
      <c r="O1764" s="3">
        <v>3</v>
      </c>
      <c r="P1764" s="3">
        <v>1.929</v>
      </c>
      <c r="Q1764" s="3">
        <v>1.5820000000000001</v>
      </c>
      <c r="R1764" s="3">
        <v>1.4990000000000001</v>
      </c>
      <c r="S1764" s="6">
        <v>0</v>
      </c>
      <c r="T1764" s="6">
        <f>R1764-S1764</f>
        <v>1.4990000000000001</v>
      </c>
      <c r="U1764" s="3">
        <v>2.2999999999999998</v>
      </c>
      <c r="V1764" s="6">
        <f>U1764-S1764</f>
        <v>2.2999999999999998</v>
      </c>
      <c r="W1764" s="6">
        <f>100 - (1 - (((U1764-T1764)/U1764)+(S1764/T1764)))*100</f>
        <v>34.826086956521735</v>
      </c>
      <c r="X1764" s="3">
        <v>2.2999999999999998</v>
      </c>
      <c r="Y1764" s="13">
        <f>(X1764-U1764)/U1764*100</f>
        <v>0</v>
      </c>
      <c r="Z1764" s="14" t="str">
        <f>IF(W1764&gt;10,"NA",Y1764)</f>
        <v>NA</v>
      </c>
    </row>
    <row r="1765" spans="1:26" ht="19" x14ac:dyDescent="0.25">
      <c r="A1765" s="23">
        <v>1764</v>
      </c>
      <c r="B1765" s="3" t="s">
        <v>0</v>
      </c>
      <c r="C1765" s="3" t="s">
        <v>51</v>
      </c>
      <c r="D1765" s="3" t="s">
        <v>51</v>
      </c>
      <c r="E1765" s="3" t="s">
        <v>48</v>
      </c>
      <c r="F1765" s="3" t="s">
        <v>23</v>
      </c>
      <c r="G1765" s="3">
        <v>45</v>
      </c>
      <c r="H1765" s="3" t="s">
        <v>9</v>
      </c>
      <c r="I1765" s="3" t="s">
        <v>35</v>
      </c>
      <c r="J1765" s="3">
        <v>369</v>
      </c>
      <c r="K1765" s="3">
        <v>15</v>
      </c>
      <c r="L1765" s="3">
        <v>15</v>
      </c>
      <c r="M1765" s="4">
        <f>PI()*(K1765/2)^2/1000+PI()*(L1765/2)^2/1000</f>
        <v>0.35342917352885173</v>
      </c>
      <c r="N1765" s="33">
        <v>1</v>
      </c>
      <c r="O1765" s="3">
        <v>4</v>
      </c>
      <c r="P1765" s="3">
        <v>1.7729999999999999</v>
      </c>
      <c r="Q1765" s="3">
        <v>1.8580000000000001</v>
      </c>
      <c r="R1765" s="3">
        <v>1.8320000000000001</v>
      </c>
      <c r="S1765" s="6">
        <v>0</v>
      </c>
      <c r="T1765" s="6">
        <f>R1765-S1765</f>
        <v>1.8320000000000001</v>
      </c>
      <c r="U1765" s="3">
        <v>1.8320000000000001</v>
      </c>
      <c r="V1765" s="6">
        <f>U1765-S1765</f>
        <v>1.8320000000000001</v>
      </c>
      <c r="W1765" s="6">
        <f>100 - (1 - (((U1765-T1765)/U1765)+(S1765/T1765)))*100</f>
        <v>0</v>
      </c>
      <c r="X1765" s="3">
        <v>1.865</v>
      </c>
      <c r="Y1765" s="13">
        <f>(X1765-U1765)/U1765*100</f>
        <v>1.8013100436681178</v>
      </c>
      <c r="Z1765" s="14">
        <f>IF(W1765&gt;10,"NA",Y1765)</f>
        <v>1.8013100436681178</v>
      </c>
    </row>
    <row r="1766" spans="1:26" ht="19" x14ac:dyDescent="0.25">
      <c r="A1766" s="23">
        <v>1765</v>
      </c>
      <c r="B1766" s="3" t="s">
        <v>0</v>
      </c>
      <c r="C1766" s="3" t="s">
        <v>51</v>
      </c>
      <c r="D1766" s="3" t="s">
        <v>51</v>
      </c>
      <c r="E1766" s="3" t="s">
        <v>48</v>
      </c>
      <c r="F1766" s="3" t="s">
        <v>23</v>
      </c>
      <c r="G1766" s="3">
        <v>45</v>
      </c>
      <c r="H1766" s="3" t="s">
        <v>9</v>
      </c>
      <c r="I1766" s="3" t="s">
        <v>35</v>
      </c>
      <c r="J1766" s="3">
        <v>369</v>
      </c>
      <c r="K1766" s="3">
        <v>15</v>
      </c>
      <c r="L1766" s="3">
        <v>15</v>
      </c>
      <c r="M1766" s="4">
        <f>PI()*(K1766/2)^2/1000+PI()*(L1766/2)^2/1000</f>
        <v>0.35342917352885173</v>
      </c>
      <c r="N1766" s="33">
        <v>1</v>
      </c>
      <c r="O1766" s="3">
        <v>5</v>
      </c>
      <c r="P1766" s="3">
        <v>1.825</v>
      </c>
      <c r="Q1766" s="3">
        <v>1.556</v>
      </c>
      <c r="R1766" s="3">
        <v>1.514</v>
      </c>
      <c r="S1766" s="6">
        <v>0</v>
      </c>
      <c r="T1766" s="6">
        <f>R1766-S1766</f>
        <v>1.514</v>
      </c>
      <c r="U1766" s="3">
        <v>1.514</v>
      </c>
      <c r="V1766" s="6">
        <f>U1766-S1766</f>
        <v>1.514</v>
      </c>
      <c r="W1766" s="6">
        <f>100 - (1 - (((U1766-T1766)/U1766)+(S1766/T1766)))*100</f>
        <v>0</v>
      </c>
      <c r="X1766" s="3">
        <v>1.5569999999999999</v>
      </c>
      <c r="Y1766" s="13">
        <f>(X1766-U1766)/U1766*100</f>
        <v>2.8401585204755566</v>
      </c>
      <c r="Z1766" s="14">
        <f>IF(W1766&gt;10,"NA",Y1766)</f>
        <v>2.8401585204755566</v>
      </c>
    </row>
    <row r="1767" spans="1:26" ht="19" x14ac:dyDescent="0.25">
      <c r="A1767" s="23">
        <v>1766</v>
      </c>
      <c r="B1767" s="3" t="s">
        <v>0</v>
      </c>
      <c r="C1767" s="3" t="s">
        <v>51</v>
      </c>
      <c r="D1767" s="3" t="s">
        <v>51</v>
      </c>
      <c r="E1767" s="3" t="s">
        <v>48</v>
      </c>
      <c r="F1767" s="3" t="s">
        <v>23</v>
      </c>
      <c r="G1767" s="3">
        <v>45</v>
      </c>
      <c r="H1767" s="3" t="s">
        <v>9</v>
      </c>
      <c r="I1767" s="3" t="s">
        <v>35</v>
      </c>
      <c r="J1767" s="3">
        <v>369</v>
      </c>
      <c r="K1767" s="3">
        <v>15</v>
      </c>
      <c r="L1767" s="3">
        <v>15</v>
      </c>
      <c r="M1767" s="4">
        <f>PI()*(K1767/2)^2/1000+PI()*(L1767/2)^2/1000</f>
        <v>0.35342917352885173</v>
      </c>
      <c r="N1767" s="33">
        <v>0</v>
      </c>
      <c r="O1767" s="3">
        <v>6</v>
      </c>
      <c r="P1767" s="3">
        <v>2.7240000000000002</v>
      </c>
      <c r="Q1767" s="3">
        <v>3.2589999999999999</v>
      </c>
      <c r="R1767" s="3">
        <v>3.1949999999999998</v>
      </c>
      <c r="S1767" s="6">
        <v>0</v>
      </c>
      <c r="T1767" s="6">
        <f>R1767-S1767</f>
        <v>3.1949999999999998</v>
      </c>
      <c r="U1767" s="3">
        <v>4.234</v>
      </c>
      <c r="V1767" s="6">
        <f>U1767-S1767</f>
        <v>4.234</v>
      </c>
      <c r="W1767" s="6">
        <f>100 - (1 - (((U1767-T1767)/U1767)+(S1767/T1767)))*100</f>
        <v>24.539442607463386</v>
      </c>
      <c r="X1767" s="3">
        <v>4.234</v>
      </c>
      <c r="Y1767" s="13">
        <f>(X1767-U1767)/U1767*100</f>
        <v>0</v>
      </c>
      <c r="Z1767" s="14" t="str">
        <f>IF(W1767&gt;10,"NA",Y1767)</f>
        <v>NA</v>
      </c>
    </row>
    <row r="1768" spans="1:26" ht="19" x14ac:dyDescent="0.25">
      <c r="A1768" s="23">
        <v>1767</v>
      </c>
      <c r="B1768" s="3" t="s">
        <v>0</v>
      </c>
      <c r="C1768" s="3" t="s">
        <v>51</v>
      </c>
      <c r="D1768" s="3" t="s">
        <v>51</v>
      </c>
      <c r="E1768" s="3" t="s">
        <v>48</v>
      </c>
      <c r="F1768" s="3" t="s">
        <v>23</v>
      </c>
      <c r="G1768" s="3">
        <v>45</v>
      </c>
      <c r="H1768" s="3" t="s">
        <v>9</v>
      </c>
      <c r="I1768" s="3" t="s">
        <v>35</v>
      </c>
      <c r="J1768" s="3">
        <v>369</v>
      </c>
      <c r="K1768" s="3">
        <v>15</v>
      </c>
      <c r="L1768" s="3">
        <v>15</v>
      </c>
      <c r="M1768" s="4">
        <f>PI()*(K1768/2)^2/1000+PI()*(L1768/2)^2/1000</f>
        <v>0.35342917352885173</v>
      </c>
      <c r="N1768" s="33">
        <v>0</v>
      </c>
      <c r="O1768" s="3">
        <v>7</v>
      </c>
      <c r="P1768" s="3">
        <v>2.839</v>
      </c>
      <c r="Q1768" s="3">
        <v>4.4710000000000001</v>
      </c>
      <c r="R1768" s="3">
        <v>4.3719999999999999</v>
      </c>
      <c r="S1768" s="6">
        <v>0</v>
      </c>
      <c r="T1768" s="6">
        <f>R1768-S1768</f>
        <v>4.3719999999999999</v>
      </c>
      <c r="U1768" s="3">
        <v>4.4130000000000003</v>
      </c>
      <c r="V1768" s="6">
        <f>U1768-S1768</f>
        <v>4.4130000000000003</v>
      </c>
      <c r="W1768" s="6">
        <f>100 - (1 - (((U1768-T1768)/U1768)+(S1768/T1768)))*100</f>
        <v>0.92907319283935408</v>
      </c>
      <c r="X1768" s="3">
        <v>4.5119999999999996</v>
      </c>
      <c r="Y1768" s="13">
        <f>(X1768-U1768)/U1768*100</f>
        <v>2.2433718558803375</v>
      </c>
      <c r="Z1768" s="14">
        <f>IF(W1768&gt;10,"NA",Y1768)</f>
        <v>2.2433718558803375</v>
      </c>
    </row>
    <row r="1769" spans="1:26" ht="19" x14ac:dyDescent="0.25">
      <c r="A1769" s="23">
        <v>1768</v>
      </c>
      <c r="B1769" s="3" t="s">
        <v>0</v>
      </c>
      <c r="C1769" s="3" t="s">
        <v>51</v>
      </c>
      <c r="D1769" s="3" t="s">
        <v>51</v>
      </c>
      <c r="E1769" s="3" t="s">
        <v>48</v>
      </c>
      <c r="F1769" s="3" t="s">
        <v>23</v>
      </c>
      <c r="G1769" s="3">
        <v>45</v>
      </c>
      <c r="H1769" s="3" t="s">
        <v>9</v>
      </c>
      <c r="I1769" s="3" t="s">
        <v>35</v>
      </c>
      <c r="J1769" s="3">
        <v>369</v>
      </c>
      <c r="K1769" s="3">
        <v>15</v>
      </c>
      <c r="L1769" s="3">
        <v>15</v>
      </c>
      <c r="M1769" s="4">
        <f>PI()*(K1769/2)^2/1000+PI()*(L1769/2)^2/1000</f>
        <v>0.35342917352885173</v>
      </c>
      <c r="N1769" s="33">
        <v>0</v>
      </c>
      <c r="O1769" s="3">
        <v>8</v>
      </c>
      <c r="P1769" s="3">
        <v>2.7639999999999998</v>
      </c>
      <c r="Q1769" s="3">
        <v>3.2330000000000001</v>
      </c>
      <c r="R1769" s="3">
        <v>3.1669999999999998</v>
      </c>
      <c r="S1769" s="6">
        <v>0</v>
      </c>
      <c r="T1769" s="6">
        <f>R1769-S1769</f>
        <v>3.1669999999999998</v>
      </c>
      <c r="U1769" s="3">
        <v>3.7949999999999999</v>
      </c>
      <c r="V1769" s="6">
        <f>U1769-S1769</f>
        <v>3.7949999999999999</v>
      </c>
      <c r="W1769" s="6">
        <f>100 - (1 - (((U1769-T1769)/U1769)+(S1769/T1769)))*100</f>
        <v>16.548089591567859</v>
      </c>
      <c r="X1769" s="3">
        <v>3.7949999999999999</v>
      </c>
      <c r="Y1769" s="13">
        <f>(X1769-U1769)/U1769*100</f>
        <v>0</v>
      </c>
      <c r="Z1769" s="14" t="str">
        <f>IF(W1769&gt;10,"NA",Y1769)</f>
        <v>NA</v>
      </c>
    </row>
    <row r="1770" spans="1:26" ht="19" x14ac:dyDescent="0.25">
      <c r="A1770" s="23">
        <v>1769</v>
      </c>
      <c r="B1770" s="3" t="s">
        <v>0</v>
      </c>
      <c r="C1770" s="3" t="s">
        <v>51</v>
      </c>
      <c r="D1770" s="3" t="s">
        <v>51</v>
      </c>
      <c r="E1770" s="3" t="s">
        <v>48</v>
      </c>
      <c r="F1770" s="3" t="s">
        <v>23</v>
      </c>
      <c r="G1770" s="3">
        <v>45</v>
      </c>
      <c r="H1770" s="3" t="s">
        <v>9</v>
      </c>
      <c r="I1770" s="3" t="s">
        <v>35</v>
      </c>
      <c r="J1770" s="3">
        <v>369</v>
      </c>
      <c r="K1770" s="3">
        <v>15</v>
      </c>
      <c r="L1770" s="3">
        <v>15</v>
      </c>
      <c r="M1770" s="4">
        <f>PI()*(K1770/2)^2/1000+PI()*(L1770/2)^2/1000</f>
        <v>0.35342917352885173</v>
      </c>
      <c r="N1770" s="33">
        <v>0</v>
      </c>
      <c r="O1770" s="3">
        <v>9</v>
      </c>
      <c r="P1770" s="3">
        <v>2.9449999999999998</v>
      </c>
      <c r="Q1770" s="3">
        <v>4.4989999999999997</v>
      </c>
      <c r="R1770" s="3">
        <v>4.4560000000000004</v>
      </c>
      <c r="S1770" s="6">
        <v>0</v>
      </c>
      <c r="T1770" s="6">
        <f>R1770-S1770</f>
        <v>4.4560000000000004</v>
      </c>
      <c r="U1770" s="3">
        <v>4.4560000000000004</v>
      </c>
      <c r="V1770" s="6">
        <f>U1770-S1770</f>
        <v>4.4560000000000004</v>
      </c>
      <c r="W1770" s="6">
        <f>100 - (1 - (((U1770-T1770)/U1770)+(S1770/T1770)))*100</f>
        <v>0</v>
      </c>
      <c r="X1770" s="3">
        <v>4.577</v>
      </c>
      <c r="Y1770" s="13">
        <f>(X1770-U1770)/U1770*100</f>
        <v>2.7154398563734188</v>
      </c>
      <c r="Z1770" s="14">
        <f>IF(W1770&gt;10,"NA",Y1770)</f>
        <v>2.7154398563734188</v>
      </c>
    </row>
    <row r="1771" spans="1:26" ht="19" x14ac:dyDescent="0.25">
      <c r="A1771" s="23">
        <v>1770</v>
      </c>
      <c r="B1771" s="3" t="s">
        <v>0</v>
      </c>
      <c r="C1771" s="3" t="s">
        <v>51</v>
      </c>
      <c r="D1771" s="3" t="s">
        <v>51</v>
      </c>
      <c r="E1771" s="3" t="s">
        <v>48</v>
      </c>
      <c r="F1771" s="3" t="s">
        <v>23</v>
      </c>
      <c r="G1771" s="3">
        <v>45</v>
      </c>
      <c r="H1771" s="3" t="s">
        <v>17</v>
      </c>
      <c r="I1771" s="3" t="s">
        <v>35</v>
      </c>
      <c r="J1771" s="3">
        <v>369</v>
      </c>
      <c r="K1771" s="3">
        <v>15</v>
      </c>
      <c r="L1771" s="3">
        <v>15</v>
      </c>
      <c r="M1771" s="4">
        <f>PI()*(K1771/2)^2/1000+PI()*(L1771/2)^2/1000</f>
        <v>0.35342917352885173</v>
      </c>
      <c r="N1771" s="33">
        <v>0</v>
      </c>
      <c r="O1771" s="3">
        <v>1</v>
      </c>
      <c r="P1771" s="3">
        <v>4.298</v>
      </c>
      <c r="Q1771" s="3">
        <v>6.9169999999999998</v>
      </c>
      <c r="R1771" s="3">
        <v>6.73</v>
      </c>
      <c r="S1771" s="6">
        <v>0</v>
      </c>
      <c r="T1771" s="6">
        <f>R1771-S1771</f>
        <v>6.73</v>
      </c>
      <c r="U1771" s="3">
        <v>8.5739999999999998</v>
      </c>
      <c r="V1771" s="6">
        <f>U1771-S1771</f>
        <v>8.5739999999999998</v>
      </c>
      <c r="W1771" s="6">
        <f>100 - (1 - (((U1771-T1771)/U1771)+(S1771/T1771)))*100</f>
        <v>21.50688126895264</v>
      </c>
      <c r="X1771" s="3">
        <v>8.5739999999999998</v>
      </c>
      <c r="Y1771" s="13">
        <f>(X1771-U1771)/U1771*100</f>
        <v>0</v>
      </c>
      <c r="Z1771" s="14" t="str">
        <f>IF(W1771&gt;10,"NA",Y1771)</f>
        <v>NA</v>
      </c>
    </row>
    <row r="1772" spans="1:26" ht="19" x14ac:dyDescent="0.25">
      <c r="A1772" s="23">
        <v>1771</v>
      </c>
      <c r="B1772" s="3" t="s">
        <v>0</v>
      </c>
      <c r="C1772" s="3" t="s">
        <v>51</v>
      </c>
      <c r="D1772" s="3" t="s">
        <v>51</v>
      </c>
      <c r="E1772" s="3" t="s">
        <v>48</v>
      </c>
      <c r="F1772" s="3" t="s">
        <v>23</v>
      </c>
      <c r="G1772" s="3">
        <v>45</v>
      </c>
      <c r="H1772" s="3" t="s">
        <v>17</v>
      </c>
      <c r="I1772" s="3" t="s">
        <v>35</v>
      </c>
      <c r="J1772" s="3">
        <v>369</v>
      </c>
      <c r="K1772" s="3">
        <v>15</v>
      </c>
      <c r="L1772" s="3">
        <v>15</v>
      </c>
      <c r="M1772" s="4">
        <f>PI()*(K1772/2)^2/1000+PI()*(L1772/2)^2/1000</f>
        <v>0.35342917352885173</v>
      </c>
      <c r="N1772" s="33">
        <v>0</v>
      </c>
      <c r="O1772" s="3">
        <v>2</v>
      </c>
      <c r="P1772" s="3">
        <v>3.11</v>
      </c>
      <c r="Q1772" s="3">
        <v>3.0819999999999999</v>
      </c>
      <c r="R1772" s="3">
        <v>2.9460000000000002</v>
      </c>
      <c r="S1772" s="6">
        <v>0</v>
      </c>
      <c r="T1772" s="6">
        <f>R1772-S1772</f>
        <v>2.9460000000000002</v>
      </c>
      <c r="U1772" s="3">
        <v>5.8540000000000001</v>
      </c>
      <c r="V1772" s="6">
        <f>U1772-S1772</f>
        <v>5.8540000000000001</v>
      </c>
      <c r="W1772" s="6">
        <f>100 - (1 - (((U1772-T1772)/U1772)+(S1772/T1772)))*100</f>
        <v>49.675435599590024</v>
      </c>
      <c r="X1772" s="3">
        <v>5.8540000000000001</v>
      </c>
      <c r="Y1772" s="13">
        <f>(X1772-U1772)/U1772*100</f>
        <v>0</v>
      </c>
      <c r="Z1772" s="14" t="str">
        <f>IF(W1772&gt;10,"NA",Y1772)</f>
        <v>NA</v>
      </c>
    </row>
    <row r="1773" spans="1:26" ht="19" x14ac:dyDescent="0.25">
      <c r="A1773" s="23">
        <v>1772</v>
      </c>
      <c r="B1773" s="3" t="s">
        <v>0</v>
      </c>
      <c r="C1773" s="3" t="s">
        <v>51</v>
      </c>
      <c r="D1773" s="3" t="s">
        <v>51</v>
      </c>
      <c r="E1773" s="3" t="s">
        <v>48</v>
      </c>
      <c r="F1773" s="3" t="s">
        <v>23</v>
      </c>
      <c r="G1773" s="3">
        <v>45</v>
      </c>
      <c r="H1773" s="3" t="s">
        <v>17</v>
      </c>
      <c r="I1773" s="3" t="s">
        <v>35</v>
      </c>
      <c r="J1773" s="3">
        <v>369</v>
      </c>
      <c r="K1773" s="3">
        <v>15</v>
      </c>
      <c r="L1773" s="3">
        <v>15</v>
      </c>
      <c r="M1773" s="4">
        <f>PI()*(K1773/2)^2/1000+PI()*(L1773/2)^2/1000</f>
        <v>0.35342917352885173</v>
      </c>
      <c r="N1773" s="33">
        <v>0</v>
      </c>
      <c r="O1773" s="3">
        <v>3</v>
      </c>
      <c r="P1773" s="3">
        <v>3.4119999999999999</v>
      </c>
      <c r="Q1773" s="3">
        <v>4.8220000000000001</v>
      </c>
      <c r="R1773" s="3">
        <v>4.57</v>
      </c>
      <c r="S1773" s="6">
        <v>0</v>
      </c>
      <c r="T1773" s="6">
        <f>R1773-S1773</f>
        <v>4.57</v>
      </c>
      <c r="U1773" s="3">
        <v>6.1970000000000001</v>
      </c>
      <c r="V1773" s="6">
        <f>U1773-S1773</f>
        <v>6.1970000000000001</v>
      </c>
      <c r="W1773" s="6">
        <f>100 - (1 - (((U1773-T1773)/U1773)+(S1773/T1773)))*100</f>
        <v>26.254639341616908</v>
      </c>
      <c r="X1773" s="3">
        <v>6.1970000000000001</v>
      </c>
      <c r="Y1773" s="13">
        <f>(X1773-U1773)/U1773*100</f>
        <v>0</v>
      </c>
      <c r="Z1773" s="14" t="str">
        <f>IF(W1773&gt;10,"NA",Y1773)</f>
        <v>NA</v>
      </c>
    </row>
    <row r="1774" spans="1:26" ht="19" x14ac:dyDescent="0.25">
      <c r="A1774" s="23">
        <v>1773</v>
      </c>
      <c r="B1774" s="3" t="s">
        <v>0</v>
      </c>
      <c r="C1774" s="3" t="s">
        <v>51</v>
      </c>
      <c r="D1774" s="3" t="s">
        <v>51</v>
      </c>
      <c r="E1774" s="3" t="s">
        <v>48</v>
      </c>
      <c r="F1774" s="3" t="s">
        <v>23</v>
      </c>
      <c r="G1774" s="3">
        <v>45</v>
      </c>
      <c r="H1774" s="3" t="s">
        <v>17</v>
      </c>
      <c r="I1774" s="3" t="s">
        <v>35</v>
      </c>
      <c r="J1774" s="3">
        <v>369</v>
      </c>
      <c r="K1774" s="3">
        <v>15</v>
      </c>
      <c r="L1774" s="3">
        <v>15</v>
      </c>
      <c r="M1774" s="4">
        <f>PI()*(K1774/2)^2/1000+PI()*(L1774/2)^2/1000</f>
        <v>0.35342917352885173</v>
      </c>
      <c r="N1774" s="33">
        <v>1</v>
      </c>
      <c r="O1774" s="3">
        <v>4</v>
      </c>
      <c r="P1774" s="3">
        <v>2.6789999999999998</v>
      </c>
      <c r="Q1774" s="3">
        <v>1.972</v>
      </c>
      <c r="R1774" s="3">
        <v>1.88</v>
      </c>
      <c r="S1774" s="6">
        <v>0</v>
      </c>
      <c r="T1774" s="6">
        <f>R1774-S1774</f>
        <v>1.88</v>
      </c>
      <c r="U1774" s="3">
        <v>4.4619999999999997</v>
      </c>
      <c r="V1774" s="6">
        <f>U1774-S1774</f>
        <v>4.4619999999999997</v>
      </c>
      <c r="W1774" s="6">
        <f>100 - (1 - (((U1774-T1774)/U1774)+(S1774/T1774)))*100</f>
        <v>57.866427610936796</v>
      </c>
      <c r="X1774" s="3">
        <v>4.4619999999999997</v>
      </c>
      <c r="Y1774" s="13">
        <f>(X1774-U1774)/U1774*100</f>
        <v>0</v>
      </c>
      <c r="Z1774" s="14" t="str">
        <f>IF(W1774&gt;10,"NA",Y1774)</f>
        <v>NA</v>
      </c>
    </row>
    <row r="1775" spans="1:26" ht="19" x14ac:dyDescent="0.25">
      <c r="A1775" s="23">
        <v>1774</v>
      </c>
      <c r="B1775" s="3" t="s">
        <v>0</v>
      </c>
      <c r="C1775" s="3" t="s">
        <v>51</v>
      </c>
      <c r="D1775" s="3" t="s">
        <v>51</v>
      </c>
      <c r="E1775" s="3" t="s">
        <v>48</v>
      </c>
      <c r="F1775" s="3" t="s">
        <v>23</v>
      </c>
      <c r="G1775" s="3">
        <v>45</v>
      </c>
      <c r="H1775" s="3" t="s">
        <v>17</v>
      </c>
      <c r="I1775" s="3" t="s">
        <v>35</v>
      </c>
      <c r="J1775" s="3">
        <v>369</v>
      </c>
      <c r="K1775" s="3">
        <v>15</v>
      </c>
      <c r="L1775" s="3">
        <v>15</v>
      </c>
      <c r="M1775" s="4">
        <f>PI()*(K1775/2)^2/1000+PI()*(L1775/2)^2/1000</f>
        <v>0.35342917352885173</v>
      </c>
      <c r="N1775" s="33">
        <v>1</v>
      </c>
      <c r="O1775" s="3">
        <v>5</v>
      </c>
      <c r="P1775" s="3">
        <v>2.952</v>
      </c>
      <c r="Q1775" s="3">
        <v>4.9610000000000003</v>
      </c>
      <c r="R1775" s="3">
        <v>4.8920000000000003</v>
      </c>
      <c r="S1775" s="6">
        <v>0</v>
      </c>
      <c r="T1775" s="6">
        <f>R1775-S1775</f>
        <v>4.8920000000000003</v>
      </c>
      <c r="U1775" s="3">
        <v>4.8920000000000003</v>
      </c>
      <c r="V1775" s="6">
        <f>U1775-S1775</f>
        <v>4.8920000000000003</v>
      </c>
      <c r="W1775" s="6">
        <f>100 - (1 - (((U1775-T1775)/U1775)+(S1775/T1775)))*100</f>
        <v>0</v>
      </c>
      <c r="X1775" s="3">
        <v>4.9930000000000003</v>
      </c>
      <c r="Y1775" s="13">
        <f>(X1775-U1775)/U1775*100</f>
        <v>2.0645952575633681</v>
      </c>
      <c r="Z1775" s="14">
        <f>IF(W1775&gt;10,"NA",Y1775)</f>
        <v>2.0645952575633681</v>
      </c>
    </row>
    <row r="1776" spans="1:26" ht="19" x14ac:dyDescent="0.25">
      <c r="A1776" s="23">
        <v>1775</v>
      </c>
      <c r="B1776" s="3" t="s">
        <v>0</v>
      </c>
      <c r="C1776" s="3" t="s">
        <v>51</v>
      </c>
      <c r="D1776" s="3" t="s">
        <v>51</v>
      </c>
      <c r="E1776" s="3" t="s">
        <v>48</v>
      </c>
      <c r="F1776" s="3" t="s">
        <v>23</v>
      </c>
      <c r="G1776" s="3">
        <v>45</v>
      </c>
      <c r="H1776" s="3" t="s">
        <v>17</v>
      </c>
      <c r="I1776" s="3" t="s">
        <v>35</v>
      </c>
      <c r="J1776" s="3">
        <v>369</v>
      </c>
      <c r="K1776" s="3">
        <v>15</v>
      </c>
      <c r="L1776" s="3">
        <v>15</v>
      </c>
      <c r="M1776" s="4">
        <f>PI()*(K1776/2)^2/1000+PI()*(L1776/2)^2/1000</f>
        <v>0.35342917352885173</v>
      </c>
      <c r="N1776" s="33">
        <v>0</v>
      </c>
      <c r="O1776" s="3">
        <v>6</v>
      </c>
      <c r="P1776" s="3">
        <v>3.1459999999999999</v>
      </c>
      <c r="Q1776" s="3">
        <v>5.5170000000000003</v>
      </c>
      <c r="R1776" s="3">
        <v>5.3639999999999999</v>
      </c>
      <c r="S1776" s="6">
        <v>0</v>
      </c>
      <c r="T1776" s="6">
        <f>R1776-S1776</f>
        <v>5.3639999999999999</v>
      </c>
      <c r="U1776" s="3">
        <v>6.02</v>
      </c>
      <c r="V1776" s="6">
        <f>U1776-S1776</f>
        <v>6.02</v>
      </c>
      <c r="W1776" s="6">
        <f>100 - (1 - (((U1776-T1776)/U1776)+(S1776/T1776)))*100</f>
        <v>10.897009966777404</v>
      </c>
      <c r="X1776" s="3">
        <v>6.06</v>
      </c>
      <c r="Y1776" s="13">
        <f>(X1776-U1776)/U1776*100</f>
        <v>0.66445182724252549</v>
      </c>
      <c r="Z1776" s="14" t="str">
        <f>IF(W1776&gt;10,"NA",Y1776)</f>
        <v>NA</v>
      </c>
    </row>
    <row r="1777" spans="1:26" ht="19" x14ac:dyDescent="0.25">
      <c r="A1777" s="23">
        <v>1776</v>
      </c>
      <c r="B1777" s="3" t="s">
        <v>0</v>
      </c>
      <c r="C1777" s="3" t="s">
        <v>51</v>
      </c>
      <c r="D1777" s="3" t="s">
        <v>51</v>
      </c>
      <c r="E1777" s="3" t="s">
        <v>48</v>
      </c>
      <c r="F1777" s="3" t="s">
        <v>23</v>
      </c>
      <c r="G1777" s="3">
        <v>45</v>
      </c>
      <c r="H1777" s="3" t="s">
        <v>17</v>
      </c>
      <c r="I1777" s="3" t="s">
        <v>35</v>
      </c>
      <c r="J1777" s="3">
        <v>369</v>
      </c>
      <c r="K1777" s="3">
        <v>15</v>
      </c>
      <c r="L1777" s="3">
        <v>15</v>
      </c>
      <c r="M1777" s="4">
        <f>PI()*(K1777/2)^2/1000+PI()*(L1777/2)^2/1000</f>
        <v>0.35342917352885173</v>
      </c>
      <c r="N1777" s="33">
        <v>1</v>
      </c>
      <c r="O1777" s="3">
        <v>7</v>
      </c>
      <c r="P1777" s="3">
        <v>2.2799999999999998</v>
      </c>
      <c r="Q1777" s="3">
        <v>3.0459999999999998</v>
      </c>
      <c r="R1777" s="3">
        <v>3</v>
      </c>
      <c r="S1777" s="6">
        <v>0</v>
      </c>
      <c r="T1777" s="6">
        <f>R1777-S1777</f>
        <v>3</v>
      </c>
      <c r="U1777" s="3">
        <v>3</v>
      </c>
      <c r="V1777" s="6">
        <f>U1777-S1777</f>
        <v>3</v>
      </c>
      <c r="W1777" s="6">
        <f>100 - (1 - (((U1777-T1777)/U1777)+(S1777/T1777)))*100</f>
        <v>0</v>
      </c>
      <c r="X1777" s="3">
        <v>3.0859999999999999</v>
      </c>
      <c r="Y1777" s="13">
        <f>(X1777-U1777)/U1777*100</f>
        <v>2.8666666666666618</v>
      </c>
      <c r="Z1777" s="14">
        <f>IF(W1777&gt;10,"NA",Y1777)</f>
        <v>2.8666666666666618</v>
      </c>
    </row>
    <row r="1778" spans="1:26" ht="19" x14ac:dyDescent="0.25">
      <c r="A1778" s="23">
        <v>1777</v>
      </c>
      <c r="B1778" s="3" t="s">
        <v>0</v>
      </c>
      <c r="C1778" s="3" t="s">
        <v>51</v>
      </c>
      <c r="D1778" s="3" t="s">
        <v>51</v>
      </c>
      <c r="E1778" s="3" t="s">
        <v>48</v>
      </c>
      <c r="F1778" s="3" t="s">
        <v>23</v>
      </c>
      <c r="G1778" s="3">
        <v>45</v>
      </c>
      <c r="H1778" s="3" t="s">
        <v>17</v>
      </c>
      <c r="I1778" s="3" t="s">
        <v>35</v>
      </c>
      <c r="J1778" s="3">
        <v>369</v>
      </c>
      <c r="K1778" s="3">
        <v>15</v>
      </c>
      <c r="L1778" s="3">
        <v>15</v>
      </c>
      <c r="M1778" s="4">
        <f>PI()*(K1778/2)^2/1000+PI()*(L1778/2)^2/1000</f>
        <v>0.35342917352885173</v>
      </c>
      <c r="N1778" s="33">
        <v>1</v>
      </c>
      <c r="O1778" s="3">
        <v>8</v>
      </c>
      <c r="P1778" s="3">
        <v>2.5339999999999998</v>
      </c>
      <c r="Q1778" s="3">
        <v>2.9889999999999999</v>
      </c>
      <c r="R1778" s="3">
        <v>2.9020000000000001</v>
      </c>
      <c r="S1778" s="6">
        <v>0</v>
      </c>
      <c r="T1778" s="6">
        <f>R1778-S1778</f>
        <v>2.9020000000000001</v>
      </c>
      <c r="U1778" s="3">
        <v>3.4239999999999999</v>
      </c>
      <c r="V1778" s="6">
        <f>U1778-S1778</f>
        <v>3.4239999999999999</v>
      </c>
      <c r="W1778" s="6">
        <f>100 - (1 - (((U1778-T1778)/U1778)+(S1778/T1778)))*100</f>
        <v>15.245327102803728</v>
      </c>
      <c r="X1778" s="3">
        <v>3.4550000000000001</v>
      </c>
      <c r="Y1778" s="13">
        <f>(X1778-U1778)/U1778*100</f>
        <v>0.90537383177570507</v>
      </c>
      <c r="Z1778" s="14" t="str">
        <f>IF(W1778&gt;10,"NA",Y1778)</f>
        <v>NA</v>
      </c>
    </row>
    <row r="1779" spans="1:26" ht="19" x14ac:dyDescent="0.25">
      <c r="A1779" s="23">
        <v>1778</v>
      </c>
      <c r="B1779" s="3" t="s">
        <v>0</v>
      </c>
      <c r="C1779" s="3" t="s">
        <v>51</v>
      </c>
      <c r="D1779" s="3" t="s">
        <v>51</v>
      </c>
      <c r="E1779" s="3" t="s">
        <v>48</v>
      </c>
      <c r="F1779" s="3" t="s">
        <v>23</v>
      </c>
      <c r="G1779" s="3">
        <v>45</v>
      </c>
      <c r="H1779" s="3" t="s">
        <v>17</v>
      </c>
      <c r="I1779" s="3" t="s">
        <v>35</v>
      </c>
      <c r="J1779" s="3">
        <v>369</v>
      </c>
      <c r="K1779" s="3">
        <v>15</v>
      </c>
      <c r="L1779" s="3">
        <v>15</v>
      </c>
      <c r="M1779" s="4">
        <f>PI()*(K1779/2)^2/1000+PI()*(L1779/2)^2/1000</f>
        <v>0.35342917352885173</v>
      </c>
      <c r="N1779" s="33">
        <v>0</v>
      </c>
      <c r="O1779" s="3">
        <v>9</v>
      </c>
      <c r="P1779" s="3">
        <v>3.0609999999999999</v>
      </c>
      <c r="Q1779" s="3">
        <v>4.93</v>
      </c>
      <c r="R1779" s="3">
        <v>4.7220000000000004</v>
      </c>
      <c r="S1779" s="6">
        <v>0</v>
      </c>
      <c r="T1779" s="6">
        <f>R1779-S1779</f>
        <v>4.7220000000000004</v>
      </c>
      <c r="U1779" s="3">
        <v>4.7220000000000004</v>
      </c>
      <c r="V1779" s="6">
        <f>U1779-S1779</f>
        <v>4.7220000000000004</v>
      </c>
      <c r="W1779" s="6">
        <f>100 - (1 - (((U1779-T1779)/U1779)+(S1779/T1779)))*100</f>
        <v>0</v>
      </c>
      <c r="X1779" s="3">
        <v>4.7949999999999999</v>
      </c>
      <c r="Y1779" s="13">
        <f>(X1779-U1779)/U1779*100</f>
        <v>1.5459551037695787</v>
      </c>
      <c r="Z1779" s="14">
        <f>IF(W1779&gt;10,"NA",Y1779)</f>
        <v>1.5459551037695787</v>
      </c>
    </row>
    <row r="1780" spans="1:26" ht="19" x14ac:dyDescent="0.25">
      <c r="A1780" s="23">
        <v>1779</v>
      </c>
      <c r="B1780" s="3" t="s">
        <v>25</v>
      </c>
      <c r="C1780" s="3" t="s">
        <v>52</v>
      </c>
      <c r="D1780" s="3" t="s">
        <v>52</v>
      </c>
      <c r="E1780" s="3" t="s">
        <v>47</v>
      </c>
      <c r="F1780" s="3" t="s">
        <v>23</v>
      </c>
      <c r="G1780" s="3">
        <v>46</v>
      </c>
      <c r="H1780" s="3" t="s">
        <v>9</v>
      </c>
      <c r="I1780" s="3" t="s">
        <v>31</v>
      </c>
      <c r="J1780" s="3">
        <v>539</v>
      </c>
      <c r="K1780" s="3">
        <v>37</v>
      </c>
      <c r="L1780" s="3">
        <v>0</v>
      </c>
      <c r="M1780" s="4">
        <f>PI()*(K1780/2)^2/1000+PI()*(L1780/2)^2/1000</f>
        <v>1.0752100856911069</v>
      </c>
      <c r="N1780" s="33">
        <v>1</v>
      </c>
      <c r="O1780" s="3">
        <v>1</v>
      </c>
      <c r="P1780" s="3">
        <v>2.44</v>
      </c>
      <c r="Q1780" s="3">
        <v>3.9609999999999999</v>
      </c>
      <c r="R1780" s="3">
        <v>3.863</v>
      </c>
      <c r="S1780" s="6">
        <v>0</v>
      </c>
      <c r="T1780" s="6">
        <f>R1780-S1780</f>
        <v>3.863</v>
      </c>
      <c r="U1780" s="3">
        <v>3.863</v>
      </c>
      <c r="V1780" s="6">
        <f>U1780-S1780</f>
        <v>3.863</v>
      </c>
      <c r="W1780" s="6">
        <f>100 - (1 - (((U1780-T1780)/U1780)+(S1780/T1780)))*100</f>
        <v>0</v>
      </c>
      <c r="X1780" s="3">
        <v>3.9449999999999998</v>
      </c>
      <c r="Y1780" s="13">
        <f>(X1780-U1780)/U1780*100</f>
        <v>2.1227025627750415</v>
      </c>
      <c r="Z1780" s="14">
        <f>IF(W1780&gt;10,"NA",Y1780)</f>
        <v>2.1227025627750415</v>
      </c>
    </row>
    <row r="1781" spans="1:26" ht="19" x14ac:dyDescent="0.25">
      <c r="A1781" s="23">
        <v>1780</v>
      </c>
      <c r="B1781" s="3" t="s">
        <v>25</v>
      </c>
      <c r="C1781" s="3" t="s">
        <v>52</v>
      </c>
      <c r="D1781" s="3" t="s">
        <v>52</v>
      </c>
      <c r="E1781" s="3" t="s">
        <v>47</v>
      </c>
      <c r="F1781" s="3" t="s">
        <v>23</v>
      </c>
      <c r="G1781" s="3">
        <v>46</v>
      </c>
      <c r="H1781" s="3" t="s">
        <v>9</v>
      </c>
      <c r="I1781" s="3" t="s">
        <v>31</v>
      </c>
      <c r="J1781" s="3">
        <v>539</v>
      </c>
      <c r="K1781" s="3">
        <v>37</v>
      </c>
      <c r="L1781" s="3">
        <v>0</v>
      </c>
      <c r="M1781" s="4">
        <f>PI()*(K1781/2)^2/1000+PI()*(L1781/2)^2/1000</f>
        <v>1.0752100856911069</v>
      </c>
      <c r="N1781" s="33">
        <v>0</v>
      </c>
      <c r="O1781" s="3">
        <v>2</v>
      </c>
      <c r="P1781" s="3">
        <v>1.905</v>
      </c>
      <c r="Q1781" s="3">
        <v>1.421</v>
      </c>
      <c r="R1781" s="3">
        <v>1.357</v>
      </c>
      <c r="S1781" s="6">
        <v>0</v>
      </c>
      <c r="T1781" s="6">
        <f>R1781-S1781</f>
        <v>1.357</v>
      </c>
      <c r="U1781" s="3">
        <v>1.87</v>
      </c>
      <c r="V1781" s="6">
        <f>U1781-S1781</f>
        <v>1.87</v>
      </c>
      <c r="W1781" s="6">
        <f>100 - (1 - (((U1781-T1781)/U1781)+(S1781/T1781)))*100</f>
        <v>27.433155080213908</v>
      </c>
      <c r="X1781" s="3">
        <v>1.87</v>
      </c>
      <c r="Y1781" s="13">
        <f>(X1781-U1781)/U1781*100</f>
        <v>0</v>
      </c>
      <c r="Z1781" s="14" t="str">
        <f>IF(W1781&gt;10,"NA",Y1781)</f>
        <v>NA</v>
      </c>
    </row>
    <row r="1782" spans="1:26" ht="19" x14ac:dyDescent="0.25">
      <c r="A1782" s="23">
        <v>1781</v>
      </c>
      <c r="B1782" s="3" t="s">
        <v>25</v>
      </c>
      <c r="C1782" s="3" t="s">
        <v>52</v>
      </c>
      <c r="D1782" s="3" t="s">
        <v>52</v>
      </c>
      <c r="E1782" s="3" t="s">
        <v>47</v>
      </c>
      <c r="F1782" s="3" t="s">
        <v>23</v>
      </c>
      <c r="G1782" s="3">
        <v>46</v>
      </c>
      <c r="H1782" s="3" t="s">
        <v>9</v>
      </c>
      <c r="I1782" s="3" t="s">
        <v>31</v>
      </c>
      <c r="J1782" s="3">
        <v>539</v>
      </c>
      <c r="K1782" s="3">
        <v>37</v>
      </c>
      <c r="L1782" s="3">
        <v>0</v>
      </c>
      <c r="M1782" s="4">
        <f>PI()*(K1782/2)^2/1000+PI()*(L1782/2)^2/1000</f>
        <v>1.0752100856911069</v>
      </c>
      <c r="N1782" s="33">
        <v>1</v>
      </c>
      <c r="O1782" s="3">
        <v>3</v>
      </c>
      <c r="P1782" s="3">
        <v>2.036</v>
      </c>
      <c r="Q1782" s="3">
        <v>2.052</v>
      </c>
      <c r="R1782" s="3">
        <v>2.0169999999999999</v>
      </c>
      <c r="S1782" s="6">
        <v>0</v>
      </c>
      <c r="T1782" s="6">
        <f>R1782-S1782</f>
        <v>2.0169999999999999</v>
      </c>
      <c r="U1782" s="3">
        <v>2.1190000000000002</v>
      </c>
      <c r="V1782" s="6">
        <f>U1782-S1782</f>
        <v>2.1190000000000002</v>
      </c>
      <c r="W1782" s="6">
        <f>100 - (1 - (((U1782-T1782)/U1782)+(S1782/T1782)))*100</f>
        <v>4.8135913166588153</v>
      </c>
      <c r="X1782" s="3">
        <v>2.1909999999999998</v>
      </c>
      <c r="Y1782" s="13">
        <f>(X1782-U1782)/U1782*100</f>
        <v>3.3978291647003118</v>
      </c>
      <c r="Z1782" s="14">
        <f>IF(W1782&gt;10,"NA",Y1782)</f>
        <v>3.3978291647003118</v>
      </c>
    </row>
    <row r="1783" spans="1:26" ht="19" x14ac:dyDescent="0.25">
      <c r="A1783" s="23">
        <v>1782</v>
      </c>
      <c r="B1783" s="3" t="s">
        <v>25</v>
      </c>
      <c r="C1783" s="3" t="s">
        <v>52</v>
      </c>
      <c r="D1783" s="3" t="s">
        <v>52</v>
      </c>
      <c r="E1783" s="3" t="s">
        <v>47</v>
      </c>
      <c r="F1783" s="3" t="s">
        <v>23</v>
      </c>
      <c r="G1783" s="3">
        <v>46</v>
      </c>
      <c r="H1783" s="3" t="s">
        <v>9</v>
      </c>
      <c r="I1783" s="3" t="s">
        <v>31</v>
      </c>
      <c r="J1783" s="3">
        <v>539</v>
      </c>
      <c r="K1783" s="3">
        <v>37</v>
      </c>
      <c r="L1783" s="3">
        <v>0</v>
      </c>
      <c r="M1783" s="4">
        <f>PI()*(K1783/2)^2/1000+PI()*(L1783/2)^2/1000</f>
        <v>1.0752100856911069</v>
      </c>
      <c r="N1783" s="33">
        <v>1</v>
      </c>
      <c r="O1783" s="3">
        <v>4</v>
      </c>
      <c r="P1783" s="3">
        <v>1.4350000000000001</v>
      </c>
      <c r="Q1783" s="3">
        <v>1.054</v>
      </c>
      <c r="R1783" s="3">
        <v>1.0209999999999999</v>
      </c>
      <c r="S1783" s="6">
        <v>0</v>
      </c>
      <c r="T1783" s="6">
        <f>R1783-S1783</f>
        <v>1.0209999999999999</v>
      </c>
      <c r="U1783" s="3">
        <v>1.0880000000000001</v>
      </c>
      <c r="V1783" s="6">
        <f>U1783-S1783</f>
        <v>1.0880000000000001</v>
      </c>
      <c r="W1783" s="6">
        <f>100 - (1 - (((U1783-T1783)/U1783)+(S1783/T1783)))*100</f>
        <v>6.1580882352941302</v>
      </c>
      <c r="X1783" s="3">
        <v>1.107</v>
      </c>
      <c r="Y1783" s="13">
        <f>(X1783-U1783)/U1783*100</f>
        <v>1.7463235294117561</v>
      </c>
      <c r="Z1783" s="14">
        <f>IF(W1783&gt;10,"NA",Y1783)</f>
        <v>1.7463235294117561</v>
      </c>
    </row>
    <row r="1784" spans="1:26" ht="19" x14ac:dyDescent="0.25">
      <c r="A1784" s="23">
        <v>1783</v>
      </c>
      <c r="B1784" s="3" t="s">
        <v>25</v>
      </c>
      <c r="C1784" s="3" t="s">
        <v>52</v>
      </c>
      <c r="D1784" s="3" t="s">
        <v>52</v>
      </c>
      <c r="E1784" s="3" t="s">
        <v>47</v>
      </c>
      <c r="F1784" s="3" t="s">
        <v>23</v>
      </c>
      <c r="G1784" s="3">
        <v>46</v>
      </c>
      <c r="H1784" s="3" t="s">
        <v>9</v>
      </c>
      <c r="I1784" s="3" t="s">
        <v>31</v>
      </c>
      <c r="J1784" s="3">
        <v>539</v>
      </c>
      <c r="K1784" s="3">
        <v>37</v>
      </c>
      <c r="L1784" s="3">
        <v>0</v>
      </c>
      <c r="M1784" s="4">
        <f>PI()*(K1784/2)^2/1000+PI()*(L1784/2)^2/1000</f>
        <v>1.0752100856911069</v>
      </c>
      <c r="N1784" s="33">
        <v>1</v>
      </c>
      <c r="O1784" s="3">
        <v>5</v>
      </c>
      <c r="P1784" s="3">
        <v>2.1840000000000002</v>
      </c>
      <c r="Q1784" s="3">
        <v>2.9990000000000001</v>
      </c>
      <c r="R1784" s="3">
        <v>2.8969999999999998</v>
      </c>
      <c r="S1784" s="6">
        <v>0</v>
      </c>
      <c r="T1784" s="6">
        <f>R1784-S1784</f>
        <v>2.8969999999999998</v>
      </c>
      <c r="U1784" s="3">
        <v>2.8969999999999998</v>
      </c>
      <c r="V1784" s="6">
        <f>U1784-S1784</f>
        <v>2.8969999999999998</v>
      </c>
      <c r="W1784" s="6">
        <f>100 - (1 - (((U1784-T1784)/U1784)+(S1784/T1784)))*100</f>
        <v>0</v>
      </c>
      <c r="X1784" s="3">
        <v>2.9740000000000002</v>
      </c>
      <c r="Y1784" s="13">
        <f>(X1784-U1784)/U1784*100</f>
        <v>2.6579219882637348</v>
      </c>
      <c r="Z1784" s="14">
        <f>IF(W1784&gt;10,"NA",Y1784)</f>
        <v>2.6579219882637348</v>
      </c>
    </row>
    <row r="1785" spans="1:26" ht="19" x14ac:dyDescent="0.25">
      <c r="A1785" s="23">
        <v>1784</v>
      </c>
      <c r="B1785" s="3" t="s">
        <v>25</v>
      </c>
      <c r="C1785" s="3" t="s">
        <v>52</v>
      </c>
      <c r="D1785" s="3" t="s">
        <v>52</v>
      </c>
      <c r="E1785" s="3" t="s">
        <v>47</v>
      </c>
      <c r="F1785" s="3" t="s">
        <v>23</v>
      </c>
      <c r="G1785" s="3">
        <v>46</v>
      </c>
      <c r="H1785" s="3" t="s">
        <v>9</v>
      </c>
      <c r="I1785" s="3" t="s">
        <v>31</v>
      </c>
      <c r="J1785" s="3">
        <v>539</v>
      </c>
      <c r="K1785" s="3">
        <v>37</v>
      </c>
      <c r="L1785" s="3">
        <v>0</v>
      </c>
      <c r="M1785" s="4">
        <f>PI()*(K1785/2)^2/1000+PI()*(L1785/2)^2/1000</f>
        <v>1.0752100856911069</v>
      </c>
      <c r="N1785" s="33">
        <v>0</v>
      </c>
      <c r="O1785" s="3">
        <v>6</v>
      </c>
      <c r="P1785" s="3">
        <v>2.5419999999999998</v>
      </c>
      <c r="Q1785" s="3">
        <v>1.5549999999999999</v>
      </c>
      <c r="R1785" s="3">
        <v>1.456</v>
      </c>
      <c r="S1785" s="6">
        <v>0</v>
      </c>
      <c r="T1785" s="6">
        <f>R1785-S1785</f>
        <v>1.456</v>
      </c>
      <c r="U1785" s="3">
        <v>2.35</v>
      </c>
      <c r="V1785" s="6">
        <f>U1785-S1785</f>
        <v>2.35</v>
      </c>
      <c r="W1785" s="6">
        <f>100 - (1 - (((U1785-T1785)/U1785)+(S1785/T1785)))*100</f>
        <v>38.042553191489368</v>
      </c>
      <c r="X1785" s="3">
        <v>2.35</v>
      </c>
      <c r="Y1785" s="13">
        <f>(X1785-U1785)/U1785*100</f>
        <v>0</v>
      </c>
      <c r="Z1785" s="14" t="str">
        <f>IF(W1785&gt;10,"NA",Y1785)</f>
        <v>NA</v>
      </c>
    </row>
    <row r="1786" spans="1:26" ht="19" x14ac:dyDescent="0.25">
      <c r="A1786" s="23">
        <v>1785</v>
      </c>
      <c r="B1786" s="3" t="s">
        <v>25</v>
      </c>
      <c r="C1786" s="3" t="s">
        <v>52</v>
      </c>
      <c r="D1786" s="3" t="s">
        <v>52</v>
      </c>
      <c r="E1786" s="3" t="s">
        <v>47</v>
      </c>
      <c r="F1786" s="3" t="s">
        <v>23</v>
      </c>
      <c r="G1786" s="3">
        <v>46</v>
      </c>
      <c r="H1786" s="3" t="s">
        <v>9</v>
      </c>
      <c r="I1786" s="3" t="s">
        <v>31</v>
      </c>
      <c r="J1786" s="3">
        <v>539</v>
      </c>
      <c r="K1786" s="3">
        <v>37</v>
      </c>
      <c r="L1786" s="3">
        <v>0</v>
      </c>
      <c r="M1786" s="4">
        <f>PI()*(K1786/2)^2/1000+PI()*(L1786/2)^2/1000</f>
        <v>1.0752100856911069</v>
      </c>
      <c r="N1786" s="33">
        <v>1</v>
      </c>
      <c r="O1786" s="3">
        <v>7</v>
      </c>
      <c r="P1786" s="3">
        <v>1.964</v>
      </c>
      <c r="Q1786" s="3">
        <v>2.8010000000000002</v>
      </c>
      <c r="R1786" s="3">
        <v>2.7629999999999999</v>
      </c>
      <c r="S1786" s="6">
        <v>0</v>
      </c>
      <c r="T1786" s="6">
        <f>R1786-S1786</f>
        <v>2.7629999999999999</v>
      </c>
      <c r="U1786" s="3">
        <v>2.7629999999999999</v>
      </c>
      <c r="V1786" s="6">
        <f>U1786-S1786</f>
        <v>2.7629999999999999</v>
      </c>
      <c r="W1786" s="6">
        <f>100 - (1 - (((U1786-T1786)/U1786)+(S1786/T1786)))*100</f>
        <v>0</v>
      </c>
      <c r="X1786" s="3">
        <v>2.887</v>
      </c>
      <c r="Y1786" s="13">
        <f>(X1786-U1786)/U1786*100</f>
        <v>4.4878754976474884</v>
      </c>
      <c r="Z1786" s="14">
        <f>IF(W1786&gt;10,"NA",Y1786)</f>
        <v>4.4878754976474884</v>
      </c>
    </row>
    <row r="1787" spans="1:26" ht="19" x14ac:dyDescent="0.25">
      <c r="A1787" s="23">
        <v>1786</v>
      </c>
      <c r="B1787" s="3" t="s">
        <v>25</v>
      </c>
      <c r="C1787" s="3" t="s">
        <v>52</v>
      </c>
      <c r="D1787" s="3" t="s">
        <v>52</v>
      </c>
      <c r="E1787" s="3" t="s">
        <v>47</v>
      </c>
      <c r="F1787" s="3" t="s">
        <v>23</v>
      </c>
      <c r="G1787" s="3">
        <v>46</v>
      </c>
      <c r="H1787" s="3" t="s">
        <v>9</v>
      </c>
      <c r="I1787" s="3" t="s">
        <v>31</v>
      </c>
      <c r="J1787" s="3">
        <v>539</v>
      </c>
      <c r="K1787" s="3">
        <v>37</v>
      </c>
      <c r="L1787" s="3">
        <v>0</v>
      </c>
      <c r="M1787" s="4">
        <f>PI()*(K1787/2)^2/1000+PI()*(L1787/2)^2/1000</f>
        <v>1.0752100856911069</v>
      </c>
      <c r="N1787" s="33">
        <v>1</v>
      </c>
      <c r="O1787" s="3">
        <v>8</v>
      </c>
      <c r="P1787" s="3">
        <v>1.81</v>
      </c>
      <c r="Q1787" s="3">
        <v>1.577</v>
      </c>
      <c r="R1787" s="3">
        <v>1.4950000000000001</v>
      </c>
      <c r="S1787" s="6">
        <v>0</v>
      </c>
      <c r="T1787" s="6">
        <f>R1787-S1787</f>
        <v>1.4950000000000001</v>
      </c>
      <c r="U1787" s="3">
        <v>1.87</v>
      </c>
      <c r="V1787" s="6">
        <f>U1787-S1787</f>
        <v>1.87</v>
      </c>
      <c r="W1787" s="6">
        <f>100 - (1 - (((U1787-T1787)/U1787)+(S1787/T1787)))*100</f>
        <v>20.053475935828885</v>
      </c>
      <c r="X1787" s="3">
        <v>1.87</v>
      </c>
      <c r="Y1787" s="13">
        <f>(X1787-U1787)/U1787*100</f>
        <v>0</v>
      </c>
      <c r="Z1787" s="14" t="str">
        <f>IF(W1787&gt;10,"NA",Y1787)</f>
        <v>NA</v>
      </c>
    </row>
    <row r="1788" spans="1:26" ht="19" x14ac:dyDescent="0.25">
      <c r="A1788" s="23">
        <v>1787</v>
      </c>
      <c r="B1788" s="3" t="s">
        <v>25</v>
      </c>
      <c r="C1788" s="3" t="s">
        <v>52</v>
      </c>
      <c r="D1788" s="3" t="s">
        <v>52</v>
      </c>
      <c r="E1788" s="3" t="s">
        <v>47</v>
      </c>
      <c r="F1788" s="3" t="s">
        <v>23</v>
      </c>
      <c r="G1788" s="3">
        <v>46</v>
      </c>
      <c r="H1788" s="3" t="s">
        <v>17</v>
      </c>
      <c r="I1788" s="3" t="s">
        <v>31</v>
      </c>
      <c r="J1788" s="3">
        <v>539</v>
      </c>
      <c r="K1788" s="3">
        <v>37</v>
      </c>
      <c r="L1788" s="3">
        <v>0</v>
      </c>
      <c r="M1788" s="4">
        <f>PI()*(K1788/2)^2/1000+PI()*(L1788/2)^2/1000</f>
        <v>1.0752100856911069</v>
      </c>
      <c r="N1788" s="33">
        <v>1</v>
      </c>
      <c r="O1788" s="3">
        <v>1</v>
      </c>
      <c r="P1788" s="3">
        <v>1.6919999999999999</v>
      </c>
      <c r="Q1788" s="3">
        <v>1.2789999999999999</v>
      </c>
      <c r="R1788" s="3">
        <v>1.268</v>
      </c>
      <c r="S1788" s="6">
        <v>0</v>
      </c>
      <c r="T1788" s="6">
        <f>R1788-S1788</f>
        <v>1.268</v>
      </c>
      <c r="U1788" s="6">
        <v>1.268</v>
      </c>
      <c r="V1788" s="6">
        <f>U1788-S1788</f>
        <v>1.268</v>
      </c>
      <c r="W1788" s="6">
        <f>100 - (1 - (((U1788-T1788)/U1788)+(S1788/T1788)))*100</f>
        <v>0</v>
      </c>
      <c r="X1788" s="3">
        <v>1.2909999999999999</v>
      </c>
      <c r="Y1788" s="13">
        <f>(X1788-U1788)/U1788*100</f>
        <v>1.8138801261829582</v>
      </c>
      <c r="Z1788" s="14">
        <f>IF(W1788&gt;10,"NA",Y1788)</f>
        <v>1.8138801261829582</v>
      </c>
    </row>
    <row r="1789" spans="1:26" ht="19" x14ac:dyDescent="0.25">
      <c r="A1789" s="23">
        <v>1788</v>
      </c>
      <c r="B1789" s="3" t="s">
        <v>25</v>
      </c>
      <c r="C1789" s="3" t="s">
        <v>52</v>
      </c>
      <c r="D1789" s="3" t="s">
        <v>52</v>
      </c>
      <c r="E1789" s="3" t="s">
        <v>47</v>
      </c>
      <c r="F1789" s="3" t="s">
        <v>23</v>
      </c>
      <c r="G1789" s="3">
        <v>46</v>
      </c>
      <c r="H1789" s="3" t="s">
        <v>17</v>
      </c>
      <c r="I1789" s="3" t="s">
        <v>31</v>
      </c>
      <c r="J1789" s="3">
        <v>539</v>
      </c>
      <c r="K1789" s="3">
        <v>37</v>
      </c>
      <c r="L1789" s="3">
        <v>0</v>
      </c>
      <c r="M1789" s="4">
        <f>PI()*(K1789/2)^2/1000+PI()*(L1789/2)^2/1000</f>
        <v>1.0752100856911069</v>
      </c>
      <c r="N1789" s="33">
        <v>0</v>
      </c>
      <c r="O1789" s="3">
        <v>2</v>
      </c>
      <c r="P1789" s="3">
        <v>1.5509999999999999</v>
      </c>
      <c r="Q1789" s="3">
        <v>0.75600000000000001</v>
      </c>
      <c r="R1789" s="3">
        <v>0.69799999999999995</v>
      </c>
      <c r="S1789" s="6">
        <v>0</v>
      </c>
      <c r="T1789" s="6">
        <f>R1789-S1789</f>
        <v>0.69799999999999995</v>
      </c>
      <c r="U1789" s="6">
        <v>0.69799999999999995</v>
      </c>
      <c r="V1789" s="6">
        <f>U1789-S1789</f>
        <v>0.69799999999999995</v>
      </c>
      <c r="W1789" s="6">
        <f>100 - (1 - (((U1789-T1789)/U1789)+(S1789/T1789)))*100</f>
        <v>0</v>
      </c>
      <c r="X1789" s="3">
        <v>0.71499999999999997</v>
      </c>
      <c r="Y1789" s="13">
        <f>(X1789-U1789)/U1789*100</f>
        <v>2.4355300859598876</v>
      </c>
      <c r="Z1789" s="14">
        <f>IF(W1789&gt;10,"NA",Y1789)</f>
        <v>2.4355300859598876</v>
      </c>
    </row>
    <row r="1790" spans="1:26" ht="19" x14ac:dyDescent="0.25">
      <c r="A1790" s="23">
        <v>1789</v>
      </c>
      <c r="B1790" s="3" t="s">
        <v>25</v>
      </c>
      <c r="C1790" s="3" t="s">
        <v>52</v>
      </c>
      <c r="D1790" s="3" t="s">
        <v>52</v>
      </c>
      <c r="E1790" s="3" t="s">
        <v>47</v>
      </c>
      <c r="F1790" s="3" t="s">
        <v>23</v>
      </c>
      <c r="G1790" s="3">
        <v>46</v>
      </c>
      <c r="H1790" s="3" t="s">
        <v>17</v>
      </c>
      <c r="I1790" s="3" t="s">
        <v>31</v>
      </c>
      <c r="J1790" s="3">
        <v>539</v>
      </c>
      <c r="K1790" s="3">
        <v>37</v>
      </c>
      <c r="L1790" s="3">
        <v>0</v>
      </c>
      <c r="M1790" s="4">
        <f>PI()*(K1790/2)^2/1000+PI()*(L1790/2)^2/1000</f>
        <v>1.0752100856911069</v>
      </c>
      <c r="N1790" s="33">
        <v>0</v>
      </c>
      <c r="O1790" s="3">
        <v>3</v>
      </c>
      <c r="P1790" s="3">
        <v>1.2909999999999999</v>
      </c>
      <c r="Q1790" s="3">
        <v>0.76</v>
      </c>
      <c r="R1790" s="3">
        <v>0.73599999999999999</v>
      </c>
      <c r="S1790" s="6">
        <v>0</v>
      </c>
      <c r="T1790" s="6">
        <f>R1790-S1790</f>
        <v>0.73599999999999999</v>
      </c>
      <c r="U1790" s="6">
        <v>0.73599999999999999</v>
      </c>
      <c r="V1790" s="6">
        <f>U1790-S1790</f>
        <v>0.73599999999999999</v>
      </c>
      <c r="W1790" s="6">
        <f>100 - (1 - (((U1790-T1790)/U1790)+(S1790/T1790)))*100</f>
        <v>0</v>
      </c>
      <c r="X1790" s="3">
        <v>0.76</v>
      </c>
      <c r="Y1790" s="13">
        <f>(X1790-U1790)/U1790*100</f>
        <v>3.2608695652173938</v>
      </c>
      <c r="Z1790" s="14">
        <f>IF(W1790&gt;10,"NA",Y1790)</f>
        <v>3.2608695652173938</v>
      </c>
    </row>
    <row r="1791" spans="1:26" ht="19" x14ac:dyDescent="0.25">
      <c r="A1791" s="23">
        <v>1790</v>
      </c>
      <c r="B1791" s="3" t="s">
        <v>25</v>
      </c>
      <c r="C1791" s="3" t="s">
        <v>52</v>
      </c>
      <c r="D1791" s="3" t="s">
        <v>52</v>
      </c>
      <c r="E1791" s="3" t="s">
        <v>47</v>
      </c>
      <c r="F1791" s="3" t="s">
        <v>23</v>
      </c>
      <c r="G1791" s="3">
        <v>46</v>
      </c>
      <c r="H1791" s="3" t="s">
        <v>17</v>
      </c>
      <c r="I1791" s="3" t="s">
        <v>31</v>
      </c>
      <c r="J1791" s="3">
        <v>539</v>
      </c>
      <c r="K1791" s="3">
        <v>37</v>
      </c>
      <c r="L1791" s="3">
        <v>0</v>
      </c>
      <c r="M1791" s="4">
        <f>PI()*(K1791/2)^2/1000+PI()*(L1791/2)^2/1000</f>
        <v>1.0752100856911069</v>
      </c>
      <c r="N1791" s="33">
        <v>1</v>
      </c>
      <c r="O1791" s="3">
        <v>4</v>
      </c>
      <c r="P1791" s="3">
        <v>2.1480000000000001</v>
      </c>
      <c r="Q1791" s="3">
        <v>2.9929999999999999</v>
      </c>
      <c r="R1791" s="3">
        <v>2.9060000000000001</v>
      </c>
      <c r="S1791" s="6">
        <v>0</v>
      </c>
      <c r="T1791" s="6">
        <f>R1791-S1791</f>
        <v>2.9060000000000001</v>
      </c>
      <c r="U1791" s="6">
        <v>2.9060000000000001</v>
      </c>
      <c r="V1791" s="6">
        <f>U1791-S1791</f>
        <v>2.9060000000000001</v>
      </c>
      <c r="W1791" s="6">
        <f>100 - (1 - (((U1791-T1791)/U1791)+(S1791/T1791)))*100</f>
        <v>0</v>
      </c>
      <c r="X1791" s="3">
        <v>3.0009999999999999</v>
      </c>
      <c r="Y1791" s="13">
        <f>(X1791-U1791)/U1791*100</f>
        <v>3.2690984170681259</v>
      </c>
      <c r="Z1791" s="14">
        <f>IF(W1791&gt;10,"NA",Y1791)</f>
        <v>3.2690984170681259</v>
      </c>
    </row>
    <row r="1792" spans="1:26" ht="19" x14ac:dyDescent="0.25">
      <c r="A1792" s="23">
        <v>1791</v>
      </c>
      <c r="B1792" s="3" t="s">
        <v>25</v>
      </c>
      <c r="C1792" s="3" t="s">
        <v>52</v>
      </c>
      <c r="D1792" s="3" t="s">
        <v>52</v>
      </c>
      <c r="E1792" s="3" t="s">
        <v>47</v>
      </c>
      <c r="F1792" s="3" t="s">
        <v>23</v>
      </c>
      <c r="G1792" s="3">
        <v>46</v>
      </c>
      <c r="H1792" s="3" t="s">
        <v>17</v>
      </c>
      <c r="I1792" s="3" t="s">
        <v>31</v>
      </c>
      <c r="J1792" s="3">
        <v>539</v>
      </c>
      <c r="K1792" s="3">
        <v>37</v>
      </c>
      <c r="L1792" s="3">
        <v>0</v>
      </c>
      <c r="M1792" s="4">
        <f>PI()*(K1792/2)^2/1000+PI()*(L1792/2)^2/1000</f>
        <v>1.0752100856911069</v>
      </c>
      <c r="N1792" s="33">
        <v>1</v>
      </c>
      <c r="O1792" s="3">
        <v>5</v>
      </c>
      <c r="P1792" s="3">
        <v>2.1480000000000001</v>
      </c>
      <c r="Q1792" s="3">
        <v>2.8490000000000002</v>
      </c>
      <c r="R1792" s="3">
        <v>2.7669999999999999</v>
      </c>
      <c r="S1792" s="6">
        <v>0</v>
      </c>
      <c r="T1792" s="6">
        <f>R1792-S1792</f>
        <v>2.7669999999999999</v>
      </c>
      <c r="U1792" s="6">
        <v>2.7669999999999999</v>
      </c>
      <c r="V1792" s="6">
        <f>U1792-S1792</f>
        <v>2.7669999999999999</v>
      </c>
      <c r="W1792" s="6">
        <f>100 - (1 - (((U1792-T1792)/U1792)+(S1792/T1792)))*100</f>
        <v>0</v>
      </c>
      <c r="X1792" s="3">
        <v>2.9</v>
      </c>
      <c r="Y1792" s="13">
        <f>(X1792-U1792)/U1792*100</f>
        <v>4.8066498012287679</v>
      </c>
      <c r="Z1792" s="14">
        <f>IF(W1792&gt;10,"NA",Y1792)</f>
        <v>4.8066498012287679</v>
      </c>
    </row>
    <row r="1793" spans="1:26" ht="19" x14ac:dyDescent="0.25">
      <c r="A1793" s="23">
        <v>1792</v>
      </c>
      <c r="B1793" s="3" t="s">
        <v>25</v>
      </c>
      <c r="C1793" s="3" t="s">
        <v>52</v>
      </c>
      <c r="D1793" s="3" t="s">
        <v>52</v>
      </c>
      <c r="E1793" s="3" t="s">
        <v>47</v>
      </c>
      <c r="F1793" s="3" t="s">
        <v>23</v>
      </c>
      <c r="G1793" s="3">
        <v>46</v>
      </c>
      <c r="H1793" s="3" t="s">
        <v>17</v>
      </c>
      <c r="I1793" s="3" t="s">
        <v>31</v>
      </c>
      <c r="J1793" s="3">
        <v>539</v>
      </c>
      <c r="K1793" s="3">
        <v>37</v>
      </c>
      <c r="L1793" s="3">
        <v>0</v>
      </c>
      <c r="M1793" s="4">
        <f>PI()*(K1793/2)^2/1000+PI()*(L1793/2)^2/1000</f>
        <v>1.0752100856911069</v>
      </c>
      <c r="N1793" s="33">
        <v>1</v>
      </c>
      <c r="O1793" s="3">
        <v>6</v>
      </c>
      <c r="P1793" s="3">
        <v>2.0219999999999998</v>
      </c>
      <c r="Q1793" s="3">
        <v>2.488</v>
      </c>
      <c r="R1793" s="3">
        <v>2.4420000000000002</v>
      </c>
      <c r="S1793" s="6">
        <v>0</v>
      </c>
      <c r="T1793" s="6">
        <f>R1793-S1793</f>
        <v>2.4420000000000002</v>
      </c>
      <c r="U1793" s="6">
        <v>2.4420000000000002</v>
      </c>
      <c r="V1793" s="6">
        <f>U1793-S1793</f>
        <v>2.4420000000000002</v>
      </c>
      <c r="W1793" s="6">
        <f>100 - (1 - (((U1793-T1793)/U1793)+(S1793/T1793)))*100</f>
        <v>0</v>
      </c>
      <c r="X1793" s="3">
        <v>2.5609999999999999</v>
      </c>
      <c r="Y1793" s="13">
        <f>(X1793-U1793)/U1793*100</f>
        <v>4.8730548730548637</v>
      </c>
      <c r="Z1793" s="14">
        <f>IF(W1793&gt;10,"NA",Y1793)</f>
        <v>4.8730548730548637</v>
      </c>
    </row>
    <row r="1794" spans="1:26" ht="19" x14ac:dyDescent="0.25">
      <c r="A1794" s="23">
        <v>1793</v>
      </c>
      <c r="B1794" s="3" t="s">
        <v>25</v>
      </c>
      <c r="C1794" s="3" t="s">
        <v>52</v>
      </c>
      <c r="D1794" s="3" t="s">
        <v>52</v>
      </c>
      <c r="E1794" s="3" t="s">
        <v>47</v>
      </c>
      <c r="F1794" s="3" t="s">
        <v>23</v>
      </c>
      <c r="G1794" s="3">
        <v>46</v>
      </c>
      <c r="H1794" s="3" t="s">
        <v>17</v>
      </c>
      <c r="I1794" s="3" t="s">
        <v>31</v>
      </c>
      <c r="J1794" s="3">
        <v>539</v>
      </c>
      <c r="K1794" s="3">
        <v>37</v>
      </c>
      <c r="L1794" s="3">
        <v>0</v>
      </c>
      <c r="M1794" s="4">
        <f>PI()*(K1794/2)^2/1000+PI()*(L1794/2)^2/1000</f>
        <v>1.0752100856911069</v>
      </c>
      <c r="N1794" s="33">
        <v>1</v>
      </c>
      <c r="O1794" s="3">
        <v>7</v>
      </c>
      <c r="P1794" s="3">
        <v>2.2509999999999999</v>
      </c>
      <c r="Q1794" s="3">
        <v>2.6240000000000001</v>
      </c>
      <c r="R1794" s="3">
        <v>2.5960000000000001</v>
      </c>
      <c r="S1794" s="6">
        <v>0</v>
      </c>
      <c r="T1794" s="6">
        <f>R1794-S1794</f>
        <v>2.5960000000000001</v>
      </c>
      <c r="U1794" s="6">
        <v>2.5960000000000001</v>
      </c>
      <c r="V1794" s="6">
        <f>U1794-S1794</f>
        <v>2.5960000000000001</v>
      </c>
      <c r="W1794" s="6">
        <f>100 - (1 - (((U1794-T1794)/U1794)+(S1794/T1794)))*100</f>
        <v>0</v>
      </c>
      <c r="X1794" s="3">
        <v>2.6640000000000001</v>
      </c>
      <c r="Y1794" s="13">
        <f>(X1794-U1794)/U1794*100</f>
        <v>2.6194144838212656</v>
      </c>
      <c r="Z1794" s="14">
        <f>IF(W1794&gt;10,"NA",Y1794)</f>
        <v>2.6194144838212656</v>
      </c>
    </row>
    <row r="1795" spans="1:26" ht="19" x14ac:dyDescent="0.25">
      <c r="A1795" s="23">
        <v>1794</v>
      </c>
      <c r="B1795" s="3" t="s">
        <v>25</v>
      </c>
      <c r="C1795" s="3" t="s">
        <v>52</v>
      </c>
      <c r="D1795" s="3" t="s">
        <v>52</v>
      </c>
      <c r="E1795" s="3" t="s">
        <v>47</v>
      </c>
      <c r="F1795" s="3" t="s">
        <v>23</v>
      </c>
      <c r="G1795" s="3">
        <v>46</v>
      </c>
      <c r="H1795" s="3" t="s">
        <v>17</v>
      </c>
      <c r="I1795" s="3" t="s">
        <v>31</v>
      </c>
      <c r="J1795" s="3">
        <v>539</v>
      </c>
      <c r="K1795" s="3">
        <v>37</v>
      </c>
      <c r="L1795" s="3">
        <v>0</v>
      </c>
      <c r="M1795" s="4">
        <f>PI()*(K1795/2)^2/1000+PI()*(L1795/2)^2/1000</f>
        <v>1.0752100856911069</v>
      </c>
      <c r="N1795" s="33">
        <v>0</v>
      </c>
      <c r="O1795" s="3">
        <v>8</v>
      </c>
      <c r="P1795" s="3">
        <v>3.0019999999999998</v>
      </c>
      <c r="Q1795" s="3">
        <v>4.2210000000000001</v>
      </c>
      <c r="R1795" s="3">
        <v>4.1360000000000001</v>
      </c>
      <c r="S1795" s="6">
        <v>0</v>
      </c>
      <c r="T1795" s="6">
        <f>R1795-S1795</f>
        <v>4.1360000000000001</v>
      </c>
      <c r="U1795" s="6">
        <v>4.3120000000000003</v>
      </c>
      <c r="V1795" s="6">
        <f>U1795-S1795</f>
        <v>4.3120000000000003</v>
      </c>
      <c r="W1795" s="6">
        <f>100 - (1 - (((U1795-T1795)/U1795)+(S1795/T1795)))*100</f>
        <v>4.0816326530612344</v>
      </c>
      <c r="X1795" s="3">
        <v>4.4050000000000002</v>
      </c>
      <c r="Y1795" s="13">
        <f>(X1795-U1795)/U1795*100</f>
        <v>2.1567717996289417</v>
      </c>
      <c r="Z1795" s="14">
        <f>IF(W1795&gt;10,"NA",Y1795)</f>
        <v>2.1567717996289417</v>
      </c>
    </row>
    <row r="1796" spans="1:26" ht="19" x14ac:dyDescent="0.25">
      <c r="A1796" s="23">
        <v>1795</v>
      </c>
      <c r="B1796" s="3" t="s">
        <v>25</v>
      </c>
      <c r="C1796" s="3" t="s">
        <v>52</v>
      </c>
      <c r="D1796" s="3" t="s">
        <v>52</v>
      </c>
      <c r="E1796" s="3" t="s">
        <v>47</v>
      </c>
      <c r="F1796" s="3" t="s">
        <v>23</v>
      </c>
      <c r="G1796" s="3">
        <v>46</v>
      </c>
      <c r="H1796" s="3" t="s">
        <v>17</v>
      </c>
      <c r="I1796" s="3" t="s">
        <v>31</v>
      </c>
      <c r="J1796" s="3">
        <v>539</v>
      </c>
      <c r="K1796" s="3">
        <v>37</v>
      </c>
      <c r="L1796" s="3">
        <v>0</v>
      </c>
      <c r="M1796" s="4">
        <f>PI()*(K1796/2)^2/1000+PI()*(L1796/2)^2/1000</f>
        <v>1.0752100856911069</v>
      </c>
      <c r="N1796" s="33">
        <v>1</v>
      </c>
      <c r="O1796" s="3">
        <v>9</v>
      </c>
      <c r="P1796" s="3">
        <v>2.1480000000000001</v>
      </c>
      <c r="Q1796" s="3">
        <v>2.351</v>
      </c>
      <c r="R1796" s="3">
        <v>2.2789999999999999</v>
      </c>
      <c r="S1796" s="6">
        <v>0</v>
      </c>
      <c r="T1796" s="6">
        <f>R1796-S1796</f>
        <v>2.2789999999999999</v>
      </c>
      <c r="U1796" s="6">
        <v>2.2789999999999999</v>
      </c>
      <c r="V1796" s="6">
        <f>U1796-S1796</f>
        <v>2.2789999999999999</v>
      </c>
      <c r="W1796" s="6">
        <f>100 - (1 - (((U1796-T1796)/U1796)+(S1796/T1796)))*100</f>
        <v>0</v>
      </c>
      <c r="X1796" s="3">
        <v>2.37</v>
      </c>
      <c r="Y1796" s="13">
        <f>(X1796-U1796)/U1796*100</f>
        <v>3.9929793769197102</v>
      </c>
      <c r="Z1796" s="14">
        <f>IF(W1796&gt;10,"NA",Y1796)</f>
        <v>3.9929793769197102</v>
      </c>
    </row>
    <row r="1797" spans="1:26" ht="19" x14ac:dyDescent="0.25">
      <c r="A1797" s="23">
        <v>1796</v>
      </c>
      <c r="B1797" s="3" t="s">
        <v>25</v>
      </c>
      <c r="C1797" s="3" t="s">
        <v>52</v>
      </c>
      <c r="D1797" s="3" t="s">
        <v>52</v>
      </c>
      <c r="E1797" s="3" t="s">
        <v>47</v>
      </c>
      <c r="F1797" s="3" t="s">
        <v>23</v>
      </c>
      <c r="G1797" s="3">
        <v>46</v>
      </c>
      <c r="H1797" s="3" t="s">
        <v>17</v>
      </c>
      <c r="I1797" s="3" t="s">
        <v>31</v>
      </c>
      <c r="J1797" s="3">
        <v>539</v>
      </c>
      <c r="K1797" s="3">
        <v>37</v>
      </c>
      <c r="L1797" s="3">
        <v>0</v>
      </c>
      <c r="M1797" s="4">
        <f>PI()*(K1797/2)^2/1000+PI()*(L1797/2)^2/1000</f>
        <v>1.0752100856911069</v>
      </c>
      <c r="N1797" s="33">
        <v>1</v>
      </c>
      <c r="O1797" s="3">
        <v>10</v>
      </c>
      <c r="P1797" s="3">
        <v>2.0870000000000002</v>
      </c>
      <c r="Q1797" s="3">
        <v>2.6480000000000001</v>
      </c>
      <c r="R1797" s="3">
        <v>2.5939999999999999</v>
      </c>
      <c r="S1797" s="6">
        <v>0</v>
      </c>
      <c r="T1797" s="6">
        <f>R1797-S1797</f>
        <v>2.5939999999999999</v>
      </c>
      <c r="U1797" s="6">
        <v>2.5939999999999999</v>
      </c>
      <c r="V1797" s="6">
        <f>U1797-S1797</f>
        <v>2.5939999999999999</v>
      </c>
      <c r="W1797" s="6">
        <f>100 - (1 - (((U1797-T1797)/U1797)+(S1797/T1797)))*100</f>
        <v>0</v>
      </c>
      <c r="X1797" s="3">
        <v>2.7010000000000001</v>
      </c>
      <c r="Y1797" s="13">
        <f>(X1797-U1797)/U1797*100</f>
        <v>4.1249036237471168</v>
      </c>
      <c r="Z1797" s="14">
        <f>IF(W1797&gt;10,"NA",Y1797)</f>
        <v>4.1249036237471168</v>
      </c>
    </row>
    <row r="1798" spans="1:26" ht="19" x14ac:dyDescent="0.25">
      <c r="A1798" s="23">
        <v>1797</v>
      </c>
      <c r="B1798" s="3" t="s">
        <v>25</v>
      </c>
      <c r="C1798" s="3" t="s">
        <v>52</v>
      </c>
      <c r="D1798" s="3" t="s">
        <v>52</v>
      </c>
      <c r="E1798" s="3" t="s">
        <v>47</v>
      </c>
      <c r="F1798" s="3" t="s">
        <v>23</v>
      </c>
      <c r="G1798" s="3">
        <v>46</v>
      </c>
      <c r="H1798" s="3" t="s">
        <v>17</v>
      </c>
      <c r="I1798" s="3" t="s">
        <v>31</v>
      </c>
      <c r="J1798" s="3">
        <v>539</v>
      </c>
      <c r="K1798" s="3">
        <v>37</v>
      </c>
      <c r="L1798" s="3">
        <v>0</v>
      </c>
      <c r="M1798" s="4">
        <f>PI()*(K1798/2)^2/1000+PI()*(L1798/2)^2/1000</f>
        <v>1.0752100856911069</v>
      </c>
      <c r="N1798" s="33">
        <v>1</v>
      </c>
      <c r="O1798" s="3">
        <v>11</v>
      </c>
      <c r="P1798" s="3">
        <v>1.6759999999999999</v>
      </c>
      <c r="Q1798" s="3">
        <v>1.359</v>
      </c>
      <c r="R1798" s="3">
        <v>1.329</v>
      </c>
      <c r="S1798" s="6">
        <v>0</v>
      </c>
      <c r="T1798" s="6">
        <f>R1798-S1798</f>
        <v>1.329</v>
      </c>
      <c r="U1798" s="6">
        <v>1.329</v>
      </c>
      <c r="V1798" s="6">
        <f>U1798-S1798</f>
        <v>1.329</v>
      </c>
      <c r="W1798" s="6">
        <f>100 - (1 - (((U1798-T1798)/U1798)+(S1798/T1798)))*100</f>
        <v>0</v>
      </c>
      <c r="X1798" s="3">
        <v>1.36</v>
      </c>
      <c r="Y1798" s="13">
        <f>(X1798-U1798)/U1798*100</f>
        <v>2.3325808878856389</v>
      </c>
      <c r="Z1798" s="14">
        <f>IF(W1798&gt;10,"NA",Y1798)</f>
        <v>2.3325808878856389</v>
      </c>
    </row>
    <row r="1799" spans="1:26" ht="19" x14ac:dyDescent="0.25">
      <c r="A1799" s="23">
        <v>1798</v>
      </c>
      <c r="B1799" s="3" t="s">
        <v>25</v>
      </c>
      <c r="C1799" s="3" t="s">
        <v>52</v>
      </c>
      <c r="D1799" s="3" t="s">
        <v>52</v>
      </c>
      <c r="E1799" s="3" t="s">
        <v>47</v>
      </c>
      <c r="F1799" s="3" t="s">
        <v>23</v>
      </c>
      <c r="G1799" s="3">
        <v>46</v>
      </c>
      <c r="H1799" s="3" t="s">
        <v>17</v>
      </c>
      <c r="I1799" s="3" t="s">
        <v>31</v>
      </c>
      <c r="J1799" s="3">
        <v>539</v>
      </c>
      <c r="K1799" s="3">
        <v>37</v>
      </c>
      <c r="L1799" s="3">
        <v>0</v>
      </c>
      <c r="M1799" s="4">
        <f>PI()*(K1799/2)^2/1000+PI()*(L1799/2)^2/1000</f>
        <v>1.0752100856911069</v>
      </c>
      <c r="N1799" s="33">
        <v>1</v>
      </c>
      <c r="O1799" s="3">
        <v>12</v>
      </c>
      <c r="P1799" s="3">
        <v>1.587</v>
      </c>
      <c r="Q1799" s="3">
        <v>1.018</v>
      </c>
      <c r="R1799" s="3">
        <v>0.96399999999999997</v>
      </c>
      <c r="S1799" s="6">
        <v>0</v>
      </c>
      <c r="T1799" s="6">
        <f>R1799-S1799</f>
        <v>0.96399999999999997</v>
      </c>
      <c r="U1799" s="6">
        <v>0.96399999999999997</v>
      </c>
      <c r="V1799" s="6">
        <f>U1799-S1799</f>
        <v>0.96399999999999997</v>
      </c>
      <c r="W1799" s="6">
        <f>100 - (1 - (((U1799-T1799)/U1799)+(S1799/T1799)))*100</f>
        <v>0</v>
      </c>
      <c r="X1799" s="3">
        <v>0.97299999999999998</v>
      </c>
      <c r="Y1799" s="13">
        <f>(X1799-U1799)/U1799*100</f>
        <v>0.93360995850622497</v>
      </c>
      <c r="Z1799" s="14">
        <f>IF(W1799&gt;10,"NA",Y1799)</f>
        <v>0.93360995850622497</v>
      </c>
    </row>
    <row r="1800" spans="1:26" ht="19" x14ac:dyDescent="0.25">
      <c r="A1800" s="23">
        <v>1799</v>
      </c>
      <c r="B1800" s="3" t="s">
        <v>25</v>
      </c>
      <c r="C1800" s="3" t="s">
        <v>52</v>
      </c>
      <c r="D1800" s="3" t="s">
        <v>52</v>
      </c>
      <c r="E1800" s="3" t="s">
        <v>47</v>
      </c>
      <c r="F1800" s="3" t="s">
        <v>23</v>
      </c>
      <c r="G1800" s="3">
        <v>47</v>
      </c>
      <c r="H1800" s="3" t="s">
        <v>9</v>
      </c>
      <c r="I1800" s="3" t="s">
        <v>31</v>
      </c>
      <c r="J1800" s="3">
        <v>537</v>
      </c>
      <c r="K1800" s="3">
        <v>19</v>
      </c>
      <c r="L1800" s="3">
        <v>0</v>
      </c>
      <c r="M1800" s="4">
        <f>PI()*(K1800/2)^2/1000+PI()*(L1800/2)^2/1000</f>
        <v>0.28352873698647879</v>
      </c>
      <c r="N1800" s="33">
        <v>0</v>
      </c>
      <c r="O1800" s="3">
        <v>1</v>
      </c>
      <c r="P1800" s="3">
        <v>0.95199999999999996</v>
      </c>
      <c r="Q1800" s="3">
        <v>0.86899999999999999</v>
      </c>
      <c r="R1800" s="3">
        <v>0.81100000000000005</v>
      </c>
      <c r="S1800" s="6">
        <v>0</v>
      </c>
      <c r="T1800" s="6">
        <f>R1800-S1800</f>
        <v>0.81100000000000005</v>
      </c>
      <c r="U1800" s="3">
        <v>0.81100000000000005</v>
      </c>
      <c r="V1800" s="6">
        <f>U1800-S1800</f>
        <v>0.81100000000000005</v>
      </c>
      <c r="W1800" s="6">
        <f>100 - (1 - (((U1800-T1800)/U1800)+(S1800/T1800)))*100</f>
        <v>0</v>
      </c>
      <c r="X1800" s="3">
        <v>0.82299999999999995</v>
      </c>
      <c r="Y1800" s="13">
        <f>(X1800-U1800)/U1800*100</f>
        <v>1.4796547472256349</v>
      </c>
      <c r="Z1800" s="14">
        <f>IF(W1800&gt;10,"NA",Y1800)</f>
        <v>1.4796547472256349</v>
      </c>
    </row>
    <row r="1801" spans="1:26" ht="19" x14ac:dyDescent="0.25">
      <c r="A1801" s="23">
        <v>1800</v>
      </c>
      <c r="B1801" s="3" t="s">
        <v>25</v>
      </c>
      <c r="C1801" s="3" t="s">
        <v>52</v>
      </c>
      <c r="D1801" s="3" t="s">
        <v>52</v>
      </c>
      <c r="E1801" s="3" t="s">
        <v>47</v>
      </c>
      <c r="F1801" s="3" t="s">
        <v>23</v>
      </c>
      <c r="G1801" s="3">
        <v>47</v>
      </c>
      <c r="H1801" s="3" t="s">
        <v>9</v>
      </c>
      <c r="I1801" s="3" t="s">
        <v>31</v>
      </c>
      <c r="J1801" s="3">
        <v>537</v>
      </c>
      <c r="K1801" s="3">
        <v>19</v>
      </c>
      <c r="L1801" s="3">
        <v>0</v>
      </c>
      <c r="M1801" s="4">
        <f>PI()*(K1801/2)^2/1000+PI()*(L1801/2)^2/1000</f>
        <v>0.28352873698647879</v>
      </c>
      <c r="N1801" s="33">
        <v>0</v>
      </c>
      <c r="O1801" s="3">
        <v>2</v>
      </c>
      <c r="P1801" s="3">
        <v>1.9390000000000001</v>
      </c>
      <c r="Q1801" s="3">
        <v>2.3730000000000002</v>
      </c>
      <c r="R1801" s="3">
        <v>2.3010000000000002</v>
      </c>
      <c r="S1801" s="6">
        <v>0</v>
      </c>
      <c r="T1801" s="6">
        <f>R1801-S1801</f>
        <v>2.3010000000000002</v>
      </c>
      <c r="U1801" s="3">
        <v>2.3010000000000002</v>
      </c>
      <c r="V1801" s="6">
        <f>U1801-S1801</f>
        <v>2.3010000000000002</v>
      </c>
      <c r="W1801" s="6">
        <f>100 - (1 - (((U1801-T1801)/U1801)+(S1801/T1801)))*100</f>
        <v>0</v>
      </c>
      <c r="X1801" s="3">
        <v>2.3340000000000001</v>
      </c>
      <c r="Y1801" s="13">
        <f>(X1801-U1801)/U1801*100</f>
        <v>1.4341590612777015</v>
      </c>
      <c r="Z1801" s="14">
        <f>IF(W1801&gt;10,"NA",Y1801)</f>
        <v>1.4341590612777015</v>
      </c>
    </row>
    <row r="1802" spans="1:26" ht="19" x14ac:dyDescent="0.25">
      <c r="A1802" s="23">
        <v>1801</v>
      </c>
      <c r="B1802" s="3" t="s">
        <v>25</v>
      </c>
      <c r="C1802" s="3" t="s">
        <v>52</v>
      </c>
      <c r="D1802" s="3" t="s">
        <v>52</v>
      </c>
      <c r="E1802" s="3" t="s">
        <v>47</v>
      </c>
      <c r="F1802" s="3" t="s">
        <v>23</v>
      </c>
      <c r="G1802" s="3">
        <v>47</v>
      </c>
      <c r="H1802" s="3" t="s">
        <v>9</v>
      </c>
      <c r="I1802" s="3" t="s">
        <v>31</v>
      </c>
      <c r="J1802" s="3">
        <v>537</v>
      </c>
      <c r="K1802" s="3">
        <v>19</v>
      </c>
      <c r="L1802" s="3">
        <v>0</v>
      </c>
      <c r="M1802" s="4">
        <f>PI()*(K1802/2)^2/1000+PI()*(L1802/2)^2/1000</f>
        <v>0.28352873698647879</v>
      </c>
      <c r="N1802" s="33">
        <v>1</v>
      </c>
      <c r="O1802" s="3">
        <v>3</v>
      </c>
      <c r="P1802" s="3">
        <v>2.7549999999999999</v>
      </c>
      <c r="Q1802" s="3">
        <v>5.1130000000000004</v>
      </c>
      <c r="R1802" s="3">
        <v>5.0129999999999999</v>
      </c>
      <c r="S1802" s="6">
        <v>0</v>
      </c>
      <c r="T1802" s="6">
        <f>R1802-S1802</f>
        <v>5.0129999999999999</v>
      </c>
      <c r="U1802" s="3">
        <v>5.0129999999999999</v>
      </c>
      <c r="V1802" s="6">
        <f>U1802-S1802</f>
        <v>5.0129999999999999</v>
      </c>
      <c r="W1802" s="6">
        <f>100 - (1 - (((U1802-T1802)/U1802)+(S1802/T1802)))*100</f>
        <v>0</v>
      </c>
      <c r="X1802" s="3">
        <v>5.09</v>
      </c>
      <c r="Y1802" s="13">
        <f>(X1802-U1802)/U1802*100</f>
        <v>1.536006383403151</v>
      </c>
      <c r="Z1802" s="14">
        <f>IF(W1802&gt;10,"NA",Y1802)</f>
        <v>1.536006383403151</v>
      </c>
    </row>
    <row r="1803" spans="1:26" ht="19" x14ac:dyDescent="0.25">
      <c r="A1803" s="23">
        <v>1802</v>
      </c>
      <c r="B1803" s="3" t="s">
        <v>25</v>
      </c>
      <c r="C1803" s="3" t="s">
        <v>52</v>
      </c>
      <c r="D1803" s="3" t="s">
        <v>52</v>
      </c>
      <c r="E1803" s="3" t="s">
        <v>47</v>
      </c>
      <c r="F1803" s="3" t="s">
        <v>23</v>
      </c>
      <c r="G1803" s="3">
        <v>47</v>
      </c>
      <c r="H1803" s="3" t="s">
        <v>9</v>
      </c>
      <c r="I1803" s="3" t="s">
        <v>31</v>
      </c>
      <c r="J1803" s="3">
        <v>537</v>
      </c>
      <c r="K1803" s="3">
        <v>19</v>
      </c>
      <c r="L1803" s="3">
        <v>0</v>
      </c>
      <c r="M1803" s="4">
        <f>PI()*(K1803/2)^2/1000+PI()*(L1803/2)^2/1000</f>
        <v>0.28352873698647879</v>
      </c>
      <c r="N1803" s="33">
        <v>0</v>
      </c>
      <c r="O1803" s="3">
        <v>4</v>
      </c>
      <c r="P1803" s="3">
        <v>2.8570000000000002</v>
      </c>
      <c r="Q1803" s="3">
        <v>3.86</v>
      </c>
      <c r="R1803" s="3">
        <v>3.77</v>
      </c>
      <c r="S1803" s="6">
        <v>5.7000000000000002E-2</v>
      </c>
      <c r="T1803" s="6">
        <f>R1803-S1803</f>
        <v>3.7130000000000001</v>
      </c>
      <c r="U1803" s="3">
        <v>5.2220000000000004</v>
      </c>
      <c r="V1803" s="6">
        <f>U1803-S1803</f>
        <v>5.165</v>
      </c>
      <c r="W1803" s="6">
        <f>100 - (1 - (((U1803-T1803)/U1803)+(S1803/T1803)))*100</f>
        <v>30.43212112091183</v>
      </c>
      <c r="X1803" s="3">
        <v>5.2220000000000004</v>
      </c>
      <c r="Y1803" s="13">
        <f>(X1803-U1803)/U1803*100</f>
        <v>0</v>
      </c>
      <c r="Z1803" s="14" t="str">
        <f>IF(W1803&gt;10,"NA",Y1803)</f>
        <v>NA</v>
      </c>
    </row>
    <row r="1804" spans="1:26" ht="19" x14ac:dyDescent="0.25">
      <c r="A1804" s="23">
        <v>1803</v>
      </c>
      <c r="B1804" s="3" t="s">
        <v>25</v>
      </c>
      <c r="C1804" s="3" t="s">
        <v>52</v>
      </c>
      <c r="D1804" s="3" t="s">
        <v>52</v>
      </c>
      <c r="E1804" s="3" t="s">
        <v>47</v>
      </c>
      <c r="F1804" s="3" t="s">
        <v>23</v>
      </c>
      <c r="G1804" s="3">
        <v>47</v>
      </c>
      <c r="H1804" s="3" t="s">
        <v>9</v>
      </c>
      <c r="I1804" s="3" t="s">
        <v>31</v>
      </c>
      <c r="J1804" s="3">
        <v>537</v>
      </c>
      <c r="K1804" s="3">
        <v>19</v>
      </c>
      <c r="L1804" s="3">
        <v>0</v>
      </c>
      <c r="M1804" s="4">
        <f>PI()*(K1804/2)^2/1000+PI()*(L1804/2)^2/1000</f>
        <v>0.28352873698647879</v>
      </c>
      <c r="N1804" s="33">
        <v>1</v>
      </c>
      <c r="O1804" s="3">
        <v>5</v>
      </c>
      <c r="P1804" s="3">
        <v>2.1629999999999998</v>
      </c>
      <c r="Q1804" s="3">
        <v>2.4620000000000002</v>
      </c>
      <c r="R1804" s="3">
        <v>2.4079999999999999</v>
      </c>
      <c r="S1804" s="6">
        <v>0</v>
      </c>
      <c r="T1804" s="6">
        <f>R1804-S1804</f>
        <v>2.4079999999999999</v>
      </c>
      <c r="U1804" s="3">
        <v>2.4079999999999999</v>
      </c>
      <c r="V1804" s="6">
        <f>U1804-S1804</f>
        <v>2.4079999999999999</v>
      </c>
      <c r="W1804" s="6">
        <f>100 - (1 - (((U1804-T1804)/U1804)+(S1804/T1804)))*100</f>
        <v>0</v>
      </c>
      <c r="X1804" s="3">
        <v>2.4510000000000001</v>
      </c>
      <c r="Y1804" s="13">
        <f>(X1804-U1804)/U1804*100</f>
        <v>1.7857142857142918</v>
      </c>
      <c r="Z1804" s="14">
        <f>IF(W1804&gt;10,"NA",Y1804)</f>
        <v>1.7857142857142918</v>
      </c>
    </row>
    <row r="1805" spans="1:26" ht="19" x14ac:dyDescent="0.25">
      <c r="A1805" s="23">
        <v>1804</v>
      </c>
      <c r="B1805" s="3" t="s">
        <v>25</v>
      </c>
      <c r="C1805" s="3" t="s">
        <v>52</v>
      </c>
      <c r="D1805" s="3" t="s">
        <v>52</v>
      </c>
      <c r="E1805" s="3" t="s">
        <v>47</v>
      </c>
      <c r="F1805" s="3" t="s">
        <v>23</v>
      </c>
      <c r="G1805" s="3">
        <v>47</v>
      </c>
      <c r="H1805" s="3" t="s">
        <v>9</v>
      </c>
      <c r="I1805" s="3" t="s">
        <v>31</v>
      </c>
      <c r="J1805" s="3">
        <v>537</v>
      </c>
      <c r="K1805" s="3">
        <v>19</v>
      </c>
      <c r="L1805" s="3">
        <v>0</v>
      </c>
      <c r="M1805" s="4">
        <f>PI()*(K1805/2)^2/1000+PI()*(L1805/2)^2/1000</f>
        <v>0.28352873698647879</v>
      </c>
      <c r="N1805" s="33">
        <v>0</v>
      </c>
      <c r="O1805" s="3">
        <v>6</v>
      </c>
      <c r="P1805" s="3">
        <v>1.708</v>
      </c>
      <c r="Q1805" s="3">
        <v>1.5049999999999999</v>
      </c>
      <c r="R1805" s="3">
        <v>1.4379999999999999</v>
      </c>
      <c r="S1805" s="6">
        <v>0</v>
      </c>
      <c r="T1805" s="6">
        <f>R1805-S1805</f>
        <v>1.4379999999999999</v>
      </c>
      <c r="U1805" s="3">
        <v>1.738</v>
      </c>
      <c r="V1805" s="6">
        <f>U1805-S1805</f>
        <v>1.738</v>
      </c>
      <c r="W1805" s="6">
        <f>100 - (1 - (((U1805-T1805)/U1805)+(S1805/T1805)))*100</f>
        <v>17.261219792865361</v>
      </c>
      <c r="X1805" s="3">
        <v>1.738</v>
      </c>
      <c r="Y1805" s="13">
        <f>(X1805-U1805)/U1805*100</f>
        <v>0</v>
      </c>
      <c r="Z1805" s="14" t="str">
        <f>IF(W1805&gt;10,"NA",Y1805)</f>
        <v>NA</v>
      </c>
    </row>
    <row r="1806" spans="1:26" ht="19" x14ac:dyDescent="0.25">
      <c r="A1806" s="23">
        <v>1805</v>
      </c>
      <c r="B1806" s="3" t="s">
        <v>25</v>
      </c>
      <c r="C1806" s="3" t="s">
        <v>52</v>
      </c>
      <c r="D1806" s="3" t="s">
        <v>52</v>
      </c>
      <c r="E1806" s="3" t="s">
        <v>47</v>
      </c>
      <c r="F1806" s="3" t="s">
        <v>23</v>
      </c>
      <c r="G1806" s="3">
        <v>47</v>
      </c>
      <c r="H1806" s="3" t="s">
        <v>9</v>
      </c>
      <c r="I1806" s="3" t="s">
        <v>31</v>
      </c>
      <c r="J1806" s="3">
        <v>537</v>
      </c>
      <c r="K1806" s="3">
        <v>19</v>
      </c>
      <c r="L1806" s="3">
        <v>0</v>
      </c>
      <c r="M1806" s="4">
        <f>PI()*(K1806/2)^2/1000+PI()*(L1806/2)^2/1000</f>
        <v>0.28352873698647879</v>
      </c>
      <c r="N1806" s="33">
        <v>0</v>
      </c>
      <c r="O1806" s="3">
        <v>7</v>
      </c>
      <c r="P1806" s="3">
        <v>2.0550000000000002</v>
      </c>
      <c r="Q1806" s="3">
        <v>2.3069999999999999</v>
      </c>
      <c r="R1806" s="3">
        <v>2.2280000000000002</v>
      </c>
      <c r="S1806" s="6">
        <v>0</v>
      </c>
      <c r="T1806" s="6">
        <f>R1806-S1806</f>
        <v>2.2280000000000002</v>
      </c>
      <c r="U1806" s="3">
        <v>3.2280000000000002</v>
      </c>
      <c r="V1806" s="6">
        <f>U1806-S1806</f>
        <v>3.2280000000000002</v>
      </c>
      <c r="W1806" s="6">
        <f>100 - (1 - (((U1806-T1806)/U1806)+(S1806/T1806)))*100</f>
        <v>30.978934324659235</v>
      </c>
      <c r="X1806" s="3">
        <v>3.2280000000000002</v>
      </c>
      <c r="Y1806" s="13">
        <f>(X1806-U1806)/U1806*100</f>
        <v>0</v>
      </c>
      <c r="Z1806" s="14" t="str">
        <f>IF(W1806&gt;10,"NA",Y1806)</f>
        <v>NA</v>
      </c>
    </row>
    <row r="1807" spans="1:26" ht="19" x14ac:dyDescent="0.25">
      <c r="A1807" s="23">
        <v>1806</v>
      </c>
      <c r="B1807" s="3" t="s">
        <v>25</v>
      </c>
      <c r="C1807" s="3" t="s">
        <v>52</v>
      </c>
      <c r="D1807" s="3" t="s">
        <v>52</v>
      </c>
      <c r="E1807" s="3" t="s">
        <v>47</v>
      </c>
      <c r="F1807" s="3" t="s">
        <v>23</v>
      </c>
      <c r="G1807" s="3">
        <v>47</v>
      </c>
      <c r="H1807" s="3" t="s">
        <v>9</v>
      </c>
      <c r="I1807" s="3" t="s">
        <v>31</v>
      </c>
      <c r="J1807" s="3">
        <v>537</v>
      </c>
      <c r="K1807" s="3">
        <v>19</v>
      </c>
      <c r="L1807" s="3">
        <v>0</v>
      </c>
      <c r="M1807" s="4">
        <f>PI()*(K1807/2)^2/1000+PI()*(L1807/2)^2/1000</f>
        <v>0.28352873698647879</v>
      </c>
      <c r="N1807" s="33">
        <v>1</v>
      </c>
      <c r="O1807" s="3">
        <v>8</v>
      </c>
      <c r="P1807" s="3">
        <v>2.504</v>
      </c>
      <c r="Q1807" s="3">
        <v>3.6579999999999999</v>
      </c>
      <c r="R1807" s="3">
        <v>3.6019999999999999</v>
      </c>
      <c r="S1807" s="6">
        <v>0</v>
      </c>
      <c r="T1807" s="6">
        <f>R1807-S1807</f>
        <v>3.6019999999999999</v>
      </c>
      <c r="U1807" s="3">
        <v>3.6019999999999999</v>
      </c>
      <c r="V1807" s="6">
        <f>U1807-S1807</f>
        <v>3.6019999999999999</v>
      </c>
      <c r="W1807" s="6">
        <f>100 - (1 - (((U1807-T1807)/U1807)+(S1807/T1807)))*100</f>
        <v>0</v>
      </c>
      <c r="X1807" s="3">
        <v>3.6789999999999998</v>
      </c>
      <c r="Y1807" s="13">
        <f>(X1807-U1807)/U1807*100</f>
        <v>2.1377012770682944</v>
      </c>
      <c r="Z1807" s="14">
        <f>IF(W1807&gt;10,"NA",Y1807)</f>
        <v>2.1377012770682944</v>
      </c>
    </row>
    <row r="1808" spans="1:26" ht="19" x14ac:dyDescent="0.25">
      <c r="A1808" s="23">
        <v>1807</v>
      </c>
      <c r="B1808" s="3" t="s">
        <v>25</v>
      </c>
      <c r="C1808" s="3" t="s">
        <v>52</v>
      </c>
      <c r="D1808" s="3" t="s">
        <v>52</v>
      </c>
      <c r="E1808" s="3" t="s">
        <v>47</v>
      </c>
      <c r="F1808" s="3" t="s">
        <v>23</v>
      </c>
      <c r="G1808" s="3">
        <v>47</v>
      </c>
      <c r="H1808" s="3" t="s">
        <v>9</v>
      </c>
      <c r="I1808" s="3" t="s">
        <v>31</v>
      </c>
      <c r="J1808" s="3">
        <v>537</v>
      </c>
      <c r="K1808" s="3">
        <v>19</v>
      </c>
      <c r="L1808" s="3">
        <v>0</v>
      </c>
      <c r="M1808" s="4">
        <f>PI()*(K1808/2)^2/1000+PI()*(L1808/2)^2/1000</f>
        <v>0.28352873698647879</v>
      </c>
      <c r="N1808" s="33">
        <v>1</v>
      </c>
      <c r="O1808" s="3">
        <v>9</v>
      </c>
      <c r="P1808" s="3">
        <v>2.3079999999999998</v>
      </c>
      <c r="Q1808" s="3">
        <v>3.4049999999999998</v>
      </c>
      <c r="R1808" s="3">
        <v>3.323</v>
      </c>
      <c r="S1808" s="6">
        <v>0</v>
      </c>
      <c r="T1808" s="6">
        <f>R1808-S1808</f>
        <v>3.323</v>
      </c>
      <c r="U1808" s="3">
        <v>3.323</v>
      </c>
      <c r="V1808" s="6">
        <f>U1808-S1808</f>
        <v>3.323</v>
      </c>
      <c r="W1808" s="6">
        <f>100 - (1 - (((U1808-T1808)/U1808)+(S1808/T1808)))*100</f>
        <v>0</v>
      </c>
      <c r="X1808" s="3">
        <v>3.3769999999999998</v>
      </c>
      <c r="Y1808" s="13">
        <f>(X1808-U1808)/U1808*100</f>
        <v>1.6250376166114904</v>
      </c>
      <c r="Z1808" s="14">
        <f>IF(W1808&gt;10,"NA",Y1808)</f>
        <v>1.6250376166114904</v>
      </c>
    </row>
    <row r="1809" spans="1:26" ht="19" x14ac:dyDescent="0.25">
      <c r="A1809" s="23">
        <v>1808</v>
      </c>
      <c r="B1809" s="3" t="s">
        <v>25</v>
      </c>
      <c r="C1809" s="3" t="s">
        <v>52</v>
      </c>
      <c r="D1809" s="3" t="s">
        <v>52</v>
      </c>
      <c r="E1809" s="3" t="s">
        <v>47</v>
      </c>
      <c r="F1809" s="3" t="s">
        <v>23</v>
      </c>
      <c r="G1809" s="3">
        <v>47</v>
      </c>
      <c r="H1809" s="3" t="s">
        <v>9</v>
      </c>
      <c r="I1809" s="3" t="s">
        <v>31</v>
      </c>
      <c r="J1809" s="3">
        <v>537</v>
      </c>
      <c r="K1809" s="3">
        <v>19</v>
      </c>
      <c r="L1809" s="3">
        <v>0</v>
      </c>
      <c r="M1809" s="4">
        <f>PI()*(K1809/2)^2/1000+PI()*(L1809/2)^2/1000</f>
        <v>0.28352873698647879</v>
      </c>
      <c r="N1809" s="33">
        <v>0</v>
      </c>
      <c r="O1809" s="3">
        <v>10</v>
      </c>
      <c r="P1809" s="3">
        <v>1.988</v>
      </c>
      <c r="Q1809" s="3">
        <v>1.4930000000000001</v>
      </c>
      <c r="R1809" s="3">
        <v>1.419</v>
      </c>
      <c r="S1809" s="6">
        <v>0</v>
      </c>
      <c r="T1809" s="6">
        <f>R1809-S1809</f>
        <v>1.419</v>
      </c>
      <c r="U1809" s="3">
        <v>1.625</v>
      </c>
      <c r="V1809" s="6">
        <f>U1809-S1809</f>
        <v>1.625</v>
      </c>
      <c r="W1809" s="6">
        <f>100 - (1 - (((U1809-T1809)/U1809)+(S1809/T1809)))*100</f>
        <v>12.676923076923075</v>
      </c>
      <c r="X1809" s="3">
        <v>1.625</v>
      </c>
      <c r="Y1809" s="13">
        <f>(X1809-U1809)/U1809*100</f>
        <v>0</v>
      </c>
      <c r="Z1809" s="14" t="str">
        <f>IF(W1809&gt;10,"NA",Y1809)</f>
        <v>NA</v>
      </c>
    </row>
    <row r="1810" spans="1:26" ht="19" x14ac:dyDescent="0.25">
      <c r="A1810" s="23">
        <v>1809</v>
      </c>
      <c r="B1810" s="3" t="s">
        <v>25</v>
      </c>
      <c r="C1810" s="3" t="s">
        <v>52</v>
      </c>
      <c r="D1810" s="3" t="s">
        <v>52</v>
      </c>
      <c r="E1810" s="3" t="s">
        <v>47</v>
      </c>
      <c r="F1810" s="3" t="s">
        <v>23</v>
      </c>
      <c r="G1810" s="3">
        <v>47</v>
      </c>
      <c r="H1810" s="3" t="s">
        <v>17</v>
      </c>
      <c r="I1810" s="3" t="s">
        <v>31</v>
      </c>
      <c r="J1810" s="3">
        <v>537</v>
      </c>
      <c r="K1810" s="3">
        <v>19</v>
      </c>
      <c r="L1810" s="3">
        <v>0</v>
      </c>
      <c r="M1810" s="4">
        <f>PI()*(K1810/2)^2/1000+PI()*(L1810/2)^2/1000</f>
        <v>0.28352873698647879</v>
      </c>
      <c r="N1810" s="33">
        <v>1</v>
      </c>
      <c r="O1810" s="3">
        <v>1</v>
      </c>
      <c r="P1810" s="3">
        <v>2.101</v>
      </c>
      <c r="Q1810" s="3">
        <v>2.6970000000000001</v>
      </c>
      <c r="R1810" s="3">
        <v>2.6320000000000001</v>
      </c>
      <c r="S1810" s="6">
        <v>0</v>
      </c>
      <c r="T1810" s="6">
        <f>R1810-S1810</f>
        <v>2.6320000000000001</v>
      </c>
      <c r="U1810" s="3">
        <v>2.6320000000000001</v>
      </c>
      <c r="V1810" s="6">
        <f>U1810-S1810</f>
        <v>2.6320000000000001</v>
      </c>
      <c r="W1810" s="6">
        <f>100 - (1 - (((U1810-T1810)/U1810)+(S1810/T1810)))*100</f>
        <v>0</v>
      </c>
      <c r="X1810" s="3">
        <v>2.7050000000000001</v>
      </c>
      <c r="Y1810" s="13">
        <f>(X1810-U1810)/U1810*100</f>
        <v>2.7735562310030373</v>
      </c>
      <c r="Z1810" s="14">
        <f>IF(W1810&gt;10,"NA",Y1810)</f>
        <v>2.7735562310030373</v>
      </c>
    </row>
    <row r="1811" spans="1:26" ht="19" x14ac:dyDescent="0.25">
      <c r="A1811" s="23">
        <v>1810</v>
      </c>
      <c r="B1811" s="3" t="s">
        <v>25</v>
      </c>
      <c r="C1811" s="3" t="s">
        <v>52</v>
      </c>
      <c r="D1811" s="3" t="s">
        <v>52</v>
      </c>
      <c r="E1811" s="3" t="s">
        <v>47</v>
      </c>
      <c r="F1811" s="3" t="s">
        <v>23</v>
      </c>
      <c r="G1811" s="3">
        <v>47</v>
      </c>
      <c r="H1811" s="3" t="s">
        <v>17</v>
      </c>
      <c r="I1811" s="3" t="s">
        <v>31</v>
      </c>
      <c r="J1811" s="3">
        <v>537</v>
      </c>
      <c r="K1811" s="3">
        <v>19</v>
      </c>
      <c r="L1811" s="3">
        <v>0</v>
      </c>
      <c r="M1811" s="4">
        <f>PI()*(K1811/2)^2/1000+PI()*(L1811/2)^2/1000</f>
        <v>0.28352873698647879</v>
      </c>
      <c r="N1811" s="33">
        <v>1</v>
      </c>
      <c r="O1811" s="3">
        <v>2</v>
      </c>
      <c r="P1811" s="3">
        <v>1.61</v>
      </c>
      <c r="Q1811" s="3">
        <v>2.1120000000000001</v>
      </c>
      <c r="R1811" s="3">
        <v>2.0430000000000001</v>
      </c>
      <c r="S1811" s="6">
        <v>0</v>
      </c>
      <c r="T1811" s="6">
        <f>R1811-S1811</f>
        <v>2.0430000000000001</v>
      </c>
      <c r="U1811" s="3">
        <v>2.0430000000000001</v>
      </c>
      <c r="V1811" s="6">
        <f>U1811-S1811</f>
        <v>2.0430000000000001</v>
      </c>
      <c r="W1811" s="6">
        <f>100 - (1 - (((U1811-T1811)/U1811)+(S1811/T1811)))*100</f>
        <v>0</v>
      </c>
      <c r="X1811" s="3">
        <v>2.073</v>
      </c>
      <c r="Y1811" s="13">
        <f>(X1811-U1811)/U1811*100</f>
        <v>1.4684287812041019</v>
      </c>
      <c r="Z1811" s="14">
        <f>IF(W1811&gt;10,"NA",Y1811)</f>
        <v>1.4684287812041019</v>
      </c>
    </row>
    <row r="1812" spans="1:26" ht="19" x14ac:dyDescent="0.25">
      <c r="A1812" s="23">
        <v>1811</v>
      </c>
      <c r="B1812" s="3" t="s">
        <v>25</v>
      </c>
      <c r="C1812" s="3" t="s">
        <v>52</v>
      </c>
      <c r="D1812" s="3" t="s">
        <v>52</v>
      </c>
      <c r="E1812" s="3" t="s">
        <v>47</v>
      </c>
      <c r="F1812" s="3" t="s">
        <v>23</v>
      </c>
      <c r="G1812" s="3">
        <v>47</v>
      </c>
      <c r="H1812" s="3" t="s">
        <v>17</v>
      </c>
      <c r="I1812" s="3" t="s">
        <v>31</v>
      </c>
      <c r="J1812" s="3">
        <v>537</v>
      </c>
      <c r="K1812" s="3">
        <v>19</v>
      </c>
      <c r="L1812" s="3">
        <v>0</v>
      </c>
      <c r="M1812" s="4">
        <f>PI()*(K1812/2)^2/1000+PI()*(L1812/2)^2/1000</f>
        <v>0.28352873698647879</v>
      </c>
      <c r="N1812" s="33">
        <v>0</v>
      </c>
      <c r="O1812" s="3">
        <v>3</v>
      </c>
      <c r="P1812" s="3">
        <v>1.452</v>
      </c>
      <c r="Q1812" s="3">
        <v>1.3959999999999999</v>
      </c>
      <c r="R1812" s="3">
        <v>1.361</v>
      </c>
      <c r="S1812" s="6">
        <v>0</v>
      </c>
      <c r="T1812" s="6">
        <f>R1812-S1812</f>
        <v>1.361</v>
      </c>
      <c r="U1812" s="3">
        <v>1.361</v>
      </c>
      <c r="V1812" s="6">
        <f>U1812-S1812</f>
        <v>1.361</v>
      </c>
      <c r="W1812" s="6">
        <f>100 - (1 - (((U1812-T1812)/U1812)+(S1812/T1812)))*100</f>
        <v>0</v>
      </c>
      <c r="X1812" s="3">
        <v>1.381</v>
      </c>
      <c r="Y1812" s="13">
        <f>(X1812-U1812)/U1812*100</f>
        <v>1.4695077149155047</v>
      </c>
      <c r="Z1812" s="14">
        <f>IF(W1812&gt;10,"NA",Y1812)</f>
        <v>1.4695077149155047</v>
      </c>
    </row>
    <row r="1813" spans="1:26" ht="19" x14ac:dyDescent="0.25">
      <c r="A1813" s="23">
        <v>1812</v>
      </c>
      <c r="B1813" s="3" t="s">
        <v>25</v>
      </c>
      <c r="C1813" s="3" t="s">
        <v>52</v>
      </c>
      <c r="D1813" s="3" t="s">
        <v>52</v>
      </c>
      <c r="E1813" s="3" t="s">
        <v>47</v>
      </c>
      <c r="F1813" s="3" t="s">
        <v>23</v>
      </c>
      <c r="G1813" s="3">
        <v>47</v>
      </c>
      <c r="H1813" s="3" t="s">
        <v>17</v>
      </c>
      <c r="I1813" s="3" t="s">
        <v>31</v>
      </c>
      <c r="J1813" s="3">
        <v>537</v>
      </c>
      <c r="K1813" s="3">
        <v>19</v>
      </c>
      <c r="L1813" s="3">
        <v>0</v>
      </c>
      <c r="M1813" s="4">
        <f>PI()*(K1813/2)^2/1000+PI()*(L1813/2)^2/1000</f>
        <v>0.28352873698647879</v>
      </c>
      <c r="N1813" s="33">
        <v>1</v>
      </c>
      <c r="O1813" s="3">
        <v>4</v>
      </c>
      <c r="P1813" s="3">
        <v>1.234</v>
      </c>
      <c r="Q1813" s="3">
        <v>1.109</v>
      </c>
      <c r="R1813" s="3">
        <v>1.0509999999999999</v>
      </c>
      <c r="S1813" s="6">
        <v>0</v>
      </c>
      <c r="T1813" s="6">
        <f>R1813-S1813</f>
        <v>1.0509999999999999</v>
      </c>
      <c r="U1813" s="3">
        <v>1.0509999999999999</v>
      </c>
      <c r="V1813" s="6">
        <f>U1813-S1813</f>
        <v>1.0509999999999999</v>
      </c>
      <c r="W1813" s="6">
        <f>100 - (1 - (((U1813-T1813)/U1813)+(S1813/T1813)))*100</f>
        <v>0</v>
      </c>
      <c r="X1813" s="3">
        <v>1.0820000000000001</v>
      </c>
      <c r="Y1813" s="13">
        <f>(X1813-U1813)/U1813*100</f>
        <v>2.9495718363463501</v>
      </c>
      <c r="Z1813" s="14">
        <f>IF(W1813&gt;10,"NA",Y1813)</f>
        <v>2.9495718363463501</v>
      </c>
    </row>
    <row r="1814" spans="1:26" ht="19" x14ac:dyDescent="0.25">
      <c r="A1814" s="23">
        <v>1813</v>
      </c>
      <c r="B1814" s="3" t="s">
        <v>25</v>
      </c>
      <c r="C1814" s="3" t="s">
        <v>52</v>
      </c>
      <c r="D1814" s="3" t="s">
        <v>52</v>
      </c>
      <c r="E1814" s="3" t="s">
        <v>47</v>
      </c>
      <c r="F1814" s="3" t="s">
        <v>23</v>
      </c>
      <c r="G1814" s="3">
        <v>47</v>
      </c>
      <c r="H1814" s="3" t="s">
        <v>17</v>
      </c>
      <c r="I1814" s="3" t="s">
        <v>31</v>
      </c>
      <c r="J1814" s="3">
        <v>537</v>
      </c>
      <c r="K1814" s="3">
        <v>19</v>
      </c>
      <c r="L1814" s="3">
        <v>0</v>
      </c>
      <c r="M1814" s="4">
        <f>PI()*(K1814/2)^2/1000+PI()*(L1814/2)^2/1000</f>
        <v>0.28352873698647879</v>
      </c>
      <c r="N1814" s="33">
        <v>1</v>
      </c>
      <c r="O1814" s="3">
        <v>5</v>
      </c>
      <c r="P1814" s="3">
        <v>1.8320000000000001</v>
      </c>
      <c r="Q1814" s="3">
        <v>1.6519999999999999</v>
      </c>
      <c r="R1814" s="3">
        <v>1.569</v>
      </c>
      <c r="S1814" s="6">
        <v>0</v>
      </c>
      <c r="T1814" s="6">
        <f>R1814-S1814</f>
        <v>1.569</v>
      </c>
      <c r="U1814" s="3">
        <v>1.569</v>
      </c>
      <c r="V1814" s="6">
        <f>U1814-S1814</f>
        <v>1.569</v>
      </c>
      <c r="W1814" s="6">
        <f>100 - (1 - (((U1814-T1814)/U1814)+(S1814/T1814)))*100</f>
        <v>0</v>
      </c>
      <c r="X1814" s="3">
        <v>1.585</v>
      </c>
      <c r="Y1814" s="13">
        <f>(X1814-U1814)/U1814*100</f>
        <v>1.0197578075207148</v>
      </c>
      <c r="Z1814" s="14">
        <f>IF(W1814&gt;10,"NA",Y1814)</f>
        <v>1.0197578075207148</v>
      </c>
    </row>
    <row r="1815" spans="1:26" ht="19" x14ac:dyDescent="0.25">
      <c r="A1815" s="23">
        <v>1814</v>
      </c>
      <c r="B1815" s="3" t="s">
        <v>25</v>
      </c>
      <c r="C1815" s="3" t="s">
        <v>52</v>
      </c>
      <c r="D1815" s="3" t="s">
        <v>52</v>
      </c>
      <c r="E1815" s="3" t="s">
        <v>47</v>
      </c>
      <c r="F1815" s="3" t="s">
        <v>23</v>
      </c>
      <c r="G1815" s="3">
        <v>47</v>
      </c>
      <c r="H1815" s="3" t="s">
        <v>17</v>
      </c>
      <c r="I1815" s="3" t="s">
        <v>31</v>
      </c>
      <c r="J1815" s="3">
        <v>537</v>
      </c>
      <c r="K1815" s="3">
        <v>19</v>
      </c>
      <c r="L1815" s="3">
        <v>0</v>
      </c>
      <c r="M1815" s="4">
        <f>PI()*(K1815/2)^2/1000+PI()*(L1815/2)^2/1000</f>
        <v>0.28352873698647879</v>
      </c>
      <c r="N1815" s="33">
        <v>0</v>
      </c>
      <c r="O1815" s="3">
        <v>6</v>
      </c>
      <c r="P1815" s="3">
        <v>2.863</v>
      </c>
      <c r="Q1815" s="3">
        <v>4.4290000000000003</v>
      </c>
      <c r="R1815" s="3">
        <v>4.2850000000000001</v>
      </c>
      <c r="S1815" s="6">
        <v>0</v>
      </c>
      <c r="T1815" s="6">
        <f>R1815-S1815</f>
        <v>4.2850000000000001</v>
      </c>
      <c r="U1815" s="3">
        <v>4.2850000000000001</v>
      </c>
      <c r="V1815" s="6">
        <f>U1815-S1815</f>
        <v>4.2850000000000001</v>
      </c>
      <c r="W1815" s="6">
        <f>100 - (1 - (((U1815-T1815)/U1815)+(S1815/T1815)))*100</f>
        <v>0</v>
      </c>
      <c r="X1815" s="3">
        <v>4.2960000000000003</v>
      </c>
      <c r="Y1815" s="13">
        <f>(X1815-U1815)/U1815*100</f>
        <v>0.25670945157526537</v>
      </c>
      <c r="Z1815" s="14">
        <f>IF(W1815&gt;10,"NA",Y1815)</f>
        <v>0.25670945157526537</v>
      </c>
    </row>
    <row r="1816" spans="1:26" ht="19" x14ac:dyDescent="0.25">
      <c r="A1816" s="23">
        <v>1815</v>
      </c>
      <c r="B1816" s="3" t="s">
        <v>25</v>
      </c>
      <c r="C1816" s="3" t="s">
        <v>52</v>
      </c>
      <c r="D1816" s="3" t="s">
        <v>52</v>
      </c>
      <c r="E1816" s="3" t="s">
        <v>47</v>
      </c>
      <c r="F1816" s="3" t="s">
        <v>23</v>
      </c>
      <c r="G1816" s="3">
        <v>47</v>
      </c>
      <c r="H1816" s="3" t="s">
        <v>17</v>
      </c>
      <c r="I1816" s="3" t="s">
        <v>31</v>
      </c>
      <c r="J1816" s="3">
        <v>537</v>
      </c>
      <c r="K1816" s="3">
        <v>19</v>
      </c>
      <c r="L1816" s="3">
        <v>0</v>
      </c>
      <c r="M1816" s="4">
        <f>PI()*(K1816/2)^2/1000+PI()*(L1816/2)^2/1000</f>
        <v>0.28352873698647879</v>
      </c>
      <c r="N1816" s="33">
        <v>0</v>
      </c>
      <c r="O1816" s="3">
        <v>7</v>
      </c>
      <c r="P1816" s="3">
        <v>2.6190000000000002</v>
      </c>
      <c r="Q1816" s="3">
        <v>3.9350000000000001</v>
      </c>
      <c r="R1816" s="3">
        <v>3.8260000000000001</v>
      </c>
      <c r="S1816" s="6">
        <v>0</v>
      </c>
      <c r="T1816" s="6">
        <f>R1816-S1816</f>
        <v>3.8260000000000001</v>
      </c>
      <c r="U1816" s="3">
        <v>3.988</v>
      </c>
      <c r="V1816" s="6">
        <f>U1816-S1816</f>
        <v>3.988</v>
      </c>
      <c r="W1816" s="6">
        <f>100 - (1 - (((U1816-T1816)/U1816)+(S1816/T1816)))*100</f>
        <v>4.0621865596790343</v>
      </c>
      <c r="X1816" s="3">
        <v>3.9940000000000002</v>
      </c>
      <c r="Y1816" s="13">
        <f>(X1816-U1816)/U1816*100</f>
        <v>0.15045135406219226</v>
      </c>
      <c r="Z1816" s="14">
        <f>IF(W1816&gt;10,"NA",Y1816)</f>
        <v>0.15045135406219226</v>
      </c>
    </row>
    <row r="1817" spans="1:26" ht="19" x14ac:dyDescent="0.25">
      <c r="A1817" s="23">
        <v>1816</v>
      </c>
      <c r="B1817" s="3" t="s">
        <v>25</v>
      </c>
      <c r="C1817" s="3" t="s">
        <v>52</v>
      </c>
      <c r="D1817" s="3" t="s">
        <v>52</v>
      </c>
      <c r="E1817" s="3" t="s">
        <v>47</v>
      </c>
      <c r="F1817" s="3" t="s">
        <v>23</v>
      </c>
      <c r="G1817" s="3">
        <v>47</v>
      </c>
      <c r="H1817" s="3" t="s">
        <v>17</v>
      </c>
      <c r="I1817" s="3" t="s">
        <v>31</v>
      </c>
      <c r="J1817" s="3">
        <v>537</v>
      </c>
      <c r="K1817" s="3">
        <v>19</v>
      </c>
      <c r="L1817" s="3">
        <v>0</v>
      </c>
      <c r="M1817" s="4">
        <f>PI()*(K1817/2)^2/1000+PI()*(L1817/2)^2/1000</f>
        <v>0.28352873698647879</v>
      </c>
      <c r="N1817" s="33">
        <v>0</v>
      </c>
      <c r="O1817" s="3">
        <v>8</v>
      </c>
      <c r="P1817" s="3">
        <v>2.3170000000000002</v>
      </c>
      <c r="Q1817" s="3">
        <v>2.6339999999999999</v>
      </c>
      <c r="R1817" s="3">
        <v>2.57</v>
      </c>
      <c r="S1817" s="6">
        <v>0</v>
      </c>
      <c r="T1817" s="6">
        <f>R1817-S1817</f>
        <v>2.57</v>
      </c>
      <c r="U1817" s="3">
        <v>2.6469999999999998</v>
      </c>
      <c r="V1817" s="6">
        <f>U1817-S1817</f>
        <v>2.6469999999999998</v>
      </c>
      <c r="W1817" s="6">
        <f>100 - (1 - (((U1817-T1817)/U1817)+(S1817/T1817)))*100</f>
        <v>2.9089535323007141</v>
      </c>
      <c r="X1817" s="3">
        <v>2.6589999999999998</v>
      </c>
      <c r="Y1817" s="13">
        <f>(X1817-U1817)/U1817*100</f>
        <v>0.45334340763128111</v>
      </c>
      <c r="Z1817" s="14">
        <f>IF(W1817&gt;10,"NA",Y1817)</f>
        <v>0.45334340763128111</v>
      </c>
    </row>
    <row r="1818" spans="1:26" ht="19" x14ac:dyDescent="0.25">
      <c r="A1818" s="23">
        <v>1817</v>
      </c>
      <c r="B1818" s="3" t="s">
        <v>25</v>
      </c>
      <c r="C1818" s="3" t="s">
        <v>52</v>
      </c>
      <c r="D1818" s="3" t="s">
        <v>52</v>
      </c>
      <c r="E1818" s="3" t="s">
        <v>47</v>
      </c>
      <c r="F1818" s="3" t="s">
        <v>23</v>
      </c>
      <c r="G1818" s="3">
        <v>47</v>
      </c>
      <c r="H1818" s="3" t="s">
        <v>17</v>
      </c>
      <c r="I1818" s="3" t="s">
        <v>31</v>
      </c>
      <c r="J1818" s="3">
        <v>537</v>
      </c>
      <c r="K1818" s="3">
        <v>19</v>
      </c>
      <c r="L1818" s="3">
        <v>0</v>
      </c>
      <c r="M1818" s="4">
        <f>PI()*(K1818/2)^2/1000+PI()*(L1818/2)^2/1000</f>
        <v>0.28352873698647879</v>
      </c>
      <c r="N1818" s="33">
        <v>1</v>
      </c>
      <c r="O1818" s="3">
        <v>9</v>
      </c>
      <c r="P1818" s="3">
        <v>1.5649999999999999</v>
      </c>
      <c r="Q1818" s="3">
        <v>1.8420000000000001</v>
      </c>
      <c r="R1818" s="3">
        <v>1.7909999999999999</v>
      </c>
      <c r="S1818" s="6">
        <v>0</v>
      </c>
      <c r="T1818" s="6">
        <f>R1818-S1818</f>
        <v>1.7909999999999999</v>
      </c>
      <c r="U1818" s="3">
        <v>1.7909999999999999</v>
      </c>
      <c r="V1818" s="6">
        <f>U1818-S1818</f>
        <v>1.7909999999999999</v>
      </c>
      <c r="W1818" s="6">
        <f>100 - (1 - (((U1818-T1818)/U1818)+(S1818/T1818)))*100</f>
        <v>0</v>
      </c>
      <c r="X1818" s="3">
        <v>1.85</v>
      </c>
      <c r="Y1818" s="13">
        <f>(X1818-U1818)/U1818*100</f>
        <v>3.2942490228922483</v>
      </c>
      <c r="Z1818" s="14">
        <f>IF(W1818&gt;10,"NA",Y1818)</f>
        <v>3.2942490228922483</v>
      </c>
    </row>
    <row r="1819" spans="1:26" ht="19" x14ac:dyDescent="0.25">
      <c r="A1819" s="23">
        <v>1818</v>
      </c>
      <c r="B1819" s="3" t="s">
        <v>25</v>
      </c>
      <c r="C1819" s="3" t="s">
        <v>52</v>
      </c>
      <c r="D1819" s="3" t="s">
        <v>52</v>
      </c>
      <c r="E1819" s="3" t="s">
        <v>47</v>
      </c>
      <c r="F1819" s="3" t="s">
        <v>23</v>
      </c>
      <c r="G1819" s="3">
        <v>48</v>
      </c>
      <c r="H1819" s="3" t="s">
        <v>9</v>
      </c>
      <c r="I1819" s="3" t="s">
        <v>31</v>
      </c>
      <c r="J1819" s="3">
        <v>536</v>
      </c>
      <c r="K1819" s="3">
        <v>10</v>
      </c>
      <c r="L1819" s="3">
        <v>0</v>
      </c>
      <c r="M1819" s="4">
        <f>PI()*(K1819/2)^2/1000+PI()*(L1819/2)^2/1000</f>
        <v>7.8539816339744828E-2</v>
      </c>
      <c r="N1819" s="33">
        <v>1</v>
      </c>
      <c r="O1819" s="3">
        <v>1</v>
      </c>
      <c r="P1819" s="3">
        <v>1.831</v>
      </c>
      <c r="Q1819" s="3">
        <v>2.1110000000000002</v>
      </c>
      <c r="R1819" s="3">
        <v>2.0670000000000002</v>
      </c>
      <c r="S1819" s="6">
        <v>0</v>
      </c>
      <c r="T1819" s="6">
        <f>R1819-S1819</f>
        <v>2.0670000000000002</v>
      </c>
      <c r="U1819" s="3">
        <v>2.1459999999999999</v>
      </c>
      <c r="V1819" s="6">
        <f>U1819-S1819</f>
        <v>2.1459999999999999</v>
      </c>
      <c r="W1819" s="6">
        <f>100 - (1 - (((U1819-T1819)/U1819)+(S1819/T1819)))*100</f>
        <v>3.6812674743709124</v>
      </c>
      <c r="X1819" s="3">
        <v>2.17</v>
      </c>
      <c r="Y1819" s="13">
        <f>(X1819-U1819)/U1819*100</f>
        <v>1.1183597390493953</v>
      </c>
      <c r="Z1819" s="14">
        <f>IF(W1819&gt;10,"NA",Y1819)</f>
        <v>1.1183597390493953</v>
      </c>
    </row>
    <row r="1820" spans="1:26" ht="19" x14ac:dyDescent="0.25">
      <c r="A1820" s="23">
        <v>1819</v>
      </c>
      <c r="B1820" s="3" t="s">
        <v>25</v>
      </c>
      <c r="C1820" s="3" t="s">
        <v>52</v>
      </c>
      <c r="D1820" s="3" t="s">
        <v>52</v>
      </c>
      <c r="E1820" s="3" t="s">
        <v>47</v>
      </c>
      <c r="F1820" s="3" t="s">
        <v>23</v>
      </c>
      <c r="G1820" s="3">
        <v>48</v>
      </c>
      <c r="H1820" s="3" t="s">
        <v>9</v>
      </c>
      <c r="I1820" s="3" t="s">
        <v>31</v>
      </c>
      <c r="J1820" s="3">
        <v>536</v>
      </c>
      <c r="K1820" s="3">
        <v>10</v>
      </c>
      <c r="L1820" s="3">
        <v>0</v>
      </c>
      <c r="M1820" s="4">
        <f>PI()*(K1820/2)^2/1000+PI()*(L1820/2)^2/1000</f>
        <v>7.8539816339744828E-2</v>
      </c>
      <c r="N1820" s="33">
        <v>1</v>
      </c>
      <c r="O1820" s="3">
        <v>2</v>
      </c>
      <c r="P1820" s="3">
        <v>2.0870000000000002</v>
      </c>
      <c r="Q1820" s="3">
        <v>2.9209999999999998</v>
      </c>
      <c r="R1820" s="3">
        <v>2.87</v>
      </c>
      <c r="S1820" s="6">
        <v>0</v>
      </c>
      <c r="T1820" s="6">
        <f>R1820-S1820</f>
        <v>2.87</v>
      </c>
      <c r="U1820" s="3">
        <v>3.0129999999999999</v>
      </c>
      <c r="V1820" s="6">
        <f>U1820-S1820</f>
        <v>3.0129999999999999</v>
      </c>
      <c r="W1820" s="6">
        <f>100 - (1 - (((U1820-T1820)/U1820)+(S1820/T1820)))*100</f>
        <v>4.7461002323265831</v>
      </c>
      <c r="X1820" s="3">
        <v>3.0779999999999998</v>
      </c>
      <c r="Y1820" s="13">
        <f>(X1820-U1820)/U1820*100</f>
        <v>2.1573182874211732</v>
      </c>
      <c r="Z1820" s="14">
        <f>IF(W1820&gt;10,"NA",Y1820)</f>
        <v>2.1573182874211732</v>
      </c>
    </row>
    <row r="1821" spans="1:26" ht="19" x14ac:dyDescent="0.25">
      <c r="A1821" s="23">
        <v>1820</v>
      </c>
      <c r="B1821" s="3" t="s">
        <v>25</v>
      </c>
      <c r="C1821" s="3" t="s">
        <v>52</v>
      </c>
      <c r="D1821" s="3" t="s">
        <v>52</v>
      </c>
      <c r="E1821" s="3" t="s">
        <v>47</v>
      </c>
      <c r="F1821" s="3" t="s">
        <v>23</v>
      </c>
      <c r="G1821" s="3">
        <v>48</v>
      </c>
      <c r="H1821" s="3" t="s">
        <v>9</v>
      </c>
      <c r="I1821" s="3" t="s">
        <v>31</v>
      </c>
      <c r="J1821" s="3">
        <v>536</v>
      </c>
      <c r="K1821" s="3">
        <v>10</v>
      </c>
      <c r="L1821" s="3">
        <v>0</v>
      </c>
      <c r="M1821" s="4">
        <f>PI()*(K1821/2)^2/1000+PI()*(L1821/2)^2/1000</f>
        <v>7.8539816339744828E-2</v>
      </c>
      <c r="N1821" s="33">
        <v>0</v>
      </c>
      <c r="O1821" s="3">
        <v>3</v>
      </c>
      <c r="P1821" s="3">
        <v>2.1760000000000002</v>
      </c>
      <c r="Q1821" s="3">
        <v>2.367</v>
      </c>
      <c r="R1821" s="3">
        <v>2.2320000000000002</v>
      </c>
      <c r="S1821" s="6">
        <v>0</v>
      </c>
      <c r="T1821" s="6">
        <f>R1821-S1821</f>
        <v>2.2320000000000002</v>
      </c>
      <c r="U1821" s="3">
        <v>2.7879999999999998</v>
      </c>
      <c r="V1821" s="6">
        <f>U1821-S1821</f>
        <v>2.7879999999999998</v>
      </c>
      <c r="W1821" s="6">
        <f>100 - (1 - (((U1821-T1821)/U1821)+(S1821/T1821)))*100</f>
        <v>19.942611190817772</v>
      </c>
      <c r="X1821" s="3">
        <v>2.7879999999999998</v>
      </c>
      <c r="Y1821" s="13">
        <f>(X1821-U1821)/U1821*100</f>
        <v>0</v>
      </c>
      <c r="Z1821" s="14" t="str">
        <f>IF(W1821&gt;10,"NA",Y1821)</f>
        <v>NA</v>
      </c>
    </row>
    <row r="1822" spans="1:26" ht="19" x14ac:dyDescent="0.25">
      <c r="A1822" s="23">
        <v>1821</v>
      </c>
      <c r="B1822" s="3" t="s">
        <v>25</v>
      </c>
      <c r="C1822" s="3" t="s">
        <v>52</v>
      </c>
      <c r="D1822" s="3" t="s">
        <v>52</v>
      </c>
      <c r="E1822" s="3" t="s">
        <v>47</v>
      </c>
      <c r="F1822" s="3" t="s">
        <v>23</v>
      </c>
      <c r="G1822" s="3">
        <v>48</v>
      </c>
      <c r="H1822" s="3" t="s">
        <v>9</v>
      </c>
      <c r="I1822" s="3" t="s">
        <v>31</v>
      </c>
      <c r="J1822" s="3">
        <v>536</v>
      </c>
      <c r="K1822" s="3">
        <v>10</v>
      </c>
      <c r="L1822" s="3">
        <v>0</v>
      </c>
      <c r="M1822" s="4">
        <f>PI()*(K1822/2)^2/1000+PI()*(L1822/2)^2/1000</f>
        <v>7.8539816339744828E-2</v>
      </c>
      <c r="N1822" s="33">
        <v>1</v>
      </c>
      <c r="O1822" s="3">
        <v>4</v>
      </c>
      <c r="P1822" s="3">
        <v>1.7150000000000001</v>
      </c>
      <c r="Q1822" s="3">
        <v>1.496</v>
      </c>
      <c r="R1822" s="3">
        <v>1.4450000000000001</v>
      </c>
      <c r="S1822" s="6">
        <v>0</v>
      </c>
      <c r="T1822" s="6">
        <f>R1822-S1822</f>
        <v>1.4450000000000001</v>
      </c>
      <c r="U1822" s="3">
        <v>1.4450000000000001</v>
      </c>
      <c r="V1822" s="6">
        <f>U1822-S1822</f>
        <v>1.4450000000000001</v>
      </c>
      <c r="W1822" s="6">
        <f>100 - (1 - (((U1822-T1822)/U1822)+(S1822/T1822)))*100</f>
        <v>0</v>
      </c>
      <c r="X1822" s="3">
        <v>1.4570000000000001</v>
      </c>
      <c r="Y1822" s="13">
        <f>(X1822-U1822)/U1822*100</f>
        <v>0.83044982698962011</v>
      </c>
      <c r="Z1822" s="14">
        <f>IF(W1822&gt;10,"NA",Y1822)</f>
        <v>0.83044982698962011</v>
      </c>
    </row>
    <row r="1823" spans="1:26" ht="19" x14ac:dyDescent="0.25">
      <c r="A1823" s="23">
        <v>1822</v>
      </c>
      <c r="B1823" s="3" t="s">
        <v>25</v>
      </c>
      <c r="C1823" s="3" t="s">
        <v>52</v>
      </c>
      <c r="D1823" s="3" t="s">
        <v>52</v>
      </c>
      <c r="E1823" s="3" t="s">
        <v>47</v>
      </c>
      <c r="F1823" s="3" t="s">
        <v>23</v>
      </c>
      <c r="G1823" s="3">
        <v>48</v>
      </c>
      <c r="H1823" s="3" t="s">
        <v>9</v>
      </c>
      <c r="I1823" s="3" t="s">
        <v>31</v>
      </c>
      <c r="J1823" s="3">
        <v>536</v>
      </c>
      <c r="K1823" s="3">
        <v>10</v>
      </c>
      <c r="L1823" s="3">
        <v>0</v>
      </c>
      <c r="M1823" s="4">
        <f>PI()*(K1823/2)^2/1000+PI()*(L1823/2)^2/1000</f>
        <v>7.8539816339744828E-2</v>
      </c>
      <c r="N1823" s="33">
        <v>1</v>
      </c>
      <c r="O1823" s="3">
        <v>5</v>
      </c>
      <c r="P1823" s="3">
        <v>2.54</v>
      </c>
      <c r="Q1823" s="3">
        <v>3.907</v>
      </c>
      <c r="R1823" s="3">
        <v>3.8</v>
      </c>
      <c r="S1823" s="6">
        <v>0</v>
      </c>
      <c r="T1823" s="6">
        <f>R1823-S1823</f>
        <v>3.8</v>
      </c>
      <c r="U1823" s="3">
        <v>3.8</v>
      </c>
      <c r="V1823" s="6">
        <f>U1823-S1823</f>
        <v>3.8</v>
      </c>
      <c r="W1823" s="6">
        <f>100 - (1 - (((U1823-T1823)/U1823)+(S1823/T1823)))*100</f>
        <v>0</v>
      </c>
      <c r="X1823" s="3">
        <v>3.9660000000000002</v>
      </c>
      <c r="Y1823" s="13">
        <f>(X1823-U1823)/U1823*100</f>
        <v>4.3684210526315885</v>
      </c>
      <c r="Z1823" s="14">
        <f>IF(W1823&gt;10,"NA",Y1823)</f>
        <v>4.3684210526315885</v>
      </c>
    </row>
    <row r="1824" spans="1:26" ht="19" x14ac:dyDescent="0.25">
      <c r="A1824" s="23">
        <v>1823</v>
      </c>
      <c r="B1824" s="3" t="s">
        <v>25</v>
      </c>
      <c r="C1824" s="3" t="s">
        <v>52</v>
      </c>
      <c r="D1824" s="3" t="s">
        <v>52</v>
      </c>
      <c r="E1824" s="3" t="s">
        <v>47</v>
      </c>
      <c r="F1824" s="3" t="s">
        <v>23</v>
      </c>
      <c r="G1824" s="3">
        <v>48</v>
      </c>
      <c r="H1824" s="3" t="s">
        <v>9</v>
      </c>
      <c r="I1824" s="3" t="s">
        <v>31</v>
      </c>
      <c r="J1824" s="3">
        <v>536</v>
      </c>
      <c r="K1824" s="3">
        <v>10</v>
      </c>
      <c r="L1824" s="3">
        <v>0</v>
      </c>
      <c r="M1824" s="4">
        <f>PI()*(K1824/2)^2/1000+PI()*(L1824/2)^2/1000</f>
        <v>7.8539816339744828E-2</v>
      </c>
      <c r="N1824" s="33">
        <v>1</v>
      </c>
      <c r="O1824" s="3">
        <v>6</v>
      </c>
      <c r="P1824" s="3">
        <v>2.4790000000000001</v>
      </c>
      <c r="Q1824" s="3">
        <v>4.1689999999999996</v>
      </c>
      <c r="R1824" s="3">
        <v>4.117</v>
      </c>
      <c r="S1824" s="6">
        <v>0</v>
      </c>
      <c r="T1824" s="6">
        <f>R1824-S1824</f>
        <v>4.117</v>
      </c>
      <c r="U1824" s="3">
        <v>4.1989999999999998</v>
      </c>
      <c r="V1824" s="6">
        <f>U1824-S1824</f>
        <v>4.1989999999999998</v>
      </c>
      <c r="W1824" s="6">
        <f>100 - (1 - (((U1824-T1824)/U1824)+(S1824/T1824)))*100</f>
        <v>1.952845915694212</v>
      </c>
      <c r="X1824" s="3">
        <v>4.3940000000000001</v>
      </c>
      <c r="Y1824" s="13">
        <f>(X1824-U1824)/U1824*100</f>
        <v>4.6439628482972211</v>
      </c>
      <c r="Z1824" s="14">
        <f>IF(W1824&gt;10,"NA",Y1824)</f>
        <v>4.6439628482972211</v>
      </c>
    </row>
    <row r="1825" spans="1:26" ht="19" x14ac:dyDescent="0.25">
      <c r="A1825" s="23">
        <v>1824</v>
      </c>
      <c r="B1825" s="3" t="s">
        <v>25</v>
      </c>
      <c r="C1825" s="3" t="s">
        <v>52</v>
      </c>
      <c r="D1825" s="3" t="s">
        <v>52</v>
      </c>
      <c r="E1825" s="3" t="s">
        <v>47</v>
      </c>
      <c r="F1825" s="3" t="s">
        <v>23</v>
      </c>
      <c r="G1825" s="3">
        <v>48</v>
      </c>
      <c r="H1825" s="3" t="s">
        <v>9</v>
      </c>
      <c r="I1825" s="3" t="s">
        <v>31</v>
      </c>
      <c r="J1825" s="3">
        <v>536</v>
      </c>
      <c r="K1825" s="3">
        <v>10</v>
      </c>
      <c r="L1825" s="3">
        <v>0</v>
      </c>
      <c r="M1825" s="4">
        <f>PI()*(K1825/2)^2/1000+PI()*(L1825/2)^2/1000</f>
        <v>7.8539816339744828E-2</v>
      </c>
      <c r="N1825" s="33">
        <v>1</v>
      </c>
      <c r="O1825" s="3">
        <v>7</v>
      </c>
      <c r="P1825" s="3">
        <v>1.881</v>
      </c>
      <c r="Q1825" s="3">
        <v>1.6379999999999999</v>
      </c>
      <c r="R1825" s="3">
        <v>1.56</v>
      </c>
      <c r="S1825" s="6">
        <v>0</v>
      </c>
      <c r="T1825" s="6">
        <f>R1825-S1825</f>
        <v>1.56</v>
      </c>
      <c r="U1825" s="3">
        <v>1.8440000000000001</v>
      </c>
      <c r="V1825" s="6">
        <f>U1825-S1825</f>
        <v>1.8440000000000001</v>
      </c>
      <c r="W1825" s="6">
        <f>100 - (1 - (((U1825-T1825)/U1825)+(S1825/T1825)))*100</f>
        <v>15.401301518438189</v>
      </c>
      <c r="X1825" s="3">
        <v>1.8440000000000001</v>
      </c>
      <c r="Y1825" s="13">
        <f>(X1825-U1825)/U1825*100</f>
        <v>0</v>
      </c>
      <c r="Z1825" s="14" t="str">
        <f>IF(W1825&gt;10,"NA",Y1825)</f>
        <v>NA</v>
      </c>
    </row>
    <row r="1826" spans="1:26" ht="19" x14ac:dyDescent="0.25">
      <c r="A1826" s="23">
        <v>1825</v>
      </c>
      <c r="B1826" s="3" t="s">
        <v>25</v>
      </c>
      <c r="C1826" s="3" t="s">
        <v>52</v>
      </c>
      <c r="D1826" s="3" t="s">
        <v>52</v>
      </c>
      <c r="E1826" s="3" t="s">
        <v>47</v>
      </c>
      <c r="F1826" s="3" t="s">
        <v>23</v>
      </c>
      <c r="G1826" s="3">
        <v>48</v>
      </c>
      <c r="H1826" s="3" t="s">
        <v>9</v>
      </c>
      <c r="I1826" s="3" t="s">
        <v>31</v>
      </c>
      <c r="J1826" s="3">
        <v>536</v>
      </c>
      <c r="K1826" s="3">
        <v>10</v>
      </c>
      <c r="L1826" s="3">
        <v>0</v>
      </c>
      <c r="M1826" s="4">
        <f>PI()*(K1826/2)^2/1000+PI()*(L1826/2)^2/1000</f>
        <v>7.8539816339744828E-2</v>
      </c>
      <c r="N1826" s="33">
        <v>0</v>
      </c>
      <c r="O1826" s="3">
        <v>8</v>
      </c>
      <c r="P1826" s="3">
        <v>2.375</v>
      </c>
      <c r="Q1826" s="3">
        <v>2.1440000000000001</v>
      </c>
      <c r="R1826" s="3">
        <v>2.008</v>
      </c>
      <c r="S1826" s="6">
        <v>0</v>
      </c>
      <c r="T1826" s="6">
        <f>R1826-S1826</f>
        <v>2.008</v>
      </c>
      <c r="U1826" s="3">
        <v>3.2530000000000001</v>
      </c>
      <c r="V1826" s="6">
        <f>U1826-S1826</f>
        <v>3.2530000000000001</v>
      </c>
      <c r="W1826" s="6">
        <f>100 - (1 - (((U1826-T1826)/U1826)+(S1826/T1826)))*100</f>
        <v>38.272363971718413</v>
      </c>
      <c r="X1826" s="3">
        <v>3.2530000000000001</v>
      </c>
      <c r="Y1826" s="13">
        <f>(X1826-U1826)/U1826*100</f>
        <v>0</v>
      </c>
      <c r="Z1826" s="14" t="str">
        <f>IF(W1826&gt;10,"NA",Y1826)</f>
        <v>NA</v>
      </c>
    </row>
    <row r="1827" spans="1:26" ht="19" x14ac:dyDescent="0.25">
      <c r="A1827" s="23">
        <v>1826</v>
      </c>
      <c r="B1827" s="3" t="s">
        <v>25</v>
      </c>
      <c r="C1827" s="3" t="s">
        <v>52</v>
      </c>
      <c r="D1827" s="3" t="s">
        <v>52</v>
      </c>
      <c r="E1827" s="3" t="s">
        <v>47</v>
      </c>
      <c r="F1827" s="3" t="s">
        <v>23</v>
      </c>
      <c r="G1827" s="3">
        <v>48</v>
      </c>
      <c r="H1827" s="3" t="s">
        <v>9</v>
      </c>
      <c r="I1827" s="3" t="s">
        <v>31</v>
      </c>
      <c r="J1827" s="3">
        <v>536</v>
      </c>
      <c r="K1827" s="3">
        <v>10</v>
      </c>
      <c r="L1827" s="3">
        <v>0</v>
      </c>
      <c r="M1827" s="4">
        <f>PI()*(K1827/2)^2/1000+PI()*(L1827/2)^2/1000</f>
        <v>7.8539816339744828E-2</v>
      </c>
      <c r="N1827" s="33">
        <v>1</v>
      </c>
      <c r="O1827" s="3">
        <v>9</v>
      </c>
      <c r="P1827" s="3">
        <v>2.5419999999999998</v>
      </c>
      <c r="Q1827" s="3">
        <v>4.7629999999999999</v>
      </c>
      <c r="R1827" s="3">
        <v>4.6849999999999996</v>
      </c>
      <c r="S1827" s="6">
        <v>0</v>
      </c>
      <c r="T1827" s="6">
        <f>R1827-S1827</f>
        <v>4.6849999999999996</v>
      </c>
      <c r="U1827" s="3">
        <v>4.6849999999999996</v>
      </c>
      <c r="V1827" s="6">
        <f>U1827-S1827</f>
        <v>4.6849999999999996</v>
      </c>
      <c r="W1827" s="6">
        <f>100 - (1 - (((U1827-T1827)/U1827)+(S1827/T1827)))*100</f>
        <v>0</v>
      </c>
      <c r="X1827" s="3">
        <v>4.9219999999999997</v>
      </c>
      <c r="Y1827" s="13">
        <f>(X1827-U1827)/U1827*100</f>
        <v>5.0586979722518706</v>
      </c>
      <c r="Z1827" s="14">
        <f>IF(W1827&gt;10,"NA",Y1827)</f>
        <v>5.0586979722518706</v>
      </c>
    </row>
    <row r="1828" spans="1:26" ht="19" x14ac:dyDescent="0.25">
      <c r="A1828" s="23">
        <v>1827</v>
      </c>
      <c r="B1828" s="3" t="s">
        <v>25</v>
      </c>
      <c r="C1828" s="3" t="s">
        <v>52</v>
      </c>
      <c r="D1828" s="3" t="s">
        <v>52</v>
      </c>
      <c r="E1828" s="3" t="s">
        <v>47</v>
      </c>
      <c r="F1828" s="3" t="s">
        <v>23</v>
      </c>
      <c r="G1828" s="3">
        <v>48</v>
      </c>
      <c r="H1828" s="3" t="s">
        <v>9</v>
      </c>
      <c r="I1828" s="3" t="s">
        <v>31</v>
      </c>
      <c r="J1828" s="3">
        <v>536</v>
      </c>
      <c r="K1828" s="3">
        <v>10</v>
      </c>
      <c r="L1828" s="3">
        <v>0</v>
      </c>
      <c r="M1828" s="4">
        <f>PI()*(K1828/2)^2/1000+PI()*(L1828/2)^2/1000</f>
        <v>7.8539816339744828E-2</v>
      </c>
      <c r="N1828" s="33">
        <v>1</v>
      </c>
      <c r="O1828" s="3">
        <v>10</v>
      </c>
      <c r="P1828" s="3">
        <v>2.7989999999999999</v>
      </c>
      <c r="Q1828" s="3">
        <v>5.2309999999999999</v>
      </c>
      <c r="R1828" s="3">
        <v>5.1269999999999998</v>
      </c>
      <c r="S1828" s="6">
        <v>0</v>
      </c>
      <c r="T1828" s="6">
        <f>R1828-S1828</f>
        <v>5.1269999999999998</v>
      </c>
      <c r="U1828" s="3">
        <v>5.1269999999999998</v>
      </c>
      <c r="V1828" s="6">
        <f>U1828-S1828</f>
        <v>5.1269999999999998</v>
      </c>
      <c r="W1828" s="6">
        <f>100 - (1 - (((U1828-T1828)/U1828)+(S1828/T1828)))*100</f>
        <v>0</v>
      </c>
      <c r="X1828" s="3">
        <v>5.3</v>
      </c>
      <c r="Y1828" s="13">
        <f>(X1828-U1828)/U1828*100</f>
        <v>3.3742929588453299</v>
      </c>
      <c r="Z1828" s="14">
        <f>IF(W1828&gt;10,"NA",Y1828)</f>
        <v>3.3742929588453299</v>
      </c>
    </row>
    <row r="1829" spans="1:26" ht="19" x14ac:dyDescent="0.25">
      <c r="A1829" s="23">
        <v>1828</v>
      </c>
      <c r="B1829" s="3" t="s">
        <v>25</v>
      </c>
      <c r="C1829" s="3" t="s">
        <v>52</v>
      </c>
      <c r="D1829" s="3" t="s">
        <v>52</v>
      </c>
      <c r="E1829" s="3" t="s">
        <v>47</v>
      </c>
      <c r="F1829" s="3" t="s">
        <v>23</v>
      </c>
      <c r="G1829" s="3">
        <v>48</v>
      </c>
      <c r="H1829" s="3" t="s">
        <v>9</v>
      </c>
      <c r="I1829" s="3" t="s">
        <v>31</v>
      </c>
      <c r="J1829" s="3">
        <v>536</v>
      </c>
      <c r="K1829" s="3">
        <v>10</v>
      </c>
      <c r="L1829" s="3">
        <v>0</v>
      </c>
      <c r="M1829" s="4">
        <f>PI()*(K1829/2)^2/1000+PI()*(L1829/2)^2/1000</f>
        <v>7.8539816339744828E-2</v>
      </c>
      <c r="N1829" s="33">
        <v>1</v>
      </c>
      <c r="O1829" s="3">
        <v>11</v>
      </c>
      <c r="P1829" s="3">
        <v>2.6440000000000001</v>
      </c>
      <c r="Q1829" s="3">
        <v>3.4950000000000001</v>
      </c>
      <c r="R1829" s="3">
        <v>3.419</v>
      </c>
      <c r="S1829" s="6">
        <v>0</v>
      </c>
      <c r="T1829" s="6">
        <f>R1829-S1829</f>
        <v>3.419</v>
      </c>
      <c r="U1829" s="3">
        <v>3.419</v>
      </c>
      <c r="V1829" s="6">
        <f>U1829-S1829</f>
        <v>3.419</v>
      </c>
      <c r="W1829" s="6">
        <f>100 - (1 - (((U1829-T1829)/U1829)+(S1829/T1829)))*100</f>
        <v>0</v>
      </c>
      <c r="X1829" s="3">
        <v>3.5009999999999999</v>
      </c>
      <c r="Y1829" s="13">
        <f>(X1829-U1829)/U1829*100</f>
        <v>2.3983620941795802</v>
      </c>
      <c r="Z1829" s="14">
        <f>IF(W1829&gt;10,"NA",Y1829)</f>
        <v>2.3983620941795802</v>
      </c>
    </row>
    <row r="1830" spans="1:26" ht="19" x14ac:dyDescent="0.25">
      <c r="A1830" s="23">
        <v>1829</v>
      </c>
      <c r="B1830" s="3" t="s">
        <v>25</v>
      </c>
      <c r="C1830" s="3" t="s">
        <v>52</v>
      </c>
      <c r="D1830" s="3" t="s">
        <v>52</v>
      </c>
      <c r="E1830" s="3" t="s">
        <v>47</v>
      </c>
      <c r="F1830" s="3" t="s">
        <v>23</v>
      </c>
      <c r="G1830" s="3">
        <v>48</v>
      </c>
      <c r="H1830" s="3" t="s">
        <v>9</v>
      </c>
      <c r="I1830" s="3" t="s">
        <v>31</v>
      </c>
      <c r="J1830" s="3">
        <v>536</v>
      </c>
      <c r="K1830" s="3">
        <v>10</v>
      </c>
      <c r="L1830" s="3">
        <v>0</v>
      </c>
      <c r="M1830" s="4">
        <f>PI()*(K1830/2)^2/1000+PI()*(L1830/2)^2/1000</f>
        <v>7.8539816339744828E-2</v>
      </c>
      <c r="N1830" s="33">
        <v>0</v>
      </c>
      <c r="O1830" s="3">
        <v>12</v>
      </c>
      <c r="P1830" s="3">
        <v>2.5880000000000001</v>
      </c>
      <c r="Q1830" s="3">
        <v>3.286</v>
      </c>
      <c r="R1830" s="3">
        <v>3.2</v>
      </c>
      <c r="S1830" s="6">
        <v>0</v>
      </c>
      <c r="T1830" s="6">
        <f>R1830-S1830</f>
        <v>3.2</v>
      </c>
      <c r="U1830" s="3">
        <v>3.2</v>
      </c>
      <c r="V1830" s="6">
        <f>U1830-S1830</f>
        <v>3.2</v>
      </c>
      <c r="W1830" s="6">
        <f>100 - (1 - (((U1830-T1830)/U1830)+(S1830/T1830)))*100</f>
        <v>0</v>
      </c>
      <c r="X1830" s="3">
        <v>3.2130000000000001</v>
      </c>
      <c r="Y1830" s="13">
        <f>(X1830-U1830)/U1830*100</f>
        <v>0.40624999999999689</v>
      </c>
      <c r="Z1830" s="14">
        <f>IF(W1830&gt;10,"NA",Y1830)</f>
        <v>0.40624999999999689</v>
      </c>
    </row>
    <row r="1831" spans="1:26" ht="19" x14ac:dyDescent="0.25">
      <c r="A1831" s="23">
        <v>1830</v>
      </c>
      <c r="B1831" s="3" t="s">
        <v>25</v>
      </c>
      <c r="C1831" s="3" t="s">
        <v>52</v>
      </c>
      <c r="D1831" s="3" t="s">
        <v>52</v>
      </c>
      <c r="E1831" s="3" t="s">
        <v>47</v>
      </c>
      <c r="F1831" s="3" t="s">
        <v>23</v>
      </c>
      <c r="G1831" s="3">
        <v>48</v>
      </c>
      <c r="H1831" s="3" t="s">
        <v>9</v>
      </c>
      <c r="I1831" s="3" t="s">
        <v>31</v>
      </c>
      <c r="J1831" s="3">
        <v>536</v>
      </c>
      <c r="K1831" s="3">
        <v>10</v>
      </c>
      <c r="L1831" s="3">
        <v>0</v>
      </c>
      <c r="M1831" s="4">
        <f>PI()*(K1831/2)^2/1000+PI()*(L1831/2)^2/1000</f>
        <v>7.8539816339744828E-2</v>
      </c>
      <c r="N1831" s="33">
        <v>0</v>
      </c>
      <c r="O1831" s="3">
        <v>13</v>
      </c>
      <c r="P1831" s="3">
        <v>2.7890000000000001</v>
      </c>
      <c r="Q1831" s="3">
        <v>3.403</v>
      </c>
      <c r="R1831" s="3">
        <v>3.282</v>
      </c>
      <c r="S1831" s="6">
        <v>0</v>
      </c>
      <c r="T1831" s="6">
        <f>R1831-S1831</f>
        <v>3.282</v>
      </c>
      <c r="U1831" s="3">
        <v>4.0389999999999997</v>
      </c>
      <c r="V1831" s="6">
        <f>U1831-S1831</f>
        <v>4.0389999999999997</v>
      </c>
      <c r="W1831" s="6">
        <f>100 - (1 - (((U1831-T1831)/U1831)+(S1831/T1831)))*100</f>
        <v>18.742262936370381</v>
      </c>
      <c r="X1831" s="3">
        <v>4.0389999999999997</v>
      </c>
      <c r="Y1831" s="13">
        <f>(X1831-U1831)/U1831*100</f>
        <v>0</v>
      </c>
      <c r="Z1831" s="14" t="str">
        <f>IF(W1831&gt;10,"NA",Y1831)</f>
        <v>NA</v>
      </c>
    </row>
    <row r="1832" spans="1:26" ht="19" x14ac:dyDescent="0.25">
      <c r="A1832" s="23">
        <v>1831</v>
      </c>
      <c r="B1832" s="3" t="s">
        <v>25</v>
      </c>
      <c r="C1832" s="3" t="s">
        <v>52</v>
      </c>
      <c r="D1832" s="3" t="s">
        <v>52</v>
      </c>
      <c r="E1832" s="3" t="s">
        <v>47</v>
      </c>
      <c r="F1832" s="3" t="s">
        <v>23</v>
      </c>
      <c r="G1832" s="3">
        <v>48</v>
      </c>
      <c r="H1832" s="3" t="s">
        <v>9</v>
      </c>
      <c r="I1832" s="3" t="s">
        <v>31</v>
      </c>
      <c r="J1832" s="3">
        <v>536</v>
      </c>
      <c r="K1832" s="3">
        <v>10</v>
      </c>
      <c r="L1832" s="3">
        <v>0</v>
      </c>
      <c r="M1832" s="4">
        <f>PI()*(K1832/2)^2/1000+PI()*(L1832/2)^2/1000</f>
        <v>7.8539816339744828E-2</v>
      </c>
      <c r="N1832" s="33">
        <v>1</v>
      </c>
      <c r="O1832" s="3">
        <v>14</v>
      </c>
      <c r="P1832" s="3">
        <v>2.6160000000000001</v>
      </c>
      <c r="Q1832" s="3">
        <v>4.38</v>
      </c>
      <c r="R1832" s="3">
        <v>4.2690000000000001</v>
      </c>
      <c r="S1832" s="6">
        <v>0</v>
      </c>
      <c r="T1832" s="6">
        <f>R1832-S1832</f>
        <v>4.2690000000000001</v>
      </c>
      <c r="U1832" s="3">
        <v>4.2690000000000001</v>
      </c>
      <c r="V1832" s="6">
        <f>U1832-S1832</f>
        <v>4.2690000000000001</v>
      </c>
      <c r="W1832" s="6">
        <f>100 - (1 - (((U1832-T1832)/U1832)+(S1832/T1832)))*100</f>
        <v>0</v>
      </c>
      <c r="X1832" s="3">
        <v>4.3579999999999997</v>
      </c>
      <c r="Y1832" s="13">
        <f>(X1832-U1832)/U1832*100</f>
        <v>2.0847973764347509</v>
      </c>
      <c r="Z1832" s="14">
        <f>IF(W1832&gt;10,"NA",Y1832)</f>
        <v>2.0847973764347509</v>
      </c>
    </row>
    <row r="1833" spans="1:26" ht="19" x14ac:dyDescent="0.25">
      <c r="A1833" s="23">
        <v>1832</v>
      </c>
      <c r="B1833" s="3" t="s">
        <v>25</v>
      </c>
      <c r="C1833" s="3" t="s">
        <v>52</v>
      </c>
      <c r="D1833" s="3" t="s">
        <v>52</v>
      </c>
      <c r="E1833" s="3" t="s">
        <v>47</v>
      </c>
      <c r="F1833" s="3" t="s">
        <v>23</v>
      </c>
      <c r="G1833" s="3">
        <v>49</v>
      </c>
      <c r="H1833" s="3" t="s">
        <v>9</v>
      </c>
      <c r="I1833" s="3" t="s">
        <v>59</v>
      </c>
      <c r="J1833" s="3">
        <v>446</v>
      </c>
      <c r="K1833" s="3">
        <v>10</v>
      </c>
      <c r="L1833" s="3">
        <v>0</v>
      </c>
      <c r="M1833" s="4">
        <f>PI()*(K1833/2)^2/1000+PI()*(L1833/2)^2/1000</f>
        <v>7.8539816339744828E-2</v>
      </c>
      <c r="N1833" s="33">
        <v>1</v>
      </c>
      <c r="O1833" s="3">
        <v>1</v>
      </c>
      <c r="P1833" s="3">
        <v>1.948</v>
      </c>
      <c r="Q1833" s="3">
        <v>1.831</v>
      </c>
      <c r="R1833" s="3">
        <v>1.81</v>
      </c>
      <c r="S1833" s="6">
        <v>0</v>
      </c>
      <c r="T1833" s="6">
        <f>R1833-S1833</f>
        <v>1.81</v>
      </c>
      <c r="U1833" s="3">
        <v>1.9870000000000001</v>
      </c>
      <c r="V1833" s="6">
        <f>U1833-S1833</f>
        <v>1.9870000000000001</v>
      </c>
      <c r="W1833" s="6">
        <f>100 - (1 - (((U1833-T1833)/U1833)+(S1833/T1833)))*100</f>
        <v>8.9079013588324187</v>
      </c>
      <c r="X1833" s="3">
        <v>2.0680000000000001</v>
      </c>
      <c r="Y1833" s="13">
        <f>(X1833-U1833)/U1833*100</f>
        <v>4.0764972320080499</v>
      </c>
      <c r="Z1833" s="14">
        <f>IF(W1833&gt;10,"NA",Y1833)</f>
        <v>4.0764972320080499</v>
      </c>
    </row>
    <row r="1834" spans="1:26" ht="19" x14ac:dyDescent="0.25">
      <c r="A1834" s="23">
        <v>1833</v>
      </c>
      <c r="B1834" s="3" t="s">
        <v>25</v>
      </c>
      <c r="C1834" s="3" t="s">
        <v>52</v>
      </c>
      <c r="D1834" s="3" t="s">
        <v>52</v>
      </c>
      <c r="E1834" s="3" t="s">
        <v>47</v>
      </c>
      <c r="F1834" s="3" t="s">
        <v>23</v>
      </c>
      <c r="G1834" s="3">
        <v>49</v>
      </c>
      <c r="H1834" s="3" t="s">
        <v>9</v>
      </c>
      <c r="I1834" s="3" t="s">
        <v>59</v>
      </c>
      <c r="J1834" s="3">
        <v>446</v>
      </c>
      <c r="K1834" s="3">
        <v>10</v>
      </c>
      <c r="L1834" s="3">
        <v>0</v>
      </c>
      <c r="M1834" s="4">
        <f>PI()*(K1834/2)^2/1000+PI()*(L1834/2)^2/1000</f>
        <v>7.8539816339744828E-2</v>
      </c>
      <c r="N1834" s="33">
        <v>1</v>
      </c>
      <c r="O1834" s="3">
        <v>2</v>
      </c>
      <c r="P1834" s="3">
        <v>1.7829999999999999</v>
      </c>
      <c r="Q1834" s="3">
        <v>1.68</v>
      </c>
      <c r="R1834" s="3">
        <v>1.651</v>
      </c>
      <c r="S1834" s="6">
        <v>0</v>
      </c>
      <c r="T1834" s="6">
        <f>R1834-S1834</f>
        <v>1.651</v>
      </c>
      <c r="U1834" s="3">
        <v>1.859</v>
      </c>
      <c r="V1834" s="6">
        <f>U1834-S1834</f>
        <v>1.859</v>
      </c>
      <c r="W1834" s="6">
        <f>100 - (1 - (((U1834-T1834)/U1834)+(S1834/T1834)))*100</f>
        <v>11.188811188811187</v>
      </c>
      <c r="X1834" s="3">
        <v>1.881</v>
      </c>
      <c r="Y1834" s="13">
        <f>(X1834-U1834)/U1834*100</f>
        <v>1.1834319526627228</v>
      </c>
      <c r="Z1834" s="14" t="str">
        <f>IF(W1834&gt;10,"NA",Y1834)</f>
        <v>NA</v>
      </c>
    </row>
    <row r="1835" spans="1:26" ht="19" x14ac:dyDescent="0.25">
      <c r="A1835" s="23">
        <v>1834</v>
      </c>
      <c r="B1835" s="3" t="s">
        <v>25</v>
      </c>
      <c r="C1835" s="3" t="s">
        <v>52</v>
      </c>
      <c r="D1835" s="3" t="s">
        <v>52</v>
      </c>
      <c r="E1835" s="3" t="s">
        <v>47</v>
      </c>
      <c r="F1835" s="3" t="s">
        <v>23</v>
      </c>
      <c r="G1835" s="3">
        <v>49</v>
      </c>
      <c r="H1835" s="3" t="s">
        <v>9</v>
      </c>
      <c r="I1835" s="3" t="s">
        <v>59</v>
      </c>
      <c r="J1835" s="3">
        <v>446</v>
      </c>
      <c r="K1835" s="3">
        <v>10</v>
      </c>
      <c r="L1835" s="3">
        <v>0</v>
      </c>
      <c r="M1835" s="4">
        <f>PI()*(K1835/2)^2/1000+PI()*(L1835/2)^2/1000</f>
        <v>7.8539816339744828E-2</v>
      </c>
      <c r="N1835" s="33">
        <v>1</v>
      </c>
      <c r="O1835" s="3">
        <v>3</v>
      </c>
      <c r="P1835" s="3">
        <v>1.9179999999999999</v>
      </c>
      <c r="Q1835" s="3">
        <v>1.9890000000000001</v>
      </c>
      <c r="R1835" s="3">
        <v>1.867</v>
      </c>
      <c r="S1835" s="6">
        <v>0</v>
      </c>
      <c r="T1835" s="6">
        <f>R1835-S1835</f>
        <v>1.867</v>
      </c>
      <c r="U1835" s="3">
        <v>2.0920000000000001</v>
      </c>
      <c r="V1835" s="6">
        <f>U1835-S1835</f>
        <v>2.0920000000000001</v>
      </c>
      <c r="W1835" s="6">
        <f>100 - (1 - (((U1835-T1835)/U1835)+(S1835/T1835)))*100</f>
        <v>10.755258126195031</v>
      </c>
      <c r="X1835" s="3">
        <v>2.109</v>
      </c>
      <c r="Y1835" s="13">
        <f>(X1835-U1835)/U1835*100</f>
        <v>0.81261950286806417</v>
      </c>
      <c r="Z1835" s="14" t="str">
        <f>IF(W1835&gt;10,"NA",Y1835)</f>
        <v>NA</v>
      </c>
    </row>
    <row r="1836" spans="1:26" ht="19" x14ac:dyDescent="0.25">
      <c r="A1836" s="23">
        <v>1835</v>
      </c>
      <c r="B1836" s="3" t="s">
        <v>25</v>
      </c>
      <c r="C1836" s="3" t="s">
        <v>52</v>
      </c>
      <c r="D1836" s="3" t="s">
        <v>52</v>
      </c>
      <c r="E1836" s="3" t="s">
        <v>47</v>
      </c>
      <c r="F1836" s="3" t="s">
        <v>23</v>
      </c>
      <c r="G1836" s="3">
        <v>49</v>
      </c>
      <c r="H1836" s="3" t="s">
        <v>9</v>
      </c>
      <c r="I1836" s="3" t="s">
        <v>59</v>
      </c>
      <c r="J1836" s="3">
        <v>446</v>
      </c>
      <c r="K1836" s="3">
        <v>10</v>
      </c>
      <c r="L1836" s="3">
        <v>0</v>
      </c>
      <c r="M1836" s="4">
        <f>PI()*(K1836/2)^2/1000+PI()*(L1836/2)^2/1000</f>
        <v>7.8539816339744828E-2</v>
      </c>
      <c r="N1836" s="33">
        <v>1</v>
      </c>
      <c r="O1836" s="3">
        <v>4</v>
      </c>
      <c r="P1836" s="3">
        <v>1.5409999999999999</v>
      </c>
      <c r="Q1836" s="3">
        <v>1.3260000000000001</v>
      </c>
      <c r="R1836" s="3">
        <v>1.3129999999999999</v>
      </c>
      <c r="S1836" s="6">
        <v>0</v>
      </c>
      <c r="T1836" s="6">
        <f>R1836-S1836</f>
        <v>1.3129999999999999</v>
      </c>
      <c r="U1836" s="3">
        <v>1.3129999999999999</v>
      </c>
      <c r="V1836" s="6">
        <f>U1836-S1836</f>
        <v>1.3129999999999999</v>
      </c>
      <c r="W1836" s="6">
        <f>100 - (1 - (((U1836-T1836)/U1836)+(S1836/T1836)))*100</f>
        <v>0</v>
      </c>
      <c r="X1836" s="3">
        <v>1.341</v>
      </c>
      <c r="Y1836" s="13">
        <f>(X1836-U1836)/U1836*100</f>
        <v>2.1325209444021347</v>
      </c>
      <c r="Z1836" s="14">
        <f>IF(W1836&gt;10,"NA",Y1836)</f>
        <v>2.1325209444021347</v>
      </c>
    </row>
    <row r="1837" spans="1:26" ht="19" x14ac:dyDescent="0.25">
      <c r="A1837" s="23">
        <v>1836</v>
      </c>
      <c r="B1837" s="3" t="s">
        <v>25</v>
      </c>
      <c r="C1837" s="3" t="s">
        <v>52</v>
      </c>
      <c r="D1837" s="3" t="s">
        <v>52</v>
      </c>
      <c r="E1837" s="3" t="s">
        <v>47</v>
      </c>
      <c r="F1837" s="3" t="s">
        <v>23</v>
      </c>
      <c r="G1837" s="3">
        <v>49</v>
      </c>
      <c r="H1837" s="3" t="s">
        <v>9</v>
      </c>
      <c r="I1837" s="3" t="s">
        <v>59</v>
      </c>
      <c r="J1837" s="3">
        <v>446</v>
      </c>
      <c r="K1837" s="3">
        <v>10</v>
      </c>
      <c r="L1837" s="3">
        <v>0</v>
      </c>
      <c r="M1837" s="4">
        <f>PI()*(K1837/2)^2/1000+PI()*(L1837/2)^2/1000</f>
        <v>7.8539816339744828E-2</v>
      </c>
      <c r="N1837" s="33">
        <v>0</v>
      </c>
      <c r="O1837" s="3">
        <v>5</v>
      </c>
      <c r="P1837" s="3">
        <v>1.3380000000000001</v>
      </c>
      <c r="Q1837" s="3">
        <v>0.85299999999999998</v>
      </c>
      <c r="R1837" s="3">
        <v>0.85299999999999998</v>
      </c>
      <c r="S1837" s="6">
        <v>0</v>
      </c>
      <c r="T1837" s="6">
        <f>R1837-S1837</f>
        <v>0.85299999999999998</v>
      </c>
      <c r="U1837" s="3">
        <v>0.96099999999999997</v>
      </c>
      <c r="V1837" s="6">
        <f>U1837-S1837</f>
        <v>0.96099999999999997</v>
      </c>
      <c r="W1837" s="6">
        <f>100 - (1 - (((U1837-T1837)/U1837)+(S1837/T1837)))*100</f>
        <v>11.238293444328832</v>
      </c>
      <c r="X1837" s="3">
        <v>0.97499999999999998</v>
      </c>
      <c r="Y1837" s="13">
        <f>(X1837-U1837)/U1837*100</f>
        <v>1.4568158168574414</v>
      </c>
      <c r="Z1837" s="14" t="str">
        <f>IF(W1837&gt;10,"NA",Y1837)</f>
        <v>NA</v>
      </c>
    </row>
    <row r="1838" spans="1:26" ht="19" x14ac:dyDescent="0.25">
      <c r="A1838" s="23">
        <v>1837</v>
      </c>
      <c r="B1838" s="3" t="s">
        <v>25</v>
      </c>
      <c r="C1838" s="3" t="s">
        <v>52</v>
      </c>
      <c r="D1838" s="3" t="s">
        <v>52</v>
      </c>
      <c r="E1838" s="3" t="s">
        <v>47</v>
      </c>
      <c r="F1838" s="3" t="s">
        <v>23</v>
      </c>
      <c r="G1838" s="3">
        <v>49</v>
      </c>
      <c r="H1838" s="3" t="s">
        <v>9</v>
      </c>
      <c r="I1838" s="3" t="s">
        <v>59</v>
      </c>
      <c r="J1838" s="3">
        <v>446</v>
      </c>
      <c r="K1838" s="3">
        <v>10</v>
      </c>
      <c r="L1838" s="3">
        <v>0</v>
      </c>
      <c r="M1838" s="4">
        <f>PI()*(K1838/2)^2/1000+PI()*(L1838/2)^2/1000</f>
        <v>7.8539816339744828E-2</v>
      </c>
      <c r="N1838" s="33">
        <v>0</v>
      </c>
      <c r="O1838" s="3">
        <v>6</v>
      </c>
      <c r="P1838" s="3">
        <v>4.1040000000000001</v>
      </c>
      <c r="Q1838" s="3">
        <v>6.9989999999999997</v>
      </c>
      <c r="R1838" s="3">
        <v>6.8890000000000002</v>
      </c>
      <c r="S1838" s="6">
        <v>0</v>
      </c>
      <c r="T1838" s="6">
        <f>R1838-S1838</f>
        <v>6.8890000000000002</v>
      </c>
      <c r="U1838" s="3">
        <v>8.9779999999999998</v>
      </c>
      <c r="V1838" s="6">
        <f>U1838-S1838</f>
        <v>8.9779999999999998</v>
      </c>
      <c r="W1838" s="6">
        <f>100 - (1 - (((U1838-T1838)/U1838)+(S1838/T1838)))*100</f>
        <v>23.267988416128318</v>
      </c>
      <c r="X1838" s="3">
        <v>8.9779999999999998</v>
      </c>
      <c r="Y1838" s="13">
        <f>(X1838-U1838)/U1838*100</f>
        <v>0</v>
      </c>
      <c r="Z1838" s="14" t="str">
        <f>IF(W1838&gt;10,"NA",Y1838)</f>
        <v>NA</v>
      </c>
    </row>
    <row r="1839" spans="1:26" ht="19" x14ac:dyDescent="0.25">
      <c r="A1839" s="23">
        <v>1838</v>
      </c>
      <c r="B1839" s="3" t="s">
        <v>25</v>
      </c>
      <c r="C1839" s="3" t="s">
        <v>52</v>
      </c>
      <c r="D1839" s="3" t="s">
        <v>52</v>
      </c>
      <c r="E1839" s="3" t="s">
        <v>47</v>
      </c>
      <c r="F1839" s="3" t="s">
        <v>23</v>
      </c>
      <c r="G1839" s="3">
        <v>49</v>
      </c>
      <c r="H1839" s="3" t="s">
        <v>9</v>
      </c>
      <c r="I1839" s="3" t="s">
        <v>59</v>
      </c>
      <c r="J1839" s="3">
        <v>446</v>
      </c>
      <c r="K1839" s="3">
        <v>10</v>
      </c>
      <c r="L1839" s="3">
        <v>0</v>
      </c>
      <c r="M1839" s="4">
        <f>PI()*(K1839/2)^2/1000+PI()*(L1839/2)^2/1000</f>
        <v>7.8539816339744828E-2</v>
      </c>
      <c r="N1839" s="33">
        <v>0</v>
      </c>
      <c r="O1839" s="3">
        <v>7</v>
      </c>
      <c r="P1839" s="3">
        <v>3.831</v>
      </c>
      <c r="Q1839" s="3">
        <v>6.6230000000000002</v>
      </c>
      <c r="R1839" s="3">
        <v>6.5270000000000001</v>
      </c>
      <c r="S1839" s="6">
        <v>0</v>
      </c>
      <c r="T1839" s="6">
        <f>R1839-S1839</f>
        <v>6.5270000000000001</v>
      </c>
      <c r="U1839" s="3">
        <v>7.431</v>
      </c>
      <c r="V1839" s="6">
        <f>U1839-S1839</f>
        <v>7.431</v>
      </c>
      <c r="W1839" s="6">
        <f>100 - (1 - (((U1839-T1839)/U1839)+(S1839/T1839)))*100</f>
        <v>12.165253667070374</v>
      </c>
      <c r="X1839" s="3">
        <v>7.5869999999999997</v>
      </c>
      <c r="Y1839" s="13">
        <f>(X1839-U1839)/U1839*100</f>
        <v>2.0993136859103716</v>
      </c>
      <c r="Z1839" s="14" t="str">
        <f>IF(W1839&gt;10,"NA",Y1839)</f>
        <v>NA</v>
      </c>
    </row>
    <row r="1840" spans="1:26" ht="19" x14ac:dyDescent="0.25">
      <c r="A1840" s="23">
        <v>1839</v>
      </c>
      <c r="B1840" s="3" t="s">
        <v>25</v>
      </c>
      <c r="C1840" s="3" t="s">
        <v>52</v>
      </c>
      <c r="D1840" s="3" t="s">
        <v>52</v>
      </c>
      <c r="E1840" s="3" t="s">
        <v>47</v>
      </c>
      <c r="F1840" s="3" t="s">
        <v>23</v>
      </c>
      <c r="G1840" s="3">
        <v>49</v>
      </c>
      <c r="H1840" s="3" t="s">
        <v>9</v>
      </c>
      <c r="I1840" s="3" t="s">
        <v>59</v>
      </c>
      <c r="J1840" s="3">
        <v>446</v>
      </c>
      <c r="K1840" s="3">
        <v>10</v>
      </c>
      <c r="L1840" s="3">
        <v>0</v>
      </c>
      <c r="M1840" s="4">
        <f>PI()*(K1840/2)^2/1000+PI()*(L1840/2)^2/1000</f>
        <v>7.8539816339744828E-2</v>
      </c>
      <c r="N1840" s="33">
        <v>0</v>
      </c>
      <c r="O1840" s="3">
        <v>8</v>
      </c>
      <c r="P1840" s="3">
        <v>2.8330000000000002</v>
      </c>
      <c r="Q1840" s="3">
        <v>3.5840000000000001</v>
      </c>
      <c r="R1840" s="3">
        <v>3.53</v>
      </c>
      <c r="S1840" s="6">
        <v>0</v>
      </c>
      <c r="T1840" s="6">
        <f>R1840-S1840</f>
        <v>3.53</v>
      </c>
      <c r="U1840" s="3">
        <v>4.2240000000000002</v>
      </c>
      <c r="V1840" s="6">
        <f>U1840-S1840</f>
        <v>4.2240000000000002</v>
      </c>
      <c r="W1840" s="6">
        <f>100 - (1 - (((U1840-T1840)/U1840)+(S1840/T1840)))*100</f>
        <v>16.429924242424249</v>
      </c>
      <c r="X1840" s="3">
        <v>4.3109999999999999</v>
      </c>
      <c r="Y1840" s="13">
        <f>(X1840-U1840)/U1840*100</f>
        <v>2.0596590909090851</v>
      </c>
      <c r="Z1840" s="14" t="str">
        <f>IF(W1840&gt;10,"NA",Y1840)</f>
        <v>NA</v>
      </c>
    </row>
    <row r="1841" spans="1:26" ht="19" x14ac:dyDescent="0.25">
      <c r="A1841" s="23">
        <v>1840</v>
      </c>
      <c r="B1841" s="3" t="s">
        <v>25</v>
      </c>
      <c r="C1841" s="3" t="s">
        <v>52</v>
      </c>
      <c r="D1841" s="3" t="s">
        <v>52</v>
      </c>
      <c r="E1841" s="3" t="s">
        <v>47</v>
      </c>
      <c r="F1841" s="3" t="s">
        <v>23</v>
      </c>
      <c r="G1841" s="3">
        <v>49</v>
      </c>
      <c r="H1841" s="3" t="s">
        <v>9</v>
      </c>
      <c r="I1841" s="3" t="s">
        <v>59</v>
      </c>
      <c r="J1841" s="3">
        <v>446</v>
      </c>
      <c r="K1841" s="3">
        <v>10</v>
      </c>
      <c r="L1841" s="3">
        <v>0</v>
      </c>
      <c r="M1841" s="4">
        <f>PI()*(K1841/2)^2/1000+PI()*(L1841/2)^2/1000</f>
        <v>7.8539816339744828E-2</v>
      </c>
      <c r="N1841" s="33">
        <v>0</v>
      </c>
      <c r="O1841" s="3">
        <v>9</v>
      </c>
      <c r="P1841" s="3">
        <v>2.2469999999999999</v>
      </c>
      <c r="Q1841" s="3">
        <v>2.6760000000000002</v>
      </c>
      <c r="R1841" s="3">
        <v>2.6110000000000002</v>
      </c>
      <c r="S1841" s="6">
        <v>2.1999999999999999E-2</v>
      </c>
      <c r="T1841" s="6">
        <f>R1841-S1841</f>
        <v>2.5890000000000004</v>
      </c>
      <c r="U1841" s="3">
        <v>2.6110000000000002</v>
      </c>
      <c r="V1841" s="6">
        <f>U1841-S1841</f>
        <v>2.5890000000000004</v>
      </c>
      <c r="W1841" s="6">
        <f>100 - (1 - (((U1841-T1841)/U1841)+(S1841/T1841)))*100</f>
        <v>1.6923379841562252</v>
      </c>
      <c r="X1841" s="3">
        <v>2.6949999999999998</v>
      </c>
      <c r="Y1841" s="13">
        <f>(X1841-U1841)/U1841*100</f>
        <v>3.217158176943685</v>
      </c>
      <c r="Z1841" s="14">
        <f>IF(W1841&gt;10,"NA",Y1841)</f>
        <v>3.217158176943685</v>
      </c>
    </row>
    <row r="1842" spans="1:26" ht="19" x14ac:dyDescent="0.25">
      <c r="A1842" s="23">
        <v>1841</v>
      </c>
      <c r="B1842" s="3" t="s">
        <v>25</v>
      </c>
      <c r="C1842" s="3" t="s">
        <v>52</v>
      </c>
      <c r="D1842" s="3" t="s">
        <v>52</v>
      </c>
      <c r="E1842" s="3" t="s">
        <v>47</v>
      </c>
      <c r="F1842" s="3" t="s">
        <v>23</v>
      </c>
      <c r="G1842" s="3">
        <v>50</v>
      </c>
      <c r="H1842" s="3" t="s">
        <v>9</v>
      </c>
      <c r="I1842" s="3" t="s">
        <v>36</v>
      </c>
      <c r="J1842" s="3">
        <v>441</v>
      </c>
      <c r="K1842" s="3">
        <v>36</v>
      </c>
      <c r="L1842" s="3">
        <v>0</v>
      </c>
      <c r="M1842" s="4">
        <f>PI()*(K1842/2)^2/1000+PI()*(L1842/2)^2/1000</f>
        <v>1.0178760197630929</v>
      </c>
      <c r="N1842" s="33">
        <v>0</v>
      </c>
      <c r="O1842" s="3">
        <v>1</v>
      </c>
      <c r="P1842" s="3">
        <v>1.829</v>
      </c>
      <c r="Q1842" s="3">
        <v>1.375</v>
      </c>
      <c r="R1842" s="3">
        <v>1.2909999999999999</v>
      </c>
      <c r="S1842" s="6">
        <v>0</v>
      </c>
      <c r="T1842" s="6">
        <f>R1842-S1842</f>
        <v>1.2909999999999999</v>
      </c>
      <c r="U1842" s="3">
        <v>2.2309999999999999</v>
      </c>
      <c r="V1842" s="6">
        <f>U1842-S1842</f>
        <v>2.2309999999999999</v>
      </c>
      <c r="W1842" s="6">
        <f>100 - (1 - (((U1842-T1842)/U1842)+(S1842/T1842)))*100</f>
        <v>42.133572389063204</v>
      </c>
      <c r="X1842" s="3">
        <v>2.2309999999999999</v>
      </c>
      <c r="Y1842" s="13">
        <f>(X1842-U1842)/U1842*100</f>
        <v>0</v>
      </c>
      <c r="Z1842" s="14" t="str">
        <f>IF(W1842&gt;10,"NA",Y1842)</f>
        <v>NA</v>
      </c>
    </row>
    <row r="1843" spans="1:26" ht="19" x14ac:dyDescent="0.25">
      <c r="A1843" s="23">
        <v>1842</v>
      </c>
      <c r="B1843" s="3" t="s">
        <v>25</v>
      </c>
      <c r="C1843" s="3" t="s">
        <v>52</v>
      </c>
      <c r="D1843" s="3" t="s">
        <v>52</v>
      </c>
      <c r="E1843" s="3" t="s">
        <v>47</v>
      </c>
      <c r="F1843" s="3" t="s">
        <v>23</v>
      </c>
      <c r="G1843" s="3">
        <v>50</v>
      </c>
      <c r="H1843" s="3" t="s">
        <v>9</v>
      </c>
      <c r="I1843" s="3" t="s">
        <v>36</v>
      </c>
      <c r="J1843" s="3">
        <v>441</v>
      </c>
      <c r="K1843" s="3">
        <v>36</v>
      </c>
      <c r="L1843" s="3">
        <v>0</v>
      </c>
      <c r="M1843" s="4">
        <f>PI()*(K1843/2)^2/1000+PI()*(L1843/2)^2/1000</f>
        <v>1.0178760197630929</v>
      </c>
      <c r="N1843" s="33">
        <v>1</v>
      </c>
      <c r="O1843" s="3">
        <v>2</v>
      </c>
      <c r="P1843" s="3">
        <v>1.9770000000000001</v>
      </c>
      <c r="Q1843" s="3">
        <v>1.992</v>
      </c>
      <c r="R1843" s="3">
        <v>1.948</v>
      </c>
      <c r="S1843" s="6">
        <v>0</v>
      </c>
      <c r="T1843" s="6">
        <f>R1843-S1843</f>
        <v>1.948</v>
      </c>
      <c r="U1843" s="3">
        <v>1.948</v>
      </c>
      <c r="V1843" s="6">
        <f>U1843-S1843</f>
        <v>1.948</v>
      </c>
      <c r="W1843" s="6">
        <f>100 - (1 - (((U1843-T1843)/U1843)+(S1843/T1843)))*100</f>
        <v>0</v>
      </c>
      <c r="X1843" s="3">
        <v>1.9930000000000001</v>
      </c>
      <c r="Y1843" s="13">
        <f>(X1843-U1843)/U1843*100</f>
        <v>2.3100616016427185</v>
      </c>
      <c r="Z1843" s="14">
        <f>IF(W1843&gt;10,"NA",Y1843)</f>
        <v>2.3100616016427185</v>
      </c>
    </row>
    <row r="1844" spans="1:26" ht="19" x14ac:dyDescent="0.25">
      <c r="A1844" s="23">
        <v>1843</v>
      </c>
      <c r="B1844" s="3" t="s">
        <v>25</v>
      </c>
      <c r="C1844" s="3" t="s">
        <v>52</v>
      </c>
      <c r="D1844" s="3" t="s">
        <v>52</v>
      </c>
      <c r="E1844" s="3" t="s">
        <v>47</v>
      </c>
      <c r="F1844" s="3" t="s">
        <v>23</v>
      </c>
      <c r="G1844" s="3">
        <v>50</v>
      </c>
      <c r="H1844" s="3" t="s">
        <v>9</v>
      </c>
      <c r="I1844" s="3" t="s">
        <v>36</v>
      </c>
      <c r="J1844" s="3">
        <v>441</v>
      </c>
      <c r="K1844" s="3">
        <v>36</v>
      </c>
      <c r="L1844" s="3">
        <v>0</v>
      </c>
      <c r="M1844" s="4">
        <f>PI()*(K1844/2)^2/1000+PI()*(L1844/2)^2/1000</f>
        <v>1.0178760197630929</v>
      </c>
      <c r="N1844" s="33">
        <v>1</v>
      </c>
      <c r="O1844" s="3">
        <v>3</v>
      </c>
      <c r="P1844" s="3">
        <v>1.869</v>
      </c>
      <c r="Q1844" s="3">
        <v>1.155</v>
      </c>
      <c r="R1844" s="3">
        <v>1.129</v>
      </c>
      <c r="S1844" s="6">
        <v>0</v>
      </c>
      <c r="T1844" s="6">
        <f>R1844-S1844</f>
        <v>1.129</v>
      </c>
      <c r="U1844" s="3">
        <v>1.8380000000000001</v>
      </c>
      <c r="V1844" s="6">
        <f>U1844-S1844</f>
        <v>1.8380000000000001</v>
      </c>
      <c r="W1844" s="6">
        <f>100 - (1 - (((U1844-T1844)/U1844)+(S1844/T1844)))*100</f>
        <v>38.574537540805224</v>
      </c>
      <c r="X1844" s="3">
        <v>1.8380000000000001</v>
      </c>
      <c r="Y1844" s="13">
        <f>(X1844-U1844)/U1844*100</f>
        <v>0</v>
      </c>
      <c r="Z1844" s="14" t="str">
        <f>IF(W1844&gt;10,"NA",Y1844)</f>
        <v>NA</v>
      </c>
    </row>
    <row r="1845" spans="1:26" ht="19" x14ac:dyDescent="0.25">
      <c r="A1845" s="23">
        <v>1844</v>
      </c>
      <c r="B1845" s="3" t="s">
        <v>25</v>
      </c>
      <c r="C1845" s="3" t="s">
        <v>52</v>
      </c>
      <c r="D1845" s="3" t="s">
        <v>52</v>
      </c>
      <c r="E1845" s="3" t="s">
        <v>47</v>
      </c>
      <c r="F1845" s="3" t="s">
        <v>23</v>
      </c>
      <c r="G1845" s="3">
        <v>50</v>
      </c>
      <c r="H1845" s="3" t="s">
        <v>9</v>
      </c>
      <c r="I1845" s="3" t="s">
        <v>36</v>
      </c>
      <c r="J1845" s="3">
        <v>441</v>
      </c>
      <c r="K1845" s="3">
        <v>36</v>
      </c>
      <c r="L1845" s="3">
        <v>0</v>
      </c>
      <c r="M1845" s="4">
        <f>PI()*(K1845/2)^2/1000+PI()*(L1845/2)^2/1000</f>
        <v>1.0178760197630929</v>
      </c>
      <c r="N1845" s="33">
        <v>1</v>
      </c>
      <c r="O1845" s="3">
        <v>4</v>
      </c>
      <c r="P1845" s="3">
        <v>1.1970000000000001</v>
      </c>
      <c r="Q1845" s="3">
        <v>0.97799999999999998</v>
      </c>
      <c r="R1845" s="3">
        <v>0.93</v>
      </c>
      <c r="S1845" s="6">
        <v>0</v>
      </c>
      <c r="T1845" s="6">
        <f>R1845-S1845</f>
        <v>0.93</v>
      </c>
      <c r="U1845" s="3">
        <v>0.93</v>
      </c>
      <c r="V1845" s="6">
        <f>U1845-S1845</f>
        <v>0.93</v>
      </c>
      <c r="W1845" s="6">
        <f>100 - (1 - (((U1845-T1845)/U1845)+(S1845/T1845)))*100</f>
        <v>0</v>
      </c>
      <c r="X1845" s="3">
        <v>0.95</v>
      </c>
      <c r="Y1845" s="13">
        <f>(X1845-U1845)/U1845*100</f>
        <v>2.1505376344085918</v>
      </c>
      <c r="Z1845" s="14">
        <f>IF(W1845&gt;10,"NA",Y1845)</f>
        <v>2.1505376344085918</v>
      </c>
    </row>
    <row r="1846" spans="1:26" ht="19" x14ac:dyDescent="0.25">
      <c r="A1846" s="23">
        <v>1845</v>
      </c>
      <c r="B1846" s="3" t="s">
        <v>25</v>
      </c>
      <c r="C1846" s="3" t="s">
        <v>52</v>
      </c>
      <c r="D1846" s="3" t="s">
        <v>52</v>
      </c>
      <c r="E1846" s="3" t="s">
        <v>47</v>
      </c>
      <c r="F1846" s="3" t="s">
        <v>23</v>
      </c>
      <c r="G1846" s="3">
        <v>50</v>
      </c>
      <c r="H1846" s="3" t="s">
        <v>9</v>
      </c>
      <c r="I1846" s="3" t="s">
        <v>36</v>
      </c>
      <c r="J1846" s="3">
        <v>441</v>
      </c>
      <c r="K1846" s="3">
        <v>36</v>
      </c>
      <c r="L1846" s="3">
        <v>0</v>
      </c>
      <c r="M1846" s="4">
        <f>PI()*(K1846/2)^2/1000+PI()*(L1846/2)^2/1000</f>
        <v>1.0178760197630929</v>
      </c>
      <c r="N1846" s="33">
        <v>1</v>
      </c>
      <c r="O1846" s="3">
        <v>5</v>
      </c>
      <c r="P1846" s="3">
        <v>2.4089999999999998</v>
      </c>
      <c r="Q1846" s="3">
        <v>2.6840000000000002</v>
      </c>
      <c r="R1846" s="3">
        <v>2.65</v>
      </c>
      <c r="S1846" s="6">
        <v>0</v>
      </c>
      <c r="T1846" s="6">
        <f>R1846-S1846</f>
        <v>2.65</v>
      </c>
      <c r="U1846" s="3">
        <v>2.65</v>
      </c>
      <c r="V1846" s="6">
        <f>U1846-S1846</f>
        <v>2.65</v>
      </c>
      <c r="W1846" s="6">
        <f>100 - (1 - (((U1846-T1846)/U1846)+(S1846/T1846)))*100</f>
        <v>0</v>
      </c>
      <c r="X1846" s="3">
        <v>2.7650000000000001</v>
      </c>
      <c r="Y1846" s="13">
        <f>(X1846-U1846)/U1846*100</f>
        <v>4.3396226415094423</v>
      </c>
      <c r="Z1846" s="14">
        <f>IF(W1846&gt;10,"NA",Y1846)</f>
        <v>4.3396226415094423</v>
      </c>
    </row>
    <row r="1847" spans="1:26" ht="19" x14ac:dyDescent="0.25">
      <c r="A1847" s="23">
        <v>1846</v>
      </c>
      <c r="B1847" s="3" t="s">
        <v>25</v>
      </c>
      <c r="C1847" s="3" t="s">
        <v>52</v>
      </c>
      <c r="D1847" s="3" t="s">
        <v>52</v>
      </c>
      <c r="E1847" s="3" t="s">
        <v>47</v>
      </c>
      <c r="F1847" s="3" t="s">
        <v>23</v>
      </c>
      <c r="G1847" s="3">
        <v>50</v>
      </c>
      <c r="H1847" s="3" t="s">
        <v>9</v>
      </c>
      <c r="I1847" s="3" t="s">
        <v>36</v>
      </c>
      <c r="J1847" s="3">
        <v>441</v>
      </c>
      <c r="K1847" s="3">
        <v>36</v>
      </c>
      <c r="L1847" s="3">
        <v>0</v>
      </c>
      <c r="M1847" s="4">
        <f>PI()*(K1847/2)^2/1000+PI()*(L1847/2)^2/1000</f>
        <v>1.0178760197630929</v>
      </c>
      <c r="N1847" s="33">
        <v>1</v>
      </c>
      <c r="O1847" s="3">
        <v>6</v>
      </c>
      <c r="P1847" s="3">
        <v>2.1070000000000002</v>
      </c>
      <c r="Q1847" s="3">
        <v>2.141</v>
      </c>
      <c r="R1847" s="3">
        <v>2.097</v>
      </c>
      <c r="S1847" s="6">
        <v>0</v>
      </c>
      <c r="T1847" s="6">
        <f>R1847-S1847</f>
        <v>2.097</v>
      </c>
      <c r="U1847" s="3">
        <v>2.1320000000000001</v>
      </c>
      <c r="V1847" s="6">
        <f>U1847-S1847</f>
        <v>2.1320000000000001</v>
      </c>
      <c r="W1847" s="6">
        <f>100 - (1 - (((U1847-T1847)/U1847)+(S1847/T1847)))*100</f>
        <v>1.6416510318949378</v>
      </c>
      <c r="X1847" s="3">
        <v>2.1930000000000001</v>
      </c>
      <c r="Y1847" s="13">
        <f>(X1847-U1847)/U1847*100</f>
        <v>2.8611632270168825</v>
      </c>
      <c r="Z1847" s="14">
        <f>IF(W1847&gt;10,"NA",Y1847)</f>
        <v>2.8611632270168825</v>
      </c>
    </row>
    <row r="1848" spans="1:26" ht="19" x14ac:dyDescent="0.25">
      <c r="A1848" s="23">
        <v>1847</v>
      </c>
      <c r="B1848" s="3" t="s">
        <v>25</v>
      </c>
      <c r="C1848" s="3" t="s">
        <v>52</v>
      </c>
      <c r="D1848" s="3" t="s">
        <v>52</v>
      </c>
      <c r="E1848" s="3" t="s">
        <v>47</v>
      </c>
      <c r="F1848" s="3" t="s">
        <v>23</v>
      </c>
      <c r="G1848" s="3">
        <v>50</v>
      </c>
      <c r="H1848" s="3" t="s">
        <v>9</v>
      </c>
      <c r="I1848" s="3" t="s">
        <v>36</v>
      </c>
      <c r="J1848" s="3">
        <v>441</v>
      </c>
      <c r="K1848" s="3">
        <v>36</v>
      </c>
      <c r="L1848" s="3">
        <v>0</v>
      </c>
      <c r="M1848" s="4">
        <f>PI()*(K1848/2)^2/1000+PI()*(L1848/2)^2/1000</f>
        <v>1.0178760197630929</v>
      </c>
      <c r="N1848" s="33">
        <v>0</v>
      </c>
      <c r="O1848" s="3">
        <v>7</v>
      </c>
      <c r="P1848" s="3">
        <v>1.8580000000000001</v>
      </c>
      <c r="Q1848" s="3">
        <v>1.2929999999999999</v>
      </c>
      <c r="R1848" s="3">
        <v>1.236</v>
      </c>
      <c r="S1848" s="6">
        <v>0</v>
      </c>
      <c r="T1848" s="6">
        <f>R1848-S1848</f>
        <v>1.236</v>
      </c>
      <c r="U1848" s="3">
        <v>1.599</v>
      </c>
      <c r="V1848" s="6">
        <f>U1848-S1848</f>
        <v>1.599</v>
      </c>
      <c r="W1848" s="6">
        <f>100 - (1 - (((U1848-T1848)/U1848)+(S1848/T1848)))*100</f>
        <v>22.70168855534709</v>
      </c>
      <c r="X1848" s="3">
        <v>1.599</v>
      </c>
      <c r="Y1848" s="13">
        <f>(X1848-U1848)/U1848*100</f>
        <v>0</v>
      </c>
      <c r="Z1848" s="14" t="str">
        <f>IF(W1848&gt;10,"NA",Y1848)</f>
        <v>NA</v>
      </c>
    </row>
    <row r="1849" spans="1:26" ht="19" x14ac:dyDescent="0.25">
      <c r="A1849" s="23">
        <v>1848</v>
      </c>
      <c r="B1849" s="3" t="s">
        <v>25</v>
      </c>
      <c r="C1849" s="3" t="s">
        <v>52</v>
      </c>
      <c r="D1849" s="3" t="s">
        <v>52</v>
      </c>
      <c r="E1849" s="3" t="s">
        <v>47</v>
      </c>
      <c r="F1849" s="3" t="s">
        <v>23</v>
      </c>
      <c r="G1849" s="3">
        <v>50</v>
      </c>
      <c r="H1849" s="3" t="s">
        <v>9</v>
      </c>
      <c r="I1849" s="3" t="s">
        <v>36</v>
      </c>
      <c r="J1849" s="3">
        <v>441</v>
      </c>
      <c r="K1849" s="3">
        <v>36</v>
      </c>
      <c r="L1849" s="3">
        <v>0</v>
      </c>
      <c r="M1849" s="4">
        <f>PI()*(K1849/2)^2/1000+PI()*(L1849/2)^2/1000</f>
        <v>1.0178760197630929</v>
      </c>
      <c r="N1849" s="33">
        <v>1</v>
      </c>
      <c r="O1849" s="3">
        <v>8</v>
      </c>
      <c r="P1849" s="3">
        <v>2.919</v>
      </c>
      <c r="Q1849" s="3">
        <v>3.7050000000000001</v>
      </c>
      <c r="R1849" s="3">
        <v>3.6469999999999998</v>
      </c>
      <c r="S1849" s="6">
        <v>0</v>
      </c>
      <c r="T1849" s="6">
        <f>R1849-S1849</f>
        <v>3.6469999999999998</v>
      </c>
      <c r="U1849" s="3">
        <v>3.6469999999999998</v>
      </c>
      <c r="V1849" s="6">
        <f>U1849-S1849</f>
        <v>3.6469999999999998</v>
      </c>
      <c r="W1849" s="6">
        <f>100 - (1 - (((U1849-T1849)/U1849)+(S1849/T1849)))*100</f>
        <v>0</v>
      </c>
      <c r="X1849" s="3">
        <v>3.81</v>
      </c>
      <c r="Y1849" s="13">
        <f>(X1849-U1849)/U1849*100</f>
        <v>4.4694269262407529</v>
      </c>
      <c r="Z1849" s="14">
        <f>IF(W1849&gt;10,"NA",Y1849)</f>
        <v>4.4694269262407529</v>
      </c>
    </row>
    <row r="1850" spans="1:26" ht="19" x14ac:dyDescent="0.25">
      <c r="A1850" s="23">
        <v>1849</v>
      </c>
      <c r="B1850" s="3" t="s">
        <v>25</v>
      </c>
      <c r="C1850" s="3" t="s">
        <v>52</v>
      </c>
      <c r="D1850" s="3" t="s">
        <v>52</v>
      </c>
      <c r="E1850" s="3" t="s">
        <v>47</v>
      </c>
      <c r="F1850" s="3" t="s">
        <v>23</v>
      </c>
      <c r="G1850" s="3">
        <v>50</v>
      </c>
      <c r="H1850" s="3" t="s">
        <v>9</v>
      </c>
      <c r="I1850" s="3" t="s">
        <v>36</v>
      </c>
      <c r="J1850" s="3">
        <v>441</v>
      </c>
      <c r="K1850" s="3">
        <v>36</v>
      </c>
      <c r="L1850" s="3">
        <v>0</v>
      </c>
      <c r="M1850" s="4">
        <f>PI()*(K1850/2)^2/1000+PI()*(L1850/2)^2/1000</f>
        <v>1.0178760197630929</v>
      </c>
      <c r="N1850" s="33">
        <v>1</v>
      </c>
      <c r="O1850" s="3">
        <v>9</v>
      </c>
      <c r="P1850" s="3">
        <v>2.3530000000000002</v>
      </c>
      <c r="Q1850" s="3">
        <v>2.0859999999999999</v>
      </c>
      <c r="R1850" s="3">
        <v>2.0150000000000001</v>
      </c>
      <c r="S1850" s="6">
        <v>0</v>
      </c>
      <c r="T1850" s="6">
        <f>R1850-S1850</f>
        <v>2.0150000000000001</v>
      </c>
      <c r="U1850" s="3">
        <v>2.0150000000000001</v>
      </c>
      <c r="V1850" s="6">
        <f>U1850-S1850</f>
        <v>2.0150000000000001</v>
      </c>
      <c r="W1850" s="6">
        <f>100 - (1 - (((U1850-T1850)/U1850)+(S1850/T1850)))*100</f>
        <v>0</v>
      </c>
      <c r="X1850" s="3">
        <v>2.0790000000000002</v>
      </c>
      <c r="Y1850" s="13">
        <f>(X1850-U1850)/U1850*100</f>
        <v>3.1761786600496307</v>
      </c>
      <c r="Z1850" s="14">
        <f>IF(W1850&gt;10,"NA",Y1850)</f>
        <v>3.1761786600496307</v>
      </c>
    </row>
    <row r="1851" spans="1:26" ht="19" x14ac:dyDescent="0.25">
      <c r="A1851" s="23">
        <v>1850</v>
      </c>
      <c r="B1851" s="3" t="s">
        <v>25</v>
      </c>
      <c r="C1851" s="3" t="s">
        <v>52</v>
      </c>
      <c r="D1851" s="3" t="s">
        <v>52</v>
      </c>
      <c r="E1851" s="3" t="s">
        <v>47</v>
      </c>
      <c r="F1851" s="3" t="s">
        <v>23</v>
      </c>
      <c r="G1851" s="3">
        <v>50</v>
      </c>
      <c r="H1851" s="3" t="s">
        <v>17</v>
      </c>
      <c r="I1851" s="3" t="s">
        <v>36</v>
      </c>
      <c r="J1851" s="3">
        <v>441</v>
      </c>
      <c r="K1851" s="3">
        <v>36</v>
      </c>
      <c r="L1851" s="3">
        <v>0</v>
      </c>
      <c r="M1851" s="4">
        <f>PI()*(K1851/2)^2/1000+PI()*(L1851/2)^2/1000</f>
        <v>1.0178760197630929</v>
      </c>
      <c r="N1851" s="33">
        <v>1</v>
      </c>
      <c r="O1851" s="3">
        <v>1</v>
      </c>
      <c r="P1851" s="3">
        <v>1.895</v>
      </c>
      <c r="Q1851" s="3">
        <v>1.4910000000000001</v>
      </c>
      <c r="R1851" s="3">
        <v>1.4470000000000001</v>
      </c>
      <c r="S1851" s="6">
        <v>0</v>
      </c>
      <c r="T1851" s="6">
        <f>R1851-S1851</f>
        <v>1.4470000000000001</v>
      </c>
      <c r="U1851" s="3">
        <v>1.4470000000000001</v>
      </c>
      <c r="V1851" s="6">
        <f>U1851-S1851</f>
        <v>1.4470000000000001</v>
      </c>
      <c r="W1851" s="6">
        <f>100 - (1 - (((U1851-T1851)/U1851)+(S1851/T1851)))*100</f>
        <v>0</v>
      </c>
      <c r="X1851" s="3">
        <v>1.4810000000000001</v>
      </c>
      <c r="Y1851" s="13">
        <f>(X1851-U1851)/U1851*100</f>
        <v>2.3496890117484468</v>
      </c>
      <c r="Z1851" s="14">
        <f>IF(W1851&gt;10,"NA",Y1851)</f>
        <v>2.3496890117484468</v>
      </c>
    </row>
    <row r="1852" spans="1:26" ht="19" x14ac:dyDescent="0.25">
      <c r="A1852" s="23">
        <v>1851</v>
      </c>
      <c r="B1852" s="3" t="s">
        <v>25</v>
      </c>
      <c r="C1852" s="3" t="s">
        <v>52</v>
      </c>
      <c r="D1852" s="3" t="s">
        <v>52</v>
      </c>
      <c r="E1852" s="3" t="s">
        <v>47</v>
      </c>
      <c r="F1852" s="3" t="s">
        <v>23</v>
      </c>
      <c r="G1852" s="3">
        <v>50</v>
      </c>
      <c r="H1852" s="3" t="s">
        <v>17</v>
      </c>
      <c r="I1852" s="3" t="s">
        <v>36</v>
      </c>
      <c r="J1852" s="3">
        <v>441</v>
      </c>
      <c r="K1852" s="3">
        <v>36</v>
      </c>
      <c r="L1852" s="3">
        <v>0</v>
      </c>
      <c r="M1852" s="4">
        <f>PI()*(K1852/2)^2/1000+PI()*(L1852/2)^2/1000</f>
        <v>1.0178760197630929</v>
      </c>
      <c r="N1852" s="33">
        <v>0</v>
      </c>
      <c r="O1852" s="3">
        <v>2</v>
      </c>
      <c r="P1852" s="3">
        <v>1.6120000000000001</v>
      </c>
      <c r="Q1852" s="3">
        <v>1.0960000000000001</v>
      </c>
      <c r="R1852" s="3">
        <v>1.0669999999999999</v>
      </c>
      <c r="S1852" s="6">
        <v>0</v>
      </c>
      <c r="T1852" s="6">
        <f>R1852-S1852</f>
        <v>1.0669999999999999</v>
      </c>
      <c r="U1852" s="3">
        <v>1.1559999999999999</v>
      </c>
      <c r="V1852" s="6">
        <f>U1852-S1852</f>
        <v>1.1559999999999999</v>
      </c>
      <c r="W1852" s="6">
        <f>100 - (1 - (((U1852-T1852)/U1852)+(S1852/T1852)))*100</f>
        <v>7.6989619377162626</v>
      </c>
      <c r="X1852" s="3">
        <v>1.1559999999999999</v>
      </c>
      <c r="Y1852" s="13">
        <f>(X1852-U1852)/U1852*100</f>
        <v>0</v>
      </c>
      <c r="Z1852" s="14">
        <f>IF(W1852&gt;10,"NA",Y1852)</f>
        <v>0</v>
      </c>
    </row>
    <row r="1853" spans="1:26" ht="19" x14ac:dyDescent="0.25">
      <c r="A1853" s="23">
        <v>1852</v>
      </c>
      <c r="B1853" s="3" t="s">
        <v>25</v>
      </c>
      <c r="C1853" s="3" t="s">
        <v>52</v>
      </c>
      <c r="D1853" s="3" t="s">
        <v>52</v>
      </c>
      <c r="E1853" s="3" t="s">
        <v>47</v>
      </c>
      <c r="F1853" s="3" t="s">
        <v>23</v>
      </c>
      <c r="G1853" s="3">
        <v>50</v>
      </c>
      <c r="H1853" s="3" t="s">
        <v>17</v>
      </c>
      <c r="I1853" s="3" t="s">
        <v>36</v>
      </c>
      <c r="J1853" s="3">
        <v>441</v>
      </c>
      <c r="K1853" s="3">
        <v>36</v>
      </c>
      <c r="L1853" s="3">
        <v>0</v>
      </c>
      <c r="M1853" s="4">
        <f>PI()*(K1853/2)^2/1000+PI()*(L1853/2)^2/1000</f>
        <v>1.0178760197630929</v>
      </c>
      <c r="N1853" s="33">
        <v>0</v>
      </c>
      <c r="O1853" s="3">
        <v>3</v>
      </c>
      <c r="P1853" s="3">
        <v>2.024</v>
      </c>
      <c r="Q1853" s="3">
        <v>1.107</v>
      </c>
      <c r="R1853" s="3">
        <v>1.0429999999999999</v>
      </c>
      <c r="S1853" s="6">
        <v>0</v>
      </c>
      <c r="T1853" s="6">
        <f>R1853-S1853</f>
        <v>1.0429999999999999</v>
      </c>
      <c r="U1853" s="3">
        <v>1.0429999999999999</v>
      </c>
      <c r="V1853" s="6">
        <f>U1853-S1853</f>
        <v>1.0429999999999999</v>
      </c>
      <c r="W1853" s="6">
        <f>100 - (1 - (((U1853-T1853)/U1853)+(S1853/T1853)))*100</f>
        <v>0</v>
      </c>
      <c r="X1853" s="3">
        <v>1.0429999999999999</v>
      </c>
      <c r="Y1853" s="13">
        <f>(X1853-U1853)/U1853*100</f>
        <v>0</v>
      </c>
      <c r="Z1853" s="14">
        <f>IF(W1853&gt;10,"NA",Y1853)</f>
        <v>0</v>
      </c>
    </row>
    <row r="1854" spans="1:26" ht="19" x14ac:dyDescent="0.25">
      <c r="A1854" s="23">
        <v>1853</v>
      </c>
      <c r="B1854" s="3" t="s">
        <v>25</v>
      </c>
      <c r="C1854" s="3" t="s">
        <v>52</v>
      </c>
      <c r="D1854" s="3" t="s">
        <v>52</v>
      </c>
      <c r="E1854" s="3" t="s">
        <v>47</v>
      </c>
      <c r="F1854" s="3" t="s">
        <v>23</v>
      </c>
      <c r="G1854" s="3">
        <v>50</v>
      </c>
      <c r="H1854" s="3" t="s">
        <v>17</v>
      </c>
      <c r="I1854" s="3" t="s">
        <v>36</v>
      </c>
      <c r="J1854" s="3">
        <v>441</v>
      </c>
      <c r="K1854" s="3">
        <v>36</v>
      </c>
      <c r="L1854" s="3">
        <v>0</v>
      </c>
      <c r="M1854" s="4">
        <f>PI()*(K1854/2)^2/1000+PI()*(L1854/2)^2/1000</f>
        <v>1.0178760197630929</v>
      </c>
      <c r="N1854" s="33">
        <v>0</v>
      </c>
      <c r="O1854" s="3">
        <v>4</v>
      </c>
      <c r="P1854" s="3">
        <v>2.9750000000000001</v>
      </c>
      <c r="Q1854" s="3">
        <v>2.4319999999999999</v>
      </c>
      <c r="R1854" s="3">
        <v>2.3540000000000001</v>
      </c>
      <c r="S1854" s="6">
        <v>0</v>
      </c>
      <c r="T1854" s="6">
        <f>R1854-S1854</f>
        <v>2.3540000000000001</v>
      </c>
      <c r="U1854" s="3">
        <v>2.3860000000000001</v>
      </c>
      <c r="V1854" s="6">
        <f>U1854-S1854</f>
        <v>2.3860000000000001</v>
      </c>
      <c r="W1854" s="6">
        <f>100 - (1 - (((U1854-T1854)/U1854)+(S1854/T1854)))*100</f>
        <v>1.3411567476948818</v>
      </c>
      <c r="X1854" s="3">
        <v>2.3860000000000001</v>
      </c>
      <c r="Y1854" s="13">
        <f>(X1854-U1854)/U1854*100</f>
        <v>0</v>
      </c>
      <c r="Z1854" s="14">
        <f>IF(W1854&gt;10,"NA",Y1854)</f>
        <v>0</v>
      </c>
    </row>
    <row r="1855" spans="1:26" ht="19" x14ac:dyDescent="0.25">
      <c r="A1855" s="23">
        <v>1854</v>
      </c>
      <c r="B1855" s="3" t="s">
        <v>25</v>
      </c>
      <c r="C1855" s="3" t="s">
        <v>52</v>
      </c>
      <c r="D1855" s="3" t="s">
        <v>52</v>
      </c>
      <c r="E1855" s="3" t="s">
        <v>47</v>
      </c>
      <c r="F1855" s="3" t="s">
        <v>23</v>
      </c>
      <c r="G1855" s="3">
        <v>50</v>
      </c>
      <c r="H1855" s="3" t="s">
        <v>17</v>
      </c>
      <c r="I1855" s="3" t="s">
        <v>36</v>
      </c>
      <c r="J1855" s="3">
        <v>441</v>
      </c>
      <c r="K1855" s="3">
        <v>36</v>
      </c>
      <c r="L1855" s="3">
        <v>0</v>
      </c>
      <c r="M1855" s="4">
        <f>PI()*(K1855/2)^2/1000+PI()*(L1855/2)^2/1000</f>
        <v>1.0178760197630929</v>
      </c>
      <c r="N1855" s="33">
        <v>0</v>
      </c>
      <c r="O1855" s="3">
        <v>5</v>
      </c>
      <c r="P1855" s="3">
        <v>3.3610000000000002</v>
      </c>
      <c r="Q1855" s="3">
        <v>2.8540000000000001</v>
      </c>
      <c r="R1855" s="3">
        <v>2.8159999999999998</v>
      </c>
      <c r="S1855" s="6">
        <v>0</v>
      </c>
      <c r="T1855" s="6">
        <f>R1855-S1855</f>
        <v>2.8159999999999998</v>
      </c>
      <c r="U1855" s="3">
        <v>3.13</v>
      </c>
      <c r="V1855" s="6">
        <f>U1855-S1855</f>
        <v>3.13</v>
      </c>
      <c r="W1855" s="6">
        <f>100 - (1 - (((U1855-T1855)/U1855)+(S1855/T1855)))*100</f>
        <v>10.031948881789148</v>
      </c>
      <c r="X1855" s="3">
        <v>3.13</v>
      </c>
      <c r="Y1855" s="13">
        <f>(X1855-U1855)/U1855*100</f>
        <v>0</v>
      </c>
      <c r="Z1855" s="14" t="str">
        <f>IF(W1855&gt;10,"NA",Y1855)</f>
        <v>NA</v>
      </c>
    </row>
    <row r="1856" spans="1:26" ht="19" x14ac:dyDescent="0.25">
      <c r="A1856" s="23">
        <v>1855</v>
      </c>
      <c r="B1856" s="3" t="s">
        <v>25</v>
      </c>
      <c r="C1856" s="3" t="s">
        <v>52</v>
      </c>
      <c r="D1856" s="3" t="s">
        <v>52</v>
      </c>
      <c r="E1856" s="3" t="s">
        <v>47</v>
      </c>
      <c r="F1856" s="3" t="s">
        <v>23</v>
      </c>
      <c r="G1856" s="3">
        <v>50</v>
      </c>
      <c r="H1856" s="3" t="s">
        <v>17</v>
      </c>
      <c r="I1856" s="3" t="s">
        <v>36</v>
      </c>
      <c r="J1856" s="3">
        <v>441</v>
      </c>
      <c r="K1856" s="3">
        <v>36</v>
      </c>
      <c r="L1856" s="3">
        <v>0</v>
      </c>
      <c r="M1856" s="4">
        <f>PI()*(K1856/2)^2/1000+PI()*(L1856/2)^2/1000</f>
        <v>1.0178760197630929</v>
      </c>
      <c r="N1856" s="33">
        <v>0</v>
      </c>
      <c r="O1856" s="3">
        <v>6</v>
      </c>
      <c r="P1856" s="3">
        <v>3.5219999999999998</v>
      </c>
      <c r="Q1856" s="3">
        <v>3.1640000000000001</v>
      </c>
      <c r="R1856" s="3">
        <v>3.0670000000000002</v>
      </c>
      <c r="S1856" s="6">
        <v>0</v>
      </c>
      <c r="T1856" s="6">
        <f>R1856-S1856</f>
        <v>3.0670000000000002</v>
      </c>
      <c r="U1856" s="3">
        <v>4.4800000000000004</v>
      </c>
      <c r="V1856" s="6">
        <f>U1856-S1856</f>
        <v>4.4800000000000004</v>
      </c>
      <c r="W1856" s="6">
        <f>100 - (1 - (((U1856-T1856)/U1856)+(S1856/T1856)))*100</f>
        <v>31.540178571428569</v>
      </c>
      <c r="X1856" s="3">
        <v>4.4800000000000004</v>
      </c>
      <c r="Y1856" s="13">
        <f>(X1856-U1856)/U1856*100</f>
        <v>0</v>
      </c>
      <c r="Z1856" s="14" t="str">
        <f>IF(W1856&gt;10,"NA",Y1856)</f>
        <v>NA</v>
      </c>
    </row>
    <row r="1857" spans="1:26" ht="19" x14ac:dyDescent="0.25">
      <c r="A1857" s="23">
        <v>1856</v>
      </c>
      <c r="B1857" s="3" t="s">
        <v>25</v>
      </c>
      <c r="C1857" s="3" t="s">
        <v>52</v>
      </c>
      <c r="D1857" s="3" t="s">
        <v>52</v>
      </c>
      <c r="E1857" s="3" t="s">
        <v>47</v>
      </c>
      <c r="F1857" s="3" t="s">
        <v>23</v>
      </c>
      <c r="G1857" s="3">
        <v>50</v>
      </c>
      <c r="H1857" s="3" t="s">
        <v>17</v>
      </c>
      <c r="I1857" s="3" t="s">
        <v>36</v>
      </c>
      <c r="J1857" s="3">
        <v>441</v>
      </c>
      <c r="K1857" s="3">
        <v>36</v>
      </c>
      <c r="L1857" s="3">
        <v>0</v>
      </c>
      <c r="M1857" s="4">
        <f>PI()*(K1857/2)^2/1000+PI()*(L1857/2)^2/1000</f>
        <v>1.0178760197630929</v>
      </c>
      <c r="N1857" s="33">
        <v>0</v>
      </c>
      <c r="O1857" s="3">
        <v>7</v>
      </c>
      <c r="P1857" s="3">
        <v>2.7029999999999998</v>
      </c>
      <c r="Q1857" s="3">
        <v>1.8779999999999999</v>
      </c>
      <c r="R1857" s="3">
        <v>1.8140000000000001</v>
      </c>
      <c r="S1857" s="6">
        <v>0</v>
      </c>
      <c r="T1857" s="6">
        <f>R1857-S1857</f>
        <v>1.8140000000000001</v>
      </c>
      <c r="U1857" s="3">
        <v>2.415</v>
      </c>
      <c r="V1857" s="6">
        <f>U1857-S1857</f>
        <v>2.415</v>
      </c>
      <c r="W1857" s="6">
        <f>100 - (1 - (((U1857-T1857)/U1857)+(S1857/T1857)))*100</f>
        <v>24.886128364389236</v>
      </c>
      <c r="X1857" s="3">
        <v>2.415</v>
      </c>
      <c r="Y1857" s="13">
        <f>(X1857-U1857)/U1857*100</f>
        <v>0</v>
      </c>
      <c r="Z1857" s="14" t="str">
        <f>IF(W1857&gt;10,"NA",Y1857)</f>
        <v>NA</v>
      </c>
    </row>
    <row r="1858" spans="1:26" ht="19" x14ac:dyDescent="0.25">
      <c r="A1858" s="23">
        <v>1857</v>
      </c>
      <c r="B1858" s="3" t="s">
        <v>25</v>
      </c>
      <c r="C1858" s="3" t="s">
        <v>52</v>
      </c>
      <c r="D1858" s="3" t="s">
        <v>52</v>
      </c>
      <c r="E1858" s="3" t="s">
        <v>47</v>
      </c>
      <c r="F1858" s="3" t="s">
        <v>23</v>
      </c>
      <c r="G1858" s="3">
        <v>50</v>
      </c>
      <c r="H1858" s="3" t="s">
        <v>17</v>
      </c>
      <c r="I1858" s="3" t="s">
        <v>36</v>
      </c>
      <c r="J1858" s="3">
        <v>441</v>
      </c>
      <c r="K1858" s="3">
        <v>36</v>
      </c>
      <c r="L1858" s="3">
        <v>0</v>
      </c>
      <c r="M1858" s="4">
        <f>PI()*(K1858/2)^2/1000+PI()*(L1858/2)^2/1000</f>
        <v>1.0178760197630929</v>
      </c>
      <c r="N1858" s="33">
        <v>0</v>
      </c>
      <c r="O1858" s="3">
        <v>8</v>
      </c>
      <c r="P1858" s="3">
        <v>2.5310000000000001</v>
      </c>
      <c r="Q1858" s="3">
        <v>1.518</v>
      </c>
      <c r="R1858" s="3">
        <v>1.4570000000000001</v>
      </c>
      <c r="S1858" s="6">
        <v>0</v>
      </c>
      <c r="T1858" s="6">
        <f>R1858-S1858</f>
        <v>1.4570000000000001</v>
      </c>
      <c r="U1858" s="3">
        <v>1.8839999999999999</v>
      </c>
      <c r="V1858" s="6">
        <f>U1858-S1858</f>
        <v>1.8839999999999999</v>
      </c>
      <c r="W1858" s="6">
        <f>100 - (1 - (((U1858-T1858)/U1858)+(S1858/T1858)))*100</f>
        <v>22.664543524416132</v>
      </c>
      <c r="X1858" s="3">
        <v>1.8839999999999999</v>
      </c>
      <c r="Y1858" s="13">
        <f>(X1858-U1858)/U1858*100</f>
        <v>0</v>
      </c>
      <c r="Z1858" s="14" t="str">
        <f>IF(W1858&gt;10,"NA",Y1858)</f>
        <v>NA</v>
      </c>
    </row>
    <row r="1859" spans="1:26" ht="19" x14ac:dyDescent="0.25">
      <c r="A1859" s="23">
        <v>1858</v>
      </c>
      <c r="B1859" s="3" t="s">
        <v>25</v>
      </c>
      <c r="C1859" s="3" t="s">
        <v>52</v>
      </c>
      <c r="D1859" s="3" t="s">
        <v>52</v>
      </c>
      <c r="E1859" s="3" t="s">
        <v>47</v>
      </c>
      <c r="F1859" s="3" t="s">
        <v>23</v>
      </c>
      <c r="G1859" s="3">
        <v>50</v>
      </c>
      <c r="H1859" s="3" t="s">
        <v>17</v>
      </c>
      <c r="I1859" s="3" t="s">
        <v>36</v>
      </c>
      <c r="J1859" s="3">
        <v>441</v>
      </c>
      <c r="K1859" s="3">
        <v>36</v>
      </c>
      <c r="L1859" s="3">
        <v>0</v>
      </c>
      <c r="M1859" s="4">
        <f>PI()*(K1859/2)^2/1000+PI()*(L1859/2)^2/1000</f>
        <v>1.0178760197630929</v>
      </c>
      <c r="N1859" s="33">
        <v>0</v>
      </c>
      <c r="O1859" s="3">
        <v>9</v>
      </c>
      <c r="P1859" s="3">
        <v>2.448</v>
      </c>
      <c r="Q1859" s="3">
        <v>1.7969999999999999</v>
      </c>
      <c r="R1859" s="3">
        <v>1.7410000000000001</v>
      </c>
      <c r="S1859" s="6">
        <v>1.0999999999999999E-2</v>
      </c>
      <c r="T1859" s="6">
        <f>R1859-S1859</f>
        <v>1.7300000000000002</v>
      </c>
      <c r="U1859" s="3">
        <v>1.877</v>
      </c>
      <c r="V1859" s="6">
        <f>U1859-S1859</f>
        <v>1.8660000000000001</v>
      </c>
      <c r="W1859" s="6">
        <f>100 - (1 - (((U1859-T1859)/U1859)+(S1859/T1859)))*100</f>
        <v>8.467484394295397</v>
      </c>
      <c r="X1859" s="3">
        <v>1.877</v>
      </c>
      <c r="Y1859" s="13">
        <f>(X1859-U1859)/U1859*100</f>
        <v>0</v>
      </c>
      <c r="Z1859" s="14">
        <f>IF(W1859&gt;10,"NA",Y1859)</f>
        <v>0</v>
      </c>
    </row>
    <row r="1860" spans="1:26" ht="19" x14ac:dyDescent="0.25">
      <c r="A1860" s="23">
        <v>1859</v>
      </c>
      <c r="B1860" s="3" t="s">
        <v>25</v>
      </c>
      <c r="C1860" s="3" t="s">
        <v>52</v>
      </c>
      <c r="D1860" s="3" t="s">
        <v>52</v>
      </c>
      <c r="E1860" s="3" t="s">
        <v>47</v>
      </c>
      <c r="F1860" s="3" t="s">
        <v>23</v>
      </c>
      <c r="G1860" s="3">
        <v>50</v>
      </c>
      <c r="H1860" s="3" t="s">
        <v>17</v>
      </c>
      <c r="I1860" s="3" t="s">
        <v>36</v>
      </c>
      <c r="J1860" s="3">
        <v>441</v>
      </c>
      <c r="K1860" s="3">
        <v>36</v>
      </c>
      <c r="L1860" s="3">
        <v>0</v>
      </c>
      <c r="M1860" s="4">
        <f>PI()*(K1860/2)^2/1000+PI()*(L1860/2)^2/1000</f>
        <v>1.0178760197630929</v>
      </c>
      <c r="N1860" s="33">
        <v>0</v>
      </c>
      <c r="O1860" s="3">
        <v>10</v>
      </c>
      <c r="P1860" s="3">
        <v>2.21</v>
      </c>
      <c r="Q1860" s="3">
        <v>1.2709999999999999</v>
      </c>
      <c r="R1860" s="3">
        <v>1.2330000000000001</v>
      </c>
      <c r="S1860" s="6">
        <v>1.0999999999999999E-2</v>
      </c>
      <c r="T1860" s="6">
        <f>R1860-S1860</f>
        <v>1.2220000000000002</v>
      </c>
      <c r="U1860" s="3">
        <v>1.2330000000000001</v>
      </c>
      <c r="V1860" s="6">
        <f>U1860-S1860</f>
        <v>1.2220000000000002</v>
      </c>
      <c r="W1860" s="6">
        <f>100 - (1 - (((U1860-T1860)/U1860)+(S1860/T1860)))*100</f>
        <v>1.7922966750424365</v>
      </c>
      <c r="X1860" s="3">
        <v>1.2330000000000001</v>
      </c>
      <c r="Y1860" s="13">
        <f>(X1860-U1860)/U1860*100</f>
        <v>0</v>
      </c>
      <c r="Z1860" s="14">
        <f>IF(W1860&gt;10,"NA",Y1860)</f>
        <v>0</v>
      </c>
    </row>
    <row r="1861" spans="1:26" ht="19" x14ac:dyDescent="0.25">
      <c r="A1861" s="23">
        <v>1860</v>
      </c>
      <c r="B1861" s="3" t="s">
        <v>25</v>
      </c>
      <c r="C1861" s="3" t="s">
        <v>52</v>
      </c>
      <c r="D1861" s="3" t="s">
        <v>52</v>
      </c>
      <c r="E1861" s="3" t="s">
        <v>47</v>
      </c>
      <c r="F1861" s="3" t="s">
        <v>23</v>
      </c>
      <c r="G1861" s="3">
        <v>51</v>
      </c>
      <c r="H1861" s="3" t="s">
        <v>9</v>
      </c>
      <c r="I1861" s="3" t="s">
        <v>60</v>
      </c>
      <c r="J1861" s="3">
        <v>436</v>
      </c>
      <c r="K1861" s="3">
        <v>16</v>
      </c>
      <c r="L1861" s="3">
        <v>0</v>
      </c>
      <c r="M1861" s="4">
        <f>PI()*(K1861/2)^2/1000+PI()*(L1861/2)^2/1000</f>
        <v>0.20106192982974677</v>
      </c>
      <c r="N1861" s="33">
        <v>1</v>
      </c>
      <c r="O1861" s="3">
        <v>1</v>
      </c>
      <c r="P1861" s="3">
        <v>2.867</v>
      </c>
      <c r="Q1861" s="3">
        <v>3.9159999999999999</v>
      </c>
      <c r="R1861" s="3">
        <v>3.8639999999999999</v>
      </c>
      <c r="S1861" s="6">
        <v>0</v>
      </c>
      <c r="T1861" s="6">
        <f>R1861-S1861</f>
        <v>3.8639999999999999</v>
      </c>
      <c r="U1861" s="3">
        <v>3.8639999999999999</v>
      </c>
      <c r="V1861" s="6">
        <f>U1861-S1861</f>
        <v>3.8639999999999999</v>
      </c>
      <c r="W1861" s="6">
        <f>100 - (1 - (((U1861-T1861)/U1861)+(S1861/T1861)))*100</f>
        <v>0</v>
      </c>
      <c r="X1861" s="3">
        <v>4.0650000000000004</v>
      </c>
      <c r="Y1861" s="13">
        <f>(X1861-U1861)/U1861*100</f>
        <v>5.2018633540372807</v>
      </c>
      <c r="Z1861" s="14">
        <f>IF(W1861&gt;10,"NA",Y1861)</f>
        <v>5.2018633540372807</v>
      </c>
    </row>
    <row r="1862" spans="1:26" ht="19" x14ac:dyDescent="0.25">
      <c r="A1862" s="23">
        <v>1861</v>
      </c>
      <c r="B1862" s="3" t="s">
        <v>25</v>
      </c>
      <c r="C1862" s="3" t="s">
        <v>52</v>
      </c>
      <c r="D1862" s="3" t="s">
        <v>52</v>
      </c>
      <c r="E1862" s="3" t="s">
        <v>47</v>
      </c>
      <c r="F1862" s="3" t="s">
        <v>23</v>
      </c>
      <c r="G1862" s="3">
        <v>51</v>
      </c>
      <c r="H1862" s="3" t="s">
        <v>9</v>
      </c>
      <c r="I1862" s="3" t="s">
        <v>60</v>
      </c>
      <c r="J1862" s="3">
        <v>436</v>
      </c>
      <c r="K1862" s="3">
        <v>16</v>
      </c>
      <c r="L1862" s="3">
        <v>0</v>
      </c>
      <c r="M1862" s="4">
        <f>PI()*(K1862/2)^2/1000+PI()*(L1862/2)^2/1000</f>
        <v>0.20106192982974677</v>
      </c>
      <c r="N1862" s="33">
        <v>1</v>
      </c>
      <c r="O1862" s="3">
        <v>2</v>
      </c>
      <c r="P1862" s="3">
        <v>2.532</v>
      </c>
      <c r="Q1862" s="3">
        <v>3.0179999999999998</v>
      </c>
      <c r="R1862" s="3">
        <v>2.952</v>
      </c>
      <c r="S1862" s="6">
        <v>0</v>
      </c>
      <c r="T1862" s="6">
        <f>R1862-S1862</f>
        <v>2.952</v>
      </c>
      <c r="U1862" s="3">
        <v>2.952</v>
      </c>
      <c r="V1862" s="6">
        <f>U1862-S1862</f>
        <v>2.952</v>
      </c>
      <c r="W1862" s="6">
        <f>100 - (1 - (((U1862-T1862)/U1862)+(S1862/T1862)))*100</f>
        <v>0</v>
      </c>
      <c r="X1862" s="3">
        <v>3.0680000000000001</v>
      </c>
      <c r="Y1862" s="13">
        <f>(X1862-U1862)/U1862*100</f>
        <v>3.9295392953929573</v>
      </c>
      <c r="Z1862" s="14">
        <f>IF(W1862&gt;10,"NA",Y1862)</f>
        <v>3.9295392953929573</v>
      </c>
    </row>
    <row r="1863" spans="1:26" ht="19" x14ac:dyDescent="0.25">
      <c r="A1863" s="23">
        <v>1862</v>
      </c>
      <c r="B1863" s="3" t="s">
        <v>25</v>
      </c>
      <c r="C1863" s="3" t="s">
        <v>52</v>
      </c>
      <c r="D1863" s="3" t="s">
        <v>52</v>
      </c>
      <c r="E1863" s="3" t="s">
        <v>47</v>
      </c>
      <c r="F1863" s="3" t="s">
        <v>23</v>
      </c>
      <c r="G1863" s="3">
        <v>51</v>
      </c>
      <c r="H1863" s="3" t="s">
        <v>9</v>
      </c>
      <c r="I1863" s="3" t="s">
        <v>60</v>
      </c>
      <c r="J1863" s="3">
        <v>436</v>
      </c>
      <c r="K1863" s="3">
        <v>16</v>
      </c>
      <c r="L1863" s="3">
        <v>0</v>
      </c>
      <c r="M1863" s="4">
        <f>PI()*(K1863/2)^2/1000+PI()*(L1863/2)^2/1000</f>
        <v>0.20106192982974677</v>
      </c>
      <c r="N1863" s="33">
        <v>1</v>
      </c>
      <c r="O1863" s="3">
        <v>3</v>
      </c>
      <c r="P1863" s="3">
        <v>1.8759999999999999</v>
      </c>
      <c r="Q1863" s="3">
        <v>1.7090000000000001</v>
      </c>
      <c r="R1863" s="3">
        <v>1.6759999999999999</v>
      </c>
      <c r="S1863" s="6">
        <v>0</v>
      </c>
      <c r="T1863" s="6">
        <f>R1863-S1863</f>
        <v>1.6759999999999999</v>
      </c>
      <c r="U1863" s="3">
        <v>1.6759999999999999</v>
      </c>
      <c r="V1863" s="6">
        <f>U1863-S1863</f>
        <v>1.6759999999999999</v>
      </c>
      <c r="W1863" s="6">
        <f>100 - (1 - (((U1863-T1863)/U1863)+(S1863/T1863)))*100</f>
        <v>0</v>
      </c>
      <c r="X1863" s="3">
        <v>1.728</v>
      </c>
      <c r="Y1863" s="13">
        <f>(X1863-U1863)/U1863*100</f>
        <v>3.1026252983293587</v>
      </c>
      <c r="Z1863" s="14">
        <f>IF(W1863&gt;10,"NA",Y1863)</f>
        <v>3.1026252983293587</v>
      </c>
    </row>
    <row r="1864" spans="1:26" ht="19" x14ac:dyDescent="0.25">
      <c r="A1864" s="23">
        <v>1863</v>
      </c>
      <c r="B1864" s="3" t="s">
        <v>25</v>
      </c>
      <c r="C1864" s="3" t="s">
        <v>52</v>
      </c>
      <c r="D1864" s="3" t="s">
        <v>52</v>
      </c>
      <c r="E1864" s="3" t="s">
        <v>47</v>
      </c>
      <c r="F1864" s="3" t="s">
        <v>23</v>
      </c>
      <c r="G1864" s="3">
        <v>51</v>
      </c>
      <c r="H1864" s="3" t="s">
        <v>9</v>
      </c>
      <c r="I1864" s="3" t="s">
        <v>60</v>
      </c>
      <c r="J1864" s="3">
        <v>436</v>
      </c>
      <c r="K1864" s="3">
        <v>16</v>
      </c>
      <c r="L1864" s="3">
        <v>0</v>
      </c>
      <c r="M1864" s="4">
        <f>PI()*(K1864/2)^2/1000+PI()*(L1864/2)^2/1000</f>
        <v>0.20106192982974677</v>
      </c>
      <c r="N1864" s="33">
        <v>1</v>
      </c>
      <c r="O1864" s="3">
        <v>4</v>
      </c>
      <c r="P1864" s="3">
        <v>2.4049999999999998</v>
      </c>
      <c r="Q1864" s="3">
        <v>2.8420000000000001</v>
      </c>
      <c r="R1864" s="3">
        <v>2.7959999999999998</v>
      </c>
      <c r="S1864" s="6">
        <v>0</v>
      </c>
      <c r="T1864" s="6">
        <f>R1864-S1864</f>
        <v>2.7959999999999998</v>
      </c>
      <c r="U1864" s="3">
        <v>2.9740000000000002</v>
      </c>
      <c r="V1864" s="6">
        <f>U1864-S1864</f>
        <v>2.9740000000000002</v>
      </c>
      <c r="W1864" s="6">
        <f>100 - (1 - (((U1864-T1864)/U1864)+(S1864/T1864)))*100</f>
        <v>5.9852051109616724</v>
      </c>
      <c r="X1864" s="3">
        <v>3.06</v>
      </c>
      <c r="Y1864" s="13">
        <f>(X1864-U1864)/U1864*100</f>
        <v>2.8917283120376549</v>
      </c>
      <c r="Z1864" s="14">
        <f>IF(W1864&gt;10,"NA",Y1864)</f>
        <v>2.8917283120376549</v>
      </c>
    </row>
    <row r="1865" spans="1:26" ht="19" x14ac:dyDescent="0.25">
      <c r="A1865" s="23">
        <v>1864</v>
      </c>
      <c r="B1865" s="3" t="s">
        <v>25</v>
      </c>
      <c r="C1865" s="3" t="s">
        <v>52</v>
      </c>
      <c r="D1865" s="3" t="s">
        <v>52</v>
      </c>
      <c r="E1865" s="3" t="s">
        <v>47</v>
      </c>
      <c r="F1865" s="3" t="s">
        <v>23</v>
      </c>
      <c r="G1865" s="3">
        <v>51</v>
      </c>
      <c r="H1865" s="3" t="s">
        <v>9</v>
      </c>
      <c r="I1865" s="3" t="s">
        <v>60</v>
      </c>
      <c r="J1865" s="3">
        <v>436</v>
      </c>
      <c r="K1865" s="3">
        <v>16</v>
      </c>
      <c r="L1865" s="3">
        <v>0</v>
      </c>
      <c r="M1865" s="4">
        <f>PI()*(K1865/2)^2/1000+PI()*(L1865/2)^2/1000</f>
        <v>0.20106192982974677</v>
      </c>
      <c r="N1865" s="33">
        <v>1</v>
      </c>
      <c r="O1865" s="3">
        <v>5</v>
      </c>
      <c r="P1865" s="3">
        <v>2.3170000000000002</v>
      </c>
      <c r="Q1865" s="3">
        <v>2.3130000000000002</v>
      </c>
      <c r="R1865" s="3">
        <v>2.2570000000000001</v>
      </c>
      <c r="S1865" s="6">
        <v>0</v>
      </c>
      <c r="T1865" s="6">
        <f>R1865-S1865</f>
        <v>2.2570000000000001</v>
      </c>
      <c r="U1865" s="6">
        <v>2.2570000000000001</v>
      </c>
      <c r="V1865" s="6">
        <f>U1865-S1865</f>
        <v>2.2570000000000001</v>
      </c>
      <c r="W1865" s="6">
        <f>100 - (1 - (((U1865-T1865)/U1865)+(S1865/T1865)))*100</f>
        <v>0</v>
      </c>
      <c r="X1865" s="3">
        <v>2.3260000000000001</v>
      </c>
      <c r="Y1865" s="13">
        <f>(X1865-U1865)/U1865*100</f>
        <v>3.0571555161719073</v>
      </c>
      <c r="Z1865" s="14">
        <f>IF(W1865&gt;10,"NA",Y1865)</f>
        <v>3.0571555161719073</v>
      </c>
    </row>
    <row r="1866" spans="1:26" ht="19" x14ac:dyDescent="0.25">
      <c r="A1866" s="23">
        <v>1865</v>
      </c>
      <c r="B1866" s="3" t="s">
        <v>25</v>
      </c>
      <c r="C1866" s="3" t="s">
        <v>52</v>
      </c>
      <c r="D1866" s="3" t="s">
        <v>52</v>
      </c>
      <c r="E1866" s="3" t="s">
        <v>47</v>
      </c>
      <c r="F1866" s="3" t="s">
        <v>23</v>
      </c>
      <c r="G1866" s="3">
        <v>51</v>
      </c>
      <c r="H1866" s="3" t="s">
        <v>9</v>
      </c>
      <c r="I1866" s="3" t="s">
        <v>60</v>
      </c>
      <c r="J1866" s="3">
        <v>436</v>
      </c>
      <c r="K1866" s="3">
        <v>16</v>
      </c>
      <c r="L1866" s="3">
        <v>0</v>
      </c>
      <c r="M1866" s="4">
        <f>PI()*(K1866/2)^2/1000+PI()*(L1866/2)^2/1000</f>
        <v>0.20106192982974677</v>
      </c>
      <c r="N1866" s="33">
        <v>1</v>
      </c>
      <c r="O1866" s="3">
        <v>6</v>
      </c>
      <c r="P1866" s="3">
        <v>2.9510000000000001</v>
      </c>
      <c r="Q1866" s="3">
        <v>3.7770000000000001</v>
      </c>
      <c r="R1866" s="3">
        <v>3.6970000000000001</v>
      </c>
      <c r="S1866" s="6">
        <v>0</v>
      </c>
      <c r="T1866" s="6">
        <f>R1866-S1866</f>
        <v>3.6970000000000001</v>
      </c>
      <c r="U1866" s="6">
        <v>3.6970000000000001</v>
      </c>
      <c r="V1866" s="6">
        <f>U1866-S1866</f>
        <v>3.6970000000000001</v>
      </c>
      <c r="W1866" s="6">
        <f>100 - (1 - (((U1866-T1866)/U1866)+(S1866/T1866)))*100</f>
        <v>0</v>
      </c>
      <c r="X1866" s="3">
        <v>3.8130000000000002</v>
      </c>
      <c r="Y1866" s="13">
        <f>(X1866-U1866)/U1866*100</f>
        <v>3.1376791993508277</v>
      </c>
      <c r="Z1866" s="14">
        <f>IF(W1866&gt;10,"NA",Y1866)</f>
        <v>3.1376791993508277</v>
      </c>
    </row>
    <row r="1867" spans="1:26" ht="19" x14ac:dyDescent="0.25">
      <c r="A1867" s="23">
        <v>1866</v>
      </c>
      <c r="B1867" s="3" t="s">
        <v>25</v>
      </c>
      <c r="C1867" s="3" t="s">
        <v>52</v>
      </c>
      <c r="D1867" s="3" t="s">
        <v>52</v>
      </c>
      <c r="E1867" s="3" t="s">
        <v>47</v>
      </c>
      <c r="F1867" s="3" t="s">
        <v>23</v>
      </c>
      <c r="G1867" s="3">
        <v>51</v>
      </c>
      <c r="H1867" s="3" t="s">
        <v>9</v>
      </c>
      <c r="I1867" s="3" t="s">
        <v>60</v>
      </c>
      <c r="J1867" s="3">
        <v>436</v>
      </c>
      <c r="K1867" s="3">
        <v>16</v>
      </c>
      <c r="L1867" s="3">
        <v>0</v>
      </c>
      <c r="M1867" s="4">
        <f>PI()*(K1867/2)^2/1000+PI()*(L1867/2)^2/1000</f>
        <v>0.20106192982974677</v>
      </c>
      <c r="N1867" s="33">
        <v>1</v>
      </c>
      <c r="O1867" s="3">
        <v>7</v>
      </c>
      <c r="P1867" s="3">
        <v>2.3239999999999998</v>
      </c>
      <c r="Q1867" s="3">
        <v>2.101</v>
      </c>
      <c r="R1867" s="3">
        <v>2.052</v>
      </c>
      <c r="S1867" s="6">
        <v>0</v>
      </c>
      <c r="T1867" s="6">
        <f>R1867-S1867</f>
        <v>2.052</v>
      </c>
      <c r="U1867" s="6">
        <v>2.052</v>
      </c>
      <c r="V1867" s="6">
        <f>U1867-S1867</f>
        <v>2.052</v>
      </c>
      <c r="W1867" s="6">
        <f>100 - (1 - (((U1867-T1867)/U1867)+(S1867/T1867)))*100</f>
        <v>0</v>
      </c>
      <c r="X1867" s="3">
        <v>2.1139999999999999</v>
      </c>
      <c r="Y1867" s="13">
        <f>(X1867-U1867)/U1867*100</f>
        <v>3.0214424951266974</v>
      </c>
      <c r="Z1867" s="14">
        <f>IF(W1867&gt;10,"NA",Y1867)</f>
        <v>3.0214424951266974</v>
      </c>
    </row>
    <row r="1868" spans="1:26" ht="19" x14ac:dyDescent="0.25">
      <c r="A1868" s="23">
        <v>1867</v>
      </c>
      <c r="B1868" s="3" t="s">
        <v>25</v>
      </c>
      <c r="C1868" s="3" t="s">
        <v>52</v>
      </c>
      <c r="D1868" s="3" t="s">
        <v>52</v>
      </c>
      <c r="E1868" s="3" t="s">
        <v>47</v>
      </c>
      <c r="F1868" s="3" t="s">
        <v>23</v>
      </c>
      <c r="G1868" s="3">
        <v>51</v>
      </c>
      <c r="H1868" s="3" t="s">
        <v>9</v>
      </c>
      <c r="I1868" s="3" t="s">
        <v>60</v>
      </c>
      <c r="J1868" s="3">
        <v>436</v>
      </c>
      <c r="K1868" s="3">
        <v>16</v>
      </c>
      <c r="L1868" s="3">
        <v>0</v>
      </c>
      <c r="M1868" s="4">
        <f>PI()*(K1868/2)^2/1000+PI()*(L1868/2)^2/1000</f>
        <v>0.20106192982974677</v>
      </c>
      <c r="N1868" s="33">
        <v>1</v>
      </c>
      <c r="O1868" s="3">
        <v>8</v>
      </c>
      <c r="P1868" s="3">
        <v>2.54</v>
      </c>
      <c r="Q1868" s="3">
        <v>2.9279999999999999</v>
      </c>
      <c r="R1868" s="3">
        <v>2.847</v>
      </c>
      <c r="S1868" s="6">
        <v>0</v>
      </c>
      <c r="T1868" s="6">
        <f>R1868-S1868</f>
        <v>2.847</v>
      </c>
      <c r="U1868" s="6">
        <v>2.847</v>
      </c>
      <c r="V1868" s="6">
        <f>U1868-S1868</f>
        <v>2.847</v>
      </c>
      <c r="W1868" s="6">
        <f>100 - (1 - (((U1868-T1868)/U1868)+(S1868/T1868)))*100</f>
        <v>0</v>
      </c>
      <c r="X1868" s="3">
        <v>2.9430000000000001</v>
      </c>
      <c r="Y1868" s="13">
        <f>(X1868-U1868)/U1868*100</f>
        <v>3.3719704952581697</v>
      </c>
      <c r="Z1868" s="14">
        <f>IF(W1868&gt;10,"NA",Y1868)</f>
        <v>3.3719704952581697</v>
      </c>
    </row>
    <row r="1869" spans="1:26" ht="19" x14ac:dyDescent="0.25">
      <c r="A1869" s="23">
        <v>1868</v>
      </c>
      <c r="B1869" s="3" t="s">
        <v>25</v>
      </c>
      <c r="C1869" s="3" t="s">
        <v>52</v>
      </c>
      <c r="D1869" s="3" t="s">
        <v>52</v>
      </c>
      <c r="E1869" s="3" t="s">
        <v>47</v>
      </c>
      <c r="F1869" s="3" t="s">
        <v>23</v>
      </c>
      <c r="G1869" s="3">
        <v>51</v>
      </c>
      <c r="H1869" s="3" t="s">
        <v>9</v>
      </c>
      <c r="I1869" s="3" t="s">
        <v>60</v>
      </c>
      <c r="J1869" s="3">
        <v>436</v>
      </c>
      <c r="K1869" s="3">
        <v>16</v>
      </c>
      <c r="L1869" s="3">
        <v>0</v>
      </c>
      <c r="M1869" s="4">
        <f>PI()*(K1869/2)^2/1000+PI()*(L1869/2)^2/1000</f>
        <v>0.20106192982974677</v>
      </c>
      <c r="N1869" s="33">
        <v>1</v>
      </c>
      <c r="O1869" s="3">
        <v>9</v>
      </c>
      <c r="P1869" s="3">
        <v>2.5110000000000001</v>
      </c>
      <c r="Q1869" s="3">
        <v>2.8559999999999999</v>
      </c>
      <c r="R1869" s="3">
        <v>2.7850000000000001</v>
      </c>
      <c r="S1869" s="6">
        <v>0</v>
      </c>
      <c r="T1869" s="6">
        <f>R1869-S1869</f>
        <v>2.7850000000000001</v>
      </c>
      <c r="U1869" s="6">
        <v>2.7850000000000001</v>
      </c>
      <c r="V1869" s="6">
        <f>U1869-S1869</f>
        <v>2.7850000000000001</v>
      </c>
      <c r="W1869" s="6">
        <f>100 - (1 - (((U1869-T1869)/U1869)+(S1869/T1869)))*100</f>
        <v>0</v>
      </c>
      <c r="X1869" s="3">
        <v>2.8759999999999999</v>
      </c>
      <c r="Y1869" s="13">
        <f>(X1869-U1869)/U1869*100</f>
        <v>3.2675044883303319</v>
      </c>
      <c r="Z1869" s="14">
        <f>IF(W1869&gt;10,"NA",Y1869)</f>
        <v>3.2675044883303319</v>
      </c>
    </row>
    <row r="1870" spans="1:26" ht="19" x14ac:dyDescent="0.25">
      <c r="A1870" s="23">
        <v>1869</v>
      </c>
      <c r="B1870" s="3" t="s">
        <v>25</v>
      </c>
      <c r="C1870" s="3" t="s">
        <v>52</v>
      </c>
      <c r="D1870" s="3" t="s">
        <v>52</v>
      </c>
      <c r="E1870" s="3" t="s">
        <v>47</v>
      </c>
      <c r="F1870" s="3" t="s">
        <v>23</v>
      </c>
      <c r="G1870" s="3">
        <v>51</v>
      </c>
      <c r="H1870" s="3" t="s">
        <v>9</v>
      </c>
      <c r="I1870" s="3" t="s">
        <v>60</v>
      </c>
      <c r="J1870" s="3">
        <v>436</v>
      </c>
      <c r="K1870" s="3">
        <v>16</v>
      </c>
      <c r="L1870" s="3">
        <v>0</v>
      </c>
      <c r="M1870" s="4">
        <f>PI()*(K1870/2)^2/1000+PI()*(L1870/2)^2/1000</f>
        <v>0.20106192982974677</v>
      </c>
      <c r="N1870" s="33">
        <v>1</v>
      </c>
      <c r="O1870" s="3">
        <v>10</v>
      </c>
      <c r="P1870" s="3">
        <v>1.752</v>
      </c>
      <c r="Q1870" s="3">
        <v>1.5860000000000001</v>
      </c>
      <c r="R1870" s="3">
        <v>1.5680000000000001</v>
      </c>
      <c r="S1870" s="6">
        <v>0</v>
      </c>
      <c r="T1870" s="6">
        <f>R1870-S1870</f>
        <v>1.5680000000000001</v>
      </c>
      <c r="U1870" s="6">
        <v>1.5680000000000001</v>
      </c>
      <c r="V1870" s="6">
        <f>U1870-S1870</f>
        <v>1.5680000000000001</v>
      </c>
      <c r="W1870" s="6">
        <f>100 - (1 - (((U1870-T1870)/U1870)+(S1870/T1870)))*100</f>
        <v>0</v>
      </c>
      <c r="X1870" s="3">
        <v>1.593</v>
      </c>
      <c r="Y1870" s="13">
        <f>(X1870-U1870)/U1870*100</f>
        <v>1.5943877551020349</v>
      </c>
      <c r="Z1870" s="14">
        <f>IF(W1870&gt;10,"NA",Y1870)</f>
        <v>1.5943877551020349</v>
      </c>
    </row>
    <row r="1871" spans="1:26" ht="19" x14ac:dyDescent="0.25">
      <c r="A1871" s="23">
        <v>1870</v>
      </c>
      <c r="B1871" s="3" t="s">
        <v>25</v>
      </c>
      <c r="C1871" s="3" t="s">
        <v>52</v>
      </c>
      <c r="D1871" s="3" t="s">
        <v>52</v>
      </c>
      <c r="E1871" s="3" t="s">
        <v>47</v>
      </c>
      <c r="F1871" s="3" t="s">
        <v>23</v>
      </c>
      <c r="G1871" s="3">
        <v>52</v>
      </c>
      <c r="H1871" s="3" t="s">
        <v>9</v>
      </c>
      <c r="I1871" s="3" t="s">
        <v>45</v>
      </c>
      <c r="J1871" s="3">
        <v>420</v>
      </c>
      <c r="K1871" s="3">
        <v>44</v>
      </c>
      <c r="L1871" s="3">
        <v>0</v>
      </c>
      <c r="M1871" s="4">
        <f>PI()*(K1871/2)^2/1000+PI()*(L1871/2)^2/1000</f>
        <v>1.5205308443374599</v>
      </c>
      <c r="N1871" s="33">
        <v>1</v>
      </c>
      <c r="O1871" s="3">
        <v>1</v>
      </c>
      <c r="P1871" s="3">
        <v>3.1120000000000001</v>
      </c>
      <c r="Q1871" s="3">
        <v>4.6920000000000002</v>
      </c>
      <c r="R1871" s="3">
        <v>4.5810000000000004</v>
      </c>
      <c r="S1871" s="6">
        <v>0</v>
      </c>
      <c r="T1871" s="6">
        <f>R1871-S1871</f>
        <v>4.5810000000000004</v>
      </c>
      <c r="U1871" s="3">
        <v>4.5810000000000004</v>
      </c>
      <c r="V1871" s="6">
        <f>U1871-S1871</f>
        <v>4.5810000000000004</v>
      </c>
      <c r="W1871" s="6">
        <f>100 - (1 - (((U1871-T1871)/U1871)+(S1871/T1871)))*100</f>
        <v>0</v>
      </c>
      <c r="X1871" s="3">
        <v>4.8220000000000001</v>
      </c>
      <c r="Y1871" s="13">
        <f>(X1871-U1871)/U1871*100</f>
        <v>5.260860074219595</v>
      </c>
      <c r="Z1871" s="14">
        <f>IF(W1871&gt;10,"NA",Y1871)</f>
        <v>5.260860074219595</v>
      </c>
    </row>
    <row r="1872" spans="1:26" ht="19" x14ac:dyDescent="0.25">
      <c r="A1872" s="23">
        <v>1871</v>
      </c>
      <c r="B1872" s="3" t="s">
        <v>25</v>
      </c>
      <c r="C1872" s="3" t="s">
        <v>52</v>
      </c>
      <c r="D1872" s="3" t="s">
        <v>52</v>
      </c>
      <c r="E1872" s="3" t="s">
        <v>47</v>
      </c>
      <c r="F1872" s="3" t="s">
        <v>23</v>
      </c>
      <c r="G1872" s="3">
        <v>52</v>
      </c>
      <c r="H1872" s="3" t="s">
        <v>9</v>
      </c>
      <c r="I1872" s="3" t="s">
        <v>45</v>
      </c>
      <c r="J1872" s="3">
        <v>420</v>
      </c>
      <c r="K1872" s="3">
        <v>44</v>
      </c>
      <c r="L1872" s="3">
        <v>0</v>
      </c>
      <c r="M1872" s="4">
        <f>PI()*(K1872/2)^2/1000+PI()*(L1872/2)^2/1000</f>
        <v>1.5205308443374599</v>
      </c>
      <c r="N1872" s="33">
        <v>0</v>
      </c>
      <c r="O1872" s="3">
        <v>2</v>
      </c>
      <c r="P1872" s="3">
        <v>2.3580000000000001</v>
      </c>
      <c r="Q1872" s="3">
        <v>2.2469999999999999</v>
      </c>
      <c r="R1872" s="3">
        <v>2.1720000000000002</v>
      </c>
      <c r="S1872" s="6">
        <v>0</v>
      </c>
      <c r="T1872" s="6">
        <f>R1872-S1872</f>
        <v>2.1720000000000002</v>
      </c>
      <c r="U1872" s="3">
        <v>2.3010000000000002</v>
      </c>
      <c r="V1872" s="6">
        <f>U1872-S1872</f>
        <v>2.3010000000000002</v>
      </c>
      <c r="W1872" s="6">
        <f>100 - (1 - (((U1872-T1872)/U1872)+(S1872/T1872)))*100</f>
        <v>5.6062581486310279</v>
      </c>
      <c r="X1872" s="3">
        <v>2.3180000000000001</v>
      </c>
      <c r="Y1872" s="13">
        <f>(X1872-U1872)/U1872*100</f>
        <v>0.73880921338548033</v>
      </c>
      <c r="Z1872" s="14">
        <f>IF(W1872&gt;10,"NA",Y1872)</f>
        <v>0.73880921338548033</v>
      </c>
    </row>
    <row r="1873" spans="1:26" ht="19" x14ac:dyDescent="0.25">
      <c r="A1873" s="23">
        <v>1872</v>
      </c>
      <c r="B1873" s="3" t="s">
        <v>25</v>
      </c>
      <c r="C1873" s="3" t="s">
        <v>52</v>
      </c>
      <c r="D1873" s="3" t="s">
        <v>52</v>
      </c>
      <c r="E1873" s="3" t="s">
        <v>47</v>
      </c>
      <c r="F1873" s="3" t="s">
        <v>23</v>
      </c>
      <c r="G1873" s="3">
        <v>52</v>
      </c>
      <c r="H1873" s="3" t="s">
        <v>9</v>
      </c>
      <c r="I1873" s="3" t="s">
        <v>45</v>
      </c>
      <c r="J1873" s="3">
        <v>420</v>
      </c>
      <c r="K1873" s="3">
        <v>44</v>
      </c>
      <c r="L1873" s="3">
        <v>0</v>
      </c>
      <c r="M1873" s="4">
        <f>PI()*(K1873/2)^2/1000+PI()*(L1873/2)^2/1000</f>
        <v>1.5205308443374599</v>
      </c>
      <c r="N1873" s="33">
        <v>0</v>
      </c>
      <c r="O1873" s="3">
        <v>3</v>
      </c>
      <c r="P1873" s="3">
        <v>2.7229999999999999</v>
      </c>
      <c r="Q1873" s="3">
        <v>3.1419999999999999</v>
      </c>
      <c r="R1873" s="3">
        <v>3.0529999999999999</v>
      </c>
      <c r="S1873" s="6">
        <v>0</v>
      </c>
      <c r="T1873" s="6">
        <f>R1873-S1873</f>
        <v>3.0529999999999999</v>
      </c>
      <c r="U1873" s="3">
        <v>3.1739999999999999</v>
      </c>
      <c r="V1873" s="6">
        <f>U1873-S1873</f>
        <v>3.1739999999999999</v>
      </c>
      <c r="W1873" s="6">
        <f>100 - (1 - (((U1873-T1873)/U1873)+(S1873/T1873)))*100</f>
        <v>3.8122243226212902</v>
      </c>
      <c r="X1873" s="3">
        <v>3.24</v>
      </c>
      <c r="Y1873" s="13">
        <f>(X1873-U1873)/U1873*100</f>
        <v>2.0793950850661713</v>
      </c>
      <c r="Z1873" s="14">
        <f>IF(W1873&gt;10,"NA",Y1873)</f>
        <v>2.0793950850661713</v>
      </c>
    </row>
    <row r="1874" spans="1:26" ht="19" x14ac:dyDescent="0.25">
      <c r="A1874" s="23">
        <v>1873</v>
      </c>
      <c r="B1874" s="3" t="s">
        <v>25</v>
      </c>
      <c r="C1874" s="3" t="s">
        <v>52</v>
      </c>
      <c r="D1874" s="3" t="s">
        <v>52</v>
      </c>
      <c r="E1874" s="3" t="s">
        <v>47</v>
      </c>
      <c r="F1874" s="3" t="s">
        <v>23</v>
      </c>
      <c r="G1874" s="3">
        <v>52</v>
      </c>
      <c r="H1874" s="3" t="s">
        <v>9</v>
      </c>
      <c r="I1874" s="3" t="s">
        <v>45</v>
      </c>
      <c r="J1874" s="3">
        <v>420</v>
      </c>
      <c r="K1874" s="3">
        <v>44</v>
      </c>
      <c r="L1874" s="3">
        <v>0</v>
      </c>
      <c r="M1874" s="4">
        <f>PI()*(K1874/2)^2/1000+PI()*(L1874/2)^2/1000</f>
        <v>1.5205308443374599</v>
      </c>
      <c r="N1874" s="33">
        <v>1</v>
      </c>
      <c r="O1874" s="3">
        <v>4</v>
      </c>
      <c r="P1874" s="3">
        <v>1.635</v>
      </c>
      <c r="Q1874" s="3">
        <v>1.1599999999999999</v>
      </c>
      <c r="R1874" s="3">
        <v>0.92900000000000005</v>
      </c>
      <c r="S1874" s="6">
        <v>0</v>
      </c>
      <c r="T1874" s="6">
        <f>R1874-S1874</f>
        <v>0.92900000000000005</v>
      </c>
      <c r="U1874" s="3">
        <v>0.92900000000000005</v>
      </c>
      <c r="V1874" s="6">
        <f>U1874-S1874</f>
        <v>0.92900000000000005</v>
      </c>
      <c r="W1874" s="6">
        <f>100 - (1 - (((U1874-T1874)/U1874)+(S1874/T1874)))*100</f>
        <v>0</v>
      </c>
      <c r="X1874" s="3">
        <v>0.95099999999999996</v>
      </c>
      <c r="Y1874" s="13">
        <f>(X1874-U1874)/U1874*100</f>
        <v>2.3681377825618846</v>
      </c>
      <c r="Z1874" s="14">
        <f>IF(W1874&gt;10,"NA",Y1874)</f>
        <v>2.3681377825618846</v>
      </c>
    </row>
    <row r="1875" spans="1:26" ht="19" x14ac:dyDescent="0.25">
      <c r="A1875" s="23">
        <v>1874</v>
      </c>
      <c r="B1875" s="3" t="s">
        <v>25</v>
      </c>
      <c r="C1875" s="3" t="s">
        <v>52</v>
      </c>
      <c r="D1875" s="3" t="s">
        <v>52</v>
      </c>
      <c r="E1875" s="3" t="s">
        <v>47</v>
      </c>
      <c r="F1875" s="3" t="s">
        <v>23</v>
      </c>
      <c r="G1875" s="3">
        <v>52</v>
      </c>
      <c r="H1875" s="3" t="s">
        <v>9</v>
      </c>
      <c r="I1875" s="3" t="s">
        <v>45</v>
      </c>
      <c r="J1875" s="3">
        <v>420</v>
      </c>
      <c r="K1875" s="3">
        <v>44</v>
      </c>
      <c r="L1875" s="3">
        <v>0</v>
      </c>
      <c r="M1875" s="4">
        <f>PI()*(K1875/2)^2/1000+PI()*(L1875/2)^2/1000</f>
        <v>1.5205308443374599</v>
      </c>
      <c r="N1875" s="33">
        <v>0</v>
      </c>
      <c r="O1875" s="3">
        <v>5</v>
      </c>
      <c r="P1875" s="3">
        <v>2.8959999999999999</v>
      </c>
      <c r="Q1875" s="3">
        <v>3.9830000000000001</v>
      </c>
      <c r="R1875" s="3">
        <v>3.9830000000000001</v>
      </c>
      <c r="S1875" s="6">
        <v>0</v>
      </c>
      <c r="T1875" s="6">
        <f>R1875-S1875</f>
        <v>3.9830000000000001</v>
      </c>
      <c r="U1875" s="3">
        <v>3.9830000000000001</v>
      </c>
      <c r="V1875" s="6">
        <f>U1875-S1875</f>
        <v>3.9830000000000001</v>
      </c>
      <c r="W1875" s="6">
        <f>100 - (1 - (((U1875-T1875)/U1875)+(S1875/T1875)))*100</f>
        <v>0</v>
      </c>
      <c r="X1875" s="3">
        <v>4.1100000000000003</v>
      </c>
      <c r="Y1875" s="13">
        <f>(X1875-U1875)/U1875*100</f>
        <v>3.1885513432086419</v>
      </c>
      <c r="Z1875" s="14">
        <f>IF(W1875&gt;10,"NA",Y1875)</f>
        <v>3.1885513432086419</v>
      </c>
    </row>
    <row r="1876" spans="1:26" ht="19" x14ac:dyDescent="0.25">
      <c r="A1876" s="23">
        <v>1875</v>
      </c>
      <c r="B1876" s="3" t="s">
        <v>25</v>
      </c>
      <c r="C1876" s="3" t="s">
        <v>52</v>
      </c>
      <c r="D1876" s="3" t="s">
        <v>52</v>
      </c>
      <c r="E1876" s="3" t="s">
        <v>47</v>
      </c>
      <c r="F1876" s="3" t="s">
        <v>23</v>
      </c>
      <c r="G1876" s="3">
        <v>52</v>
      </c>
      <c r="H1876" s="3" t="s">
        <v>9</v>
      </c>
      <c r="I1876" s="3" t="s">
        <v>45</v>
      </c>
      <c r="J1876" s="3">
        <v>420</v>
      </c>
      <c r="K1876" s="3">
        <v>44</v>
      </c>
      <c r="L1876" s="3">
        <v>0</v>
      </c>
      <c r="M1876" s="4">
        <f>PI()*(K1876/2)^2/1000+PI()*(L1876/2)^2/1000</f>
        <v>1.5205308443374599</v>
      </c>
      <c r="N1876" s="33">
        <v>0</v>
      </c>
      <c r="O1876" s="3">
        <v>6</v>
      </c>
      <c r="P1876" s="3">
        <v>2.6219999999999999</v>
      </c>
      <c r="Q1876" s="3">
        <v>2.6949999999999998</v>
      </c>
      <c r="R1876" s="3">
        <v>2.6269999999999998</v>
      </c>
      <c r="S1876" s="6">
        <v>0</v>
      </c>
      <c r="T1876" s="6">
        <f>R1876-S1876</f>
        <v>2.6269999999999998</v>
      </c>
      <c r="U1876" s="3">
        <v>2.6629999999999998</v>
      </c>
      <c r="V1876" s="6">
        <f>U1876-S1876</f>
        <v>2.6629999999999998</v>
      </c>
      <c r="W1876" s="6">
        <f>100 - (1 - (((U1876-T1876)/U1876)+(S1876/T1876)))*100</f>
        <v>1.3518588058580576</v>
      </c>
      <c r="X1876" s="3">
        <v>2.7109999999999999</v>
      </c>
      <c r="Y1876" s="13">
        <f>(X1876-U1876)/U1876*100</f>
        <v>1.8024784078107414</v>
      </c>
      <c r="Z1876" s="14">
        <f>IF(W1876&gt;10,"NA",Y1876)</f>
        <v>1.8024784078107414</v>
      </c>
    </row>
    <row r="1877" spans="1:26" ht="19" x14ac:dyDescent="0.25">
      <c r="A1877" s="23">
        <v>1876</v>
      </c>
      <c r="B1877" s="3" t="s">
        <v>25</v>
      </c>
      <c r="C1877" s="3" t="s">
        <v>52</v>
      </c>
      <c r="D1877" s="3" t="s">
        <v>52</v>
      </c>
      <c r="E1877" s="3" t="s">
        <v>47</v>
      </c>
      <c r="F1877" s="3" t="s">
        <v>23</v>
      </c>
      <c r="G1877" s="3">
        <v>52</v>
      </c>
      <c r="H1877" s="3" t="s">
        <v>9</v>
      </c>
      <c r="I1877" s="3" t="s">
        <v>45</v>
      </c>
      <c r="J1877" s="3">
        <v>420</v>
      </c>
      <c r="K1877" s="3">
        <v>44</v>
      </c>
      <c r="L1877" s="3">
        <v>0</v>
      </c>
      <c r="M1877" s="4">
        <f>PI()*(K1877/2)^2/1000+PI()*(L1877/2)^2/1000</f>
        <v>1.5205308443374599</v>
      </c>
      <c r="N1877" s="33">
        <v>1</v>
      </c>
      <c r="O1877" s="3">
        <v>7</v>
      </c>
      <c r="P1877" s="3">
        <v>3.0710000000000002</v>
      </c>
      <c r="Q1877" s="3">
        <v>4.2869999999999999</v>
      </c>
      <c r="R1877" s="3">
        <v>4.2060000000000004</v>
      </c>
      <c r="S1877" s="6">
        <v>0</v>
      </c>
      <c r="T1877" s="6">
        <f>R1877-S1877</f>
        <v>4.2060000000000004</v>
      </c>
      <c r="U1877" s="3">
        <v>4.2060000000000004</v>
      </c>
      <c r="V1877" s="6">
        <f>U1877-S1877</f>
        <v>4.2060000000000004</v>
      </c>
      <c r="W1877" s="6">
        <f>100 - (1 - (((U1877-T1877)/U1877)+(S1877/T1877)))*100</f>
        <v>0</v>
      </c>
      <c r="X1877" s="3">
        <v>4.3559999999999999</v>
      </c>
      <c r="Y1877" s="13">
        <f>(X1877-U1877)/U1877*100</f>
        <v>3.5663338088444947</v>
      </c>
      <c r="Z1877" s="14">
        <f>IF(W1877&gt;10,"NA",Y1877)</f>
        <v>3.5663338088444947</v>
      </c>
    </row>
    <row r="1878" spans="1:26" ht="19" x14ac:dyDescent="0.25">
      <c r="A1878" s="23">
        <v>1877</v>
      </c>
      <c r="B1878" s="3" t="s">
        <v>25</v>
      </c>
      <c r="C1878" s="3" t="s">
        <v>52</v>
      </c>
      <c r="D1878" s="3" t="s">
        <v>52</v>
      </c>
      <c r="E1878" s="3" t="s">
        <v>47</v>
      </c>
      <c r="F1878" s="3" t="s">
        <v>23</v>
      </c>
      <c r="G1878" s="3">
        <v>52</v>
      </c>
      <c r="H1878" s="3" t="s">
        <v>9</v>
      </c>
      <c r="I1878" s="3" t="s">
        <v>45</v>
      </c>
      <c r="J1878" s="3">
        <v>420</v>
      </c>
      <c r="K1878" s="3">
        <v>44</v>
      </c>
      <c r="L1878" s="3">
        <v>0</v>
      </c>
      <c r="M1878" s="4">
        <f>PI()*(K1878/2)^2/1000+PI()*(L1878/2)^2/1000</f>
        <v>1.5205308443374599</v>
      </c>
      <c r="N1878" s="33">
        <v>1</v>
      </c>
      <c r="O1878" s="3">
        <v>8</v>
      </c>
      <c r="P1878" s="3">
        <v>2.883</v>
      </c>
      <c r="Q1878" s="3">
        <v>3.7080000000000002</v>
      </c>
      <c r="R1878" s="3">
        <v>3.6480000000000001</v>
      </c>
      <c r="S1878" s="6">
        <v>0</v>
      </c>
      <c r="T1878" s="6">
        <f>R1878-S1878</f>
        <v>3.6480000000000001</v>
      </c>
      <c r="U1878" s="3">
        <v>3.6480000000000001</v>
      </c>
      <c r="V1878" s="6">
        <f>U1878-S1878</f>
        <v>3.6480000000000001</v>
      </c>
      <c r="W1878" s="6">
        <f>100 - (1 - (((U1878-T1878)/U1878)+(S1878/T1878)))*100</f>
        <v>0</v>
      </c>
      <c r="X1878" s="3">
        <v>3.8130000000000002</v>
      </c>
      <c r="Y1878" s="13">
        <f>(X1878-U1878)/U1878*100</f>
        <v>4.5230263157894743</v>
      </c>
      <c r="Z1878" s="14">
        <f>IF(W1878&gt;10,"NA",Y1878)</f>
        <v>4.5230263157894743</v>
      </c>
    </row>
    <row r="1879" spans="1:26" ht="19" x14ac:dyDescent="0.25">
      <c r="A1879" s="23">
        <v>1878</v>
      </c>
      <c r="B1879" s="3" t="s">
        <v>25</v>
      </c>
      <c r="C1879" s="3" t="s">
        <v>52</v>
      </c>
      <c r="D1879" s="3" t="s">
        <v>52</v>
      </c>
      <c r="E1879" s="3" t="s">
        <v>47</v>
      </c>
      <c r="F1879" s="3" t="s">
        <v>23</v>
      </c>
      <c r="G1879" s="3">
        <v>52</v>
      </c>
      <c r="H1879" s="3" t="s">
        <v>9</v>
      </c>
      <c r="I1879" s="3" t="s">
        <v>45</v>
      </c>
      <c r="J1879" s="3">
        <v>420</v>
      </c>
      <c r="K1879" s="3">
        <v>44</v>
      </c>
      <c r="L1879" s="3">
        <v>0</v>
      </c>
      <c r="M1879" s="4">
        <f>PI()*(K1879/2)^2/1000+PI()*(L1879/2)^2/1000</f>
        <v>1.5205308443374599</v>
      </c>
      <c r="N1879" s="33">
        <v>0</v>
      </c>
      <c r="O1879" s="3">
        <v>9</v>
      </c>
      <c r="P1879" s="3">
        <v>1.9379999999999999</v>
      </c>
      <c r="Q1879" s="3">
        <v>1.883</v>
      </c>
      <c r="R1879" s="3">
        <v>1.7689999999999999</v>
      </c>
      <c r="S1879" s="6">
        <v>0</v>
      </c>
      <c r="T1879" s="6">
        <f>R1879-S1879</f>
        <v>1.7689999999999999</v>
      </c>
      <c r="U1879" s="3">
        <v>1.7689999999999999</v>
      </c>
      <c r="V1879" s="6">
        <f>U1879-S1879</f>
        <v>1.7689999999999999</v>
      </c>
      <c r="W1879" s="6">
        <f>100 - (1 - (((U1879-T1879)/U1879)+(S1879/T1879)))*100</f>
        <v>0</v>
      </c>
      <c r="X1879" s="3">
        <v>1.8029999999999999</v>
      </c>
      <c r="Y1879" s="13">
        <f>(X1879-U1879)/U1879*100</f>
        <v>1.9219898247597531</v>
      </c>
      <c r="Z1879" s="14">
        <f>IF(W1879&gt;10,"NA",Y1879)</f>
        <v>1.9219898247597531</v>
      </c>
    </row>
    <row r="1880" spans="1:26" ht="19" x14ac:dyDescent="0.25">
      <c r="A1880" s="23">
        <v>1879</v>
      </c>
      <c r="B1880" s="3" t="s">
        <v>25</v>
      </c>
      <c r="C1880" s="3" t="s">
        <v>52</v>
      </c>
      <c r="D1880" s="3" t="s">
        <v>52</v>
      </c>
      <c r="E1880" s="3" t="s">
        <v>47</v>
      </c>
      <c r="F1880" s="3" t="s">
        <v>23</v>
      </c>
      <c r="G1880" s="3">
        <v>52</v>
      </c>
      <c r="H1880" s="3" t="s">
        <v>9</v>
      </c>
      <c r="I1880" s="3" t="s">
        <v>45</v>
      </c>
      <c r="J1880" s="3">
        <v>420</v>
      </c>
      <c r="K1880" s="3">
        <v>44</v>
      </c>
      <c r="L1880" s="3">
        <v>0</v>
      </c>
      <c r="M1880" s="4">
        <f>PI()*(K1880/2)^2/1000+PI()*(L1880/2)^2/1000</f>
        <v>1.5205308443374599</v>
      </c>
      <c r="N1880" s="33">
        <v>0</v>
      </c>
      <c r="O1880" s="3">
        <v>10</v>
      </c>
      <c r="P1880" s="3">
        <v>1.704</v>
      </c>
      <c r="Q1880" s="3">
        <v>1.399</v>
      </c>
      <c r="R1880" s="3">
        <v>1.3180000000000001</v>
      </c>
      <c r="S1880" s="6">
        <v>0</v>
      </c>
      <c r="T1880" s="6">
        <f>R1880-S1880</f>
        <v>1.3180000000000001</v>
      </c>
      <c r="U1880" s="3">
        <v>1.385</v>
      </c>
      <c r="V1880" s="6">
        <f>U1880-S1880</f>
        <v>1.385</v>
      </c>
      <c r="W1880" s="6">
        <f>100 - (1 - (((U1880-T1880)/U1880)+(S1880/T1880)))*100</f>
        <v>4.8375451263537883</v>
      </c>
      <c r="X1880" s="3">
        <v>1.411</v>
      </c>
      <c r="Y1880" s="13">
        <f>(X1880-U1880)/U1880*100</f>
        <v>1.8772563176895325</v>
      </c>
      <c r="Z1880" s="14">
        <f>IF(W1880&gt;10,"NA",Y1880)</f>
        <v>1.8772563176895325</v>
      </c>
    </row>
    <row r="1881" spans="1:26" ht="19" x14ac:dyDescent="0.25">
      <c r="A1881" s="23">
        <v>1880</v>
      </c>
      <c r="B1881" s="3" t="s">
        <v>25</v>
      </c>
      <c r="C1881" s="3" t="s">
        <v>52</v>
      </c>
      <c r="D1881" s="3" t="s">
        <v>52</v>
      </c>
      <c r="E1881" s="3" t="s">
        <v>47</v>
      </c>
      <c r="F1881" s="3" t="s">
        <v>23</v>
      </c>
      <c r="G1881" s="3">
        <v>52</v>
      </c>
      <c r="H1881" s="3" t="s">
        <v>17</v>
      </c>
      <c r="I1881" s="3" t="s">
        <v>45</v>
      </c>
      <c r="J1881" s="3">
        <v>420</v>
      </c>
      <c r="K1881" s="3">
        <v>44</v>
      </c>
      <c r="L1881" s="3">
        <v>0</v>
      </c>
      <c r="M1881" s="4">
        <f>PI()*(K1881/2)^2/1000+PI()*(L1881/2)^2/1000</f>
        <v>1.5205308443374599</v>
      </c>
      <c r="N1881" s="33">
        <v>0</v>
      </c>
      <c r="O1881" s="3">
        <v>1</v>
      </c>
      <c r="P1881" s="3">
        <v>3.968</v>
      </c>
      <c r="Q1881" s="3">
        <v>7.141</v>
      </c>
      <c r="R1881" s="3">
        <v>7.0190000000000001</v>
      </c>
      <c r="S1881" s="6">
        <v>0</v>
      </c>
      <c r="T1881" s="6">
        <f>R1881-S1881</f>
        <v>7.0190000000000001</v>
      </c>
      <c r="U1881" s="3">
        <v>7.0190000000000001</v>
      </c>
      <c r="V1881" s="6">
        <f>U1881-S1881</f>
        <v>7.0190000000000001</v>
      </c>
      <c r="W1881" s="6">
        <f>100 - (1 - (((U1881-T1881)/U1881)+(S1881/T1881)))*100</f>
        <v>0</v>
      </c>
      <c r="X1881" s="3">
        <v>7.3220000000000001</v>
      </c>
      <c r="Y1881" s="13">
        <f>(X1881-U1881)/U1881*100</f>
        <v>4.3168542527425551</v>
      </c>
      <c r="Z1881" s="14">
        <f>IF(W1881&gt;10,"NA",Y1881)</f>
        <v>4.3168542527425551</v>
      </c>
    </row>
    <row r="1882" spans="1:26" ht="19" x14ac:dyDescent="0.25">
      <c r="A1882" s="23">
        <v>1881</v>
      </c>
      <c r="B1882" s="3" t="s">
        <v>25</v>
      </c>
      <c r="C1882" s="3" t="s">
        <v>52</v>
      </c>
      <c r="D1882" s="3" t="s">
        <v>52</v>
      </c>
      <c r="E1882" s="3" t="s">
        <v>47</v>
      </c>
      <c r="F1882" s="3" t="s">
        <v>23</v>
      </c>
      <c r="G1882" s="3">
        <v>52</v>
      </c>
      <c r="H1882" s="3" t="s">
        <v>17</v>
      </c>
      <c r="I1882" s="3" t="s">
        <v>45</v>
      </c>
      <c r="J1882" s="3">
        <v>420</v>
      </c>
      <c r="K1882" s="3">
        <v>44</v>
      </c>
      <c r="L1882" s="3">
        <v>0</v>
      </c>
      <c r="M1882" s="4">
        <f>PI()*(K1882/2)^2/1000+PI()*(L1882/2)^2/1000</f>
        <v>1.5205308443374599</v>
      </c>
      <c r="N1882" s="33">
        <v>1</v>
      </c>
      <c r="O1882" s="3">
        <v>2</v>
      </c>
      <c r="P1882" s="3">
        <v>2.7669999999999999</v>
      </c>
      <c r="Q1882" s="3">
        <v>3.6459999999999999</v>
      </c>
      <c r="R1882" s="3">
        <v>3.5510000000000002</v>
      </c>
      <c r="S1882" s="6">
        <v>0</v>
      </c>
      <c r="T1882" s="6">
        <f>R1882-S1882</f>
        <v>3.5510000000000002</v>
      </c>
      <c r="U1882" s="3">
        <v>3.5510000000000002</v>
      </c>
      <c r="V1882" s="6">
        <f>U1882-S1882</f>
        <v>3.5510000000000002</v>
      </c>
      <c r="W1882" s="6">
        <f>100 - (1 - (((U1882-T1882)/U1882)+(S1882/T1882)))*100</f>
        <v>0</v>
      </c>
      <c r="X1882" s="3">
        <v>3.7589999999999999</v>
      </c>
      <c r="Y1882" s="13">
        <f>(X1882-U1882)/U1882*100</f>
        <v>5.8575049281892344</v>
      </c>
      <c r="Z1882" s="14">
        <f>IF(W1882&gt;10,"NA",Y1882)</f>
        <v>5.8575049281892344</v>
      </c>
    </row>
    <row r="1883" spans="1:26" ht="19" x14ac:dyDescent="0.25">
      <c r="A1883" s="23">
        <v>1882</v>
      </c>
      <c r="B1883" s="3" t="s">
        <v>25</v>
      </c>
      <c r="C1883" s="3" t="s">
        <v>52</v>
      </c>
      <c r="D1883" s="3" t="s">
        <v>52</v>
      </c>
      <c r="E1883" s="3" t="s">
        <v>47</v>
      </c>
      <c r="F1883" s="3" t="s">
        <v>23</v>
      </c>
      <c r="G1883" s="3">
        <v>52</v>
      </c>
      <c r="H1883" s="3" t="s">
        <v>17</v>
      </c>
      <c r="I1883" s="3" t="s">
        <v>45</v>
      </c>
      <c r="J1883" s="3">
        <v>420</v>
      </c>
      <c r="K1883" s="3">
        <v>44</v>
      </c>
      <c r="L1883" s="3">
        <v>0</v>
      </c>
      <c r="M1883" s="4">
        <f>PI()*(K1883/2)^2/1000+PI()*(L1883/2)^2/1000</f>
        <v>1.5205308443374599</v>
      </c>
      <c r="N1883" s="33">
        <v>0</v>
      </c>
      <c r="O1883" s="3">
        <v>3</v>
      </c>
      <c r="P1883" s="3">
        <v>3.27</v>
      </c>
      <c r="Q1883" s="3">
        <v>5.4169999999999998</v>
      </c>
      <c r="R1883" s="3">
        <v>5.2830000000000004</v>
      </c>
      <c r="S1883" s="6">
        <v>0</v>
      </c>
      <c r="T1883" s="6">
        <f>R1883-S1883</f>
        <v>5.2830000000000004</v>
      </c>
      <c r="U1883" s="3">
        <v>5.3719999999999999</v>
      </c>
      <c r="V1883" s="6">
        <f>U1883-S1883</f>
        <v>5.3719999999999999</v>
      </c>
      <c r="W1883" s="6">
        <f>100 - (1 - (((U1883-T1883)/U1883)+(S1883/T1883)))*100</f>
        <v>1.6567386448250119</v>
      </c>
      <c r="X1883" s="3">
        <v>5.5990000000000002</v>
      </c>
      <c r="Y1883" s="13">
        <f>(X1883-U1883)/U1883*100</f>
        <v>4.2256142963514574</v>
      </c>
      <c r="Z1883" s="14">
        <f>IF(W1883&gt;10,"NA",Y1883)</f>
        <v>4.2256142963514574</v>
      </c>
    </row>
    <row r="1884" spans="1:26" ht="19" x14ac:dyDescent="0.25">
      <c r="A1884" s="23">
        <v>1883</v>
      </c>
      <c r="B1884" s="3" t="s">
        <v>25</v>
      </c>
      <c r="C1884" s="3" t="s">
        <v>52</v>
      </c>
      <c r="D1884" s="3" t="s">
        <v>52</v>
      </c>
      <c r="E1884" s="3" t="s">
        <v>47</v>
      </c>
      <c r="F1884" s="3" t="s">
        <v>23</v>
      </c>
      <c r="G1884" s="3">
        <v>52</v>
      </c>
      <c r="H1884" s="3" t="s">
        <v>17</v>
      </c>
      <c r="I1884" s="3" t="s">
        <v>45</v>
      </c>
      <c r="J1884" s="3">
        <v>420</v>
      </c>
      <c r="K1884" s="3">
        <v>44</v>
      </c>
      <c r="L1884" s="3">
        <v>0</v>
      </c>
      <c r="M1884" s="4">
        <f>PI()*(K1884/2)^2/1000+PI()*(L1884/2)^2/1000</f>
        <v>1.5205308443374599</v>
      </c>
      <c r="N1884" s="33">
        <v>0</v>
      </c>
      <c r="O1884" s="3">
        <v>4</v>
      </c>
      <c r="P1884" s="3">
        <v>3.3439999999999999</v>
      </c>
      <c r="Q1884" s="3">
        <v>5.9459999999999997</v>
      </c>
      <c r="R1884" s="3">
        <v>5.8540000000000001</v>
      </c>
      <c r="S1884" s="6">
        <v>0</v>
      </c>
      <c r="T1884" s="6">
        <f>R1884-S1884</f>
        <v>5.8540000000000001</v>
      </c>
      <c r="U1884" s="3">
        <v>6.0590000000000002</v>
      </c>
      <c r="V1884" s="6">
        <f>U1884-S1884</f>
        <v>6.0590000000000002</v>
      </c>
      <c r="W1884" s="6">
        <f>100 - (1 - (((U1884-T1884)/U1884)+(S1884/T1884)))*100</f>
        <v>3.383396600099033</v>
      </c>
      <c r="X1884" s="3">
        <v>6.266</v>
      </c>
      <c r="Y1884" s="13">
        <f>(X1884-U1884)/U1884*100</f>
        <v>3.4164053474170633</v>
      </c>
      <c r="Z1884" s="14">
        <f>IF(W1884&gt;10,"NA",Y1884)</f>
        <v>3.4164053474170633</v>
      </c>
    </row>
    <row r="1885" spans="1:26" ht="19" x14ac:dyDescent="0.25">
      <c r="A1885" s="23">
        <v>1884</v>
      </c>
      <c r="B1885" s="3" t="s">
        <v>25</v>
      </c>
      <c r="C1885" s="3" t="s">
        <v>52</v>
      </c>
      <c r="D1885" s="3" t="s">
        <v>52</v>
      </c>
      <c r="E1885" s="3" t="s">
        <v>47</v>
      </c>
      <c r="F1885" s="3" t="s">
        <v>23</v>
      </c>
      <c r="G1885" s="3">
        <v>52</v>
      </c>
      <c r="H1885" s="3" t="s">
        <v>17</v>
      </c>
      <c r="I1885" s="3" t="s">
        <v>45</v>
      </c>
      <c r="J1885" s="3">
        <v>420</v>
      </c>
      <c r="K1885" s="3">
        <v>44</v>
      </c>
      <c r="L1885" s="3">
        <v>0</v>
      </c>
      <c r="M1885" s="4">
        <f>PI()*(K1885/2)^2/1000+PI()*(L1885/2)^2/1000</f>
        <v>1.5205308443374599</v>
      </c>
      <c r="N1885" s="33">
        <v>1</v>
      </c>
      <c r="O1885" s="3">
        <v>5</v>
      </c>
      <c r="P1885" s="3">
        <v>4.1710000000000003</v>
      </c>
      <c r="Q1885" s="3">
        <v>9.4749999999999996</v>
      </c>
      <c r="R1885" s="3">
        <v>9.3949999999999996</v>
      </c>
      <c r="S1885" s="6">
        <v>0</v>
      </c>
      <c r="T1885" s="6">
        <f>R1885-S1885</f>
        <v>9.3949999999999996</v>
      </c>
      <c r="U1885" s="3">
        <v>9.3949999999999996</v>
      </c>
      <c r="V1885" s="6">
        <f>U1885-S1885</f>
        <v>9.3949999999999996</v>
      </c>
      <c r="W1885" s="6">
        <f>100 - (1 - (((U1885-T1885)/U1885)+(S1885/T1885)))*100</f>
        <v>0</v>
      </c>
      <c r="X1885" s="3">
        <v>10.122999999999999</v>
      </c>
      <c r="Y1885" s="13">
        <f>(X1885-U1885)/U1885*100</f>
        <v>7.7488025545502905</v>
      </c>
      <c r="Z1885" s="14">
        <f>IF(W1885&gt;10,"NA",Y1885)</f>
        <v>7.7488025545502905</v>
      </c>
    </row>
    <row r="1886" spans="1:26" ht="19" x14ac:dyDescent="0.25">
      <c r="A1886" s="23">
        <v>1885</v>
      </c>
      <c r="B1886" s="3" t="s">
        <v>25</v>
      </c>
      <c r="C1886" s="3" t="s">
        <v>52</v>
      </c>
      <c r="D1886" s="3" t="s">
        <v>52</v>
      </c>
      <c r="E1886" s="3" t="s">
        <v>47</v>
      </c>
      <c r="F1886" s="3" t="s">
        <v>23</v>
      </c>
      <c r="G1886" s="3">
        <v>52</v>
      </c>
      <c r="H1886" s="3" t="s">
        <v>17</v>
      </c>
      <c r="I1886" s="3" t="s">
        <v>45</v>
      </c>
      <c r="J1886" s="3">
        <v>420</v>
      </c>
      <c r="K1886" s="3">
        <v>44</v>
      </c>
      <c r="L1886" s="3">
        <v>0</v>
      </c>
      <c r="M1886" s="4">
        <f>PI()*(K1886/2)^2/1000+PI()*(L1886/2)^2/1000</f>
        <v>1.5205308443374599</v>
      </c>
      <c r="N1886" s="33">
        <v>1</v>
      </c>
      <c r="O1886" s="3">
        <v>6</v>
      </c>
      <c r="P1886" s="3">
        <v>3.5670000000000002</v>
      </c>
      <c r="Q1886" s="3">
        <v>4.2889999999999997</v>
      </c>
      <c r="R1886" s="3">
        <v>4.1520000000000001</v>
      </c>
      <c r="S1886" s="6">
        <v>0</v>
      </c>
      <c r="T1886" s="6">
        <f>R1886-S1886</f>
        <v>4.1520000000000001</v>
      </c>
      <c r="U1886" s="3">
        <v>4.1520000000000001</v>
      </c>
      <c r="V1886" s="6">
        <f>U1886-S1886</f>
        <v>4.1520000000000001</v>
      </c>
      <c r="W1886" s="6">
        <f>100 - (1 - (((U1886-T1886)/U1886)+(S1886/T1886)))*100</f>
        <v>0</v>
      </c>
      <c r="X1886" s="3">
        <v>4.3739999999999997</v>
      </c>
      <c r="Y1886" s="13">
        <f>(X1886-U1886)/U1886*100</f>
        <v>5.346820809248543</v>
      </c>
      <c r="Z1886" s="14">
        <f>IF(W1886&gt;10,"NA",Y1886)</f>
        <v>5.346820809248543</v>
      </c>
    </row>
    <row r="1887" spans="1:26" ht="19" x14ac:dyDescent="0.25">
      <c r="A1887" s="23">
        <v>1886</v>
      </c>
      <c r="B1887" s="3" t="s">
        <v>25</v>
      </c>
      <c r="C1887" s="3" t="s">
        <v>52</v>
      </c>
      <c r="D1887" s="3" t="s">
        <v>52</v>
      </c>
      <c r="E1887" s="3" t="s">
        <v>47</v>
      </c>
      <c r="F1887" s="3" t="s">
        <v>23</v>
      </c>
      <c r="G1887" s="3">
        <v>53</v>
      </c>
      <c r="H1887" s="3" t="s">
        <v>9</v>
      </c>
      <c r="I1887" s="3" t="s">
        <v>56</v>
      </c>
      <c r="J1887" s="3">
        <v>407</v>
      </c>
      <c r="K1887" s="3">
        <v>10</v>
      </c>
      <c r="L1887" s="3">
        <v>0</v>
      </c>
      <c r="M1887" s="4">
        <f>PI()*(K1887/2)^2/1000+PI()*(L1887/2)^2/1000</f>
        <v>7.8539816339744828E-2</v>
      </c>
      <c r="N1887" s="33">
        <v>0</v>
      </c>
      <c r="O1887" s="3">
        <v>1</v>
      </c>
      <c r="P1887" s="3">
        <v>1.988</v>
      </c>
      <c r="Q1887" s="3">
        <v>1.57</v>
      </c>
      <c r="R1887" s="3">
        <v>1.367</v>
      </c>
      <c r="S1887" s="6">
        <v>0</v>
      </c>
      <c r="T1887" s="6">
        <f>R1887-S1887</f>
        <v>1.367</v>
      </c>
      <c r="U1887" s="3">
        <v>3.3370000000000002</v>
      </c>
      <c r="V1887" s="6">
        <f>U1887-S1887</f>
        <v>3.3370000000000002</v>
      </c>
      <c r="W1887" s="6">
        <f>100 - (1 - (((U1887-T1887)/U1887)+(S1887/T1887)))*100</f>
        <v>59.035061432424342</v>
      </c>
      <c r="X1887" s="3">
        <v>3.3370000000000002</v>
      </c>
      <c r="Y1887" s="13">
        <f>(X1887-U1887)/U1887*100</f>
        <v>0</v>
      </c>
      <c r="Z1887" s="14" t="str">
        <f>IF(W1887&gt;10,"NA",Y1887)</f>
        <v>NA</v>
      </c>
    </row>
    <row r="1888" spans="1:26" ht="19" x14ac:dyDescent="0.25">
      <c r="A1888" s="23">
        <v>1887</v>
      </c>
      <c r="B1888" s="3" t="s">
        <v>25</v>
      </c>
      <c r="C1888" s="3" t="s">
        <v>52</v>
      </c>
      <c r="D1888" s="3" t="s">
        <v>52</v>
      </c>
      <c r="E1888" s="3" t="s">
        <v>47</v>
      </c>
      <c r="F1888" s="3" t="s">
        <v>23</v>
      </c>
      <c r="G1888" s="3">
        <v>53</v>
      </c>
      <c r="H1888" s="3" t="s">
        <v>9</v>
      </c>
      <c r="I1888" s="3" t="s">
        <v>56</v>
      </c>
      <c r="J1888" s="3">
        <v>407</v>
      </c>
      <c r="K1888" s="3">
        <v>10</v>
      </c>
      <c r="L1888" s="3">
        <v>0</v>
      </c>
      <c r="M1888" s="4">
        <f>PI()*(K1888/2)^2/1000+PI()*(L1888/2)^2/1000</f>
        <v>7.8539816339744828E-2</v>
      </c>
      <c r="N1888" s="33">
        <v>0</v>
      </c>
      <c r="O1888" s="3">
        <v>2</v>
      </c>
      <c r="P1888" s="3">
        <v>1.4430000000000001</v>
      </c>
      <c r="Q1888" s="3">
        <v>0.99</v>
      </c>
      <c r="R1888" s="3">
        <v>0.94899999999999995</v>
      </c>
      <c r="S1888" s="6">
        <v>0</v>
      </c>
      <c r="T1888" s="6">
        <f>R1888-S1888</f>
        <v>0.94899999999999995</v>
      </c>
      <c r="U1888" s="3">
        <v>0.94899999999999995</v>
      </c>
      <c r="V1888" s="6">
        <f>U1888-S1888</f>
        <v>0.94899999999999995</v>
      </c>
      <c r="W1888" s="6">
        <f>100 - (1 - (((U1888-T1888)/U1888)+(S1888/T1888)))*100</f>
        <v>0</v>
      </c>
      <c r="X1888" s="3">
        <v>1.0029999999999999</v>
      </c>
      <c r="Y1888" s="13">
        <f>(X1888-U1888)/U1888*100</f>
        <v>5.6902002107481495</v>
      </c>
      <c r="Z1888" s="14">
        <f>IF(W1888&gt;10,"NA",Y1888)</f>
        <v>5.6902002107481495</v>
      </c>
    </row>
    <row r="1889" spans="1:26" ht="19" x14ac:dyDescent="0.25">
      <c r="A1889" s="23">
        <v>1888</v>
      </c>
      <c r="B1889" s="3" t="s">
        <v>25</v>
      </c>
      <c r="C1889" s="3" t="s">
        <v>52</v>
      </c>
      <c r="D1889" s="3" t="s">
        <v>52</v>
      </c>
      <c r="E1889" s="3" t="s">
        <v>47</v>
      </c>
      <c r="F1889" s="3" t="s">
        <v>23</v>
      </c>
      <c r="G1889" s="3">
        <v>53</v>
      </c>
      <c r="H1889" s="3" t="s">
        <v>9</v>
      </c>
      <c r="I1889" s="3" t="s">
        <v>56</v>
      </c>
      <c r="J1889" s="3">
        <v>407</v>
      </c>
      <c r="K1889" s="3">
        <v>10</v>
      </c>
      <c r="L1889" s="3">
        <v>0</v>
      </c>
      <c r="M1889" s="4">
        <f>PI()*(K1889/2)^2/1000+PI()*(L1889/2)^2/1000</f>
        <v>7.8539816339744828E-2</v>
      </c>
      <c r="N1889" s="33">
        <v>0</v>
      </c>
      <c r="O1889" s="3">
        <v>3</v>
      </c>
      <c r="P1889" s="3">
        <v>1.45</v>
      </c>
      <c r="Q1889" s="3">
        <v>0.93</v>
      </c>
      <c r="R1889" s="3">
        <v>0.91</v>
      </c>
      <c r="S1889" s="6">
        <v>0</v>
      </c>
      <c r="T1889" s="6">
        <f>R1889-S1889</f>
        <v>0.91</v>
      </c>
      <c r="U1889" s="3">
        <v>1.089</v>
      </c>
      <c r="V1889" s="6">
        <f>U1889-S1889</f>
        <v>1.089</v>
      </c>
      <c r="W1889" s="6">
        <f>100 - (1 - (((U1889-T1889)/U1889)+(S1889/T1889)))*100</f>
        <v>16.437098255280063</v>
      </c>
      <c r="X1889" s="3">
        <v>1.089</v>
      </c>
      <c r="Y1889" s="13">
        <f>(X1889-U1889)/U1889*100</f>
        <v>0</v>
      </c>
      <c r="Z1889" s="14" t="str">
        <f>IF(W1889&gt;10,"NA",Y1889)</f>
        <v>NA</v>
      </c>
    </row>
    <row r="1890" spans="1:26" ht="19" x14ac:dyDescent="0.25">
      <c r="A1890" s="23">
        <v>1889</v>
      </c>
      <c r="B1890" s="3" t="s">
        <v>25</v>
      </c>
      <c r="C1890" s="3" t="s">
        <v>52</v>
      </c>
      <c r="D1890" s="3" t="s">
        <v>52</v>
      </c>
      <c r="E1890" s="3" t="s">
        <v>47</v>
      </c>
      <c r="F1890" s="3" t="s">
        <v>23</v>
      </c>
      <c r="G1890" s="3">
        <v>53</v>
      </c>
      <c r="H1890" s="3" t="s">
        <v>9</v>
      </c>
      <c r="I1890" s="3" t="s">
        <v>56</v>
      </c>
      <c r="J1890" s="3">
        <v>407</v>
      </c>
      <c r="K1890" s="3">
        <v>10</v>
      </c>
      <c r="L1890" s="3">
        <v>0</v>
      </c>
      <c r="M1890" s="4">
        <f>PI()*(K1890/2)^2/1000+PI()*(L1890/2)^2/1000</f>
        <v>7.8539816339744828E-2</v>
      </c>
      <c r="N1890" s="33">
        <v>0</v>
      </c>
      <c r="O1890" s="3">
        <v>4</v>
      </c>
      <c r="P1890" s="3">
        <v>1.42</v>
      </c>
      <c r="Q1890" s="3">
        <v>0.99299999999999999</v>
      </c>
      <c r="R1890" s="3">
        <v>0.97</v>
      </c>
      <c r="S1890" s="6">
        <v>0</v>
      </c>
      <c r="T1890" s="6">
        <f>R1890-S1890</f>
        <v>0.97</v>
      </c>
      <c r="U1890" s="3">
        <v>0.97</v>
      </c>
      <c r="V1890" s="6">
        <f>U1890-S1890</f>
        <v>0.97</v>
      </c>
      <c r="W1890" s="6">
        <f>100 - (1 - (((U1890-T1890)/U1890)+(S1890/T1890)))*100</f>
        <v>0</v>
      </c>
      <c r="X1890" s="3">
        <v>0.98899999999999999</v>
      </c>
      <c r="Y1890" s="13">
        <f>(X1890-U1890)/U1890*100</f>
        <v>1.9587628865979398</v>
      </c>
      <c r="Z1890" s="14">
        <f>IF(W1890&gt;10,"NA",Y1890)</f>
        <v>1.9587628865979398</v>
      </c>
    </row>
    <row r="1891" spans="1:26" ht="19" x14ac:dyDescent="0.25">
      <c r="A1891" s="23">
        <v>1890</v>
      </c>
      <c r="B1891" s="3" t="s">
        <v>25</v>
      </c>
      <c r="C1891" s="3" t="s">
        <v>52</v>
      </c>
      <c r="D1891" s="3" t="s">
        <v>52</v>
      </c>
      <c r="E1891" s="3" t="s">
        <v>47</v>
      </c>
      <c r="F1891" s="3" t="s">
        <v>23</v>
      </c>
      <c r="G1891" s="3">
        <v>53</v>
      </c>
      <c r="H1891" s="3" t="s">
        <v>9</v>
      </c>
      <c r="I1891" s="3" t="s">
        <v>56</v>
      </c>
      <c r="J1891" s="3">
        <v>407</v>
      </c>
      <c r="K1891" s="3">
        <v>10</v>
      </c>
      <c r="L1891" s="3">
        <v>0</v>
      </c>
      <c r="M1891" s="4">
        <f>PI()*(K1891/2)^2/1000+PI()*(L1891/2)^2/1000</f>
        <v>7.8539816339744828E-2</v>
      </c>
      <c r="N1891" s="33">
        <v>0</v>
      </c>
      <c r="O1891" s="3">
        <v>5</v>
      </c>
      <c r="P1891" s="3">
        <v>1.2050000000000001</v>
      </c>
      <c r="Q1891" s="3">
        <v>0.78</v>
      </c>
      <c r="R1891" s="3">
        <v>0.76500000000000001</v>
      </c>
      <c r="S1891" s="6">
        <v>0</v>
      </c>
      <c r="T1891" s="6">
        <f>R1891-S1891</f>
        <v>0.76500000000000001</v>
      </c>
      <c r="U1891" s="3">
        <v>0.76500000000000001</v>
      </c>
      <c r="V1891" s="6">
        <f>U1891-S1891</f>
        <v>0.76500000000000001</v>
      </c>
      <c r="W1891" s="6">
        <f>100 - (1 - (((U1891-T1891)/U1891)+(S1891/T1891)))*100</f>
        <v>0</v>
      </c>
      <c r="X1891" s="3">
        <v>0.79900000000000004</v>
      </c>
      <c r="Y1891" s="13">
        <f>(X1891-U1891)/U1891*100</f>
        <v>4.4444444444444482</v>
      </c>
      <c r="Z1891" s="14">
        <f>IF(W1891&gt;10,"NA",Y1891)</f>
        <v>4.4444444444444482</v>
      </c>
    </row>
    <row r="1892" spans="1:26" ht="19" x14ac:dyDescent="0.25">
      <c r="A1892" s="23">
        <v>1891</v>
      </c>
      <c r="B1892" s="3" t="s">
        <v>25</v>
      </c>
      <c r="C1892" s="3" t="s">
        <v>52</v>
      </c>
      <c r="D1892" s="3" t="s">
        <v>52</v>
      </c>
      <c r="E1892" s="3" t="s">
        <v>47</v>
      </c>
      <c r="F1892" s="3" t="s">
        <v>23</v>
      </c>
      <c r="G1892" s="3">
        <v>53</v>
      </c>
      <c r="H1892" s="3" t="s">
        <v>9</v>
      </c>
      <c r="I1892" s="3" t="s">
        <v>56</v>
      </c>
      <c r="J1892" s="3">
        <v>407</v>
      </c>
      <c r="K1892" s="3">
        <v>10</v>
      </c>
      <c r="L1892" s="3">
        <v>0</v>
      </c>
      <c r="M1892" s="4">
        <f>PI()*(K1892/2)^2/1000+PI()*(L1892/2)^2/1000</f>
        <v>7.8539816339744828E-2</v>
      </c>
      <c r="N1892" s="33">
        <v>1</v>
      </c>
      <c r="O1892" s="3">
        <v>6</v>
      </c>
      <c r="P1892" s="3">
        <v>2.0430000000000001</v>
      </c>
      <c r="Q1892" s="3">
        <v>1.67</v>
      </c>
      <c r="R1892" s="3">
        <v>1.623</v>
      </c>
      <c r="S1892" s="6">
        <v>0</v>
      </c>
      <c r="T1892" s="6">
        <f>R1892-S1892</f>
        <v>1.623</v>
      </c>
      <c r="U1892" s="3">
        <v>1.948</v>
      </c>
      <c r="V1892" s="6">
        <f>U1892-S1892</f>
        <v>1.948</v>
      </c>
      <c r="W1892" s="6">
        <f>100 - (1 - (((U1892-T1892)/U1892)+(S1892/T1892)))*100</f>
        <v>16.683778234086247</v>
      </c>
      <c r="X1892" s="3">
        <v>1.948</v>
      </c>
      <c r="Y1892" s="13">
        <f>(X1892-U1892)/U1892*100</f>
        <v>0</v>
      </c>
      <c r="Z1892" s="14" t="str">
        <f>IF(W1892&gt;10,"NA",Y1892)</f>
        <v>NA</v>
      </c>
    </row>
    <row r="1893" spans="1:26" ht="19" x14ac:dyDescent="0.25">
      <c r="A1893" s="23">
        <v>1892</v>
      </c>
      <c r="B1893" s="3" t="s">
        <v>25</v>
      </c>
      <c r="C1893" s="3" t="s">
        <v>52</v>
      </c>
      <c r="D1893" s="3" t="s">
        <v>52</v>
      </c>
      <c r="E1893" s="3" t="s">
        <v>47</v>
      </c>
      <c r="F1893" s="3" t="s">
        <v>23</v>
      </c>
      <c r="G1893" s="3">
        <v>53</v>
      </c>
      <c r="H1893" s="3" t="s">
        <v>9</v>
      </c>
      <c r="I1893" s="3" t="s">
        <v>56</v>
      </c>
      <c r="J1893" s="3">
        <v>407</v>
      </c>
      <c r="K1893" s="3">
        <v>10</v>
      </c>
      <c r="L1893" s="3">
        <v>0</v>
      </c>
      <c r="M1893" s="4">
        <f>PI()*(K1893/2)^2/1000+PI()*(L1893/2)^2/1000</f>
        <v>7.8539816339744828E-2</v>
      </c>
      <c r="N1893" s="33">
        <v>1</v>
      </c>
      <c r="O1893" s="3">
        <v>7</v>
      </c>
      <c r="P1893" s="3">
        <v>2.3260000000000001</v>
      </c>
      <c r="Q1893" s="3">
        <v>2.6240000000000001</v>
      </c>
      <c r="R1893" s="3">
        <v>2.5710000000000002</v>
      </c>
      <c r="S1893" s="6">
        <v>0</v>
      </c>
      <c r="T1893" s="6">
        <f>R1893-S1893</f>
        <v>2.5710000000000002</v>
      </c>
      <c r="U1893" s="3">
        <v>2.6389999999999998</v>
      </c>
      <c r="V1893" s="6">
        <f>U1893-S1893</f>
        <v>2.6389999999999998</v>
      </c>
      <c r="W1893" s="6">
        <f>100 - (1 - (((U1893-T1893)/U1893)+(S1893/T1893)))*100</f>
        <v>2.5767336112163548</v>
      </c>
      <c r="X1893" s="3">
        <v>2.7010000000000001</v>
      </c>
      <c r="Y1893" s="13">
        <f>(X1893-U1893)/U1893*100</f>
        <v>2.3493747631678774</v>
      </c>
      <c r="Z1893" s="14">
        <f>IF(W1893&gt;10,"NA",Y1893)</f>
        <v>2.3493747631678774</v>
      </c>
    </row>
    <row r="1894" spans="1:26" ht="19" x14ac:dyDescent="0.25">
      <c r="A1894" s="23">
        <v>1893</v>
      </c>
      <c r="B1894" s="3" t="s">
        <v>25</v>
      </c>
      <c r="C1894" s="3" t="s">
        <v>52</v>
      </c>
      <c r="D1894" s="3" t="s">
        <v>52</v>
      </c>
      <c r="E1894" s="3" t="s">
        <v>47</v>
      </c>
      <c r="F1894" s="3" t="s">
        <v>23</v>
      </c>
      <c r="G1894" s="3">
        <v>53</v>
      </c>
      <c r="H1894" s="3" t="s">
        <v>9</v>
      </c>
      <c r="I1894" s="3" t="s">
        <v>56</v>
      </c>
      <c r="J1894" s="3">
        <v>407</v>
      </c>
      <c r="K1894" s="3">
        <v>10</v>
      </c>
      <c r="L1894" s="3">
        <v>0</v>
      </c>
      <c r="M1894" s="4">
        <f>PI()*(K1894/2)^2/1000+PI()*(L1894/2)^2/1000</f>
        <v>7.8539816339744828E-2</v>
      </c>
      <c r="N1894" s="33">
        <v>1</v>
      </c>
      <c r="O1894" s="3">
        <v>8</v>
      </c>
      <c r="P1894" s="3">
        <v>2.0630000000000002</v>
      </c>
      <c r="Q1894" s="3">
        <v>2.3610000000000002</v>
      </c>
      <c r="R1894" s="3">
        <v>2.343</v>
      </c>
      <c r="S1894" s="6">
        <v>0</v>
      </c>
      <c r="T1894" s="6">
        <f>R1894-S1894</f>
        <v>2.343</v>
      </c>
      <c r="U1894" s="3">
        <v>2.343</v>
      </c>
      <c r="V1894" s="6">
        <f>U1894-S1894</f>
        <v>2.343</v>
      </c>
      <c r="W1894" s="6">
        <f>100 - (1 - (((U1894-T1894)/U1894)+(S1894/T1894)))*100</f>
        <v>0</v>
      </c>
      <c r="X1894" s="3">
        <v>2.4700000000000002</v>
      </c>
      <c r="Y1894" s="13">
        <f>(X1894-U1894)/U1894*100</f>
        <v>5.4204011950490916</v>
      </c>
      <c r="Z1894" s="14">
        <f>IF(W1894&gt;10,"NA",Y1894)</f>
        <v>5.4204011950490916</v>
      </c>
    </row>
    <row r="1895" spans="1:26" ht="19" x14ac:dyDescent="0.25">
      <c r="A1895" s="23">
        <v>1894</v>
      </c>
      <c r="B1895" s="3" t="s">
        <v>25</v>
      </c>
      <c r="C1895" s="3" t="s">
        <v>52</v>
      </c>
      <c r="D1895" s="3" t="s">
        <v>52</v>
      </c>
      <c r="E1895" s="3" t="s">
        <v>47</v>
      </c>
      <c r="F1895" s="3" t="s">
        <v>23</v>
      </c>
      <c r="G1895" s="3">
        <v>53</v>
      </c>
      <c r="H1895" s="3" t="s">
        <v>9</v>
      </c>
      <c r="I1895" s="3" t="s">
        <v>56</v>
      </c>
      <c r="J1895" s="3">
        <v>407</v>
      </c>
      <c r="K1895" s="3">
        <v>10</v>
      </c>
      <c r="L1895" s="3">
        <v>0</v>
      </c>
      <c r="M1895" s="4">
        <f>PI()*(K1895/2)^2/1000+PI()*(L1895/2)^2/1000</f>
        <v>7.8539816339744828E-2</v>
      </c>
      <c r="N1895" s="33">
        <v>0</v>
      </c>
      <c r="O1895" s="3">
        <v>9</v>
      </c>
      <c r="P1895" s="3">
        <v>2.7069999999999999</v>
      </c>
      <c r="Q1895" s="3">
        <v>3.6509999999999998</v>
      </c>
      <c r="R1895" s="3">
        <v>3.57</v>
      </c>
      <c r="S1895" s="6">
        <v>0</v>
      </c>
      <c r="T1895" s="6">
        <f>R1895-S1895</f>
        <v>3.57</v>
      </c>
      <c r="U1895" s="3">
        <v>3.57</v>
      </c>
      <c r="V1895" s="6">
        <f>U1895-S1895</f>
        <v>3.57</v>
      </c>
      <c r="W1895" s="6">
        <f>100 - (1 - (((U1895-T1895)/U1895)+(S1895/T1895)))*100</f>
        <v>0</v>
      </c>
      <c r="X1895" s="3">
        <v>3.6629999999999998</v>
      </c>
      <c r="Y1895" s="13">
        <f>(X1895-U1895)/U1895*100</f>
        <v>2.6050420168067223</v>
      </c>
      <c r="Z1895" s="14">
        <f>IF(W1895&gt;10,"NA",Y1895)</f>
        <v>2.6050420168067223</v>
      </c>
    </row>
    <row r="1896" spans="1:26" ht="19" x14ac:dyDescent="0.25">
      <c r="A1896" s="23">
        <v>1895</v>
      </c>
      <c r="B1896" s="3" t="s">
        <v>25</v>
      </c>
      <c r="C1896" s="3" t="s">
        <v>52</v>
      </c>
      <c r="D1896" s="3" t="s">
        <v>52</v>
      </c>
      <c r="E1896" s="3" t="s">
        <v>47</v>
      </c>
      <c r="F1896" s="3" t="s">
        <v>23</v>
      </c>
      <c r="G1896" s="3">
        <v>53</v>
      </c>
      <c r="H1896" s="3" t="s">
        <v>9</v>
      </c>
      <c r="I1896" s="3" t="s">
        <v>56</v>
      </c>
      <c r="J1896" s="3">
        <v>407</v>
      </c>
      <c r="K1896" s="3">
        <v>10</v>
      </c>
      <c r="L1896" s="3">
        <v>0</v>
      </c>
      <c r="M1896" s="4">
        <f>PI()*(K1896/2)^2/1000+PI()*(L1896/2)^2/1000</f>
        <v>7.8539816339744828E-2</v>
      </c>
      <c r="N1896" s="33">
        <v>1</v>
      </c>
      <c r="O1896" s="3">
        <v>10</v>
      </c>
      <c r="P1896" s="3">
        <v>1.339</v>
      </c>
      <c r="Q1896" s="3">
        <v>0.85599999999999998</v>
      </c>
      <c r="R1896" s="3">
        <v>0.80400000000000005</v>
      </c>
      <c r="S1896" s="6">
        <v>0</v>
      </c>
      <c r="T1896" s="6">
        <f>R1896-S1896</f>
        <v>0.80400000000000005</v>
      </c>
      <c r="U1896" s="3">
        <v>0.96899999999999997</v>
      </c>
      <c r="V1896" s="6">
        <f>U1896-S1896</f>
        <v>0.96899999999999997</v>
      </c>
      <c r="W1896" s="6">
        <f>100 - (1 - (((U1896-T1896)/U1896)+(S1896/T1896)))*100</f>
        <v>17.027863777089777</v>
      </c>
      <c r="X1896" s="3">
        <v>0.99</v>
      </c>
      <c r="Y1896" s="13">
        <f>(X1896-U1896)/U1896*100</f>
        <v>2.1671826625387016</v>
      </c>
      <c r="Z1896" s="14" t="str">
        <f>IF(W1896&gt;10,"NA",Y1896)</f>
        <v>NA</v>
      </c>
    </row>
    <row r="1897" spans="1:26" ht="19" x14ac:dyDescent="0.25">
      <c r="A1897" s="23">
        <v>1896</v>
      </c>
      <c r="B1897" s="3" t="s">
        <v>25</v>
      </c>
      <c r="C1897" s="3" t="s">
        <v>52</v>
      </c>
      <c r="D1897" s="3" t="s">
        <v>52</v>
      </c>
      <c r="E1897" s="3" t="s">
        <v>47</v>
      </c>
      <c r="F1897" s="3" t="s">
        <v>23</v>
      </c>
      <c r="G1897" s="3">
        <v>53</v>
      </c>
      <c r="H1897" s="3" t="s">
        <v>9</v>
      </c>
      <c r="I1897" s="3" t="s">
        <v>56</v>
      </c>
      <c r="J1897" s="3">
        <v>407</v>
      </c>
      <c r="K1897" s="3">
        <v>10</v>
      </c>
      <c r="L1897" s="3">
        <v>0</v>
      </c>
      <c r="M1897" s="4">
        <f>PI()*(K1897/2)^2/1000+PI()*(L1897/2)^2/1000</f>
        <v>7.8539816339744828E-2</v>
      </c>
      <c r="N1897" s="33">
        <v>1</v>
      </c>
      <c r="O1897" s="3">
        <v>11</v>
      </c>
      <c r="P1897" s="3">
        <v>1.9079999999999999</v>
      </c>
      <c r="Q1897" s="3">
        <v>1.677</v>
      </c>
      <c r="R1897" s="3">
        <v>1.677</v>
      </c>
      <c r="S1897" s="6">
        <v>0</v>
      </c>
      <c r="T1897" s="6">
        <f>R1897-S1897</f>
        <v>1.677</v>
      </c>
      <c r="U1897" s="3">
        <v>2.1800000000000002</v>
      </c>
      <c r="V1897" s="6">
        <f>U1897-S1897</f>
        <v>2.1800000000000002</v>
      </c>
      <c r="W1897" s="6">
        <f>100 - (1 - (((U1897-T1897)/U1897)+(S1897/T1897)))*100</f>
        <v>23.073394495412842</v>
      </c>
      <c r="X1897" s="3">
        <v>2.214</v>
      </c>
      <c r="Y1897" s="13">
        <f>(X1897-U1897)/U1897*100</f>
        <v>1.5596330275229269</v>
      </c>
      <c r="Z1897" s="14" t="str">
        <f>IF(W1897&gt;10,"NA",Y1897)</f>
        <v>NA</v>
      </c>
    </row>
    <row r="1898" spans="1:26" ht="19" x14ac:dyDescent="0.25">
      <c r="A1898" s="23">
        <v>1897</v>
      </c>
      <c r="B1898" s="3" t="s">
        <v>25</v>
      </c>
      <c r="C1898" s="3" t="s">
        <v>52</v>
      </c>
      <c r="D1898" s="3" t="s">
        <v>52</v>
      </c>
      <c r="E1898" s="3" t="s">
        <v>47</v>
      </c>
      <c r="F1898" s="3" t="s">
        <v>23</v>
      </c>
      <c r="G1898" s="3">
        <v>53</v>
      </c>
      <c r="H1898" s="3" t="s">
        <v>9</v>
      </c>
      <c r="I1898" s="3" t="s">
        <v>56</v>
      </c>
      <c r="J1898" s="3">
        <v>407</v>
      </c>
      <c r="K1898" s="3">
        <v>10</v>
      </c>
      <c r="L1898" s="3">
        <v>0</v>
      </c>
      <c r="M1898" s="4">
        <f>PI()*(K1898/2)^2/1000+PI()*(L1898/2)^2/1000</f>
        <v>7.8539816339744828E-2</v>
      </c>
      <c r="N1898" s="33">
        <v>1</v>
      </c>
      <c r="O1898" s="3">
        <v>12</v>
      </c>
      <c r="P1898" s="3">
        <v>2.2010000000000001</v>
      </c>
      <c r="Q1898" s="3">
        <v>2.6920000000000002</v>
      </c>
      <c r="R1898" s="3">
        <v>2.6920000000000002</v>
      </c>
      <c r="S1898" s="6">
        <v>3.2000000000000001E-2</v>
      </c>
      <c r="T1898" s="6">
        <f>R1898-S1898</f>
        <v>2.66</v>
      </c>
      <c r="U1898" s="3">
        <v>2.7080000000000002</v>
      </c>
      <c r="V1898" s="6">
        <f>U1898-S1898</f>
        <v>2.6760000000000002</v>
      </c>
      <c r="W1898" s="6">
        <f>100 - (1 - (((U1898-T1898)/U1898)+(S1898/T1898)))*100</f>
        <v>2.9755333681323037</v>
      </c>
      <c r="X1898" s="3">
        <v>2.863</v>
      </c>
      <c r="Y1898" s="13">
        <f>(X1898-U1898)/U1898*100</f>
        <v>5.7237813884785744</v>
      </c>
      <c r="Z1898" s="14">
        <f>IF(W1898&gt;10,"NA",Y1898)</f>
        <v>5.7237813884785744</v>
      </c>
    </row>
    <row r="1899" spans="1:26" ht="19" x14ac:dyDescent="0.25">
      <c r="A1899" s="23">
        <v>1898</v>
      </c>
      <c r="B1899" s="3" t="s">
        <v>25</v>
      </c>
      <c r="C1899" s="3" t="s">
        <v>52</v>
      </c>
      <c r="D1899" s="3" t="s">
        <v>52</v>
      </c>
      <c r="E1899" s="3" t="s">
        <v>47</v>
      </c>
      <c r="F1899" s="3" t="s">
        <v>23</v>
      </c>
      <c r="G1899" s="3">
        <v>53</v>
      </c>
      <c r="H1899" s="3" t="s">
        <v>9</v>
      </c>
      <c r="I1899" s="3" t="s">
        <v>56</v>
      </c>
      <c r="J1899" s="3">
        <v>407</v>
      </c>
      <c r="K1899" s="3">
        <v>10</v>
      </c>
      <c r="L1899" s="3">
        <v>0</v>
      </c>
      <c r="M1899" s="4">
        <f>PI()*(K1899/2)^2/1000+PI()*(L1899/2)^2/1000</f>
        <v>7.8539816339744828E-2</v>
      </c>
      <c r="N1899" s="33">
        <v>0</v>
      </c>
      <c r="O1899" s="3">
        <v>13</v>
      </c>
      <c r="P1899" s="3">
        <v>2.2440000000000002</v>
      </c>
      <c r="Q1899" s="3">
        <v>2.5640000000000001</v>
      </c>
      <c r="R1899" s="3">
        <v>2.5139999999999998</v>
      </c>
      <c r="S1899" s="6">
        <v>0</v>
      </c>
      <c r="T1899" s="6">
        <f>R1899-S1899</f>
        <v>2.5139999999999998</v>
      </c>
      <c r="U1899" s="3">
        <v>2.5139999999999998</v>
      </c>
      <c r="V1899" s="6">
        <f>U1899-S1899</f>
        <v>2.5139999999999998</v>
      </c>
      <c r="W1899" s="6">
        <f>100 - (1 - (((U1899-T1899)/U1899)+(S1899/T1899)))*100</f>
        <v>0</v>
      </c>
      <c r="X1899" s="3">
        <v>2.6150000000000002</v>
      </c>
      <c r="Y1899" s="13">
        <f>(X1899-U1899)/U1899*100</f>
        <v>4.0175019888623886</v>
      </c>
      <c r="Z1899" s="14">
        <f>IF(W1899&gt;10,"NA",Y1899)</f>
        <v>4.0175019888623886</v>
      </c>
    </row>
    <row r="1900" spans="1:26" ht="19" x14ac:dyDescent="0.25">
      <c r="A1900" s="23">
        <v>1899</v>
      </c>
      <c r="B1900" s="3" t="s">
        <v>25</v>
      </c>
      <c r="C1900" s="3" t="s">
        <v>52</v>
      </c>
      <c r="D1900" s="3" t="s">
        <v>52</v>
      </c>
      <c r="E1900" s="3" t="s">
        <v>47</v>
      </c>
      <c r="F1900" s="3" t="s">
        <v>23</v>
      </c>
      <c r="G1900" s="3">
        <v>53</v>
      </c>
      <c r="H1900" s="3" t="s">
        <v>9</v>
      </c>
      <c r="I1900" s="3" t="s">
        <v>56</v>
      </c>
      <c r="J1900" s="3">
        <v>407</v>
      </c>
      <c r="K1900" s="3">
        <v>10</v>
      </c>
      <c r="L1900" s="3">
        <v>0</v>
      </c>
      <c r="M1900" s="4">
        <f>PI()*(K1900/2)^2/1000+PI()*(L1900/2)^2/1000</f>
        <v>7.8539816339744828E-2</v>
      </c>
      <c r="N1900" s="33">
        <v>0</v>
      </c>
      <c r="O1900" s="3">
        <v>14</v>
      </c>
      <c r="P1900" s="3">
        <v>3.1120000000000001</v>
      </c>
      <c r="Q1900" s="3">
        <v>3.8130000000000002</v>
      </c>
      <c r="R1900" s="3">
        <v>3.7069999999999999</v>
      </c>
      <c r="S1900" s="6">
        <v>1.2E-2</v>
      </c>
      <c r="T1900" s="6">
        <f>R1900-S1900</f>
        <v>3.6949999999999998</v>
      </c>
      <c r="U1900" s="3">
        <v>4.0659999999999998</v>
      </c>
      <c r="V1900" s="6">
        <f>U1900-S1900</f>
        <v>4.0540000000000003</v>
      </c>
      <c r="W1900" s="6">
        <f>100 - (1 - (((U1900-T1900)/U1900)+(S1900/T1900)))*100</f>
        <v>9.4492098240999098</v>
      </c>
      <c r="X1900" s="3">
        <v>4.1890000000000001</v>
      </c>
      <c r="Y1900" s="13">
        <f>(X1900-U1900)/U1900*100</f>
        <v>3.0250860796851997</v>
      </c>
      <c r="Z1900" s="14">
        <f>IF(W1900&gt;10,"NA",Y1900)</f>
        <v>3.0250860796851997</v>
      </c>
    </row>
    <row r="1901" spans="1:26" ht="19" x14ac:dyDescent="0.25">
      <c r="A1901" s="23">
        <v>1900</v>
      </c>
      <c r="B1901" s="3" t="s">
        <v>25</v>
      </c>
      <c r="C1901" s="3" t="s">
        <v>52</v>
      </c>
      <c r="D1901" s="3" t="s">
        <v>52</v>
      </c>
      <c r="E1901" s="3" t="s">
        <v>47</v>
      </c>
      <c r="F1901" s="3" t="s">
        <v>23</v>
      </c>
      <c r="G1901" s="3">
        <v>54</v>
      </c>
      <c r="H1901" s="3" t="s">
        <v>9</v>
      </c>
      <c r="I1901" s="3" t="s">
        <v>56</v>
      </c>
      <c r="J1901" s="3">
        <v>402</v>
      </c>
      <c r="K1901" s="3">
        <v>10</v>
      </c>
      <c r="L1901" s="3">
        <v>0</v>
      </c>
      <c r="M1901" s="4">
        <f>PI()*(K1901/2)^2/1000+PI()*(L1901/2)^2/1000</f>
        <v>7.8539816339744828E-2</v>
      </c>
      <c r="N1901" s="33">
        <v>1</v>
      </c>
      <c r="O1901" s="3">
        <v>1</v>
      </c>
      <c r="P1901" s="3">
        <v>2.2989999999999999</v>
      </c>
      <c r="Q1901" s="3">
        <v>2.972</v>
      </c>
      <c r="R1901" s="3">
        <v>2.9470000000000001</v>
      </c>
      <c r="S1901" s="6">
        <v>0</v>
      </c>
      <c r="T1901" s="6">
        <f>R1901-S1901</f>
        <v>2.9470000000000001</v>
      </c>
      <c r="U1901" s="3">
        <v>2.9470000000000001</v>
      </c>
      <c r="V1901" s="6">
        <f>U1901-S1901</f>
        <v>2.9470000000000001</v>
      </c>
      <c r="W1901" s="6">
        <f>100 - (1 - (((U1901-T1901)/U1901)+(S1901/T1901)))*100</f>
        <v>0</v>
      </c>
      <c r="X1901" s="3">
        <v>3.0670000000000002</v>
      </c>
      <c r="Y1901" s="13">
        <f>(X1901-U1901)/U1901*100</f>
        <v>4.0719375636240276</v>
      </c>
      <c r="Z1901" s="14">
        <f>IF(W1901&gt;10,"NA",Y1901)</f>
        <v>4.0719375636240276</v>
      </c>
    </row>
    <row r="1902" spans="1:26" ht="19" x14ac:dyDescent="0.25">
      <c r="A1902" s="23">
        <v>1901</v>
      </c>
      <c r="B1902" s="3" t="s">
        <v>25</v>
      </c>
      <c r="C1902" s="3" t="s">
        <v>52</v>
      </c>
      <c r="D1902" s="3" t="s">
        <v>52</v>
      </c>
      <c r="E1902" s="3" t="s">
        <v>47</v>
      </c>
      <c r="F1902" s="3" t="s">
        <v>23</v>
      </c>
      <c r="G1902" s="3">
        <v>54</v>
      </c>
      <c r="H1902" s="3" t="s">
        <v>9</v>
      </c>
      <c r="I1902" s="3" t="s">
        <v>56</v>
      </c>
      <c r="J1902" s="3">
        <v>402</v>
      </c>
      <c r="K1902" s="3">
        <v>10</v>
      </c>
      <c r="L1902" s="3">
        <v>0</v>
      </c>
      <c r="M1902" s="4">
        <f>PI()*(K1902/2)^2/1000+PI()*(L1902/2)^2/1000</f>
        <v>7.8539816339744828E-2</v>
      </c>
      <c r="N1902" s="33">
        <v>0</v>
      </c>
      <c r="O1902" s="3">
        <v>2</v>
      </c>
      <c r="P1902" s="3">
        <v>2.875</v>
      </c>
      <c r="Q1902" s="3">
        <v>3.056</v>
      </c>
      <c r="R1902" s="3">
        <v>2.9780000000000002</v>
      </c>
      <c r="S1902" s="6">
        <v>0</v>
      </c>
      <c r="T1902" s="6">
        <f>R1902-S1902</f>
        <v>2.9780000000000002</v>
      </c>
      <c r="U1902" s="3">
        <v>3.379</v>
      </c>
      <c r="V1902" s="6">
        <f>U1902-S1902</f>
        <v>3.379</v>
      </c>
      <c r="W1902" s="6">
        <f>100 - (1 - (((U1902-T1902)/U1902)+(S1902/T1902)))*100</f>
        <v>11.867416395383245</v>
      </c>
      <c r="X1902" s="3">
        <v>3.379</v>
      </c>
      <c r="Y1902" s="13">
        <f>(X1902-U1902)/U1902*100</f>
        <v>0</v>
      </c>
      <c r="Z1902" s="14" t="str">
        <f>IF(W1902&gt;10,"NA",Y1902)</f>
        <v>NA</v>
      </c>
    </row>
    <row r="1903" spans="1:26" ht="19" x14ac:dyDescent="0.25">
      <c r="A1903" s="23">
        <v>1902</v>
      </c>
      <c r="B1903" s="3" t="s">
        <v>25</v>
      </c>
      <c r="C1903" s="3" t="s">
        <v>52</v>
      </c>
      <c r="D1903" s="3" t="s">
        <v>52</v>
      </c>
      <c r="E1903" s="3" t="s">
        <v>47</v>
      </c>
      <c r="F1903" s="3" t="s">
        <v>23</v>
      </c>
      <c r="G1903" s="3">
        <v>54</v>
      </c>
      <c r="H1903" s="3" t="s">
        <v>9</v>
      </c>
      <c r="I1903" s="3" t="s">
        <v>56</v>
      </c>
      <c r="J1903" s="3">
        <v>402</v>
      </c>
      <c r="K1903" s="3">
        <v>10</v>
      </c>
      <c r="L1903" s="3">
        <v>0</v>
      </c>
      <c r="M1903" s="4">
        <f>PI()*(K1903/2)^2/1000+PI()*(L1903/2)^2/1000</f>
        <v>7.8539816339744828E-2</v>
      </c>
      <c r="N1903" s="33">
        <v>1</v>
      </c>
      <c r="O1903" s="3">
        <v>3</v>
      </c>
      <c r="P1903" s="3">
        <v>1.863</v>
      </c>
      <c r="Q1903" s="3">
        <v>1.9870000000000001</v>
      </c>
      <c r="R1903" s="3">
        <v>1.9870000000000001</v>
      </c>
      <c r="S1903" s="6">
        <v>0</v>
      </c>
      <c r="T1903" s="6">
        <f>R1903-S1903</f>
        <v>1.9870000000000001</v>
      </c>
      <c r="U1903" s="3">
        <v>1.9990000000000001</v>
      </c>
      <c r="V1903" s="6">
        <f>U1903-S1903</f>
        <v>1.9990000000000001</v>
      </c>
      <c r="W1903" s="6">
        <f>100 - (1 - (((U1903-T1903)/U1903)+(S1903/T1903)))*100</f>
        <v>0.60030015007504289</v>
      </c>
      <c r="X1903" s="3">
        <v>2.0790000000000002</v>
      </c>
      <c r="Y1903" s="13">
        <f>(X1903-U1903)/U1903*100</f>
        <v>4.0020010005002531</v>
      </c>
      <c r="Z1903" s="14">
        <f>IF(W1903&gt;10,"NA",Y1903)</f>
        <v>4.0020010005002531</v>
      </c>
    </row>
    <row r="1904" spans="1:26" ht="19" x14ac:dyDescent="0.25">
      <c r="A1904" s="23">
        <v>1903</v>
      </c>
      <c r="B1904" s="3" t="s">
        <v>25</v>
      </c>
      <c r="C1904" s="3" t="s">
        <v>52</v>
      </c>
      <c r="D1904" s="3" t="s">
        <v>52</v>
      </c>
      <c r="E1904" s="3" t="s">
        <v>47</v>
      </c>
      <c r="F1904" s="3" t="s">
        <v>23</v>
      </c>
      <c r="G1904" s="3">
        <v>54</v>
      </c>
      <c r="H1904" s="3" t="s">
        <v>9</v>
      </c>
      <c r="I1904" s="3" t="s">
        <v>56</v>
      </c>
      <c r="J1904" s="3">
        <v>402</v>
      </c>
      <c r="K1904" s="3">
        <v>10</v>
      </c>
      <c r="L1904" s="3">
        <v>0</v>
      </c>
      <c r="M1904" s="4">
        <f>PI()*(K1904/2)^2/1000+PI()*(L1904/2)^2/1000</f>
        <v>7.8539816339744828E-2</v>
      </c>
      <c r="N1904" s="33">
        <v>0</v>
      </c>
      <c r="O1904" s="3">
        <v>4</v>
      </c>
      <c r="P1904" s="3">
        <v>2.177</v>
      </c>
      <c r="Q1904" s="3">
        <v>1.7749999999999999</v>
      </c>
      <c r="R1904" s="3">
        <v>1.72</v>
      </c>
      <c r="S1904" s="6">
        <v>0</v>
      </c>
      <c r="T1904" s="6">
        <f>R1904-S1904</f>
        <v>1.72</v>
      </c>
      <c r="U1904" s="3">
        <v>1.75</v>
      </c>
      <c r="V1904" s="6">
        <f>U1904-S1904</f>
        <v>1.75</v>
      </c>
      <c r="W1904" s="6">
        <f>100 - (1 - (((U1904-T1904)/U1904)+(S1904/T1904)))*100</f>
        <v>1.7142857142857082</v>
      </c>
      <c r="X1904" s="3">
        <v>1.772</v>
      </c>
      <c r="Y1904" s="13">
        <f>(X1904-U1904)/U1904*100</f>
        <v>1.2571428571428582</v>
      </c>
      <c r="Z1904" s="14">
        <f>IF(W1904&gt;10,"NA",Y1904)</f>
        <v>1.2571428571428582</v>
      </c>
    </row>
    <row r="1905" spans="1:26" ht="19" x14ac:dyDescent="0.25">
      <c r="A1905" s="23">
        <v>1904</v>
      </c>
      <c r="B1905" s="3" t="s">
        <v>25</v>
      </c>
      <c r="C1905" s="3" t="s">
        <v>52</v>
      </c>
      <c r="D1905" s="3" t="s">
        <v>52</v>
      </c>
      <c r="E1905" s="3" t="s">
        <v>47</v>
      </c>
      <c r="F1905" s="3" t="s">
        <v>23</v>
      </c>
      <c r="G1905" s="3">
        <v>54</v>
      </c>
      <c r="H1905" s="3" t="s">
        <v>9</v>
      </c>
      <c r="I1905" s="3" t="s">
        <v>56</v>
      </c>
      <c r="J1905" s="3">
        <v>402</v>
      </c>
      <c r="K1905" s="3">
        <v>10</v>
      </c>
      <c r="L1905" s="3">
        <v>0</v>
      </c>
      <c r="M1905" s="4">
        <f>PI()*(K1905/2)^2/1000+PI()*(L1905/2)^2/1000</f>
        <v>7.8539816339744828E-2</v>
      </c>
      <c r="N1905" s="33">
        <v>1</v>
      </c>
      <c r="O1905" s="3">
        <v>5</v>
      </c>
      <c r="P1905" s="3">
        <v>2.472</v>
      </c>
      <c r="Q1905" s="3">
        <v>2.657</v>
      </c>
      <c r="R1905" s="3">
        <v>2.6240000000000001</v>
      </c>
      <c r="S1905" s="6">
        <v>0</v>
      </c>
      <c r="T1905" s="6">
        <f>R1905-S1905</f>
        <v>2.6240000000000001</v>
      </c>
      <c r="U1905" s="3">
        <v>2.88</v>
      </c>
      <c r="V1905" s="6">
        <f>U1905-S1905</f>
        <v>2.88</v>
      </c>
      <c r="W1905" s="6">
        <f>100 - (1 - (((U1905-T1905)/U1905)+(S1905/T1905)))*100</f>
        <v>8.8888888888888857</v>
      </c>
      <c r="X1905" s="3">
        <v>2.9209999999999998</v>
      </c>
      <c r="Y1905" s="13">
        <f>(X1905-U1905)/U1905*100</f>
        <v>1.4236111111111087</v>
      </c>
      <c r="Z1905" s="14">
        <f>IF(W1905&gt;10,"NA",Y1905)</f>
        <v>1.4236111111111087</v>
      </c>
    </row>
    <row r="1906" spans="1:26" ht="19" x14ac:dyDescent="0.25">
      <c r="A1906" s="23">
        <v>1905</v>
      </c>
      <c r="B1906" s="3" t="s">
        <v>25</v>
      </c>
      <c r="C1906" s="3" t="s">
        <v>52</v>
      </c>
      <c r="D1906" s="3" t="s">
        <v>52</v>
      </c>
      <c r="E1906" s="3" t="s">
        <v>47</v>
      </c>
      <c r="F1906" s="3" t="s">
        <v>23</v>
      </c>
      <c r="G1906" s="3">
        <v>54</v>
      </c>
      <c r="H1906" s="3" t="s">
        <v>9</v>
      </c>
      <c r="I1906" s="3" t="s">
        <v>56</v>
      </c>
      <c r="J1906" s="3">
        <v>402</v>
      </c>
      <c r="K1906" s="3">
        <v>10</v>
      </c>
      <c r="L1906" s="3">
        <v>0</v>
      </c>
      <c r="M1906" s="4">
        <f>PI()*(K1906/2)^2/1000+PI()*(L1906/2)^2/1000</f>
        <v>7.8539816339744828E-2</v>
      </c>
      <c r="N1906" s="33">
        <v>1</v>
      </c>
      <c r="O1906" s="3">
        <v>6</v>
      </c>
      <c r="P1906" s="3">
        <v>2.8340000000000001</v>
      </c>
      <c r="Q1906" s="3">
        <v>3.089</v>
      </c>
      <c r="R1906" s="3">
        <v>3.0470000000000002</v>
      </c>
      <c r="S1906" s="6">
        <v>0</v>
      </c>
      <c r="T1906" s="6">
        <f>R1906-S1906</f>
        <v>3.0470000000000002</v>
      </c>
      <c r="U1906" s="3">
        <v>3.0630000000000002</v>
      </c>
      <c r="V1906" s="6">
        <f>U1906-S1906</f>
        <v>3.0630000000000002</v>
      </c>
      <c r="W1906" s="6">
        <f>100 - (1 - (((U1906-T1906)/U1906)+(S1906/T1906)))*100</f>
        <v>0.52236369572314345</v>
      </c>
      <c r="X1906" s="3">
        <v>3.2050000000000001</v>
      </c>
      <c r="Y1906" s="13">
        <f>(X1906-U1906)/U1906*100</f>
        <v>4.6359777995429283</v>
      </c>
      <c r="Z1906" s="14">
        <f>IF(W1906&gt;10,"NA",Y1906)</f>
        <v>4.6359777995429283</v>
      </c>
    </row>
    <row r="1907" spans="1:26" ht="19" x14ac:dyDescent="0.25">
      <c r="A1907" s="23">
        <v>1906</v>
      </c>
      <c r="B1907" s="3" t="s">
        <v>25</v>
      </c>
      <c r="C1907" s="3" t="s">
        <v>52</v>
      </c>
      <c r="D1907" s="3" t="s">
        <v>52</v>
      </c>
      <c r="E1907" s="3" t="s">
        <v>47</v>
      </c>
      <c r="F1907" s="3" t="s">
        <v>23</v>
      </c>
      <c r="G1907" s="3">
        <v>54</v>
      </c>
      <c r="H1907" s="3" t="s">
        <v>9</v>
      </c>
      <c r="I1907" s="3" t="s">
        <v>56</v>
      </c>
      <c r="J1907" s="3">
        <v>402</v>
      </c>
      <c r="K1907" s="3">
        <v>10</v>
      </c>
      <c r="L1907" s="3">
        <v>0</v>
      </c>
      <c r="M1907" s="4">
        <f>PI()*(K1907/2)^2/1000+PI()*(L1907/2)^2/1000</f>
        <v>7.8539816339744828E-2</v>
      </c>
      <c r="N1907" s="33">
        <v>1</v>
      </c>
      <c r="O1907" s="3">
        <v>7</v>
      </c>
      <c r="P1907" s="3">
        <v>2.4049999999999998</v>
      </c>
      <c r="Q1907" s="3">
        <v>2.52</v>
      </c>
      <c r="R1907" s="3">
        <v>2.468</v>
      </c>
      <c r="S1907" s="6">
        <v>0</v>
      </c>
      <c r="T1907" s="6">
        <f>R1907-S1907</f>
        <v>2.468</v>
      </c>
      <c r="U1907" s="3">
        <v>2.468</v>
      </c>
      <c r="V1907" s="6">
        <f>U1907-S1907</f>
        <v>2.468</v>
      </c>
      <c r="W1907" s="6">
        <f>100 - (1 - (((U1907-T1907)/U1907)+(S1907/T1907)))*100</f>
        <v>0</v>
      </c>
      <c r="X1907" s="3">
        <v>2.5739999999999998</v>
      </c>
      <c r="Y1907" s="13">
        <f>(X1907-U1907)/U1907*100</f>
        <v>4.2949756888168507</v>
      </c>
      <c r="Z1907" s="14">
        <f>IF(W1907&gt;10,"NA",Y1907)</f>
        <v>4.2949756888168507</v>
      </c>
    </row>
    <row r="1908" spans="1:26" ht="19" x14ac:dyDescent="0.25">
      <c r="A1908" s="23">
        <v>1907</v>
      </c>
      <c r="B1908" s="3" t="s">
        <v>25</v>
      </c>
      <c r="C1908" s="3" t="s">
        <v>52</v>
      </c>
      <c r="D1908" s="3" t="s">
        <v>52</v>
      </c>
      <c r="E1908" s="3" t="s">
        <v>47</v>
      </c>
      <c r="F1908" s="3" t="s">
        <v>23</v>
      </c>
      <c r="G1908" s="3">
        <v>54</v>
      </c>
      <c r="H1908" s="3" t="s">
        <v>9</v>
      </c>
      <c r="I1908" s="3" t="s">
        <v>56</v>
      </c>
      <c r="J1908" s="3">
        <v>402</v>
      </c>
      <c r="K1908" s="3">
        <v>10</v>
      </c>
      <c r="L1908" s="3">
        <v>0</v>
      </c>
      <c r="M1908" s="4">
        <f>PI()*(K1908/2)^2/1000+PI()*(L1908/2)^2/1000</f>
        <v>7.8539816339744828E-2</v>
      </c>
      <c r="N1908" s="33">
        <v>0</v>
      </c>
      <c r="O1908" s="3">
        <v>8</v>
      </c>
      <c r="P1908" s="3">
        <v>2.222</v>
      </c>
      <c r="Q1908" s="3">
        <v>2.2970000000000002</v>
      </c>
      <c r="R1908" s="3">
        <v>2.2970000000000002</v>
      </c>
      <c r="S1908" s="6">
        <v>0</v>
      </c>
      <c r="T1908" s="6">
        <f>R1908-S1908</f>
        <v>2.2970000000000002</v>
      </c>
      <c r="U1908" s="3">
        <v>2.4740000000000002</v>
      </c>
      <c r="V1908" s="6">
        <f>U1908-S1908</f>
        <v>2.4740000000000002</v>
      </c>
      <c r="W1908" s="6">
        <f>100 - (1 - (((U1908-T1908)/U1908)+(S1908/T1908)))*100</f>
        <v>7.1544058205335546</v>
      </c>
      <c r="X1908" s="3">
        <v>2.5350000000000001</v>
      </c>
      <c r="Y1908" s="13">
        <f>(X1908-U1908)/U1908*100</f>
        <v>2.4656426839126895</v>
      </c>
      <c r="Z1908" s="14">
        <f>IF(W1908&gt;10,"NA",Y1908)</f>
        <v>2.4656426839126895</v>
      </c>
    </row>
    <row r="1909" spans="1:26" ht="19" x14ac:dyDescent="0.25">
      <c r="A1909" s="23">
        <v>1908</v>
      </c>
      <c r="B1909" s="5" t="s">
        <v>0</v>
      </c>
      <c r="C1909" s="3" t="s">
        <v>22</v>
      </c>
      <c r="D1909" s="3" t="s">
        <v>22</v>
      </c>
      <c r="E1909" s="3" t="s">
        <v>47</v>
      </c>
      <c r="F1909" s="3" t="s">
        <v>41</v>
      </c>
      <c r="G1909" s="3">
        <v>1</v>
      </c>
      <c r="H1909" s="3" t="s">
        <v>9</v>
      </c>
      <c r="I1909" s="3" t="s">
        <v>45</v>
      </c>
      <c r="J1909" s="3">
        <v>237</v>
      </c>
      <c r="K1909" s="3">
        <v>13</v>
      </c>
      <c r="L1909" s="3">
        <v>11</v>
      </c>
      <c r="M1909" s="4">
        <f>PI()*(K1909/2)^2/1000+PI()*(L1909/2)^2/1000</f>
        <v>0.22776546738526002</v>
      </c>
      <c r="N1909" s="33">
        <v>0</v>
      </c>
      <c r="O1909" s="3">
        <v>1</v>
      </c>
      <c r="P1909" s="6">
        <v>3.133</v>
      </c>
      <c r="Q1909" s="6">
        <v>4.2350000000000003</v>
      </c>
      <c r="R1909" s="6">
        <v>4.1440000000000001</v>
      </c>
      <c r="S1909" s="6">
        <v>0</v>
      </c>
      <c r="T1909" s="6">
        <f>R1909-S1909</f>
        <v>4.1440000000000001</v>
      </c>
      <c r="U1909" s="6">
        <v>4.1440000000000001</v>
      </c>
      <c r="V1909" s="6">
        <v>4.1440000000000001</v>
      </c>
      <c r="W1909" s="6">
        <f>100 - (1 - (((U1909-T1909)/U1909)+(S1909/T1909)))*100</f>
        <v>0</v>
      </c>
      <c r="X1909" s="13">
        <f>V1909</f>
        <v>4.1440000000000001</v>
      </c>
      <c r="Y1909" s="13">
        <f>(X1909-U1909)/U1909*100</f>
        <v>0</v>
      </c>
      <c r="Z1909" s="14">
        <f>IF(W1909&gt;10,"NA",Y1909)</f>
        <v>0</v>
      </c>
    </row>
    <row r="1910" spans="1:26" ht="19" x14ac:dyDescent="0.25">
      <c r="A1910" s="23">
        <v>1909</v>
      </c>
      <c r="B1910" s="5" t="s">
        <v>0</v>
      </c>
      <c r="C1910" s="3" t="s">
        <v>22</v>
      </c>
      <c r="D1910" s="3" t="s">
        <v>22</v>
      </c>
      <c r="E1910" s="3" t="s">
        <v>47</v>
      </c>
      <c r="F1910" s="3" t="s">
        <v>41</v>
      </c>
      <c r="G1910" s="3">
        <v>1</v>
      </c>
      <c r="H1910" s="3" t="s">
        <v>9</v>
      </c>
      <c r="I1910" s="3" t="s">
        <v>45</v>
      </c>
      <c r="J1910" s="3">
        <v>237</v>
      </c>
      <c r="K1910" s="3">
        <v>13</v>
      </c>
      <c r="L1910" s="3">
        <v>11</v>
      </c>
      <c r="M1910" s="4">
        <f>PI()*(K1910/2)^2/1000+PI()*(L1910/2)^2/1000</f>
        <v>0.22776546738526002</v>
      </c>
      <c r="N1910" s="33">
        <v>0</v>
      </c>
      <c r="O1910" s="3">
        <v>2</v>
      </c>
      <c r="P1910" s="6">
        <v>3.0169999999999999</v>
      </c>
      <c r="Q1910" s="6">
        <v>4.181</v>
      </c>
      <c r="R1910" s="6">
        <v>4.0519999999999996</v>
      </c>
      <c r="S1910" s="6">
        <v>0</v>
      </c>
      <c r="T1910" s="6">
        <f>R1910-S1910</f>
        <v>4.0519999999999996</v>
      </c>
      <c r="U1910" s="6">
        <v>4.0789999999999997</v>
      </c>
      <c r="V1910" s="6">
        <v>4.0789999999999997</v>
      </c>
      <c r="W1910" s="6">
        <f>100 - (1 - (((U1910-T1910)/U1910)+(S1910/T1910)))*100</f>
        <v>0.66192694287815357</v>
      </c>
      <c r="X1910" s="13">
        <f>V1910</f>
        <v>4.0789999999999997</v>
      </c>
      <c r="Y1910" s="13">
        <f>(X1910-U1910)/U1910*100</f>
        <v>0</v>
      </c>
      <c r="Z1910" s="14">
        <f>IF(W1910&gt;10,"NA",Y1910)</f>
        <v>0</v>
      </c>
    </row>
    <row r="1911" spans="1:26" ht="19" x14ac:dyDescent="0.25">
      <c r="A1911" s="23">
        <v>1910</v>
      </c>
      <c r="B1911" s="5" t="s">
        <v>0</v>
      </c>
      <c r="C1911" s="3" t="s">
        <v>22</v>
      </c>
      <c r="D1911" s="3" t="s">
        <v>22</v>
      </c>
      <c r="E1911" s="3" t="s">
        <v>47</v>
      </c>
      <c r="F1911" s="3" t="s">
        <v>41</v>
      </c>
      <c r="G1911" s="3">
        <v>1</v>
      </c>
      <c r="H1911" s="3" t="s">
        <v>9</v>
      </c>
      <c r="I1911" s="3" t="s">
        <v>45</v>
      </c>
      <c r="J1911" s="3">
        <v>237</v>
      </c>
      <c r="K1911" s="3">
        <v>13</v>
      </c>
      <c r="L1911" s="3">
        <v>11</v>
      </c>
      <c r="M1911" s="4">
        <f>PI()*(K1911/2)^2/1000+PI()*(L1911/2)^2/1000</f>
        <v>0.22776546738526002</v>
      </c>
      <c r="N1911" s="33">
        <v>0</v>
      </c>
      <c r="O1911" s="3">
        <v>3</v>
      </c>
      <c r="P1911" s="6">
        <v>3.1110000000000002</v>
      </c>
      <c r="Q1911" s="6">
        <v>3.6619999999999999</v>
      </c>
      <c r="R1911" s="6">
        <v>3.589</v>
      </c>
      <c r="S1911" s="6">
        <v>0</v>
      </c>
      <c r="T1911" s="6">
        <f>R1911-S1911</f>
        <v>3.589</v>
      </c>
      <c r="U1911" s="6">
        <v>3.5950000000000002</v>
      </c>
      <c r="V1911" s="6">
        <v>3.5950000000000002</v>
      </c>
      <c r="W1911" s="6">
        <f>100 - (1 - (((U1911-T1911)/U1911)+(S1911/T1911)))*100</f>
        <v>0.16689847009736525</v>
      </c>
      <c r="X1911" s="13">
        <f>V1911</f>
        <v>3.5950000000000002</v>
      </c>
      <c r="Y1911" s="13">
        <f>(X1911-U1911)/U1911*100</f>
        <v>0</v>
      </c>
      <c r="Z1911" s="14">
        <f>IF(W1911&gt;10,"NA",Y1911)</f>
        <v>0</v>
      </c>
    </row>
    <row r="1912" spans="1:26" ht="19" x14ac:dyDescent="0.25">
      <c r="A1912" s="23">
        <v>1911</v>
      </c>
      <c r="B1912" s="5" t="s">
        <v>0</v>
      </c>
      <c r="C1912" s="3" t="s">
        <v>22</v>
      </c>
      <c r="D1912" s="3" t="s">
        <v>22</v>
      </c>
      <c r="E1912" s="3" t="s">
        <v>47</v>
      </c>
      <c r="F1912" s="3" t="s">
        <v>41</v>
      </c>
      <c r="G1912" s="3">
        <v>1</v>
      </c>
      <c r="H1912" s="3" t="s">
        <v>9</v>
      </c>
      <c r="I1912" s="3" t="s">
        <v>45</v>
      </c>
      <c r="J1912" s="3">
        <v>237</v>
      </c>
      <c r="K1912" s="3">
        <v>13</v>
      </c>
      <c r="L1912" s="3">
        <v>11</v>
      </c>
      <c r="M1912" s="4">
        <f>PI()*(K1912/2)^2/1000+PI()*(L1912/2)^2/1000</f>
        <v>0.22776546738526002</v>
      </c>
      <c r="N1912" s="33">
        <v>0</v>
      </c>
      <c r="O1912" s="3">
        <v>4</v>
      </c>
      <c r="P1912" s="6">
        <v>2.4380000000000002</v>
      </c>
      <c r="Q1912" s="6">
        <v>2.4780000000000002</v>
      </c>
      <c r="R1912" s="6">
        <v>2.387</v>
      </c>
      <c r="S1912" s="6">
        <v>0</v>
      </c>
      <c r="T1912" s="6">
        <f>R1912-S1912</f>
        <v>2.387</v>
      </c>
      <c r="U1912" s="6">
        <v>2.391</v>
      </c>
      <c r="V1912" s="6">
        <v>2.391</v>
      </c>
      <c r="W1912" s="6">
        <f>100 - (1 - (((U1912-T1912)/U1912)+(S1912/T1912)))*100</f>
        <v>0.16729401923882392</v>
      </c>
      <c r="X1912" s="13">
        <f>V1912</f>
        <v>2.391</v>
      </c>
      <c r="Y1912" s="13">
        <f>(X1912-U1912)/U1912*100</f>
        <v>0</v>
      </c>
      <c r="Z1912" s="14">
        <f>IF(W1912&gt;10,"NA",Y1912)</f>
        <v>0</v>
      </c>
    </row>
    <row r="1913" spans="1:26" ht="19" x14ac:dyDescent="0.25">
      <c r="A1913" s="23">
        <v>1912</v>
      </c>
      <c r="B1913" s="5" t="s">
        <v>0</v>
      </c>
      <c r="C1913" s="3" t="s">
        <v>22</v>
      </c>
      <c r="D1913" s="3" t="s">
        <v>22</v>
      </c>
      <c r="E1913" s="3" t="s">
        <v>47</v>
      </c>
      <c r="F1913" s="3" t="s">
        <v>41</v>
      </c>
      <c r="G1913" s="3">
        <v>1</v>
      </c>
      <c r="H1913" s="3" t="s">
        <v>9</v>
      </c>
      <c r="I1913" s="3" t="s">
        <v>45</v>
      </c>
      <c r="J1913" s="3">
        <v>237</v>
      </c>
      <c r="K1913" s="3">
        <v>13</v>
      </c>
      <c r="L1913" s="3">
        <v>11</v>
      </c>
      <c r="M1913" s="4">
        <f>PI()*(K1913/2)^2/1000+PI()*(L1913/2)^2/1000</f>
        <v>0.22776546738526002</v>
      </c>
      <c r="N1913" s="33">
        <v>0</v>
      </c>
      <c r="O1913" s="3">
        <v>5</v>
      </c>
      <c r="P1913" s="6">
        <v>2.7570000000000001</v>
      </c>
      <c r="Q1913" s="6">
        <v>3.0259999999999998</v>
      </c>
      <c r="R1913" s="6">
        <v>2.9470000000000001</v>
      </c>
      <c r="S1913" s="6">
        <v>2.7E-2</v>
      </c>
      <c r="T1913" s="6">
        <f>R1913-S1913</f>
        <v>2.92</v>
      </c>
      <c r="U1913" s="6">
        <v>2.9470000000000001</v>
      </c>
      <c r="V1913" s="6">
        <v>2.9470000000000001</v>
      </c>
      <c r="W1913" s="6">
        <f>100 - (1 - (((U1913-T1913)/U1913)+(S1913/T1913)))*100</f>
        <v>1.8408434860619849</v>
      </c>
      <c r="X1913" s="13">
        <f>V1913</f>
        <v>2.9470000000000001</v>
      </c>
      <c r="Y1913" s="13">
        <f>(X1913-U1913)/U1913*100</f>
        <v>0</v>
      </c>
      <c r="Z1913" s="14">
        <f>IF(W1913&gt;10,"NA",Y1913)</f>
        <v>0</v>
      </c>
    </row>
    <row r="1914" spans="1:26" ht="19" x14ac:dyDescent="0.25">
      <c r="A1914" s="23">
        <v>1913</v>
      </c>
      <c r="B1914" s="5" t="s">
        <v>0</v>
      </c>
      <c r="C1914" s="3" t="s">
        <v>22</v>
      </c>
      <c r="D1914" s="3" t="s">
        <v>22</v>
      </c>
      <c r="E1914" s="3" t="s">
        <v>47</v>
      </c>
      <c r="F1914" s="3" t="s">
        <v>41</v>
      </c>
      <c r="G1914" s="3">
        <v>1</v>
      </c>
      <c r="H1914" s="3" t="s">
        <v>9</v>
      </c>
      <c r="I1914" s="3" t="s">
        <v>45</v>
      </c>
      <c r="J1914" s="3">
        <v>237</v>
      </c>
      <c r="K1914" s="3">
        <v>13</v>
      </c>
      <c r="L1914" s="3">
        <v>11</v>
      </c>
      <c r="M1914" s="4">
        <f>PI()*(K1914/2)^2/1000+PI()*(L1914/2)^2/1000</f>
        <v>0.22776546738526002</v>
      </c>
      <c r="N1914" s="33">
        <v>0</v>
      </c>
      <c r="O1914" s="3">
        <v>6</v>
      </c>
      <c r="P1914" s="6">
        <v>3.0760000000000001</v>
      </c>
      <c r="Q1914" s="6">
        <v>3.7869999999999999</v>
      </c>
      <c r="R1914" s="6">
        <v>3.681</v>
      </c>
      <c r="S1914" s="6">
        <v>6.4000000000000001E-2</v>
      </c>
      <c r="T1914" s="6">
        <f>R1914-S1914</f>
        <v>3.617</v>
      </c>
      <c r="U1914" s="6">
        <v>3.6930000000000001</v>
      </c>
      <c r="V1914" s="6">
        <v>3.6930000000000001</v>
      </c>
      <c r="W1914" s="6">
        <f>100 - (1 - (((U1914-T1914)/U1914)+(S1914/T1914)))*100</f>
        <v>3.8273696412546485</v>
      </c>
      <c r="X1914" s="13">
        <f>V1914</f>
        <v>3.6930000000000001</v>
      </c>
      <c r="Y1914" s="13">
        <f>(X1914-U1914)/U1914*100</f>
        <v>0</v>
      </c>
      <c r="Z1914" s="14">
        <f>IF(W1914&gt;10,"NA",Y1914)</f>
        <v>0</v>
      </c>
    </row>
    <row r="1915" spans="1:26" ht="19" x14ac:dyDescent="0.25">
      <c r="A1915" s="23">
        <v>1914</v>
      </c>
      <c r="B1915" s="5" t="s">
        <v>0</v>
      </c>
      <c r="C1915" s="3" t="s">
        <v>22</v>
      </c>
      <c r="D1915" s="3" t="s">
        <v>22</v>
      </c>
      <c r="E1915" s="3" t="s">
        <v>47</v>
      </c>
      <c r="F1915" s="3" t="s">
        <v>41</v>
      </c>
      <c r="G1915" s="3">
        <v>2</v>
      </c>
      <c r="H1915" s="3" t="s">
        <v>9</v>
      </c>
      <c r="I1915" s="3" t="s">
        <v>35</v>
      </c>
      <c r="J1915" s="3">
        <v>256</v>
      </c>
      <c r="K1915" s="3">
        <v>15</v>
      </c>
      <c r="L1915" s="3">
        <v>0</v>
      </c>
      <c r="M1915" s="4">
        <f>PI()*(K1915/2)^2/1000+PI()*(L1915/2)^2/1000</f>
        <v>0.17671458676442586</v>
      </c>
      <c r="N1915" s="33">
        <v>0</v>
      </c>
      <c r="O1915" s="3">
        <v>1</v>
      </c>
      <c r="P1915" s="6">
        <v>2.8740000000000001</v>
      </c>
      <c r="Q1915" s="6">
        <v>3.7839999999999998</v>
      </c>
      <c r="R1915" s="6">
        <v>3.5859999999999999</v>
      </c>
      <c r="S1915" s="6">
        <v>0</v>
      </c>
      <c r="T1915" s="6">
        <f>R1915-S1915</f>
        <v>3.5859999999999999</v>
      </c>
      <c r="U1915" s="6">
        <v>4.21</v>
      </c>
      <c r="V1915" s="6">
        <v>4.21</v>
      </c>
      <c r="W1915" s="6">
        <f>100 - (1 - (((U1915-T1915)/U1915)+(S1915/T1915)))*100</f>
        <v>14.821852731591449</v>
      </c>
      <c r="X1915" s="13">
        <f>U1915</f>
        <v>4.21</v>
      </c>
      <c r="Y1915" s="13">
        <f>(X1915-U1915)/U1915*100</f>
        <v>0</v>
      </c>
      <c r="Z1915" s="14" t="str">
        <f>IF(W1915&gt;10,"NA",Y1915)</f>
        <v>NA</v>
      </c>
    </row>
    <row r="1916" spans="1:26" ht="19" x14ac:dyDescent="0.25">
      <c r="A1916" s="23">
        <v>1915</v>
      </c>
      <c r="B1916" s="5" t="s">
        <v>0</v>
      </c>
      <c r="C1916" s="3" t="s">
        <v>22</v>
      </c>
      <c r="D1916" s="3" t="s">
        <v>22</v>
      </c>
      <c r="E1916" s="3" t="s">
        <v>47</v>
      </c>
      <c r="F1916" s="3" t="s">
        <v>41</v>
      </c>
      <c r="G1916" s="3">
        <v>2</v>
      </c>
      <c r="H1916" s="3" t="s">
        <v>9</v>
      </c>
      <c r="I1916" s="3" t="s">
        <v>35</v>
      </c>
      <c r="J1916" s="3">
        <v>256</v>
      </c>
      <c r="K1916" s="3">
        <v>15</v>
      </c>
      <c r="L1916" s="3">
        <v>0</v>
      </c>
      <c r="M1916" s="4">
        <f>PI()*(K1916/2)^2/1000+PI()*(L1916/2)^2/1000</f>
        <v>0.17671458676442586</v>
      </c>
      <c r="N1916" s="33">
        <v>0</v>
      </c>
      <c r="O1916" s="3">
        <v>2</v>
      </c>
      <c r="P1916" s="6">
        <v>3.028</v>
      </c>
      <c r="Q1916" s="6">
        <v>4.0019999999999998</v>
      </c>
      <c r="R1916" s="6">
        <v>3.9470000000000001</v>
      </c>
      <c r="S1916" s="6">
        <v>0</v>
      </c>
      <c r="T1916" s="6">
        <f>R1916-S1916</f>
        <v>3.9470000000000001</v>
      </c>
      <c r="U1916" s="6">
        <v>3.9470000000000001</v>
      </c>
      <c r="V1916" s="6">
        <v>3.9470000000000001</v>
      </c>
      <c r="W1916" s="6">
        <f>100 - (1 - (((U1916-T1916)/U1916)+(S1916/T1916)))*100</f>
        <v>0</v>
      </c>
      <c r="X1916" s="13">
        <f>U1916</f>
        <v>3.9470000000000001</v>
      </c>
      <c r="Y1916" s="13">
        <f>(X1916-U1916)/U1916*100</f>
        <v>0</v>
      </c>
      <c r="Z1916" s="14">
        <f>IF(W1916&gt;10,"NA",Y1916)</f>
        <v>0</v>
      </c>
    </row>
    <row r="1917" spans="1:26" ht="19" x14ac:dyDescent="0.25">
      <c r="A1917" s="23">
        <v>1916</v>
      </c>
      <c r="B1917" s="5" t="s">
        <v>0</v>
      </c>
      <c r="C1917" s="3" t="s">
        <v>22</v>
      </c>
      <c r="D1917" s="3" t="s">
        <v>22</v>
      </c>
      <c r="E1917" s="3" t="s">
        <v>47</v>
      </c>
      <c r="F1917" s="3" t="s">
        <v>41</v>
      </c>
      <c r="G1917" s="3">
        <v>2</v>
      </c>
      <c r="H1917" s="3" t="s">
        <v>9</v>
      </c>
      <c r="I1917" s="3" t="s">
        <v>35</v>
      </c>
      <c r="J1917" s="3">
        <v>256</v>
      </c>
      <c r="K1917" s="3">
        <v>15</v>
      </c>
      <c r="L1917" s="3">
        <v>0</v>
      </c>
      <c r="M1917" s="4">
        <f>PI()*(K1917/2)^2/1000+PI()*(L1917/2)^2/1000</f>
        <v>0.17671458676442586</v>
      </c>
      <c r="N1917" s="33">
        <v>0</v>
      </c>
      <c r="O1917" s="3">
        <v>3</v>
      </c>
      <c r="P1917" s="6">
        <v>2.903</v>
      </c>
      <c r="Q1917" s="6">
        <v>3.46</v>
      </c>
      <c r="R1917" s="6">
        <v>3.3849999999999998</v>
      </c>
      <c r="S1917" s="6">
        <v>0</v>
      </c>
      <c r="T1917" s="6">
        <f>R1917-S1917</f>
        <v>3.3849999999999998</v>
      </c>
      <c r="U1917" s="6">
        <v>3.4009999999999998</v>
      </c>
      <c r="V1917" s="6">
        <v>3.4009999999999998</v>
      </c>
      <c r="W1917" s="6">
        <f>100 - (1 - (((U1917-T1917)/U1917)+(S1917/T1917)))*100</f>
        <v>0.47044986768597141</v>
      </c>
      <c r="X1917" s="13">
        <f>U1917</f>
        <v>3.4009999999999998</v>
      </c>
      <c r="Y1917" s="13">
        <f>(X1917-U1917)/U1917*100</f>
        <v>0</v>
      </c>
      <c r="Z1917" s="14">
        <f>IF(W1917&gt;10,"NA",Y1917)</f>
        <v>0</v>
      </c>
    </row>
    <row r="1918" spans="1:26" ht="19" x14ac:dyDescent="0.25">
      <c r="A1918" s="23">
        <v>1917</v>
      </c>
      <c r="B1918" s="5" t="s">
        <v>0</v>
      </c>
      <c r="C1918" s="3" t="s">
        <v>22</v>
      </c>
      <c r="D1918" s="3" t="s">
        <v>22</v>
      </c>
      <c r="E1918" s="3" t="s">
        <v>47</v>
      </c>
      <c r="F1918" s="3" t="s">
        <v>41</v>
      </c>
      <c r="G1918" s="3">
        <v>2</v>
      </c>
      <c r="H1918" s="3" t="s">
        <v>9</v>
      </c>
      <c r="I1918" s="3" t="s">
        <v>35</v>
      </c>
      <c r="J1918" s="3">
        <v>256</v>
      </c>
      <c r="K1918" s="3">
        <v>15</v>
      </c>
      <c r="L1918" s="3">
        <v>0</v>
      </c>
      <c r="M1918" s="4">
        <f>PI()*(K1918/2)^2/1000+PI()*(L1918/2)^2/1000</f>
        <v>0.17671458676442586</v>
      </c>
      <c r="N1918" s="33">
        <v>0</v>
      </c>
      <c r="O1918" s="3">
        <v>4</v>
      </c>
      <c r="P1918" s="6">
        <v>2.9569999999999999</v>
      </c>
      <c r="Q1918" s="6">
        <v>3.097</v>
      </c>
      <c r="R1918" s="6">
        <v>3.0539999999999998</v>
      </c>
      <c r="S1918" s="6">
        <v>0</v>
      </c>
      <c r="T1918" s="6">
        <f>R1918-S1918</f>
        <v>3.0539999999999998</v>
      </c>
      <c r="U1918" s="6">
        <v>3.4569999999999999</v>
      </c>
      <c r="V1918" s="6">
        <v>3.4569999999999999</v>
      </c>
      <c r="W1918" s="6">
        <f>100 - (1 - (((U1918-T1918)/U1918)+(S1918/T1918)))*100</f>
        <v>11.657506508533416</v>
      </c>
      <c r="X1918" s="13">
        <f>U1918</f>
        <v>3.4569999999999999</v>
      </c>
      <c r="Y1918" s="13">
        <f>(X1918-U1918)/U1918*100</f>
        <v>0</v>
      </c>
      <c r="Z1918" s="14" t="str">
        <f>IF(W1918&gt;10,"NA",Y1918)</f>
        <v>NA</v>
      </c>
    </row>
    <row r="1919" spans="1:26" ht="19" x14ac:dyDescent="0.25">
      <c r="A1919" s="23">
        <v>1918</v>
      </c>
      <c r="B1919" s="5" t="s">
        <v>0</v>
      </c>
      <c r="C1919" s="3" t="s">
        <v>22</v>
      </c>
      <c r="D1919" s="3" t="s">
        <v>22</v>
      </c>
      <c r="E1919" s="3" t="s">
        <v>47</v>
      </c>
      <c r="F1919" s="3" t="s">
        <v>41</v>
      </c>
      <c r="G1919" s="3">
        <v>2</v>
      </c>
      <c r="H1919" s="3" t="s">
        <v>9</v>
      </c>
      <c r="I1919" s="3" t="s">
        <v>35</v>
      </c>
      <c r="J1919" s="3">
        <v>256</v>
      </c>
      <c r="K1919" s="3">
        <v>15</v>
      </c>
      <c r="L1919" s="3">
        <v>0</v>
      </c>
      <c r="M1919" s="4">
        <f>PI()*(K1919/2)^2/1000+PI()*(L1919/2)^2/1000</f>
        <v>0.17671458676442586</v>
      </c>
      <c r="N1919" s="33">
        <v>0</v>
      </c>
      <c r="O1919" s="3">
        <v>5</v>
      </c>
      <c r="P1919" s="6">
        <v>3.1720000000000002</v>
      </c>
      <c r="Q1919" s="6">
        <v>4.9720000000000004</v>
      </c>
      <c r="R1919" s="6">
        <v>4.9080000000000004</v>
      </c>
      <c r="S1919" s="6">
        <v>0</v>
      </c>
      <c r="T1919" s="6">
        <f>R1919-S1919</f>
        <v>4.9080000000000004</v>
      </c>
      <c r="U1919" s="6">
        <v>4.9080000000000004</v>
      </c>
      <c r="V1919" s="6">
        <f>U1919-S1919</f>
        <v>4.9080000000000004</v>
      </c>
      <c r="W1919" s="6">
        <f>100 - (1 - (((U1919-T1919)/U1919)+(S1919/T1919)))*100</f>
        <v>0</v>
      </c>
      <c r="X1919" s="13">
        <f>U1919</f>
        <v>4.9080000000000004</v>
      </c>
      <c r="Y1919" s="13">
        <f>(X1919-U1919)/U1919*100</f>
        <v>0</v>
      </c>
      <c r="Z1919" s="14">
        <f>IF(W1919&gt;10,"NA",Y1919)</f>
        <v>0</v>
      </c>
    </row>
    <row r="1920" spans="1:26" ht="19" x14ac:dyDescent="0.25">
      <c r="A1920" s="23">
        <v>1919</v>
      </c>
      <c r="B1920" s="5" t="s">
        <v>0</v>
      </c>
      <c r="C1920" s="3" t="s">
        <v>22</v>
      </c>
      <c r="D1920" s="3" t="s">
        <v>22</v>
      </c>
      <c r="E1920" s="3" t="s">
        <v>47</v>
      </c>
      <c r="F1920" s="3" t="s">
        <v>41</v>
      </c>
      <c r="G1920" s="3">
        <v>3</v>
      </c>
      <c r="H1920" s="3" t="s">
        <v>9</v>
      </c>
      <c r="I1920" s="3" t="s">
        <v>56</v>
      </c>
      <c r="J1920" s="3">
        <v>246</v>
      </c>
      <c r="K1920" s="3">
        <v>44</v>
      </c>
      <c r="L1920" s="3">
        <v>0</v>
      </c>
      <c r="M1920" s="4">
        <f>PI()*(K1920/2)^2/1000+PI()*(L1920/2)^2/1000</f>
        <v>1.5205308443374599</v>
      </c>
      <c r="N1920" s="33">
        <v>0</v>
      </c>
      <c r="O1920" s="3">
        <v>1</v>
      </c>
      <c r="P1920" s="6">
        <v>3.2109999999999999</v>
      </c>
      <c r="Q1920" s="6">
        <v>4.6070000000000002</v>
      </c>
      <c r="R1920" s="6">
        <v>4.5129999999999999</v>
      </c>
      <c r="S1920" s="6">
        <v>0</v>
      </c>
      <c r="T1920" s="6">
        <f>R1920-S1920</f>
        <v>4.5129999999999999</v>
      </c>
      <c r="U1920" s="6">
        <f>R1920</f>
        <v>4.5129999999999999</v>
      </c>
      <c r="V1920" s="6">
        <f>U1920-S1920</f>
        <v>4.5129999999999999</v>
      </c>
      <c r="W1920" s="6">
        <f>100 - (1 - (((U1920-T1920)/U1920)+(S1920/T1920)))*100</f>
        <v>0</v>
      </c>
      <c r="X1920" s="13">
        <f>U1920</f>
        <v>4.5129999999999999</v>
      </c>
      <c r="Y1920" s="13">
        <f>(X1920-U1920)/U1920*100</f>
        <v>0</v>
      </c>
      <c r="Z1920" s="14">
        <f>IF(W1920&gt;10,"NA",Y1920)</f>
        <v>0</v>
      </c>
    </row>
    <row r="1921" spans="1:26" ht="19" x14ac:dyDescent="0.25">
      <c r="A1921" s="23">
        <v>1920</v>
      </c>
      <c r="B1921" s="5" t="s">
        <v>0</v>
      </c>
      <c r="C1921" s="3" t="s">
        <v>22</v>
      </c>
      <c r="D1921" s="3" t="s">
        <v>22</v>
      </c>
      <c r="E1921" s="3" t="s">
        <v>47</v>
      </c>
      <c r="F1921" s="3" t="s">
        <v>41</v>
      </c>
      <c r="G1921" s="3">
        <v>3</v>
      </c>
      <c r="H1921" s="3" t="s">
        <v>9</v>
      </c>
      <c r="I1921" s="3" t="s">
        <v>56</v>
      </c>
      <c r="J1921" s="3">
        <v>246</v>
      </c>
      <c r="K1921" s="3">
        <v>44</v>
      </c>
      <c r="L1921" s="3">
        <v>0</v>
      </c>
      <c r="M1921" s="4">
        <f>PI()*(K1921/2)^2/1000+PI()*(L1921/2)^2/1000</f>
        <v>1.5205308443374599</v>
      </c>
      <c r="N1921" s="33">
        <v>1</v>
      </c>
      <c r="O1921" s="3">
        <v>2</v>
      </c>
      <c r="P1921" s="6">
        <v>1.972</v>
      </c>
      <c r="Q1921" s="6">
        <v>3.2120000000000002</v>
      </c>
      <c r="R1921" s="6">
        <v>3.133</v>
      </c>
      <c r="S1921" s="6">
        <v>0</v>
      </c>
      <c r="T1921" s="6">
        <f>R1921-S1921</f>
        <v>3.133</v>
      </c>
      <c r="U1921" s="6">
        <f>R1921</f>
        <v>3.133</v>
      </c>
      <c r="V1921" s="6">
        <f>U1921-S1921</f>
        <v>3.133</v>
      </c>
      <c r="W1921" s="6">
        <f>100 - (1 - (((U1921-T1921)/U1921)+(S1921/T1921)))*100</f>
        <v>0</v>
      </c>
      <c r="X1921" s="13">
        <f>U1921</f>
        <v>3.133</v>
      </c>
      <c r="Y1921" s="13">
        <f>(X1921-U1921)/U1921*100</f>
        <v>0</v>
      </c>
      <c r="Z1921" s="14">
        <f>IF(W1921&gt;10,"NA",Y1921)</f>
        <v>0</v>
      </c>
    </row>
    <row r="1922" spans="1:26" ht="19" x14ac:dyDescent="0.25">
      <c r="A1922" s="23">
        <v>1921</v>
      </c>
      <c r="B1922" s="5" t="s">
        <v>0</v>
      </c>
      <c r="C1922" s="3" t="s">
        <v>22</v>
      </c>
      <c r="D1922" s="3" t="s">
        <v>22</v>
      </c>
      <c r="E1922" s="3" t="s">
        <v>47</v>
      </c>
      <c r="F1922" s="3" t="s">
        <v>41</v>
      </c>
      <c r="G1922" s="3">
        <v>3</v>
      </c>
      <c r="H1922" s="3" t="s">
        <v>9</v>
      </c>
      <c r="I1922" s="3" t="s">
        <v>56</v>
      </c>
      <c r="J1922" s="3">
        <v>246</v>
      </c>
      <c r="K1922" s="3">
        <v>44</v>
      </c>
      <c r="L1922" s="3">
        <v>0</v>
      </c>
      <c r="M1922" s="4">
        <f>PI()*(K1922/2)^2/1000+PI()*(L1922/2)^2/1000</f>
        <v>1.5205308443374599</v>
      </c>
      <c r="N1922" s="33">
        <v>0</v>
      </c>
      <c r="O1922" s="3">
        <v>3</v>
      </c>
      <c r="P1922" s="6">
        <v>3.3820000000000001</v>
      </c>
      <c r="Q1922" s="6">
        <v>4.7030000000000003</v>
      </c>
      <c r="R1922" s="6">
        <v>4.6230000000000002</v>
      </c>
      <c r="S1922" s="6">
        <v>0</v>
      </c>
      <c r="T1922" s="6">
        <f>R1922-S1922</f>
        <v>4.6230000000000002</v>
      </c>
      <c r="U1922" s="6">
        <f>R1922</f>
        <v>4.6230000000000002</v>
      </c>
      <c r="V1922" s="6">
        <f>U1922-S1922</f>
        <v>4.6230000000000002</v>
      </c>
      <c r="W1922" s="6">
        <f>100 - (1 - (((U1922-T1922)/U1922)+(S1922/T1922)))*100</f>
        <v>0</v>
      </c>
      <c r="X1922" s="13">
        <f>U1922</f>
        <v>4.6230000000000002</v>
      </c>
      <c r="Y1922" s="13">
        <f>(X1922-U1922)/U1922*100</f>
        <v>0</v>
      </c>
      <c r="Z1922" s="14">
        <f>IF(W1922&gt;10,"NA",Y1922)</f>
        <v>0</v>
      </c>
    </row>
    <row r="1923" spans="1:26" ht="19" x14ac:dyDescent="0.25">
      <c r="A1923" s="23">
        <v>1922</v>
      </c>
      <c r="B1923" s="5" t="s">
        <v>0</v>
      </c>
      <c r="C1923" s="3" t="s">
        <v>22</v>
      </c>
      <c r="D1923" s="3" t="s">
        <v>22</v>
      </c>
      <c r="E1923" s="3" t="s">
        <v>47</v>
      </c>
      <c r="F1923" s="3" t="s">
        <v>41</v>
      </c>
      <c r="G1923" s="3">
        <v>3</v>
      </c>
      <c r="H1923" s="3" t="s">
        <v>9</v>
      </c>
      <c r="I1923" s="3" t="s">
        <v>56</v>
      </c>
      <c r="J1923" s="3">
        <v>246</v>
      </c>
      <c r="K1923" s="3">
        <v>44</v>
      </c>
      <c r="L1923" s="3">
        <v>0</v>
      </c>
      <c r="M1923" s="4">
        <f>PI()*(K1923/2)^2/1000+PI()*(L1923/2)^2/1000</f>
        <v>1.5205308443374599</v>
      </c>
      <c r="N1923" s="33">
        <v>0</v>
      </c>
      <c r="O1923" s="3">
        <v>4</v>
      </c>
      <c r="P1923" s="6">
        <v>2.5790000000000002</v>
      </c>
      <c r="Q1923" s="6">
        <v>3.819</v>
      </c>
      <c r="R1923" s="6">
        <v>3.7149999999999999</v>
      </c>
      <c r="S1923" s="6">
        <v>0</v>
      </c>
      <c r="T1923" s="6">
        <f>R1923-S1923</f>
        <v>3.7149999999999999</v>
      </c>
      <c r="U1923" s="6">
        <f>R1923</f>
        <v>3.7149999999999999</v>
      </c>
      <c r="V1923" s="6">
        <f>U1923-S1923</f>
        <v>3.7149999999999999</v>
      </c>
      <c r="W1923" s="6">
        <f>100 - (1 - (((U1923-T1923)/U1923)+(S1923/T1923)))*100</f>
        <v>0</v>
      </c>
      <c r="X1923" s="13">
        <f>U1923</f>
        <v>3.7149999999999999</v>
      </c>
      <c r="Y1923" s="13">
        <f>(X1923-U1923)/U1923*100</f>
        <v>0</v>
      </c>
      <c r="Z1923" s="14">
        <f>IF(W1923&gt;10,"NA",Y1923)</f>
        <v>0</v>
      </c>
    </row>
    <row r="1924" spans="1:26" ht="19" x14ac:dyDescent="0.25">
      <c r="A1924" s="23">
        <v>1923</v>
      </c>
      <c r="B1924" s="5" t="s">
        <v>0</v>
      </c>
      <c r="C1924" s="3" t="s">
        <v>22</v>
      </c>
      <c r="D1924" s="3" t="s">
        <v>22</v>
      </c>
      <c r="E1924" s="3" t="s">
        <v>47</v>
      </c>
      <c r="F1924" s="3" t="s">
        <v>41</v>
      </c>
      <c r="G1924" s="3">
        <v>3</v>
      </c>
      <c r="H1924" s="3" t="s">
        <v>9</v>
      </c>
      <c r="I1924" s="3" t="s">
        <v>56</v>
      </c>
      <c r="J1924" s="3">
        <v>246</v>
      </c>
      <c r="K1924" s="3">
        <v>44</v>
      </c>
      <c r="L1924" s="3">
        <v>0</v>
      </c>
      <c r="M1924" s="4">
        <f>PI()*(K1924/2)^2/1000+PI()*(L1924/2)^2/1000</f>
        <v>1.5205308443374599</v>
      </c>
      <c r="N1924" s="33">
        <v>0</v>
      </c>
      <c r="O1924" s="3">
        <v>5</v>
      </c>
      <c r="P1924" s="6">
        <v>4.2</v>
      </c>
      <c r="Q1924" s="6">
        <v>7.1360000000000001</v>
      </c>
      <c r="R1924" s="6">
        <v>6.9109999999999996</v>
      </c>
      <c r="S1924" s="6">
        <v>0</v>
      </c>
      <c r="T1924" s="6">
        <f>R1924-S1924</f>
        <v>6.9109999999999996</v>
      </c>
      <c r="U1924" s="6">
        <v>7.1550000000000002</v>
      </c>
      <c r="V1924" s="6">
        <f>U1924-S1924</f>
        <v>7.1550000000000002</v>
      </c>
      <c r="W1924" s="6">
        <f>100 - (1 - (((U1924-T1924)/U1924)+(S1924/T1924)))*100</f>
        <v>3.4102026554856764</v>
      </c>
      <c r="X1924" s="13">
        <f>U1924</f>
        <v>7.1550000000000002</v>
      </c>
      <c r="Y1924" s="13">
        <f>(X1924-U1924)/U1924*100</f>
        <v>0</v>
      </c>
      <c r="Z1924" s="14">
        <f>IF(W1924&gt;10,"NA",Y1924)</f>
        <v>0</v>
      </c>
    </row>
    <row r="1925" spans="1:26" ht="19" x14ac:dyDescent="0.25">
      <c r="A1925" s="23">
        <v>1924</v>
      </c>
      <c r="B1925" s="5" t="s">
        <v>0</v>
      </c>
      <c r="C1925" s="3" t="s">
        <v>22</v>
      </c>
      <c r="D1925" s="3" t="s">
        <v>22</v>
      </c>
      <c r="E1925" s="3" t="s">
        <v>47</v>
      </c>
      <c r="F1925" s="3" t="s">
        <v>41</v>
      </c>
      <c r="G1925" s="3">
        <v>3</v>
      </c>
      <c r="H1925" s="3" t="s">
        <v>9</v>
      </c>
      <c r="I1925" s="3" t="s">
        <v>56</v>
      </c>
      <c r="J1925" s="3">
        <v>246</v>
      </c>
      <c r="K1925" s="3">
        <v>44</v>
      </c>
      <c r="L1925" s="3">
        <v>0</v>
      </c>
      <c r="M1925" s="4">
        <f>PI()*(K1925/2)^2/1000+PI()*(L1925/2)^2/1000</f>
        <v>1.5205308443374599</v>
      </c>
      <c r="N1925" s="33">
        <v>0</v>
      </c>
      <c r="O1925" s="3">
        <v>6</v>
      </c>
      <c r="P1925" s="6">
        <v>2.5289999999999999</v>
      </c>
      <c r="Q1925" s="6">
        <v>2.5350000000000001</v>
      </c>
      <c r="R1925" s="6">
        <v>2.46</v>
      </c>
      <c r="S1925" s="6">
        <v>0</v>
      </c>
      <c r="T1925" s="6">
        <f>R1925-S1925</f>
        <v>2.46</v>
      </c>
      <c r="U1925" s="6">
        <f>R1925</f>
        <v>2.46</v>
      </c>
      <c r="V1925" s="6">
        <f>U1925-S1925</f>
        <v>2.46</v>
      </c>
      <c r="W1925" s="6">
        <f>100 - (1 - (((U1925-T1925)/U1925)+(S1925/T1925)))*100</f>
        <v>0</v>
      </c>
      <c r="X1925" s="13">
        <f>U1925</f>
        <v>2.46</v>
      </c>
      <c r="Y1925" s="13">
        <f>(X1925-U1925)/U1925*100</f>
        <v>0</v>
      </c>
      <c r="Z1925" s="14">
        <f>IF(W1925&gt;10,"NA",Y1925)</f>
        <v>0</v>
      </c>
    </row>
    <row r="1926" spans="1:26" ht="19" x14ac:dyDescent="0.25">
      <c r="A1926" s="23">
        <v>1925</v>
      </c>
      <c r="B1926" s="5" t="s">
        <v>0</v>
      </c>
      <c r="C1926" s="3" t="s">
        <v>22</v>
      </c>
      <c r="D1926" s="3" t="s">
        <v>22</v>
      </c>
      <c r="E1926" s="3" t="s">
        <v>47</v>
      </c>
      <c r="F1926" s="3" t="s">
        <v>41</v>
      </c>
      <c r="G1926" s="3">
        <v>3</v>
      </c>
      <c r="H1926" s="3" t="s">
        <v>9</v>
      </c>
      <c r="I1926" s="3" t="s">
        <v>56</v>
      </c>
      <c r="J1926" s="3">
        <v>246</v>
      </c>
      <c r="K1926" s="3">
        <v>44</v>
      </c>
      <c r="L1926" s="3">
        <v>0</v>
      </c>
      <c r="M1926" s="4">
        <f>PI()*(K1926/2)^2/1000+PI()*(L1926/2)^2/1000</f>
        <v>1.5205308443374599</v>
      </c>
      <c r="N1926" s="33">
        <v>0</v>
      </c>
      <c r="O1926" s="3">
        <v>7</v>
      </c>
      <c r="P1926" s="6">
        <v>1.8620000000000001</v>
      </c>
      <c r="Q1926" s="6">
        <v>2.2469999999999999</v>
      </c>
      <c r="R1926" s="6">
        <v>2.1880000000000002</v>
      </c>
      <c r="S1926" s="6">
        <v>0</v>
      </c>
      <c r="T1926" s="6">
        <f>R1926-S1926</f>
        <v>2.1880000000000002</v>
      </c>
      <c r="U1926" s="6">
        <f>R1926</f>
        <v>2.1880000000000002</v>
      </c>
      <c r="V1926" s="6">
        <f>U1926-S1926</f>
        <v>2.1880000000000002</v>
      </c>
      <c r="W1926" s="6">
        <f>100 - (1 - (((U1926-T1926)/U1926)+(S1926/T1926)))*100</f>
        <v>0</v>
      </c>
      <c r="X1926" s="13">
        <f>U1926</f>
        <v>2.1880000000000002</v>
      </c>
      <c r="Y1926" s="13">
        <f>(X1926-U1926)/U1926*100</f>
        <v>0</v>
      </c>
      <c r="Z1926" s="14">
        <f>IF(W1926&gt;10,"NA",Y1926)</f>
        <v>0</v>
      </c>
    </row>
    <row r="1927" spans="1:26" ht="19" x14ac:dyDescent="0.25">
      <c r="A1927" s="23">
        <v>1926</v>
      </c>
      <c r="B1927" s="5" t="s">
        <v>0</v>
      </c>
      <c r="C1927" s="3" t="s">
        <v>22</v>
      </c>
      <c r="D1927" s="3" t="s">
        <v>22</v>
      </c>
      <c r="E1927" s="3" t="s">
        <v>47</v>
      </c>
      <c r="F1927" s="3" t="s">
        <v>41</v>
      </c>
      <c r="G1927" s="3">
        <v>3</v>
      </c>
      <c r="H1927" s="3" t="s">
        <v>9</v>
      </c>
      <c r="I1927" s="3" t="s">
        <v>56</v>
      </c>
      <c r="J1927" s="3">
        <v>246</v>
      </c>
      <c r="K1927" s="3">
        <v>44</v>
      </c>
      <c r="L1927" s="3">
        <v>0</v>
      </c>
      <c r="M1927" s="4">
        <f>PI()*(K1927/2)^2/1000+PI()*(L1927/2)^2/1000</f>
        <v>1.5205308443374599</v>
      </c>
      <c r="N1927" s="33">
        <v>0</v>
      </c>
      <c r="O1927" s="3">
        <v>8</v>
      </c>
      <c r="P1927" s="6">
        <v>2.0859999999999999</v>
      </c>
      <c r="Q1927" s="6">
        <v>2.31</v>
      </c>
      <c r="R1927" s="6">
        <v>2.2229999999999999</v>
      </c>
      <c r="S1927" s="6">
        <v>0</v>
      </c>
      <c r="T1927" s="6">
        <f>R1927-S1927</f>
        <v>2.2229999999999999</v>
      </c>
      <c r="U1927" s="6">
        <v>2.2610000000000001</v>
      </c>
      <c r="V1927" s="6">
        <f>U1927-S1927</f>
        <v>2.2610000000000001</v>
      </c>
      <c r="W1927" s="6">
        <f>100 - (1 - (((U1927-T1927)/U1927)+(S1927/T1927)))*100</f>
        <v>1.6806722689075855</v>
      </c>
      <c r="X1927" s="13">
        <f>U1927</f>
        <v>2.2610000000000001</v>
      </c>
      <c r="Y1927" s="13">
        <f>(X1927-U1927)/U1927*100</f>
        <v>0</v>
      </c>
      <c r="Z1927" s="14">
        <f>IF(W1927&gt;10,"NA",Y1927)</f>
        <v>0</v>
      </c>
    </row>
    <row r="1928" spans="1:26" ht="19" x14ac:dyDescent="0.25">
      <c r="A1928" s="23">
        <v>1927</v>
      </c>
      <c r="B1928" s="5" t="s">
        <v>0</v>
      </c>
      <c r="C1928" s="3" t="s">
        <v>22</v>
      </c>
      <c r="D1928" s="3" t="s">
        <v>22</v>
      </c>
      <c r="E1928" s="3" t="s">
        <v>47</v>
      </c>
      <c r="F1928" s="3" t="s">
        <v>41</v>
      </c>
      <c r="G1928" s="3">
        <v>3</v>
      </c>
      <c r="H1928" s="3" t="s">
        <v>9</v>
      </c>
      <c r="I1928" s="3" t="s">
        <v>56</v>
      </c>
      <c r="J1928" s="3">
        <v>246</v>
      </c>
      <c r="K1928" s="3">
        <v>44</v>
      </c>
      <c r="L1928" s="3">
        <v>0</v>
      </c>
      <c r="M1928" s="4">
        <f>PI()*(K1928/2)^2/1000+PI()*(L1928/2)^2/1000</f>
        <v>1.5205308443374599</v>
      </c>
      <c r="N1928" s="33">
        <v>0</v>
      </c>
      <c r="O1928" s="3">
        <v>9</v>
      </c>
      <c r="P1928" s="6">
        <v>2.2949999999999999</v>
      </c>
      <c r="Q1928" s="6">
        <v>2.198</v>
      </c>
      <c r="R1928" s="6">
        <v>2.1110000000000002</v>
      </c>
      <c r="S1928" s="6">
        <v>0</v>
      </c>
      <c r="T1928" s="6">
        <f>R1928-S1928</f>
        <v>2.1110000000000002</v>
      </c>
      <c r="U1928" s="6">
        <v>2.1179999999999999</v>
      </c>
      <c r="V1928" s="6">
        <f>U1928-S1928</f>
        <v>2.1179999999999999</v>
      </c>
      <c r="W1928" s="6">
        <f>100 - (1 - (((U1928-T1928)/U1928)+(S1928/T1928)))*100</f>
        <v>0.33050047214351252</v>
      </c>
      <c r="X1928" s="13">
        <f>U1928</f>
        <v>2.1179999999999999</v>
      </c>
      <c r="Y1928" s="13">
        <f>(X1928-U1928)/U1928*100</f>
        <v>0</v>
      </c>
      <c r="Z1928" s="14">
        <f>IF(W1928&gt;10,"NA",Y1928)</f>
        <v>0</v>
      </c>
    </row>
    <row r="1929" spans="1:26" ht="19" x14ac:dyDescent="0.25">
      <c r="A1929" s="23">
        <v>1928</v>
      </c>
      <c r="B1929" s="5" t="s">
        <v>0</v>
      </c>
      <c r="C1929" s="3" t="s">
        <v>22</v>
      </c>
      <c r="D1929" s="3" t="s">
        <v>22</v>
      </c>
      <c r="E1929" s="3" t="s">
        <v>47</v>
      </c>
      <c r="F1929" s="3" t="s">
        <v>41</v>
      </c>
      <c r="G1929" s="3">
        <v>3</v>
      </c>
      <c r="H1929" s="3" t="s">
        <v>9</v>
      </c>
      <c r="I1929" s="3" t="s">
        <v>56</v>
      </c>
      <c r="J1929" s="3">
        <v>246</v>
      </c>
      <c r="K1929" s="3">
        <v>44</v>
      </c>
      <c r="L1929" s="3">
        <v>0</v>
      </c>
      <c r="M1929" s="4">
        <f>PI()*(K1929/2)^2/1000+PI()*(L1929/2)^2/1000</f>
        <v>1.5205308443374599</v>
      </c>
      <c r="N1929" s="33">
        <v>0</v>
      </c>
      <c r="O1929" s="3">
        <v>10</v>
      </c>
      <c r="P1929" s="6">
        <v>3.12</v>
      </c>
      <c r="Q1929" s="6">
        <v>4.8310000000000004</v>
      </c>
      <c r="R1929" s="6">
        <v>4.7439999999999998</v>
      </c>
      <c r="S1929" s="6">
        <v>0</v>
      </c>
      <c r="T1929" s="6">
        <f>R1929-S1929</f>
        <v>4.7439999999999998</v>
      </c>
      <c r="U1929" s="6">
        <f>R1929</f>
        <v>4.7439999999999998</v>
      </c>
      <c r="V1929" s="6">
        <f>U1929-S1929</f>
        <v>4.7439999999999998</v>
      </c>
      <c r="W1929" s="6">
        <f>100 - (1 - (((U1929-T1929)/U1929)+(S1929/T1929)))*100</f>
        <v>0</v>
      </c>
      <c r="X1929" s="13">
        <f>U1929</f>
        <v>4.7439999999999998</v>
      </c>
      <c r="Y1929" s="13">
        <f>(X1929-U1929)/U1929*100</f>
        <v>0</v>
      </c>
      <c r="Z1929" s="14">
        <f>IF(W1929&gt;10,"NA",Y1929)</f>
        <v>0</v>
      </c>
    </row>
    <row r="1930" spans="1:26" ht="19" x14ac:dyDescent="0.25">
      <c r="A1930" s="23">
        <v>1929</v>
      </c>
      <c r="B1930" s="5" t="s">
        <v>0</v>
      </c>
      <c r="C1930" s="3" t="s">
        <v>22</v>
      </c>
      <c r="D1930" s="3" t="s">
        <v>22</v>
      </c>
      <c r="E1930" s="3" t="s">
        <v>47</v>
      </c>
      <c r="F1930" s="3" t="s">
        <v>41</v>
      </c>
      <c r="G1930" s="3">
        <v>4</v>
      </c>
      <c r="H1930" s="3" t="s">
        <v>9</v>
      </c>
      <c r="I1930" s="3" t="s">
        <v>56</v>
      </c>
      <c r="J1930" s="3">
        <v>247</v>
      </c>
      <c r="K1930" s="3">
        <v>16</v>
      </c>
      <c r="L1930" s="3">
        <v>0</v>
      </c>
      <c r="M1930" s="4">
        <f>PI()*(K1930/2)^2/1000+PI()*(L1930/2)^2/1000</f>
        <v>0.20106192982974677</v>
      </c>
      <c r="N1930" s="33">
        <v>0</v>
      </c>
      <c r="O1930" s="3">
        <v>1</v>
      </c>
      <c r="P1930" s="6">
        <v>2.1779999999999999</v>
      </c>
      <c r="Q1930" s="6">
        <v>2.7290000000000001</v>
      </c>
      <c r="R1930" s="6">
        <v>2.6579999999999999</v>
      </c>
      <c r="S1930" s="6">
        <v>0</v>
      </c>
      <c r="T1930" s="6">
        <f>R1930-S1930</f>
        <v>2.6579999999999999</v>
      </c>
      <c r="U1930" s="6">
        <v>2.6840000000000002</v>
      </c>
      <c r="V1930" s="6">
        <f>U1930-S1930</f>
        <v>2.6840000000000002</v>
      </c>
      <c r="W1930" s="6">
        <f>100 - (1 - (((U1930-T1930)/U1930)+(S1930/T1930)))*100</f>
        <v>0.96870342771983076</v>
      </c>
      <c r="X1930" s="13">
        <f>U1930</f>
        <v>2.6840000000000002</v>
      </c>
      <c r="Y1930" s="13">
        <f>(X1930-U1930)/U1930*100</f>
        <v>0</v>
      </c>
      <c r="Z1930" s="14">
        <f>IF(W1930&gt;10,"NA",Y1930)</f>
        <v>0</v>
      </c>
    </row>
    <row r="1931" spans="1:26" ht="19" x14ac:dyDescent="0.25">
      <c r="A1931" s="23">
        <v>1930</v>
      </c>
      <c r="B1931" s="5" t="s">
        <v>0</v>
      </c>
      <c r="C1931" s="3" t="s">
        <v>22</v>
      </c>
      <c r="D1931" s="3" t="s">
        <v>22</v>
      </c>
      <c r="E1931" s="3" t="s">
        <v>47</v>
      </c>
      <c r="F1931" s="3" t="s">
        <v>41</v>
      </c>
      <c r="G1931" s="3">
        <v>4</v>
      </c>
      <c r="H1931" s="3" t="s">
        <v>9</v>
      </c>
      <c r="I1931" s="3" t="s">
        <v>56</v>
      </c>
      <c r="J1931" s="3">
        <v>247</v>
      </c>
      <c r="K1931" s="3">
        <v>16</v>
      </c>
      <c r="L1931" s="3">
        <v>0</v>
      </c>
      <c r="M1931" s="4">
        <f>PI()*(K1931/2)^2/1000+PI()*(L1931/2)^2/1000</f>
        <v>0.20106192982974677</v>
      </c>
      <c r="N1931" s="33">
        <v>0</v>
      </c>
      <c r="O1931" s="3">
        <v>2</v>
      </c>
      <c r="P1931" s="6">
        <v>2.2949999999999999</v>
      </c>
      <c r="Q1931" s="6">
        <v>2.3620000000000001</v>
      </c>
      <c r="R1931" s="6">
        <v>2.302</v>
      </c>
      <c r="S1931" s="6">
        <v>0</v>
      </c>
      <c r="T1931" s="6">
        <f>R1931-S1931</f>
        <v>2.302</v>
      </c>
      <c r="U1931" s="6">
        <v>3.2090000000000001</v>
      </c>
      <c r="V1931" s="6">
        <f>U1931-S1931</f>
        <v>3.2090000000000001</v>
      </c>
      <c r="W1931" s="6">
        <f>100 - (1 - (((U1931-T1931)/U1931)+(S1931/T1931)))*100</f>
        <v>28.264256777812406</v>
      </c>
      <c r="X1931" s="13">
        <f>U1931</f>
        <v>3.2090000000000001</v>
      </c>
      <c r="Y1931" s="13">
        <f>(X1931-U1931)/U1931*100</f>
        <v>0</v>
      </c>
      <c r="Z1931" s="14" t="str">
        <f>IF(W1931&gt;10,"NA",Y1931)</f>
        <v>NA</v>
      </c>
    </row>
    <row r="1932" spans="1:26" ht="19" x14ac:dyDescent="0.25">
      <c r="A1932" s="23">
        <v>1931</v>
      </c>
      <c r="B1932" s="5" t="s">
        <v>0</v>
      </c>
      <c r="C1932" s="3" t="s">
        <v>22</v>
      </c>
      <c r="D1932" s="3" t="s">
        <v>22</v>
      </c>
      <c r="E1932" s="3" t="s">
        <v>47</v>
      </c>
      <c r="F1932" s="3" t="s">
        <v>41</v>
      </c>
      <c r="G1932" s="3">
        <v>4</v>
      </c>
      <c r="H1932" s="3" t="s">
        <v>9</v>
      </c>
      <c r="I1932" s="3" t="s">
        <v>56</v>
      </c>
      <c r="J1932" s="3">
        <v>247</v>
      </c>
      <c r="K1932" s="3">
        <v>16</v>
      </c>
      <c r="L1932" s="3">
        <v>0</v>
      </c>
      <c r="M1932" s="4">
        <f>PI()*(K1932/2)^2/1000+PI()*(L1932/2)^2/1000</f>
        <v>0.20106192982974677</v>
      </c>
      <c r="N1932" s="33">
        <v>0</v>
      </c>
      <c r="O1932" s="3">
        <v>3</v>
      </c>
      <c r="P1932" s="6">
        <v>3.2120000000000002</v>
      </c>
      <c r="Q1932" s="6">
        <v>4.2670000000000003</v>
      </c>
      <c r="R1932" s="6">
        <v>4.2030000000000003</v>
      </c>
      <c r="S1932" s="6">
        <v>0</v>
      </c>
      <c r="T1932" s="6">
        <f>R1932-S1932</f>
        <v>4.2030000000000003</v>
      </c>
      <c r="U1932" s="6">
        <v>4.2030000000000003</v>
      </c>
      <c r="V1932" s="6">
        <v>4.2030000000000003</v>
      </c>
      <c r="W1932" s="6">
        <f>100 - (1 - (((U1932-T1932)/U1932)+(S1932/T1932)))*100</f>
        <v>0</v>
      </c>
      <c r="X1932" s="13">
        <f>U1932</f>
        <v>4.2030000000000003</v>
      </c>
      <c r="Y1932" s="13">
        <f>(X1932-U1932)/U1932*100</f>
        <v>0</v>
      </c>
      <c r="Z1932" s="14">
        <f>IF(W1932&gt;10,"NA",Y1932)</f>
        <v>0</v>
      </c>
    </row>
    <row r="1933" spans="1:26" ht="19" x14ac:dyDescent="0.25">
      <c r="A1933" s="23">
        <v>1932</v>
      </c>
      <c r="B1933" s="5" t="s">
        <v>0</v>
      </c>
      <c r="C1933" s="3" t="s">
        <v>22</v>
      </c>
      <c r="D1933" s="3" t="s">
        <v>22</v>
      </c>
      <c r="E1933" s="3" t="s">
        <v>47</v>
      </c>
      <c r="F1933" s="3" t="s">
        <v>41</v>
      </c>
      <c r="G1933" s="3">
        <v>4</v>
      </c>
      <c r="H1933" s="3" t="s">
        <v>9</v>
      </c>
      <c r="I1933" s="3" t="s">
        <v>56</v>
      </c>
      <c r="J1933" s="3">
        <v>247</v>
      </c>
      <c r="K1933" s="3">
        <v>16</v>
      </c>
      <c r="L1933" s="3">
        <v>0</v>
      </c>
      <c r="M1933" s="4">
        <f>PI()*(K1933/2)^2/1000+PI()*(L1933/2)^2/1000</f>
        <v>0.20106192982974677</v>
      </c>
      <c r="N1933" s="33">
        <v>0</v>
      </c>
      <c r="O1933" s="3">
        <v>4</v>
      </c>
      <c r="P1933" s="6">
        <v>3.2469999999999999</v>
      </c>
      <c r="Q1933" s="6">
        <v>4.3109999999999999</v>
      </c>
      <c r="R1933" s="6">
        <v>4.2210000000000001</v>
      </c>
      <c r="S1933" s="6">
        <v>0</v>
      </c>
      <c r="T1933" s="6">
        <f>R1933-S1933</f>
        <v>4.2210000000000001</v>
      </c>
      <c r="U1933" s="6">
        <v>4.2210000000000001</v>
      </c>
      <c r="V1933" s="6">
        <v>4.2210000000000001</v>
      </c>
      <c r="W1933" s="6">
        <f>100 - (1 - (((U1933-T1933)/U1933)+(S1933/T1933)))*100</f>
        <v>0</v>
      </c>
      <c r="X1933" s="13">
        <f>U1933</f>
        <v>4.2210000000000001</v>
      </c>
      <c r="Y1933" s="13">
        <f>(X1933-U1933)/U1933*100</f>
        <v>0</v>
      </c>
      <c r="Z1933" s="14">
        <f>IF(W1933&gt;10,"NA",Y1933)</f>
        <v>0</v>
      </c>
    </row>
    <row r="1934" spans="1:26" ht="19" x14ac:dyDescent="0.25">
      <c r="A1934" s="23">
        <v>1933</v>
      </c>
      <c r="B1934" s="5" t="s">
        <v>0</v>
      </c>
      <c r="C1934" s="3" t="s">
        <v>22</v>
      </c>
      <c r="D1934" s="3" t="s">
        <v>22</v>
      </c>
      <c r="E1934" s="3" t="s">
        <v>47</v>
      </c>
      <c r="F1934" s="3" t="s">
        <v>41</v>
      </c>
      <c r="G1934" s="3">
        <v>4</v>
      </c>
      <c r="H1934" s="3" t="s">
        <v>9</v>
      </c>
      <c r="I1934" s="3" t="s">
        <v>56</v>
      </c>
      <c r="J1934" s="3">
        <v>247</v>
      </c>
      <c r="K1934" s="3">
        <v>16</v>
      </c>
      <c r="L1934" s="3">
        <v>0</v>
      </c>
      <c r="M1934" s="4">
        <f>PI()*(K1934/2)^2/1000+PI()*(L1934/2)^2/1000</f>
        <v>0.20106192982974677</v>
      </c>
      <c r="N1934" s="33">
        <v>0</v>
      </c>
      <c r="O1934" s="3">
        <v>5</v>
      </c>
      <c r="P1934" s="6">
        <v>4.42</v>
      </c>
      <c r="Q1934" s="6">
        <v>7.3</v>
      </c>
      <c r="R1934" s="6">
        <v>7.1790000000000003</v>
      </c>
      <c r="S1934" s="6">
        <f>0.056+0.059+0.038+0.015+0.011+0.009+0.011+0.004+0.006+0.003</f>
        <v>0.21200000000000002</v>
      </c>
      <c r="T1934" s="6">
        <f>R1934-S1934</f>
        <v>6.9670000000000005</v>
      </c>
      <c r="U1934" s="6">
        <v>7.452</v>
      </c>
      <c r="V1934" s="6">
        <v>7.452</v>
      </c>
      <c r="W1934" s="6">
        <f>100 - (1 - (((U1934-T1934)/U1934)+(S1934/T1934)))*100</f>
        <v>9.5512365209779233</v>
      </c>
      <c r="X1934" s="13">
        <f>U1934</f>
        <v>7.452</v>
      </c>
      <c r="Y1934" s="13">
        <f>(X1934-U1934)/U1934*100</f>
        <v>0</v>
      </c>
      <c r="Z1934" s="14">
        <f>IF(W1934&gt;10,"NA",Y1934)</f>
        <v>0</v>
      </c>
    </row>
    <row r="1935" spans="1:26" ht="19" x14ac:dyDescent="0.25">
      <c r="A1935" s="23">
        <v>1934</v>
      </c>
      <c r="B1935" s="5" t="s">
        <v>0</v>
      </c>
      <c r="C1935" s="3" t="s">
        <v>22</v>
      </c>
      <c r="D1935" s="3" t="s">
        <v>22</v>
      </c>
      <c r="E1935" s="3" t="s">
        <v>47</v>
      </c>
      <c r="F1935" s="3" t="s">
        <v>41</v>
      </c>
      <c r="G1935" s="3">
        <v>5</v>
      </c>
      <c r="H1935" s="3" t="s">
        <v>9</v>
      </c>
      <c r="I1935" s="3" t="s">
        <v>56</v>
      </c>
      <c r="J1935" s="3">
        <v>247</v>
      </c>
      <c r="K1935" s="3">
        <v>16</v>
      </c>
      <c r="L1935" s="3">
        <v>0</v>
      </c>
      <c r="M1935" s="4">
        <f>PI()*(K1935/2)^2/1000+PI()*(L1935/2)^2/1000</f>
        <v>0.20106192982974677</v>
      </c>
      <c r="N1935" s="33">
        <v>0</v>
      </c>
      <c r="O1935" s="3">
        <v>1</v>
      </c>
      <c r="P1935" s="6">
        <v>4.609</v>
      </c>
      <c r="Q1935" s="6">
        <v>8.2569999999999997</v>
      </c>
      <c r="R1935" s="6">
        <v>8.19</v>
      </c>
      <c r="S1935" s="6">
        <v>0</v>
      </c>
      <c r="T1935" s="6">
        <f>R1935-S1935</f>
        <v>8.19</v>
      </c>
      <c r="U1935" s="6">
        <v>8.6270000000000007</v>
      </c>
      <c r="V1935" s="6">
        <v>8.6270000000000007</v>
      </c>
      <c r="W1935" s="6">
        <f>100 - (1 - (((U1935-T1935)/U1935)+(S1935/T1935)))*100</f>
        <v>5.0654920598122288</v>
      </c>
      <c r="X1935" s="13">
        <f>U1935</f>
        <v>8.6270000000000007</v>
      </c>
      <c r="Y1935" s="13">
        <f>(X1935-U1935)/U1935*100</f>
        <v>0</v>
      </c>
      <c r="Z1935" s="14">
        <f>IF(W1935&gt;10,"NA",Y1935)</f>
        <v>0</v>
      </c>
    </row>
    <row r="1936" spans="1:26" ht="19" x14ac:dyDescent="0.25">
      <c r="A1936" s="23">
        <v>1935</v>
      </c>
      <c r="B1936" s="5" t="s">
        <v>0</v>
      </c>
      <c r="C1936" s="3" t="s">
        <v>22</v>
      </c>
      <c r="D1936" s="3" t="s">
        <v>22</v>
      </c>
      <c r="E1936" s="3" t="s">
        <v>47</v>
      </c>
      <c r="F1936" s="3" t="s">
        <v>41</v>
      </c>
      <c r="G1936" s="3">
        <v>5</v>
      </c>
      <c r="H1936" s="3" t="s">
        <v>9</v>
      </c>
      <c r="I1936" s="3" t="s">
        <v>56</v>
      </c>
      <c r="J1936" s="3">
        <v>247</v>
      </c>
      <c r="K1936" s="3">
        <v>16</v>
      </c>
      <c r="L1936" s="3">
        <v>0</v>
      </c>
      <c r="M1936" s="4">
        <f>PI()*(K1936/2)^2/1000+PI()*(L1936/2)^2/1000</f>
        <v>0.20106192982974677</v>
      </c>
      <c r="N1936" s="33">
        <v>0</v>
      </c>
      <c r="O1936" s="3">
        <v>2</v>
      </c>
      <c r="P1936" s="6">
        <v>5.125</v>
      </c>
      <c r="Q1936" s="6">
        <v>9.5950000000000006</v>
      </c>
      <c r="R1936" s="6">
        <v>9.5020000000000007</v>
      </c>
      <c r="S1936" s="6">
        <v>0</v>
      </c>
      <c r="T1936" s="6">
        <f>R1936-S1936</f>
        <v>9.5020000000000007</v>
      </c>
      <c r="U1936" s="6">
        <v>9.6679999999999993</v>
      </c>
      <c r="V1936" s="6">
        <v>9.6679999999999993</v>
      </c>
      <c r="W1936" s="6">
        <f>100 - (1 - (((U1936-T1936)/U1936)+(S1936/T1936)))*100</f>
        <v>1.7170045510963945</v>
      </c>
      <c r="X1936" s="13">
        <f>U1936</f>
        <v>9.6679999999999993</v>
      </c>
      <c r="Y1936" s="13">
        <f>(X1936-U1936)/U1936*100</f>
        <v>0</v>
      </c>
      <c r="Z1936" s="14">
        <f>IF(W1936&gt;10,"NA",Y1936)</f>
        <v>0</v>
      </c>
    </row>
    <row r="1937" spans="1:26" ht="19" x14ac:dyDescent="0.25">
      <c r="A1937" s="23">
        <v>1936</v>
      </c>
      <c r="B1937" s="5" t="s">
        <v>0</v>
      </c>
      <c r="C1937" s="3" t="s">
        <v>22</v>
      </c>
      <c r="D1937" s="3" t="s">
        <v>22</v>
      </c>
      <c r="E1937" s="3" t="s">
        <v>47</v>
      </c>
      <c r="F1937" s="3" t="s">
        <v>41</v>
      </c>
      <c r="G1937" s="3">
        <v>5</v>
      </c>
      <c r="H1937" s="3" t="s">
        <v>9</v>
      </c>
      <c r="I1937" s="3" t="s">
        <v>56</v>
      </c>
      <c r="J1937" s="3">
        <v>247</v>
      </c>
      <c r="K1937" s="3">
        <v>16</v>
      </c>
      <c r="L1937" s="3">
        <v>0</v>
      </c>
      <c r="M1937" s="4">
        <f>PI()*(K1937/2)^2/1000+PI()*(L1937/2)^2/1000</f>
        <v>0.20106192982974677</v>
      </c>
      <c r="N1937" s="33">
        <v>0</v>
      </c>
      <c r="O1937" s="3">
        <v>3</v>
      </c>
      <c r="P1937" s="6">
        <v>4.0030000000000001</v>
      </c>
      <c r="Q1937" s="6">
        <v>6.8209999999999997</v>
      </c>
      <c r="R1937" s="6">
        <v>6.6950000000000003</v>
      </c>
      <c r="S1937" s="6">
        <v>0</v>
      </c>
      <c r="T1937" s="6">
        <f>R1937-S1937</f>
        <v>6.6950000000000003</v>
      </c>
      <c r="U1937" s="6">
        <v>6.6950000000000003</v>
      </c>
      <c r="V1937" s="6">
        <v>6.6950000000000003</v>
      </c>
      <c r="W1937" s="6">
        <f>100 - (1 - (((U1937-T1937)/U1937)+(S1937/T1937)))*100</f>
        <v>0</v>
      </c>
      <c r="X1937" s="13">
        <f>U1937</f>
        <v>6.6950000000000003</v>
      </c>
      <c r="Y1937" s="13">
        <f>(X1937-U1937)/U1937*100</f>
        <v>0</v>
      </c>
      <c r="Z1937" s="14">
        <f>IF(W1937&gt;10,"NA",Y1937)</f>
        <v>0</v>
      </c>
    </row>
    <row r="1938" spans="1:26" ht="19" x14ac:dyDescent="0.25">
      <c r="A1938" s="23">
        <v>1937</v>
      </c>
      <c r="B1938" s="5" t="s">
        <v>0</v>
      </c>
      <c r="C1938" s="3" t="s">
        <v>22</v>
      </c>
      <c r="D1938" s="3" t="s">
        <v>22</v>
      </c>
      <c r="E1938" s="3" t="s">
        <v>47</v>
      </c>
      <c r="F1938" s="3" t="s">
        <v>41</v>
      </c>
      <c r="G1938" s="3">
        <v>5</v>
      </c>
      <c r="H1938" s="3" t="s">
        <v>9</v>
      </c>
      <c r="I1938" s="3" t="s">
        <v>56</v>
      </c>
      <c r="J1938" s="3">
        <v>247</v>
      </c>
      <c r="K1938" s="3">
        <v>16</v>
      </c>
      <c r="L1938" s="3">
        <v>0</v>
      </c>
      <c r="M1938" s="4">
        <f>PI()*(K1938/2)^2/1000+PI()*(L1938/2)^2/1000</f>
        <v>0.20106192982974677</v>
      </c>
      <c r="N1938" s="33">
        <v>0</v>
      </c>
      <c r="O1938" s="3">
        <v>4</v>
      </c>
      <c r="P1938" s="6">
        <v>3.1960000000000002</v>
      </c>
      <c r="Q1938" s="6">
        <v>4.0439999999999996</v>
      </c>
      <c r="R1938" s="6">
        <v>3.9119999999999999</v>
      </c>
      <c r="S1938" s="6">
        <v>0</v>
      </c>
      <c r="T1938" s="6">
        <f>R1938-S1938</f>
        <v>3.9119999999999999</v>
      </c>
      <c r="U1938" s="6">
        <v>3.996</v>
      </c>
      <c r="V1938" s="6">
        <v>3.996</v>
      </c>
      <c r="W1938" s="6">
        <f>100 - (1 - (((U1938-T1938)/U1938)+(S1938/T1938)))*100</f>
        <v>2.1021021021020942</v>
      </c>
      <c r="X1938" s="13">
        <f>U1938</f>
        <v>3.996</v>
      </c>
      <c r="Y1938" s="13">
        <f>(X1938-U1938)/U1938*100</f>
        <v>0</v>
      </c>
      <c r="Z1938" s="14">
        <f>IF(W1938&gt;10,"NA",Y1938)</f>
        <v>0</v>
      </c>
    </row>
    <row r="1939" spans="1:26" ht="19" x14ac:dyDescent="0.25">
      <c r="A1939" s="23">
        <v>1938</v>
      </c>
      <c r="B1939" s="5" t="s">
        <v>0</v>
      </c>
      <c r="C1939" s="3" t="s">
        <v>22</v>
      </c>
      <c r="D1939" s="3" t="s">
        <v>22</v>
      </c>
      <c r="E1939" s="3" t="s">
        <v>47</v>
      </c>
      <c r="F1939" s="3" t="s">
        <v>41</v>
      </c>
      <c r="G1939" s="3">
        <v>5</v>
      </c>
      <c r="H1939" s="3" t="s">
        <v>9</v>
      </c>
      <c r="I1939" s="3" t="s">
        <v>56</v>
      </c>
      <c r="J1939" s="3">
        <v>247</v>
      </c>
      <c r="K1939" s="3">
        <v>16</v>
      </c>
      <c r="L1939" s="3">
        <v>0</v>
      </c>
      <c r="M1939" s="4">
        <f>PI()*(K1939/2)^2/1000+PI()*(L1939/2)^2/1000</f>
        <v>0.20106192982974677</v>
      </c>
      <c r="N1939" s="33">
        <v>0</v>
      </c>
      <c r="O1939" s="3">
        <v>5</v>
      </c>
      <c r="P1939" s="6">
        <v>5.1790000000000003</v>
      </c>
      <c r="Q1939" s="6">
        <v>10.545999999999999</v>
      </c>
      <c r="R1939" s="6">
        <v>10.432</v>
      </c>
      <c r="S1939" s="6">
        <v>0</v>
      </c>
      <c r="T1939" s="6">
        <f>R1939-S1939</f>
        <v>10.432</v>
      </c>
      <c r="U1939" s="6">
        <v>10.452999999999999</v>
      </c>
      <c r="V1939" s="6">
        <v>10.452999999999999</v>
      </c>
      <c r="W1939" s="6">
        <f>100 - (1 - (((U1939-T1939)/U1939)+(S1939/T1939)))*100</f>
        <v>0.20089926336936514</v>
      </c>
      <c r="X1939" s="13">
        <f>U1939</f>
        <v>10.452999999999999</v>
      </c>
      <c r="Y1939" s="13">
        <f>(X1939-U1939)/U1939*100</f>
        <v>0</v>
      </c>
      <c r="Z1939" s="14">
        <f>IF(W1939&gt;10,"NA",Y1939)</f>
        <v>0</v>
      </c>
    </row>
    <row r="1940" spans="1:26" ht="19" x14ac:dyDescent="0.25">
      <c r="A1940" s="23">
        <v>1939</v>
      </c>
      <c r="B1940" s="5" t="s">
        <v>0</v>
      </c>
      <c r="C1940" s="3" t="s">
        <v>22</v>
      </c>
      <c r="D1940" s="3" t="s">
        <v>22</v>
      </c>
      <c r="E1940" s="3" t="s">
        <v>47</v>
      </c>
      <c r="F1940" s="3" t="s">
        <v>41</v>
      </c>
      <c r="G1940" s="3">
        <v>5</v>
      </c>
      <c r="H1940" s="3" t="s">
        <v>9</v>
      </c>
      <c r="I1940" s="3" t="s">
        <v>56</v>
      </c>
      <c r="J1940" s="3">
        <v>247</v>
      </c>
      <c r="K1940" s="3">
        <v>16</v>
      </c>
      <c r="L1940" s="3">
        <v>0</v>
      </c>
      <c r="M1940" s="4">
        <f>PI()*(K1940/2)^2/1000+PI()*(L1940/2)^2/1000</f>
        <v>0.20106192982974677</v>
      </c>
      <c r="N1940" s="33">
        <v>0</v>
      </c>
      <c r="O1940" s="3">
        <v>6</v>
      </c>
      <c r="P1940" s="6">
        <v>5.2489999999999997</v>
      </c>
      <c r="Q1940" s="6">
        <v>11.234999999999999</v>
      </c>
      <c r="R1940" s="6">
        <v>11.071999999999999</v>
      </c>
      <c r="S1940" s="6">
        <v>0</v>
      </c>
      <c r="T1940" s="6">
        <f>R1940-S1940</f>
        <v>11.071999999999999</v>
      </c>
      <c r="U1940" s="6">
        <v>11.071999999999999</v>
      </c>
      <c r="V1940" s="6">
        <v>11.071999999999999</v>
      </c>
      <c r="W1940" s="6">
        <f>100 - (1 - (((U1940-T1940)/U1940)+(S1940/T1940)))*100</f>
        <v>0</v>
      </c>
      <c r="X1940" s="13">
        <f>U1940</f>
        <v>11.071999999999999</v>
      </c>
      <c r="Y1940" s="13">
        <f>(X1940-U1940)/U1940*100</f>
        <v>0</v>
      </c>
      <c r="Z1940" s="14">
        <f>IF(W1940&gt;10,"NA",Y1940)</f>
        <v>0</v>
      </c>
    </row>
    <row r="1941" spans="1:26" ht="19" x14ac:dyDescent="0.25">
      <c r="A1941" s="23">
        <v>1940</v>
      </c>
      <c r="B1941" s="5" t="s">
        <v>0</v>
      </c>
      <c r="C1941" s="3" t="s">
        <v>22</v>
      </c>
      <c r="D1941" s="3" t="s">
        <v>22</v>
      </c>
      <c r="E1941" s="3" t="s">
        <v>47</v>
      </c>
      <c r="F1941" s="3" t="s">
        <v>41</v>
      </c>
      <c r="G1941" s="3">
        <v>6</v>
      </c>
      <c r="H1941" s="3" t="s">
        <v>9</v>
      </c>
      <c r="I1941" s="3" t="s">
        <v>36</v>
      </c>
      <c r="J1941" s="3">
        <v>215</v>
      </c>
      <c r="K1941" s="3">
        <v>15</v>
      </c>
      <c r="L1941" s="3">
        <v>0</v>
      </c>
      <c r="M1941" s="4">
        <f>PI()*(K1941/2)^2/1000+PI()*(L1941/2)^2/1000</f>
        <v>0.17671458676442586</v>
      </c>
      <c r="N1941" s="33">
        <v>0</v>
      </c>
      <c r="O1941" s="3">
        <v>1</v>
      </c>
      <c r="P1941" s="6">
        <v>3.8809999999999998</v>
      </c>
      <c r="Q1941" s="6">
        <v>8.6609999999999996</v>
      </c>
      <c r="R1941" s="6">
        <v>8.6240000000000006</v>
      </c>
      <c r="S1941" s="6">
        <v>0</v>
      </c>
      <c r="T1941" s="6">
        <f>R1941-S1941</f>
        <v>8.6240000000000006</v>
      </c>
      <c r="U1941" s="6">
        <v>8.6240000000000006</v>
      </c>
      <c r="V1941" s="6">
        <v>8.6240000000000006</v>
      </c>
      <c r="W1941" s="6">
        <f>100 - (1 - (((U1941-T1941)/U1941)+(S1941/T1941)))*100</f>
        <v>0</v>
      </c>
      <c r="X1941" s="13">
        <f>U1941</f>
        <v>8.6240000000000006</v>
      </c>
      <c r="Y1941" s="13">
        <f>(X1941-U1941)/U1941*100</f>
        <v>0</v>
      </c>
      <c r="Z1941" s="14">
        <f>IF(W1941&gt;10,"NA",Y1941)</f>
        <v>0</v>
      </c>
    </row>
    <row r="1942" spans="1:26" ht="19" x14ac:dyDescent="0.25">
      <c r="A1942" s="23">
        <v>1941</v>
      </c>
      <c r="B1942" s="5" t="s">
        <v>0</v>
      </c>
      <c r="C1942" s="3" t="s">
        <v>22</v>
      </c>
      <c r="D1942" s="3" t="s">
        <v>22</v>
      </c>
      <c r="E1942" s="3" t="s">
        <v>47</v>
      </c>
      <c r="F1942" s="3" t="s">
        <v>41</v>
      </c>
      <c r="G1942" s="3">
        <v>6</v>
      </c>
      <c r="H1942" s="3" t="s">
        <v>9</v>
      </c>
      <c r="I1942" s="3" t="s">
        <v>36</v>
      </c>
      <c r="J1942" s="3">
        <v>215</v>
      </c>
      <c r="K1942" s="3">
        <v>15</v>
      </c>
      <c r="L1942" s="3">
        <v>0</v>
      </c>
      <c r="M1942" s="4">
        <f>PI()*(K1942/2)^2/1000+PI()*(L1942/2)^2/1000</f>
        <v>0.17671458676442586</v>
      </c>
      <c r="N1942" s="33">
        <v>0</v>
      </c>
      <c r="O1942" s="3">
        <v>2</v>
      </c>
      <c r="P1942" s="6">
        <v>3.5150000000000001</v>
      </c>
      <c r="Q1942" s="6">
        <v>6.915</v>
      </c>
      <c r="R1942" s="6">
        <v>6.8789999999999996</v>
      </c>
      <c r="S1942" s="6">
        <v>0</v>
      </c>
      <c r="T1942" s="6">
        <f>R1942-S1942</f>
        <v>6.8789999999999996</v>
      </c>
      <c r="U1942" s="6">
        <v>6.9969999999999999</v>
      </c>
      <c r="V1942" s="6">
        <v>6.9969999999999999</v>
      </c>
      <c r="W1942" s="6">
        <f>100 - (1 - (((U1942-T1942)/U1942)+(S1942/T1942)))*100</f>
        <v>1.6864370444476151</v>
      </c>
      <c r="X1942" s="13">
        <f>U1942</f>
        <v>6.9969999999999999</v>
      </c>
      <c r="Y1942" s="13">
        <f>(X1942-U1942)/U1942*100</f>
        <v>0</v>
      </c>
      <c r="Z1942" s="14">
        <f>IF(W1942&gt;10,"NA",Y1942)</f>
        <v>0</v>
      </c>
    </row>
    <row r="1943" spans="1:26" ht="19" x14ac:dyDescent="0.25">
      <c r="A1943" s="23">
        <v>1942</v>
      </c>
      <c r="B1943" s="5" t="s">
        <v>0</v>
      </c>
      <c r="C1943" s="3" t="s">
        <v>22</v>
      </c>
      <c r="D1943" s="3" t="s">
        <v>22</v>
      </c>
      <c r="E1943" s="3" t="s">
        <v>47</v>
      </c>
      <c r="F1943" s="3" t="s">
        <v>41</v>
      </c>
      <c r="G1943" s="3">
        <v>6</v>
      </c>
      <c r="H1943" s="3" t="s">
        <v>9</v>
      </c>
      <c r="I1943" s="3" t="s">
        <v>36</v>
      </c>
      <c r="J1943" s="3">
        <v>215</v>
      </c>
      <c r="K1943" s="3">
        <v>15</v>
      </c>
      <c r="L1943" s="3">
        <v>0</v>
      </c>
      <c r="M1943" s="4">
        <f>PI()*(K1943/2)^2/1000+PI()*(L1943/2)^2/1000</f>
        <v>0.17671458676442586</v>
      </c>
      <c r="N1943" s="33">
        <v>0</v>
      </c>
      <c r="O1943" s="3">
        <v>3</v>
      </c>
      <c r="P1943" s="6">
        <v>3.395</v>
      </c>
      <c r="Q1943" s="6">
        <v>7.173</v>
      </c>
      <c r="R1943" s="6">
        <v>7.1109999999999998</v>
      </c>
      <c r="S1943" s="6">
        <v>0</v>
      </c>
      <c r="T1943" s="6">
        <f>R1943-S1943</f>
        <v>7.1109999999999998</v>
      </c>
      <c r="U1943" s="6">
        <v>7.72</v>
      </c>
      <c r="V1943" s="6">
        <v>7.72</v>
      </c>
      <c r="W1943" s="6">
        <f>100 - (1 - (((U1943-T1943)/U1943)+(S1943/T1943)))*100</f>
        <v>7.8886010362694208</v>
      </c>
      <c r="X1943" s="13">
        <f>U1943</f>
        <v>7.72</v>
      </c>
      <c r="Y1943" s="13">
        <f>(X1943-U1943)/U1943*100</f>
        <v>0</v>
      </c>
      <c r="Z1943" s="14">
        <f>IF(W1943&gt;10,"NA",Y1943)</f>
        <v>0</v>
      </c>
    </row>
    <row r="1944" spans="1:26" ht="19" x14ac:dyDescent="0.25">
      <c r="A1944" s="23">
        <v>1943</v>
      </c>
      <c r="B1944" s="5" t="s">
        <v>0</v>
      </c>
      <c r="C1944" s="3" t="s">
        <v>22</v>
      </c>
      <c r="D1944" s="3" t="s">
        <v>22</v>
      </c>
      <c r="E1944" s="3" t="s">
        <v>47</v>
      </c>
      <c r="F1944" s="3" t="s">
        <v>41</v>
      </c>
      <c r="G1944" s="3">
        <v>6</v>
      </c>
      <c r="H1944" s="3" t="s">
        <v>9</v>
      </c>
      <c r="I1944" s="3" t="s">
        <v>36</v>
      </c>
      <c r="J1944" s="3">
        <v>215</v>
      </c>
      <c r="K1944" s="3">
        <v>15</v>
      </c>
      <c r="L1944" s="3">
        <v>0</v>
      </c>
      <c r="M1944" s="4">
        <f>PI()*(K1944/2)^2/1000+PI()*(L1944/2)^2/1000</f>
        <v>0.17671458676442586</v>
      </c>
      <c r="N1944" s="33">
        <v>0</v>
      </c>
      <c r="O1944" s="3">
        <v>4</v>
      </c>
      <c r="P1944" s="6">
        <v>3.508</v>
      </c>
      <c r="Q1944" s="6">
        <v>7.4039999999999999</v>
      </c>
      <c r="R1944" s="6">
        <v>7.3609999999999998</v>
      </c>
      <c r="S1944" s="6">
        <v>0</v>
      </c>
      <c r="T1944" s="6">
        <f>R1944-S1944</f>
        <v>7.3609999999999998</v>
      </c>
      <c r="U1944" s="6">
        <v>7.4269999999999996</v>
      </c>
      <c r="V1944" s="6">
        <f>U1944-S1944</f>
        <v>7.4269999999999996</v>
      </c>
      <c r="W1944" s="6">
        <f>100 - (1 - (((U1944-T1944)/U1944)+(S1944/T1944)))*100</f>
        <v>0.88864952201427627</v>
      </c>
      <c r="X1944" s="13">
        <f>U1944</f>
        <v>7.4269999999999996</v>
      </c>
      <c r="Y1944" s="13">
        <f>(X1944-U1944)/U1944*100</f>
        <v>0</v>
      </c>
      <c r="Z1944" s="14">
        <f>IF(W1944&gt;10,"NA",Y1944)</f>
        <v>0</v>
      </c>
    </row>
    <row r="1945" spans="1:26" ht="19" x14ac:dyDescent="0.25">
      <c r="A1945" s="23">
        <v>1944</v>
      </c>
      <c r="B1945" s="5" t="s">
        <v>0</v>
      </c>
      <c r="C1945" s="3" t="s">
        <v>22</v>
      </c>
      <c r="D1945" s="3" t="s">
        <v>22</v>
      </c>
      <c r="E1945" s="3" t="s">
        <v>47</v>
      </c>
      <c r="F1945" s="3" t="s">
        <v>41</v>
      </c>
      <c r="G1945" s="3">
        <v>6</v>
      </c>
      <c r="H1945" s="3" t="s">
        <v>9</v>
      </c>
      <c r="I1945" s="3" t="s">
        <v>36</v>
      </c>
      <c r="J1945" s="3">
        <v>215</v>
      </c>
      <c r="K1945" s="3">
        <v>15</v>
      </c>
      <c r="L1945" s="3">
        <v>0</v>
      </c>
      <c r="M1945" s="4">
        <f>PI()*(K1945/2)^2/1000+PI()*(L1945/2)^2/1000</f>
        <v>0.17671458676442586</v>
      </c>
      <c r="N1945" s="33">
        <v>0</v>
      </c>
      <c r="O1945" s="3">
        <v>5</v>
      </c>
      <c r="P1945" s="6">
        <v>2.7690000000000001</v>
      </c>
      <c r="Q1945" s="6">
        <v>5.548</v>
      </c>
      <c r="R1945" s="6">
        <v>5.5090000000000003</v>
      </c>
      <c r="S1945" s="6">
        <v>0</v>
      </c>
      <c r="T1945" s="6">
        <f>R1945-S1945</f>
        <v>5.5090000000000003</v>
      </c>
      <c r="U1945" s="6">
        <v>5.5090000000000003</v>
      </c>
      <c r="V1945" s="6">
        <f>U1945-S1945</f>
        <v>5.5090000000000003</v>
      </c>
      <c r="W1945" s="6">
        <f>100 - (1 - (((U1945-T1945)/U1945)+(S1945/T1945)))*100</f>
        <v>0</v>
      </c>
      <c r="X1945" s="13">
        <f>U1945</f>
        <v>5.5090000000000003</v>
      </c>
      <c r="Y1945" s="13">
        <f>(X1945-U1945)/U1945*100</f>
        <v>0</v>
      </c>
      <c r="Z1945" s="14">
        <f>IF(W1945&gt;10,"NA",Y1945)</f>
        <v>0</v>
      </c>
    </row>
    <row r="1946" spans="1:26" ht="19" x14ac:dyDescent="0.25">
      <c r="A1946" s="23">
        <v>1945</v>
      </c>
      <c r="B1946" s="5" t="s">
        <v>0</v>
      </c>
      <c r="C1946" s="3" t="s">
        <v>22</v>
      </c>
      <c r="D1946" s="3" t="s">
        <v>22</v>
      </c>
      <c r="E1946" s="3" t="s">
        <v>47</v>
      </c>
      <c r="F1946" s="3" t="s">
        <v>41</v>
      </c>
      <c r="G1946" s="3">
        <v>6</v>
      </c>
      <c r="H1946" s="3" t="s">
        <v>9</v>
      </c>
      <c r="I1946" s="3" t="s">
        <v>36</v>
      </c>
      <c r="J1946" s="3">
        <v>215</v>
      </c>
      <c r="K1946" s="3">
        <v>15</v>
      </c>
      <c r="L1946" s="3">
        <v>0</v>
      </c>
      <c r="M1946" s="4">
        <f>PI()*(K1946/2)^2/1000+PI()*(L1946/2)^2/1000</f>
        <v>0.17671458676442586</v>
      </c>
      <c r="N1946" s="33">
        <v>0</v>
      </c>
      <c r="O1946" s="3">
        <v>6</v>
      </c>
      <c r="P1946" s="6">
        <v>3.4049999999999998</v>
      </c>
      <c r="Q1946" s="6">
        <v>7.7240000000000002</v>
      </c>
      <c r="R1946" s="6">
        <v>7.6769999999999996</v>
      </c>
      <c r="S1946" s="6">
        <v>0</v>
      </c>
      <c r="T1946" s="6">
        <f>R1946-S1946</f>
        <v>7.6769999999999996</v>
      </c>
      <c r="U1946" s="6">
        <v>7.6879999999999997</v>
      </c>
      <c r="V1946" s="6">
        <f>U1946-S1946</f>
        <v>7.6879999999999997</v>
      </c>
      <c r="W1946" s="6">
        <f>100 - (1 - (((U1946-T1946)/U1946)+(S1946/T1946)))*100</f>
        <v>0.14308012486992538</v>
      </c>
      <c r="X1946" s="13">
        <f>U1946</f>
        <v>7.6879999999999997</v>
      </c>
      <c r="Y1946" s="13">
        <f>(X1946-U1946)/U1946*100</f>
        <v>0</v>
      </c>
      <c r="Z1946" s="14">
        <f>IF(W1946&gt;10,"NA",Y1946)</f>
        <v>0</v>
      </c>
    </row>
    <row r="1947" spans="1:26" ht="19" x14ac:dyDescent="0.25">
      <c r="A1947" s="23">
        <v>1946</v>
      </c>
      <c r="B1947" s="5" t="s">
        <v>0</v>
      </c>
      <c r="C1947" s="3" t="s">
        <v>22</v>
      </c>
      <c r="D1947" s="3" t="s">
        <v>22</v>
      </c>
      <c r="E1947" s="3" t="s">
        <v>47</v>
      </c>
      <c r="F1947" s="3" t="s">
        <v>41</v>
      </c>
      <c r="G1947" s="3">
        <v>7</v>
      </c>
      <c r="H1947" s="3" t="s">
        <v>9</v>
      </c>
      <c r="I1947" s="3" t="s">
        <v>36</v>
      </c>
      <c r="J1947" s="3">
        <v>216</v>
      </c>
      <c r="K1947" s="3">
        <v>44</v>
      </c>
      <c r="L1947" s="3">
        <v>0</v>
      </c>
      <c r="M1947" s="4">
        <f>PI()*(K1947/2)^2/1000+PI()*(L1947/2)^2/1000</f>
        <v>1.5205308443374599</v>
      </c>
      <c r="N1947" s="33">
        <v>0</v>
      </c>
      <c r="O1947" s="3">
        <v>1</v>
      </c>
      <c r="P1947" s="6">
        <v>4.4009999999999998</v>
      </c>
      <c r="Q1947" s="6">
        <v>9.7859999999999996</v>
      </c>
      <c r="R1947" s="6">
        <v>9.7149999999999999</v>
      </c>
      <c r="S1947" s="6">
        <v>0</v>
      </c>
      <c r="T1947" s="6">
        <f>R1947-S1947</f>
        <v>9.7149999999999999</v>
      </c>
      <c r="U1947" s="6">
        <v>11.446999999999999</v>
      </c>
      <c r="V1947" s="6">
        <f>U1947-S1947</f>
        <v>11.446999999999999</v>
      </c>
      <c r="W1947" s="6">
        <f>100 - (1 - (((U1947-T1947)/U1947)+(S1947/T1947)))*100</f>
        <v>15.130601904429099</v>
      </c>
      <c r="X1947" s="13">
        <f>U1947</f>
        <v>11.446999999999999</v>
      </c>
      <c r="Y1947" s="13">
        <f>(X1947-U1947)/U1947*100</f>
        <v>0</v>
      </c>
      <c r="Z1947" s="14" t="str">
        <f>IF(W1947&gt;10,"NA",Y1947)</f>
        <v>NA</v>
      </c>
    </row>
    <row r="1948" spans="1:26" ht="19" x14ac:dyDescent="0.25">
      <c r="A1948" s="23">
        <v>1947</v>
      </c>
      <c r="B1948" s="5" t="s">
        <v>0</v>
      </c>
      <c r="C1948" s="3" t="s">
        <v>22</v>
      </c>
      <c r="D1948" s="3" t="s">
        <v>22</v>
      </c>
      <c r="E1948" s="3" t="s">
        <v>47</v>
      </c>
      <c r="F1948" s="3" t="s">
        <v>41</v>
      </c>
      <c r="G1948" s="3">
        <v>7</v>
      </c>
      <c r="H1948" s="3" t="s">
        <v>9</v>
      </c>
      <c r="I1948" s="3" t="s">
        <v>36</v>
      </c>
      <c r="J1948" s="3">
        <v>216</v>
      </c>
      <c r="K1948" s="3">
        <v>44</v>
      </c>
      <c r="L1948" s="3">
        <v>0</v>
      </c>
      <c r="M1948" s="4">
        <f>PI()*(K1948/2)^2/1000+PI()*(L1948/2)^2/1000</f>
        <v>1.5205308443374599</v>
      </c>
      <c r="N1948" s="33">
        <v>0</v>
      </c>
      <c r="O1948" s="3">
        <v>2</v>
      </c>
      <c r="P1948" s="6">
        <v>4.0170000000000003</v>
      </c>
      <c r="Q1948" s="6">
        <v>6.1310000000000002</v>
      </c>
      <c r="R1948" s="6">
        <v>6.0519999999999996</v>
      </c>
      <c r="S1948" s="6">
        <v>0</v>
      </c>
      <c r="T1948" s="6">
        <f>R1948-S1948</f>
        <v>6.0519999999999996</v>
      </c>
      <c r="U1948" s="6">
        <v>7.2149999999999999</v>
      </c>
      <c r="V1948" s="6">
        <f>U1948-S1948</f>
        <v>7.2149999999999999</v>
      </c>
      <c r="W1948" s="6">
        <f>100 - (1 - (((U1948-T1948)/U1948)+(S1948/T1948)))*100</f>
        <v>16.119196119196118</v>
      </c>
      <c r="X1948" s="13">
        <f>U1948</f>
        <v>7.2149999999999999</v>
      </c>
      <c r="Y1948" s="13">
        <f>(X1948-U1948)/U1948*100</f>
        <v>0</v>
      </c>
      <c r="Z1948" s="14" t="str">
        <f>IF(W1948&gt;10,"NA",Y1948)</f>
        <v>NA</v>
      </c>
    </row>
    <row r="1949" spans="1:26" ht="19" x14ac:dyDescent="0.25">
      <c r="A1949" s="23">
        <v>1948</v>
      </c>
      <c r="B1949" s="5" t="s">
        <v>0</v>
      </c>
      <c r="C1949" s="3" t="s">
        <v>22</v>
      </c>
      <c r="D1949" s="3" t="s">
        <v>22</v>
      </c>
      <c r="E1949" s="3" t="s">
        <v>47</v>
      </c>
      <c r="F1949" s="3" t="s">
        <v>41</v>
      </c>
      <c r="G1949" s="3">
        <v>7</v>
      </c>
      <c r="H1949" s="3" t="s">
        <v>9</v>
      </c>
      <c r="I1949" s="3" t="s">
        <v>36</v>
      </c>
      <c r="J1949" s="3">
        <v>216</v>
      </c>
      <c r="K1949" s="3">
        <v>44</v>
      </c>
      <c r="L1949" s="3">
        <v>0</v>
      </c>
      <c r="M1949" s="4">
        <f>PI()*(K1949/2)^2/1000+PI()*(L1949/2)^2/1000</f>
        <v>1.5205308443374599</v>
      </c>
      <c r="N1949" s="33">
        <v>0</v>
      </c>
      <c r="O1949" s="3">
        <v>3</v>
      </c>
      <c r="P1949" s="6">
        <v>2.4239999999999999</v>
      </c>
      <c r="Q1949" s="6">
        <v>3.8109999999999999</v>
      </c>
      <c r="R1949" s="6">
        <v>3.7450000000000001</v>
      </c>
      <c r="S1949" s="6">
        <v>0</v>
      </c>
      <c r="T1949" s="6">
        <f>R1949-S1949</f>
        <v>3.7450000000000001</v>
      </c>
      <c r="U1949" s="6">
        <v>4.6459999999999999</v>
      </c>
      <c r="V1949" s="6">
        <f>U1949-S1949</f>
        <v>4.6459999999999999</v>
      </c>
      <c r="W1949" s="6">
        <f>100 - (1 - (((U1949-T1949)/U1949)+(S1949/T1949)))*100</f>
        <v>19.393026259147646</v>
      </c>
      <c r="X1949" s="13">
        <f>U1949</f>
        <v>4.6459999999999999</v>
      </c>
      <c r="Y1949" s="13">
        <f>(X1949-U1949)/U1949*100</f>
        <v>0</v>
      </c>
      <c r="Z1949" s="14" t="str">
        <f>IF(W1949&gt;10,"NA",Y1949)</f>
        <v>NA</v>
      </c>
    </row>
    <row r="1950" spans="1:26" ht="19" x14ac:dyDescent="0.25">
      <c r="A1950" s="23">
        <v>1949</v>
      </c>
      <c r="B1950" s="5" t="s">
        <v>0</v>
      </c>
      <c r="C1950" s="3" t="s">
        <v>22</v>
      </c>
      <c r="D1950" s="3" t="s">
        <v>22</v>
      </c>
      <c r="E1950" s="3" t="s">
        <v>47</v>
      </c>
      <c r="F1950" s="3" t="s">
        <v>41</v>
      </c>
      <c r="G1950" s="3">
        <v>7</v>
      </c>
      <c r="H1950" s="3" t="s">
        <v>9</v>
      </c>
      <c r="I1950" s="3" t="s">
        <v>36</v>
      </c>
      <c r="J1950" s="3">
        <v>216</v>
      </c>
      <c r="K1950" s="3">
        <v>44</v>
      </c>
      <c r="L1950" s="3">
        <v>0</v>
      </c>
      <c r="M1950" s="4">
        <f>PI()*(K1950/2)^2/1000+PI()*(L1950/2)^2/1000</f>
        <v>1.5205308443374599</v>
      </c>
      <c r="N1950" s="33">
        <v>0</v>
      </c>
      <c r="O1950" s="3">
        <v>4</v>
      </c>
      <c r="P1950" s="6">
        <v>2.9420000000000002</v>
      </c>
      <c r="Q1950" s="6">
        <v>4.673</v>
      </c>
      <c r="R1950" s="6">
        <v>4.6159999999999997</v>
      </c>
      <c r="S1950" s="6">
        <v>0</v>
      </c>
      <c r="T1950" s="6">
        <f>R1950-S1950</f>
        <v>4.6159999999999997</v>
      </c>
      <c r="U1950" s="6">
        <v>5.8789999999999996</v>
      </c>
      <c r="V1950" s="6">
        <f>U1950-S1950</f>
        <v>5.8789999999999996</v>
      </c>
      <c r="W1950" s="6">
        <f>100 - (1 - (((U1950-T1950)/U1950)+(S1950/T1950)))*100</f>
        <v>21.483245449906448</v>
      </c>
      <c r="X1950" s="13">
        <f>U1950</f>
        <v>5.8789999999999996</v>
      </c>
      <c r="Y1950" s="13">
        <f>(X1950-U1950)/U1950*100</f>
        <v>0</v>
      </c>
      <c r="Z1950" s="14" t="str">
        <f>IF(W1950&gt;10,"NA",Y1950)</f>
        <v>NA</v>
      </c>
    </row>
    <row r="1951" spans="1:26" ht="19" x14ac:dyDescent="0.25">
      <c r="A1951" s="23">
        <v>1950</v>
      </c>
      <c r="B1951" s="5" t="s">
        <v>0</v>
      </c>
      <c r="C1951" s="3" t="s">
        <v>22</v>
      </c>
      <c r="D1951" s="3" t="s">
        <v>22</v>
      </c>
      <c r="E1951" s="3" t="s">
        <v>47</v>
      </c>
      <c r="F1951" s="3" t="s">
        <v>41</v>
      </c>
      <c r="G1951" s="3">
        <v>7</v>
      </c>
      <c r="H1951" s="3" t="s">
        <v>9</v>
      </c>
      <c r="I1951" s="3" t="s">
        <v>36</v>
      </c>
      <c r="J1951" s="3">
        <v>216</v>
      </c>
      <c r="K1951" s="3">
        <v>44</v>
      </c>
      <c r="L1951" s="3">
        <v>0</v>
      </c>
      <c r="M1951" s="4">
        <f>PI()*(K1951/2)^2/1000+PI()*(L1951/2)^2/1000</f>
        <v>1.5205308443374599</v>
      </c>
      <c r="N1951" s="33">
        <v>0</v>
      </c>
      <c r="O1951" s="3">
        <v>5</v>
      </c>
      <c r="P1951" s="6">
        <v>4.7839999999999998</v>
      </c>
      <c r="Q1951" s="6">
        <v>12.561</v>
      </c>
      <c r="R1951" s="6">
        <v>12.494</v>
      </c>
      <c r="S1951" s="6">
        <v>0</v>
      </c>
      <c r="T1951" s="6">
        <f>R1951-S1951</f>
        <v>12.494</v>
      </c>
      <c r="U1951" s="6">
        <v>12.718999999999999</v>
      </c>
      <c r="V1951" s="6">
        <f>U1951-S1951</f>
        <v>12.718999999999999</v>
      </c>
      <c r="W1951" s="6">
        <f>100 - (1 - (((U1951-T1951)/U1951)+(S1951/T1951)))*100</f>
        <v>1.7690069974054552</v>
      </c>
      <c r="X1951" s="13">
        <f>U1951</f>
        <v>12.718999999999999</v>
      </c>
      <c r="Y1951" s="13">
        <f>(X1951-U1951)/U1951*100</f>
        <v>0</v>
      </c>
      <c r="Z1951" s="14">
        <f>IF(W1951&gt;10,"NA",Y1951)</f>
        <v>0</v>
      </c>
    </row>
    <row r="1952" spans="1:26" ht="19" x14ac:dyDescent="0.25">
      <c r="A1952" s="23">
        <v>1951</v>
      </c>
      <c r="B1952" s="5" t="s">
        <v>0</v>
      </c>
      <c r="C1952" s="3" t="s">
        <v>22</v>
      </c>
      <c r="D1952" s="3" t="s">
        <v>22</v>
      </c>
      <c r="E1952" s="3" t="s">
        <v>47</v>
      </c>
      <c r="F1952" s="3" t="s">
        <v>41</v>
      </c>
      <c r="G1952" s="3">
        <v>7</v>
      </c>
      <c r="H1952" s="3" t="s">
        <v>9</v>
      </c>
      <c r="I1952" s="3" t="s">
        <v>36</v>
      </c>
      <c r="J1952" s="3">
        <v>216</v>
      </c>
      <c r="K1952" s="3">
        <v>44</v>
      </c>
      <c r="L1952" s="3">
        <v>0</v>
      </c>
      <c r="M1952" s="4">
        <f>PI()*(K1952/2)^2/1000+PI()*(L1952/2)^2/1000</f>
        <v>1.5205308443374599</v>
      </c>
      <c r="N1952" s="33">
        <v>0</v>
      </c>
      <c r="O1952" s="3">
        <v>6</v>
      </c>
      <c r="P1952" s="6">
        <v>4.9020000000000001</v>
      </c>
      <c r="Q1952" s="6">
        <v>12.584</v>
      </c>
      <c r="R1952" s="6">
        <v>12.483000000000001</v>
      </c>
      <c r="S1952" s="6">
        <v>0</v>
      </c>
      <c r="T1952" s="6">
        <f>R1952-S1952</f>
        <v>12.483000000000001</v>
      </c>
      <c r="U1952" s="6">
        <v>12.728</v>
      </c>
      <c r="V1952" s="6">
        <f>U1952-S1952</f>
        <v>12.728</v>
      </c>
      <c r="W1952" s="6">
        <f>100 - (1 - (((U1952-T1952)/U1952)+(S1952/T1952)))*100</f>
        <v>1.9248900062853522</v>
      </c>
      <c r="X1952" s="13">
        <f>U1952</f>
        <v>12.728</v>
      </c>
      <c r="Y1952" s="13">
        <f>(X1952-U1952)/U1952*100</f>
        <v>0</v>
      </c>
      <c r="Z1952" s="14">
        <f>IF(W1952&gt;10,"NA",Y1952)</f>
        <v>0</v>
      </c>
    </row>
    <row r="1953" spans="1:26" ht="19" x14ac:dyDescent="0.25">
      <c r="A1953" s="23">
        <v>1952</v>
      </c>
      <c r="B1953" s="5" t="s">
        <v>0</v>
      </c>
      <c r="C1953" s="3" t="s">
        <v>22</v>
      </c>
      <c r="D1953" s="3" t="s">
        <v>22</v>
      </c>
      <c r="E1953" s="3" t="s">
        <v>47</v>
      </c>
      <c r="F1953" s="3" t="s">
        <v>41</v>
      </c>
      <c r="G1953" s="3">
        <v>8</v>
      </c>
      <c r="H1953" s="3" t="s">
        <v>9</v>
      </c>
      <c r="I1953" s="3" t="s">
        <v>36</v>
      </c>
      <c r="J1953" s="3">
        <v>215</v>
      </c>
      <c r="K1953" s="3">
        <v>16</v>
      </c>
      <c r="L1953" s="3">
        <v>13</v>
      </c>
      <c r="M1953" s="4">
        <f>PI()*(K1953/2)^2/1000+PI()*(L1953/2)^2/1000</f>
        <v>0.33379421944391552</v>
      </c>
      <c r="N1953" s="33">
        <v>0</v>
      </c>
      <c r="O1953" s="3">
        <v>1</v>
      </c>
      <c r="P1953" s="6">
        <v>5.125</v>
      </c>
      <c r="Q1953" s="6">
        <v>15.02</v>
      </c>
      <c r="R1953" s="6">
        <v>14.909000000000001</v>
      </c>
      <c r="S1953" s="6">
        <v>0</v>
      </c>
      <c r="T1953" s="6">
        <f>R1953-S1953</f>
        <v>14.909000000000001</v>
      </c>
      <c r="U1953" s="6">
        <v>14.999000000000001</v>
      </c>
      <c r="V1953" s="6">
        <f>U1953-S1953</f>
        <v>14.999000000000001</v>
      </c>
      <c r="W1953" s="6">
        <f>100 - (1 - (((U1953-T1953)/U1953)+(S1953/T1953)))*100</f>
        <v>0.60004000266684443</v>
      </c>
      <c r="X1953" s="13">
        <f>U1953</f>
        <v>14.999000000000001</v>
      </c>
      <c r="Y1953" s="13">
        <f>(X1953-U1953)/U1953*100</f>
        <v>0</v>
      </c>
      <c r="Z1953" s="14">
        <f>IF(W1953&gt;10,"NA",Y1953)</f>
        <v>0</v>
      </c>
    </row>
    <row r="1954" spans="1:26" ht="19" x14ac:dyDescent="0.25">
      <c r="A1954" s="23">
        <v>1953</v>
      </c>
      <c r="B1954" s="5" t="s">
        <v>0</v>
      </c>
      <c r="C1954" s="3" t="s">
        <v>22</v>
      </c>
      <c r="D1954" s="3" t="s">
        <v>22</v>
      </c>
      <c r="E1954" s="3" t="s">
        <v>47</v>
      </c>
      <c r="F1954" s="3" t="s">
        <v>41</v>
      </c>
      <c r="G1954" s="3">
        <v>8</v>
      </c>
      <c r="H1954" s="3" t="s">
        <v>9</v>
      </c>
      <c r="I1954" s="3" t="s">
        <v>36</v>
      </c>
      <c r="J1954" s="3">
        <v>215</v>
      </c>
      <c r="K1954" s="3">
        <v>16</v>
      </c>
      <c r="L1954" s="3">
        <v>13</v>
      </c>
      <c r="M1954" s="4">
        <f>PI()*(K1954/2)^2/1000+PI()*(L1954/2)^2/1000</f>
        <v>0.33379421944391552</v>
      </c>
      <c r="N1954" s="33">
        <v>0</v>
      </c>
      <c r="O1954" s="3">
        <v>2</v>
      </c>
      <c r="P1954" s="6">
        <v>2.9350000000000001</v>
      </c>
      <c r="Q1954" s="6">
        <v>4.8760000000000003</v>
      </c>
      <c r="R1954" s="6">
        <v>4.7960000000000003</v>
      </c>
      <c r="S1954" s="6">
        <v>0</v>
      </c>
      <c r="T1954" s="6">
        <f>R1954-S1954</f>
        <v>4.7960000000000003</v>
      </c>
      <c r="U1954" s="6">
        <v>4.7960000000000003</v>
      </c>
      <c r="V1954" s="6">
        <f>U1954-S1954</f>
        <v>4.7960000000000003</v>
      </c>
      <c r="W1954" s="6">
        <f>100 - (1 - (((U1954-T1954)/U1954)+(S1954/T1954)))*100</f>
        <v>0</v>
      </c>
      <c r="X1954" s="13">
        <f>U1954</f>
        <v>4.7960000000000003</v>
      </c>
      <c r="Y1954" s="13">
        <f>(X1954-U1954)/U1954*100</f>
        <v>0</v>
      </c>
      <c r="Z1954" s="14">
        <f>IF(W1954&gt;10,"NA",Y1954)</f>
        <v>0</v>
      </c>
    </row>
    <row r="1955" spans="1:26" ht="19" x14ac:dyDescent="0.25">
      <c r="A1955" s="23">
        <v>1954</v>
      </c>
      <c r="B1955" s="5" t="s">
        <v>0</v>
      </c>
      <c r="C1955" s="3" t="s">
        <v>22</v>
      </c>
      <c r="D1955" s="3" t="s">
        <v>22</v>
      </c>
      <c r="E1955" s="3" t="s">
        <v>47</v>
      </c>
      <c r="F1955" s="3" t="s">
        <v>41</v>
      </c>
      <c r="G1955" s="3">
        <v>8</v>
      </c>
      <c r="H1955" s="3" t="s">
        <v>9</v>
      </c>
      <c r="I1955" s="3" t="s">
        <v>36</v>
      </c>
      <c r="J1955" s="3">
        <v>215</v>
      </c>
      <c r="K1955" s="3">
        <v>16</v>
      </c>
      <c r="L1955" s="3">
        <v>13</v>
      </c>
      <c r="M1955" s="4">
        <f>PI()*(K1955/2)^2/1000+PI()*(L1955/2)^2/1000</f>
        <v>0.33379421944391552</v>
      </c>
      <c r="N1955" s="33">
        <v>0</v>
      </c>
      <c r="O1955" s="3">
        <v>3</v>
      </c>
      <c r="P1955" s="6">
        <v>5.2050000000000001</v>
      </c>
      <c r="Q1955" s="6">
        <v>17.501999999999999</v>
      </c>
      <c r="R1955" s="6">
        <v>17.382000000000001</v>
      </c>
      <c r="S1955" s="6">
        <v>0</v>
      </c>
      <c r="T1955" s="6">
        <f>R1955-S1955</f>
        <v>17.382000000000001</v>
      </c>
      <c r="U1955" s="6">
        <v>17.492000000000001</v>
      </c>
      <c r="V1955" s="6">
        <f>U1955-S1955</f>
        <v>17.492000000000001</v>
      </c>
      <c r="W1955" s="6">
        <f>100 - (1 - (((U1955-T1955)/U1955)+(S1955/T1955)))*100</f>
        <v>0.62885890692886903</v>
      </c>
      <c r="X1955" s="13">
        <f>U1955</f>
        <v>17.492000000000001</v>
      </c>
      <c r="Y1955" s="13">
        <f>(X1955-U1955)/U1955*100</f>
        <v>0</v>
      </c>
      <c r="Z1955" s="14">
        <f>IF(W1955&gt;10,"NA",Y1955)</f>
        <v>0</v>
      </c>
    </row>
    <row r="1956" spans="1:26" ht="19" x14ac:dyDescent="0.25">
      <c r="A1956" s="23">
        <v>1955</v>
      </c>
      <c r="B1956" s="5" t="s">
        <v>0</v>
      </c>
      <c r="C1956" s="3" t="s">
        <v>22</v>
      </c>
      <c r="D1956" s="3" t="s">
        <v>22</v>
      </c>
      <c r="E1956" s="3" t="s">
        <v>47</v>
      </c>
      <c r="F1956" s="3" t="s">
        <v>41</v>
      </c>
      <c r="G1956" s="3">
        <v>8</v>
      </c>
      <c r="H1956" s="3" t="s">
        <v>9</v>
      </c>
      <c r="I1956" s="3" t="s">
        <v>36</v>
      </c>
      <c r="J1956" s="3">
        <v>215</v>
      </c>
      <c r="K1956" s="3">
        <v>16</v>
      </c>
      <c r="L1956" s="3">
        <v>13</v>
      </c>
      <c r="M1956" s="4">
        <f>PI()*(K1956/2)^2/1000+PI()*(L1956/2)^2/1000</f>
        <v>0.33379421944391552</v>
      </c>
      <c r="N1956" s="33">
        <v>0</v>
      </c>
      <c r="O1956" s="3">
        <v>4</v>
      </c>
      <c r="P1956" s="6">
        <v>3.7040000000000002</v>
      </c>
      <c r="Q1956" s="6">
        <v>7.7619999999999996</v>
      </c>
      <c r="R1956" s="6">
        <v>7.6769999999999996</v>
      </c>
      <c r="S1956" s="6">
        <v>0</v>
      </c>
      <c r="T1956" s="6">
        <f>R1956-S1956</f>
        <v>7.6769999999999996</v>
      </c>
      <c r="U1956" s="6">
        <v>7.6769999999999996</v>
      </c>
      <c r="V1956" s="6">
        <f>U1956-S1956</f>
        <v>7.6769999999999996</v>
      </c>
      <c r="W1956" s="6">
        <f>100 - (1 - (((U1956-T1956)/U1956)+(S1956/T1956)))*100</f>
        <v>0</v>
      </c>
      <c r="X1956" s="13">
        <f>U1956</f>
        <v>7.6769999999999996</v>
      </c>
      <c r="Y1956" s="13">
        <f>(X1956-U1956)/U1956*100</f>
        <v>0</v>
      </c>
      <c r="Z1956" s="14">
        <f>IF(W1956&gt;10,"NA",Y1956)</f>
        <v>0</v>
      </c>
    </row>
    <row r="1957" spans="1:26" ht="19" x14ac:dyDescent="0.25">
      <c r="A1957" s="23">
        <v>1956</v>
      </c>
      <c r="B1957" s="5" t="s">
        <v>0</v>
      </c>
      <c r="C1957" s="3" t="s">
        <v>22</v>
      </c>
      <c r="D1957" s="3" t="s">
        <v>22</v>
      </c>
      <c r="E1957" s="3" t="s">
        <v>47</v>
      </c>
      <c r="F1957" s="3" t="s">
        <v>41</v>
      </c>
      <c r="G1957" s="3">
        <v>8</v>
      </c>
      <c r="H1957" s="3" t="s">
        <v>9</v>
      </c>
      <c r="I1957" s="3" t="s">
        <v>36</v>
      </c>
      <c r="J1957" s="3">
        <v>215</v>
      </c>
      <c r="K1957" s="3">
        <v>16</v>
      </c>
      <c r="L1957" s="3">
        <v>13</v>
      </c>
      <c r="M1957" s="4">
        <f>PI()*(K1957/2)^2/1000+PI()*(L1957/2)^2/1000</f>
        <v>0.33379421944391552</v>
      </c>
      <c r="N1957" s="33">
        <v>0</v>
      </c>
      <c r="O1957" s="3">
        <v>5</v>
      </c>
      <c r="P1957" s="6">
        <v>2.444</v>
      </c>
      <c r="Q1957" s="6">
        <v>3.69</v>
      </c>
      <c r="R1957" s="6">
        <v>3.6219999999999999</v>
      </c>
      <c r="S1957" s="6">
        <v>0</v>
      </c>
      <c r="T1957" s="6">
        <f>R1957-S1957</f>
        <v>3.6219999999999999</v>
      </c>
      <c r="U1957" s="6">
        <v>3.6219999999999999</v>
      </c>
      <c r="V1957" s="6">
        <f>U1957-S1957</f>
        <v>3.6219999999999999</v>
      </c>
      <c r="W1957" s="6">
        <f>100 - (1 - (((U1957-T1957)/U1957)+(S1957/T1957)))*100</f>
        <v>0</v>
      </c>
      <c r="X1957" s="13">
        <f>U1957</f>
        <v>3.6219999999999999</v>
      </c>
      <c r="Y1957" s="13">
        <f>(X1957-U1957)/U1957*100</f>
        <v>0</v>
      </c>
      <c r="Z1957" s="14">
        <f>IF(W1957&gt;10,"NA",Y1957)</f>
        <v>0</v>
      </c>
    </row>
    <row r="1958" spans="1:26" ht="19" x14ac:dyDescent="0.25">
      <c r="A1958" s="23">
        <v>1957</v>
      </c>
      <c r="B1958" s="5" t="s">
        <v>0</v>
      </c>
      <c r="C1958" s="3" t="s">
        <v>22</v>
      </c>
      <c r="D1958" s="3" t="s">
        <v>22</v>
      </c>
      <c r="E1958" s="3" t="s">
        <v>47</v>
      </c>
      <c r="F1958" s="3" t="s">
        <v>41</v>
      </c>
      <c r="G1958" s="3">
        <v>8</v>
      </c>
      <c r="H1958" s="3" t="s">
        <v>9</v>
      </c>
      <c r="I1958" s="3" t="s">
        <v>36</v>
      </c>
      <c r="J1958" s="3">
        <v>215</v>
      </c>
      <c r="K1958" s="3">
        <v>16</v>
      </c>
      <c r="L1958" s="3">
        <v>13</v>
      </c>
      <c r="M1958" s="4">
        <f>PI()*(K1958/2)^2/1000+PI()*(L1958/2)^2/1000</f>
        <v>0.33379421944391552</v>
      </c>
      <c r="N1958" s="33">
        <v>0</v>
      </c>
      <c r="O1958" s="3">
        <v>6</v>
      </c>
      <c r="P1958" s="6">
        <v>4.7830000000000004</v>
      </c>
      <c r="Q1958" s="6">
        <v>13.428000000000001</v>
      </c>
      <c r="R1958" s="6">
        <v>13.36</v>
      </c>
      <c r="S1958" s="6">
        <v>0</v>
      </c>
      <c r="T1958" s="6">
        <f>R1958-S1958</f>
        <v>13.36</v>
      </c>
      <c r="U1958" s="6">
        <v>13.987</v>
      </c>
      <c r="V1958" s="6">
        <f>U1958-S1958</f>
        <v>13.987</v>
      </c>
      <c r="W1958" s="6">
        <f>100 - (1 - (((U1958-T1958)/U1958)+(S1958/T1958)))*100</f>
        <v>4.4827339672553137</v>
      </c>
      <c r="X1958" s="13">
        <f>U1958</f>
        <v>13.987</v>
      </c>
      <c r="Y1958" s="13">
        <f>(X1958-U1958)/U1958*100</f>
        <v>0</v>
      </c>
      <c r="Z1958" s="14">
        <f>IF(W1958&gt;10,"NA",Y1958)</f>
        <v>0</v>
      </c>
    </row>
    <row r="1959" spans="1:26" ht="19" x14ac:dyDescent="0.25">
      <c r="A1959" s="23">
        <v>1958</v>
      </c>
      <c r="B1959" s="5" t="s">
        <v>0</v>
      </c>
      <c r="C1959" s="3" t="s">
        <v>22</v>
      </c>
      <c r="D1959" s="3" t="s">
        <v>22</v>
      </c>
      <c r="E1959" s="3" t="s">
        <v>47</v>
      </c>
      <c r="F1959" s="3" t="s">
        <v>41</v>
      </c>
      <c r="G1959" s="3">
        <v>8</v>
      </c>
      <c r="H1959" s="3" t="s">
        <v>9</v>
      </c>
      <c r="I1959" s="3" t="s">
        <v>36</v>
      </c>
      <c r="J1959" s="3">
        <v>215</v>
      </c>
      <c r="K1959" s="3">
        <v>16</v>
      </c>
      <c r="L1959" s="3">
        <v>13</v>
      </c>
      <c r="M1959" s="4">
        <f>PI()*(K1959/2)^2/1000+PI()*(L1959/2)^2/1000</f>
        <v>0.33379421944391552</v>
      </c>
      <c r="N1959" s="33">
        <v>0</v>
      </c>
      <c r="O1959" s="3">
        <v>7</v>
      </c>
      <c r="P1959" s="6">
        <v>4.0469999999999997</v>
      </c>
      <c r="Q1959" s="6">
        <v>10.522</v>
      </c>
      <c r="R1959" s="6">
        <v>10.464</v>
      </c>
      <c r="S1959" s="6">
        <v>0</v>
      </c>
      <c r="T1959" s="6">
        <f>R1959-S1959</f>
        <v>10.464</v>
      </c>
      <c r="U1959" s="6">
        <v>11.113</v>
      </c>
      <c r="V1959" s="6">
        <f>U1959-S1959</f>
        <v>11.113</v>
      </c>
      <c r="W1959" s="6">
        <f>100 - (1 - (((U1959-T1959)/U1959)+(S1959/T1959)))*100</f>
        <v>5.8400071987761919</v>
      </c>
      <c r="X1959" s="13">
        <f>U1959</f>
        <v>11.113</v>
      </c>
      <c r="Y1959" s="13">
        <f>(X1959-U1959)/U1959*100</f>
        <v>0</v>
      </c>
      <c r="Z1959" s="14">
        <f>IF(W1959&gt;10,"NA",Y1959)</f>
        <v>0</v>
      </c>
    </row>
    <row r="1960" spans="1:26" ht="19" x14ac:dyDescent="0.25">
      <c r="A1960" s="23">
        <v>1959</v>
      </c>
      <c r="B1960" s="5" t="s">
        <v>0</v>
      </c>
      <c r="C1960" s="3" t="s">
        <v>22</v>
      </c>
      <c r="D1960" s="3" t="s">
        <v>22</v>
      </c>
      <c r="E1960" s="3" t="s">
        <v>47</v>
      </c>
      <c r="F1960" s="3" t="s">
        <v>41</v>
      </c>
      <c r="G1960" s="3">
        <v>8</v>
      </c>
      <c r="H1960" s="3" t="s">
        <v>9</v>
      </c>
      <c r="I1960" s="3" t="s">
        <v>36</v>
      </c>
      <c r="J1960" s="3">
        <v>215</v>
      </c>
      <c r="K1960" s="3">
        <v>16</v>
      </c>
      <c r="L1960" s="3">
        <v>13</v>
      </c>
      <c r="M1960" s="4">
        <f>PI()*(K1960/2)^2/1000+PI()*(L1960/2)^2/1000</f>
        <v>0.33379421944391552</v>
      </c>
      <c r="N1960" s="33">
        <v>0</v>
      </c>
      <c r="O1960" s="3">
        <v>8</v>
      </c>
      <c r="P1960" s="6">
        <v>4.4960000000000004</v>
      </c>
      <c r="Q1960" s="6">
        <v>12.731</v>
      </c>
      <c r="R1960" s="6">
        <v>12.673999999999999</v>
      </c>
      <c r="S1960" s="6">
        <v>0</v>
      </c>
      <c r="T1960" s="6">
        <f>R1960-S1960</f>
        <v>12.673999999999999</v>
      </c>
      <c r="U1960" s="6">
        <v>13.180999999999999</v>
      </c>
      <c r="V1960" s="6">
        <f>U1960-S1960</f>
        <v>13.180999999999999</v>
      </c>
      <c r="W1960" s="6">
        <f>100 - (1 - (((U1960-T1960)/U1960)+(S1960/T1960)))*100</f>
        <v>3.8464456414535988</v>
      </c>
      <c r="X1960" s="13">
        <f>U1960</f>
        <v>13.180999999999999</v>
      </c>
      <c r="Y1960" s="13">
        <f>(X1960-U1960)/U1960*100</f>
        <v>0</v>
      </c>
      <c r="Z1960" s="14">
        <f>IF(W1960&gt;10,"NA",Y1960)</f>
        <v>0</v>
      </c>
    </row>
    <row r="1961" spans="1:26" ht="19" x14ac:dyDescent="0.25">
      <c r="A1961" s="23">
        <v>1960</v>
      </c>
      <c r="B1961" s="5" t="s">
        <v>0</v>
      </c>
      <c r="C1961" s="3" t="s">
        <v>22</v>
      </c>
      <c r="D1961" s="3" t="s">
        <v>22</v>
      </c>
      <c r="E1961" s="3" t="s">
        <v>47</v>
      </c>
      <c r="F1961" s="3" t="s">
        <v>41</v>
      </c>
      <c r="G1961" s="3">
        <v>8</v>
      </c>
      <c r="H1961" s="3" t="s">
        <v>9</v>
      </c>
      <c r="I1961" s="3" t="s">
        <v>36</v>
      </c>
      <c r="J1961" s="3">
        <v>215</v>
      </c>
      <c r="K1961" s="3">
        <v>16</v>
      </c>
      <c r="L1961" s="3">
        <v>13</v>
      </c>
      <c r="M1961" s="4">
        <f>PI()*(K1961/2)^2/1000+PI()*(L1961/2)^2/1000</f>
        <v>0.33379421944391552</v>
      </c>
      <c r="N1961" s="33">
        <v>0</v>
      </c>
      <c r="O1961" s="3">
        <v>9</v>
      </c>
      <c r="P1961" s="6">
        <v>3.9870000000000001</v>
      </c>
      <c r="Q1961" s="6">
        <v>9.782</v>
      </c>
      <c r="R1961" s="6">
        <v>9.6880000000000006</v>
      </c>
      <c r="S1961" s="6">
        <v>0</v>
      </c>
      <c r="T1961" s="6">
        <f>R1961-S1961</f>
        <v>9.6880000000000006</v>
      </c>
      <c r="U1961" s="6">
        <v>9.6880000000000006</v>
      </c>
      <c r="V1961" s="6">
        <f>U1961-S1961</f>
        <v>9.6880000000000006</v>
      </c>
      <c r="W1961" s="6">
        <f>100 - (1 - (((U1961-T1961)/U1961)+(S1961/T1961)))*100</f>
        <v>0</v>
      </c>
      <c r="X1961" s="13">
        <f>U1961</f>
        <v>9.6880000000000006</v>
      </c>
      <c r="Y1961" s="13">
        <f>(X1961-U1961)/U1961*100</f>
        <v>0</v>
      </c>
      <c r="Z1961" s="14">
        <f>IF(W1961&gt;10,"NA",Y1961)</f>
        <v>0</v>
      </c>
    </row>
    <row r="1962" spans="1:26" ht="19" x14ac:dyDescent="0.25">
      <c r="A1962" s="23">
        <v>1961</v>
      </c>
      <c r="B1962" s="5" t="s">
        <v>0</v>
      </c>
      <c r="C1962" s="3" t="s">
        <v>22</v>
      </c>
      <c r="D1962" s="3" t="s">
        <v>22</v>
      </c>
      <c r="E1962" s="3" t="s">
        <v>47</v>
      </c>
      <c r="F1962" s="3" t="s">
        <v>41</v>
      </c>
      <c r="G1962" s="3">
        <v>9</v>
      </c>
      <c r="H1962" s="3" t="s">
        <v>9</v>
      </c>
      <c r="I1962" s="3" t="s">
        <v>36</v>
      </c>
      <c r="J1962" s="3">
        <v>213</v>
      </c>
      <c r="K1962" s="3" t="s">
        <v>13</v>
      </c>
      <c r="L1962" s="3" t="s">
        <v>13</v>
      </c>
      <c r="M1962" s="4" t="s">
        <v>13</v>
      </c>
      <c r="N1962" s="33">
        <v>0</v>
      </c>
      <c r="O1962" s="3">
        <v>1</v>
      </c>
      <c r="P1962" s="6">
        <v>5.53</v>
      </c>
      <c r="Q1962" s="6">
        <v>17.731999999999999</v>
      </c>
      <c r="R1962" s="6">
        <v>17.619</v>
      </c>
      <c r="S1962" s="6">
        <v>0</v>
      </c>
      <c r="T1962" s="6">
        <f>R1962-S1962</f>
        <v>17.619</v>
      </c>
      <c r="U1962" s="6">
        <v>18.640999999999998</v>
      </c>
      <c r="V1962" s="6">
        <f>U1962-S1962</f>
        <v>18.640999999999998</v>
      </c>
      <c r="W1962" s="6">
        <f>100 - (1 - (((U1962-T1962)/U1962)+(S1962/T1962)))*100</f>
        <v>5.4825384904243322</v>
      </c>
      <c r="X1962" s="13">
        <f>U1962</f>
        <v>18.640999999999998</v>
      </c>
      <c r="Y1962" s="13">
        <f>(X1962-U1962)/U1962*100</f>
        <v>0</v>
      </c>
      <c r="Z1962" s="14">
        <f>IF(W1962&gt;10,"NA",Y1962)</f>
        <v>0</v>
      </c>
    </row>
    <row r="1963" spans="1:26" ht="19" x14ac:dyDescent="0.25">
      <c r="A1963" s="23">
        <v>1962</v>
      </c>
      <c r="B1963" s="5" t="s">
        <v>0</v>
      </c>
      <c r="C1963" s="3" t="s">
        <v>22</v>
      </c>
      <c r="D1963" s="3" t="s">
        <v>22</v>
      </c>
      <c r="E1963" s="3" t="s">
        <v>47</v>
      </c>
      <c r="F1963" s="3" t="s">
        <v>41</v>
      </c>
      <c r="G1963" s="3">
        <v>9</v>
      </c>
      <c r="H1963" s="3" t="s">
        <v>9</v>
      </c>
      <c r="I1963" s="3" t="s">
        <v>36</v>
      </c>
      <c r="J1963" s="3">
        <v>213</v>
      </c>
      <c r="K1963" s="3" t="s">
        <v>13</v>
      </c>
      <c r="L1963" s="3" t="s">
        <v>13</v>
      </c>
      <c r="M1963" s="4" t="s">
        <v>13</v>
      </c>
      <c r="N1963" s="33">
        <v>0</v>
      </c>
      <c r="O1963" s="3">
        <v>2</v>
      </c>
      <c r="P1963" s="6">
        <v>3.8969999999999998</v>
      </c>
      <c r="Q1963" s="6">
        <v>11.476000000000001</v>
      </c>
      <c r="R1963" s="6">
        <v>11.379</v>
      </c>
      <c r="S1963" s="6">
        <v>0</v>
      </c>
      <c r="T1963" s="6">
        <f>R1963-S1963</f>
        <v>11.379</v>
      </c>
      <c r="U1963" s="6">
        <v>12.083</v>
      </c>
      <c r="V1963" s="6">
        <f>U1963-S1963</f>
        <v>12.083</v>
      </c>
      <c r="W1963" s="6">
        <f>100 - (1 - (((U1963-T1963)/U1963)+(S1963/T1963)))*100</f>
        <v>5.8263676239344591</v>
      </c>
      <c r="X1963" s="13">
        <f>U1963</f>
        <v>12.083</v>
      </c>
      <c r="Y1963" s="13">
        <f>(X1963-U1963)/U1963*100</f>
        <v>0</v>
      </c>
      <c r="Z1963" s="14">
        <f>IF(W1963&gt;10,"NA",Y1963)</f>
        <v>0</v>
      </c>
    </row>
    <row r="1964" spans="1:26" ht="19" x14ac:dyDescent="0.25">
      <c r="A1964" s="23">
        <v>1963</v>
      </c>
      <c r="B1964" s="5" t="s">
        <v>0</v>
      </c>
      <c r="C1964" s="3" t="s">
        <v>22</v>
      </c>
      <c r="D1964" s="3" t="s">
        <v>22</v>
      </c>
      <c r="E1964" s="3" t="s">
        <v>47</v>
      </c>
      <c r="F1964" s="3" t="s">
        <v>41</v>
      </c>
      <c r="G1964" s="3">
        <v>9</v>
      </c>
      <c r="H1964" s="3" t="s">
        <v>9</v>
      </c>
      <c r="I1964" s="3" t="s">
        <v>36</v>
      </c>
      <c r="J1964" s="3">
        <v>213</v>
      </c>
      <c r="K1964" s="3" t="s">
        <v>13</v>
      </c>
      <c r="L1964" s="3" t="s">
        <v>13</v>
      </c>
      <c r="M1964" s="4" t="s">
        <v>13</v>
      </c>
      <c r="N1964" s="33">
        <v>0</v>
      </c>
      <c r="O1964" s="3">
        <v>3</v>
      </c>
      <c r="P1964" s="6">
        <v>2.1720000000000002</v>
      </c>
      <c r="Q1964" s="6">
        <v>4.0759999999999996</v>
      </c>
      <c r="R1964" s="6">
        <v>4.0599999999999996</v>
      </c>
      <c r="S1964" s="6">
        <v>0</v>
      </c>
      <c r="T1964" s="6">
        <f>R1964-S1964</f>
        <v>4.0599999999999996</v>
      </c>
      <c r="U1964" s="6">
        <v>4.1349999999999998</v>
      </c>
      <c r="V1964" s="6">
        <f>U1964-S1964</f>
        <v>4.1349999999999998</v>
      </c>
      <c r="W1964" s="6">
        <f>100 - (1 - (((U1964-T1964)/U1964)+(S1964/T1964)))*100</f>
        <v>1.8137847642079805</v>
      </c>
      <c r="X1964" s="13">
        <f>U1964</f>
        <v>4.1349999999999998</v>
      </c>
      <c r="Y1964" s="13">
        <f>(X1964-U1964)/U1964*100</f>
        <v>0</v>
      </c>
      <c r="Z1964" s="14">
        <f>IF(W1964&gt;10,"NA",Y1964)</f>
        <v>0</v>
      </c>
    </row>
    <row r="1965" spans="1:26" ht="19" x14ac:dyDescent="0.25">
      <c r="A1965" s="23">
        <v>1964</v>
      </c>
      <c r="B1965" s="5" t="s">
        <v>0</v>
      </c>
      <c r="C1965" s="3" t="s">
        <v>22</v>
      </c>
      <c r="D1965" s="3" t="s">
        <v>22</v>
      </c>
      <c r="E1965" s="3" t="s">
        <v>47</v>
      </c>
      <c r="F1965" s="3" t="s">
        <v>41</v>
      </c>
      <c r="G1965" s="3">
        <v>9</v>
      </c>
      <c r="H1965" s="3" t="s">
        <v>9</v>
      </c>
      <c r="I1965" s="3" t="s">
        <v>36</v>
      </c>
      <c r="J1965" s="3">
        <v>213</v>
      </c>
      <c r="K1965" s="3" t="s">
        <v>13</v>
      </c>
      <c r="L1965" s="3" t="s">
        <v>13</v>
      </c>
      <c r="M1965" s="4" t="s">
        <v>13</v>
      </c>
      <c r="N1965" s="33">
        <v>0</v>
      </c>
      <c r="O1965" s="3">
        <v>4</v>
      </c>
      <c r="P1965" s="6">
        <v>5.0170000000000003</v>
      </c>
      <c r="Q1965" s="6">
        <v>12.614000000000001</v>
      </c>
      <c r="R1965" s="6">
        <v>12.552</v>
      </c>
      <c r="S1965" s="6">
        <v>0</v>
      </c>
      <c r="T1965" s="6">
        <f>R1965-S1965</f>
        <v>12.552</v>
      </c>
      <c r="U1965" s="6">
        <v>14.487</v>
      </c>
      <c r="V1965" s="6">
        <f>U1965-S1965</f>
        <v>14.487</v>
      </c>
      <c r="W1965" s="6">
        <f>100 - (1 - (((U1965-T1965)/U1965)+(S1965/T1965)))*100</f>
        <v>13.356802650652313</v>
      </c>
      <c r="X1965" s="13">
        <f>U1965</f>
        <v>14.487</v>
      </c>
      <c r="Y1965" s="13">
        <f>(X1965-U1965)/U1965*100</f>
        <v>0</v>
      </c>
      <c r="Z1965" s="14" t="str">
        <f>IF(W1965&gt;10,"NA",Y1965)</f>
        <v>NA</v>
      </c>
    </row>
    <row r="1966" spans="1:26" ht="19" x14ac:dyDescent="0.25">
      <c r="A1966" s="23">
        <v>1965</v>
      </c>
      <c r="B1966" s="5" t="s">
        <v>0</v>
      </c>
      <c r="C1966" s="3" t="s">
        <v>22</v>
      </c>
      <c r="D1966" s="3" t="s">
        <v>22</v>
      </c>
      <c r="E1966" s="3" t="s">
        <v>47</v>
      </c>
      <c r="F1966" s="3" t="s">
        <v>41</v>
      </c>
      <c r="G1966" s="3">
        <v>9</v>
      </c>
      <c r="H1966" s="3" t="s">
        <v>9</v>
      </c>
      <c r="I1966" s="3" t="s">
        <v>36</v>
      </c>
      <c r="J1966" s="3">
        <v>213</v>
      </c>
      <c r="K1966" s="3" t="s">
        <v>13</v>
      </c>
      <c r="L1966" s="3" t="s">
        <v>13</v>
      </c>
      <c r="M1966" s="4" t="s">
        <v>13</v>
      </c>
      <c r="N1966" s="33">
        <v>0</v>
      </c>
      <c r="O1966" s="3">
        <v>5</v>
      </c>
      <c r="P1966" s="6">
        <v>4.91</v>
      </c>
      <c r="Q1966" s="6">
        <v>15.872</v>
      </c>
      <c r="R1966" s="6">
        <v>15.776999999999999</v>
      </c>
      <c r="S1966" s="6">
        <v>0</v>
      </c>
      <c r="T1966" s="6">
        <f>R1966-S1966</f>
        <v>15.776999999999999</v>
      </c>
      <c r="U1966" s="6">
        <v>15.94</v>
      </c>
      <c r="V1966" s="6">
        <f>U1966-S1966</f>
        <v>15.94</v>
      </c>
      <c r="W1966" s="6">
        <f>100 - (1 - (((U1966-T1966)/U1966)+(S1966/T1966)))*100</f>
        <v>1.0225846925972348</v>
      </c>
      <c r="X1966" s="13">
        <f>U1966</f>
        <v>15.94</v>
      </c>
      <c r="Y1966" s="13">
        <f>(X1966-U1966)/U1966*100</f>
        <v>0</v>
      </c>
      <c r="Z1966" s="14">
        <f>IF(W1966&gt;10,"NA",Y1966)</f>
        <v>0</v>
      </c>
    </row>
    <row r="1967" spans="1:26" ht="19" x14ac:dyDescent="0.25">
      <c r="A1967" s="23">
        <v>1966</v>
      </c>
      <c r="B1967" s="5" t="s">
        <v>0</v>
      </c>
      <c r="C1967" s="3" t="s">
        <v>22</v>
      </c>
      <c r="D1967" s="3" t="s">
        <v>22</v>
      </c>
      <c r="E1967" s="3" t="s">
        <v>47</v>
      </c>
      <c r="F1967" s="3" t="s">
        <v>41</v>
      </c>
      <c r="G1967" s="3">
        <v>9</v>
      </c>
      <c r="H1967" s="3" t="s">
        <v>9</v>
      </c>
      <c r="I1967" s="3" t="s">
        <v>36</v>
      </c>
      <c r="J1967" s="3">
        <v>213</v>
      </c>
      <c r="K1967" s="3" t="s">
        <v>13</v>
      </c>
      <c r="L1967" s="3" t="s">
        <v>13</v>
      </c>
      <c r="M1967" s="4" t="s">
        <v>13</v>
      </c>
      <c r="N1967" s="33">
        <v>0</v>
      </c>
      <c r="O1967" s="3">
        <v>6</v>
      </c>
      <c r="P1967" s="6">
        <v>4.0359999999999996</v>
      </c>
      <c r="Q1967" s="6">
        <v>8.64</v>
      </c>
      <c r="R1967" s="6">
        <v>8.5530000000000008</v>
      </c>
      <c r="S1967" s="6">
        <v>0</v>
      </c>
      <c r="T1967" s="6">
        <f>R1967-S1967</f>
        <v>8.5530000000000008</v>
      </c>
      <c r="U1967" s="6">
        <v>8.6050000000000004</v>
      </c>
      <c r="V1967" s="6">
        <f>U1967-S1967</f>
        <v>8.6050000000000004</v>
      </c>
      <c r="W1967" s="6">
        <f>100 - (1 - (((U1967-T1967)/U1967)+(S1967/T1967)))*100</f>
        <v>0.60429982568274454</v>
      </c>
      <c r="X1967" s="13">
        <f>U1967</f>
        <v>8.6050000000000004</v>
      </c>
      <c r="Y1967" s="13">
        <f>(X1967-U1967)/U1967*100</f>
        <v>0</v>
      </c>
      <c r="Z1967" s="14">
        <f>IF(W1967&gt;10,"NA",Y1967)</f>
        <v>0</v>
      </c>
    </row>
    <row r="1968" spans="1:26" ht="19" x14ac:dyDescent="0.25">
      <c r="A1968" s="23">
        <v>1967</v>
      </c>
      <c r="B1968" s="5" t="s">
        <v>0</v>
      </c>
      <c r="C1968" s="3" t="s">
        <v>22</v>
      </c>
      <c r="D1968" s="3" t="s">
        <v>22</v>
      </c>
      <c r="E1968" s="3" t="s">
        <v>47</v>
      </c>
      <c r="F1968" s="3" t="s">
        <v>41</v>
      </c>
      <c r="G1968" s="3">
        <v>9</v>
      </c>
      <c r="H1968" s="3" t="s">
        <v>9</v>
      </c>
      <c r="I1968" s="3" t="s">
        <v>36</v>
      </c>
      <c r="J1968" s="3">
        <v>213</v>
      </c>
      <c r="K1968" s="3" t="s">
        <v>13</v>
      </c>
      <c r="L1968" s="3" t="s">
        <v>13</v>
      </c>
      <c r="M1968" s="4" t="s">
        <v>13</v>
      </c>
      <c r="N1968" s="33">
        <v>0</v>
      </c>
      <c r="O1968" s="3">
        <v>7</v>
      </c>
      <c r="P1968" s="6">
        <v>3.9750000000000001</v>
      </c>
      <c r="Q1968" s="6">
        <v>9.41</v>
      </c>
      <c r="R1968" s="6">
        <v>9.3320000000000007</v>
      </c>
      <c r="S1968" s="6">
        <v>0</v>
      </c>
      <c r="T1968" s="6">
        <f>R1968-S1968</f>
        <v>9.3320000000000007</v>
      </c>
      <c r="U1968" s="6">
        <v>9.3320000000000007</v>
      </c>
      <c r="V1968" s="6">
        <f>U1968-S1968</f>
        <v>9.3320000000000007</v>
      </c>
      <c r="W1968" s="6">
        <f>100 - (1 - (((U1968-T1968)/U1968)+(S1968/T1968)))*100</f>
        <v>0</v>
      </c>
      <c r="X1968" s="13">
        <f>U1968</f>
        <v>9.3320000000000007</v>
      </c>
      <c r="Y1968" s="13">
        <f>(X1968-U1968)/U1968*100</f>
        <v>0</v>
      </c>
      <c r="Z1968" s="14">
        <f>IF(W1968&gt;10,"NA",Y1968)</f>
        <v>0</v>
      </c>
    </row>
    <row r="1969" spans="1:26" ht="19" x14ac:dyDescent="0.25">
      <c r="A1969" s="23">
        <v>1968</v>
      </c>
      <c r="B1969" s="5" t="s">
        <v>0</v>
      </c>
      <c r="C1969" s="3" t="s">
        <v>22</v>
      </c>
      <c r="D1969" s="3" t="s">
        <v>22</v>
      </c>
      <c r="E1969" s="3" t="s">
        <v>47</v>
      </c>
      <c r="F1969" s="3" t="s">
        <v>41</v>
      </c>
      <c r="G1969" s="3">
        <v>10</v>
      </c>
      <c r="H1969" s="3" t="s">
        <v>9</v>
      </c>
      <c r="I1969" s="3" t="s">
        <v>36</v>
      </c>
      <c r="J1969" s="3">
        <v>213</v>
      </c>
      <c r="K1969" s="3">
        <v>23</v>
      </c>
      <c r="L1969" s="3">
        <v>21</v>
      </c>
      <c r="M1969" s="4">
        <f>PI()*(K1969/2)^2/1000+PI()*(L1969/2)^2/1000</f>
        <v>0.76183621849552474</v>
      </c>
      <c r="N1969" s="33">
        <v>0</v>
      </c>
      <c r="O1969" s="3">
        <v>1</v>
      </c>
      <c r="P1969" s="6">
        <v>4.2990000000000004</v>
      </c>
      <c r="Q1969" s="6">
        <v>12.667999999999999</v>
      </c>
      <c r="R1969" s="6">
        <v>12.667999999999999</v>
      </c>
      <c r="S1969" s="6">
        <v>0</v>
      </c>
      <c r="T1969" s="6">
        <f>R1969-S1969</f>
        <v>12.667999999999999</v>
      </c>
      <c r="U1969" s="6">
        <v>12.667999999999999</v>
      </c>
      <c r="V1969" s="6">
        <f>U1969-S1969</f>
        <v>12.667999999999999</v>
      </c>
      <c r="W1969" s="6">
        <f>100 - (1 - (((U1969-T1969)/U1969)+(S1969/T1969)))*100</f>
        <v>0</v>
      </c>
      <c r="X1969" s="13">
        <f>U1969</f>
        <v>12.667999999999999</v>
      </c>
      <c r="Y1969" s="13">
        <f>(X1969-U1969)/U1969*100</f>
        <v>0</v>
      </c>
      <c r="Z1969" s="14">
        <f>IF(W1969&gt;10,"NA",Y1969)</f>
        <v>0</v>
      </c>
    </row>
    <row r="1970" spans="1:26" ht="19" x14ac:dyDescent="0.25">
      <c r="A1970" s="23">
        <v>1969</v>
      </c>
      <c r="B1970" s="5" t="s">
        <v>0</v>
      </c>
      <c r="C1970" s="3" t="s">
        <v>22</v>
      </c>
      <c r="D1970" s="3" t="s">
        <v>22</v>
      </c>
      <c r="E1970" s="3" t="s">
        <v>47</v>
      </c>
      <c r="F1970" s="3" t="s">
        <v>41</v>
      </c>
      <c r="G1970" s="3">
        <v>10</v>
      </c>
      <c r="H1970" s="3" t="s">
        <v>9</v>
      </c>
      <c r="I1970" s="3" t="s">
        <v>36</v>
      </c>
      <c r="J1970" s="3">
        <v>213</v>
      </c>
      <c r="K1970" s="3">
        <v>23</v>
      </c>
      <c r="L1970" s="3">
        <v>21</v>
      </c>
      <c r="M1970" s="4">
        <f>PI()*(K1970/2)^2/1000+PI()*(L1970/2)^2/1000</f>
        <v>0.76183621849552474</v>
      </c>
      <c r="N1970" s="33">
        <v>0</v>
      </c>
      <c r="O1970" s="3">
        <v>2</v>
      </c>
      <c r="P1970" s="6">
        <v>4.8559999999999999</v>
      </c>
      <c r="Q1970" s="6">
        <v>14.763</v>
      </c>
      <c r="R1970" s="6">
        <v>14.641999999999999</v>
      </c>
      <c r="S1970" s="6">
        <v>0</v>
      </c>
      <c r="T1970" s="6">
        <f>R1970-S1970</f>
        <v>14.641999999999999</v>
      </c>
      <c r="U1970" s="6">
        <v>14.685</v>
      </c>
      <c r="V1970" s="6">
        <f>U1970-S1970</f>
        <v>14.685</v>
      </c>
      <c r="W1970" s="6">
        <f>100 - (1 - (((U1970-T1970)/U1970)+(S1970/T1970)))*100</f>
        <v>0.29281579843379291</v>
      </c>
      <c r="X1970" s="13">
        <f>U1970</f>
        <v>14.685</v>
      </c>
      <c r="Y1970" s="13">
        <f>(X1970-U1970)/U1970*100</f>
        <v>0</v>
      </c>
      <c r="Z1970" s="14">
        <f>IF(W1970&gt;10,"NA",Y1970)</f>
        <v>0</v>
      </c>
    </row>
    <row r="1971" spans="1:26" ht="19" x14ac:dyDescent="0.25">
      <c r="A1971" s="23">
        <v>1970</v>
      </c>
      <c r="B1971" s="5" t="s">
        <v>0</v>
      </c>
      <c r="C1971" s="3" t="s">
        <v>22</v>
      </c>
      <c r="D1971" s="3" t="s">
        <v>22</v>
      </c>
      <c r="E1971" s="3" t="s">
        <v>47</v>
      </c>
      <c r="F1971" s="3" t="s">
        <v>41</v>
      </c>
      <c r="G1971" s="3">
        <v>10</v>
      </c>
      <c r="H1971" s="3" t="s">
        <v>9</v>
      </c>
      <c r="I1971" s="3" t="s">
        <v>36</v>
      </c>
      <c r="J1971" s="3">
        <v>213</v>
      </c>
      <c r="K1971" s="3">
        <v>23</v>
      </c>
      <c r="L1971" s="3">
        <v>21</v>
      </c>
      <c r="M1971" s="4">
        <f>PI()*(K1971/2)^2/1000+PI()*(L1971/2)^2/1000</f>
        <v>0.76183621849552474</v>
      </c>
      <c r="N1971" s="33">
        <v>0</v>
      </c>
      <c r="O1971" s="3">
        <v>3</v>
      </c>
      <c r="P1971" s="6">
        <v>5.41</v>
      </c>
      <c r="Q1971" s="6">
        <v>16.195</v>
      </c>
      <c r="R1971" s="6">
        <v>16.077000000000002</v>
      </c>
      <c r="S1971" s="6">
        <f>0.043+0.024+0.031</f>
        <v>9.8000000000000004E-2</v>
      </c>
      <c r="T1971" s="6">
        <f>R1971-S1971</f>
        <v>15.979000000000001</v>
      </c>
      <c r="U1971" s="6">
        <v>16.925000000000001</v>
      </c>
      <c r="V1971" s="6">
        <f>U1971-S1971</f>
        <v>16.827000000000002</v>
      </c>
      <c r="W1971" s="6">
        <f>100 - (1 - (((U1971-T1971)/U1971)+(S1971/T1971)))*100</f>
        <v>6.2026698076676183</v>
      </c>
      <c r="X1971" s="13">
        <f>U1971</f>
        <v>16.925000000000001</v>
      </c>
      <c r="Y1971" s="13">
        <f>(X1971-U1971)/U1971*100</f>
        <v>0</v>
      </c>
      <c r="Z1971" s="14">
        <f>IF(W1971&gt;10,"NA",Y1971)</f>
        <v>0</v>
      </c>
    </row>
    <row r="1972" spans="1:26" ht="19" x14ac:dyDescent="0.25">
      <c r="A1972" s="23">
        <v>1971</v>
      </c>
      <c r="B1972" s="5" t="s">
        <v>0</v>
      </c>
      <c r="C1972" s="3" t="s">
        <v>22</v>
      </c>
      <c r="D1972" s="3" t="s">
        <v>22</v>
      </c>
      <c r="E1972" s="3" t="s">
        <v>47</v>
      </c>
      <c r="F1972" s="3" t="s">
        <v>41</v>
      </c>
      <c r="G1972" s="3">
        <v>10</v>
      </c>
      <c r="H1972" s="3" t="s">
        <v>9</v>
      </c>
      <c r="I1972" s="3" t="s">
        <v>36</v>
      </c>
      <c r="J1972" s="3">
        <v>213</v>
      </c>
      <c r="K1972" s="3">
        <v>23</v>
      </c>
      <c r="L1972" s="3">
        <v>21</v>
      </c>
      <c r="M1972" s="4">
        <f>PI()*(K1972/2)^2/1000+PI()*(L1972/2)^2/1000</f>
        <v>0.76183621849552474</v>
      </c>
      <c r="N1972" s="33">
        <v>0</v>
      </c>
      <c r="O1972" s="3">
        <v>4</v>
      </c>
      <c r="P1972" s="6">
        <v>2.8639999999999999</v>
      </c>
      <c r="Q1972" s="6">
        <v>5.8170000000000002</v>
      </c>
      <c r="R1972" s="6">
        <v>5.7430000000000003</v>
      </c>
      <c r="S1972" s="6">
        <v>0</v>
      </c>
      <c r="T1972" s="6">
        <f>R1972-S1972</f>
        <v>5.7430000000000003</v>
      </c>
      <c r="U1972" s="6">
        <v>5.83</v>
      </c>
      <c r="V1972" s="6">
        <f>U1972-S1972</f>
        <v>5.83</v>
      </c>
      <c r="W1972" s="6">
        <f>100 - (1 - (((U1972-T1972)/U1972)+(S1972/T1972)))*100</f>
        <v>1.4922813036020557</v>
      </c>
      <c r="X1972" s="13">
        <f>U1972</f>
        <v>5.83</v>
      </c>
      <c r="Y1972" s="13">
        <f>(X1972-U1972)/U1972*100</f>
        <v>0</v>
      </c>
      <c r="Z1972" s="14">
        <f>IF(W1972&gt;10,"NA",Y1972)</f>
        <v>0</v>
      </c>
    </row>
    <row r="1973" spans="1:26" ht="19" x14ac:dyDescent="0.25">
      <c r="A1973" s="23">
        <v>1972</v>
      </c>
      <c r="B1973" s="5" t="s">
        <v>0</v>
      </c>
      <c r="C1973" s="3" t="s">
        <v>22</v>
      </c>
      <c r="D1973" s="3" t="s">
        <v>22</v>
      </c>
      <c r="E1973" s="3" t="s">
        <v>47</v>
      </c>
      <c r="F1973" s="3" t="s">
        <v>41</v>
      </c>
      <c r="G1973" s="3">
        <v>10</v>
      </c>
      <c r="H1973" s="3" t="s">
        <v>9</v>
      </c>
      <c r="I1973" s="3" t="s">
        <v>36</v>
      </c>
      <c r="J1973" s="3">
        <v>213</v>
      </c>
      <c r="K1973" s="3">
        <v>23</v>
      </c>
      <c r="L1973" s="3">
        <v>21</v>
      </c>
      <c r="M1973" s="4">
        <f>PI()*(K1973/2)^2/1000+PI()*(L1973/2)^2/1000</f>
        <v>0.76183621849552474</v>
      </c>
      <c r="N1973" s="33">
        <v>0</v>
      </c>
      <c r="O1973" s="3">
        <v>5</v>
      </c>
      <c r="P1973" s="6">
        <v>3.7559999999999998</v>
      </c>
      <c r="Q1973" s="6">
        <v>9.4589999999999996</v>
      </c>
      <c r="R1973" s="6">
        <v>9.3989999999999991</v>
      </c>
      <c r="S1973" s="6">
        <v>0</v>
      </c>
      <c r="T1973" s="6">
        <f>R1973-S1973</f>
        <v>9.3989999999999991</v>
      </c>
      <c r="U1973" s="6">
        <v>9.3989999999999991</v>
      </c>
      <c r="V1973" s="6">
        <f>U1973-S1973</f>
        <v>9.3989999999999991</v>
      </c>
      <c r="W1973" s="6">
        <f>100 - (1 - (((U1973-T1973)/U1973)+(S1973/T1973)))*100</f>
        <v>0</v>
      </c>
      <c r="X1973" s="13">
        <f>U1973</f>
        <v>9.3989999999999991</v>
      </c>
      <c r="Y1973" s="13">
        <f>(X1973-U1973)/U1973*100</f>
        <v>0</v>
      </c>
      <c r="Z1973" s="14">
        <f>IF(W1973&gt;10,"NA",Y1973)</f>
        <v>0</v>
      </c>
    </row>
    <row r="1974" spans="1:26" ht="19" x14ac:dyDescent="0.25">
      <c r="A1974" s="23">
        <v>1973</v>
      </c>
      <c r="B1974" s="5" t="s">
        <v>0</v>
      </c>
      <c r="C1974" s="3" t="s">
        <v>22</v>
      </c>
      <c r="D1974" s="3" t="s">
        <v>22</v>
      </c>
      <c r="E1974" s="3" t="s">
        <v>47</v>
      </c>
      <c r="F1974" s="3" t="s">
        <v>41</v>
      </c>
      <c r="G1974" s="3">
        <v>10</v>
      </c>
      <c r="H1974" s="3" t="s">
        <v>9</v>
      </c>
      <c r="I1974" s="3" t="s">
        <v>36</v>
      </c>
      <c r="J1974" s="3">
        <v>213</v>
      </c>
      <c r="K1974" s="3">
        <v>23</v>
      </c>
      <c r="L1974" s="3">
        <v>21</v>
      </c>
      <c r="M1974" s="4">
        <f>PI()*(K1974/2)^2/1000+PI()*(L1974/2)^2/1000</f>
        <v>0.76183621849552474</v>
      </c>
      <c r="N1974" s="33">
        <v>0</v>
      </c>
      <c r="O1974" s="3">
        <v>6</v>
      </c>
      <c r="P1974" s="6">
        <v>3.9209999999999998</v>
      </c>
      <c r="Q1974" s="6">
        <v>9.68</v>
      </c>
      <c r="R1974" s="6">
        <v>9.5690000000000008</v>
      </c>
      <c r="S1974" s="6">
        <v>0</v>
      </c>
      <c r="T1974" s="6">
        <f>R1974-S1974</f>
        <v>9.5690000000000008</v>
      </c>
      <c r="U1974" s="6">
        <v>9.5690000000000008</v>
      </c>
      <c r="V1974" s="6">
        <f>U1974-S1974</f>
        <v>9.5690000000000008</v>
      </c>
      <c r="W1974" s="6">
        <f>100 - (1 - (((U1974-T1974)/U1974)+(S1974/T1974)))*100</f>
        <v>0</v>
      </c>
      <c r="X1974" s="13">
        <f>U1974</f>
        <v>9.5690000000000008</v>
      </c>
      <c r="Y1974" s="13">
        <f>(X1974-U1974)/U1974*100</f>
        <v>0</v>
      </c>
      <c r="Z1974" s="14">
        <f>IF(W1974&gt;10,"NA",Y1974)</f>
        <v>0</v>
      </c>
    </row>
    <row r="1975" spans="1:26" ht="19" x14ac:dyDescent="0.25">
      <c r="A1975" s="23">
        <v>1974</v>
      </c>
      <c r="B1975" s="5" t="s">
        <v>0</v>
      </c>
      <c r="C1975" s="3" t="s">
        <v>22</v>
      </c>
      <c r="D1975" s="3" t="s">
        <v>22</v>
      </c>
      <c r="E1975" s="3" t="s">
        <v>47</v>
      </c>
      <c r="F1975" s="3" t="s">
        <v>41</v>
      </c>
      <c r="G1975" s="3">
        <v>10</v>
      </c>
      <c r="H1975" s="3" t="s">
        <v>9</v>
      </c>
      <c r="I1975" s="3" t="s">
        <v>36</v>
      </c>
      <c r="J1975" s="3">
        <v>213</v>
      </c>
      <c r="K1975" s="3">
        <v>23</v>
      </c>
      <c r="L1975" s="3">
        <v>21</v>
      </c>
      <c r="M1975" s="4">
        <f>PI()*(K1975/2)^2/1000+PI()*(L1975/2)^2/1000</f>
        <v>0.76183621849552474</v>
      </c>
      <c r="N1975" s="33">
        <v>0</v>
      </c>
      <c r="O1975" s="3">
        <v>7</v>
      </c>
      <c r="P1975" s="6">
        <v>3.609</v>
      </c>
      <c r="Q1975" s="6">
        <v>8.8140000000000001</v>
      </c>
      <c r="R1975" s="6">
        <v>8.7249999999999996</v>
      </c>
      <c r="S1975" s="6">
        <v>0</v>
      </c>
      <c r="T1975" s="6">
        <f>R1975-S1975</f>
        <v>8.7249999999999996</v>
      </c>
      <c r="U1975" s="6">
        <v>8.7249999999999996</v>
      </c>
      <c r="V1975" s="6">
        <f>U1975-S1975</f>
        <v>8.7249999999999996</v>
      </c>
      <c r="W1975" s="6">
        <f>100 - (1 - (((U1975-T1975)/U1975)+(S1975/T1975)))*100</f>
        <v>0</v>
      </c>
      <c r="X1975" s="13">
        <f>U1975</f>
        <v>8.7249999999999996</v>
      </c>
      <c r="Y1975" s="13">
        <f>(X1975-U1975)/U1975*100</f>
        <v>0</v>
      </c>
      <c r="Z1975" s="14">
        <f>IF(W1975&gt;10,"NA",Y1975)</f>
        <v>0</v>
      </c>
    </row>
    <row r="1976" spans="1:26" ht="19" x14ac:dyDescent="0.25">
      <c r="A1976" s="23">
        <v>1975</v>
      </c>
      <c r="B1976" s="5" t="s">
        <v>0</v>
      </c>
      <c r="C1976" s="3" t="s">
        <v>22</v>
      </c>
      <c r="D1976" s="3" t="s">
        <v>22</v>
      </c>
      <c r="E1976" s="3" t="s">
        <v>47</v>
      </c>
      <c r="F1976" s="3" t="s">
        <v>41</v>
      </c>
      <c r="G1976" s="3">
        <v>10</v>
      </c>
      <c r="H1976" s="3" t="s">
        <v>9</v>
      </c>
      <c r="I1976" s="3" t="s">
        <v>36</v>
      </c>
      <c r="J1976" s="3">
        <v>213</v>
      </c>
      <c r="K1976" s="3">
        <v>23</v>
      </c>
      <c r="L1976" s="3">
        <v>21</v>
      </c>
      <c r="M1976" s="4">
        <f>PI()*(K1976/2)^2/1000+PI()*(L1976/2)^2/1000</f>
        <v>0.76183621849552474</v>
      </c>
      <c r="N1976" s="33">
        <v>0</v>
      </c>
      <c r="O1976" s="3">
        <v>8</v>
      </c>
      <c r="P1976" s="6">
        <v>3.1720000000000002</v>
      </c>
      <c r="Q1976" s="6">
        <v>6.7290000000000001</v>
      </c>
      <c r="R1976" s="6">
        <v>6.6550000000000002</v>
      </c>
      <c r="S1976" s="6">
        <v>0</v>
      </c>
      <c r="T1976" s="6">
        <f>R1976-S1976</f>
        <v>6.6550000000000002</v>
      </c>
      <c r="U1976" s="6">
        <v>6.6550000000000002</v>
      </c>
      <c r="V1976" s="6">
        <f>U1976-S1976</f>
        <v>6.6550000000000002</v>
      </c>
      <c r="W1976" s="6">
        <f>100 - (1 - (((U1976-T1976)/U1976)+(S1976/T1976)))*100</f>
        <v>0</v>
      </c>
      <c r="X1976" s="13">
        <f>U1976</f>
        <v>6.6550000000000002</v>
      </c>
      <c r="Y1976" s="13">
        <f>(X1976-U1976)/U1976*100</f>
        <v>0</v>
      </c>
      <c r="Z1976" s="14">
        <f>IF(W1976&gt;10,"NA",Y1976)</f>
        <v>0</v>
      </c>
    </row>
    <row r="1977" spans="1:26" ht="19" x14ac:dyDescent="0.25">
      <c r="A1977" s="23">
        <v>1976</v>
      </c>
      <c r="B1977" s="5" t="s">
        <v>0</v>
      </c>
      <c r="C1977" s="3" t="s">
        <v>22</v>
      </c>
      <c r="D1977" s="3" t="s">
        <v>22</v>
      </c>
      <c r="E1977" s="3" t="s">
        <v>47</v>
      </c>
      <c r="F1977" s="3" t="s">
        <v>41</v>
      </c>
      <c r="G1977" s="3">
        <v>10</v>
      </c>
      <c r="H1977" s="3" t="s">
        <v>9</v>
      </c>
      <c r="I1977" s="3" t="s">
        <v>36</v>
      </c>
      <c r="J1977" s="3">
        <v>213</v>
      </c>
      <c r="K1977" s="3">
        <v>23</v>
      </c>
      <c r="L1977" s="3">
        <v>21</v>
      </c>
      <c r="M1977" s="4">
        <f>PI()*(K1977/2)^2/1000+PI()*(L1977/2)^2/1000</f>
        <v>0.76183621849552474</v>
      </c>
      <c r="N1977" s="33">
        <v>0</v>
      </c>
      <c r="O1977" s="3">
        <v>9</v>
      </c>
      <c r="P1977" s="6">
        <v>2.9390000000000001</v>
      </c>
      <c r="Q1977" s="6">
        <v>6.3360000000000003</v>
      </c>
      <c r="R1977" s="6">
        <v>6.2489999999999997</v>
      </c>
      <c r="S1977" s="6">
        <f>0.05+0.04</f>
        <v>0.09</v>
      </c>
      <c r="T1977" s="6">
        <f>R1977-S1977</f>
        <v>6.1589999999999998</v>
      </c>
      <c r="U1977" s="6">
        <v>6.3339999999999996</v>
      </c>
      <c r="V1977" s="6">
        <f>U1977-S1977</f>
        <v>6.2439999999999998</v>
      </c>
      <c r="W1977" s="6">
        <f>100 - (1 - (((U1977-T1977)/U1977)+(S1977/T1977)))*100</f>
        <v>4.2241432478228091</v>
      </c>
      <c r="X1977" s="13">
        <f>U1977</f>
        <v>6.3339999999999996</v>
      </c>
      <c r="Y1977" s="13">
        <f>(X1977-U1977)/U1977*100</f>
        <v>0</v>
      </c>
      <c r="Z1977" s="14">
        <f>IF(W1977&gt;10,"NA",Y1977)</f>
        <v>0</v>
      </c>
    </row>
    <row r="1978" spans="1:26" ht="19" x14ac:dyDescent="0.25">
      <c r="A1978" s="23">
        <v>1977</v>
      </c>
      <c r="B1978" s="5" t="s">
        <v>0</v>
      </c>
      <c r="C1978" s="3" t="s">
        <v>22</v>
      </c>
      <c r="D1978" s="3" t="s">
        <v>22</v>
      </c>
      <c r="E1978" s="3" t="s">
        <v>47</v>
      </c>
      <c r="F1978" s="3" t="s">
        <v>41</v>
      </c>
      <c r="G1978" s="3">
        <v>10</v>
      </c>
      <c r="H1978" s="3" t="s">
        <v>9</v>
      </c>
      <c r="I1978" s="3" t="s">
        <v>36</v>
      </c>
      <c r="J1978" s="3">
        <v>213</v>
      </c>
      <c r="K1978" s="3">
        <v>23</v>
      </c>
      <c r="L1978" s="3">
        <v>21</v>
      </c>
      <c r="M1978" s="4">
        <f>PI()*(K1978/2)^2/1000+PI()*(L1978/2)^2/1000</f>
        <v>0.76183621849552474</v>
      </c>
      <c r="N1978" s="33">
        <v>0</v>
      </c>
      <c r="O1978" s="3">
        <v>10</v>
      </c>
      <c r="P1978" s="6">
        <v>4.0049999999999999</v>
      </c>
      <c r="Q1978" s="6">
        <v>8.0649999999999995</v>
      </c>
      <c r="R1978" s="6">
        <v>7.9989999999999997</v>
      </c>
      <c r="S1978" s="6">
        <v>0.05</v>
      </c>
      <c r="T1978" s="6">
        <f>R1978-S1978</f>
        <v>7.9489999999999998</v>
      </c>
      <c r="U1978" s="6">
        <v>10.068</v>
      </c>
      <c r="V1978" s="6">
        <f>U1978-S1978</f>
        <v>10.017999999999999</v>
      </c>
      <c r="W1978" s="6">
        <f>100 - (1 - (((U1978-T1978)/U1978)+(S1978/T1978)))*100</f>
        <v>21.675891146144082</v>
      </c>
      <c r="X1978" s="13">
        <f>U1978</f>
        <v>10.068</v>
      </c>
      <c r="Y1978" s="13">
        <f>(X1978-U1978)/U1978*100</f>
        <v>0</v>
      </c>
      <c r="Z1978" s="14" t="str">
        <f>IF(W1978&gt;10,"NA",Y1978)</f>
        <v>NA</v>
      </c>
    </row>
    <row r="1979" spans="1:26" ht="19" x14ac:dyDescent="0.25">
      <c r="A1979" s="23">
        <v>1978</v>
      </c>
      <c r="B1979" s="5" t="s">
        <v>0</v>
      </c>
      <c r="C1979" s="3" t="s">
        <v>22</v>
      </c>
      <c r="D1979" s="3" t="s">
        <v>22</v>
      </c>
      <c r="E1979" s="3" t="s">
        <v>47</v>
      </c>
      <c r="F1979" s="3" t="s">
        <v>41</v>
      </c>
      <c r="G1979" s="3">
        <v>10</v>
      </c>
      <c r="H1979" s="3" t="s">
        <v>9</v>
      </c>
      <c r="I1979" s="3" t="s">
        <v>36</v>
      </c>
      <c r="J1979" s="3">
        <v>213</v>
      </c>
      <c r="K1979" s="3">
        <v>23</v>
      </c>
      <c r="L1979" s="3">
        <v>21</v>
      </c>
      <c r="M1979" s="4">
        <f>PI()*(K1979/2)^2/1000+PI()*(L1979/2)^2/1000</f>
        <v>0.76183621849552474</v>
      </c>
      <c r="N1979" s="33">
        <v>0</v>
      </c>
      <c r="O1979" s="3">
        <v>11</v>
      </c>
      <c r="P1979" s="6">
        <v>2.5510000000000002</v>
      </c>
      <c r="Q1979" s="6">
        <v>4.6840000000000002</v>
      </c>
      <c r="R1979" s="6">
        <v>4.6289999999999996</v>
      </c>
      <c r="S1979" s="6">
        <v>0</v>
      </c>
      <c r="T1979" s="6">
        <f>R1979-S1979</f>
        <v>4.6289999999999996</v>
      </c>
      <c r="U1979" s="6">
        <v>4.9640000000000004</v>
      </c>
      <c r="V1979" s="6">
        <f>U1979-S1979</f>
        <v>4.9640000000000004</v>
      </c>
      <c r="W1979" s="6">
        <f>100 - (1 - (((U1979-T1979)/U1979)+(S1979/T1979)))*100</f>
        <v>6.7485898468976728</v>
      </c>
      <c r="X1979" s="13">
        <f>U1979</f>
        <v>4.9640000000000004</v>
      </c>
      <c r="Y1979" s="13">
        <f>(X1979-U1979)/U1979*100</f>
        <v>0</v>
      </c>
      <c r="Z1979" s="14">
        <f>IF(W1979&gt;10,"NA",Y1979)</f>
        <v>0</v>
      </c>
    </row>
    <row r="1980" spans="1:26" ht="19" x14ac:dyDescent="0.25">
      <c r="A1980" s="23">
        <v>1979</v>
      </c>
      <c r="B1980" s="5" t="s">
        <v>0</v>
      </c>
      <c r="C1980" s="3" t="s">
        <v>46</v>
      </c>
      <c r="D1980" s="3" t="s">
        <v>46</v>
      </c>
      <c r="E1980" s="3" t="s">
        <v>47</v>
      </c>
      <c r="F1980" s="3" t="s">
        <v>41</v>
      </c>
      <c r="G1980" s="3">
        <v>11</v>
      </c>
      <c r="H1980" s="3" t="s">
        <v>9</v>
      </c>
      <c r="I1980" s="3" t="s">
        <v>36</v>
      </c>
      <c r="J1980" s="3">
        <v>227</v>
      </c>
      <c r="K1980" s="3">
        <v>31</v>
      </c>
      <c r="L1980" s="3">
        <v>0</v>
      </c>
      <c r="M1980" s="4">
        <f>PI()*(K1980/2)^2/1000+PI()*(L1980/2)^2/1000</f>
        <v>0.75476763502494781</v>
      </c>
      <c r="N1980" s="33">
        <v>0</v>
      </c>
      <c r="O1980" s="3">
        <v>1</v>
      </c>
      <c r="P1980" s="3">
        <v>6.4930000000000003</v>
      </c>
      <c r="Q1980" s="3">
        <v>15.276</v>
      </c>
      <c r="R1980" s="3">
        <v>15.103</v>
      </c>
      <c r="S1980" s="6">
        <v>0</v>
      </c>
      <c r="T1980" s="6">
        <f>R1980-S1980</f>
        <v>15.103</v>
      </c>
      <c r="U1980" s="3">
        <v>16.667999999999999</v>
      </c>
      <c r="V1980" s="6">
        <f>U1980-S1980</f>
        <v>16.667999999999999</v>
      </c>
      <c r="W1980" s="6">
        <f>100 - (1 - (((U1980-T1980)/U1980)+(S1980/T1980)))*100</f>
        <v>9.3892488600911861</v>
      </c>
      <c r="X1980" s="3">
        <v>16.667999999999999</v>
      </c>
      <c r="Y1980" s="13">
        <f>(X1980-U1980)/U1980*100</f>
        <v>0</v>
      </c>
      <c r="Z1980" s="14">
        <f>IF(W1980&gt;10,"NA",Y1980)</f>
        <v>0</v>
      </c>
    </row>
    <row r="1981" spans="1:26" ht="19" x14ac:dyDescent="0.25">
      <c r="A1981" s="23">
        <v>1980</v>
      </c>
      <c r="B1981" s="5" t="s">
        <v>0</v>
      </c>
      <c r="C1981" s="3" t="s">
        <v>46</v>
      </c>
      <c r="D1981" s="3" t="s">
        <v>46</v>
      </c>
      <c r="E1981" s="3" t="s">
        <v>47</v>
      </c>
      <c r="F1981" s="3" t="s">
        <v>41</v>
      </c>
      <c r="G1981" s="3">
        <v>11</v>
      </c>
      <c r="H1981" s="3" t="s">
        <v>9</v>
      </c>
      <c r="I1981" s="3" t="s">
        <v>36</v>
      </c>
      <c r="J1981" s="3">
        <v>227</v>
      </c>
      <c r="K1981" s="3">
        <v>31</v>
      </c>
      <c r="L1981" s="3">
        <v>0</v>
      </c>
      <c r="M1981" s="4">
        <f>PI()*(K1981/2)^2/1000+PI()*(L1981/2)^2/1000</f>
        <v>0.75476763502494781</v>
      </c>
      <c r="N1981" s="33">
        <v>0</v>
      </c>
      <c r="O1981" s="3">
        <v>2</v>
      </c>
      <c r="P1981" s="3">
        <v>7.2850000000000001</v>
      </c>
      <c r="Q1981" s="3">
        <v>14.622</v>
      </c>
      <c r="R1981" s="3">
        <v>14.439</v>
      </c>
      <c r="S1981" s="6">
        <v>0</v>
      </c>
      <c r="T1981" s="6">
        <f>R1981-S1981</f>
        <v>14.439</v>
      </c>
      <c r="U1981" s="3">
        <v>15.358000000000001</v>
      </c>
      <c r="V1981" s="6">
        <f>U1981-S1981</f>
        <v>15.358000000000001</v>
      </c>
      <c r="W1981" s="6">
        <f>100 - (1 - (((U1981-T1981)/U1981)+(S1981/T1981)))*100</f>
        <v>5.9838520640708452</v>
      </c>
      <c r="X1981" s="3">
        <v>15.358000000000001</v>
      </c>
      <c r="Y1981" s="13">
        <f>(X1981-U1981)/U1981*100</f>
        <v>0</v>
      </c>
      <c r="Z1981" s="14">
        <f>IF(W1981&gt;10,"NA",Y1981)</f>
        <v>0</v>
      </c>
    </row>
    <row r="1982" spans="1:26" ht="19" x14ac:dyDescent="0.25">
      <c r="A1982" s="23">
        <v>1981</v>
      </c>
      <c r="B1982" s="5" t="s">
        <v>0</v>
      </c>
      <c r="C1982" s="3" t="s">
        <v>46</v>
      </c>
      <c r="D1982" s="3" t="s">
        <v>46</v>
      </c>
      <c r="E1982" s="3" t="s">
        <v>47</v>
      </c>
      <c r="F1982" s="3" t="s">
        <v>41</v>
      </c>
      <c r="G1982" s="3">
        <v>11</v>
      </c>
      <c r="H1982" s="3" t="s">
        <v>9</v>
      </c>
      <c r="I1982" s="3" t="s">
        <v>36</v>
      </c>
      <c r="J1982" s="3">
        <v>227</v>
      </c>
      <c r="K1982" s="3">
        <v>31</v>
      </c>
      <c r="L1982" s="3">
        <v>0</v>
      </c>
      <c r="M1982" s="4">
        <f>PI()*(K1982/2)^2/1000+PI()*(L1982/2)^2/1000</f>
        <v>0.75476763502494781</v>
      </c>
      <c r="N1982" s="33">
        <v>0</v>
      </c>
      <c r="O1982" s="3">
        <v>3</v>
      </c>
      <c r="P1982" s="3">
        <v>6.3840000000000003</v>
      </c>
      <c r="Q1982" s="3">
        <v>14.279</v>
      </c>
      <c r="R1982" s="3">
        <v>14.134</v>
      </c>
      <c r="S1982" s="6">
        <v>0</v>
      </c>
      <c r="T1982" s="6">
        <f>R1982-S1982</f>
        <v>14.134</v>
      </c>
      <c r="U1982" s="3">
        <v>14.134</v>
      </c>
      <c r="V1982" s="6">
        <f>U1982-S1982</f>
        <v>14.134</v>
      </c>
      <c r="W1982" s="6">
        <f>100 - (1 - (((U1982-T1982)/U1982)+(S1982/T1982)))*100</f>
        <v>0</v>
      </c>
      <c r="X1982" s="3">
        <v>14.134</v>
      </c>
      <c r="Y1982" s="13">
        <f>(X1982-U1982)/U1982*100</f>
        <v>0</v>
      </c>
      <c r="Z1982" s="14">
        <f>IF(W1982&gt;10,"NA",Y1982)</f>
        <v>0</v>
      </c>
    </row>
    <row r="1983" spans="1:26" ht="19" x14ac:dyDescent="0.25">
      <c r="A1983" s="23">
        <v>1982</v>
      </c>
      <c r="B1983" s="5" t="s">
        <v>0</v>
      </c>
      <c r="C1983" s="3" t="s">
        <v>46</v>
      </c>
      <c r="D1983" s="3" t="s">
        <v>46</v>
      </c>
      <c r="E1983" s="3" t="s">
        <v>47</v>
      </c>
      <c r="F1983" s="3" t="s">
        <v>41</v>
      </c>
      <c r="G1983" s="3">
        <v>11</v>
      </c>
      <c r="H1983" s="3" t="s">
        <v>9</v>
      </c>
      <c r="I1983" s="3" t="s">
        <v>36</v>
      </c>
      <c r="J1983" s="3">
        <v>227</v>
      </c>
      <c r="K1983" s="3">
        <v>31</v>
      </c>
      <c r="L1983" s="3">
        <v>0</v>
      </c>
      <c r="M1983" s="4">
        <f>PI()*(K1983/2)^2/1000+PI()*(L1983/2)^2/1000</f>
        <v>0.75476763502494781</v>
      </c>
      <c r="N1983" s="33">
        <v>0</v>
      </c>
      <c r="O1983" s="3">
        <v>4</v>
      </c>
      <c r="P1983" s="3">
        <v>6.0880000000000001</v>
      </c>
      <c r="Q1983" s="3">
        <v>13.554</v>
      </c>
      <c r="R1983" s="3">
        <v>13.388</v>
      </c>
      <c r="S1983" s="6">
        <v>0</v>
      </c>
      <c r="T1983" s="6">
        <f>R1983-S1983</f>
        <v>13.388</v>
      </c>
      <c r="U1983" s="3">
        <v>14.754</v>
      </c>
      <c r="V1983" s="6">
        <f>U1983-S1983</f>
        <v>14.754</v>
      </c>
      <c r="W1983" s="6">
        <f>100 - (1 - (((U1983-T1983)/U1983)+(S1983/T1983)))*100</f>
        <v>9.2585061678188936</v>
      </c>
      <c r="X1983" s="3">
        <v>14.754</v>
      </c>
      <c r="Y1983" s="13">
        <f>(X1983-U1983)/U1983*100</f>
        <v>0</v>
      </c>
      <c r="Z1983" s="14">
        <f>IF(W1983&gt;10,"NA",Y1983)</f>
        <v>0</v>
      </c>
    </row>
    <row r="1984" spans="1:26" ht="19" x14ac:dyDescent="0.25">
      <c r="A1984" s="23">
        <v>1983</v>
      </c>
      <c r="B1984" s="5" t="s">
        <v>0</v>
      </c>
      <c r="C1984" s="3" t="s">
        <v>46</v>
      </c>
      <c r="D1984" s="3" t="s">
        <v>46</v>
      </c>
      <c r="E1984" s="3" t="s">
        <v>47</v>
      </c>
      <c r="F1984" s="3" t="s">
        <v>41</v>
      </c>
      <c r="G1984" s="3">
        <v>11</v>
      </c>
      <c r="H1984" s="3" t="s">
        <v>9</v>
      </c>
      <c r="I1984" s="3" t="s">
        <v>36</v>
      </c>
      <c r="J1984" s="3">
        <v>227</v>
      </c>
      <c r="K1984" s="3">
        <v>31</v>
      </c>
      <c r="L1984" s="3">
        <v>0</v>
      </c>
      <c r="M1984" s="4">
        <f>PI()*(K1984/2)^2/1000+PI()*(L1984/2)^2/1000</f>
        <v>0.75476763502494781</v>
      </c>
      <c r="N1984" s="33">
        <v>0</v>
      </c>
      <c r="O1984" s="3">
        <v>5</v>
      </c>
      <c r="P1984" s="3">
        <v>6.8419999999999996</v>
      </c>
      <c r="Q1984" s="3">
        <v>15.746</v>
      </c>
      <c r="R1984" s="3">
        <v>15.535</v>
      </c>
      <c r="S1984" s="6">
        <v>0</v>
      </c>
      <c r="T1984" s="6">
        <f>R1984-S1984</f>
        <v>15.535</v>
      </c>
      <c r="U1984" s="3">
        <v>16.306000000000001</v>
      </c>
      <c r="V1984" s="6">
        <f>U1984-S1984</f>
        <v>16.306000000000001</v>
      </c>
      <c r="W1984" s="6">
        <f>100 - (1 - (((U1984-T1984)/U1984)+(S1984/T1984)))*100</f>
        <v>4.728320863485834</v>
      </c>
      <c r="X1984" s="3">
        <v>16.306000000000001</v>
      </c>
      <c r="Y1984" s="13">
        <f>(X1984-U1984)/U1984*100</f>
        <v>0</v>
      </c>
      <c r="Z1984" s="14">
        <f>IF(W1984&gt;10,"NA",Y1984)</f>
        <v>0</v>
      </c>
    </row>
    <row r="1985" spans="1:26" ht="19" x14ac:dyDescent="0.25">
      <c r="A1985" s="23">
        <v>1984</v>
      </c>
      <c r="B1985" s="5" t="s">
        <v>0</v>
      </c>
      <c r="C1985" s="3" t="s">
        <v>46</v>
      </c>
      <c r="D1985" s="3" t="s">
        <v>46</v>
      </c>
      <c r="E1985" s="3" t="s">
        <v>47</v>
      </c>
      <c r="F1985" s="3" t="s">
        <v>41</v>
      </c>
      <c r="G1985" s="3">
        <v>11</v>
      </c>
      <c r="H1985" s="3" t="s">
        <v>17</v>
      </c>
      <c r="I1985" s="3" t="s">
        <v>36</v>
      </c>
      <c r="J1985" s="3">
        <v>227</v>
      </c>
      <c r="K1985" s="3">
        <v>31</v>
      </c>
      <c r="L1985" s="3">
        <v>0</v>
      </c>
      <c r="M1985" s="4">
        <f>PI()*(K1985/2)^2/1000+PI()*(L1985/2)^2/1000</f>
        <v>0.75476763502494781</v>
      </c>
      <c r="N1985" s="33">
        <v>0</v>
      </c>
      <c r="O1985" s="3">
        <v>1</v>
      </c>
      <c r="P1985" s="3">
        <v>4.8630000000000004</v>
      </c>
      <c r="Q1985" s="3">
        <v>8.0139999999999993</v>
      </c>
      <c r="R1985" s="3">
        <v>7.923</v>
      </c>
      <c r="S1985" s="6">
        <v>0</v>
      </c>
      <c r="T1985" s="6">
        <f>R1985-S1985</f>
        <v>7.923</v>
      </c>
      <c r="U1985" s="3">
        <v>8.3290000000000006</v>
      </c>
      <c r="V1985" s="6">
        <f>U1985-S1985</f>
        <v>8.3290000000000006</v>
      </c>
      <c r="W1985" s="6">
        <f>100 - (1 - (((U1985-T1985)/U1985)+(S1985/T1985)))*100</f>
        <v>4.8745347580742049</v>
      </c>
      <c r="X1985" s="11">
        <v>8.3290000000000006</v>
      </c>
      <c r="Y1985" s="13">
        <f>(X1985-U1985)/U1985*100</f>
        <v>0</v>
      </c>
      <c r="Z1985" s="14">
        <f>IF(W1985&gt;10,"NA",Y1985)</f>
        <v>0</v>
      </c>
    </row>
    <row r="1986" spans="1:26" ht="19" x14ac:dyDescent="0.25">
      <c r="A1986" s="23">
        <v>1985</v>
      </c>
      <c r="B1986" s="5" t="s">
        <v>0</v>
      </c>
      <c r="C1986" s="3" t="s">
        <v>46</v>
      </c>
      <c r="D1986" s="3" t="s">
        <v>46</v>
      </c>
      <c r="E1986" s="3" t="s">
        <v>47</v>
      </c>
      <c r="F1986" s="3" t="s">
        <v>41</v>
      </c>
      <c r="G1986" s="3">
        <v>11</v>
      </c>
      <c r="H1986" s="3" t="s">
        <v>17</v>
      </c>
      <c r="I1986" s="3" t="s">
        <v>36</v>
      </c>
      <c r="J1986" s="3">
        <v>227</v>
      </c>
      <c r="K1986" s="3">
        <v>31</v>
      </c>
      <c r="L1986" s="3">
        <v>0</v>
      </c>
      <c r="M1986" s="4">
        <f>PI()*(K1986/2)^2/1000+PI()*(L1986/2)^2/1000</f>
        <v>0.75476763502494781</v>
      </c>
      <c r="N1986" s="33">
        <v>0</v>
      </c>
      <c r="O1986" s="3">
        <v>2</v>
      </c>
      <c r="P1986" s="3">
        <v>3.1419999999999999</v>
      </c>
      <c r="Q1986" s="3">
        <v>3.8490000000000002</v>
      </c>
      <c r="R1986" s="3">
        <v>3.7509999999999999</v>
      </c>
      <c r="S1986" s="6">
        <v>0</v>
      </c>
      <c r="T1986" s="6">
        <f>R1986-S1986</f>
        <v>3.7509999999999999</v>
      </c>
      <c r="U1986" s="3">
        <v>5.4279999999999999</v>
      </c>
      <c r="V1986" s="6">
        <f>U1986-S1986</f>
        <v>5.4279999999999999</v>
      </c>
      <c r="W1986" s="6">
        <f>100 - (1 - (((U1986-T1986)/U1986)+(S1986/T1986)))*100</f>
        <v>30.895357406042748</v>
      </c>
      <c r="X1986" s="11">
        <v>5.4279999999999999</v>
      </c>
      <c r="Y1986" s="13">
        <f>(X1986-U1986)/U1986*100</f>
        <v>0</v>
      </c>
      <c r="Z1986" s="14" t="str">
        <f>IF(W1986&gt;10,"NA",Y1986)</f>
        <v>NA</v>
      </c>
    </row>
    <row r="1987" spans="1:26" ht="19" x14ac:dyDescent="0.25">
      <c r="A1987" s="23">
        <v>1986</v>
      </c>
      <c r="B1987" s="5" t="s">
        <v>0</v>
      </c>
      <c r="C1987" s="3" t="s">
        <v>46</v>
      </c>
      <c r="D1987" s="3" t="s">
        <v>46</v>
      </c>
      <c r="E1987" s="3" t="s">
        <v>47</v>
      </c>
      <c r="F1987" s="3" t="s">
        <v>41</v>
      </c>
      <c r="G1987" s="3">
        <v>11</v>
      </c>
      <c r="H1987" s="3" t="s">
        <v>17</v>
      </c>
      <c r="I1987" s="3" t="s">
        <v>36</v>
      </c>
      <c r="J1987" s="3">
        <v>227</v>
      </c>
      <c r="K1987" s="3">
        <v>31</v>
      </c>
      <c r="L1987" s="3">
        <v>0</v>
      </c>
      <c r="M1987" s="4">
        <f>PI()*(K1987/2)^2/1000+PI()*(L1987/2)^2/1000</f>
        <v>0.75476763502494781</v>
      </c>
      <c r="N1987" s="33">
        <v>0</v>
      </c>
      <c r="O1987" s="3">
        <v>3</v>
      </c>
      <c r="P1987" s="3">
        <v>4.2039999999999997</v>
      </c>
      <c r="Q1987" s="3">
        <v>5.859</v>
      </c>
      <c r="R1987" s="3">
        <v>5.7729999999999997</v>
      </c>
      <c r="S1987" s="6">
        <v>0</v>
      </c>
      <c r="T1987" s="6">
        <f>R1987-S1987</f>
        <v>5.7729999999999997</v>
      </c>
      <c r="U1987" s="3">
        <v>6.39</v>
      </c>
      <c r="V1987" s="6">
        <f>U1987-S1987</f>
        <v>6.39</v>
      </c>
      <c r="W1987" s="6">
        <f>100 - (1 - (((U1987-T1987)/U1987)+(S1987/T1987)))*100</f>
        <v>9.6557120500782503</v>
      </c>
      <c r="X1987" s="11">
        <v>6.39</v>
      </c>
      <c r="Y1987" s="13">
        <f>(X1987-U1987)/U1987*100</f>
        <v>0</v>
      </c>
      <c r="Z1987" s="14">
        <f>IF(W1987&gt;10,"NA",Y1987)</f>
        <v>0</v>
      </c>
    </row>
    <row r="1988" spans="1:26" ht="19" x14ac:dyDescent="0.25">
      <c r="A1988" s="23">
        <v>1987</v>
      </c>
      <c r="B1988" s="5" t="s">
        <v>0</v>
      </c>
      <c r="C1988" s="3" t="s">
        <v>46</v>
      </c>
      <c r="D1988" s="3" t="s">
        <v>46</v>
      </c>
      <c r="E1988" s="3" t="s">
        <v>47</v>
      </c>
      <c r="F1988" s="3" t="s">
        <v>41</v>
      </c>
      <c r="G1988" s="3">
        <v>11</v>
      </c>
      <c r="H1988" s="3" t="s">
        <v>17</v>
      </c>
      <c r="I1988" s="3" t="s">
        <v>36</v>
      </c>
      <c r="J1988" s="3">
        <v>227</v>
      </c>
      <c r="K1988" s="3">
        <v>31</v>
      </c>
      <c r="L1988" s="3">
        <v>0</v>
      </c>
      <c r="M1988" s="4">
        <f>PI()*(K1988/2)^2/1000+PI()*(L1988/2)^2/1000</f>
        <v>0.75476763502494781</v>
      </c>
      <c r="N1988" s="33">
        <v>0</v>
      </c>
      <c r="O1988" s="3">
        <v>4</v>
      </c>
      <c r="P1988" s="3">
        <v>5.1159999999999997</v>
      </c>
      <c r="Q1988" s="3">
        <v>8.9350000000000005</v>
      </c>
      <c r="R1988" s="3">
        <v>8.8550000000000004</v>
      </c>
      <c r="S1988" s="6">
        <v>0</v>
      </c>
      <c r="T1988" s="6">
        <f>R1988-S1988</f>
        <v>8.8550000000000004</v>
      </c>
      <c r="U1988" s="3">
        <v>8.8800000000000008</v>
      </c>
      <c r="V1988" s="6">
        <f>U1988-S1988</f>
        <v>8.8800000000000008</v>
      </c>
      <c r="W1988" s="6">
        <f>100 - (1 - (((U1988-T1988)/U1988)+(S1988/T1988)))*100</f>
        <v>0.28153153153152743</v>
      </c>
      <c r="X1988" s="11">
        <v>8.8800000000000008</v>
      </c>
      <c r="Y1988" s="13">
        <f>(X1988-U1988)/U1988*100</f>
        <v>0</v>
      </c>
      <c r="Z1988" s="14">
        <f>IF(W1988&gt;10,"NA",Y1988)</f>
        <v>0</v>
      </c>
    </row>
    <row r="1989" spans="1:26" ht="19" x14ac:dyDescent="0.25">
      <c r="A1989" s="23">
        <v>1988</v>
      </c>
      <c r="B1989" s="5" t="s">
        <v>0</v>
      </c>
      <c r="C1989" s="3" t="s">
        <v>46</v>
      </c>
      <c r="D1989" s="3" t="s">
        <v>46</v>
      </c>
      <c r="E1989" s="3" t="s">
        <v>47</v>
      </c>
      <c r="F1989" s="3" t="s">
        <v>41</v>
      </c>
      <c r="G1989" s="3">
        <v>11</v>
      </c>
      <c r="H1989" s="3" t="s">
        <v>17</v>
      </c>
      <c r="I1989" s="3" t="s">
        <v>36</v>
      </c>
      <c r="J1989" s="3">
        <v>227</v>
      </c>
      <c r="K1989" s="3">
        <v>31</v>
      </c>
      <c r="L1989" s="3">
        <v>0</v>
      </c>
      <c r="M1989" s="4">
        <f>PI()*(K1989/2)^2/1000+PI()*(L1989/2)^2/1000</f>
        <v>0.75476763502494781</v>
      </c>
      <c r="N1989" s="33">
        <v>0</v>
      </c>
      <c r="O1989" s="3">
        <v>5</v>
      </c>
      <c r="P1989" s="3">
        <v>4.3559999999999999</v>
      </c>
      <c r="Q1989" s="3">
        <v>6.8250000000000002</v>
      </c>
      <c r="R1989" s="3">
        <v>6.7210000000000001</v>
      </c>
      <c r="S1989" s="6">
        <v>0</v>
      </c>
      <c r="T1989" s="6">
        <f>R1989-S1989</f>
        <v>6.7210000000000001</v>
      </c>
      <c r="U1989" s="3">
        <v>7.2510000000000003</v>
      </c>
      <c r="V1989" s="6">
        <f>U1989-S1989</f>
        <v>7.2510000000000003</v>
      </c>
      <c r="W1989" s="6">
        <f>100 - (1 - (((U1989-T1989)/U1989)+(S1989/T1989)))*100</f>
        <v>7.3093366432216271</v>
      </c>
      <c r="X1989" s="11">
        <v>7.2510000000000003</v>
      </c>
      <c r="Y1989" s="13">
        <f>(X1989-U1989)/U1989*100</f>
        <v>0</v>
      </c>
      <c r="Z1989" s="14">
        <f>IF(W1989&gt;10,"NA",Y1989)</f>
        <v>0</v>
      </c>
    </row>
    <row r="1990" spans="1:26" ht="19" x14ac:dyDescent="0.25">
      <c r="A1990" s="23">
        <v>1989</v>
      </c>
      <c r="B1990" s="5" t="s">
        <v>0</v>
      </c>
      <c r="C1990" s="3" t="s">
        <v>46</v>
      </c>
      <c r="D1990" s="3" t="s">
        <v>46</v>
      </c>
      <c r="E1990" s="3" t="s">
        <v>47</v>
      </c>
      <c r="F1990" s="3" t="s">
        <v>41</v>
      </c>
      <c r="G1990" s="3">
        <v>11</v>
      </c>
      <c r="H1990" s="3" t="s">
        <v>17</v>
      </c>
      <c r="I1990" s="3" t="s">
        <v>36</v>
      </c>
      <c r="J1990" s="3">
        <v>227</v>
      </c>
      <c r="K1990" s="3">
        <v>31</v>
      </c>
      <c r="L1990" s="3">
        <v>0</v>
      </c>
      <c r="M1990" s="4">
        <f>PI()*(K1990/2)^2/1000+PI()*(L1990/2)^2/1000</f>
        <v>0.75476763502494781</v>
      </c>
      <c r="N1990" s="33">
        <v>0</v>
      </c>
      <c r="O1990" s="3">
        <v>6</v>
      </c>
      <c r="P1990" s="3">
        <v>4.165</v>
      </c>
      <c r="Q1990" s="3">
        <v>6.5759999999999996</v>
      </c>
      <c r="R1990" s="3">
        <v>6.42</v>
      </c>
      <c r="S1990" s="6">
        <v>0</v>
      </c>
      <c r="T1990" s="6">
        <f>R1990-S1990</f>
        <v>6.42</v>
      </c>
      <c r="U1990" s="3">
        <v>7.0439999999999996</v>
      </c>
      <c r="V1990" s="6">
        <f>U1990-S1990</f>
        <v>7.0439999999999996</v>
      </c>
      <c r="W1990" s="6">
        <f>100 - (1 - (((U1990-T1990)/U1990)+(S1990/T1990)))*100</f>
        <v>8.8586030664395139</v>
      </c>
      <c r="X1990" s="11">
        <v>7.0439999999999996</v>
      </c>
      <c r="Y1990" s="13">
        <f>(X1990-U1990)/U1990*100</f>
        <v>0</v>
      </c>
      <c r="Z1990" s="14">
        <f>IF(W1990&gt;10,"NA",Y1990)</f>
        <v>0</v>
      </c>
    </row>
    <row r="1991" spans="1:26" ht="19" x14ac:dyDescent="0.25">
      <c r="A1991" s="23">
        <v>1990</v>
      </c>
      <c r="B1991" s="5" t="s">
        <v>0</v>
      </c>
      <c r="C1991" s="3" t="s">
        <v>46</v>
      </c>
      <c r="D1991" s="3" t="s">
        <v>46</v>
      </c>
      <c r="E1991" s="3" t="s">
        <v>47</v>
      </c>
      <c r="F1991" s="3" t="s">
        <v>41</v>
      </c>
      <c r="G1991" s="3">
        <v>11</v>
      </c>
      <c r="H1991" s="3" t="s">
        <v>17</v>
      </c>
      <c r="I1991" s="3" t="s">
        <v>36</v>
      </c>
      <c r="J1991" s="3">
        <v>227</v>
      </c>
      <c r="K1991" s="3">
        <v>31</v>
      </c>
      <c r="L1991" s="3">
        <v>0</v>
      </c>
      <c r="M1991" s="4">
        <f>PI()*(K1991/2)^2/1000+PI()*(L1991/2)^2/1000</f>
        <v>0.75476763502494781</v>
      </c>
      <c r="N1991" s="33">
        <v>0</v>
      </c>
      <c r="O1991" s="3">
        <v>7</v>
      </c>
      <c r="P1991" s="3">
        <v>5.2679999999999998</v>
      </c>
      <c r="Q1991" s="3">
        <v>8.4740000000000002</v>
      </c>
      <c r="R1991" s="3">
        <v>8.3490000000000002</v>
      </c>
      <c r="S1991" s="6">
        <v>0</v>
      </c>
      <c r="T1991" s="6">
        <f>R1991-S1991</f>
        <v>8.3490000000000002</v>
      </c>
      <c r="U1991" s="3">
        <v>9.016</v>
      </c>
      <c r="V1991" s="6">
        <f>U1991-S1991</f>
        <v>9.016</v>
      </c>
      <c r="W1991" s="6">
        <f>100 - (1 - (((U1991-T1991)/U1991)+(S1991/T1991)))*100</f>
        <v>7.3979591836734642</v>
      </c>
      <c r="X1991" s="11">
        <v>9.016</v>
      </c>
      <c r="Y1991" s="13">
        <f>(X1991-U1991)/U1991*100</f>
        <v>0</v>
      </c>
      <c r="Z1991" s="14">
        <f>IF(W1991&gt;10,"NA",Y1991)</f>
        <v>0</v>
      </c>
    </row>
    <row r="1992" spans="1:26" ht="19" x14ac:dyDescent="0.25">
      <c r="A1992" s="23">
        <v>1991</v>
      </c>
      <c r="B1992" s="5" t="s">
        <v>0</v>
      </c>
      <c r="C1992" s="3" t="s">
        <v>46</v>
      </c>
      <c r="D1992" s="3" t="s">
        <v>46</v>
      </c>
      <c r="E1992" s="3" t="s">
        <v>47</v>
      </c>
      <c r="F1992" s="3" t="s">
        <v>41</v>
      </c>
      <c r="G1992" s="3">
        <v>12</v>
      </c>
      <c r="H1992" s="3" t="s">
        <v>9</v>
      </c>
      <c r="I1992" s="3" t="s">
        <v>35</v>
      </c>
      <c r="J1992" s="3">
        <v>264</v>
      </c>
      <c r="K1992" s="3" t="s">
        <v>13</v>
      </c>
      <c r="L1992" s="3" t="s">
        <v>13</v>
      </c>
      <c r="M1992" s="4" t="s">
        <v>13</v>
      </c>
      <c r="N1992" s="33">
        <v>0</v>
      </c>
      <c r="O1992" s="3">
        <v>1</v>
      </c>
      <c r="P1992" s="3">
        <v>5.9329999999999998</v>
      </c>
      <c r="Q1992" s="3">
        <v>10.705</v>
      </c>
      <c r="R1992" s="3">
        <v>10.555999999999999</v>
      </c>
      <c r="S1992" s="6">
        <v>0</v>
      </c>
      <c r="T1992" s="6">
        <f>R1992-S1992</f>
        <v>10.555999999999999</v>
      </c>
      <c r="U1992" s="3">
        <v>12.827</v>
      </c>
      <c r="V1992" s="6">
        <f>U1992-S1992</f>
        <v>12.827</v>
      </c>
      <c r="W1992" s="6">
        <f>100 - (1 - (((U1992-T1992)/U1992)+(S1992/T1992)))*100</f>
        <v>17.704841350276766</v>
      </c>
      <c r="X1992" s="3">
        <v>12.827</v>
      </c>
      <c r="Y1992" s="13">
        <f>(X1992-U1992)/U1992*100</f>
        <v>0</v>
      </c>
      <c r="Z1992" s="14" t="str">
        <f>IF(W1992&gt;10,"NA",Y1992)</f>
        <v>NA</v>
      </c>
    </row>
    <row r="1993" spans="1:26" ht="19" x14ac:dyDescent="0.25">
      <c r="A1993" s="23">
        <v>1992</v>
      </c>
      <c r="B1993" s="5" t="s">
        <v>0</v>
      </c>
      <c r="C1993" s="3" t="s">
        <v>46</v>
      </c>
      <c r="D1993" s="3" t="s">
        <v>46</v>
      </c>
      <c r="E1993" s="3" t="s">
        <v>47</v>
      </c>
      <c r="F1993" s="3" t="s">
        <v>41</v>
      </c>
      <c r="G1993" s="3">
        <v>12</v>
      </c>
      <c r="H1993" s="3" t="s">
        <v>9</v>
      </c>
      <c r="I1993" s="3" t="s">
        <v>35</v>
      </c>
      <c r="J1993" s="3">
        <v>264</v>
      </c>
      <c r="K1993" s="3" t="s">
        <v>13</v>
      </c>
      <c r="L1993" s="3" t="s">
        <v>13</v>
      </c>
      <c r="M1993" s="4" t="s">
        <v>13</v>
      </c>
      <c r="N1993" s="33">
        <v>0</v>
      </c>
      <c r="O1993" s="3">
        <v>2</v>
      </c>
      <c r="P1993" s="3">
        <v>5.9850000000000003</v>
      </c>
      <c r="Q1993" s="3">
        <v>11.715</v>
      </c>
      <c r="R1993" s="3">
        <v>11.553000000000001</v>
      </c>
      <c r="S1993" s="6">
        <v>0</v>
      </c>
      <c r="T1993" s="6">
        <f>R1993-S1993</f>
        <v>11.553000000000001</v>
      </c>
      <c r="U1993" s="3">
        <v>12.452</v>
      </c>
      <c r="V1993" s="6">
        <f>U1993-S1993</f>
        <v>12.452</v>
      </c>
      <c r="W1993" s="6">
        <f>100 - (1 - (((U1993-T1993)/U1993)+(S1993/T1993)))*100</f>
        <v>7.2197237391583542</v>
      </c>
      <c r="X1993" s="3">
        <v>12.452</v>
      </c>
      <c r="Y1993" s="13">
        <f>(X1993-U1993)/U1993*100</f>
        <v>0</v>
      </c>
      <c r="Z1993" s="14">
        <f>IF(W1993&gt;10,"NA",Y1993)</f>
        <v>0</v>
      </c>
    </row>
    <row r="1994" spans="1:26" ht="19" x14ac:dyDescent="0.25">
      <c r="A1994" s="23">
        <v>1993</v>
      </c>
      <c r="B1994" s="5" t="s">
        <v>0</v>
      </c>
      <c r="C1994" s="3" t="s">
        <v>46</v>
      </c>
      <c r="D1994" s="3" t="s">
        <v>46</v>
      </c>
      <c r="E1994" s="3" t="s">
        <v>47</v>
      </c>
      <c r="F1994" s="3" t="s">
        <v>41</v>
      </c>
      <c r="G1994" s="3">
        <v>12</v>
      </c>
      <c r="H1994" s="3" t="s">
        <v>9</v>
      </c>
      <c r="I1994" s="3" t="s">
        <v>35</v>
      </c>
      <c r="J1994" s="3">
        <v>264</v>
      </c>
      <c r="K1994" s="3" t="s">
        <v>13</v>
      </c>
      <c r="L1994" s="3" t="s">
        <v>13</v>
      </c>
      <c r="M1994" s="4" t="s">
        <v>13</v>
      </c>
      <c r="N1994" s="33">
        <v>0</v>
      </c>
      <c r="O1994" s="3">
        <v>3</v>
      </c>
      <c r="P1994" s="3">
        <v>5.3230000000000004</v>
      </c>
      <c r="Q1994" s="3">
        <v>9.3480000000000008</v>
      </c>
      <c r="R1994" s="3">
        <v>9.1379999999999999</v>
      </c>
      <c r="S1994" s="6">
        <v>0</v>
      </c>
      <c r="T1994" s="6">
        <f>R1994-S1994</f>
        <v>9.1379999999999999</v>
      </c>
      <c r="U1994" s="3">
        <v>10.101000000000001</v>
      </c>
      <c r="V1994" s="6">
        <f>U1994-S1994</f>
        <v>10.101000000000001</v>
      </c>
      <c r="W1994" s="6">
        <f>100 - (1 - (((U1994-T1994)/U1994)+(S1994/T1994)))*100</f>
        <v>9.5337095337095406</v>
      </c>
      <c r="X1994" s="3">
        <v>10.101000000000001</v>
      </c>
      <c r="Y1994" s="13">
        <f>(X1994-U1994)/U1994*100</f>
        <v>0</v>
      </c>
      <c r="Z1994" s="14">
        <f>IF(W1994&gt;10,"NA",Y1994)</f>
        <v>0</v>
      </c>
    </row>
    <row r="1995" spans="1:26" ht="19" x14ac:dyDescent="0.25">
      <c r="A1995" s="23">
        <v>1994</v>
      </c>
      <c r="B1995" s="5" t="s">
        <v>0</v>
      </c>
      <c r="C1995" s="3" t="s">
        <v>46</v>
      </c>
      <c r="D1995" s="3" t="s">
        <v>46</v>
      </c>
      <c r="E1995" s="3" t="s">
        <v>47</v>
      </c>
      <c r="F1995" s="3" t="s">
        <v>41</v>
      </c>
      <c r="G1995" s="3">
        <v>12</v>
      </c>
      <c r="H1995" s="3" t="s">
        <v>9</v>
      </c>
      <c r="I1995" s="3" t="s">
        <v>35</v>
      </c>
      <c r="J1995" s="3">
        <v>264</v>
      </c>
      <c r="K1995" s="3" t="s">
        <v>13</v>
      </c>
      <c r="L1995" s="3" t="s">
        <v>13</v>
      </c>
      <c r="M1995" s="4" t="s">
        <v>13</v>
      </c>
      <c r="N1995" s="33">
        <v>0</v>
      </c>
      <c r="O1995" s="3">
        <v>4</v>
      </c>
      <c r="P1995" s="3">
        <v>6.3440000000000003</v>
      </c>
      <c r="Q1995" s="3">
        <v>17.216000000000001</v>
      </c>
      <c r="R1995" s="3">
        <v>17.006</v>
      </c>
      <c r="S1995" s="6">
        <v>0</v>
      </c>
      <c r="T1995" s="6">
        <f>R1995-S1995</f>
        <v>17.006</v>
      </c>
      <c r="U1995" s="3">
        <v>17.719000000000001</v>
      </c>
      <c r="V1995" s="6">
        <f>U1995-S1995</f>
        <v>17.719000000000001</v>
      </c>
      <c r="W1995" s="6">
        <f>100 - (1 - (((U1995-T1995)/U1995)+(S1995/T1995)))*100</f>
        <v>4.0239291156385804</v>
      </c>
      <c r="X1995" s="3">
        <v>17.719000000000001</v>
      </c>
      <c r="Y1995" s="13">
        <f>(X1995-U1995)/U1995*100</f>
        <v>0</v>
      </c>
      <c r="Z1995" s="14">
        <f>IF(W1995&gt;10,"NA",Y1995)</f>
        <v>0</v>
      </c>
    </row>
    <row r="1996" spans="1:26" ht="19" x14ac:dyDescent="0.25">
      <c r="A1996" s="23">
        <v>1995</v>
      </c>
      <c r="B1996" s="5" t="s">
        <v>0</v>
      </c>
      <c r="C1996" s="3" t="s">
        <v>46</v>
      </c>
      <c r="D1996" s="3" t="s">
        <v>46</v>
      </c>
      <c r="E1996" s="3" t="s">
        <v>47</v>
      </c>
      <c r="F1996" s="3" t="s">
        <v>41</v>
      </c>
      <c r="G1996" s="3">
        <v>12</v>
      </c>
      <c r="H1996" s="3" t="s">
        <v>9</v>
      </c>
      <c r="I1996" s="3" t="s">
        <v>35</v>
      </c>
      <c r="J1996" s="3">
        <v>264</v>
      </c>
      <c r="K1996" s="3" t="s">
        <v>13</v>
      </c>
      <c r="L1996" s="3" t="s">
        <v>13</v>
      </c>
      <c r="M1996" s="4" t="s">
        <v>13</v>
      </c>
      <c r="N1996" s="33">
        <v>0</v>
      </c>
      <c r="O1996" s="3">
        <v>5</v>
      </c>
      <c r="P1996" s="3">
        <v>5.3769999999999998</v>
      </c>
      <c r="Q1996" s="3">
        <v>13.055</v>
      </c>
      <c r="R1996" s="3">
        <v>12.827</v>
      </c>
      <c r="S1996" s="6">
        <v>0</v>
      </c>
      <c r="T1996" s="6">
        <f>R1996-S1996</f>
        <v>12.827</v>
      </c>
      <c r="U1996" s="3">
        <v>12.827</v>
      </c>
      <c r="V1996" s="6">
        <f>U1996-S1996</f>
        <v>12.827</v>
      </c>
      <c r="W1996" s="6">
        <f>100 - (1 - (((U1996-T1996)/U1996)+(S1996/T1996)))*100</f>
        <v>0</v>
      </c>
      <c r="X1996" s="3">
        <v>12.827</v>
      </c>
      <c r="Y1996" s="13">
        <f>(X1996-U1996)/U1996*100</f>
        <v>0</v>
      </c>
      <c r="Z1996" s="14">
        <f>IF(W1996&gt;10,"NA",Y1996)</f>
        <v>0</v>
      </c>
    </row>
    <row r="1997" spans="1:26" ht="19" x14ac:dyDescent="0.25">
      <c r="A1997" s="23">
        <v>1996</v>
      </c>
      <c r="B1997" s="5" t="s">
        <v>0</v>
      </c>
      <c r="C1997" s="3" t="s">
        <v>46</v>
      </c>
      <c r="D1997" s="3" t="s">
        <v>46</v>
      </c>
      <c r="E1997" s="3" t="s">
        <v>47</v>
      </c>
      <c r="F1997" s="3" t="s">
        <v>41</v>
      </c>
      <c r="G1997" s="3">
        <v>12</v>
      </c>
      <c r="H1997" s="3" t="s">
        <v>9</v>
      </c>
      <c r="I1997" s="3" t="s">
        <v>35</v>
      </c>
      <c r="J1997" s="3">
        <v>264</v>
      </c>
      <c r="K1997" s="3" t="s">
        <v>13</v>
      </c>
      <c r="L1997" s="3" t="s">
        <v>13</v>
      </c>
      <c r="M1997" s="4" t="s">
        <v>13</v>
      </c>
      <c r="N1997" s="33">
        <v>0</v>
      </c>
      <c r="O1997" s="3">
        <v>6</v>
      </c>
      <c r="P1997" s="3">
        <v>5.6280000000000001</v>
      </c>
      <c r="Q1997" s="3">
        <v>10.942</v>
      </c>
      <c r="R1997" s="3">
        <v>10.805</v>
      </c>
      <c r="S1997" s="6">
        <v>0</v>
      </c>
      <c r="T1997" s="6">
        <f>R1997-S1997</f>
        <v>10.805</v>
      </c>
      <c r="U1997" s="3">
        <v>11.99</v>
      </c>
      <c r="V1997" s="6">
        <f>U1997-S1997</f>
        <v>11.99</v>
      </c>
      <c r="W1997" s="6">
        <f>100 - (1 - (((U1997-T1997)/U1997)+(S1997/T1997)))*100</f>
        <v>9.8832360300250173</v>
      </c>
      <c r="X1997" s="3">
        <v>11.99</v>
      </c>
      <c r="Y1997" s="13">
        <f>(X1997-U1997)/U1997*100</f>
        <v>0</v>
      </c>
      <c r="Z1997" s="14">
        <f>IF(W1997&gt;10,"NA",Y1997)</f>
        <v>0</v>
      </c>
    </row>
    <row r="1998" spans="1:26" ht="19" x14ac:dyDescent="0.25">
      <c r="A1998" s="23">
        <v>1997</v>
      </c>
      <c r="B1998" s="5" t="s">
        <v>0</v>
      </c>
      <c r="C1998" s="3" t="s">
        <v>46</v>
      </c>
      <c r="D1998" s="3" t="s">
        <v>46</v>
      </c>
      <c r="E1998" s="3" t="s">
        <v>47</v>
      </c>
      <c r="F1998" s="3" t="s">
        <v>41</v>
      </c>
      <c r="G1998" s="3">
        <v>13</v>
      </c>
      <c r="H1998" s="3" t="s">
        <v>9</v>
      </c>
      <c r="I1998" s="3" t="s">
        <v>43</v>
      </c>
      <c r="J1998" s="3">
        <v>193</v>
      </c>
      <c r="K1998" s="3" t="s">
        <v>13</v>
      </c>
      <c r="L1998" s="3" t="s">
        <v>13</v>
      </c>
      <c r="M1998" s="4" t="s">
        <v>13</v>
      </c>
      <c r="N1998" s="33">
        <v>1</v>
      </c>
      <c r="O1998" s="3">
        <v>1</v>
      </c>
      <c r="P1998" s="3">
        <v>2.11</v>
      </c>
      <c r="Q1998" s="3">
        <v>2.5609999999999999</v>
      </c>
      <c r="R1998" s="3">
        <v>2.5059999999999998</v>
      </c>
      <c r="S1998" s="6">
        <v>0</v>
      </c>
      <c r="T1998" s="6">
        <f>R1998-S1998</f>
        <v>2.5059999999999998</v>
      </c>
      <c r="U1998" s="3">
        <v>2.5059999999999998</v>
      </c>
      <c r="V1998" s="6">
        <f>U1998-S1998</f>
        <v>2.5059999999999998</v>
      </c>
      <c r="W1998" s="6">
        <f>100 - (1 - (((U1998-T1998)/U1998)+(S1998/T1998)))*100</f>
        <v>0</v>
      </c>
      <c r="X1998" s="11">
        <v>2.5059999999999998</v>
      </c>
      <c r="Y1998" s="13">
        <f>(X1998-U1998)/U1998*100</f>
        <v>0</v>
      </c>
      <c r="Z1998" s="14">
        <f>IF(W1998&gt;10,"NA",Y1998)</f>
        <v>0</v>
      </c>
    </row>
    <row r="1999" spans="1:26" ht="19" x14ac:dyDescent="0.25">
      <c r="A1999" s="23">
        <v>1998</v>
      </c>
      <c r="B1999" s="5" t="s">
        <v>0</v>
      </c>
      <c r="C1999" s="3" t="s">
        <v>46</v>
      </c>
      <c r="D1999" s="3" t="s">
        <v>46</v>
      </c>
      <c r="E1999" s="3" t="s">
        <v>47</v>
      </c>
      <c r="F1999" s="3" t="s">
        <v>41</v>
      </c>
      <c r="G1999" s="3">
        <v>13</v>
      </c>
      <c r="H1999" s="3" t="s">
        <v>9</v>
      </c>
      <c r="I1999" s="3" t="s">
        <v>43</v>
      </c>
      <c r="J1999" s="3">
        <v>193</v>
      </c>
      <c r="K1999" s="3" t="s">
        <v>13</v>
      </c>
      <c r="L1999" s="3" t="s">
        <v>13</v>
      </c>
      <c r="M1999" s="4" t="s">
        <v>13</v>
      </c>
      <c r="N1999" s="33">
        <v>0</v>
      </c>
      <c r="O1999" s="3">
        <v>2</v>
      </c>
      <c r="P1999" s="3">
        <v>4.3959999999999999</v>
      </c>
      <c r="Q1999" s="3">
        <v>7.6470000000000002</v>
      </c>
      <c r="R1999" s="3">
        <v>7.4950000000000001</v>
      </c>
      <c r="S1999" s="6">
        <v>0</v>
      </c>
      <c r="T1999" s="6">
        <f>R1999-S1999</f>
        <v>7.4950000000000001</v>
      </c>
      <c r="U1999" s="3">
        <v>7.4950000000000001</v>
      </c>
      <c r="V1999" s="6">
        <f>U1999-S1999</f>
        <v>7.4950000000000001</v>
      </c>
      <c r="W1999" s="6">
        <f>100 - (1 - (((U1999-T1999)/U1999)+(S1999/T1999)))*100</f>
        <v>0</v>
      </c>
      <c r="X1999" s="11">
        <v>7.4950000000000001</v>
      </c>
      <c r="Y1999" s="13">
        <f>(X1999-U1999)/U1999*100</f>
        <v>0</v>
      </c>
      <c r="Z1999" s="14">
        <f>IF(W1999&gt;10,"NA",Y1999)</f>
        <v>0</v>
      </c>
    </row>
    <row r="2000" spans="1:26" ht="19" x14ac:dyDescent="0.25">
      <c r="A2000" s="23">
        <v>1999</v>
      </c>
      <c r="B2000" s="5" t="s">
        <v>0</v>
      </c>
      <c r="C2000" s="3" t="s">
        <v>46</v>
      </c>
      <c r="D2000" s="3" t="s">
        <v>46</v>
      </c>
      <c r="E2000" s="3" t="s">
        <v>47</v>
      </c>
      <c r="F2000" s="3" t="s">
        <v>41</v>
      </c>
      <c r="G2000" s="3">
        <v>13</v>
      </c>
      <c r="H2000" s="3" t="s">
        <v>9</v>
      </c>
      <c r="I2000" s="3" t="s">
        <v>43</v>
      </c>
      <c r="J2000" s="3">
        <v>193</v>
      </c>
      <c r="K2000" s="3" t="s">
        <v>13</v>
      </c>
      <c r="L2000" s="3" t="s">
        <v>13</v>
      </c>
      <c r="M2000" s="4" t="s">
        <v>13</v>
      </c>
      <c r="N2000" s="33">
        <v>0</v>
      </c>
      <c r="O2000" s="3">
        <v>3</v>
      </c>
      <c r="P2000" s="3">
        <v>3.99</v>
      </c>
      <c r="Q2000" s="3">
        <v>6.3339999999999996</v>
      </c>
      <c r="R2000" s="3">
        <v>6.1920000000000002</v>
      </c>
      <c r="S2000" s="6">
        <v>0</v>
      </c>
      <c r="T2000" s="6">
        <f>R2000-S2000</f>
        <v>6.1920000000000002</v>
      </c>
      <c r="U2000" s="3">
        <v>6.2690000000000001</v>
      </c>
      <c r="V2000" s="6">
        <f>U2000-S2000</f>
        <v>6.2690000000000001</v>
      </c>
      <c r="W2000" s="6">
        <f>100 - (1 - (((U2000-T2000)/U2000)+(S2000/T2000)))*100</f>
        <v>1.2282660711437217</v>
      </c>
      <c r="X2000" s="11">
        <v>6.2690000000000001</v>
      </c>
      <c r="Y2000" s="13">
        <f>(X2000-U2000)/U2000*100</f>
        <v>0</v>
      </c>
      <c r="Z2000" s="14">
        <f>IF(W2000&gt;10,"NA",Y2000)</f>
        <v>0</v>
      </c>
    </row>
    <row r="2001" spans="1:26" ht="19" x14ac:dyDescent="0.25">
      <c r="A2001" s="23">
        <v>2000</v>
      </c>
      <c r="B2001" s="5" t="s">
        <v>0</v>
      </c>
      <c r="C2001" s="3" t="s">
        <v>46</v>
      </c>
      <c r="D2001" s="3" t="s">
        <v>46</v>
      </c>
      <c r="E2001" s="3" t="s">
        <v>47</v>
      </c>
      <c r="F2001" s="3" t="s">
        <v>41</v>
      </c>
      <c r="G2001" s="3">
        <v>13</v>
      </c>
      <c r="H2001" s="3" t="s">
        <v>9</v>
      </c>
      <c r="I2001" s="3" t="s">
        <v>43</v>
      </c>
      <c r="J2001" s="3">
        <v>193</v>
      </c>
      <c r="K2001" s="3" t="s">
        <v>13</v>
      </c>
      <c r="L2001" s="3" t="s">
        <v>13</v>
      </c>
      <c r="M2001" s="4" t="s">
        <v>13</v>
      </c>
      <c r="N2001" s="33">
        <v>0</v>
      </c>
      <c r="O2001" s="3">
        <v>4</v>
      </c>
      <c r="P2001" s="3">
        <v>2.669</v>
      </c>
      <c r="Q2001" s="3">
        <v>3.2189999999999999</v>
      </c>
      <c r="R2001" s="3">
        <v>3.069</v>
      </c>
      <c r="S2001" s="6">
        <v>0</v>
      </c>
      <c r="T2001" s="6">
        <f>R2001-S2001</f>
        <v>3.069</v>
      </c>
      <c r="U2001" s="3">
        <v>3.069</v>
      </c>
      <c r="V2001" s="6">
        <f>U2001-S2001</f>
        <v>3.069</v>
      </c>
      <c r="W2001" s="6">
        <f>100 - (1 - (((U2001-T2001)/U2001)+(S2001/T2001)))*100</f>
        <v>0</v>
      </c>
      <c r="X2001" s="11">
        <v>3.069</v>
      </c>
      <c r="Y2001" s="13">
        <f>(X2001-U2001)/U2001*100</f>
        <v>0</v>
      </c>
      <c r="Z2001" s="14">
        <f>IF(W2001&gt;10,"NA",Y2001)</f>
        <v>0</v>
      </c>
    </row>
    <row r="2002" spans="1:26" ht="19" x14ac:dyDescent="0.25">
      <c r="A2002" s="23">
        <v>2001</v>
      </c>
      <c r="B2002" s="5" t="s">
        <v>0</v>
      </c>
      <c r="C2002" s="3" t="s">
        <v>46</v>
      </c>
      <c r="D2002" s="3" t="s">
        <v>46</v>
      </c>
      <c r="E2002" s="3" t="s">
        <v>47</v>
      </c>
      <c r="F2002" s="3" t="s">
        <v>41</v>
      </c>
      <c r="G2002" s="3">
        <v>13</v>
      </c>
      <c r="H2002" s="3" t="s">
        <v>9</v>
      </c>
      <c r="I2002" s="3" t="s">
        <v>43</v>
      </c>
      <c r="J2002" s="3">
        <v>193</v>
      </c>
      <c r="K2002" s="3" t="s">
        <v>13</v>
      </c>
      <c r="L2002" s="3" t="s">
        <v>13</v>
      </c>
      <c r="M2002" s="4" t="s">
        <v>13</v>
      </c>
      <c r="N2002" s="33">
        <v>1</v>
      </c>
      <c r="O2002" s="3">
        <v>5</v>
      </c>
      <c r="P2002" s="3">
        <v>3.4460000000000002</v>
      </c>
      <c r="Q2002" s="3">
        <v>5.8760000000000003</v>
      </c>
      <c r="R2002" s="3">
        <v>5.7939999999999996</v>
      </c>
      <c r="S2002" s="6">
        <v>0</v>
      </c>
      <c r="T2002" s="6">
        <f>R2002-S2002</f>
        <v>5.7939999999999996</v>
      </c>
      <c r="U2002" s="3">
        <v>5.7939999999999996</v>
      </c>
      <c r="V2002" s="6">
        <f>U2002-S2002</f>
        <v>5.7939999999999996</v>
      </c>
      <c r="W2002" s="6">
        <f>100 - (1 - (((U2002-T2002)/U2002)+(S2002/T2002)))*100</f>
        <v>0</v>
      </c>
      <c r="X2002" s="11">
        <v>5.7939999999999996</v>
      </c>
      <c r="Y2002" s="13">
        <f>(X2002-U2002)/U2002*100</f>
        <v>0</v>
      </c>
      <c r="Z2002" s="14">
        <f>IF(W2002&gt;10,"NA",Y2002)</f>
        <v>0</v>
      </c>
    </row>
    <row r="2003" spans="1:26" ht="19" x14ac:dyDescent="0.25">
      <c r="A2003" s="23">
        <v>2002</v>
      </c>
      <c r="B2003" s="5" t="s">
        <v>0</v>
      </c>
      <c r="C2003" s="3" t="s">
        <v>46</v>
      </c>
      <c r="D2003" s="3" t="s">
        <v>46</v>
      </c>
      <c r="E2003" s="3" t="s">
        <v>47</v>
      </c>
      <c r="F2003" s="3" t="s">
        <v>41</v>
      </c>
      <c r="G2003" s="3">
        <v>13</v>
      </c>
      <c r="H2003" s="3" t="s">
        <v>9</v>
      </c>
      <c r="I2003" s="3" t="s">
        <v>43</v>
      </c>
      <c r="J2003" s="3">
        <v>193</v>
      </c>
      <c r="K2003" s="3" t="s">
        <v>13</v>
      </c>
      <c r="L2003" s="3" t="s">
        <v>13</v>
      </c>
      <c r="M2003" s="4" t="s">
        <v>13</v>
      </c>
      <c r="N2003" s="33">
        <v>1</v>
      </c>
      <c r="O2003" s="3">
        <v>6</v>
      </c>
      <c r="P2003" s="3">
        <v>4.625</v>
      </c>
      <c r="Q2003" s="3">
        <v>7.9189999999999996</v>
      </c>
      <c r="R2003" s="3">
        <v>7.8010000000000002</v>
      </c>
      <c r="S2003" s="6">
        <v>0</v>
      </c>
      <c r="T2003" s="6">
        <f>R2003-S2003</f>
        <v>7.8010000000000002</v>
      </c>
      <c r="U2003" s="3">
        <v>7.8010000000000002</v>
      </c>
      <c r="V2003" s="6">
        <f>U2003-S2003</f>
        <v>7.8010000000000002</v>
      </c>
      <c r="W2003" s="6">
        <f>100 - (1 - (((U2003-T2003)/U2003)+(S2003/T2003)))*100</f>
        <v>0</v>
      </c>
      <c r="X2003" s="11">
        <v>7.8010000000000002</v>
      </c>
      <c r="Y2003" s="13">
        <f>(X2003-U2003)/U2003*100</f>
        <v>0</v>
      </c>
      <c r="Z2003" s="14">
        <f>IF(W2003&gt;10,"NA",Y2003)</f>
        <v>0</v>
      </c>
    </row>
    <row r="2004" spans="1:26" ht="19" x14ac:dyDescent="0.25">
      <c r="A2004" s="23">
        <v>2003</v>
      </c>
      <c r="B2004" s="5" t="s">
        <v>0</v>
      </c>
      <c r="C2004" s="3" t="s">
        <v>46</v>
      </c>
      <c r="D2004" s="3" t="s">
        <v>46</v>
      </c>
      <c r="E2004" s="3" t="s">
        <v>47</v>
      </c>
      <c r="F2004" s="3" t="s">
        <v>41</v>
      </c>
      <c r="G2004" s="3">
        <v>13</v>
      </c>
      <c r="H2004" s="3" t="s">
        <v>9</v>
      </c>
      <c r="I2004" s="3" t="s">
        <v>43</v>
      </c>
      <c r="J2004" s="3">
        <v>193</v>
      </c>
      <c r="K2004" s="3" t="s">
        <v>13</v>
      </c>
      <c r="L2004" s="3" t="s">
        <v>13</v>
      </c>
      <c r="M2004" s="4" t="s">
        <v>13</v>
      </c>
      <c r="N2004" s="33">
        <v>0</v>
      </c>
      <c r="O2004" s="3">
        <v>7</v>
      </c>
      <c r="P2004" s="3">
        <v>4.4560000000000004</v>
      </c>
      <c r="Q2004" s="3">
        <v>8.8529999999999998</v>
      </c>
      <c r="R2004" s="3">
        <v>8.6820000000000004</v>
      </c>
      <c r="S2004" s="6">
        <v>0</v>
      </c>
      <c r="T2004" s="6">
        <f>R2004-S2004</f>
        <v>8.6820000000000004</v>
      </c>
      <c r="U2004" s="3">
        <v>8.6820000000000004</v>
      </c>
      <c r="V2004" s="6">
        <f>U2004-S2004</f>
        <v>8.6820000000000004</v>
      </c>
      <c r="W2004" s="6">
        <f>100 - (1 - (((U2004-T2004)/U2004)+(S2004/T2004)))*100</f>
        <v>0</v>
      </c>
      <c r="X2004" s="11">
        <v>8.6820000000000004</v>
      </c>
      <c r="Y2004" s="13">
        <f>(X2004-U2004)/U2004*100</f>
        <v>0</v>
      </c>
      <c r="Z2004" s="14">
        <f>IF(W2004&gt;10,"NA",Y2004)</f>
        <v>0</v>
      </c>
    </row>
    <row r="2005" spans="1:26" ht="19" x14ac:dyDescent="0.25">
      <c r="A2005" s="23">
        <v>2004</v>
      </c>
      <c r="B2005" s="5" t="s">
        <v>0</v>
      </c>
      <c r="C2005" s="3" t="s">
        <v>46</v>
      </c>
      <c r="D2005" s="3" t="s">
        <v>46</v>
      </c>
      <c r="E2005" s="3" t="s">
        <v>47</v>
      </c>
      <c r="F2005" s="3" t="s">
        <v>41</v>
      </c>
      <c r="G2005" s="3">
        <v>13</v>
      </c>
      <c r="H2005" s="3" t="s">
        <v>9</v>
      </c>
      <c r="I2005" s="3" t="s">
        <v>43</v>
      </c>
      <c r="J2005" s="3">
        <v>193</v>
      </c>
      <c r="K2005" s="3" t="s">
        <v>13</v>
      </c>
      <c r="L2005" s="3" t="s">
        <v>13</v>
      </c>
      <c r="M2005" s="4" t="s">
        <v>13</v>
      </c>
      <c r="N2005" s="33">
        <v>0</v>
      </c>
      <c r="O2005" s="3">
        <v>8</v>
      </c>
      <c r="P2005" s="3">
        <v>4.6580000000000004</v>
      </c>
      <c r="Q2005" s="3">
        <v>8.7170000000000005</v>
      </c>
      <c r="R2005" s="3">
        <v>8.6069999999999993</v>
      </c>
      <c r="S2005" s="6">
        <v>0</v>
      </c>
      <c r="T2005" s="6">
        <f>R2005-S2005</f>
        <v>8.6069999999999993</v>
      </c>
      <c r="U2005" s="3">
        <v>8.6069999999999993</v>
      </c>
      <c r="V2005" s="6">
        <f>U2005-S2005</f>
        <v>8.6069999999999993</v>
      </c>
      <c r="W2005" s="6">
        <f>100 - (1 - (((U2005-T2005)/U2005)+(S2005/T2005)))*100</f>
        <v>0</v>
      </c>
      <c r="X2005" s="11">
        <v>8.6069999999999993</v>
      </c>
      <c r="Y2005" s="13">
        <f>(X2005-U2005)/U2005*100</f>
        <v>0</v>
      </c>
      <c r="Z2005" s="14">
        <f>IF(W2005&gt;10,"NA",Y2005)</f>
        <v>0</v>
      </c>
    </row>
    <row r="2006" spans="1:26" ht="19" x14ac:dyDescent="0.25">
      <c r="A2006" s="23">
        <v>2005</v>
      </c>
      <c r="B2006" s="5" t="s">
        <v>0</v>
      </c>
      <c r="C2006" s="3" t="s">
        <v>46</v>
      </c>
      <c r="D2006" s="3" t="s">
        <v>46</v>
      </c>
      <c r="E2006" s="3" t="s">
        <v>47</v>
      </c>
      <c r="F2006" s="3" t="s">
        <v>41</v>
      </c>
      <c r="G2006" s="3">
        <v>13</v>
      </c>
      <c r="H2006" s="3" t="s">
        <v>9</v>
      </c>
      <c r="I2006" s="3" t="s">
        <v>43</v>
      </c>
      <c r="J2006" s="3">
        <v>193</v>
      </c>
      <c r="K2006" s="3" t="s">
        <v>13</v>
      </c>
      <c r="L2006" s="3" t="s">
        <v>13</v>
      </c>
      <c r="M2006" s="4" t="s">
        <v>13</v>
      </c>
      <c r="N2006" s="33">
        <v>0</v>
      </c>
      <c r="O2006" s="3">
        <v>9</v>
      </c>
      <c r="P2006" s="3">
        <v>4.6580000000000004</v>
      </c>
      <c r="Q2006" s="3">
        <v>9.4390000000000001</v>
      </c>
      <c r="R2006" s="3">
        <v>9.3040000000000003</v>
      </c>
      <c r="S2006" s="6">
        <v>0</v>
      </c>
      <c r="T2006" s="6">
        <f>R2006-S2006</f>
        <v>9.3040000000000003</v>
      </c>
      <c r="U2006" s="3">
        <v>9.3040000000000003</v>
      </c>
      <c r="V2006" s="6">
        <f>U2006-S2006</f>
        <v>9.3040000000000003</v>
      </c>
      <c r="W2006" s="6">
        <f>100 - (1 - (((U2006-T2006)/U2006)+(S2006/T2006)))*100</f>
        <v>0</v>
      </c>
      <c r="X2006" s="11">
        <v>9.3040000000000003</v>
      </c>
      <c r="Y2006" s="13">
        <f>(X2006-U2006)/U2006*100</f>
        <v>0</v>
      </c>
      <c r="Z2006" s="14">
        <f>IF(W2006&gt;10,"NA",Y2006)</f>
        <v>0</v>
      </c>
    </row>
    <row r="2007" spans="1:26" ht="19" x14ac:dyDescent="0.25">
      <c r="A2007" s="23">
        <v>2006</v>
      </c>
      <c r="B2007" s="5" t="s">
        <v>0</v>
      </c>
      <c r="C2007" s="3" t="s">
        <v>46</v>
      </c>
      <c r="D2007" s="3" t="s">
        <v>46</v>
      </c>
      <c r="E2007" s="3" t="s">
        <v>47</v>
      </c>
      <c r="F2007" s="3" t="s">
        <v>41</v>
      </c>
      <c r="G2007" s="3">
        <v>13</v>
      </c>
      <c r="H2007" s="3" t="s">
        <v>9</v>
      </c>
      <c r="I2007" s="3" t="s">
        <v>43</v>
      </c>
      <c r="J2007" s="3">
        <v>193</v>
      </c>
      <c r="K2007" s="3" t="s">
        <v>13</v>
      </c>
      <c r="L2007" s="3" t="s">
        <v>13</v>
      </c>
      <c r="M2007" s="4" t="s">
        <v>13</v>
      </c>
      <c r="N2007" s="33">
        <v>0</v>
      </c>
      <c r="O2007" s="3">
        <v>10</v>
      </c>
      <c r="P2007" s="3">
        <v>4.4279999999999999</v>
      </c>
      <c r="Q2007" s="3">
        <v>7.52</v>
      </c>
      <c r="R2007" s="3">
        <v>7.3689999999999998</v>
      </c>
      <c r="S2007" s="6">
        <v>0</v>
      </c>
      <c r="T2007" s="6">
        <f>R2007-S2007</f>
        <v>7.3689999999999998</v>
      </c>
      <c r="U2007" s="3">
        <v>7.3689999999999998</v>
      </c>
      <c r="V2007" s="6">
        <f>U2007-S2007</f>
        <v>7.3689999999999998</v>
      </c>
      <c r="W2007" s="6">
        <f>100 - (1 - (((U2007-T2007)/U2007)+(S2007/T2007)))*100</f>
        <v>0</v>
      </c>
      <c r="X2007" s="11">
        <v>7.3689999999999998</v>
      </c>
      <c r="Y2007" s="13">
        <f>(X2007-U2007)/U2007*100</f>
        <v>0</v>
      </c>
      <c r="Z2007" s="14">
        <f>IF(W2007&gt;10,"NA",Y2007)</f>
        <v>0</v>
      </c>
    </row>
    <row r="2008" spans="1:26" ht="19" x14ac:dyDescent="0.25">
      <c r="A2008" s="23">
        <v>2007</v>
      </c>
      <c r="B2008" s="5" t="s">
        <v>0</v>
      </c>
      <c r="C2008" s="3" t="s">
        <v>46</v>
      </c>
      <c r="D2008" s="3" t="s">
        <v>46</v>
      </c>
      <c r="E2008" s="3" t="s">
        <v>47</v>
      </c>
      <c r="F2008" s="3" t="s">
        <v>41</v>
      </c>
      <c r="G2008" s="3">
        <v>13</v>
      </c>
      <c r="H2008" s="3" t="s">
        <v>17</v>
      </c>
      <c r="I2008" s="3" t="s">
        <v>43</v>
      </c>
      <c r="J2008" s="3">
        <v>193</v>
      </c>
      <c r="K2008" s="3" t="s">
        <v>13</v>
      </c>
      <c r="L2008" s="3" t="s">
        <v>13</v>
      </c>
      <c r="M2008" s="4" t="s">
        <v>13</v>
      </c>
      <c r="N2008" s="33">
        <v>0</v>
      </c>
      <c r="O2008" s="3">
        <v>1</v>
      </c>
      <c r="P2008" s="3">
        <v>4.0190000000000001</v>
      </c>
      <c r="Q2008" s="3">
        <v>7.13</v>
      </c>
      <c r="R2008" s="3">
        <v>6.9989999999999997</v>
      </c>
      <c r="S2008" s="6">
        <v>0</v>
      </c>
      <c r="T2008" s="6">
        <f>R2008-S2008</f>
        <v>6.9989999999999997</v>
      </c>
      <c r="U2008" s="3">
        <v>6.9989999999999997</v>
      </c>
      <c r="V2008" s="6">
        <f>U2008-S2008</f>
        <v>6.9989999999999997</v>
      </c>
      <c r="W2008" s="6">
        <f>100 - (1 - (((U2008-T2008)/U2008)+(S2008/T2008)))*100</f>
        <v>0</v>
      </c>
      <c r="X2008" s="3">
        <v>6.9989999999999997</v>
      </c>
      <c r="Y2008" s="13">
        <f>(X2008-U2008)/U2008*100</f>
        <v>0</v>
      </c>
      <c r="Z2008" s="14">
        <f>IF(W2008&gt;10,"NA",Y2008)</f>
        <v>0</v>
      </c>
    </row>
    <row r="2009" spans="1:26" ht="19" x14ac:dyDescent="0.25">
      <c r="A2009" s="23">
        <v>2008</v>
      </c>
      <c r="B2009" s="5" t="s">
        <v>0</v>
      </c>
      <c r="C2009" s="3" t="s">
        <v>46</v>
      </c>
      <c r="D2009" s="3" t="s">
        <v>46</v>
      </c>
      <c r="E2009" s="3" t="s">
        <v>47</v>
      </c>
      <c r="F2009" s="3" t="s">
        <v>41</v>
      </c>
      <c r="G2009" s="3">
        <v>13</v>
      </c>
      <c r="H2009" s="3" t="s">
        <v>17</v>
      </c>
      <c r="I2009" s="3" t="s">
        <v>43</v>
      </c>
      <c r="J2009" s="3">
        <v>193</v>
      </c>
      <c r="K2009" s="3" t="s">
        <v>13</v>
      </c>
      <c r="L2009" s="3" t="s">
        <v>13</v>
      </c>
      <c r="M2009" s="4" t="s">
        <v>13</v>
      </c>
      <c r="N2009" s="33">
        <v>0</v>
      </c>
      <c r="O2009" s="3">
        <v>2</v>
      </c>
      <c r="P2009" s="3">
        <v>4.399</v>
      </c>
      <c r="Q2009" s="3">
        <v>6.9580000000000002</v>
      </c>
      <c r="R2009" s="3">
        <v>6.8369999999999997</v>
      </c>
      <c r="S2009" s="6">
        <v>0</v>
      </c>
      <c r="T2009" s="6">
        <f>R2009-S2009</f>
        <v>6.8369999999999997</v>
      </c>
      <c r="U2009" s="3">
        <v>7.8049999999999997</v>
      </c>
      <c r="V2009" s="6">
        <f>U2009-S2009</f>
        <v>7.8049999999999997</v>
      </c>
      <c r="W2009" s="6">
        <f>100 - (1 - (((U2009-T2009)/U2009)+(S2009/T2009)))*100</f>
        <v>12.402306213965403</v>
      </c>
      <c r="X2009" s="3">
        <v>7.8049999999999997</v>
      </c>
      <c r="Y2009" s="13">
        <f>(X2009-U2009)/U2009*100</f>
        <v>0</v>
      </c>
      <c r="Z2009" s="14" t="str">
        <f>IF(W2009&gt;10,"NA",Y2009)</f>
        <v>NA</v>
      </c>
    </row>
    <row r="2010" spans="1:26" ht="19" x14ac:dyDescent="0.25">
      <c r="A2010" s="23">
        <v>2009</v>
      </c>
      <c r="B2010" s="5" t="s">
        <v>0</v>
      </c>
      <c r="C2010" s="3" t="s">
        <v>46</v>
      </c>
      <c r="D2010" s="3" t="s">
        <v>46</v>
      </c>
      <c r="E2010" s="3" t="s">
        <v>47</v>
      </c>
      <c r="F2010" s="3" t="s">
        <v>41</v>
      </c>
      <c r="G2010" s="3">
        <v>13</v>
      </c>
      <c r="H2010" s="3" t="s">
        <v>17</v>
      </c>
      <c r="I2010" s="3" t="s">
        <v>43</v>
      </c>
      <c r="J2010" s="3">
        <v>193</v>
      </c>
      <c r="K2010" s="3" t="s">
        <v>13</v>
      </c>
      <c r="L2010" s="3" t="s">
        <v>13</v>
      </c>
      <c r="M2010" s="4" t="s">
        <v>13</v>
      </c>
      <c r="N2010" s="33">
        <v>0</v>
      </c>
      <c r="O2010" s="3">
        <v>3</v>
      </c>
      <c r="P2010" s="3">
        <v>2.4430000000000001</v>
      </c>
      <c r="Q2010" s="3">
        <v>1.762</v>
      </c>
      <c r="R2010" s="3">
        <v>1.7050000000000001</v>
      </c>
      <c r="S2010" s="6">
        <v>0</v>
      </c>
      <c r="T2010" s="6">
        <f>R2010-S2010</f>
        <v>1.7050000000000001</v>
      </c>
      <c r="U2010" s="3">
        <v>2.5110000000000001</v>
      </c>
      <c r="V2010" s="6">
        <f>U2010-S2010</f>
        <v>2.5110000000000001</v>
      </c>
      <c r="W2010" s="6">
        <f>100 - (1 - (((U2010-T2010)/U2010)+(S2010/T2010)))*100</f>
        <v>32.098765432098759</v>
      </c>
      <c r="X2010" s="3">
        <v>2.5110000000000001</v>
      </c>
      <c r="Y2010" s="13">
        <f>(X2010-U2010)/U2010*100</f>
        <v>0</v>
      </c>
      <c r="Z2010" s="14" t="str">
        <f>IF(W2010&gt;10,"NA",Y2010)</f>
        <v>NA</v>
      </c>
    </row>
    <row r="2011" spans="1:26" ht="19" x14ac:dyDescent="0.25">
      <c r="A2011" s="23">
        <v>2010</v>
      </c>
      <c r="B2011" s="5" t="s">
        <v>0</v>
      </c>
      <c r="C2011" s="3" t="s">
        <v>46</v>
      </c>
      <c r="D2011" s="3" t="s">
        <v>46</v>
      </c>
      <c r="E2011" s="3" t="s">
        <v>47</v>
      </c>
      <c r="F2011" s="3" t="s">
        <v>41</v>
      </c>
      <c r="G2011" s="3">
        <v>13</v>
      </c>
      <c r="H2011" s="3" t="s">
        <v>17</v>
      </c>
      <c r="I2011" s="3" t="s">
        <v>43</v>
      </c>
      <c r="J2011" s="3">
        <v>193</v>
      </c>
      <c r="K2011" s="3" t="s">
        <v>13</v>
      </c>
      <c r="L2011" s="3" t="s">
        <v>13</v>
      </c>
      <c r="M2011" s="4" t="s">
        <v>13</v>
      </c>
      <c r="N2011" s="33">
        <v>0</v>
      </c>
      <c r="O2011" s="3">
        <v>4</v>
      </c>
      <c r="P2011" s="3">
        <v>4.226</v>
      </c>
      <c r="Q2011" s="3">
        <v>6.8940000000000001</v>
      </c>
      <c r="R2011" s="3">
        <v>6.7869999999999999</v>
      </c>
      <c r="S2011" s="6">
        <v>0</v>
      </c>
      <c r="T2011" s="6">
        <f>R2011-S2011</f>
        <v>6.7869999999999999</v>
      </c>
      <c r="U2011" s="3">
        <v>7.1849999999999996</v>
      </c>
      <c r="V2011" s="6">
        <f>U2011-S2011</f>
        <v>7.1849999999999996</v>
      </c>
      <c r="W2011" s="6">
        <f>100 - (1 - (((U2011-T2011)/U2011)+(S2011/T2011)))*100</f>
        <v>5.5393180236603996</v>
      </c>
      <c r="X2011" s="3">
        <v>7.1849999999999996</v>
      </c>
      <c r="Y2011" s="13">
        <f>(X2011-U2011)/U2011*100</f>
        <v>0</v>
      </c>
      <c r="Z2011" s="14">
        <f>IF(W2011&gt;10,"NA",Y2011)</f>
        <v>0</v>
      </c>
    </row>
    <row r="2012" spans="1:26" ht="19" x14ac:dyDescent="0.25">
      <c r="A2012" s="23">
        <v>2011</v>
      </c>
      <c r="B2012" s="5" t="s">
        <v>0</v>
      </c>
      <c r="C2012" s="3" t="s">
        <v>46</v>
      </c>
      <c r="D2012" s="3" t="s">
        <v>46</v>
      </c>
      <c r="E2012" s="3" t="s">
        <v>47</v>
      </c>
      <c r="F2012" s="3" t="s">
        <v>41</v>
      </c>
      <c r="G2012" s="3">
        <v>13</v>
      </c>
      <c r="H2012" s="3" t="s">
        <v>17</v>
      </c>
      <c r="I2012" s="3" t="s">
        <v>43</v>
      </c>
      <c r="J2012" s="3">
        <v>193</v>
      </c>
      <c r="K2012" s="3" t="s">
        <v>13</v>
      </c>
      <c r="L2012" s="3" t="s">
        <v>13</v>
      </c>
      <c r="M2012" s="4" t="s">
        <v>13</v>
      </c>
      <c r="N2012" s="33">
        <v>0</v>
      </c>
      <c r="O2012" s="3">
        <v>5</v>
      </c>
      <c r="P2012" s="3">
        <v>4.3049999999999997</v>
      </c>
      <c r="Q2012" s="3">
        <v>6.08</v>
      </c>
      <c r="R2012" s="3">
        <v>5.9960000000000004</v>
      </c>
      <c r="S2012" s="6">
        <v>0</v>
      </c>
      <c r="T2012" s="6">
        <f>R2012-S2012</f>
        <v>5.9960000000000004</v>
      </c>
      <c r="U2012" s="3">
        <v>6.407</v>
      </c>
      <c r="V2012" s="6">
        <f>U2012-S2012</f>
        <v>6.407</v>
      </c>
      <c r="W2012" s="6">
        <f>100 - (1 - (((U2012-T2012)/U2012)+(S2012/T2012)))*100</f>
        <v>6.4148587482441002</v>
      </c>
      <c r="X2012" s="3">
        <v>6.407</v>
      </c>
      <c r="Y2012" s="13">
        <f>(X2012-U2012)/U2012*100</f>
        <v>0</v>
      </c>
      <c r="Z2012" s="14">
        <f>IF(W2012&gt;10,"NA",Y2012)</f>
        <v>0</v>
      </c>
    </row>
    <row r="2013" spans="1:26" ht="19" x14ac:dyDescent="0.25">
      <c r="A2013" s="23">
        <v>2012</v>
      </c>
      <c r="B2013" s="5" t="s">
        <v>0</v>
      </c>
      <c r="C2013" s="3" t="s">
        <v>46</v>
      </c>
      <c r="D2013" s="3" t="s">
        <v>46</v>
      </c>
      <c r="E2013" s="3" t="s">
        <v>47</v>
      </c>
      <c r="F2013" s="3" t="s">
        <v>41</v>
      </c>
      <c r="G2013" s="3">
        <v>13</v>
      </c>
      <c r="H2013" s="3" t="s">
        <v>17</v>
      </c>
      <c r="I2013" s="3" t="s">
        <v>43</v>
      </c>
      <c r="J2013" s="3">
        <v>193</v>
      </c>
      <c r="K2013" s="3" t="s">
        <v>13</v>
      </c>
      <c r="L2013" s="3" t="s">
        <v>13</v>
      </c>
      <c r="M2013" s="4" t="s">
        <v>13</v>
      </c>
      <c r="N2013" s="33">
        <v>0</v>
      </c>
      <c r="O2013" s="3">
        <v>6</v>
      </c>
      <c r="P2013" s="3">
        <v>4.1909999999999998</v>
      </c>
      <c r="Q2013" s="3">
        <v>7.016</v>
      </c>
      <c r="R2013" s="3">
        <v>6.9429999999999996</v>
      </c>
      <c r="S2013" s="6">
        <v>0</v>
      </c>
      <c r="T2013" s="6">
        <f>R2013-S2013</f>
        <v>6.9429999999999996</v>
      </c>
      <c r="U2013" s="3">
        <v>7.2709999999999999</v>
      </c>
      <c r="V2013" s="6">
        <f>U2013-S2013</f>
        <v>7.2709999999999999</v>
      </c>
      <c r="W2013" s="6">
        <f>100 - (1 - (((U2013-T2013)/U2013)+(S2013/T2013)))*100</f>
        <v>4.5110713794526305</v>
      </c>
      <c r="X2013" s="3">
        <v>7.2709999999999999</v>
      </c>
      <c r="Y2013" s="13">
        <f>(X2013-U2013)/U2013*100</f>
        <v>0</v>
      </c>
      <c r="Z2013" s="14">
        <f>IF(W2013&gt;10,"NA",Y2013)</f>
        <v>0</v>
      </c>
    </row>
    <row r="2014" spans="1:26" ht="19" x14ac:dyDescent="0.25">
      <c r="A2014" s="23">
        <v>2013</v>
      </c>
      <c r="B2014" s="5" t="s">
        <v>0</v>
      </c>
      <c r="C2014" s="3" t="s">
        <v>46</v>
      </c>
      <c r="D2014" s="3" t="s">
        <v>46</v>
      </c>
      <c r="E2014" s="3" t="s">
        <v>47</v>
      </c>
      <c r="F2014" s="3" t="s">
        <v>41</v>
      </c>
      <c r="G2014" s="3">
        <v>13</v>
      </c>
      <c r="H2014" s="3" t="s">
        <v>17</v>
      </c>
      <c r="I2014" s="3" t="s">
        <v>43</v>
      </c>
      <c r="J2014" s="3">
        <v>193</v>
      </c>
      <c r="K2014" s="3" t="s">
        <v>13</v>
      </c>
      <c r="L2014" s="3" t="s">
        <v>13</v>
      </c>
      <c r="M2014" s="4" t="s">
        <v>13</v>
      </c>
      <c r="N2014" s="33">
        <v>0</v>
      </c>
      <c r="O2014" s="3">
        <v>7</v>
      </c>
      <c r="P2014" s="3">
        <v>4.6269999999999998</v>
      </c>
      <c r="Q2014" s="3">
        <v>8.2650000000000006</v>
      </c>
      <c r="R2014" s="3">
        <v>8.1920000000000002</v>
      </c>
      <c r="S2014" s="6">
        <v>0</v>
      </c>
      <c r="T2014" s="6">
        <f>R2014-S2014</f>
        <v>8.1920000000000002</v>
      </c>
      <c r="U2014" s="3">
        <v>8.9079999999999995</v>
      </c>
      <c r="V2014" s="6">
        <f>U2014-S2014</f>
        <v>8.9079999999999995</v>
      </c>
      <c r="W2014" s="6">
        <f>100 - (1 - (((U2014-T2014)/U2014)+(S2014/T2014)))*100</f>
        <v>8.0377189043556285</v>
      </c>
      <c r="X2014" s="3">
        <v>8.9079999999999995</v>
      </c>
      <c r="Y2014" s="13">
        <f>(X2014-U2014)/U2014*100</f>
        <v>0</v>
      </c>
      <c r="Z2014" s="14">
        <f>IF(W2014&gt;10,"NA",Y2014)</f>
        <v>0</v>
      </c>
    </row>
    <row r="2015" spans="1:26" ht="19" x14ac:dyDescent="0.25">
      <c r="A2015" s="23">
        <v>2014</v>
      </c>
      <c r="B2015" s="5" t="s">
        <v>0</v>
      </c>
      <c r="C2015" s="3" t="s">
        <v>46</v>
      </c>
      <c r="D2015" s="3" t="s">
        <v>46</v>
      </c>
      <c r="E2015" s="3" t="s">
        <v>47</v>
      </c>
      <c r="F2015" s="3" t="s">
        <v>41</v>
      </c>
      <c r="G2015" s="3">
        <v>14</v>
      </c>
      <c r="H2015" s="3" t="s">
        <v>9</v>
      </c>
      <c r="I2015" s="3" t="s">
        <v>43</v>
      </c>
      <c r="J2015" s="3">
        <v>191</v>
      </c>
      <c r="K2015" s="3" t="s">
        <v>13</v>
      </c>
      <c r="L2015" s="3" t="s">
        <v>13</v>
      </c>
      <c r="M2015" s="4" t="s">
        <v>13</v>
      </c>
      <c r="N2015" s="33">
        <v>0</v>
      </c>
      <c r="O2015" s="3">
        <v>1</v>
      </c>
      <c r="P2015" s="3">
        <v>4.4080000000000004</v>
      </c>
      <c r="Q2015" s="3">
        <v>6.62</v>
      </c>
      <c r="R2015" s="3">
        <v>6.4880000000000004</v>
      </c>
      <c r="S2015" s="6">
        <v>0</v>
      </c>
      <c r="T2015" s="6">
        <f>R2015-S2015</f>
        <v>6.4880000000000004</v>
      </c>
      <c r="U2015" s="3">
        <v>7.14</v>
      </c>
      <c r="V2015" s="6">
        <f>U2015-S2015</f>
        <v>7.14</v>
      </c>
      <c r="W2015" s="6">
        <f>100 - (1 - (((U2015-T2015)/U2015)+(S2015/T2015)))*100</f>
        <v>9.1316526610644217</v>
      </c>
      <c r="X2015" s="3">
        <v>7.14</v>
      </c>
      <c r="Y2015" s="13">
        <f>(X2015-U2015)/U2015*100</f>
        <v>0</v>
      </c>
      <c r="Z2015" s="14">
        <f>IF(W2015&gt;10,"NA",Y2015)</f>
        <v>0</v>
      </c>
    </row>
    <row r="2016" spans="1:26" ht="19" x14ac:dyDescent="0.25">
      <c r="A2016" s="23">
        <v>2015</v>
      </c>
      <c r="B2016" s="5" t="s">
        <v>0</v>
      </c>
      <c r="C2016" s="3" t="s">
        <v>46</v>
      </c>
      <c r="D2016" s="3" t="s">
        <v>46</v>
      </c>
      <c r="E2016" s="3" t="s">
        <v>47</v>
      </c>
      <c r="F2016" s="3" t="s">
        <v>41</v>
      </c>
      <c r="G2016" s="3">
        <v>14</v>
      </c>
      <c r="H2016" s="3" t="s">
        <v>9</v>
      </c>
      <c r="I2016" s="3" t="s">
        <v>43</v>
      </c>
      <c r="J2016" s="3">
        <v>191</v>
      </c>
      <c r="K2016" s="3" t="s">
        <v>13</v>
      </c>
      <c r="L2016" s="3" t="s">
        <v>13</v>
      </c>
      <c r="M2016" s="4" t="s">
        <v>13</v>
      </c>
      <c r="N2016" s="33">
        <v>0</v>
      </c>
      <c r="O2016" s="3">
        <v>2</v>
      </c>
      <c r="P2016" s="3">
        <v>6.5940000000000003</v>
      </c>
      <c r="Q2016" s="3">
        <v>17.402999999999999</v>
      </c>
      <c r="R2016" s="3">
        <v>17.219000000000001</v>
      </c>
      <c r="S2016" s="6">
        <v>0</v>
      </c>
      <c r="T2016" s="6">
        <f>R2016-S2016</f>
        <v>17.219000000000001</v>
      </c>
      <c r="U2016" s="3">
        <v>17.219000000000001</v>
      </c>
      <c r="V2016" s="6">
        <f>U2016-S2016</f>
        <v>17.219000000000001</v>
      </c>
      <c r="W2016" s="6">
        <f>100 - (1 - (((U2016-T2016)/U2016)+(S2016/T2016)))*100</f>
        <v>0</v>
      </c>
      <c r="X2016" s="3">
        <v>17.219000000000001</v>
      </c>
      <c r="Y2016" s="13">
        <f>(X2016-U2016)/U2016*100</f>
        <v>0</v>
      </c>
      <c r="Z2016" s="14">
        <f>IF(W2016&gt;10,"NA",Y2016)</f>
        <v>0</v>
      </c>
    </row>
    <row r="2017" spans="1:26" ht="19" x14ac:dyDescent="0.25">
      <c r="A2017" s="23">
        <v>2016</v>
      </c>
      <c r="B2017" s="5" t="s">
        <v>0</v>
      </c>
      <c r="C2017" s="3" t="s">
        <v>46</v>
      </c>
      <c r="D2017" s="3" t="s">
        <v>46</v>
      </c>
      <c r="E2017" s="3" t="s">
        <v>47</v>
      </c>
      <c r="F2017" s="3" t="s">
        <v>41</v>
      </c>
      <c r="G2017" s="3">
        <v>14</v>
      </c>
      <c r="H2017" s="3" t="s">
        <v>9</v>
      </c>
      <c r="I2017" s="3" t="s">
        <v>43</v>
      </c>
      <c r="J2017" s="3">
        <v>191</v>
      </c>
      <c r="K2017" s="3" t="s">
        <v>13</v>
      </c>
      <c r="L2017" s="3" t="s">
        <v>13</v>
      </c>
      <c r="M2017" s="4" t="s">
        <v>13</v>
      </c>
      <c r="N2017" s="33">
        <v>0</v>
      </c>
      <c r="O2017" s="3">
        <v>3</v>
      </c>
      <c r="P2017" s="3">
        <v>4.5629999999999997</v>
      </c>
      <c r="Q2017" s="3">
        <v>7.49</v>
      </c>
      <c r="R2017" s="3">
        <v>7.3259999999999996</v>
      </c>
      <c r="S2017" s="6">
        <v>0</v>
      </c>
      <c r="T2017" s="6">
        <f>R2017-S2017</f>
        <v>7.3259999999999996</v>
      </c>
      <c r="U2017" s="3">
        <v>7.3259999999999996</v>
      </c>
      <c r="V2017" s="6">
        <f>U2017-S2017</f>
        <v>7.3259999999999996</v>
      </c>
      <c r="W2017" s="6">
        <f>100 - (1 - (((U2017-T2017)/U2017)+(S2017/T2017)))*100</f>
        <v>0</v>
      </c>
      <c r="X2017" s="3">
        <v>7.3259999999999996</v>
      </c>
      <c r="Y2017" s="13">
        <f>(X2017-U2017)/U2017*100</f>
        <v>0</v>
      </c>
      <c r="Z2017" s="14">
        <f>IF(W2017&gt;10,"NA",Y2017)</f>
        <v>0</v>
      </c>
    </row>
    <row r="2018" spans="1:26" ht="19" x14ac:dyDescent="0.25">
      <c r="A2018" s="23">
        <v>2017</v>
      </c>
      <c r="B2018" s="5" t="s">
        <v>0</v>
      </c>
      <c r="C2018" s="3" t="s">
        <v>46</v>
      </c>
      <c r="D2018" s="3" t="s">
        <v>46</v>
      </c>
      <c r="E2018" s="3" t="s">
        <v>47</v>
      </c>
      <c r="F2018" s="3" t="s">
        <v>41</v>
      </c>
      <c r="G2018" s="3">
        <v>14</v>
      </c>
      <c r="H2018" s="3" t="s">
        <v>9</v>
      </c>
      <c r="I2018" s="3" t="s">
        <v>43</v>
      </c>
      <c r="J2018" s="3">
        <v>191</v>
      </c>
      <c r="K2018" s="3" t="s">
        <v>13</v>
      </c>
      <c r="L2018" s="3" t="s">
        <v>13</v>
      </c>
      <c r="M2018" s="4" t="s">
        <v>13</v>
      </c>
      <c r="N2018" s="33">
        <v>0</v>
      </c>
      <c r="O2018" s="3">
        <v>4</v>
      </c>
      <c r="P2018" s="3">
        <v>4.79</v>
      </c>
      <c r="Q2018" s="3">
        <v>9.3379999999999992</v>
      </c>
      <c r="R2018" s="3">
        <v>9.1709999999999994</v>
      </c>
      <c r="S2018" s="6">
        <v>0</v>
      </c>
      <c r="T2018" s="6">
        <f>R2018-S2018</f>
        <v>9.1709999999999994</v>
      </c>
      <c r="U2018" s="3">
        <v>9.1709999999999994</v>
      </c>
      <c r="V2018" s="6">
        <f>U2018-S2018</f>
        <v>9.1709999999999994</v>
      </c>
      <c r="W2018" s="6">
        <f>100 - (1 - (((U2018-T2018)/U2018)+(S2018/T2018)))*100</f>
        <v>0</v>
      </c>
      <c r="X2018" s="3">
        <v>9.1709999999999994</v>
      </c>
      <c r="Y2018" s="13">
        <f>(X2018-U2018)/U2018*100</f>
        <v>0</v>
      </c>
      <c r="Z2018" s="14">
        <f>IF(W2018&gt;10,"NA",Y2018)</f>
        <v>0</v>
      </c>
    </row>
    <row r="2019" spans="1:26" ht="19" x14ac:dyDescent="0.25">
      <c r="A2019" s="23">
        <v>2018</v>
      </c>
      <c r="B2019" s="5" t="s">
        <v>0</v>
      </c>
      <c r="C2019" s="3" t="s">
        <v>46</v>
      </c>
      <c r="D2019" s="3" t="s">
        <v>46</v>
      </c>
      <c r="E2019" s="3" t="s">
        <v>47</v>
      </c>
      <c r="F2019" s="3" t="s">
        <v>41</v>
      </c>
      <c r="G2019" s="3">
        <v>14</v>
      </c>
      <c r="H2019" s="3" t="s">
        <v>9</v>
      </c>
      <c r="I2019" s="3" t="s">
        <v>43</v>
      </c>
      <c r="J2019" s="3">
        <v>191</v>
      </c>
      <c r="K2019" s="3" t="s">
        <v>13</v>
      </c>
      <c r="L2019" s="3" t="s">
        <v>13</v>
      </c>
      <c r="M2019" s="4" t="s">
        <v>13</v>
      </c>
      <c r="N2019" s="33">
        <v>0</v>
      </c>
      <c r="O2019" s="3">
        <v>5</v>
      </c>
      <c r="P2019" s="3">
        <v>6.4509999999999996</v>
      </c>
      <c r="Q2019" s="3">
        <v>16.315000000000001</v>
      </c>
      <c r="R2019" s="3">
        <v>16.120999999999999</v>
      </c>
      <c r="S2019" s="6">
        <v>0</v>
      </c>
      <c r="T2019" s="6">
        <f>R2019-S2019</f>
        <v>16.120999999999999</v>
      </c>
      <c r="U2019" s="3">
        <v>16.120999999999999</v>
      </c>
      <c r="V2019" s="6">
        <f>U2019-S2019</f>
        <v>16.120999999999999</v>
      </c>
      <c r="W2019" s="6">
        <f>100 - (1 - (((U2019-T2019)/U2019)+(S2019/T2019)))*100</f>
        <v>0</v>
      </c>
      <c r="X2019" s="3">
        <v>16.120999999999999</v>
      </c>
      <c r="Y2019" s="13">
        <f>(X2019-U2019)/U2019*100</f>
        <v>0</v>
      </c>
      <c r="Z2019" s="14">
        <f>IF(W2019&gt;10,"NA",Y2019)</f>
        <v>0</v>
      </c>
    </row>
    <row r="2020" spans="1:26" ht="19" x14ac:dyDescent="0.25">
      <c r="A2020" s="23">
        <v>2019</v>
      </c>
      <c r="B2020" s="5" t="s">
        <v>0</v>
      </c>
      <c r="C2020" s="3" t="s">
        <v>46</v>
      </c>
      <c r="D2020" s="3" t="s">
        <v>46</v>
      </c>
      <c r="E2020" s="3" t="s">
        <v>47</v>
      </c>
      <c r="F2020" s="3" t="s">
        <v>41</v>
      </c>
      <c r="G2020" s="3">
        <v>14</v>
      </c>
      <c r="H2020" s="3" t="s">
        <v>9</v>
      </c>
      <c r="I2020" s="3" t="s">
        <v>43</v>
      </c>
      <c r="J2020" s="3">
        <v>191</v>
      </c>
      <c r="K2020" s="3" t="s">
        <v>13</v>
      </c>
      <c r="L2020" s="3" t="s">
        <v>13</v>
      </c>
      <c r="M2020" s="4" t="s">
        <v>13</v>
      </c>
      <c r="N2020" s="33">
        <v>0</v>
      </c>
      <c r="O2020" s="3">
        <v>6</v>
      </c>
      <c r="P2020" s="3">
        <v>6.5380000000000003</v>
      </c>
      <c r="Q2020" s="3">
        <v>16.225999999999999</v>
      </c>
      <c r="R2020" s="3">
        <v>15.996</v>
      </c>
      <c r="S2020" s="6">
        <v>0</v>
      </c>
      <c r="T2020" s="6">
        <f>R2020-S2020</f>
        <v>15.996</v>
      </c>
      <c r="U2020" s="3">
        <v>16.209</v>
      </c>
      <c r="V2020" s="6">
        <f>U2020-S2020</f>
        <v>16.209</v>
      </c>
      <c r="W2020" s="6">
        <f>100 - (1 - (((U2020-T2020)/U2020)+(S2020/T2020)))*100</f>
        <v>1.3140847677216385</v>
      </c>
      <c r="X2020" s="3">
        <v>16.209</v>
      </c>
      <c r="Y2020" s="13">
        <f>(X2020-U2020)/U2020*100</f>
        <v>0</v>
      </c>
      <c r="Z2020" s="14">
        <f>IF(W2020&gt;10,"NA",Y2020)</f>
        <v>0</v>
      </c>
    </row>
    <row r="2021" spans="1:26" ht="19" x14ac:dyDescent="0.25">
      <c r="A2021" s="23">
        <v>2020</v>
      </c>
      <c r="B2021" s="5" t="s">
        <v>0</v>
      </c>
      <c r="C2021" s="3" t="s">
        <v>46</v>
      </c>
      <c r="D2021" s="3" t="s">
        <v>46</v>
      </c>
      <c r="E2021" s="3" t="s">
        <v>47</v>
      </c>
      <c r="F2021" s="3" t="s">
        <v>41</v>
      </c>
      <c r="G2021" s="3">
        <v>14</v>
      </c>
      <c r="H2021" s="3" t="s">
        <v>9</v>
      </c>
      <c r="I2021" s="3" t="s">
        <v>43</v>
      </c>
      <c r="J2021" s="3">
        <v>191</v>
      </c>
      <c r="K2021" s="3" t="s">
        <v>13</v>
      </c>
      <c r="L2021" s="3" t="s">
        <v>13</v>
      </c>
      <c r="M2021" s="4" t="s">
        <v>13</v>
      </c>
      <c r="N2021" s="33">
        <v>0</v>
      </c>
      <c r="O2021" s="3">
        <v>7</v>
      </c>
      <c r="P2021" s="3">
        <v>4.4320000000000004</v>
      </c>
      <c r="Q2021" s="3">
        <v>6.8769999999999998</v>
      </c>
      <c r="R2021" s="3">
        <v>6.7039999999999997</v>
      </c>
      <c r="S2021" s="6">
        <v>0</v>
      </c>
      <c r="T2021" s="6">
        <f>R2021-S2021</f>
        <v>6.7039999999999997</v>
      </c>
      <c r="U2021" s="3">
        <v>6.7039999999999997</v>
      </c>
      <c r="V2021" s="6">
        <f>U2021-S2021</f>
        <v>6.7039999999999997</v>
      </c>
      <c r="W2021" s="6">
        <f>100 - (1 - (((U2021-T2021)/U2021)+(S2021/T2021)))*100</f>
        <v>0</v>
      </c>
      <c r="X2021" s="3">
        <v>6.7039999999999997</v>
      </c>
      <c r="Y2021" s="13">
        <f>(X2021-U2021)/U2021*100</f>
        <v>0</v>
      </c>
      <c r="Z2021" s="14">
        <f>IF(W2021&gt;10,"NA",Y2021)</f>
        <v>0</v>
      </c>
    </row>
    <row r="2022" spans="1:26" ht="19" x14ac:dyDescent="0.25">
      <c r="A2022" s="23">
        <v>2021</v>
      </c>
      <c r="B2022" s="5" t="s">
        <v>0</v>
      </c>
      <c r="C2022" s="3" t="s">
        <v>46</v>
      </c>
      <c r="D2022" s="3" t="s">
        <v>46</v>
      </c>
      <c r="E2022" s="3" t="s">
        <v>47</v>
      </c>
      <c r="F2022" s="3" t="s">
        <v>41</v>
      </c>
      <c r="G2022" s="3">
        <v>14</v>
      </c>
      <c r="H2022" s="3" t="s">
        <v>9</v>
      </c>
      <c r="I2022" s="3" t="s">
        <v>43</v>
      </c>
      <c r="J2022" s="3">
        <v>191</v>
      </c>
      <c r="K2022" s="3" t="s">
        <v>13</v>
      </c>
      <c r="L2022" s="3" t="s">
        <v>13</v>
      </c>
      <c r="M2022" s="4" t="s">
        <v>13</v>
      </c>
      <c r="N2022" s="33">
        <v>0</v>
      </c>
      <c r="O2022" s="3">
        <v>8</v>
      </c>
      <c r="P2022" s="3">
        <v>5.3570000000000002</v>
      </c>
      <c r="Q2022" s="3">
        <v>10.782999999999999</v>
      </c>
      <c r="R2022" s="3">
        <v>10.621</v>
      </c>
      <c r="S2022" s="6">
        <v>0</v>
      </c>
      <c r="T2022" s="6">
        <f>R2022-S2022</f>
        <v>10.621</v>
      </c>
      <c r="U2022" s="3">
        <v>10.694000000000001</v>
      </c>
      <c r="V2022" s="6">
        <f>U2022-S2022</f>
        <v>10.694000000000001</v>
      </c>
      <c r="W2022" s="6">
        <f>100 - (1 - (((U2022-T2022)/U2022)+(S2022/T2022)))*100</f>
        <v>0.68262577146063563</v>
      </c>
      <c r="X2022" s="3">
        <v>10.694000000000001</v>
      </c>
      <c r="Y2022" s="13">
        <f>(X2022-U2022)/U2022*100</f>
        <v>0</v>
      </c>
      <c r="Z2022" s="14">
        <f>IF(W2022&gt;10,"NA",Y2022)</f>
        <v>0</v>
      </c>
    </row>
    <row r="2023" spans="1:26" ht="19" x14ac:dyDescent="0.25">
      <c r="A2023" s="23">
        <v>2022</v>
      </c>
      <c r="B2023" s="5" t="s">
        <v>0</v>
      </c>
      <c r="C2023" s="3" t="s">
        <v>46</v>
      </c>
      <c r="D2023" s="3" t="s">
        <v>46</v>
      </c>
      <c r="E2023" s="3" t="s">
        <v>47</v>
      </c>
      <c r="F2023" s="3" t="s">
        <v>41</v>
      </c>
      <c r="G2023" s="3">
        <v>14</v>
      </c>
      <c r="H2023" s="3" t="s">
        <v>9</v>
      </c>
      <c r="I2023" s="3" t="s">
        <v>43</v>
      </c>
      <c r="J2023" s="3">
        <v>191</v>
      </c>
      <c r="K2023" s="3" t="s">
        <v>13</v>
      </c>
      <c r="L2023" s="3" t="s">
        <v>13</v>
      </c>
      <c r="M2023" s="4" t="s">
        <v>13</v>
      </c>
      <c r="N2023" s="33">
        <v>0</v>
      </c>
      <c r="O2023" s="3">
        <v>9</v>
      </c>
      <c r="P2023" s="3">
        <v>3.2530000000000001</v>
      </c>
      <c r="Q2023" s="3">
        <v>3.5070000000000001</v>
      </c>
      <c r="R2023" s="3">
        <v>3.395</v>
      </c>
      <c r="S2023" s="6">
        <v>0</v>
      </c>
      <c r="T2023" s="6">
        <f>R2023-S2023</f>
        <v>3.395</v>
      </c>
      <c r="U2023" s="3">
        <v>3.6859999999999999</v>
      </c>
      <c r="V2023" s="6">
        <f>U2023-S2023</f>
        <v>3.6859999999999999</v>
      </c>
      <c r="W2023" s="6">
        <f>100 - (1 - (((U2023-T2023)/U2023)+(S2023/T2023)))*100</f>
        <v>7.8947368421052602</v>
      </c>
      <c r="X2023" s="3">
        <v>3.6859999999999999</v>
      </c>
      <c r="Y2023" s="13">
        <f>(X2023-U2023)/U2023*100</f>
        <v>0</v>
      </c>
      <c r="Z2023" s="14">
        <f>IF(W2023&gt;10,"NA",Y2023)</f>
        <v>0</v>
      </c>
    </row>
    <row r="2024" spans="1:26" ht="19" x14ac:dyDescent="0.25">
      <c r="A2024" s="23">
        <v>2023</v>
      </c>
      <c r="B2024" s="5" t="s">
        <v>0</v>
      </c>
      <c r="C2024" s="3" t="s">
        <v>46</v>
      </c>
      <c r="D2024" s="3" t="s">
        <v>46</v>
      </c>
      <c r="E2024" s="3" t="s">
        <v>47</v>
      </c>
      <c r="F2024" s="3" t="s">
        <v>41</v>
      </c>
      <c r="G2024" s="3">
        <v>14</v>
      </c>
      <c r="H2024" s="3" t="s">
        <v>9</v>
      </c>
      <c r="I2024" s="3" t="s">
        <v>43</v>
      </c>
      <c r="J2024" s="3">
        <v>191</v>
      </c>
      <c r="K2024" s="3" t="s">
        <v>13</v>
      </c>
      <c r="L2024" s="3" t="s">
        <v>13</v>
      </c>
      <c r="M2024" s="4" t="s">
        <v>13</v>
      </c>
      <c r="N2024" s="33">
        <v>0</v>
      </c>
      <c r="O2024" s="3">
        <v>10</v>
      </c>
      <c r="P2024" s="3">
        <v>5.7270000000000003</v>
      </c>
      <c r="Q2024" s="3">
        <v>12.926</v>
      </c>
      <c r="R2024" s="3">
        <v>12.763999999999999</v>
      </c>
      <c r="S2024" s="6">
        <v>0</v>
      </c>
      <c r="T2024" s="6">
        <f>R2024-S2024</f>
        <v>12.763999999999999</v>
      </c>
      <c r="U2024" s="3">
        <v>12.763999999999999</v>
      </c>
      <c r="V2024" s="6">
        <f>U2024-S2024</f>
        <v>12.763999999999999</v>
      </c>
      <c r="W2024" s="6">
        <f>100 - (1 - (((U2024-T2024)/U2024)+(S2024/T2024)))*100</f>
        <v>0</v>
      </c>
      <c r="X2024" s="3">
        <v>12.763999999999999</v>
      </c>
      <c r="Y2024" s="13">
        <f>(X2024-U2024)/U2024*100</f>
        <v>0</v>
      </c>
      <c r="Z2024" s="14">
        <f>IF(W2024&gt;10,"NA",Y2024)</f>
        <v>0</v>
      </c>
    </row>
    <row r="2025" spans="1:26" ht="19" x14ac:dyDescent="0.25">
      <c r="A2025" s="23">
        <v>2024</v>
      </c>
      <c r="B2025" s="5" t="s">
        <v>0</v>
      </c>
      <c r="C2025" s="3" t="s">
        <v>46</v>
      </c>
      <c r="D2025" s="3" t="s">
        <v>46</v>
      </c>
      <c r="E2025" s="3" t="s">
        <v>47</v>
      </c>
      <c r="F2025" s="3" t="s">
        <v>41</v>
      </c>
      <c r="G2025" s="3">
        <v>14</v>
      </c>
      <c r="H2025" s="3" t="s">
        <v>17</v>
      </c>
      <c r="I2025" s="3" t="s">
        <v>43</v>
      </c>
      <c r="J2025" s="3">
        <v>191</v>
      </c>
      <c r="K2025" s="3" t="s">
        <v>13</v>
      </c>
      <c r="L2025" s="3" t="s">
        <v>13</v>
      </c>
      <c r="M2025" s="4" t="s">
        <v>13</v>
      </c>
      <c r="N2025" s="33">
        <v>0</v>
      </c>
      <c r="O2025" s="3">
        <v>1</v>
      </c>
      <c r="P2025" s="3">
        <v>5.59</v>
      </c>
      <c r="Q2025" s="3">
        <v>12.917999999999999</v>
      </c>
      <c r="R2025" s="3">
        <v>12.722</v>
      </c>
      <c r="S2025" s="6">
        <v>0</v>
      </c>
      <c r="T2025" s="6">
        <f>R2025-S2025</f>
        <v>12.722</v>
      </c>
      <c r="U2025" s="3">
        <v>12.827999999999999</v>
      </c>
      <c r="V2025" s="6">
        <f>U2025-S2025</f>
        <v>12.827999999999999</v>
      </c>
      <c r="W2025" s="6">
        <f>100 - (1 - (((U2025-T2025)/U2025)+(S2025/T2025)))*100</f>
        <v>0.8263174306205201</v>
      </c>
      <c r="X2025" s="3">
        <v>12.827999999999999</v>
      </c>
      <c r="Y2025" s="13">
        <f>(X2025-U2025)/U2025*100</f>
        <v>0</v>
      </c>
      <c r="Z2025" s="14">
        <f>IF(W2025&gt;10,"NA",Y2025)</f>
        <v>0</v>
      </c>
    </row>
    <row r="2026" spans="1:26" ht="19" x14ac:dyDescent="0.25">
      <c r="A2026" s="23">
        <v>2025</v>
      </c>
      <c r="B2026" s="5" t="s">
        <v>0</v>
      </c>
      <c r="C2026" s="3" t="s">
        <v>46</v>
      </c>
      <c r="D2026" s="3" t="s">
        <v>46</v>
      </c>
      <c r="E2026" s="3" t="s">
        <v>47</v>
      </c>
      <c r="F2026" s="3" t="s">
        <v>41</v>
      </c>
      <c r="G2026" s="3">
        <v>14</v>
      </c>
      <c r="H2026" s="3" t="s">
        <v>17</v>
      </c>
      <c r="I2026" s="3" t="s">
        <v>43</v>
      </c>
      <c r="J2026" s="3">
        <v>191</v>
      </c>
      <c r="K2026" s="3" t="s">
        <v>13</v>
      </c>
      <c r="L2026" s="3" t="s">
        <v>13</v>
      </c>
      <c r="M2026" s="4" t="s">
        <v>13</v>
      </c>
      <c r="N2026" s="33">
        <v>0</v>
      </c>
      <c r="O2026" s="3">
        <v>2</v>
      </c>
      <c r="P2026" s="3">
        <v>5.1360000000000001</v>
      </c>
      <c r="Q2026" s="3">
        <v>10.16</v>
      </c>
      <c r="R2026" s="3">
        <v>10.007999999999999</v>
      </c>
      <c r="S2026" s="6">
        <v>0</v>
      </c>
      <c r="T2026" s="6">
        <f>R2026-S2026</f>
        <v>10.007999999999999</v>
      </c>
      <c r="U2026" s="3">
        <v>10.445</v>
      </c>
      <c r="V2026" s="6">
        <f>U2026-S2026</f>
        <v>10.445</v>
      </c>
      <c r="W2026" s="6">
        <f>100 - (1 - (((U2026-T2026)/U2026)+(S2026/T2026)))*100</f>
        <v>4.1838200095739637</v>
      </c>
      <c r="X2026" s="3">
        <v>10.445</v>
      </c>
      <c r="Y2026" s="13">
        <f>(X2026-U2026)/U2026*100</f>
        <v>0</v>
      </c>
      <c r="Z2026" s="14">
        <f>IF(W2026&gt;10,"NA",Y2026)</f>
        <v>0</v>
      </c>
    </row>
    <row r="2027" spans="1:26" ht="19" x14ac:dyDescent="0.25">
      <c r="A2027" s="23">
        <v>2026</v>
      </c>
      <c r="B2027" s="5" t="s">
        <v>0</v>
      </c>
      <c r="C2027" s="3" t="s">
        <v>46</v>
      </c>
      <c r="D2027" s="3" t="s">
        <v>46</v>
      </c>
      <c r="E2027" s="3" t="s">
        <v>47</v>
      </c>
      <c r="F2027" s="3" t="s">
        <v>41</v>
      </c>
      <c r="G2027" s="3">
        <v>14</v>
      </c>
      <c r="H2027" s="3" t="s">
        <v>17</v>
      </c>
      <c r="I2027" s="3" t="s">
        <v>43</v>
      </c>
      <c r="J2027" s="3">
        <v>191</v>
      </c>
      <c r="K2027" s="3" t="s">
        <v>13</v>
      </c>
      <c r="L2027" s="3" t="s">
        <v>13</v>
      </c>
      <c r="M2027" s="4" t="s">
        <v>13</v>
      </c>
      <c r="N2027" s="33">
        <v>0</v>
      </c>
      <c r="O2027" s="3">
        <v>3</v>
      </c>
      <c r="P2027" s="3">
        <v>2.8980000000000001</v>
      </c>
      <c r="Q2027" s="3">
        <v>4.0679999999999996</v>
      </c>
      <c r="R2027" s="3">
        <v>3.8940000000000001</v>
      </c>
      <c r="S2027" s="6">
        <v>0</v>
      </c>
      <c r="T2027" s="6">
        <f>R2027-S2027</f>
        <v>3.8940000000000001</v>
      </c>
      <c r="U2027" s="3">
        <v>3.8940000000000001</v>
      </c>
      <c r="V2027" s="6">
        <f>U2027-S2027</f>
        <v>3.8940000000000001</v>
      </c>
      <c r="W2027" s="6">
        <f>100 - (1 - (((U2027-T2027)/U2027)+(S2027/T2027)))*100</f>
        <v>0</v>
      </c>
      <c r="X2027" s="3">
        <v>3.8940000000000001</v>
      </c>
      <c r="Y2027" s="13">
        <f>(X2027-U2027)/U2027*100</f>
        <v>0</v>
      </c>
      <c r="Z2027" s="14">
        <f>IF(W2027&gt;10,"NA",Y2027)</f>
        <v>0</v>
      </c>
    </row>
    <row r="2028" spans="1:26" ht="19" x14ac:dyDescent="0.25">
      <c r="A2028" s="23">
        <v>2027</v>
      </c>
      <c r="B2028" s="5" t="s">
        <v>0</v>
      </c>
      <c r="C2028" s="3" t="s">
        <v>46</v>
      </c>
      <c r="D2028" s="3" t="s">
        <v>46</v>
      </c>
      <c r="E2028" s="3" t="s">
        <v>47</v>
      </c>
      <c r="F2028" s="3" t="s">
        <v>41</v>
      </c>
      <c r="G2028" s="3">
        <v>14</v>
      </c>
      <c r="H2028" s="3" t="s">
        <v>17</v>
      </c>
      <c r="I2028" s="3" t="s">
        <v>43</v>
      </c>
      <c r="J2028" s="3">
        <v>191</v>
      </c>
      <c r="K2028" s="3" t="s">
        <v>13</v>
      </c>
      <c r="L2028" s="3" t="s">
        <v>13</v>
      </c>
      <c r="M2028" s="4" t="s">
        <v>13</v>
      </c>
      <c r="N2028" s="33">
        <v>0</v>
      </c>
      <c r="O2028" s="3">
        <v>4</v>
      </c>
      <c r="P2028" s="3">
        <v>6.0270000000000001</v>
      </c>
      <c r="Q2028" s="3">
        <v>12.679</v>
      </c>
      <c r="R2028" s="3">
        <v>12.472</v>
      </c>
      <c r="S2028" s="6">
        <v>0</v>
      </c>
      <c r="T2028" s="6">
        <f>R2028-S2028</f>
        <v>12.472</v>
      </c>
      <c r="U2028" s="3">
        <v>12.609</v>
      </c>
      <c r="V2028" s="6">
        <f>U2028-S2028</f>
        <v>12.609</v>
      </c>
      <c r="W2028" s="6">
        <f>100 - (1 - (((U2028-T2028)/U2028)+(S2028/T2028)))*100</f>
        <v>1.0865254976604035</v>
      </c>
      <c r="X2028" s="3">
        <v>12.609</v>
      </c>
      <c r="Y2028" s="13">
        <f>(X2028-U2028)/U2028*100</f>
        <v>0</v>
      </c>
      <c r="Z2028" s="14">
        <f>IF(W2028&gt;10,"NA",Y2028)</f>
        <v>0</v>
      </c>
    </row>
    <row r="2029" spans="1:26" ht="19" x14ac:dyDescent="0.25">
      <c r="A2029" s="23">
        <v>2028</v>
      </c>
      <c r="B2029" s="5" t="s">
        <v>0</v>
      </c>
      <c r="C2029" s="3" t="s">
        <v>46</v>
      </c>
      <c r="D2029" s="3" t="s">
        <v>46</v>
      </c>
      <c r="E2029" s="3" t="s">
        <v>47</v>
      </c>
      <c r="F2029" s="3" t="s">
        <v>41</v>
      </c>
      <c r="G2029" s="3">
        <v>14</v>
      </c>
      <c r="H2029" s="3" t="s">
        <v>17</v>
      </c>
      <c r="I2029" s="3" t="s">
        <v>43</v>
      </c>
      <c r="J2029" s="3">
        <v>191</v>
      </c>
      <c r="K2029" s="3" t="s">
        <v>13</v>
      </c>
      <c r="L2029" s="3" t="s">
        <v>13</v>
      </c>
      <c r="M2029" s="4" t="s">
        <v>13</v>
      </c>
      <c r="N2029" s="33">
        <v>0</v>
      </c>
      <c r="O2029" s="3">
        <v>5</v>
      </c>
      <c r="P2029" s="3">
        <v>6.1390000000000002</v>
      </c>
      <c r="Q2029" s="3">
        <v>14.362</v>
      </c>
      <c r="R2029" s="3">
        <v>14.199</v>
      </c>
      <c r="S2029" s="6">
        <v>0</v>
      </c>
      <c r="T2029" s="6">
        <f>R2029-S2029</f>
        <v>14.199</v>
      </c>
      <c r="U2029" s="3">
        <v>14.199</v>
      </c>
      <c r="V2029" s="6">
        <f>U2029-S2029</f>
        <v>14.199</v>
      </c>
      <c r="W2029" s="6">
        <f>100 - (1 - (((U2029-T2029)/U2029)+(S2029/T2029)))*100</f>
        <v>0</v>
      </c>
      <c r="X2029" s="3">
        <v>14.199</v>
      </c>
      <c r="Y2029" s="13">
        <f>(X2029-U2029)/U2029*100</f>
        <v>0</v>
      </c>
      <c r="Z2029" s="14">
        <f>IF(W2029&gt;10,"NA",Y2029)</f>
        <v>0</v>
      </c>
    </row>
    <row r="2030" spans="1:26" ht="19" x14ac:dyDescent="0.25">
      <c r="A2030" s="23">
        <v>2029</v>
      </c>
      <c r="B2030" s="5" t="s">
        <v>0</v>
      </c>
      <c r="C2030" s="3" t="s">
        <v>46</v>
      </c>
      <c r="D2030" s="3" t="s">
        <v>46</v>
      </c>
      <c r="E2030" s="3" t="s">
        <v>47</v>
      </c>
      <c r="F2030" s="3" t="s">
        <v>41</v>
      </c>
      <c r="G2030" s="3">
        <v>14</v>
      </c>
      <c r="H2030" s="3" t="s">
        <v>17</v>
      </c>
      <c r="I2030" s="3" t="s">
        <v>43</v>
      </c>
      <c r="J2030" s="3">
        <v>191</v>
      </c>
      <c r="K2030" s="3" t="s">
        <v>13</v>
      </c>
      <c r="L2030" s="3" t="s">
        <v>13</v>
      </c>
      <c r="M2030" s="4" t="s">
        <v>13</v>
      </c>
      <c r="N2030" s="33">
        <v>0</v>
      </c>
      <c r="O2030" s="3">
        <v>6</v>
      </c>
      <c r="P2030" s="3">
        <v>4.4109999999999996</v>
      </c>
      <c r="Q2030" s="3">
        <v>7.5570000000000004</v>
      </c>
      <c r="R2030" s="3">
        <v>7.423</v>
      </c>
      <c r="S2030" s="6">
        <v>0</v>
      </c>
      <c r="T2030" s="6">
        <f>R2030-S2030</f>
        <v>7.423</v>
      </c>
      <c r="U2030" s="3">
        <v>8.2629999999999999</v>
      </c>
      <c r="V2030" s="6">
        <f>U2030-S2030</f>
        <v>8.2629999999999999</v>
      </c>
      <c r="W2030" s="6">
        <f>100 - (1 - (((U2030-T2030)/U2030)+(S2030/T2030)))*100</f>
        <v>10.165799346484334</v>
      </c>
      <c r="X2030" s="3">
        <v>8.2629999999999999</v>
      </c>
      <c r="Y2030" s="13">
        <f>(X2030-U2030)/U2030*100</f>
        <v>0</v>
      </c>
      <c r="Z2030" s="14" t="str">
        <f>IF(W2030&gt;10,"NA",Y2030)</f>
        <v>NA</v>
      </c>
    </row>
    <row r="2031" spans="1:26" ht="19" x14ac:dyDescent="0.25">
      <c r="A2031" s="23">
        <v>2030</v>
      </c>
      <c r="B2031" s="5" t="s">
        <v>0</v>
      </c>
      <c r="C2031" s="3" t="s">
        <v>46</v>
      </c>
      <c r="D2031" s="3" t="s">
        <v>46</v>
      </c>
      <c r="E2031" s="3" t="s">
        <v>47</v>
      </c>
      <c r="F2031" s="3" t="s">
        <v>41</v>
      </c>
      <c r="G2031" s="3">
        <v>14</v>
      </c>
      <c r="H2031" s="3" t="s">
        <v>17</v>
      </c>
      <c r="I2031" s="3" t="s">
        <v>43</v>
      </c>
      <c r="J2031" s="3">
        <v>191</v>
      </c>
      <c r="K2031" s="3" t="s">
        <v>13</v>
      </c>
      <c r="L2031" s="3" t="s">
        <v>13</v>
      </c>
      <c r="M2031" s="4" t="s">
        <v>13</v>
      </c>
      <c r="N2031" s="33">
        <v>0</v>
      </c>
      <c r="O2031" s="3">
        <v>7</v>
      </c>
      <c r="P2031" s="3">
        <v>6.2329999999999997</v>
      </c>
      <c r="Q2031" s="3">
        <v>13.813000000000001</v>
      </c>
      <c r="R2031" s="3">
        <v>13.593</v>
      </c>
      <c r="S2031" s="6">
        <v>0</v>
      </c>
      <c r="T2031" s="6">
        <f>R2031-S2031</f>
        <v>13.593</v>
      </c>
      <c r="U2031" s="3">
        <v>13.593</v>
      </c>
      <c r="V2031" s="6">
        <f>U2031-S2031</f>
        <v>13.593</v>
      </c>
      <c r="W2031" s="6">
        <f>100 - (1 - (((U2031-T2031)/U2031)+(S2031/T2031)))*100</f>
        <v>0</v>
      </c>
      <c r="X2031" s="3">
        <v>13.593</v>
      </c>
      <c r="Y2031" s="13">
        <f>(X2031-U2031)/U2031*100</f>
        <v>0</v>
      </c>
      <c r="Z2031" s="14">
        <f>IF(W2031&gt;10,"NA",Y2031)</f>
        <v>0</v>
      </c>
    </row>
    <row r="2032" spans="1:26" ht="19" x14ac:dyDescent="0.25">
      <c r="A2032" s="23">
        <v>2031</v>
      </c>
      <c r="B2032" s="5" t="s">
        <v>0</v>
      </c>
      <c r="C2032" s="3" t="s">
        <v>46</v>
      </c>
      <c r="D2032" s="3" t="s">
        <v>46</v>
      </c>
      <c r="E2032" s="3" t="s">
        <v>47</v>
      </c>
      <c r="F2032" s="3" t="s">
        <v>41</v>
      </c>
      <c r="G2032" s="3">
        <v>14</v>
      </c>
      <c r="H2032" s="3" t="s">
        <v>17</v>
      </c>
      <c r="I2032" s="3" t="s">
        <v>43</v>
      </c>
      <c r="J2032" s="3">
        <v>191</v>
      </c>
      <c r="K2032" s="3" t="s">
        <v>13</v>
      </c>
      <c r="L2032" s="3" t="s">
        <v>13</v>
      </c>
      <c r="M2032" s="4" t="s">
        <v>13</v>
      </c>
      <c r="N2032" s="33">
        <v>0</v>
      </c>
      <c r="O2032" s="3">
        <v>8</v>
      </c>
      <c r="P2032" s="3">
        <v>4.5119999999999996</v>
      </c>
      <c r="Q2032" s="3">
        <v>8.6219999999999999</v>
      </c>
      <c r="R2032" s="3">
        <v>8.4930000000000003</v>
      </c>
      <c r="S2032" s="6">
        <v>0</v>
      </c>
      <c r="T2032" s="6">
        <f>R2032-S2032</f>
        <v>8.4930000000000003</v>
      </c>
      <c r="U2032" s="3">
        <v>9.1389999999999993</v>
      </c>
      <c r="V2032" s="6">
        <f>U2032-S2032</f>
        <v>9.1389999999999993</v>
      </c>
      <c r="W2032" s="6">
        <f>100 - (1 - (((U2032-T2032)/U2032)+(S2032/T2032)))*100</f>
        <v>7.068607068607065</v>
      </c>
      <c r="X2032" s="3">
        <v>9.1389999999999993</v>
      </c>
      <c r="Y2032" s="13">
        <f>(X2032-U2032)/U2032*100</f>
        <v>0</v>
      </c>
      <c r="Z2032" s="14">
        <f>IF(W2032&gt;10,"NA",Y2032)</f>
        <v>0</v>
      </c>
    </row>
    <row r="2033" spans="1:26" ht="19" x14ac:dyDescent="0.25">
      <c r="A2033" s="23">
        <v>2032</v>
      </c>
      <c r="B2033" s="5" t="s">
        <v>0</v>
      </c>
      <c r="C2033" s="3" t="s">
        <v>46</v>
      </c>
      <c r="D2033" s="3" t="s">
        <v>46</v>
      </c>
      <c r="E2033" s="3" t="s">
        <v>47</v>
      </c>
      <c r="F2033" s="3" t="s">
        <v>41</v>
      </c>
      <c r="G2033" s="3">
        <v>15</v>
      </c>
      <c r="H2033" s="3" t="s">
        <v>9</v>
      </c>
      <c r="I2033" s="3" t="s">
        <v>42</v>
      </c>
      <c r="J2033" s="3">
        <v>179</v>
      </c>
      <c r="K2033" s="3">
        <v>35</v>
      </c>
      <c r="L2033" s="3">
        <v>0</v>
      </c>
      <c r="M2033" s="4">
        <f>PI()*(K2033/2)^2/1000+PI()*(L2033/2)^2/1000</f>
        <v>0.96211275016187414</v>
      </c>
      <c r="N2033" s="33">
        <v>1</v>
      </c>
      <c r="O2033" s="3">
        <v>1</v>
      </c>
      <c r="P2033" s="3">
        <v>6.3289999999999997</v>
      </c>
      <c r="Q2033" s="3">
        <v>16.259</v>
      </c>
      <c r="R2033" s="3">
        <v>16.12</v>
      </c>
      <c r="S2033" s="6">
        <v>0</v>
      </c>
      <c r="T2033" s="6">
        <f>R2033-S2033</f>
        <v>16.12</v>
      </c>
      <c r="U2033" s="3">
        <v>16.829999999999998</v>
      </c>
      <c r="V2033" s="6">
        <f>U2033-S2033</f>
        <v>16.829999999999998</v>
      </c>
      <c r="W2033" s="6">
        <f>100 - (1 - (((U2033-T2033)/U2033)+(S2033/T2033)))*100</f>
        <v>4.2186571598336116</v>
      </c>
      <c r="X2033" s="11">
        <v>16.829999999999998</v>
      </c>
      <c r="Y2033" s="13">
        <f>(X2033-U2033)/U2033*100</f>
        <v>0</v>
      </c>
      <c r="Z2033" s="14">
        <f>IF(W2033&gt;10,"NA",Y2033)</f>
        <v>0</v>
      </c>
    </row>
    <row r="2034" spans="1:26" ht="19" x14ac:dyDescent="0.25">
      <c r="A2034" s="23">
        <v>2033</v>
      </c>
      <c r="B2034" s="5" t="s">
        <v>0</v>
      </c>
      <c r="C2034" s="3" t="s">
        <v>46</v>
      </c>
      <c r="D2034" s="3" t="s">
        <v>46</v>
      </c>
      <c r="E2034" s="3" t="s">
        <v>47</v>
      </c>
      <c r="F2034" s="3" t="s">
        <v>41</v>
      </c>
      <c r="G2034" s="3">
        <v>15</v>
      </c>
      <c r="H2034" s="3" t="s">
        <v>9</v>
      </c>
      <c r="I2034" s="3" t="s">
        <v>42</v>
      </c>
      <c r="J2034" s="3">
        <v>179</v>
      </c>
      <c r="K2034" s="3">
        <v>35</v>
      </c>
      <c r="L2034" s="3">
        <v>0</v>
      </c>
      <c r="M2034" s="4">
        <f>PI()*(K2034/2)^2/1000+PI()*(L2034/2)^2/1000</f>
        <v>0.96211275016187414</v>
      </c>
      <c r="N2034" s="33">
        <v>1</v>
      </c>
      <c r="O2034" s="3">
        <v>2</v>
      </c>
      <c r="P2034" s="3">
        <v>7.0039999999999996</v>
      </c>
      <c r="Q2034" s="3">
        <v>19.914999999999999</v>
      </c>
      <c r="R2034" s="3">
        <v>19.379000000000001</v>
      </c>
      <c r="S2034" s="6">
        <v>0</v>
      </c>
      <c r="T2034" s="6">
        <f>R2034-S2034</f>
        <v>19.379000000000001</v>
      </c>
      <c r="U2034" s="3">
        <v>21.408000000000001</v>
      </c>
      <c r="V2034" s="6">
        <f>U2034-S2034</f>
        <v>21.408000000000001</v>
      </c>
      <c r="W2034" s="6">
        <f>100 - (1 - (((U2034-T2034)/U2034)+(S2034/T2034)))*100</f>
        <v>9.4777653213751876</v>
      </c>
      <c r="X2034" s="11">
        <v>21.408000000000001</v>
      </c>
      <c r="Y2034" s="13">
        <f>(X2034-U2034)/U2034*100</f>
        <v>0</v>
      </c>
      <c r="Z2034" s="14">
        <f>IF(W2034&gt;10,"NA",Y2034)</f>
        <v>0</v>
      </c>
    </row>
    <row r="2035" spans="1:26" ht="19" x14ac:dyDescent="0.25">
      <c r="A2035" s="23">
        <v>2034</v>
      </c>
      <c r="B2035" s="5" t="s">
        <v>0</v>
      </c>
      <c r="C2035" s="3" t="s">
        <v>46</v>
      </c>
      <c r="D2035" s="3" t="s">
        <v>46</v>
      </c>
      <c r="E2035" s="3" t="s">
        <v>47</v>
      </c>
      <c r="F2035" s="3" t="s">
        <v>41</v>
      </c>
      <c r="G2035" s="3">
        <v>15</v>
      </c>
      <c r="H2035" s="3" t="s">
        <v>9</v>
      </c>
      <c r="I2035" s="3" t="s">
        <v>42</v>
      </c>
      <c r="J2035" s="3">
        <v>179</v>
      </c>
      <c r="K2035" s="3">
        <v>35</v>
      </c>
      <c r="L2035" s="3">
        <v>0</v>
      </c>
      <c r="M2035" s="4">
        <f>PI()*(K2035/2)^2/1000+PI()*(L2035/2)^2/1000</f>
        <v>0.96211275016187414</v>
      </c>
      <c r="N2035" s="33">
        <v>1</v>
      </c>
      <c r="O2035" s="3">
        <v>3</v>
      </c>
      <c r="P2035" s="3">
        <v>6.9349999999999996</v>
      </c>
      <c r="Q2035" s="3">
        <v>20.689</v>
      </c>
      <c r="R2035" s="3">
        <v>20.402999999999999</v>
      </c>
      <c r="S2035" s="6">
        <v>0</v>
      </c>
      <c r="T2035" s="6">
        <f>R2035-S2035</f>
        <v>20.402999999999999</v>
      </c>
      <c r="U2035" s="3">
        <v>20.402999999999999</v>
      </c>
      <c r="V2035" s="6">
        <f>U2035-S2035</f>
        <v>20.402999999999999</v>
      </c>
      <c r="W2035" s="6">
        <f>100 - (1 - (((U2035-T2035)/U2035)+(S2035/T2035)))*100</f>
        <v>0</v>
      </c>
      <c r="X2035" s="11">
        <v>20.402999999999999</v>
      </c>
      <c r="Y2035" s="13">
        <f>(X2035-U2035)/U2035*100</f>
        <v>0</v>
      </c>
      <c r="Z2035" s="14">
        <f>IF(W2035&gt;10,"NA",Y2035)</f>
        <v>0</v>
      </c>
    </row>
    <row r="2036" spans="1:26" ht="19" x14ac:dyDescent="0.25">
      <c r="A2036" s="23">
        <v>2035</v>
      </c>
      <c r="B2036" s="5" t="s">
        <v>0</v>
      </c>
      <c r="C2036" s="3" t="s">
        <v>46</v>
      </c>
      <c r="D2036" s="3" t="s">
        <v>46</v>
      </c>
      <c r="E2036" s="3" t="s">
        <v>47</v>
      </c>
      <c r="F2036" s="3" t="s">
        <v>41</v>
      </c>
      <c r="G2036" s="3">
        <v>15</v>
      </c>
      <c r="H2036" s="3" t="s">
        <v>9</v>
      </c>
      <c r="I2036" s="3" t="s">
        <v>42</v>
      </c>
      <c r="J2036" s="3">
        <v>179</v>
      </c>
      <c r="K2036" s="3">
        <v>35</v>
      </c>
      <c r="L2036" s="3">
        <v>0</v>
      </c>
      <c r="M2036" s="4">
        <f>PI()*(K2036/2)^2/1000+PI()*(L2036/2)^2/1000</f>
        <v>0.96211275016187414</v>
      </c>
      <c r="N2036" s="33">
        <v>1</v>
      </c>
      <c r="O2036" s="3">
        <v>4</v>
      </c>
      <c r="P2036" s="3">
        <v>5.9770000000000003</v>
      </c>
      <c r="Q2036" s="3">
        <v>14.497</v>
      </c>
      <c r="R2036" s="3">
        <v>14.31</v>
      </c>
      <c r="S2036" s="6">
        <v>0</v>
      </c>
      <c r="T2036" s="6">
        <f>R2036-S2036</f>
        <v>14.31</v>
      </c>
      <c r="U2036" s="3">
        <v>14.31</v>
      </c>
      <c r="V2036" s="6">
        <f>U2036-S2036</f>
        <v>14.31</v>
      </c>
      <c r="W2036" s="6">
        <f>100 - (1 - (((U2036-T2036)/U2036)+(S2036/T2036)))*100</f>
        <v>0</v>
      </c>
      <c r="X2036" s="11">
        <v>14.31</v>
      </c>
      <c r="Y2036" s="13">
        <f>(X2036-U2036)/U2036*100</f>
        <v>0</v>
      </c>
      <c r="Z2036" s="14">
        <f>IF(W2036&gt;10,"NA",Y2036)</f>
        <v>0</v>
      </c>
    </row>
    <row r="2037" spans="1:26" ht="19" x14ac:dyDescent="0.25">
      <c r="A2037" s="23">
        <v>2036</v>
      </c>
      <c r="B2037" s="5" t="s">
        <v>0</v>
      </c>
      <c r="C2037" s="3" t="s">
        <v>46</v>
      </c>
      <c r="D2037" s="3" t="s">
        <v>46</v>
      </c>
      <c r="E2037" s="3" t="s">
        <v>47</v>
      </c>
      <c r="F2037" s="3" t="s">
        <v>41</v>
      </c>
      <c r="G2037" s="3">
        <v>15</v>
      </c>
      <c r="H2037" s="3" t="s">
        <v>9</v>
      </c>
      <c r="I2037" s="3" t="s">
        <v>42</v>
      </c>
      <c r="J2037" s="3">
        <v>179</v>
      </c>
      <c r="K2037" s="3">
        <v>35</v>
      </c>
      <c r="L2037" s="3">
        <v>0</v>
      </c>
      <c r="M2037" s="4">
        <f>PI()*(K2037/2)^2/1000+PI()*(L2037/2)^2/1000</f>
        <v>0.96211275016187414</v>
      </c>
      <c r="N2037" s="33">
        <v>1</v>
      </c>
      <c r="O2037" s="3">
        <v>5</v>
      </c>
      <c r="P2037" s="3">
        <v>5.4729999999999999</v>
      </c>
      <c r="Q2037" s="3">
        <v>14.955</v>
      </c>
      <c r="R2037" s="3">
        <v>14.865</v>
      </c>
      <c r="S2037" s="6">
        <v>0</v>
      </c>
      <c r="T2037" s="6">
        <f>R2037-S2037</f>
        <v>14.865</v>
      </c>
      <c r="U2037" s="3">
        <v>14.865</v>
      </c>
      <c r="V2037" s="6">
        <f>U2037-S2037</f>
        <v>14.865</v>
      </c>
      <c r="W2037" s="6">
        <f>100 - (1 - (((U2037-T2037)/U2037)+(S2037/T2037)))*100</f>
        <v>0</v>
      </c>
      <c r="X2037" s="11">
        <v>14.865</v>
      </c>
      <c r="Y2037" s="13">
        <f>(X2037-U2037)/U2037*100</f>
        <v>0</v>
      </c>
      <c r="Z2037" s="14">
        <f>IF(W2037&gt;10,"NA",Y2037)</f>
        <v>0</v>
      </c>
    </row>
    <row r="2038" spans="1:26" ht="19" x14ac:dyDescent="0.25">
      <c r="A2038" s="23">
        <v>2037</v>
      </c>
      <c r="B2038" s="5" t="s">
        <v>0</v>
      </c>
      <c r="C2038" s="3" t="s">
        <v>46</v>
      </c>
      <c r="D2038" s="3" t="s">
        <v>46</v>
      </c>
      <c r="E2038" s="3" t="s">
        <v>47</v>
      </c>
      <c r="F2038" s="3" t="s">
        <v>41</v>
      </c>
      <c r="G2038" s="3">
        <v>15</v>
      </c>
      <c r="H2038" s="3" t="s">
        <v>9</v>
      </c>
      <c r="I2038" s="3" t="s">
        <v>42</v>
      </c>
      <c r="J2038" s="3">
        <v>179</v>
      </c>
      <c r="K2038" s="3">
        <v>35</v>
      </c>
      <c r="L2038" s="3">
        <v>0</v>
      </c>
      <c r="M2038" s="4">
        <f>PI()*(K2038/2)^2/1000+PI()*(L2038/2)^2/1000</f>
        <v>0.96211275016187414</v>
      </c>
      <c r="N2038" s="33">
        <v>0</v>
      </c>
      <c r="O2038" s="3">
        <v>6</v>
      </c>
      <c r="P2038" s="3">
        <v>4.8540000000000001</v>
      </c>
      <c r="Q2038" s="3">
        <v>9.4489999999999998</v>
      </c>
      <c r="R2038" s="3">
        <v>9.2889999999999997</v>
      </c>
      <c r="S2038" s="6">
        <v>0</v>
      </c>
      <c r="T2038" s="6">
        <f>R2038-S2038</f>
        <v>9.2889999999999997</v>
      </c>
      <c r="U2038" s="3">
        <v>10.71</v>
      </c>
      <c r="V2038" s="6">
        <f>U2038-S2038</f>
        <v>10.71</v>
      </c>
      <c r="W2038" s="6">
        <f>100 - (1 - (((U2038-T2038)/U2038)+(S2038/T2038)))*100</f>
        <v>13.267973856209153</v>
      </c>
      <c r="X2038" s="11">
        <v>10.71</v>
      </c>
      <c r="Y2038" s="13">
        <f>(X2038-U2038)/U2038*100</f>
        <v>0</v>
      </c>
      <c r="Z2038" s="14" t="str">
        <f>IF(W2038&gt;10,"NA",Y2038)</f>
        <v>NA</v>
      </c>
    </row>
    <row r="2039" spans="1:26" ht="19" x14ac:dyDescent="0.25">
      <c r="A2039" s="23">
        <v>2038</v>
      </c>
      <c r="B2039" s="5" t="s">
        <v>0</v>
      </c>
      <c r="C2039" s="3" t="s">
        <v>46</v>
      </c>
      <c r="D2039" s="3" t="s">
        <v>46</v>
      </c>
      <c r="E2039" s="3" t="s">
        <v>47</v>
      </c>
      <c r="F2039" s="3" t="s">
        <v>41</v>
      </c>
      <c r="G2039" s="3">
        <v>15</v>
      </c>
      <c r="H2039" s="3" t="s">
        <v>9</v>
      </c>
      <c r="I2039" s="3" t="s">
        <v>42</v>
      </c>
      <c r="J2039" s="3">
        <v>179</v>
      </c>
      <c r="K2039" s="3">
        <v>35</v>
      </c>
      <c r="L2039" s="3">
        <v>0</v>
      </c>
      <c r="M2039" s="4">
        <f>PI()*(K2039/2)^2/1000+PI()*(L2039/2)^2/1000</f>
        <v>0.96211275016187414</v>
      </c>
      <c r="N2039" s="33">
        <v>1</v>
      </c>
      <c r="O2039" s="3">
        <v>7</v>
      </c>
      <c r="P2039" s="3">
        <v>7.2140000000000004</v>
      </c>
      <c r="Q2039" s="3">
        <v>23.817</v>
      </c>
      <c r="R2039" s="3">
        <v>23.521000000000001</v>
      </c>
      <c r="S2039" s="6">
        <v>0</v>
      </c>
      <c r="T2039" s="6">
        <f>R2039-S2039</f>
        <v>23.521000000000001</v>
      </c>
      <c r="U2039" s="3">
        <v>23.521000000000001</v>
      </c>
      <c r="V2039" s="6">
        <f>U2039-S2039</f>
        <v>23.521000000000001</v>
      </c>
      <c r="W2039" s="6">
        <f>100 - (1 - (((U2039-T2039)/U2039)+(S2039/T2039)))*100</f>
        <v>0</v>
      </c>
      <c r="X2039" s="11">
        <v>23.521000000000001</v>
      </c>
      <c r="Y2039" s="13">
        <f>(X2039-U2039)/U2039*100</f>
        <v>0</v>
      </c>
      <c r="Z2039" s="14">
        <f>IF(W2039&gt;10,"NA",Y2039)</f>
        <v>0</v>
      </c>
    </row>
    <row r="2040" spans="1:26" ht="19" x14ac:dyDescent="0.25">
      <c r="A2040" s="23">
        <v>2039</v>
      </c>
      <c r="B2040" s="5" t="s">
        <v>0</v>
      </c>
      <c r="C2040" s="3" t="s">
        <v>46</v>
      </c>
      <c r="D2040" s="3" t="s">
        <v>46</v>
      </c>
      <c r="E2040" s="3" t="s">
        <v>47</v>
      </c>
      <c r="F2040" s="3" t="s">
        <v>41</v>
      </c>
      <c r="G2040" s="3">
        <v>15</v>
      </c>
      <c r="H2040" s="3" t="s">
        <v>17</v>
      </c>
      <c r="I2040" s="3" t="s">
        <v>42</v>
      </c>
      <c r="J2040" s="3">
        <v>179</v>
      </c>
      <c r="K2040" s="3">
        <v>35</v>
      </c>
      <c r="L2040" s="3">
        <v>0</v>
      </c>
      <c r="M2040" s="4">
        <f>PI()*(K2040/2)^2/1000+PI()*(L2040/2)^2/1000</f>
        <v>0.96211275016187414</v>
      </c>
      <c r="N2040" s="33">
        <v>0</v>
      </c>
      <c r="O2040" s="3">
        <v>1</v>
      </c>
      <c r="P2040" s="3">
        <v>7.1120000000000001</v>
      </c>
      <c r="Q2040" s="3">
        <v>19.905000000000001</v>
      </c>
      <c r="R2040" s="3">
        <v>19.675999999999998</v>
      </c>
      <c r="S2040" s="6">
        <v>0</v>
      </c>
      <c r="T2040" s="6">
        <f>R2040-S2040</f>
        <v>19.675999999999998</v>
      </c>
      <c r="U2040" s="3">
        <v>19.675999999999998</v>
      </c>
      <c r="V2040" s="6">
        <f>U2040-S2040</f>
        <v>19.675999999999998</v>
      </c>
      <c r="W2040" s="6">
        <f>100 - (1 - (((U2040-T2040)/U2040)+(S2040/T2040)))*100</f>
        <v>0</v>
      </c>
      <c r="X2040" s="3">
        <v>19.675999999999998</v>
      </c>
      <c r="Y2040" s="13">
        <f>(X2040-U2040)/U2040*100</f>
        <v>0</v>
      </c>
      <c r="Z2040" s="14">
        <f>IF(W2040&gt;10,"NA",Y2040)</f>
        <v>0</v>
      </c>
    </row>
    <row r="2041" spans="1:26" ht="19" x14ac:dyDescent="0.25">
      <c r="A2041" s="23">
        <v>2040</v>
      </c>
      <c r="B2041" s="5" t="s">
        <v>0</v>
      </c>
      <c r="C2041" s="3" t="s">
        <v>46</v>
      </c>
      <c r="D2041" s="3" t="s">
        <v>46</v>
      </c>
      <c r="E2041" s="3" t="s">
        <v>47</v>
      </c>
      <c r="F2041" s="3" t="s">
        <v>41</v>
      </c>
      <c r="G2041" s="3">
        <v>15</v>
      </c>
      <c r="H2041" s="3" t="s">
        <v>17</v>
      </c>
      <c r="I2041" s="3" t="s">
        <v>42</v>
      </c>
      <c r="J2041" s="3">
        <v>179</v>
      </c>
      <c r="K2041" s="3">
        <v>35</v>
      </c>
      <c r="L2041" s="3">
        <v>0</v>
      </c>
      <c r="M2041" s="4">
        <f>PI()*(K2041/2)^2/1000+PI()*(L2041/2)^2/1000</f>
        <v>0.96211275016187414</v>
      </c>
      <c r="N2041" s="33">
        <v>0</v>
      </c>
      <c r="O2041" s="3">
        <v>2</v>
      </c>
      <c r="P2041" s="3">
        <v>7.2430000000000003</v>
      </c>
      <c r="Q2041" s="3">
        <v>20.286999999999999</v>
      </c>
      <c r="R2041" s="3">
        <v>20.074999999999999</v>
      </c>
      <c r="S2041" s="6">
        <v>0</v>
      </c>
      <c r="T2041" s="6">
        <f>R2041-S2041</f>
        <v>20.074999999999999</v>
      </c>
      <c r="U2041" s="3">
        <v>20.347999999999999</v>
      </c>
      <c r="V2041" s="6">
        <f>U2041-S2041</f>
        <v>20.347999999999999</v>
      </c>
      <c r="W2041" s="6">
        <f>100 - (1 - (((U2041-T2041)/U2041)+(S2041/T2041)))*100</f>
        <v>1.3416551995282049</v>
      </c>
      <c r="X2041" s="3">
        <v>20.347999999999999</v>
      </c>
      <c r="Y2041" s="13">
        <f>(X2041-U2041)/U2041*100</f>
        <v>0</v>
      </c>
      <c r="Z2041" s="14">
        <f>IF(W2041&gt;10,"NA",Y2041)</f>
        <v>0</v>
      </c>
    </row>
    <row r="2042" spans="1:26" ht="19" x14ac:dyDescent="0.25">
      <c r="A2042" s="23">
        <v>2041</v>
      </c>
      <c r="B2042" s="5" t="s">
        <v>0</v>
      </c>
      <c r="C2042" s="3" t="s">
        <v>46</v>
      </c>
      <c r="D2042" s="3" t="s">
        <v>46</v>
      </c>
      <c r="E2042" s="3" t="s">
        <v>47</v>
      </c>
      <c r="F2042" s="3" t="s">
        <v>41</v>
      </c>
      <c r="G2042" s="3">
        <v>15</v>
      </c>
      <c r="H2042" s="3" t="s">
        <v>17</v>
      </c>
      <c r="I2042" s="3" t="s">
        <v>42</v>
      </c>
      <c r="J2042" s="3">
        <v>179</v>
      </c>
      <c r="K2042" s="3">
        <v>35</v>
      </c>
      <c r="L2042" s="3">
        <v>0</v>
      </c>
      <c r="M2042" s="4">
        <f>PI()*(K2042/2)^2/1000+PI()*(L2042/2)^2/1000</f>
        <v>0.96211275016187414</v>
      </c>
      <c r="N2042" s="33">
        <v>0</v>
      </c>
      <c r="O2042" s="3">
        <v>3</v>
      </c>
      <c r="P2042" s="3">
        <v>6.4059999999999997</v>
      </c>
      <c r="Q2042" s="3">
        <v>14.744</v>
      </c>
      <c r="R2042" s="3">
        <v>14.53</v>
      </c>
      <c r="S2042" s="6">
        <v>0</v>
      </c>
      <c r="T2042" s="6">
        <f>R2042-S2042</f>
        <v>14.53</v>
      </c>
      <c r="U2042" s="3">
        <v>14.53</v>
      </c>
      <c r="V2042" s="6">
        <f>U2042-S2042</f>
        <v>14.53</v>
      </c>
      <c r="W2042" s="6">
        <f>100 - (1 - (((U2042-T2042)/U2042)+(S2042/T2042)))*100</f>
        <v>0</v>
      </c>
      <c r="X2042" s="3">
        <v>14.53</v>
      </c>
      <c r="Y2042" s="13">
        <f>(X2042-U2042)/U2042*100</f>
        <v>0</v>
      </c>
      <c r="Z2042" s="14">
        <f>IF(W2042&gt;10,"NA",Y2042)</f>
        <v>0</v>
      </c>
    </row>
    <row r="2043" spans="1:26" ht="19" x14ac:dyDescent="0.25">
      <c r="A2043" s="23">
        <v>2042</v>
      </c>
      <c r="B2043" s="5" t="s">
        <v>0</v>
      </c>
      <c r="C2043" s="3" t="s">
        <v>46</v>
      </c>
      <c r="D2043" s="3" t="s">
        <v>46</v>
      </c>
      <c r="E2043" s="3" t="s">
        <v>47</v>
      </c>
      <c r="F2043" s="3" t="s">
        <v>41</v>
      </c>
      <c r="G2043" s="3">
        <v>15</v>
      </c>
      <c r="H2043" s="3" t="s">
        <v>17</v>
      </c>
      <c r="I2043" s="3" t="s">
        <v>42</v>
      </c>
      <c r="J2043" s="3">
        <v>179</v>
      </c>
      <c r="K2043" s="3">
        <v>35</v>
      </c>
      <c r="L2043" s="3">
        <v>0</v>
      </c>
      <c r="M2043" s="4">
        <f>PI()*(K2043/2)^2/1000+PI()*(L2043/2)^2/1000</f>
        <v>0.96211275016187414</v>
      </c>
      <c r="N2043" s="33">
        <v>1</v>
      </c>
      <c r="O2043" s="3">
        <v>4</v>
      </c>
      <c r="P2043" s="3">
        <v>2.2290000000000001</v>
      </c>
      <c r="Q2043" s="3">
        <v>1.782</v>
      </c>
      <c r="R2043" s="3">
        <v>1.68</v>
      </c>
      <c r="S2043" s="6">
        <v>0</v>
      </c>
      <c r="T2043" s="6">
        <f>R2043-S2043</f>
        <v>1.68</v>
      </c>
      <c r="U2043" s="3">
        <v>1.746</v>
      </c>
      <c r="V2043" s="6">
        <f>U2043-S2043</f>
        <v>1.746</v>
      </c>
      <c r="W2043" s="6">
        <f>100 - (1 - (((U2043-T2043)/U2043)+(S2043/T2043)))*100</f>
        <v>3.7800687285223518</v>
      </c>
      <c r="X2043" s="3">
        <v>1.746</v>
      </c>
      <c r="Y2043" s="13">
        <f>(X2043-U2043)/U2043*100</f>
        <v>0</v>
      </c>
      <c r="Z2043" s="14">
        <f>IF(W2043&gt;10,"NA",Y2043)</f>
        <v>0</v>
      </c>
    </row>
    <row r="2044" spans="1:26" ht="19" x14ac:dyDescent="0.25">
      <c r="A2044" s="23">
        <v>2043</v>
      </c>
      <c r="B2044" s="5" t="s">
        <v>0</v>
      </c>
      <c r="C2044" s="3" t="s">
        <v>46</v>
      </c>
      <c r="D2044" s="3" t="s">
        <v>46</v>
      </c>
      <c r="E2044" s="3" t="s">
        <v>47</v>
      </c>
      <c r="F2044" s="3" t="s">
        <v>41</v>
      </c>
      <c r="G2044" s="3">
        <v>15</v>
      </c>
      <c r="H2044" s="3" t="s">
        <v>17</v>
      </c>
      <c r="I2044" s="3" t="s">
        <v>42</v>
      </c>
      <c r="J2044" s="3">
        <v>179</v>
      </c>
      <c r="K2044" s="3">
        <v>35</v>
      </c>
      <c r="L2044" s="3">
        <v>0</v>
      </c>
      <c r="M2044" s="4">
        <f>PI()*(K2044/2)^2/1000+PI()*(L2044/2)^2/1000</f>
        <v>0.96211275016187414</v>
      </c>
      <c r="N2044" s="33">
        <v>0</v>
      </c>
      <c r="O2044" s="3">
        <v>5</v>
      </c>
      <c r="P2044" s="3">
        <v>7.3449999999999998</v>
      </c>
      <c r="Q2044" s="3">
        <v>20.751999999999999</v>
      </c>
      <c r="R2044" s="3">
        <v>20.53</v>
      </c>
      <c r="S2044" s="6">
        <v>0</v>
      </c>
      <c r="T2044" s="6">
        <f>R2044-S2044</f>
        <v>20.53</v>
      </c>
      <c r="U2044" s="3">
        <v>20.716000000000001</v>
      </c>
      <c r="V2044" s="6">
        <f>U2044-S2044</f>
        <v>20.716000000000001</v>
      </c>
      <c r="W2044" s="6">
        <f>100 - (1 - (((U2044-T2044)/U2044)+(S2044/T2044)))*100</f>
        <v>0.89785672909827952</v>
      </c>
      <c r="X2044" s="3">
        <v>20.716000000000001</v>
      </c>
      <c r="Y2044" s="13">
        <f>(X2044-U2044)/U2044*100</f>
        <v>0</v>
      </c>
      <c r="Z2044" s="14">
        <f>IF(W2044&gt;10,"NA",Y2044)</f>
        <v>0</v>
      </c>
    </row>
    <row r="2045" spans="1:26" ht="19" x14ac:dyDescent="0.25">
      <c r="A2045" s="23">
        <v>2044</v>
      </c>
      <c r="B2045" s="5" t="s">
        <v>0</v>
      </c>
      <c r="C2045" s="3" t="s">
        <v>46</v>
      </c>
      <c r="D2045" s="3" t="s">
        <v>46</v>
      </c>
      <c r="E2045" s="3" t="s">
        <v>47</v>
      </c>
      <c r="F2045" s="3" t="s">
        <v>41</v>
      </c>
      <c r="G2045" s="3">
        <v>15</v>
      </c>
      <c r="H2045" s="3" t="s">
        <v>17</v>
      </c>
      <c r="I2045" s="3" t="s">
        <v>42</v>
      </c>
      <c r="J2045" s="3">
        <v>179</v>
      </c>
      <c r="K2045" s="3">
        <v>35</v>
      </c>
      <c r="L2045" s="3">
        <v>0</v>
      </c>
      <c r="M2045" s="4">
        <f>PI()*(K2045/2)^2/1000+PI()*(L2045/2)^2/1000</f>
        <v>0.96211275016187414</v>
      </c>
      <c r="N2045" s="33">
        <v>0</v>
      </c>
      <c r="O2045" s="3">
        <v>6</v>
      </c>
      <c r="P2045" s="3">
        <v>6.9569999999999999</v>
      </c>
      <c r="Q2045" s="3">
        <v>19.170000000000002</v>
      </c>
      <c r="R2045" s="3">
        <v>18.922000000000001</v>
      </c>
      <c r="S2045" s="6">
        <v>0</v>
      </c>
      <c r="T2045" s="6">
        <f>R2045-S2045</f>
        <v>18.922000000000001</v>
      </c>
      <c r="U2045" s="3">
        <v>19.173999999999999</v>
      </c>
      <c r="V2045" s="6">
        <f>U2045-S2045</f>
        <v>19.173999999999999</v>
      </c>
      <c r="W2045" s="6">
        <f>100 - (1 - (((U2045-T2045)/U2045)+(S2045/T2045)))*100</f>
        <v>1.3142797538333184</v>
      </c>
      <c r="X2045" s="3">
        <v>19.173999999999999</v>
      </c>
      <c r="Y2045" s="13">
        <f>(X2045-U2045)/U2045*100</f>
        <v>0</v>
      </c>
      <c r="Z2045" s="14">
        <f>IF(W2045&gt;10,"NA",Y2045)</f>
        <v>0</v>
      </c>
    </row>
    <row r="2046" spans="1:26" ht="19" x14ac:dyDescent="0.25">
      <c r="A2046" s="23">
        <v>2045</v>
      </c>
      <c r="B2046" s="5" t="s">
        <v>0</v>
      </c>
      <c r="C2046" s="3" t="s">
        <v>46</v>
      </c>
      <c r="D2046" s="3" t="s">
        <v>46</v>
      </c>
      <c r="E2046" s="3" t="s">
        <v>47</v>
      </c>
      <c r="F2046" s="3" t="s">
        <v>41</v>
      </c>
      <c r="G2046" s="3">
        <v>15</v>
      </c>
      <c r="H2046" s="3" t="s">
        <v>17</v>
      </c>
      <c r="I2046" s="3" t="s">
        <v>42</v>
      </c>
      <c r="J2046" s="3">
        <v>179</v>
      </c>
      <c r="K2046" s="3">
        <v>35</v>
      </c>
      <c r="L2046" s="3">
        <v>0</v>
      </c>
      <c r="M2046" s="4">
        <f>PI()*(K2046/2)^2/1000+PI()*(L2046/2)^2/1000</f>
        <v>0.96211275016187414</v>
      </c>
      <c r="N2046" s="33">
        <v>0</v>
      </c>
      <c r="O2046" s="3">
        <v>7</v>
      </c>
      <c r="P2046" s="3">
        <v>6.3360000000000003</v>
      </c>
      <c r="Q2046" s="3">
        <v>15.519</v>
      </c>
      <c r="R2046" s="3">
        <v>15.33</v>
      </c>
      <c r="S2046" s="6">
        <v>0</v>
      </c>
      <c r="T2046" s="6">
        <f>R2046-S2046</f>
        <v>15.33</v>
      </c>
      <c r="U2046" s="3">
        <v>15.33</v>
      </c>
      <c r="V2046" s="6">
        <f>U2046-S2046</f>
        <v>15.33</v>
      </c>
      <c r="W2046" s="6">
        <f>100 - (1 - (((U2046-T2046)/U2046)+(S2046/T2046)))*100</f>
        <v>0</v>
      </c>
      <c r="X2046" s="3">
        <v>15.33</v>
      </c>
      <c r="Y2046" s="13">
        <f>(X2046-U2046)/U2046*100</f>
        <v>0</v>
      </c>
      <c r="Z2046" s="14">
        <f>IF(W2046&gt;10,"NA",Y2046)</f>
        <v>0</v>
      </c>
    </row>
    <row r="2047" spans="1:26" ht="19" x14ac:dyDescent="0.25">
      <c r="A2047" s="23">
        <v>2046</v>
      </c>
      <c r="B2047" s="5" t="s">
        <v>0</v>
      </c>
      <c r="C2047" s="3" t="s">
        <v>46</v>
      </c>
      <c r="D2047" s="3" t="s">
        <v>46</v>
      </c>
      <c r="E2047" s="3" t="s">
        <v>47</v>
      </c>
      <c r="F2047" s="3" t="s">
        <v>41</v>
      </c>
      <c r="G2047" s="3">
        <v>15</v>
      </c>
      <c r="H2047" s="3" t="s">
        <v>17</v>
      </c>
      <c r="I2047" s="3" t="s">
        <v>42</v>
      </c>
      <c r="J2047" s="3">
        <v>179</v>
      </c>
      <c r="K2047" s="3">
        <v>35</v>
      </c>
      <c r="L2047" s="3">
        <v>0</v>
      </c>
      <c r="M2047" s="4">
        <f>PI()*(K2047/2)^2/1000+PI()*(L2047/2)^2/1000</f>
        <v>0.96211275016187414</v>
      </c>
      <c r="N2047" s="33">
        <v>1</v>
      </c>
      <c r="O2047" s="3">
        <v>8</v>
      </c>
      <c r="P2047" s="3">
        <v>2.343</v>
      </c>
      <c r="Q2047" s="3">
        <v>2.1040000000000001</v>
      </c>
      <c r="R2047" s="3">
        <v>2.06</v>
      </c>
      <c r="S2047" s="6">
        <v>0</v>
      </c>
      <c r="T2047" s="6">
        <f>R2047-S2047</f>
        <v>2.06</v>
      </c>
      <c r="U2047" s="3">
        <v>2.2679999999999998</v>
      </c>
      <c r="V2047" s="6">
        <f>U2047-S2047</f>
        <v>2.2679999999999998</v>
      </c>
      <c r="W2047" s="6">
        <f>100 - (1 - (((U2047-T2047)/U2047)+(S2047/T2047)))*100</f>
        <v>9.1710758377424924</v>
      </c>
      <c r="X2047" s="3">
        <v>2.2679999999999998</v>
      </c>
      <c r="Y2047" s="13">
        <f>(X2047-U2047)/U2047*100</f>
        <v>0</v>
      </c>
      <c r="Z2047" s="14">
        <f>IF(W2047&gt;10,"NA",Y2047)</f>
        <v>0</v>
      </c>
    </row>
    <row r="2048" spans="1:26" ht="19" x14ac:dyDescent="0.25">
      <c r="A2048" s="23">
        <v>2047</v>
      </c>
      <c r="B2048" s="5" t="s">
        <v>0</v>
      </c>
      <c r="C2048" s="3" t="s">
        <v>46</v>
      </c>
      <c r="D2048" s="3" t="s">
        <v>46</v>
      </c>
      <c r="E2048" s="3" t="s">
        <v>47</v>
      </c>
      <c r="F2048" s="3" t="s">
        <v>41</v>
      </c>
      <c r="G2048" s="3">
        <v>15</v>
      </c>
      <c r="H2048" s="3" t="s">
        <v>17</v>
      </c>
      <c r="I2048" s="3" t="s">
        <v>42</v>
      </c>
      <c r="J2048" s="3">
        <v>179</v>
      </c>
      <c r="K2048" s="3">
        <v>35</v>
      </c>
      <c r="L2048" s="3">
        <v>0</v>
      </c>
      <c r="M2048" s="4">
        <f>PI()*(K2048/2)^2/1000+PI()*(L2048/2)^2/1000</f>
        <v>0.96211275016187414</v>
      </c>
      <c r="N2048" s="33">
        <v>0</v>
      </c>
      <c r="O2048" s="3">
        <v>9</v>
      </c>
      <c r="P2048" s="3">
        <v>2.786</v>
      </c>
      <c r="Q2048" s="3">
        <v>3.238</v>
      </c>
      <c r="R2048" s="3">
        <v>3.1539999999999999</v>
      </c>
      <c r="S2048" s="6">
        <v>0</v>
      </c>
      <c r="T2048" s="6">
        <f>R2048-S2048</f>
        <v>3.1539999999999999</v>
      </c>
      <c r="U2048" s="3">
        <v>3.1539999999999999</v>
      </c>
      <c r="V2048" s="6">
        <f>U2048-S2048</f>
        <v>3.1539999999999999</v>
      </c>
      <c r="W2048" s="6">
        <f>100 - (1 - (((U2048-T2048)/U2048)+(S2048/T2048)))*100</f>
        <v>0</v>
      </c>
      <c r="X2048" s="3">
        <v>3.1539999999999999</v>
      </c>
      <c r="Y2048" s="13">
        <f>(X2048-U2048)/U2048*100</f>
        <v>0</v>
      </c>
      <c r="Z2048" s="14">
        <f>IF(W2048&gt;10,"NA",Y2048)</f>
        <v>0</v>
      </c>
    </row>
    <row r="2049" spans="1:26" ht="19" x14ac:dyDescent="0.25">
      <c r="A2049" s="23">
        <v>2048</v>
      </c>
      <c r="B2049" s="5" t="s">
        <v>0</v>
      </c>
      <c r="C2049" s="3" t="s">
        <v>46</v>
      </c>
      <c r="D2049" s="3" t="s">
        <v>46</v>
      </c>
      <c r="E2049" s="3" t="s">
        <v>47</v>
      </c>
      <c r="F2049" s="3" t="s">
        <v>41</v>
      </c>
      <c r="G2049" s="3">
        <v>15</v>
      </c>
      <c r="H2049" s="3" t="s">
        <v>17</v>
      </c>
      <c r="I2049" s="3" t="s">
        <v>42</v>
      </c>
      <c r="J2049" s="3">
        <v>179</v>
      </c>
      <c r="K2049" s="3">
        <v>35</v>
      </c>
      <c r="L2049" s="3">
        <v>0</v>
      </c>
      <c r="M2049" s="4">
        <f>PI()*(K2049/2)^2/1000+PI()*(L2049/2)^2/1000</f>
        <v>0.96211275016187414</v>
      </c>
      <c r="N2049" s="33">
        <v>0</v>
      </c>
      <c r="O2049" s="3">
        <v>10</v>
      </c>
      <c r="P2049" s="3">
        <v>4.3979999999999997</v>
      </c>
      <c r="Q2049" s="3">
        <v>8.4949999999999992</v>
      </c>
      <c r="R2049" s="3">
        <v>8.3559999999999999</v>
      </c>
      <c r="S2049" s="6">
        <v>0</v>
      </c>
      <c r="T2049" s="6">
        <f>R2049-S2049</f>
        <v>8.3559999999999999</v>
      </c>
      <c r="U2049" s="3">
        <v>8.3559999999999999</v>
      </c>
      <c r="V2049" s="6">
        <f>U2049-S2049</f>
        <v>8.3559999999999999</v>
      </c>
      <c r="W2049" s="6">
        <f>100 - (1 - (((U2049-T2049)/U2049)+(S2049/T2049)))*100</f>
        <v>0</v>
      </c>
      <c r="X2049" s="3">
        <v>8.3559999999999999</v>
      </c>
      <c r="Y2049" s="13">
        <f>(X2049-U2049)/U2049*100</f>
        <v>0</v>
      </c>
      <c r="Z2049" s="14">
        <f>IF(W2049&gt;10,"NA",Y2049)</f>
        <v>0</v>
      </c>
    </row>
    <row r="2050" spans="1:26" ht="19" x14ac:dyDescent="0.25">
      <c r="A2050" s="23">
        <v>2049</v>
      </c>
      <c r="B2050" s="5" t="s">
        <v>0</v>
      </c>
      <c r="C2050" s="3" t="s">
        <v>46</v>
      </c>
      <c r="D2050" s="3" t="s">
        <v>46</v>
      </c>
      <c r="E2050" s="3" t="s">
        <v>47</v>
      </c>
      <c r="F2050" s="3" t="s">
        <v>41</v>
      </c>
      <c r="G2050" s="3">
        <v>15</v>
      </c>
      <c r="H2050" s="3" t="s">
        <v>17</v>
      </c>
      <c r="I2050" s="3" t="s">
        <v>42</v>
      </c>
      <c r="J2050" s="3">
        <v>179</v>
      </c>
      <c r="K2050" s="3">
        <v>35</v>
      </c>
      <c r="L2050" s="3">
        <v>0</v>
      </c>
      <c r="M2050" s="4">
        <f>PI()*(K2050/2)^2/1000+PI()*(L2050/2)^2/1000</f>
        <v>0.96211275016187414</v>
      </c>
      <c r="N2050" s="33">
        <v>1</v>
      </c>
      <c r="O2050" s="3">
        <v>11</v>
      </c>
      <c r="P2050" s="3">
        <v>4.1539999999999999</v>
      </c>
      <c r="Q2050" s="3">
        <v>7.8109999999999999</v>
      </c>
      <c r="R2050" s="3">
        <v>7.6260000000000003</v>
      </c>
      <c r="S2050" s="6">
        <v>0</v>
      </c>
      <c r="T2050" s="6">
        <f>R2050-S2050</f>
        <v>7.6260000000000003</v>
      </c>
      <c r="U2050" s="3">
        <v>7.6509999999999998</v>
      </c>
      <c r="V2050" s="6">
        <f>U2050-S2050</f>
        <v>7.6509999999999998</v>
      </c>
      <c r="W2050" s="6">
        <f>100 - (1 - (((U2050-T2050)/U2050)+(S2050/T2050)))*100</f>
        <v>0.32675467259181801</v>
      </c>
      <c r="X2050" s="3">
        <v>7.6509999999999998</v>
      </c>
      <c r="Y2050" s="13">
        <f>(X2050-U2050)/U2050*100</f>
        <v>0</v>
      </c>
      <c r="Z2050" s="14">
        <f>IF(W2050&gt;10,"NA",Y2050)</f>
        <v>0</v>
      </c>
    </row>
    <row r="2051" spans="1:26" ht="19" x14ac:dyDescent="0.25">
      <c r="A2051" s="23">
        <v>2050</v>
      </c>
      <c r="B2051" s="5" t="s">
        <v>0</v>
      </c>
      <c r="C2051" s="3" t="s">
        <v>46</v>
      </c>
      <c r="D2051" s="3" t="s">
        <v>46</v>
      </c>
      <c r="E2051" s="3" t="s">
        <v>47</v>
      </c>
      <c r="F2051" s="3" t="s">
        <v>41</v>
      </c>
      <c r="G2051" s="3">
        <v>15</v>
      </c>
      <c r="H2051" s="3" t="s">
        <v>17</v>
      </c>
      <c r="I2051" s="3" t="s">
        <v>42</v>
      </c>
      <c r="J2051" s="3">
        <v>179</v>
      </c>
      <c r="K2051" s="3">
        <v>35</v>
      </c>
      <c r="L2051" s="3">
        <v>0</v>
      </c>
      <c r="M2051" s="4">
        <f>PI()*(K2051/2)^2/1000+PI()*(L2051/2)^2/1000</f>
        <v>0.96211275016187414</v>
      </c>
      <c r="N2051" s="33">
        <v>1</v>
      </c>
      <c r="O2051" s="3">
        <v>12</v>
      </c>
      <c r="P2051" s="3">
        <v>2.4820000000000002</v>
      </c>
      <c r="Q2051" s="3">
        <v>2.399</v>
      </c>
      <c r="R2051" s="3">
        <v>2.2410000000000001</v>
      </c>
      <c r="S2051" s="6">
        <v>0</v>
      </c>
      <c r="T2051" s="6">
        <f>R2051-S2051</f>
        <v>2.2410000000000001</v>
      </c>
      <c r="U2051" s="3">
        <v>2.9239999999999999</v>
      </c>
      <c r="V2051" s="6">
        <f>U2051-S2051</f>
        <v>2.9239999999999999</v>
      </c>
      <c r="W2051" s="6">
        <f>100 - (1 - (((U2051-T2051)/U2051)+(S2051/T2051)))*100</f>
        <v>23.358413132694935</v>
      </c>
      <c r="X2051" s="3">
        <v>2.9239999999999999</v>
      </c>
      <c r="Y2051" s="13">
        <f>(X2051-U2051)/U2051*100</f>
        <v>0</v>
      </c>
      <c r="Z2051" s="14" t="str">
        <f>IF(W2051&gt;10,"NA",Y2051)</f>
        <v>NA</v>
      </c>
    </row>
    <row r="2052" spans="1:26" ht="19" x14ac:dyDescent="0.25">
      <c r="A2052" s="23">
        <v>2051</v>
      </c>
      <c r="B2052" s="5" t="s">
        <v>0</v>
      </c>
      <c r="C2052" s="3" t="s">
        <v>46</v>
      </c>
      <c r="D2052" s="3" t="s">
        <v>46</v>
      </c>
      <c r="E2052" s="3" t="s">
        <v>47</v>
      </c>
      <c r="F2052" s="3" t="s">
        <v>41</v>
      </c>
      <c r="G2052" s="3">
        <v>16</v>
      </c>
      <c r="H2052" s="3" t="s">
        <v>9</v>
      </c>
      <c r="I2052" s="3" t="s">
        <v>44</v>
      </c>
      <c r="J2052" s="3">
        <v>177</v>
      </c>
      <c r="K2052" s="3">
        <v>20</v>
      </c>
      <c r="L2052" s="3">
        <v>0</v>
      </c>
      <c r="M2052" s="4">
        <f>PI()*(K2052/2)^2/1000+PI()*(L2052/2)^2/1000</f>
        <v>0.31415926535897931</v>
      </c>
      <c r="N2052" s="33">
        <v>0</v>
      </c>
      <c r="O2052" s="3">
        <v>1</v>
      </c>
      <c r="P2052" s="3">
        <v>4.8259999999999996</v>
      </c>
      <c r="Q2052" s="3">
        <v>6.0860000000000003</v>
      </c>
      <c r="R2052" s="3">
        <v>6.008</v>
      </c>
      <c r="S2052" s="6">
        <v>0</v>
      </c>
      <c r="T2052" s="6">
        <f>R2052-S2052</f>
        <v>6.008</v>
      </c>
      <c r="U2052" s="3">
        <v>6.008</v>
      </c>
      <c r="V2052" s="6">
        <f>U2052-S2052</f>
        <v>6.008</v>
      </c>
      <c r="W2052" s="6">
        <f>100 - (1 - (((U2052-T2052)/U2052)+(S2052/T2052)))*100</f>
        <v>0</v>
      </c>
      <c r="X2052" s="3">
        <v>6.008</v>
      </c>
      <c r="Y2052" s="13">
        <f>(X2052-U2052)/U2052*100</f>
        <v>0</v>
      </c>
      <c r="Z2052" s="14">
        <f>IF(W2052&gt;10,"NA",Y2052)</f>
        <v>0</v>
      </c>
    </row>
    <row r="2053" spans="1:26" ht="19" x14ac:dyDescent="0.25">
      <c r="A2053" s="23">
        <v>2052</v>
      </c>
      <c r="B2053" s="5" t="s">
        <v>0</v>
      </c>
      <c r="C2053" s="3" t="s">
        <v>46</v>
      </c>
      <c r="D2053" s="3" t="s">
        <v>46</v>
      </c>
      <c r="E2053" s="3" t="s">
        <v>47</v>
      </c>
      <c r="F2053" s="3" t="s">
        <v>41</v>
      </c>
      <c r="G2053" s="3">
        <v>16</v>
      </c>
      <c r="H2053" s="3" t="s">
        <v>9</v>
      </c>
      <c r="I2053" s="3" t="s">
        <v>44</v>
      </c>
      <c r="J2053" s="3">
        <v>177</v>
      </c>
      <c r="K2053" s="3">
        <v>20</v>
      </c>
      <c r="L2053" s="3">
        <v>0</v>
      </c>
      <c r="M2053" s="4">
        <f>PI()*(K2053/2)^2/1000+PI()*(L2053/2)^2/1000</f>
        <v>0.31415926535897931</v>
      </c>
      <c r="N2053" s="33">
        <v>0</v>
      </c>
      <c r="O2053" s="3">
        <v>2</v>
      </c>
      <c r="P2053" s="3">
        <v>4.2119999999999997</v>
      </c>
      <c r="Q2053" s="3">
        <v>4.6289999999999996</v>
      </c>
      <c r="R2053" s="3">
        <v>4.556</v>
      </c>
      <c r="S2053" s="6">
        <v>0</v>
      </c>
      <c r="T2053" s="6">
        <f>R2053-S2053</f>
        <v>4.556</v>
      </c>
      <c r="U2053" s="3">
        <v>4.556</v>
      </c>
      <c r="V2053" s="6">
        <f>U2053-S2053</f>
        <v>4.556</v>
      </c>
      <c r="W2053" s="6">
        <f>100 - (1 - (((U2053-T2053)/U2053)+(S2053/T2053)))*100</f>
        <v>0</v>
      </c>
      <c r="X2053" s="3">
        <v>4.556</v>
      </c>
      <c r="Y2053" s="13">
        <f>(X2053-U2053)/U2053*100</f>
        <v>0</v>
      </c>
      <c r="Z2053" s="14">
        <f>IF(W2053&gt;10,"NA",Y2053)</f>
        <v>0</v>
      </c>
    </row>
    <row r="2054" spans="1:26" ht="19" x14ac:dyDescent="0.25">
      <c r="A2054" s="23">
        <v>2053</v>
      </c>
      <c r="B2054" s="5" t="s">
        <v>0</v>
      </c>
      <c r="C2054" s="3" t="s">
        <v>46</v>
      </c>
      <c r="D2054" s="3" t="s">
        <v>46</v>
      </c>
      <c r="E2054" s="3" t="s">
        <v>47</v>
      </c>
      <c r="F2054" s="3" t="s">
        <v>41</v>
      </c>
      <c r="G2054" s="3">
        <v>16</v>
      </c>
      <c r="H2054" s="3" t="s">
        <v>9</v>
      </c>
      <c r="I2054" s="3" t="s">
        <v>44</v>
      </c>
      <c r="J2054" s="3">
        <v>177</v>
      </c>
      <c r="K2054" s="3">
        <v>20</v>
      </c>
      <c r="L2054" s="3">
        <v>0</v>
      </c>
      <c r="M2054" s="4">
        <f>PI()*(K2054/2)^2/1000+PI()*(L2054/2)^2/1000</f>
        <v>0.31415926535897931</v>
      </c>
      <c r="N2054" s="33">
        <v>0</v>
      </c>
      <c r="O2054" s="3">
        <v>3</v>
      </c>
      <c r="P2054" s="3">
        <v>5.4210000000000003</v>
      </c>
      <c r="Q2054" s="3">
        <v>7.085</v>
      </c>
      <c r="R2054" s="3">
        <v>6.9649999999999999</v>
      </c>
      <c r="S2054" s="6">
        <v>0</v>
      </c>
      <c r="T2054" s="6">
        <f>R2054-S2054</f>
        <v>6.9649999999999999</v>
      </c>
      <c r="U2054" s="3">
        <v>6.9649999999999999</v>
      </c>
      <c r="V2054" s="6">
        <f>U2054-S2054</f>
        <v>6.9649999999999999</v>
      </c>
      <c r="W2054" s="6">
        <f>100 - (1 - (((U2054-T2054)/U2054)+(S2054/T2054)))*100</f>
        <v>0</v>
      </c>
      <c r="X2054" s="3">
        <v>6.9649999999999999</v>
      </c>
      <c r="Y2054" s="13">
        <f>(X2054-U2054)/U2054*100</f>
        <v>0</v>
      </c>
      <c r="Z2054" s="14">
        <f>IF(W2054&gt;10,"NA",Y2054)</f>
        <v>0</v>
      </c>
    </row>
    <row r="2055" spans="1:26" ht="19" x14ac:dyDescent="0.25">
      <c r="A2055" s="23">
        <v>2054</v>
      </c>
      <c r="B2055" s="5" t="s">
        <v>0</v>
      </c>
      <c r="C2055" s="3" t="s">
        <v>46</v>
      </c>
      <c r="D2055" s="3" t="s">
        <v>46</v>
      </c>
      <c r="E2055" s="3" t="s">
        <v>47</v>
      </c>
      <c r="F2055" s="3" t="s">
        <v>41</v>
      </c>
      <c r="G2055" s="3">
        <v>16</v>
      </c>
      <c r="H2055" s="3" t="s">
        <v>9</v>
      </c>
      <c r="I2055" s="3" t="s">
        <v>44</v>
      </c>
      <c r="J2055" s="3">
        <v>177</v>
      </c>
      <c r="K2055" s="3">
        <v>20</v>
      </c>
      <c r="L2055" s="3">
        <v>0</v>
      </c>
      <c r="M2055" s="4">
        <f>PI()*(K2055/2)^2/1000+PI()*(L2055/2)^2/1000</f>
        <v>0.31415926535897931</v>
      </c>
      <c r="N2055" s="33">
        <v>0</v>
      </c>
      <c r="O2055" s="3">
        <v>4</v>
      </c>
      <c r="P2055" s="3">
        <v>5.0659999999999998</v>
      </c>
      <c r="Q2055" s="3">
        <v>6.5620000000000003</v>
      </c>
      <c r="R2055" s="3">
        <v>6.4749999999999996</v>
      </c>
      <c r="S2055" s="6">
        <v>0</v>
      </c>
      <c r="T2055" s="6">
        <f>R2055-S2055</f>
        <v>6.4749999999999996</v>
      </c>
      <c r="U2055" s="3">
        <v>6.4749999999999996</v>
      </c>
      <c r="V2055" s="6">
        <f>U2055-S2055</f>
        <v>6.4749999999999996</v>
      </c>
      <c r="W2055" s="6">
        <f>100 - (1 - (((U2055-T2055)/U2055)+(S2055/T2055)))*100</f>
        <v>0</v>
      </c>
      <c r="X2055" s="3">
        <v>6.4749999999999996</v>
      </c>
      <c r="Y2055" s="13">
        <f>(X2055-U2055)/U2055*100</f>
        <v>0</v>
      </c>
      <c r="Z2055" s="14">
        <f>IF(W2055&gt;10,"NA",Y2055)</f>
        <v>0</v>
      </c>
    </row>
    <row r="2056" spans="1:26" ht="19" x14ac:dyDescent="0.25">
      <c r="A2056" s="23">
        <v>2055</v>
      </c>
      <c r="B2056" s="5" t="s">
        <v>0</v>
      </c>
      <c r="C2056" s="3" t="s">
        <v>46</v>
      </c>
      <c r="D2056" s="3" t="s">
        <v>46</v>
      </c>
      <c r="E2056" s="3" t="s">
        <v>47</v>
      </c>
      <c r="F2056" s="3" t="s">
        <v>41</v>
      </c>
      <c r="G2056" s="3">
        <v>16</v>
      </c>
      <c r="H2056" s="3" t="s">
        <v>9</v>
      </c>
      <c r="I2056" s="3" t="s">
        <v>44</v>
      </c>
      <c r="J2056" s="3">
        <v>177</v>
      </c>
      <c r="K2056" s="3">
        <v>20</v>
      </c>
      <c r="L2056" s="3">
        <v>0</v>
      </c>
      <c r="M2056" s="4">
        <f>PI()*(K2056/2)^2/1000+PI()*(L2056/2)^2/1000</f>
        <v>0.31415926535897931</v>
      </c>
      <c r="N2056" s="33">
        <v>0</v>
      </c>
      <c r="O2056" s="3">
        <v>5</v>
      </c>
      <c r="P2056" s="3">
        <v>5.07</v>
      </c>
      <c r="Q2056" s="3">
        <v>6.28</v>
      </c>
      <c r="R2056" s="3">
        <v>6.1879999999999997</v>
      </c>
      <c r="S2056" s="6">
        <v>0</v>
      </c>
      <c r="T2056" s="6">
        <f>R2056-S2056</f>
        <v>6.1879999999999997</v>
      </c>
      <c r="U2056" s="3">
        <v>6.1879999999999997</v>
      </c>
      <c r="V2056" s="6">
        <f>U2056-S2056</f>
        <v>6.1879999999999997</v>
      </c>
      <c r="W2056" s="6">
        <f>100 - (1 - (((U2056-T2056)/U2056)+(S2056/T2056)))*100</f>
        <v>0</v>
      </c>
      <c r="X2056" s="3">
        <v>6.1879999999999997</v>
      </c>
      <c r="Y2056" s="13">
        <f>(X2056-U2056)/U2056*100</f>
        <v>0</v>
      </c>
      <c r="Z2056" s="14">
        <f>IF(W2056&gt;10,"NA",Y2056)</f>
        <v>0</v>
      </c>
    </row>
    <row r="2057" spans="1:26" ht="19" x14ac:dyDescent="0.25">
      <c r="A2057" s="23">
        <v>2056</v>
      </c>
      <c r="B2057" s="5" t="s">
        <v>0</v>
      </c>
      <c r="C2057" s="3" t="s">
        <v>46</v>
      </c>
      <c r="D2057" s="3" t="s">
        <v>46</v>
      </c>
      <c r="E2057" s="3" t="s">
        <v>47</v>
      </c>
      <c r="F2057" s="3" t="s">
        <v>41</v>
      </c>
      <c r="G2057" s="3">
        <v>16</v>
      </c>
      <c r="H2057" s="3" t="s">
        <v>9</v>
      </c>
      <c r="I2057" s="3" t="s">
        <v>44</v>
      </c>
      <c r="J2057" s="3">
        <v>177</v>
      </c>
      <c r="K2057" s="3">
        <v>20</v>
      </c>
      <c r="L2057" s="3">
        <v>0</v>
      </c>
      <c r="M2057" s="4">
        <f>PI()*(K2057/2)^2/1000+PI()*(L2057/2)^2/1000</f>
        <v>0.31415926535897931</v>
      </c>
      <c r="N2057" s="33">
        <v>0</v>
      </c>
      <c r="O2057" s="3">
        <v>6</v>
      </c>
      <c r="P2057" s="3">
        <v>4.1230000000000002</v>
      </c>
      <c r="Q2057" s="3">
        <v>4.093</v>
      </c>
      <c r="R2057" s="3">
        <v>4.0019999999999998</v>
      </c>
      <c r="S2057" s="6">
        <v>0</v>
      </c>
      <c r="T2057" s="6">
        <f>R2057-S2057</f>
        <v>4.0019999999999998</v>
      </c>
      <c r="U2057" s="3">
        <v>4.0019999999999998</v>
      </c>
      <c r="V2057" s="6">
        <f>U2057-S2057</f>
        <v>4.0019999999999998</v>
      </c>
      <c r="W2057" s="6">
        <f>100 - (1 - (((U2057-T2057)/U2057)+(S2057/T2057)))*100</f>
        <v>0</v>
      </c>
      <c r="X2057" s="3">
        <v>4.0019999999999998</v>
      </c>
      <c r="Y2057" s="13">
        <f>(X2057-U2057)/U2057*100</f>
        <v>0</v>
      </c>
      <c r="Z2057" s="14">
        <f>IF(W2057&gt;10,"NA",Y2057)</f>
        <v>0</v>
      </c>
    </row>
    <row r="2058" spans="1:26" ht="19" x14ac:dyDescent="0.25">
      <c r="A2058" s="23">
        <v>2057</v>
      </c>
      <c r="B2058" s="5" t="s">
        <v>0</v>
      </c>
      <c r="C2058" s="3" t="s">
        <v>46</v>
      </c>
      <c r="D2058" s="3" t="s">
        <v>46</v>
      </c>
      <c r="E2058" s="3" t="s">
        <v>47</v>
      </c>
      <c r="F2058" s="3" t="s">
        <v>41</v>
      </c>
      <c r="G2058" s="3">
        <v>16</v>
      </c>
      <c r="H2058" s="3" t="s">
        <v>9</v>
      </c>
      <c r="I2058" s="3" t="s">
        <v>44</v>
      </c>
      <c r="J2058" s="3">
        <v>177</v>
      </c>
      <c r="K2058" s="3">
        <v>20</v>
      </c>
      <c r="L2058" s="3">
        <v>0</v>
      </c>
      <c r="M2058" s="4">
        <f>PI()*(K2058/2)^2/1000+PI()*(L2058/2)^2/1000</f>
        <v>0.31415926535897931</v>
      </c>
      <c r="N2058" s="33">
        <v>0</v>
      </c>
      <c r="O2058" s="3">
        <v>7</v>
      </c>
      <c r="P2058" s="3">
        <v>5.8819999999999997</v>
      </c>
      <c r="Q2058" s="3">
        <v>9.3759999999999994</v>
      </c>
      <c r="R2058" s="3">
        <v>9.2859999999999996</v>
      </c>
      <c r="S2058" s="6">
        <v>0</v>
      </c>
      <c r="T2058" s="6">
        <f>R2058-S2058</f>
        <v>9.2859999999999996</v>
      </c>
      <c r="U2058" s="3">
        <v>9.2859999999999996</v>
      </c>
      <c r="V2058" s="6">
        <f>U2058-S2058</f>
        <v>9.2859999999999996</v>
      </c>
      <c r="W2058" s="6">
        <f>100 - (1 - (((U2058-T2058)/U2058)+(S2058/T2058)))*100</f>
        <v>0</v>
      </c>
      <c r="X2058" s="3">
        <v>9.2859999999999996</v>
      </c>
      <c r="Y2058" s="13">
        <f>(X2058-U2058)/U2058*100</f>
        <v>0</v>
      </c>
      <c r="Z2058" s="14">
        <f>IF(W2058&gt;10,"NA",Y2058)</f>
        <v>0</v>
      </c>
    </row>
    <row r="2059" spans="1:26" ht="19" x14ac:dyDescent="0.25">
      <c r="A2059" s="23">
        <v>2058</v>
      </c>
      <c r="B2059" s="5" t="s">
        <v>0</v>
      </c>
      <c r="C2059" s="3" t="s">
        <v>46</v>
      </c>
      <c r="D2059" s="3" t="s">
        <v>46</v>
      </c>
      <c r="E2059" s="3" t="s">
        <v>47</v>
      </c>
      <c r="F2059" s="3" t="s">
        <v>41</v>
      </c>
      <c r="G2059" s="3">
        <v>16</v>
      </c>
      <c r="H2059" s="3" t="s">
        <v>9</v>
      </c>
      <c r="I2059" s="3" t="s">
        <v>44</v>
      </c>
      <c r="J2059" s="3">
        <v>177</v>
      </c>
      <c r="K2059" s="3">
        <v>20</v>
      </c>
      <c r="L2059" s="3">
        <v>0</v>
      </c>
      <c r="M2059" s="4">
        <f>PI()*(K2059/2)^2/1000+PI()*(L2059/2)^2/1000</f>
        <v>0.31415926535897931</v>
      </c>
      <c r="N2059" s="33">
        <v>0</v>
      </c>
      <c r="O2059" s="3">
        <v>8</v>
      </c>
      <c r="P2059" s="3">
        <v>5.5810000000000004</v>
      </c>
      <c r="Q2059" s="3">
        <v>8.4809999999999999</v>
      </c>
      <c r="R2059" s="3">
        <v>8.3780000000000001</v>
      </c>
      <c r="S2059" s="6">
        <v>0</v>
      </c>
      <c r="T2059" s="6">
        <f>R2059-S2059</f>
        <v>8.3780000000000001</v>
      </c>
      <c r="U2059" s="3">
        <v>8.3780000000000001</v>
      </c>
      <c r="V2059" s="6">
        <f>U2059-S2059</f>
        <v>8.3780000000000001</v>
      </c>
      <c r="W2059" s="6">
        <f>100 - (1 - (((U2059-T2059)/U2059)+(S2059/T2059)))*100</f>
        <v>0</v>
      </c>
      <c r="X2059" s="3">
        <v>8.3780000000000001</v>
      </c>
      <c r="Y2059" s="13">
        <f>(X2059-U2059)/U2059*100</f>
        <v>0</v>
      </c>
      <c r="Z2059" s="14">
        <f>IF(W2059&gt;10,"NA",Y2059)</f>
        <v>0</v>
      </c>
    </row>
    <row r="2060" spans="1:26" ht="19" x14ac:dyDescent="0.25">
      <c r="A2060" s="23">
        <v>2059</v>
      </c>
      <c r="B2060" s="5" t="s">
        <v>0</v>
      </c>
      <c r="C2060" s="3" t="s">
        <v>46</v>
      </c>
      <c r="D2060" s="3" t="s">
        <v>46</v>
      </c>
      <c r="E2060" s="3" t="s">
        <v>47</v>
      </c>
      <c r="F2060" s="3" t="s">
        <v>41</v>
      </c>
      <c r="G2060" s="3">
        <v>16</v>
      </c>
      <c r="H2060" s="3" t="s">
        <v>9</v>
      </c>
      <c r="I2060" s="3" t="s">
        <v>44</v>
      </c>
      <c r="J2060" s="3">
        <v>177</v>
      </c>
      <c r="K2060" s="3">
        <v>20</v>
      </c>
      <c r="L2060" s="3">
        <v>0</v>
      </c>
      <c r="M2060" s="4">
        <f>PI()*(K2060/2)^2/1000+PI()*(L2060/2)^2/1000</f>
        <v>0.31415926535897931</v>
      </c>
      <c r="N2060" s="33">
        <v>0</v>
      </c>
      <c r="O2060" s="3">
        <v>9</v>
      </c>
      <c r="P2060" s="3">
        <v>5.8280000000000003</v>
      </c>
      <c r="Q2060" s="3">
        <v>8.8320000000000007</v>
      </c>
      <c r="R2060" s="3">
        <v>8.7330000000000005</v>
      </c>
      <c r="S2060" s="6">
        <v>0</v>
      </c>
      <c r="T2060" s="6">
        <f>R2060-S2060</f>
        <v>8.7330000000000005</v>
      </c>
      <c r="U2060" s="3">
        <v>8.7330000000000005</v>
      </c>
      <c r="V2060" s="6">
        <f>U2060-S2060</f>
        <v>8.7330000000000005</v>
      </c>
      <c r="W2060" s="6">
        <f>100 - (1 - (((U2060-T2060)/U2060)+(S2060/T2060)))*100</f>
        <v>0</v>
      </c>
      <c r="X2060" s="3">
        <v>8.7330000000000005</v>
      </c>
      <c r="Y2060" s="13">
        <f>(X2060-U2060)/U2060*100</f>
        <v>0</v>
      </c>
      <c r="Z2060" s="14">
        <f>IF(W2060&gt;10,"NA",Y2060)</f>
        <v>0</v>
      </c>
    </row>
    <row r="2061" spans="1:26" ht="19" x14ac:dyDescent="0.25">
      <c r="A2061" s="23">
        <v>2060</v>
      </c>
      <c r="B2061" s="5" t="s">
        <v>0</v>
      </c>
      <c r="C2061" s="3" t="s">
        <v>46</v>
      </c>
      <c r="D2061" s="3" t="s">
        <v>46</v>
      </c>
      <c r="E2061" s="3" t="s">
        <v>47</v>
      </c>
      <c r="F2061" s="3" t="s">
        <v>41</v>
      </c>
      <c r="G2061" s="3">
        <v>16</v>
      </c>
      <c r="H2061" s="3" t="s">
        <v>9</v>
      </c>
      <c r="I2061" s="3" t="s">
        <v>44</v>
      </c>
      <c r="J2061" s="3">
        <v>177</v>
      </c>
      <c r="K2061" s="3">
        <v>20</v>
      </c>
      <c r="L2061" s="3">
        <v>0</v>
      </c>
      <c r="M2061" s="4">
        <f>PI()*(K2061/2)^2/1000+PI()*(L2061/2)^2/1000</f>
        <v>0.31415926535897931</v>
      </c>
      <c r="N2061" s="33">
        <v>0</v>
      </c>
      <c r="O2061" s="3">
        <v>10</v>
      </c>
      <c r="P2061" s="3">
        <v>5.2270000000000003</v>
      </c>
      <c r="Q2061" s="3">
        <v>7.1870000000000003</v>
      </c>
      <c r="R2061" s="3">
        <v>7.0529999999999999</v>
      </c>
      <c r="S2061" s="6">
        <v>0</v>
      </c>
      <c r="T2061" s="6">
        <f>R2061-S2061</f>
        <v>7.0529999999999999</v>
      </c>
      <c r="U2061" s="3">
        <v>7.0529999999999999</v>
      </c>
      <c r="V2061" s="6">
        <f>U2061-S2061</f>
        <v>7.0529999999999999</v>
      </c>
      <c r="W2061" s="6">
        <f>100 - (1 - (((U2061-T2061)/U2061)+(S2061/T2061)))*100</f>
        <v>0</v>
      </c>
      <c r="X2061" s="3">
        <v>7.0529999999999999</v>
      </c>
      <c r="Y2061" s="13">
        <f>(X2061-U2061)/U2061*100</f>
        <v>0</v>
      </c>
      <c r="Z2061" s="14">
        <f>IF(W2061&gt;10,"NA",Y2061)</f>
        <v>0</v>
      </c>
    </row>
    <row r="2062" spans="1:26" ht="19" x14ac:dyDescent="0.25">
      <c r="A2062" s="23">
        <v>2061</v>
      </c>
      <c r="B2062" s="5" t="s">
        <v>0</v>
      </c>
      <c r="C2062" s="3" t="s">
        <v>46</v>
      </c>
      <c r="D2062" s="3" t="s">
        <v>46</v>
      </c>
      <c r="E2062" s="3" t="s">
        <v>47</v>
      </c>
      <c r="F2062" s="3" t="s">
        <v>41</v>
      </c>
      <c r="G2062" s="3">
        <v>17</v>
      </c>
      <c r="H2062" s="3" t="s">
        <v>9</v>
      </c>
      <c r="I2062" s="3" t="s">
        <v>30</v>
      </c>
      <c r="J2062" s="3">
        <v>175</v>
      </c>
      <c r="K2062" s="3" t="s">
        <v>13</v>
      </c>
      <c r="L2062" s="3" t="s">
        <v>13</v>
      </c>
      <c r="M2062" s="4" t="s">
        <v>13</v>
      </c>
      <c r="N2062" s="33">
        <v>0</v>
      </c>
      <c r="O2062" s="3">
        <v>1</v>
      </c>
      <c r="P2062" s="3">
        <v>2.7930000000000001</v>
      </c>
      <c r="Q2062" s="3">
        <v>2.8889999999999998</v>
      </c>
      <c r="R2062" s="3">
        <v>2.806</v>
      </c>
      <c r="S2062" s="6">
        <v>0</v>
      </c>
      <c r="T2062" s="6">
        <f>R2062-S2062</f>
        <v>2.806</v>
      </c>
      <c r="U2062" s="3">
        <v>2.806</v>
      </c>
      <c r="V2062" s="6">
        <f>U2062-S2062</f>
        <v>2.806</v>
      </c>
      <c r="W2062" s="6">
        <f>100 - (1 - (((U2062-T2062)/U2062)+(S2062/T2062)))*100</f>
        <v>0</v>
      </c>
      <c r="X2062" s="3">
        <v>2.806</v>
      </c>
      <c r="Y2062" s="13">
        <f>(X2062-U2062)/U2062*100</f>
        <v>0</v>
      </c>
      <c r="Z2062" s="14">
        <f>IF(W2062&gt;10,"NA",Y2062)</f>
        <v>0</v>
      </c>
    </row>
    <row r="2063" spans="1:26" ht="19" x14ac:dyDescent="0.25">
      <c r="A2063" s="23">
        <v>2062</v>
      </c>
      <c r="B2063" s="5" t="s">
        <v>0</v>
      </c>
      <c r="C2063" s="3" t="s">
        <v>46</v>
      </c>
      <c r="D2063" s="3" t="s">
        <v>46</v>
      </c>
      <c r="E2063" s="3" t="s">
        <v>47</v>
      </c>
      <c r="F2063" s="3" t="s">
        <v>41</v>
      </c>
      <c r="G2063" s="3">
        <v>17</v>
      </c>
      <c r="H2063" s="3" t="s">
        <v>9</v>
      </c>
      <c r="I2063" s="3" t="s">
        <v>30</v>
      </c>
      <c r="J2063" s="3">
        <v>175</v>
      </c>
      <c r="K2063" s="3" t="s">
        <v>13</v>
      </c>
      <c r="L2063" s="3" t="s">
        <v>13</v>
      </c>
      <c r="M2063" s="4" t="s">
        <v>13</v>
      </c>
      <c r="N2063" s="33">
        <v>0</v>
      </c>
      <c r="O2063" s="3">
        <v>2</v>
      </c>
      <c r="P2063" s="3">
        <v>2.718</v>
      </c>
      <c r="Q2063" s="3">
        <v>2.3460000000000001</v>
      </c>
      <c r="R2063" s="3">
        <v>2.25</v>
      </c>
      <c r="S2063" s="6">
        <v>0</v>
      </c>
      <c r="T2063" s="6">
        <f>R2063-S2063</f>
        <v>2.25</v>
      </c>
      <c r="U2063" s="3">
        <v>2.258</v>
      </c>
      <c r="V2063" s="6">
        <f>U2063-S2063</f>
        <v>2.258</v>
      </c>
      <c r="W2063" s="6">
        <f>100 - (1 - (((U2063-T2063)/U2063)+(S2063/T2063)))*100</f>
        <v>0.35429583702391199</v>
      </c>
      <c r="X2063" s="3">
        <v>2.258</v>
      </c>
      <c r="Y2063" s="13">
        <f>(X2063-U2063)/U2063*100</f>
        <v>0</v>
      </c>
      <c r="Z2063" s="14">
        <f>IF(W2063&gt;10,"NA",Y2063)</f>
        <v>0</v>
      </c>
    </row>
    <row r="2064" spans="1:26" ht="19" x14ac:dyDescent="0.25">
      <c r="A2064" s="23">
        <v>2063</v>
      </c>
      <c r="B2064" s="5" t="s">
        <v>0</v>
      </c>
      <c r="C2064" s="3" t="s">
        <v>46</v>
      </c>
      <c r="D2064" s="3" t="s">
        <v>46</v>
      </c>
      <c r="E2064" s="3" t="s">
        <v>47</v>
      </c>
      <c r="F2064" s="3" t="s">
        <v>41</v>
      </c>
      <c r="G2064" s="3">
        <v>17</v>
      </c>
      <c r="H2064" s="3" t="s">
        <v>9</v>
      </c>
      <c r="I2064" s="3" t="s">
        <v>30</v>
      </c>
      <c r="J2064" s="3">
        <v>175</v>
      </c>
      <c r="K2064" s="3" t="s">
        <v>13</v>
      </c>
      <c r="L2064" s="3" t="s">
        <v>13</v>
      </c>
      <c r="M2064" s="4" t="s">
        <v>13</v>
      </c>
      <c r="N2064" s="33">
        <v>1</v>
      </c>
      <c r="O2064" s="3">
        <v>3</v>
      </c>
      <c r="P2064" s="3">
        <v>1.901</v>
      </c>
      <c r="Q2064" s="3">
        <v>1.411</v>
      </c>
      <c r="R2064" s="3">
        <v>1.3069999999999999</v>
      </c>
      <c r="S2064" s="6">
        <v>0</v>
      </c>
      <c r="T2064" s="6">
        <f>R2064-S2064</f>
        <v>1.3069999999999999</v>
      </c>
      <c r="U2064" s="3">
        <v>1.3069999999999999</v>
      </c>
      <c r="V2064" s="6">
        <f>U2064-S2064</f>
        <v>1.3069999999999999</v>
      </c>
      <c r="W2064" s="6">
        <f>100 - (1 - (((U2064-T2064)/U2064)+(S2064/T2064)))*100</f>
        <v>0</v>
      </c>
      <c r="X2064" s="3">
        <v>1.3069999999999999</v>
      </c>
      <c r="Y2064" s="13">
        <f>(X2064-U2064)/U2064*100</f>
        <v>0</v>
      </c>
      <c r="Z2064" s="14">
        <f>IF(W2064&gt;10,"NA",Y2064)</f>
        <v>0</v>
      </c>
    </row>
    <row r="2065" spans="1:26" ht="19" x14ac:dyDescent="0.25">
      <c r="A2065" s="23">
        <v>2064</v>
      </c>
      <c r="B2065" s="5" t="s">
        <v>0</v>
      </c>
      <c r="C2065" s="3" t="s">
        <v>46</v>
      </c>
      <c r="D2065" s="3" t="s">
        <v>46</v>
      </c>
      <c r="E2065" s="3" t="s">
        <v>47</v>
      </c>
      <c r="F2065" s="3" t="s">
        <v>41</v>
      </c>
      <c r="G2065" s="3">
        <v>17</v>
      </c>
      <c r="H2065" s="3" t="s">
        <v>9</v>
      </c>
      <c r="I2065" s="3" t="s">
        <v>30</v>
      </c>
      <c r="J2065" s="3">
        <v>175</v>
      </c>
      <c r="K2065" s="3" t="s">
        <v>13</v>
      </c>
      <c r="L2065" s="3" t="s">
        <v>13</v>
      </c>
      <c r="M2065" s="4" t="s">
        <v>13</v>
      </c>
      <c r="N2065" s="33">
        <v>0</v>
      </c>
      <c r="O2065" s="3">
        <v>4</v>
      </c>
      <c r="P2065" s="3">
        <v>3.5579999999999998</v>
      </c>
      <c r="Q2065" s="3">
        <v>4.5730000000000004</v>
      </c>
      <c r="R2065" s="3">
        <v>4.4379999999999997</v>
      </c>
      <c r="S2065" s="6">
        <v>0</v>
      </c>
      <c r="T2065" s="6">
        <f>R2065-S2065</f>
        <v>4.4379999999999997</v>
      </c>
      <c r="U2065" s="3">
        <v>4.4379999999999997</v>
      </c>
      <c r="V2065" s="6">
        <f>U2065-S2065</f>
        <v>4.4379999999999997</v>
      </c>
      <c r="W2065" s="6">
        <f>100 - (1 - (((U2065-T2065)/U2065)+(S2065/T2065)))*100</f>
        <v>0</v>
      </c>
      <c r="X2065" s="3">
        <v>4.4379999999999997</v>
      </c>
      <c r="Y2065" s="13">
        <f>(X2065-U2065)/U2065*100</f>
        <v>0</v>
      </c>
      <c r="Z2065" s="14">
        <f>IF(W2065&gt;10,"NA",Y2065)</f>
        <v>0</v>
      </c>
    </row>
    <row r="2066" spans="1:26" ht="19" x14ac:dyDescent="0.25">
      <c r="A2066" s="23">
        <v>2065</v>
      </c>
      <c r="B2066" s="5" t="s">
        <v>0</v>
      </c>
      <c r="C2066" s="3" t="s">
        <v>46</v>
      </c>
      <c r="D2066" s="3" t="s">
        <v>46</v>
      </c>
      <c r="E2066" s="3" t="s">
        <v>47</v>
      </c>
      <c r="F2066" s="3" t="s">
        <v>41</v>
      </c>
      <c r="G2066" s="3">
        <v>17</v>
      </c>
      <c r="H2066" s="3" t="s">
        <v>9</v>
      </c>
      <c r="I2066" s="3" t="s">
        <v>30</v>
      </c>
      <c r="J2066" s="3">
        <v>175</v>
      </c>
      <c r="K2066" s="3" t="s">
        <v>13</v>
      </c>
      <c r="L2066" s="3" t="s">
        <v>13</v>
      </c>
      <c r="M2066" s="4" t="s">
        <v>13</v>
      </c>
      <c r="N2066" s="33">
        <v>0</v>
      </c>
      <c r="O2066" s="3">
        <v>5</v>
      </c>
      <c r="P2066" s="3">
        <v>3.5139999999999998</v>
      </c>
      <c r="Q2066" s="3">
        <v>4.383</v>
      </c>
      <c r="R2066" s="3">
        <v>4.2939999999999996</v>
      </c>
      <c r="S2066" s="6">
        <v>0</v>
      </c>
      <c r="T2066" s="6">
        <f>R2066-S2066</f>
        <v>4.2939999999999996</v>
      </c>
      <c r="U2066" s="3">
        <v>4.2939999999999996</v>
      </c>
      <c r="V2066" s="6">
        <f>U2066-S2066</f>
        <v>4.2939999999999996</v>
      </c>
      <c r="W2066" s="6">
        <f>100 - (1 - (((U2066-T2066)/U2066)+(S2066/T2066)))*100</f>
        <v>0</v>
      </c>
      <c r="X2066" s="3">
        <v>4.2939999999999996</v>
      </c>
      <c r="Y2066" s="13">
        <f>(X2066-U2066)/U2066*100</f>
        <v>0</v>
      </c>
      <c r="Z2066" s="14">
        <f>IF(W2066&gt;10,"NA",Y2066)</f>
        <v>0</v>
      </c>
    </row>
    <row r="2067" spans="1:26" ht="19" x14ac:dyDescent="0.25">
      <c r="A2067" s="23">
        <v>2066</v>
      </c>
      <c r="B2067" s="5" t="s">
        <v>0</v>
      </c>
      <c r="C2067" s="3" t="s">
        <v>46</v>
      </c>
      <c r="D2067" s="3" t="s">
        <v>46</v>
      </c>
      <c r="E2067" s="3" t="s">
        <v>47</v>
      </c>
      <c r="F2067" s="3" t="s">
        <v>41</v>
      </c>
      <c r="G2067" s="3">
        <v>17</v>
      </c>
      <c r="H2067" s="3" t="s">
        <v>9</v>
      </c>
      <c r="I2067" s="3" t="s">
        <v>30</v>
      </c>
      <c r="J2067" s="3">
        <v>175</v>
      </c>
      <c r="K2067" s="3" t="s">
        <v>13</v>
      </c>
      <c r="L2067" s="3" t="s">
        <v>13</v>
      </c>
      <c r="M2067" s="4" t="s">
        <v>13</v>
      </c>
      <c r="N2067" s="33">
        <v>0</v>
      </c>
      <c r="O2067" s="3">
        <v>6</v>
      </c>
      <c r="P2067" s="3">
        <v>2.734</v>
      </c>
      <c r="Q2067" s="3">
        <v>2.7669999999999999</v>
      </c>
      <c r="R2067" s="3">
        <v>2.69</v>
      </c>
      <c r="S2067" s="6">
        <v>0</v>
      </c>
      <c r="T2067" s="6">
        <f>R2067-S2067</f>
        <v>2.69</v>
      </c>
      <c r="U2067" s="3">
        <v>2.69</v>
      </c>
      <c r="V2067" s="6">
        <f>U2067-S2067</f>
        <v>2.69</v>
      </c>
      <c r="W2067" s="6">
        <f>100 - (1 - (((U2067-T2067)/U2067)+(S2067/T2067)))*100</f>
        <v>0</v>
      </c>
      <c r="X2067" s="3">
        <v>2.69</v>
      </c>
      <c r="Y2067" s="13">
        <f>(X2067-U2067)/U2067*100</f>
        <v>0</v>
      </c>
      <c r="Z2067" s="14">
        <f>IF(W2067&gt;10,"NA",Y2067)</f>
        <v>0</v>
      </c>
    </row>
    <row r="2068" spans="1:26" ht="19" x14ac:dyDescent="0.25">
      <c r="A2068" s="23">
        <v>2067</v>
      </c>
      <c r="B2068" s="5" t="s">
        <v>0</v>
      </c>
      <c r="C2068" s="3" t="s">
        <v>46</v>
      </c>
      <c r="D2068" s="3" t="s">
        <v>46</v>
      </c>
      <c r="E2068" s="3" t="s">
        <v>47</v>
      </c>
      <c r="F2068" s="3" t="s">
        <v>41</v>
      </c>
      <c r="G2068" s="3">
        <v>17</v>
      </c>
      <c r="H2068" s="3" t="s">
        <v>9</v>
      </c>
      <c r="I2068" s="3" t="s">
        <v>30</v>
      </c>
      <c r="J2068" s="3">
        <v>175</v>
      </c>
      <c r="K2068" s="3" t="s">
        <v>13</v>
      </c>
      <c r="L2068" s="3" t="s">
        <v>13</v>
      </c>
      <c r="M2068" s="4" t="s">
        <v>13</v>
      </c>
      <c r="N2068" s="33">
        <v>0</v>
      </c>
      <c r="O2068" s="3">
        <v>7</v>
      </c>
      <c r="P2068" s="3">
        <v>2.74</v>
      </c>
      <c r="Q2068" s="3">
        <v>2.7490000000000001</v>
      </c>
      <c r="R2068" s="3">
        <v>2.66</v>
      </c>
      <c r="S2068" s="6">
        <v>0</v>
      </c>
      <c r="T2068" s="6">
        <f>R2068-S2068</f>
        <v>2.66</v>
      </c>
      <c r="U2068" s="3">
        <v>2.66</v>
      </c>
      <c r="V2068" s="6">
        <f>U2068-S2068</f>
        <v>2.66</v>
      </c>
      <c r="W2068" s="6">
        <f>100 - (1 - (((U2068-T2068)/U2068)+(S2068/T2068)))*100</f>
        <v>0</v>
      </c>
      <c r="X2068" s="3">
        <v>2.66</v>
      </c>
      <c r="Y2068" s="13">
        <f>(X2068-U2068)/U2068*100</f>
        <v>0</v>
      </c>
      <c r="Z2068" s="14">
        <f>IF(W2068&gt;10,"NA",Y2068)</f>
        <v>0</v>
      </c>
    </row>
    <row r="2069" spans="1:26" ht="19" x14ac:dyDescent="0.25">
      <c r="A2069" s="23">
        <v>2068</v>
      </c>
      <c r="B2069" s="5" t="s">
        <v>0</v>
      </c>
      <c r="C2069" s="3" t="s">
        <v>46</v>
      </c>
      <c r="D2069" s="3" t="s">
        <v>46</v>
      </c>
      <c r="E2069" s="3" t="s">
        <v>47</v>
      </c>
      <c r="F2069" s="3" t="s">
        <v>41</v>
      </c>
      <c r="G2069" s="3">
        <v>17</v>
      </c>
      <c r="H2069" s="3" t="s">
        <v>17</v>
      </c>
      <c r="I2069" s="3" t="s">
        <v>30</v>
      </c>
      <c r="J2069" s="3">
        <v>175</v>
      </c>
      <c r="K2069" s="3" t="s">
        <v>13</v>
      </c>
      <c r="L2069" s="3" t="s">
        <v>13</v>
      </c>
      <c r="M2069" s="4" t="s">
        <v>13</v>
      </c>
      <c r="N2069" s="33">
        <v>0</v>
      </c>
      <c r="O2069" s="3">
        <v>1</v>
      </c>
      <c r="P2069" s="3">
        <v>2.069</v>
      </c>
      <c r="Q2069" s="3">
        <v>1.4239999999999999</v>
      </c>
      <c r="R2069" s="3">
        <v>1.3540000000000001</v>
      </c>
      <c r="S2069" s="6">
        <v>0</v>
      </c>
      <c r="T2069" s="6">
        <f>R2069-S2069</f>
        <v>1.3540000000000001</v>
      </c>
      <c r="U2069" s="3">
        <v>1.3540000000000001</v>
      </c>
      <c r="V2069" s="6">
        <f>U2069-S2069</f>
        <v>1.3540000000000001</v>
      </c>
      <c r="W2069" s="6">
        <f>100 - (1 - (((U2069-T2069)/U2069)+(S2069/T2069)))*100</f>
        <v>0</v>
      </c>
      <c r="X2069" s="3">
        <v>1.3540000000000001</v>
      </c>
      <c r="Y2069" s="13">
        <f>(X2069-U2069)/U2069*100</f>
        <v>0</v>
      </c>
      <c r="Z2069" s="14">
        <f>IF(W2069&gt;10,"NA",Y2069)</f>
        <v>0</v>
      </c>
    </row>
    <row r="2070" spans="1:26" ht="19" x14ac:dyDescent="0.25">
      <c r="A2070" s="23">
        <v>2069</v>
      </c>
      <c r="B2070" s="5" t="s">
        <v>0</v>
      </c>
      <c r="C2070" s="3" t="s">
        <v>46</v>
      </c>
      <c r="D2070" s="3" t="s">
        <v>46</v>
      </c>
      <c r="E2070" s="3" t="s">
        <v>47</v>
      </c>
      <c r="F2070" s="3" t="s">
        <v>41</v>
      </c>
      <c r="G2070" s="3">
        <v>17</v>
      </c>
      <c r="H2070" s="3" t="s">
        <v>17</v>
      </c>
      <c r="I2070" s="3" t="s">
        <v>30</v>
      </c>
      <c r="J2070" s="3">
        <v>175</v>
      </c>
      <c r="K2070" s="3" t="s">
        <v>13</v>
      </c>
      <c r="L2070" s="3" t="s">
        <v>13</v>
      </c>
      <c r="M2070" s="4" t="s">
        <v>13</v>
      </c>
      <c r="N2070" s="33">
        <v>0</v>
      </c>
      <c r="O2070" s="3">
        <v>2</v>
      </c>
      <c r="P2070" s="3">
        <v>3.4039999999999999</v>
      </c>
      <c r="Q2070" s="3">
        <v>4.319</v>
      </c>
      <c r="R2070" s="3">
        <v>4.2119999999999997</v>
      </c>
      <c r="S2070" s="6">
        <v>0</v>
      </c>
      <c r="T2070" s="6">
        <f>R2070-S2070</f>
        <v>4.2119999999999997</v>
      </c>
      <c r="U2070" s="3">
        <v>4.2919999999999998</v>
      </c>
      <c r="V2070" s="6">
        <f>U2070-S2070</f>
        <v>4.2919999999999998</v>
      </c>
      <c r="W2070" s="6">
        <f>100 - (1 - (((U2070-T2070)/U2070)+(S2070/T2070)))*100</f>
        <v>1.8639328984156549</v>
      </c>
      <c r="X2070" s="3">
        <v>4.2919999999999998</v>
      </c>
      <c r="Y2070" s="13">
        <f>(X2070-U2070)/U2070*100</f>
        <v>0</v>
      </c>
      <c r="Z2070" s="14">
        <f>IF(W2070&gt;10,"NA",Y2070)</f>
        <v>0</v>
      </c>
    </row>
    <row r="2071" spans="1:26" ht="19" x14ac:dyDescent="0.25">
      <c r="A2071" s="23">
        <v>2070</v>
      </c>
      <c r="B2071" s="5" t="s">
        <v>0</v>
      </c>
      <c r="C2071" s="3" t="s">
        <v>46</v>
      </c>
      <c r="D2071" s="3" t="s">
        <v>46</v>
      </c>
      <c r="E2071" s="3" t="s">
        <v>47</v>
      </c>
      <c r="F2071" s="3" t="s">
        <v>41</v>
      </c>
      <c r="G2071" s="3">
        <v>17</v>
      </c>
      <c r="H2071" s="3" t="s">
        <v>17</v>
      </c>
      <c r="I2071" s="3" t="s">
        <v>30</v>
      </c>
      <c r="J2071" s="3">
        <v>175</v>
      </c>
      <c r="K2071" s="3" t="s">
        <v>13</v>
      </c>
      <c r="L2071" s="3" t="s">
        <v>13</v>
      </c>
      <c r="M2071" s="4" t="s">
        <v>13</v>
      </c>
      <c r="N2071" s="33">
        <v>0</v>
      </c>
      <c r="O2071" s="3">
        <v>3</v>
      </c>
      <c r="P2071" s="3">
        <v>2.4969999999999999</v>
      </c>
      <c r="Q2071" s="3">
        <v>1.8009999999999999</v>
      </c>
      <c r="R2071" s="3">
        <v>1.736</v>
      </c>
      <c r="S2071" s="6">
        <v>0</v>
      </c>
      <c r="T2071" s="6">
        <f>R2071-S2071</f>
        <v>1.736</v>
      </c>
      <c r="U2071" s="3">
        <v>1.7789999999999999</v>
      </c>
      <c r="V2071" s="6">
        <f>U2071-S2071</f>
        <v>1.7789999999999999</v>
      </c>
      <c r="W2071" s="6">
        <f>100 - (1 - (((U2071-T2071)/U2071)+(S2071/T2071)))*100</f>
        <v>2.4170882518268542</v>
      </c>
      <c r="X2071" s="3">
        <v>1.7789999999999999</v>
      </c>
      <c r="Y2071" s="13">
        <f>(X2071-U2071)/U2071*100</f>
        <v>0</v>
      </c>
      <c r="Z2071" s="14">
        <f>IF(W2071&gt;10,"NA",Y2071)</f>
        <v>0</v>
      </c>
    </row>
    <row r="2072" spans="1:26" ht="19" x14ac:dyDescent="0.25">
      <c r="A2072" s="23">
        <v>2071</v>
      </c>
      <c r="B2072" s="5" t="s">
        <v>0</v>
      </c>
      <c r="C2072" s="3" t="s">
        <v>46</v>
      </c>
      <c r="D2072" s="3" t="s">
        <v>46</v>
      </c>
      <c r="E2072" s="3" t="s">
        <v>47</v>
      </c>
      <c r="F2072" s="3" t="s">
        <v>41</v>
      </c>
      <c r="G2072" s="3">
        <v>17</v>
      </c>
      <c r="H2072" s="3" t="s">
        <v>17</v>
      </c>
      <c r="I2072" s="3" t="s">
        <v>30</v>
      </c>
      <c r="J2072" s="3">
        <v>175</v>
      </c>
      <c r="K2072" s="3" t="s">
        <v>13</v>
      </c>
      <c r="L2072" s="3" t="s">
        <v>13</v>
      </c>
      <c r="M2072" s="4" t="s">
        <v>13</v>
      </c>
      <c r="N2072" s="33">
        <v>0</v>
      </c>
      <c r="O2072" s="3">
        <v>4</v>
      </c>
      <c r="P2072" s="3">
        <v>2.9060000000000001</v>
      </c>
      <c r="Q2072" s="3">
        <v>2.7879999999999998</v>
      </c>
      <c r="R2072" s="3">
        <v>2.726</v>
      </c>
      <c r="S2072" s="6">
        <v>0</v>
      </c>
      <c r="T2072" s="6">
        <f>R2072-S2072</f>
        <v>2.726</v>
      </c>
      <c r="U2072" s="3">
        <v>2.726</v>
      </c>
      <c r="V2072" s="6">
        <f>U2072-S2072</f>
        <v>2.726</v>
      </c>
      <c r="W2072" s="6">
        <f>100 - (1 - (((U2072-T2072)/U2072)+(S2072/T2072)))*100</f>
        <v>0</v>
      </c>
      <c r="X2072" s="3">
        <v>2.726</v>
      </c>
      <c r="Y2072" s="13">
        <f>(X2072-U2072)/U2072*100</f>
        <v>0</v>
      </c>
      <c r="Z2072" s="14">
        <f>IF(W2072&gt;10,"NA",Y2072)</f>
        <v>0</v>
      </c>
    </row>
    <row r="2073" spans="1:26" ht="19" x14ac:dyDescent="0.25">
      <c r="A2073" s="23">
        <v>2072</v>
      </c>
      <c r="B2073" s="5" t="s">
        <v>0</v>
      </c>
      <c r="C2073" s="3" t="s">
        <v>46</v>
      </c>
      <c r="D2073" s="3" t="s">
        <v>46</v>
      </c>
      <c r="E2073" s="3" t="s">
        <v>47</v>
      </c>
      <c r="F2073" s="3" t="s">
        <v>41</v>
      </c>
      <c r="G2073" s="3">
        <v>17</v>
      </c>
      <c r="H2073" s="3" t="s">
        <v>17</v>
      </c>
      <c r="I2073" s="3" t="s">
        <v>30</v>
      </c>
      <c r="J2073" s="3">
        <v>175</v>
      </c>
      <c r="K2073" s="3" t="s">
        <v>13</v>
      </c>
      <c r="L2073" s="3" t="s">
        <v>13</v>
      </c>
      <c r="M2073" s="4" t="s">
        <v>13</v>
      </c>
      <c r="N2073" s="33">
        <v>0</v>
      </c>
      <c r="O2073" s="3">
        <v>5</v>
      </c>
      <c r="P2073" s="3">
        <v>2.532</v>
      </c>
      <c r="Q2073" s="3">
        <v>2.2669999999999999</v>
      </c>
      <c r="R2073" s="3">
        <v>2.2160000000000002</v>
      </c>
      <c r="S2073" s="6">
        <v>0</v>
      </c>
      <c r="T2073" s="6">
        <f>R2073-S2073</f>
        <v>2.2160000000000002</v>
      </c>
      <c r="U2073" s="3">
        <v>2.3410000000000002</v>
      </c>
      <c r="V2073" s="6">
        <f>U2073-S2073</f>
        <v>2.3410000000000002</v>
      </c>
      <c r="W2073" s="6">
        <f>100 - (1 - (((U2073-T2073)/U2073)+(S2073/T2073)))*100</f>
        <v>5.3395984621956387</v>
      </c>
      <c r="X2073" s="3">
        <v>2.3410000000000002</v>
      </c>
      <c r="Y2073" s="13">
        <f>(X2073-U2073)/U2073*100</f>
        <v>0</v>
      </c>
      <c r="Z2073" s="14">
        <f>IF(W2073&gt;10,"NA",Y2073)</f>
        <v>0</v>
      </c>
    </row>
    <row r="2074" spans="1:26" ht="19" x14ac:dyDescent="0.25">
      <c r="A2074" s="23">
        <v>2073</v>
      </c>
      <c r="B2074" s="5" t="s">
        <v>0</v>
      </c>
      <c r="C2074" s="3" t="s">
        <v>46</v>
      </c>
      <c r="D2074" s="3" t="s">
        <v>46</v>
      </c>
      <c r="E2074" s="3" t="s">
        <v>47</v>
      </c>
      <c r="F2074" s="3" t="s">
        <v>41</v>
      </c>
      <c r="G2074" s="3">
        <v>17</v>
      </c>
      <c r="H2074" s="3" t="s">
        <v>17</v>
      </c>
      <c r="I2074" s="3" t="s">
        <v>30</v>
      </c>
      <c r="J2074" s="3">
        <v>175</v>
      </c>
      <c r="K2074" s="3" t="s">
        <v>13</v>
      </c>
      <c r="L2074" s="3" t="s">
        <v>13</v>
      </c>
      <c r="M2074" s="4" t="s">
        <v>13</v>
      </c>
      <c r="N2074" s="33">
        <v>0</v>
      </c>
      <c r="O2074" s="3">
        <v>6</v>
      </c>
      <c r="P2074" s="3">
        <v>3.109</v>
      </c>
      <c r="Q2074" s="3">
        <v>3.427</v>
      </c>
      <c r="R2074" s="3">
        <v>3.367</v>
      </c>
      <c r="S2074" s="6">
        <v>0</v>
      </c>
      <c r="T2074" s="6">
        <f>R2074-S2074</f>
        <v>3.367</v>
      </c>
      <c r="U2074" s="3">
        <v>3.367</v>
      </c>
      <c r="V2074" s="6">
        <f>U2074-S2074</f>
        <v>3.367</v>
      </c>
      <c r="W2074" s="6">
        <f>100 - (1 - (((U2074-T2074)/U2074)+(S2074/T2074)))*100</f>
        <v>0</v>
      </c>
      <c r="X2074" s="3">
        <v>3.367</v>
      </c>
      <c r="Y2074" s="13">
        <f>(X2074-U2074)/U2074*100</f>
        <v>0</v>
      </c>
      <c r="Z2074" s="14">
        <f>IF(W2074&gt;10,"NA",Y2074)</f>
        <v>0</v>
      </c>
    </row>
    <row r="2075" spans="1:26" ht="19" x14ac:dyDescent="0.25">
      <c r="A2075" s="23">
        <v>2074</v>
      </c>
      <c r="B2075" s="5" t="s">
        <v>0</v>
      </c>
      <c r="C2075" s="3" t="s">
        <v>46</v>
      </c>
      <c r="D2075" s="3" t="s">
        <v>46</v>
      </c>
      <c r="E2075" s="3" t="s">
        <v>47</v>
      </c>
      <c r="F2075" s="3" t="s">
        <v>41</v>
      </c>
      <c r="G2075" s="3">
        <v>17</v>
      </c>
      <c r="H2075" s="3" t="s">
        <v>17</v>
      </c>
      <c r="I2075" s="3" t="s">
        <v>30</v>
      </c>
      <c r="J2075" s="3">
        <v>175</v>
      </c>
      <c r="K2075" s="3" t="s">
        <v>13</v>
      </c>
      <c r="L2075" s="3" t="s">
        <v>13</v>
      </c>
      <c r="M2075" s="4" t="s">
        <v>13</v>
      </c>
      <c r="N2075" s="33">
        <v>0</v>
      </c>
      <c r="O2075" s="3">
        <v>7</v>
      </c>
      <c r="P2075" s="3">
        <v>1.7330000000000001</v>
      </c>
      <c r="Q2075" s="3">
        <v>1.212</v>
      </c>
      <c r="R2075" s="3">
        <v>1.1259999999999999</v>
      </c>
      <c r="S2075" s="6">
        <v>0</v>
      </c>
      <c r="T2075" s="6">
        <f>R2075-S2075</f>
        <v>1.1259999999999999</v>
      </c>
      <c r="U2075" s="3">
        <v>1.4950000000000001</v>
      </c>
      <c r="V2075" s="6">
        <f>U2075-S2075</f>
        <v>1.4950000000000001</v>
      </c>
      <c r="W2075" s="6">
        <f>100 - (1 - (((U2075-T2075)/U2075)+(S2075/T2075)))*100</f>
        <v>24.682274247491648</v>
      </c>
      <c r="X2075" s="3">
        <v>1.4950000000000001</v>
      </c>
      <c r="Y2075" s="13">
        <f>(X2075-U2075)/U2075*100</f>
        <v>0</v>
      </c>
      <c r="Z2075" s="14" t="str">
        <f>IF(W2075&gt;10,"NA",Y2075)</f>
        <v>NA</v>
      </c>
    </row>
    <row r="2076" spans="1:26" ht="19" x14ac:dyDescent="0.25">
      <c r="A2076" s="23">
        <v>2075</v>
      </c>
      <c r="B2076" s="5" t="s">
        <v>0</v>
      </c>
      <c r="C2076" s="3" t="s">
        <v>46</v>
      </c>
      <c r="D2076" s="3" t="s">
        <v>46</v>
      </c>
      <c r="E2076" s="3" t="s">
        <v>47</v>
      </c>
      <c r="F2076" s="3" t="s">
        <v>41</v>
      </c>
      <c r="G2076" s="3">
        <v>17</v>
      </c>
      <c r="H2076" s="3" t="s">
        <v>17</v>
      </c>
      <c r="I2076" s="3" t="s">
        <v>30</v>
      </c>
      <c r="J2076" s="3">
        <v>175</v>
      </c>
      <c r="K2076" s="3" t="s">
        <v>13</v>
      </c>
      <c r="L2076" s="3" t="s">
        <v>13</v>
      </c>
      <c r="M2076" s="4" t="s">
        <v>13</v>
      </c>
      <c r="N2076" s="33">
        <v>0</v>
      </c>
      <c r="O2076" s="3">
        <v>8</v>
      </c>
      <c r="P2076" s="3">
        <v>3.3929999999999998</v>
      </c>
      <c r="Q2076" s="3">
        <v>4.2530000000000001</v>
      </c>
      <c r="R2076" s="3">
        <v>4.1459999999999999</v>
      </c>
      <c r="S2076" s="6">
        <v>0</v>
      </c>
      <c r="T2076" s="6">
        <f>R2076-S2076</f>
        <v>4.1459999999999999</v>
      </c>
      <c r="U2076" s="3">
        <v>4.1459999999999999</v>
      </c>
      <c r="V2076" s="6">
        <f>U2076-S2076</f>
        <v>4.1459999999999999</v>
      </c>
      <c r="W2076" s="6">
        <f>100 - (1 - (((U2076-T2076)/U2076)+(S2076/T2076)))*100</f>
        <v>0</v>
      </c>
      <c r="X2076" s="3">
        <v>4.1459999999999999</v>
      </c>
      <c r="Y2076" s="13">
        <f>(X2076-U2076)/U2076*100</f>
        <v>0</v>
      </c>
      <c r="Z2076" s="14">
        <f>IF(W2076&gt;10,"NA",Y2076)</f>
        <v>0</v>
      </c>
    </row>
    <row r="2077" spans="1:26" ht="19" x14ac:dyDescent="0.25">
      <c r="A2077" s="23">
        <v>2076</v>
      </c>
      <c r="B2077" s="5" t="s">
        <v>0</v>
      </c>
      <c r="C2077" s="3" t="s">
        <v>46</v>
      </c>
      <c r="D2077" s="3" t="s">
        <v>46</v>
      </c>
      <c r="E2077" s="3" t="s">
        <v>47</v>
      </c>
      <c r="F2077" s="3" t="s">
        <v>41</v>
      </c>
      <c r="G2077" s="3">
        <v>17</v>
      </c>
      <c r="H2077" s="3" t="s">
        <v>17</v>
      </c>
      <c r="I2077" s="3" t="s">
        <v>30</v>
      </c>
      <c r="J2077" s="3">
        <v>175</v>
      </c>
      <c r="K2077" s="3" t="s">
        <v>13</v>
      </c>
      <c r="L2077" s="3" t="s">
        <v>13</v>
      </c>
      <c r="M2077" s="4" t="s">
        <v>13</v>
      </c>
      <c r="N2077" s="33">
        <v>0</v>
      </c>
      <c r="O2077" s="3">
        <v>9</v>
      </c>
      <c r="P2077" s="3">
        <v>3.5379999999999998</v>
      </c>
      <c r="Q2077" s="3">
        <v>4.9809999999999999</v>
      </c>
      <c r="R2077" s="3">
        <v>4.88</v>
      </c>
      <c r="S2077" s="6">
        <v>0</v>
      </c>
      <c r="T2077" s="6">
        <f>R2077-S2077</f>
        <v>4.88</v>
      </c>
      <c r="U2077" s="3">
        <v>4.88</v>
      </c>
      <c r="V2077" s="6">
        <f>U2077-S2077</f>
        <v>4.88</v>
      </c>
      <c r="W2077" s="6">
        <f>100 - (1 - (((U2077-T2077)/U2077)+(S2077/T2077)))*100</f>
        <v>0</v>
      </c>
      <c r="X2077" s="3">
        <v>4.88</v>
      </c>
      <c r="Y2077" s="13">
        <f>(X2077-U2077)/U2077*100</f>
        <v>0</v>
      </c>
      <c r="Z2077" s="14">
        <f>IF(W2077&gt;10,"NA",Y2077)</f>
        <v>0</v>
      </c>
    </row>
    <row r="2078" spans="1:26" ht="19" x14ac:dyDescent="0.25">
      <c r="A2078" s="23">
        <v>2077</v>
      </c>
      <c r="B2078" s="5" t="s">
        <v>0</v>
      </c>
      <c r="C2078" s="3" t="s">
        <v>46</v>
      </c>
      <c r="D2078" s="3" t="s">
        <v>46</v>
      </c>
      <c r="E2078" s="3" t="s">
        <v>47</v>
      </c>
      <c r="F2078" s="3" t="s">
        <v>41</v>
      </c>
      <c r="G2078" s="3">
        <v>17</v>
      </c>
      <c r="H2078" s="3" t="s">
        <v>17</v>
      </c>
      <c r="I2078" s="3" t="s">
        <v>30</v>
      </c>
      <c r="J2078" s="3">
        <v>175</v>
      </c>
      <c r="K2078" s="3" t="s">
        <v>13</v>
      </c>
      <c r="L2078" s="3" t="s">
        <v>13</v>
      </c>
      <c r="M2078" s="4" t="s">
        <v>13</v>
      </c>
      <c r="N2078" s="33">
        <v>0</v>
      </c>
      <c r="O2078" s="3">
        <v>10</v>
      </c>
      <c r="P2078" s="3">
        <v>3.4430000000000001</v>
      </c>
      <c r="Q2078" s="3">
        <v>4.2670000000000003</v>
      </c>
      <c r="R2078" s="3">
        <v>4.16</v>
      </c>
      <c r="S2078" s="6">
        <v>0</v>
      </c>
      <c r="T2078" s="6">
        <f>R2078-S2078</f>
        <v>4.16</v>
      </c>
      <c r="U2078" s="3">
        <v>4.16</v>
      </c>
      <c r="V2078" s="6">
        <f>U2078-S2078</f>
        <v>4.16</v>
      </c>
      <c r="W2078" s="6">
        <f>100 - (1 - (((U2078-T2078)/U2078)+(S2078/T2078)))*100</f>
        <v>0</v>
      </c>
      <c r="X2078" s="3">
        <v>4.16</v>
      </c>
      <c r="Y2078" s="13">
        <f>(X2078-U2078)/U2078*100</f>
        <v>0</v>
      </c>
      <c r="Z2078" s="14">
        <f>IF(W2078&gt;10,"NA",Y2078)</f>
        <v>0</v>
      </c>
    </row>
    <row r="2079" spans="1:26" ht="19" x14ac:dyDescent="0.25">
      <c r="A2079" s="23">
        <v>2078</v>
      </c>
      <c r="B2079" s="5" t="s">
        <v>0</v>
      </c>
      <c r="C2079" s="3" t="s">
        <v>46</v>
      </c>
      <c r="D2079" s="3" t="s">
        <v>46</v>
      </c>
      <c r="E2079" s="3" t="s">
        <v>47</v>
      </c>
      <c r="F2079" s="3" t="s">
        <v>41</v>
      </c>
      <c r="G2079" s="3">
        <v>17</v>
      </c>
      <c r="H2079" s="3" t="s">
        <v>17</v>
      </c>
      <c r="I2079" s="3" t="s">
        <v>30</v>
      </c>
      <c r="J2079" s="3">
        <v>175</v>
      </c>
      <c r="K2079" s="3" t="s">
        <v>13</v>
      </c>
      <c r="L2079" s="3" t="s">
        <v>13</v>
      </c>
      <c r="M2079" s="4" t="s">
        <v>13</v>
      </c>
      <c r="N2079" s="33">
        <v>0</v>
      </c>
      <c r="O2079" s="3">
        <v>11</v>
      </c>
      <c r="P2079" s="3">
        <v>1.9750000000000001</v>
      </c>
      <c r="Q2079" s="3">
        <v>1.71</v>
      </c>
      <c r="R2079" s="3">
        <v>1.5720000000000001</v>
      </c>
      <c r="S2079" s="6">
        <v>0</v>
      </c>
      <c r="T2079" s="6">
        <f>R2079-S2079</f>
        <v>1.5720000000000001</v>
      </c>
      <c r="U2079" s="3">
        <v>1.5720000000000001</v>
      </c>
      <c r="V2079" s="6">
        <f>U2079-S2079</f>
        <v>1.5720000000000001</v>
      </c>
      <c r="W2079" s="6">
        <f>100 - (1 - (((U2079-T2079)/U2079)+(S2079/T2079)))*100</f>
        <v>0</v>
      </c>
      <c r="X2079" s="3">
        <v>1.5720000000000001</v>
      </c>
      <c r="Y2079" s="13">
        <f>(X2079-U2079)/U2079*100</f>
        <v>0</v>
      </c>
      <c r="Z2079" s="14">
        <f>IF(W2079&gt;10,"NA",Y2079)</f>
        <v>0</v>
      </c>
    </row>
    <row r="2080" spans="1:26" ht="19" x14ac:dyDescent="0.25">
      <c r="A2080" s="23">
        <v>2079</v>
      </c>
      <c r="B2080" s="5" t="s">
        <v>0</v>
      </c>
      <c r="C2080" s="3" t="s">
        <v>46</v>
      </c>
      <c r="D2080" s="3" t="s">
        <v>46</v>
      </c>
      <c r="E2080" s="3" t="s">
        <v>47</v>
      </c>
      <c r="F2080" s="3" t="s">
        <v>41</v>
      </c>
      <c r="G2080" s="3">
        <v>18</v>
      </c>
      <c r="H2080" s="3" t="s">
        <v>9</v>
      </c>
      <c r="I2080" s="3" t="s">
        <v>30</v>
      </c>
      <c r="J2080" s="3">
        <v>160</v>
      </c>
      <c r="K2080" s="3">
        <v>88</v>
      </c>
      <c r="L2080" s="3">
        <v>0</v>
      </c>
      <c r="M2080" s="4">
        <f>PI()*(K2080/2)^2/1000+PI()*(L2080/2)^2/1000</f>
        <v>6.0821233773498395</v>
      </c>
      <c r="N2080" s="33">
        <v>0</v>
      </c>
      <c r="O2080" s="3">
        <v>1</v>
      </c>
      <c r="P2080" s="3">
        <v>2.984</v>
      </c>
      <c r="Q2080" s="3">
        <v>2.649</v>
      </c>
      <c r="R2080" s="3">
        <v>2.5550000000000002</v>
      </c>
      <c r="S2080" s="6">
        <v>0</v>
      </c>
      <c r="T2080" s="6">
        <f>R2080-S2080</f>
        <v>2.5550000000000002</v>
      </c>
      <c r="U2080" s="3">
        <v>2.5569999999999999</v>
      </c>
      <c r="V2080" s="6">
        <f>U2080-S2080</f>
        <v>2.5569999999999999</v>
      </c>
      <c r="W2080" s="6">
        <f>100 - (1 - (((U2080-T2080)/U2080)+(S2080/T2080)))*100</f>
        <v>7.8216660148598294E-2</v>
      </c>
      <c r="X2080" s="3">
        <v>2.5569999999999999</v>
      </c>
      <c r="Y2080" s="13">
        <f>(X2080-U2080)/U2080*100</f>
        <v>0</v>
      </c>
      <c r="Z2080" s="14">
        <f>IF(W2080&gt;10,"NA",Y2080)</f>
        <v>0</v>
      </c>
    </row>
    <row r="2081" spans="1:26" ht="19" x14ac:dyDescent="0.25">
      <c r="A2081" s="23">
        <v>2080</v>
      </c>
      <c r="B2081" s="5" t="s">
        <v>0</v>
      </c>
      <c r="C2081" s="3" t="s">
        <v>46</v>
      </c>
      <c r="D2081" s="3" t="s">
        <v>46</v>
      </c>
      <c r="E2081" s="3" t="s">
        <v>47</v>
      </c>
      <c r="F2081" s="3" t="s">
        <v>41</v>
      </c>
      <c r="G2081" s="3">
        <v>18</v>
      </c>
      <c r="H2081" s="3" t="s">
        <v>9</v>
      </c>
      <c r="I2081" s="3" t="s">
        <v>30</v>
      </c>
      <c r="J2081" s="3">
        <v>160</v>
      </c>
      <c r="K2081" s="3">
        <v>88</v>
      </c>
      <c r="L2081" s="3">
        <v>0</v>
      </c>
      <c r="M2081" s="4">
        <f>PI()*(K2081/2)^2/1000+PI()*(L2081/2)^2/1000</f>
        <v>6.0821233773498395</v>
      </c>
      <c r="N2081" s="33">
        <v>0</v>
      </c>
      <c r="O2081" s="3">
        <v>2</v>
      </c>
      <c r="P2081" s="3">
        <v>4.7699999999999996</v>
      </c>
      <c r="Q2081" s="3">
        <v>7.2060000000000004</v>
      </c>
      <c r="R2081" s="3">
        <v>7.0739999999999998</v>
      </c>
      <c r="S2081" s="6">
        <v>0</v>
      </c>
      <c r="T2081" s="6">
        <f>R2081-S2081</f>
        <v>7.0739999999999998</v>
      </c>
      <c r="U2081" s="3">
        <v>7.0739999999999998</v>
      </c>
      <c r="V2081" s="6">
        <f>U2081-S2081</f>
        <v>7.0739999999999998</v>
      </c>
      <c r="W2081" s="6">
        <f>100 - (1 - (((U2081-T2081)/U2081)+(S2081/T2081)))*100</f>
        <v>0</v>
      </c>
      <c r="X2081" s="3">
        <v>7.0739999999999998</v>
      </c>
      <c r="Y2081" s="13">
        <f>(X2081-U2081)/U2081*100</f>
        <v>0</v>
      </c>
      <c r="Z2081" s="14">
        <f>IF(W2081&gt;10,"NA",Y2081)</f>
        <v>0</v>
      </c>
    </row>
    <row r="2082" spans="1:26" ht="19" x14ac:dyDescent="0.25">
      <c r="A2082" s="23">
        <v>2081</v>
      </c>
      <c r="B2082" s="5" t="s">
        <v>0</v>
      </c>
      <c r="C2082" s="3" t="s">
        <v>46</v>
      </c>
      <c r="D2082" s="3" t="s">
        <v>46</v>
      </c>
      <c r="E2082" s="3" t="s">
        <v>47</v>
      </c>
      <c r="F2082" s="3" t="s">
        <v>41</v>
      </c>
      <c r="G2082" s="3">
        <v>18</v>
      </c>
      <c r="H2082" s="3" t="s">
        <v>9</v>
      </c>
      <c r="I2082" s="3" t="s">
        <v>30</v>
      </c>
      <c r="J2082" s="3">
        <v>160</v>
      </c>
      <c r="K2082" s="3">
        <v>88</v>
      </c>
      <c r="L2082" s="3">
        <v>0</v>
      </c>
      <c r="M2082" s="4">
        <f>PI()*(K2082/2)^2/1000+PI()*(L2082/2)^2/1000</f>
        <v>6.0821233773498395</v>
      </c>
      <c r="N2082" s="33">
        <v>0</v>
      </c>
      <c r="O2082" s="3">
        <v>3</v>
      </c>
      <c r="P2082" s="3">
        <v>5.09</v>
      </c>
      <c r="Q2082" s="3">
        <v>8.3019999999999996</v>
      </c>
      <c r="R2082" s="3">
        <v>8.1150000000000002</v>
      </c>
      <c r="S2082" s="6">
        <v>0</v>
      </c>
      <c r="T2082" s="6">
        <f>R2082-S2082</f>
        <v>8.1150000000000002</v>
      </c>
      <c r="U2082" s="3">
        <v>8.1150000000000002</v>
      </c>
      <c r="V2082" s="6">
        <f>U2082-S2082</f>
        <v>8.1150000000000002</v>
      </c>
      <c r="W2082" s="6">
        <f>100 - (1 - (((U2082-T2082)/U2082)+(S2082/T2082)))*100</f>
        <v>0</v>
      </c>
      <c r="X2082" s="3">
        <v>8.1150000000000002</v>
      </c>
      <c r="Y2082" s="13">
        <f>(X2082-U2082)/U2082*100</f>
        <v>0</v>
      </c>
      <c r="Z2082" s="14">
        <f>IF(W2082&gt;10,"NA",Y2082)</f>
        <v>0</v>
      </c>
    </row>
    <row r="2083" spans="1:26" ht="19" x14ac:dyDescent="0.25">
      <c r="A2083" s="23">
        <v>2082</v>
      </c>
      <c r="B2083" s="5" t="s">
        <v>0</v>
      </c>
      <c r="C2083" s="3" t="s">
        <v>46</v>
      </c>
      <c r="D2083" s="3" t="s">
        <v>46</v>
      </c>
      <c r="E2083" s="3" t="s">
        <v>47</v>
      </c>
      <c r="F2083" s="3" t="s">
        <v>41</v>
      </c>
      <c r="G2083" s="3">
        <v>18</v>
      </c>
      <c r="H2083" s="3" t="s">
        <v>9</v>
      </c>
      <c r="I2083" s="3" t="s">
        <v>30</v>
      </c>
      <c r="J2083" s="3">
        <v>160</v>
      </c>
      <c r="K2083" s="3">
        <v>88</v>
      </c>
      <c r="L2083" s="3">
        <v>0</v>
      </c>
      <c r="M2083" s="4">
        <f>PI()*(K2083/2)^2/1000+PI()*(L2083/2)^2/1000</f>
        <v>6.0821233773498395</v>
      </c>
      <c r="N2083" s="33">
        <v>0</v>
      </c>
      <c r="O2083" s="3">
        <v>4</v>
      </c>
      <c r="P2083" s="3">
        <v>3.8860000000000001</v>
      </c>
      <c r="Q2083" s="3">
        <v>4.4560000000000004</v>
      </c>
      <c r="R2083" s="3">
        <v>4.3360000000000003</v>
      </c>
      <c r="S2083" s="6">
        <v>0</v>
      </c>
      <c r="T2083" s="6">
        <f>R2083-S2083</f>
        <v>4.3360000000000003</v>
      </c>
      <c r="U2083" s="3">
        <v>4.3360000000000003</v>
      </c>
      <c r="V2083" s="6">
        <f>U2083-S2083</f>
        <v>4.3360000000000003</v>
      </c>
      <c r="W2083" s="6">
        <f>100 - (1 - (((U2083-T2083)/U2083)+(S2083/T2083)))*100</f>
        <v>0</v>
      </c>
      <c r="X2083" s="3">
        <v>4.3360000000000003</v>
      </c>
      <c r="Y2083" s="13">
        <f>(X2083-U2083)/U2083*100</f>
        <v>0</v>
      </c>
      <c r="Z2083" s="14">
        <f>IF(W2083&gt;10,"NA",Y2083)</f>
        <v>0</v>
      </c>
    </row>
    <row r="2084" spans="1:26" ht="19" x14ac:dyDescent="0.25">
      <c r="A2084" s="23">
        <v>2083</v>
      </c>
      <c r="B2084" s="5" t="s">
        <v>0</v>
      </c>
      <c r="C2084" s="3" t="s">
        <v>46</v>
      </c>
      <c r="D2084" s="3" t="s">
        <v>46</v>
      </c>
      <c r="E2084" s="3" t="s">
        <v>47</v>
      </c>
      <c r="F2084" s="3" t="s">
        <v>41</v>
      </c>
      <c r="G2084" s="3">
        <v>18</v>
      </c>
      <c r="H2084" s="3" t="s">
        <v>9</v>
      </c>
      <c r="I2084" s="3" t="s">
        <v>30</v>
      </c>
      <c r="J2084" s="3">
        <v>160</v>
      </c>
      <c r="K2084" s="3">
        <v>88</v>
      </c>
      <c r="L2084" s="3">
        <v>0</v>
      </c>
      <c r="M2084" s="4">
        <f>PI()*(K2084/2)^2/1000+PI()*(L2084/2)^2/1000</f>
        <v>6.0821233773498395</v>
      </c>
      <c r="N2084" s="33">
        <v>0</v>
      </c>
      <c r="O2084" s="3">
        <v>5</v>
      </c>
      <c r="P2084" s="3">
        <v>2.2989999999999999</v>
      </c>
      <c r="Q2084" s="3">
        <v>1.6439999999999999</v>
      </c>
      <c r="R2084" s="3">
        <v>1.573</v>
      </c>
      <c r="S2084" s="6">
        <v>0</v>
      </c>
      <c r="T2084" s="6">
        <f>R2084-S2084</f>
        <v>1.573</v>
      </c>
      <c r="U2084" s="3">
        <v>1.573</v>
      </c>
      <c r="V2084" s="6">
        <f>U2084-S2084</f>
        <v>1.573</v>
      </c>
      <c r="W2084" s="6">
        <f>100 - (1 - (((U2084-T2084)/U2084)+(S2084/T2084)))*100</f>
        <v>0</v>
      </c>
      <c r="X2084" s="3">
        <v>1.573</v>
      </c>
      <c r="Y2084" s="13">
        <f>(X2084-U2084)/U2084*100</f>
        <v>0</v>
      </c>
      <c r="Z2084" s="14">
        <f>IF(W2084&gt;10,"NA",Y2084)</f>
        <v>0</v>
      </c>
    </row>
    <row r="2085" spans="1:26" ht="19" x14ac:dyDescent="0.25">
      <c r="A2085" s="23">
        <v>2084</v>
      </c>
      <c r="B2085" s="5" t="s">
        <v>0</v>
      </c>
      <c r="C2085" s="3" t="s">
        <v>46</v>
      </c>
      <c r="D2085" s="3" t="s">
        <v>46</v>
      </c>
      <c r="E2085" s="3" t="s">
        <v>47</v>
      </c>
      <c r="F2085" s="3" t="s">
        <v>41</v>
      </c>
      <c r="G2085" s="3">
        <v>18</v>
      </c>
      <c r="H2085" s="3" t="s">
        <v>9</v>
      </c>
      <c r="I2085" s="3" t="s">
        <v>30</v>
      </c>
      <c r="J2085" s="3">
        <v>160</v>
      </c>
      <c r="K2085" s="3">
        <v>88</v>
      </c>
      <c r="L2085" s="3">
        <v>0</v>
      </c>
      <c r="M2085" s="4">
        <f>PI()*(K2085/2)^2/1000+PI()*(L2085/2)^2/1000</f>
        <v>6.0821233773498395</v>
      </c>
      <c r="N2085" s="33">
        <v>0</v>
      </c>
      <c r="O2085" s="3">
        <v>6</v>
      </c>
      <c r="P2085" s="3">
        <v>5.0389999999999997</v>
      </c>
      <c r="Q2085" s="3">
        <v>9.0809999999999995</v>
      </c>
      <c r="R2085" s="3">
        <v>8.875</v>
      </c>
      <c r="S2085" s="6">
        <v>0</v>
      </c>
      <c r="T2085" s="6">
        <f>R2085-S2085</f>
        <v>8.875</v>
      </c>
      <c r="U2085" s="3">
        <v>8.875</v>
      </c>
      <c r="V2085" s="6">
        <f>U2085-S2085</f>
        <v>8.875</v>
      </c>
      <c r="W2085" s="6">
        <f>100 - (1 - (((U2085-T2085)/U2085)+(S2085/T2085)))*100</f>
        <v>0</v>
      </c>
      <c r="X2085" s="3">
        <v>8.875</v>
      </c>
      <c r="Y2085" s="13">
        <f>(X2085-U2085)/U2085*100</f>
        <v>0</v>
      </c>
      <c r="Z2085" s="14">
        <f>IF(W2085&gt;10,"NA",Y2085)</f>
        <v>0</v>
      </c>
    </row>
    <row r="2086" spans="1:26" ht="19" x14ac:dyDescent="0.25">
      <c r="A2086" s="23">
        <v>2085</v>
      </c>
      <c r="B2086" s="5" t="s">
        <v>0</v>
      </c>
      <c r="C2086" s="3" t="s">
        <v>46</v>
      </c>
      <c r="D2086" s="3" t="s">
        <v>46</v>
      </c>
      <c r="E2086" s="3" t="s">
        <v>47</v>
      </c>
      <c r="F2086" s="3" t="s">
        <v>41</v>
      </c>
      <c r="G2086" s="3">
        <v>18</v>
      </c>
      <c r="H2086" s="3" t="s">
        <v>9</v>
      </c>
      <c r="I2086" s="3" t="s">
        <v>30</v>
      </c>
      <c r="J2086" s="3">
        <v>160</v>
      </c>
      <c r="K2086" s="3">
        <v>88</v>
      </c>
      <c r="L2086" s="3">
        <v>0</v>
      </c>
      <c r="M2086" s="4">
        <f>PI()*(K2086/2)^2/1000+PI()*(L2086/2)^2/1000</f>
        <v>6.0821233773498395</v>
      </c>
      <c r="N2086" s="33">
        <v>0</v>
      </c>
      <c r="O2086" s="3">
        <v>7</v>
      </c>
      <c r="P2086" s="3">
        <v>4.5679999999999996</v>
      </c>
      <c r="Q2086" s="3">
        <v>7.0069999999999997</v>
      </c>
      <c r="R2086" s="3">
        <v>6.8810000000000002</v>
      </c>
      <c r="S2086" s="6">
        <v>0</v>
      </c>
      <c r="T2086" s="6">
        <f>R2086-S2086</f>
        <v>6.8810000000000002</v>
      </c>
      <c r="U2086" s="3">
        <v>6.8810000000000002</v>
      </c>
      <c r="V2086" s="6">
        <f>U2086-S2086</f>
        <v>6.8810000000000002</v>
      </c>
      <c r="W2086" s="6">
        <f>100 - (1 - (((U2086-T2086)/U2086)+(S2086/T2086)))*100</f>
        <v>0</v>
      </c>
      <c r="X2086" s="3">
        <v>6.8810000000000002</v>
      </c>
      <c r="Y2086" s="13">
        <f>(X2086-U2086)/U2086*100</f>
        <v>0</v>
      </c>
      <c r="Z2086" s="14">
        <f>IF(W2086&gt;10,"NA",Y2086)</f>
        <v>0</v>
      </c>
    </row>
    <row r="2087" spans="1:26" ht="19" x14ac:dyDescent="0.25">
      <c r="A2087" s="23">
        <v>2086</v>
      </c>
      <c r="B2087" s="5" t="s">
        <v>0</v>
      </c>
      <c r="C2087" s="3" t="s">
        <v>46</v>
      </c>
      <c r="D2087" s="3" t="s">
        <v>46</v>
      </c>
      <c r="E2087" s="3" t="s">
        <v>47</v>
      </c>
      <c r="F2087" s="3" t="s">
        <v>41</v>
      </c>
      <c r="G2087" s="3">
        <v>18</v>
      </c>
      <c r="H2087" s="3" t="s">
        <v>9</v>
      </c>
      <c r="I2087" s="3" t="s">
        <v>30</v>
      </c>
      <c r="J2087" s="3">
        <v>160</v>
      </c>
      <c r="K2087" s="3">
        <v>88</v>
      </c>
      <c r="L2087" s="3">
        <v>0</v>
      </c>
      <c r="M2087" s="4">
        <f>PI()*(K2087/2)^2/1000+PI()*(L2087/2)^2/1000</f>
        <v>6.0821233773498395</v>
      </c>
      <c r="N2087" s="33">
        <v>0</v>
      </c>
      <c r="O2087" s="3">
        <v>8</v>
      </c>
      <c r="P2087" s="3">
        <v>4.53</v>
      </c>
      <c r="Q2087" s="3">
        <v>6.266</v>
      </c>
      <c r="R2087" s="3">
        <v>6.1349999999999998</v>
      </c>
      <c r="S2087" s="6">
        <v>0</v>
      </c>
      <c r="T2087" s="6">
        <f>R2087-S2087</f>
        <v>6.1349999999999998</v>
      </c>
      <c r="U2087" s="3">
        <v>6.1349999999999998</v>
      </c>
      <c r="V2087" s="6">
        <f>U2087-S2087</f>
        <v>6.1349999999999998</v>
      </c>
      <c r="W2087" s="6">
        <f>100 - (1 - (((U2087-T2087)/U2087)+(S2087/T2087)))*100</f>
        <v>0</v>
      </c>
      <c r="X2087" s="3">
        <v>6.1349999999999998</v>
      </c>
      <c r="Y2087" s="13">
        <f>(X2087-U2087)/U2087*100</f>
        <v>0</v>
      </c>
      <c r="Z2087" s="14">
        <f>IF(W2087&gt;10,"NA",Y2087)</f>
        <v>0</v>
      </c>
    </row>
    <row r="2088" spans="1:26" ht="19" x14ac:dyDescent="0.25">
      <c r="A2088" s="23">
        <v>2087</v>
      </c>
      <c r="B2088" s="5" t="s">
        <v>0</v>
      </c>
      <c r="C2088" s="3" t="s">
        <v>46</v>
      </c>
      <c r="D2088" s="3" t="s">
        <v>46</v>
      </c>
      <c r="E2088" s="3" t="s">
        <v>47</v>
      </c>
      <c r="F2088" s="3" t="s">
        <v>41</v>
      </c>
      <c r="G2088" s="3">
        <v>18</v>
      </c>
      <c r="H2088" s="3" t="s">
        <v>9</v>
      </c>
      <c r="I2088" s="3" t="s">
        <v>30</v>
      </c>
      <c r="J2088" s="3">
        <v>160</v>
      </c>
      <c r="K2088" s="3">
        <v>88</v>
      </c>
      <c r="L2088" s="3">
        <v>0</v>
      </c>
      <c r="M2088" s="4">
        <f>PI()*(K2088/2)^2/1000+PI()*(L2088/2)^2/1000</f>
        <v>6.0821233773498395</v>
      </c>
      <c r="N2088" s="33">
        <v>0</v>
      </c>
      <c r="O2088" s="3">
        <v>9</v>
      </c>
      <c r="P2088" s="3">
        <v>4.3570000000000002</v>
      </c>
      <c r="Q2088" s="3">
        <v>5.5919999999999996</v>
      </c>
      <c r="R2088" s="3">
        <v>5.4859999999999998</v>
      </c>
      <c r="S2088" s="6">
        <v>0</v>
      </c>
      <c r="T2088" s="6">
        <f>R2088-S2088</f>
        <v>5.4859999999999998</v>
      </c>
      <c r="U2088" s="3">
        <v>5.4859999999999998</v>
      </c>
      <c r="V2088" s="6">
        <f>U2088-S2088</f>
        <v>5.4859999999999998</v>
      </c>
      <c r="W2088" s="6">
        <f>100 - (1 - (((U2088-T2088)/U2088)+(S2088/T2088)))*100</f>
        <v>0</v>
      </c>
      <c r="X2088" s="3">
        <v>5.4859999999999998</v>
      </c>
      <c r="Y2088" s="13">
        <f>(X2088-U2088)/U2088*100</f>
        <v>0</v>
      </c>
      <c r="Z2088" s="14">
        <f>IF(W2088&gt;10,"NA",Y2088)</f>
        <v>0</v>
      </c>
    </row>
    <row r="2089" spans="1:26" ht="19" x14ac:dyDescent="0.25">
      <c r="A2089" s="23">
        <v>2088</v>
      </c>
      <c r="B2089" s="5" t="s">
        <v>0</v>
      </c>
      <c r="C2089" s="3" t="s">
        <v>46</v>
      </c>
      <c r="D2089" s="3" t="s">
        <v>46</v>
      </c>
      <c r="E2089" s="3" t="s">
        <v>47</v>
      </c>
      <c r="F2089" s="3" t="s">
        <v>41</v>
      </c>
      <c r="G2089" s="3">
        <v>18</v>
      </c>
      <c r="H2089" s="3" t="s">
        <v>17</v>
      </c>
      <c r="I2089" s="3" t="s">
        <v>30</v>
      </c>
      <c r="J2089" s="3">
        <v>160</v>
      </c>
      <c r="K2089" s="3">
        <v>88</v>
      </c>
      <c r="L2089" s="3">
        <v>0</v>
      </c>
      <c r="M2089" s="4">
        <f>PI()*(K2089/2)^2/1000+PI()*(L2089/2)^2/1000</f>
        <v>6.0821233773498395</v>
      </c>
      <c r="N2089" s="33">
        <v>0</v>
      </c>
      <c r="O2089" s="3">
        <v>1</v>
      </c>
      <c r="P2089" s="3">
        <v>3.9820000000000002</v>
      </c>
      <c r="Q2089" s="3">
        <v>6.06</v>
      </c>
      <c r="R2089" s="3">
        <v>5.9349999999999996</v>
      </c>
      <c r="S2089" s="6">
        <v>0</v>
      </c>
      <c r="T2089" s="6">
        <f>R2089-S2089</f>
        <v>5.9349999999999996</v>
      </c>
      <c r="U2089" s="6">
        <v>5.9349999999999996</v>
      </c>
      <c r="V2089" s="6">
        <f>U2089-S2089</f>
        <v>5.9349999999999996</v>
      </c>
      <c r="W2089" s="6">
        <f>100 - (1 - (((U2089-T2089)/U2089)+(S2089/T2089)))*100</f>
        <v>0</v>
      </c>
      <c r="X2089" s="6">
        <v>5.9349999999999996</v>
      </c>
      <c r="Y2089" s="13">
        <f>(X2089-U2089)/U2089*100</f>
        <v>0</v>
      </c>
      <c r="Z2089" s="14">
        <f>IF(W2089&gt;10,"NA",Y2089)</f>
        <v>0</v>
      </c>
    </row>
    <row r="2090" spans="1:26" ht="19" x14ac:dyDescent="0.25">
      <c r="A2090" s="23">
        <v>2089</v>
      </c>
      <c r="B2090" s="5" t="s">
        <v>0</v>
      </c>
      <c r="C2090" s="3" t="s">
        <v>46</v>
      </c>
      <c r="D2090" s="3" t="s">
        <v>46</v>
      </c>
      <c r="E2090" s="3" t="s">
        <v>47</v>
      </c>
      <c r="F2090" s="3" t="s">
        <v>41</v>
      </c>
      <c r="G2090" s="3">
        <v>18</v>
      </c>
      <c r="H2090" s="3" t="s">
        <v>17</v>
      </c>
      <c r="I2090" s="3" t="s">
        <v>30</v>
      </c>
      <c r="J2090" s="3">
        <v>160</v>
      </c>
      <c r="K2090" s="3">
        <v>88</v>
      </c>
      <c r="L2090" s="3">
        <v>0</v>
      </c>
      <c r="M2090" s="4">
        <f>PI()*(K2090/2)^2/1000+PI()*(L2090/2)^2/1000</f>
        <v>6.0821233773498395</v>
      </c>
      <c r="N2090" s="33">
        <v>0</v>
      </c>
      <c r="O2090" s="3">
        <v>2</v>
      </c>
      <c r="P2090" s="3">
        <v>4.0510000000000002</v>
      </c>
      <c r="Q2090" s="3">
        <v>5.4710000000000001</v>
      </c>
      <c r="R2090" s="3">
        <v>5.3179999999999996</v>
      </c>
      <c r="S2090" s="6">
        <v>0</v>
      </c>
      <c r="T2090" s="6">
        <f>R2090-S2090</f>
        <v>5.3179999999999996</v>
      </c>
      <c r="U2090" s="6">
        <v>5.3179999999999996</v>
      </c>
      <c r="V2090" s="6">
        <f>U2090-S2090</f>
        <v>5.3179999999999996</v>
      </c>
      <c r="W2090" s="6">
        <f>100 - (1 - (((U2090-T2090)/U2090)+(S2090/T2090)))*100</f>
        <v>0</v>
      </c>
      <c r="X2090" s="6">
        <v>5.3179999999999996</v>
      </c>
      <c r="Y2090" s="13">
        <f>(X2090-U2090)/U2090*100</f>
        <v>0</v>
      </c>
      <c r="Z2090" s="14">
        <f>IF(W2090&gt;10,"NA",Y2090)</f>
        <v>0</v>
      </c>
    </row>
    <row r="2091" spans="1:26" ht="19" x14ac:dyDescent="0.25">
      <c r="A2091" s="23">
        <v>2090</v>
      </c>
      <c r="B2091" s="5" t="s">
        <v>0</v>
      </c>
      <c r="C2091" s="3" t="s">
        <v>46</v>
      </c>
      <c r="D2091" s="3" t="s">
        <v>46</v>
      </c>
      <c r="E2091" s="3" t="s">
        <v>47</v>
      </c>
      <c r="F2091" s="3" t="s">
        <v>41</v>
      </c>
      <c r="G2091" s="3">
        <v>18</v>
      </c>
      <c r="H2091" s="3" t="s">
        <v>17</v>
      </c>
      <c r="I2091" s="3" t="s">
        <v>30</v>
      </c>
      <c r="J2091" s="3">
        <v>160</v>
      </c>
      <c r="K2091" s="3">
        <v>88</v>
      </c>
      <c r="L2091" s="3">
        <v>0</v>
      </c>
      <c r="M2091" s="4">
        <f>PI()*(K2091/2)^2/1000+PI()*(L2091/2)^2/1000</f>
        <v>6.0821233773498395</v>
      </c>
      <c r="N2091" s="33">
        <v>0</v>
      </c>
      <c r="O2091" s="3">
        <v>3</v>
      </c>
      <c r="P2091" s="3">
        <v>3.4060000000000001</v>
      </c>
      <c r="Q2091" s="3">
        <v>3.45</v>
      </c>
      <c r="R2091" s="3">
        <v>3.3460000000000001</v>
      </c>
      <c r="S2091" s="6">
        <v>0</v>
      </c>
      <c r="T2091" s="6">
        <f>R2091-S2091</f>
        <v>3.3460000000000001</v>
      </c>
      <c r="U2091" s="6">
        <v>3.6240000000000001</v>
      </c>
      <c r="V2091" s="6">
        <f>U2091-S2091</f>
        <v>3.6240000000000001</v>
      </c>
      <c r="W2091" s="6">
        <f>100 - (1 - (((U2091-T2091)/U2091)+(S2091/T2091)))*100</f>
        <v>7.6710816777041941</v>
      </c>
      <c r="X2091" s="6">
        <v>3.6240000000000001</v>
      </c>
      <c r="Y2091" s="13">
        <f>(X2091-U2091)/U2091*100</f>
        <v>0</v>
      </c>
      <c r="Z2091" s="14">
        <f>IF(W2091&gt;10,"NA",Y2091)</f>
        <v>0</v>
      </c>
    </row>
    <row r="2092" spans="1:26" ht="19" x14ac:dyDescent="0.25">
      <c r="A2092" s="23">
        <v>2091</v>
      </c>
      <c r="B2092" s="5" t="s">
        <v>0</v>
      </c>
      <c r="C2092" s="3" t="s">
        <v>46</v>
      </c>
      <c r="D2092" s="3" t="s">
        <v>46</v>
      </c>
      <c r="E2092" s="3" t="s">
        <v>47</v>
      </c>
      <c r="F2092" s="3" t="s">
        <v>41</v>
      </c>
      <c r="G2092" s="3">
        <v>18</v>
      </c>
      <c r="H2092" s="3" t="s">
        <v>17</v>
      </c>
      <c r="I2092" s="3" t="s">
        <v>30</v>
      </c>
      <c r="J2092" s="3">
        <v>160</v>
      </c>
      <c r="K2092" s="3">
        <v>88</v>
      </c>
      <c r="L2092" s="3">
        <v>0</v>
      </c>
      <c r="M2092" s="4">
        <f>PI()*(K2092/2)^2/1000+PI()*(L2092/2)^2/1000</f>
        <v>6.0821233773498395</v>
      </c>
      <c r="N2092" s="33">
        <v>0</v>
      </c>
      <c r="O2092" s="3">
        <v>4</v>
      </c>
      <c r="P2092" s="3">
        <v>3.8889999999999998</v>
      </c>
      <c r="Q2092" s="3">
        <v>6.109</v>
      </c>
      <c r="R2092" s="3">
        <v>5.9980000000000002</v>
      </c>
      <c r="S2092" s="6">
        <v>0</v>
      </c>
      <c r="T2092" s="6">
        <f>R2092-S2092</f>
        <v>5.9980000000000002</v>
      </c>
      <c r="U2092" s="6">
        <v>5.9980000000000002</v>
      </c>
      <c r="V2092" s="6">
        <f>U2092-S2092</f>
        <v>5.9980000000000002</v>
      </c>
      <c r="W2092" s="6">
        <f>100 - (1 - (((U2092-T2092)/U2092)+(S2092/T2092)))*100</f>
        <v>0</v>
      </c>
      <c r="X2092" s="6">
        <v>5.9980000000000002</v>
      </c>
      <c r="Y2092" s="13">
        <f>(X2092-U2092)/U2092*100</f>
        <v>0</v>
      </c>
      <c r="Z2092" s="14">
        <f>IF(W2092&gt;10,"NA",Y2092)</f>
        <v>0</v>
      </c>
    </row>
    <row r="2093" spans="1:26" ht="19" x14ac:dyDescent="0.25">
      <c r="A2093" s="23">
        <v>2092</v>
      </c>
      <c r="B2093" s="5" t="s">
        <v>0</v>
      </c>
      <c r="C2093" s="3" t="s">
        <v>46</v>
      </c>
      <c r="D2093" s="3" t="s">
        <v>46</v>
      </c>
      <c r="E2093" s="3" t="s">
        <v>47</v>
      </c>
      <c r="F2093" s="3" t="s">
        <v>41</v>
      </c>
      <c r="G2093" s="3">
        <v>18</v>
      </c>
      <c r="H2093" s="3" t="s">
        <v>17</v>
      </c>
      <c r="I2093" s="3" t="s">
        <v>30</v>
      </c>
      <c r="J2093" s="3">
        <v>160</v>
      </c>
      <c r="K2093" s="3">
        <v>88</v>
      </c>
      <c r="L2093" s="3">
        <v>0</v>
      </c>
      <c r="M2093" s="4">
        <f>PI()*(K2093/2)^2/1000+PI()*(L2093/2)^2/1000</f>
        <v>6.0821233773498395</v>
      </c>
      <c r="N2093" s="33">
        <v>0</v>
      </c>
      <c r="O2093" s="3">
        <v>5</v>
      </c>
      <c r="P2093" s="3">
        <v>3.1739999999999999</v>
      </c>
      <c r="Q2093" s="3">
        <v>4.6539999999999999</v>
      </c>
      <c r="R2093" s="3">
        <v>4.5650000000000004</v>
      </c>
      <c r="S2093" s="6">
        <v>0</v>
      </c>
      <c r="T2093" s="6">
        <f>R2093-S2093</f>
        <v>4.5650000000000004</v>
      </c>
      <c r="U2093" s="6">
        <v>4.5650000000000004</v>
      </c>
      <c r="V2093" s="6">
        <f>U2093-S2093</f>
        <v>4.5650000000000004</v>
      </c>
      <c r="W2093" s="6">
        <f>100 - (1 - (((U2093-T2093)/U2093)+(S2093/T2093)))*100</f>
        <v>0</v>
      </c>
      <c r="X2093" s="6">
        <v>4.5650000000000004</v>
      </c>
      <c r="Y2093" s="13">
        <f>(X2093-U2093)/U2093*100</f>
        <v>0</v>
      </c>
      <c r="Z2093" s="14">
        <f>IF(W2093&gt;10,"NA",Y2093)</f>
        <v>0</v>
      </c>
    </row>
    <row r="2094" spans="1:26" ht="19" x14ac:dyDescent="0.25">
      <c r="A2094" s="23">
        <v>2093</v>
      </c>
      <c r="B2094" s="5" t="s">
        <v>0</v>
      </c>
      <c r="C2094" s="3" t="s">
        <v>46</v>
      </c>
      <c r="D2094" s="3" t="s">
        <v>46</v>
      </c>
      <c r="E2094" s="3" t="s">
        <v>47</v>
      </c>
      <c r="F2094" s="3" t="s">
        <v>41</v>
      </c>
      <c r="G2094" s="3">
        <v>18</v>
      </c>
      <c r="H2094" s="3" t="s">
        <v>17</v>
      </c>
      <c r="I2094" s="3" t="s">
        <v>30</v>
      </c>
      <c r="J2094" s="3">
        <v>160</v>
      </c>
      <c r="K2094" s="3">
        <v>88</v>
      </c>
      <c r="L2094" s="3">
        <v>0</v>
      </c>
      <c r="M2094" s="4">
        <f>PI()*(K2094/2)^2/1000+PI()*(L2094/2)^2/1000</f>
        <v>6.0821233773498395</v>
      </c>
      <c r="N2094" s="33">
        <v>0</v>
      </c>
      <c r="O2094" s="3">
        <v>6</v>
      </c>
      <c r="P2094" s="3">
        <v>4.1230000000000002</v>
      </c>
      <c r="Q2094" s="3">
        <v>6.1449999999999996</v>
      </c>
      <c r="R2094" s="3">
        <v>6.016</v>
      </c>
      <c r="S2094" s="6">
        <v>0</v>
      </c>
      <c r="T2094" s="6">
        <f>R2094-S2094</f>
        <v>6.016</v>
      </c>
      <c r="U2094" s="6">
        <v>6.016</v>
      </c>
      <c r="V2094" s="6">
        <f>U2094-S2094</f>
        <v>6.016</v>
      </c>
      <c r="W2094" s="6">
        <f>100 - (1 - (((U2094-T2094)/U2094)+(S2094/T2094)))*100</f>
        <v>0</v>
      </c>
      <c r="X2094" s="6">
        <v>6.016</v>
      </c>
      <c r="Y2094" s="13">
        <f>(X2094-U2094)/U2094*100</f>
        <v>0</v>
      </c>
      <c r="Z2094" s="14">
        <f>IF(W2094&gt;10,"NA",Y2094)</f>
        <v>0</v>
      </c>
    </row>
    <row r="2095" spans="1:26" ht="19" x14ac:dyDescent="0.25">
      <c r="A2095" s="23">
        <v>2094</v>
      </c>
      <c r="B2095" s="5" t="s">
        <v>0</v>
      </c>
      <c r="C2095" s="3" t="s">
        <v>46</v>
      </c>
      <c r="D2095" s="3" t="s">
        <v>46</v>
      </c>
      <c r="E2095" s="3" t="s">
        <v>47</v>
      </c>
      <c r="F2095" s="3" t="s">
        <v>41</v>
      </c>
      <c r="G2095" s="3">
        <v>18</v>
      </c>
      <c r="H2095" s="3" t="s">
        <v>17</v>
      </c>
      <c r="I2095" s="3" t="s">
        <v>30</v>
      </c>
      <c r="J2095" s="3">
        <v>160</v>
      </c>
      <c r="K2095" s="3">
        <v>88</v>
      </c>
      <c r="L2095" s="3">
        <v>0</v>
      </c>
      <c r="M2095" s="4">
        <f>PI()*(K2095/2)^2/1000+PI()*(L2095/2)^2/1000</f>
        <v>6.0821233773498395</v>
      </c>
      <c r="N2095" s="33">
        <v>0</v>
      </c>
      <c r="O2095" s="3">
        <v>7</v>
      </c>
      <c r="P2095" s="3">
        <v>4.1349999999999998</v>
      </c>
      <c r="Q2095" s="3">
        <v>5.6859999999999999</v>
      </c>
      <c r="R2095" s="3">
        <v>5.57</v>
      </c>
      <c r="S2095" s="6">
        <v>0</v>
      </c>
      <c r="T2095" s="6">
        <f>R2095-S2095</f>
        <v>5.57</v>
      </c>
      <c r="U2095" s="6">
        <v>5.57</v>
      </c>
      <c r="V2095" s="6">
        <f>U2095-S2095</f>
        <v>5.57</v>
      </c>
      <c r="W2095" s="6">
        <f>100 - (1 - (((U2095-T2095)/U2095)+(S2095/T2095)))*100</f>
        <v>0</v>
      </c>
      <c r="X2095" s="6">
        <v>5.57</v>
      </c>
      <c r="Y2095" s="13">
        <f>(X2095-U2095)/U2095*100</f>
        <v>0</v>
      </c>
      <c r="Z2095" s="14">
        <f>IF(W2095&gt;10,"NA",Y2095)</f>
        <v>0</v>
      </c>
    </row>
    <row r="2096" spans="1:26" ht="19" x14ac:dyDescent="0.25">
      <c r="A2096" s="23">
        <v>2095</v>
      </c>
      <c r="B2096" s="5" t="s">
        <v>0</v>
      </c>
      <c r="C2096" s="3" t="s">
        <v>46</v>
      </c>
      <c r="D2096" s="3" t="s">
        <v>46</v>
      </c>
      <c r="E2096" s="3" t="s">
        <v>47</v>
      </c>
      <c r="F2096" s="3" t="s">
        <v>41</v>
      </c>
      <c r="G2096" s="3">
        <v>18</v>
      </c>
      <c r="H2096" s="3" t="s">
        <v>17</v>
      </c>
      <c r="I2096" s="3" t="s">
        <v>30</v>
      </c>
      <c r="J2096" s="3">
        <v>160</v>
      </c>
      <c r="K2096" s="3">
        <v>88</v>
      </c>
      <c r="L2096" s="3">
        <v>0</v>
      </c>
      <c r="M2096" s="4">
        <f>PI()*(K2096/2)^2/1000+PI()*(L2096/2)^2/1000</f>
        <v>6.0821233773498395</v>
      </c>
      <c r="N2096" s="33">
        <v>0</v>
      </c>
      <c r="O2096" s="3">
        <v>8</v>
      </c>
      <c r="P2096" s="3">
        <v>2.4369999999999998</v>
      </c>
      <c r="Q2096" s="3">
        <v>2.8730000000000002</v>
      </c>
      <c r="R2096" s="3">
        <v>2.7890000000000001</v>
      </c>
      <c r="S2096" s="6">
        <v>0</v>
      </c>
      <c r="T2096" s="6">
        <f>R2096-S2096</f>
        <v>2.7890000000000001</v>
      </c>
      <c r="U2096" s="6">
        <v>2.7890000000000001</v>
      </c>
      <c r="V2096" s="6">
        <f>U2096-S2096</f>
        <v>2.7890000000000001</v>
      </c>
      <c r="W2096" s="6">
        <f>100 - (1 - (((U2096-T2096)/U2096)+(S2096/T2096)))*100</f>
        <v>0</v>
      </c>
      <c r="X2096" s="6">
        <v>2.7890000000000001</v>
      </c>
      <c r="Y2096" s="13">
        <f>(X2096-U2096)/U2096*100</f>
        <v>0</v>
      </c>
      <c r="Z2096" s="14">
        <f>IF(W2096&gt;10,"NA",Y2096)</f>
        <v>0</v>
      </c>
    </row>
    <row r="2097" spans="1:26" ht="19" x14ac:dyDescent="0.25">
      <c r="A2097" s="23">
        <v>2096</v>
      </c>
      <c r="B2097" s="5" t="s">
        <v>0</v>
      </c>
      <c r="C2097" s="3" t="s">
        <v>46</v>
      </c>
      <c r="D2097" s="3" t="s">
        <v>46</v>
      </c>
      <c r="E2097" s="3" t="s">
        <v>47</v>
      </c>
      <c r="F2097" s="3" t="s">
        <v>41</v>
      </c>
      <c r="G2097" s="3">
        <v>18</v>
      </c>
      <c r="H2097" s="3" t="s">
        <v>17</v>
      </c>
      <c r="I2097" s="3" t="s">
        <v>30</v>
      </c>
      <c r="J2097" s="3">
        <v>160</v>
      </c>
      <c r="K2097" s="3">
        <v>88</v>
      </c>
      <c r="L2097" s="3">
        <v>0</v>
      </c>
      <c r="M2097" s="4">
        <f>PI()*(K2097/2)^2/1000+PI()*(L2097/2)^2/1000</f>
        <v>6.0821233773498395</v>
      </c>
      <c r="N2097" s="33">
        <v>0</v>
      </c>
      <c r="O2097" s="3">
        <v>9</v>
      </c>
      <c r="P2097" s="3">
        <v>3.4849999999999999</v>
      </c>
      <c r="Q2097" s="3">
        <v>4.7450000000000001</v>
      </c>
      <c r="R2097" s="3">
        <v>4.6689999999999996</v>
      </c>
      <c r="S2097" s="6">
        <v>0</v>
      </c>
      <c r="T2097" s="6">
        <f>R2097-S2097</f>
        <v>4.6689999999999996</v>
      </c>
      <c r="U2097" s="6">
        <v>4.6689999999999996</v>
      </c>
      <c r="V2097" s="6">
        <f>U2097-S2097</f>
        <v>4.6689999999999996</v>
      </c>
      <c r="W2097" s="6">
        <f>100 - (1 - (((U2097-T2097)/U2097)+(S2097/T2097)))*100</f>
        <v>0</v>
      </c>
      <c r="X2097" s="6">
        <v>4.6689999999999996</v>
      </c>
      <c r="Y2097" s="13">
        <f>(X2097-U2097)/U2097*100</f>
        <v>0</v>
      </c>
      <c r="Z2097" s="14">
        <f>IF(W2097&gt;10,"NA",Y2097)</f>
        <v>0</v>
      </c>
    </row>
    <row r="2098" spans="1:26" ht="19" x14ac:dyDescent="0.25">
      <c r="A2098" s="23">
        <v>2097</v>
      </c>
      <c r="B2098" s="5" t="s">
        <v>0</v>
      </c>
      <c r="C2098" s="3" t="s">
        <v>46</v>
      </c>
      <c r="D2098" s="3" t="s">
        <v>46</v>
      </c>
      <c r="E2098" s="3" t="s">
        <v>47</v>
      </c>
      <c r="F2098" s="3" t="s">
        <v>41</v>
      </c>
      <c r="G2098" s="3">
        <v>18</v>
      </c>
      <c r="H2098" s="3" t="s">
        <v>17</v>
      </c>
      <c r="I2098" s="3" t="s">
        <v>30</v>
      </c>
      <c r="J2098" s="3">
        <v>160</v>
      </c>
      <c r="K2098" s="3">
        <v>88</v>
      </c>
      <c r="L2098" s="3">
        <v>0</v>
      </c>
      <c r="M2098" s="4">
        <f>PI()*(K2098/2)^2/1000+PI()*(L2098/2)^2/1000</f>
        <v>6.0821233773498395</v>
      </c>
      <c r="N2098" s="33">
        <v>0</v>
      </c>
      <c r="O2098" s="3">
        <v>10</v>
      </c>
      <c r="P2098" s="3">
        <v>3.8490000000000002</v>
      </c>
      <c r="Q2098" s="3">
        <v>5.8849999999999998</v>
      </c>
      <c r="R2098" s="3">
        <v>5.8010000000000002</v>
      </c>
      <c r="S2098" s="6">
        <v>0</v>
      </c>
      <c r="T2098" s="6">
        <f>R2098-S2098</f>
        <v>5.8010000000000002</v>
      </c>
      <c r="U2098" s="6">
        <v>5.8010000000000002</v>
      </c>
      <c r="V2098" s="6">
        <f>U2098-S2098</f>
        <v>5.8010000000000002</v>
      </c>
      <c r="W2098" s="6">
        <f>100 - (1 - (((U2098-T2098)/U2098)+(S2098/T2098)))*100</f>
        <v>0</v>
      </c>
      <c r="X2098" s="6">
        <v>5.8010000000000002</v>
      </c>
      <c r="Y2098" s="13">
        <f>(X2098-U2098)/U2098*100</f>
        <v>0</v>
      </c>
      <c r="Z2098" s="14">
        <f>IF(W2098&gt;10,"NA",Y2098)</f>
        <v>0</v>
      </c>
    </row>
    <row r="2099" spans="1:26" ht="19" x14ac:dyDescent="0.25">
      <c r="A2099" s="23">
        <v>2098</v>
      </c>
      <c r="B2099" s="5" t="s">
        <v>0</v>
      </c>
      <c r="C2099" s="3" t="s">
        <v>46</v>
      </c>
      <c r="D2099" s="3" t="s">
        <v>46</v>
      </c>
      <c r="E2099" s="3" t="s">
        <v>47</v>
      </c>
      <c r="F2099" s="3" t="s">
        <v>41</v>
      </c>
      <c r="G2099" s="3">
        <v>18</v>
      </c>
      <c r="H2099" s="3" t="s">
        <v>17</v>
      </c>
      <c r="I2099" s="3" t="s">
        <v>30</v>
      </c>
      <c r="J2099" s="3">
        <v>160</v>
      </c>
      <c r="K2099" s="3">
        <v>88</v>
      </c>
      <c r="L2099" s="3">
        <v>0</v>
      </c>
      <c r="M2099" s="4">
        <f>PI()*(K2099/2)^2/1000+PI()*(L2099/2)^2/1000</f>
        <v>6.0821233773498395</v>
      </c>
      <c r="N2099" s="33">
        <v>0</v>
      </c>
      <c r="O2099" s="3">
        <v>11</v>
      </c>
      <c r="P2099" s="3">
        <v>1.8620000000000001</v>
      </c>
      <c r="Q2099" s="3">
        <v>1.57</v>
      </c>
      <c r="R2099" s="3">
        <v>1.514</v>
      </c>
      <c r="S2099" s="6">
        <v>0</v>
      </c>
      <c r="T2099" s="6">
        <f>R2099-S2099</f>
        <v>1.514</v>
      </c>
      <c r="U2099" s="6">
        <v>1.514</v>
      </c>
      <c r="V2099" s="6">
        <f>U2099-S2099</f>
        <v>1.514</v>
      </c>
      <c r="W2099" s="6">
        <f>100 - (1 - (((U2099-T2099)/U2099)+(S2099/T2099)))*100</f>
        <v>0</v>
      </c>
      <c r="X2099" s="6">
        <v>1.514</v>
      </c>
      <c r="Y2099" s="13">
        <f>(X2099-U2099)/U2099*100</f>
        <v>0</v>
      </c>
      <c r="Z2099" s="14">
        <f>IF(W2099&gt;10,"NA",Y2099)</f>
        <v>0</v>
      </c>
    </row>
    <row r="2100" spans="1:26" ht="19" x14ac:dyDescent="0.25">
      <c r="A2100" s="23">
        <v>2099</v>
      </c>
      <c r="B2100" s="5" t="s">
        <v>0</v>
      </c>
      <c r="C2100" s="3" t="s">
        <v>46</v>
      </c>
      <c r="D2100" s="3" t="s">
        <v>46</v>
      </c>
      <c r="E2100" s="3" t="s">
        <v>47</v>
      </c>
      <c r="F2100" s="3" t="s">
        <v>41</v>
      </c>
      <c r="G2100" s="3">
        <v>18</v>
      </c>
      <c r="H2100" s="3" t="s">
        <v>17</v>
      </c>
      <c r="I2100" s="3" t="s">
        <v>30</v>
      </c>
      <c r="J2100" s="3">
        <v>160</v>
      </c>
      <c r="K2100" s="3">
        <v>88</v>
      </c>
      <c r="L2100" s="3">
        <v>0</v>
      </c>
      <c r="M2100" s="4">
        <f>PI()*(K2100/2)^2/1000+PI()*(L2100/2)^2/1000</f>
        <v>6.0821233773498395</v>
      </c>
      <c r="N2100" s="33">
        <v>0</v>
      </c>
      <c r="O2100" s="3">
        <v>12</v>
      </c>
      <c r="P2100" s="3">
        <v>1.976</v>
      </c>
      <c r="Q2100" s="3">
        <v>1.8049999999999999</v>
      </c>
      <c r="R2100" s="3">
        <v>1.7430000000000001</v>
      </c>
      <c r="S2100" s="6">
        <v>0</v>
      </c>
      <c r="T2100" s="6">
        <f>R2100-S2100</f>
        <v>1.7430000000000001</v>
      </c>
      <c r="U2100" s="6">
        <v>1.7989999999999999</v>
      </c>
      <c r="V2100" s="6">
        <f>U2100-S2100</f>
        <v>1.7989999999999999</v>
      </c>
      <c r="W2100" s="6">
        <f>100 - (1 - (((U2100-T2100)/U2100)+(S2100/T2100)))*100</f>
        <v>3.112840466926059</v>
      </c>
      <c r="X2100" s="6">
        <v>1.7989999999999999</v>
      </c>
      <c r="Y2100" s="13">
        <f>(X2100-U2100)/U2100*100</f>
        <v>0</v>
      </c>
      <c r="Z2100" s="14">
        <f>IF(W2100&gt;10,"NA",Y2100)</f>
        <v>0</v>
      </c>
    </row>
    <row r="2101" spans="1:26" ht="19" x14ac:dyDescent="0.25">
      <c r="A2101" s="23">
        <v>2100</v>
      </c>
      <c r="B2101" s="5" t="s">
        <v>0</v>
      </c>
      <c r="C2101" s="3" t="s">
        <v>46</v>
      </c>
      <c r="D2101" s="3" t="s">
        <v>46</v>
      </c>
      <c r="E2101" s="3" t="s">
        <v>47</v>
      </c>
      <c r="F2101" s="3" t="s">
        <v>41</v>
      </c>
      <c r="G2101" s="3">
        <v>19</v>
      </c>
      <c r="H2101" s="3" t="s">
        <v>9</v>
      </c>
      <c r="I2101" s="3" t="s">
        <v>56</v>
      </c>
      <c r="J2101" s="3">
        <v>347</v>
      </c>
      <c r="K2101" s="3">
        <v>49</v>
      </c>
      <c r="L2101" s="3">
        <v>38</v>
      </c>
      <c r="M2101" s="4">
        <f>PI()*(K2101/2)^2/1000+PI()*(L2101/2)^2/1000</f>
        <v>3.0198559382631887</v>
      </c>
      <c r="N2101" s="33">
        <v>0</v>
      </c>
      <c r="O2101" s="3">
        <v>1</v>
      </c>
      <c r="P2101" s="3">
        <v>1.573</v>
      </c>
      <c r="Q2101" s="3">
        <v>1.3620000000000001</v>
      </c>
      <c r="R2101" s="3">
        <v>1.3009999999999999</v>
      </c>
      <c r="S2101" s="6">
        <v>0</v>
      </c>
      <c r="T2101" s="6">
        <f>R2101-S2101</f>
        <v>1.3009999999999999</v>
      </c>
      <c r="U2101" s="3">
        <v>1.8819999999999999</v>
      </c>
      <c r="V2101" s="6">
        <f>U2101-S2101</f>
        <v>1.8819999999999999</v>
      </c>
      <c r="W2101" s="6">
        <f>100 - (1 - (((U2101-T2101)/U2101)+(S2101/T2101)))*100</f>
        <v>30.87141339001063</v>
      </c>
      <c r="X2101" s="3">
        <v>1.8819999999999999</v>
      </c>
      <c r="Y2101" s="13">
        <f>(X2101-U2101)/U2101*100</f>
        <v>0</v>
      </c>
      <c r="Z2101" s="14" t="str">
        <f>IF(W2101&gt;10,"NA",Y2101)</f>
        <v>NA</v>
      </c>
    </row>
    <row r="2102" spans="1:26" ht="19" x14ac:dyDescent="0.25">
      <c r="A2102" s="23">
        <v>2101</v>
      </c>
      <c r="B2102" s="5" t="s">
        <v>0</v>
      </c>
      <c r="C2102" s="3" t="s">
        <v>46</v>
      </c>
      <c r="D2102" s="3" t="s">
        <v>46</v>
      </c>
      <c r="E2102" s="3" t="s">
        <v>47</v>
      </c>
      <c r="F2102" s="3" t="s">
        <v>41</v>
      </c>
      <c r="G2102" s="3">
        <v>19</v>
      </c>
      <c r="H2102" s="3" t="s">
        <v>9</v>
      </c>
      <c r="I2102" s="3" t="s">
        <v>56</v>
      </c>
      <c r="J2102" s="3">
        <v>347</v>
      </c>
      <c r="K2102" s="3">
        <v>49</v>
      </c>
      <c r="L2102" s="3">
        <v>38</v>
      </c>
      <c r="M2102" s="4">
        <f>PI()*(K2102/2)^2/1000+PI()*(L2102/2)^2/1000</f>
        <v>3.0198559382631887</v>
      </c>
      <c r="N2102" s="33">
        <v>0</v>
      </c>
      <c r="O2102" s="3">
        <v>2</v>
      </c>
      <c r="P2102" s="3">
        <v>6.1879999999999997</v>
      </c>
      <c r="Q2102" s="3">
        <v>15.709</v>
      </c>
      <c r="R2102" s="3">
        <v>15.577</v>
      </c>
      <c r="S2102" s="6">
        <v>0</v>
      </c>
      <c r="T2102" s="6">
        <f>R2102-S2102</f>
        <v>15.577</v>
      </c>
      <c r="U2102" s="3">
        <v>15.577</v>
      </c>
      <c r="V2102" s="6">
        <f>U2102-S2102</f>
        <v>15.577</v>
      </c>
      <c r="W2102" s="6">
        <f>100 - (1 - (((U2102-T2102)/U2102)+(S2102/T2102)))*100</f>
        <v>0</v>
      </c>
      <c r="X2102" s="3">
        <v>15.577</v>
      </c>
      <c r="Y2102" s="13">
        <f>(X2102-U2102)/U2102*100</f>
        <v>0</v>
      </c>
      <c r="Z2102" s="14">
        <f>IF(W2102&gt;10,"NA",Y2102)</f>
        <v>0</v>
      </c>
    </row>
    <row r="2103" spans="1:26" ht="19" x14ac:dyDescent="0.25">
      <c r="A2103" s="23">
        <v>2102</v>
      </c>
      <c r="B2103" s="5" t="s">
        <v>0</v>
      </c>
      <c r="C2103" s="3" t="s">
        <v>46</v>
      </c>
      <c r="D2103" s="3" t="s">
        <v>46</v>
      </c>
      <c r="E2103" s="3" t="s">
        <v>47</v>
      </c>
      <c r="F2103" s="3" t="s">
        <v>41</v>
      </c>
      <c r="G2103" s="3">
        <v>19</v>
      </c>
      <c r="H2103" s="3" t="s">
        <v>9</v>
      </c>
      <c r="I2103" s="3" t="s">
        <v>56</v>
      </c>
      <c r="J2103" s="3">
        <v>347</v>
      </c>
      <c r="K2103" s="3">
        <v>49</v>
      </c>
      <c r="L2103" s="3">
        <v>38</v>
      </c>
      <c r="M2103" s="4">
        <f>PI()*(K2103/2)^2/1000+PI()*(L2103/2)^2/1000</f>
        <v>3.0198559382631887</v>
      </c>
      <c r="N2103" s="33">
        <v>0</v>
      </c>
      <c r="O2103" s="3">
        <v>3</v>
      </c>
      <c r="P2103" s="3">
        <v>4.1719999999999997</v>
      </c>
      <c r="Q2103" s="3">
        <v>6.9130000000000003</v>
      </c>
      <c r="R2103" s="3">
        <v>6.798</v>
      </c>
      <c r="S2103" s="6">
        <v>0</v>
      </c>
      <c r="T2103" s="6">
        <f>R2103-S2103</f>
        <v>6.798</v>
      </c>
      <c r="U2103" s="3">
        <v>6.798</v>
      </c>
      <c r="V2103" s="6">
        <f>U2103-S2103</f>
        <v>6.798</v>
      </c>
      <c r="W2103" s="6">
        <f>100 - (1 - (((U2103-T2103)/U2103)+(S2103/T2103)))*100</f>
        <v>0</v>
      </c>
      <c r="X2103" s="3">
        <v>6.798</v>
      </c>
      <c r="Y2103" s="13">
        <f>(X2103-U2103)/U2103*100</f>
        <v>0</v>
      </c>
      <c r="Z2103" s="14">
        <f>IF(W2103&gt;10,"NA",Y2103)</f>
        <v>0</v>
      </c>
    </row>
    <row r="2104" spans="1:26" ht="19" x14ac:dyDescent="0.25">
      <c r="A2104" s="23">
        <v>2103</v>
      </c>
      <c r="B2104" s="5" t="s">
        <v>0</v>
      </c>
      <c r="C2104" s="3" t="s">
        <v>46</v>
      </c>
      <c r="D2104" s="3" t="s">
        <v>46</v>
      </c>
      <c r="E2104" s="3" t="s">
        <v>47</v>
      </c>
      <c r="F2104" s="3" t="s">
        <v>41</v>
      </c>
      <c r="G2104" s="3">
        <v>19</v>
      </c>
      <c r="H2104" s="3" t="s">
        <v>9</v>
      </c>
      <c r="I2104" s="3" t="s">
        <v>56</v>
      </c>
      <c r="J2104" s="3">
        <v>347</v>
      </c>
      <c r="K2104" s="3">
        <v>49</v>
      </c>
      <c r="L2104" s="3">
        <v>38</v>
      </c>
      <c r="M2104" s="4">
        <f>PI()*(K2104/2)^2/1000+PI()*(L2104/2)^2/1000</f>
        <v>3.0198559382631887</v>
      </c>
      <c r="N2104" s="33">
        <v>0</v>
      </c>
      <c r="O2104" s="3">
        <v>4</v>
      </c>
      <c r="P2104" s="3">
        <v>5.2210000000000001</v>
      </c>
      <c r="Q2104" s="3">
        <v>9.6150000000000002</v>
      </c>
      <c r="R2104" s="3">
        <v>9.5289999999999999</v>
      </c>
      <c r="S2104" s="6">
        <v>0</v>
      </c>
      <c r="T2104" s="6">
        <f>R2104-S2104</f>
        <v>9.5289999999999999</v>
      </c>
      <c r="U2104" s="3">
        <v>9.59</v>
      </c>
      <c r="V2104" s="6">
        <f>U2104-S2104</f>
        <v>9.59</v>
      </c>
      <c r="W2104" s="6">
        <f>100 - (1 - (((U2104-T2104)/U2104)+(S2104/T2104)))*100</f>
        <v>0.63607924921794279</v>
      </c>
      <c r="X2104" s="3">
        <v>9.59</v>
      </c>
      <c r="Y2104" s="13">
        <f>(X2104-U2104)/U2104*100</f>
        <v>0</v>
      </c>
      <c r="Z2104" s="14">
        <f>IF(W2104&gt;10,"NA",Y2104)</f>
        <v>0</v>
      </c>
    </row>
    <row r="2105" spans="1:26" ht="19" x14ac:dyDescent="0.25">
      <c r="A2105" s="23">
        <v>2104</v>
      </c>
      <c r="B2105" s="5" t="s">
        <v>0</v>
      </c>
      <c r="C2105" s="3" t="s">
        <v>46</v>
      </c>
      <c r="D2105" s="3" t="s">
        <v>46</v>
      </c>
      <c r="E2105" s="3" t="s">
        <v>47</v>
      </c>
      <c r="F2105" s="3" t="s">
        <v>41</v>
      </c>
      <c r="G2105" s="3">
        <v>19</v>
      </c>
      <c r="H2105" s="3" t="s">
        <v>9</v>
      </c>
      <c r="I2105" s="3" t="s">
        <v>56</v>
      </c>
      <c r="J2105" s="3">
        <v>347</v>
      </c>
      <c r="K2105" s="3">
        <v>49</v>
      </c>
      <c r="L2105" s="3">
        <v>38</v>
      </c>
      <c r="M2105" s="4">
        <f>PI()*(K2105/2)^2/1000+PI()*(L2105/2)^2/1000</f>
        <v>3.0198559382631887</v>
      </c>
      <c r="N2105" s="33">
        <v>0</v>
      </c>
      <c r="O2105" s="3">
        <v>5</v>
      </c>
      <c r="P2105" s="3">
        <v>6.851</v>
      </c>
      <c r="Q2105" s="3">
        <v>17.489999999999998</v>
      </c>
      <c r="R2105" s="3">
        <v>17.318999999999999</v>
      </c>
      <c r="S2105" s="6">
        <v>0</v>
      </c>
      <c r="T2105" s="6">
        <f>R2105-S2105</f>
        <v>17.318999999999999</v>
      </c>
      <c r="U2105" s="3">
        <v>17.428000000000001</v>
      </c>
      <c r="V2105" s="6">
        <f>U2105-S2105</f>
        <v>17.428000000000001</v>
      </c>
      <c r="W2105" s="6">
        <f>100 - (1 - (((U2105-T2105)/U2105)+(S2105/T2105)))*100</f>
        <v>0.62543034197844349</v>
      </c>
      <c r="X2105" s="3">
        <v>17.428000000000001</v>
      </c>
      <c r="Y2105" s="13">
        <f>(X2105-U2105)/U2105*100</f>
        <v>0</v>
      </c>
      <c r="Z2105" s="14">
        <f>IF(W2105&gt;10,"NA",Y2105)</f>
        <v>0</v>
      </c>
    </row>
    <row r="2106" spans="1:26" ht="19" x14ac:dyDescent="0.25">
      <c r="A2106" s="23">
        <v>2105</v>
      </c>
      <c r="B2106" s="5" t="s">
        <v>0</v>
      </c>
      <c r="C2106" s="3" t="s">
        <v>46</v>
      </c>
      <c r="D2106" s="3" t="s">
        <v>46</v>
      </c>
      <c r="E2106" s="3" t="s">
        <v>47</v>
      </c>
      <c r="F2106" s="3" t="s">
        <v>41</v>
      </c>
      <c r="G2106" s="3">
        <v>19</v>
      </c>
      <c r="H2106" s="3" t="s">
        <v>9</v>
      </c>
      <c r="I2106" s="3" t="s">
        <v>56</v>
      </c>
      <c r="J2106" s="3">
        <v>347</v>
      </c>
      <c r="K2106" s="3">
        <v>49</v>
      </c>
      <c r="L2106" s="3">
        <v>38</v>
      </c>
      <c r="M2106" s="4">
        <f>PI()*(K2106/2)^2/1000+PI()*(L2106/2)^2/1000</f>
        <v>3.0198559382631887</v>
      </c>
      <c r="N2106" s="33">
        <v>0</v>
      </c>
      <c r="O2106" s="3">
        <v>6</v>
      </c>
      <c r="P2106" s="3">
        <v>6.6159999999999997</v>
      </c>
      <c r="Q2106" s="3">
        <v>17.021000000000001</v>
      </c>
      <c r="R2106" s="3">
        <v>16.913</v>
      </c>
      <c r="S2106" s="6">
        <v>0</v>
      </c>
      <c r="T2106" s="6">
        <f>R2106-S2106</f>
        <v>16.913</v>
      </c>
      <c r="U2106" s="3">
        <v>16.913</v>
      </c>
      <c r="V2106" s="6">
        <f>U2106-S2106</f>
        <v>16.913</v>
      </c>
      <c r="W2106" s="6">
        <f>100 - (1 - (((U2106-T2106)/U2106)+(S2106/T2106)))*100</f>
        <v>0</v>
      </c>
      <c r="X2106" s="3">
        <v>16.913</v>
      </c>
      <c r="Y2106" s="13">
        <f>(X2106-U2106)/U2106*100</f>
        <v>0</v>
      </c>
      <c r="Z2106" s="14">
        <f>IF(W2106&gt;10,"NA",Y2106)</f>
        <v>0</v>
      </c>
    </row>
    <row r="2107" spans="1:26" ht="19" x14ac:dyDescent="0.25">
      <c r="A2107" s="23">
        <v>2106</v>
      </c>
      <c r="B2107" s="5" t="s">
        <v>0</v>
      </c>
      <c r="C2107" s="3" t="s">
        <v>46</v>
      </c>
      <c r="D2107" s="3" t="s">
        <v>46</v>
      </c>
      <c r="E2107" s="3" t="s">
        <v>47</v>
      </c>
      <c r="F2107" s="3" t="s">
        <v>41</v>
      </c>
      <c r="G2107" s="3">
        <v>19</v>
      </c>
      <c r="H2107" s="3" t="s">
        <v>9</v>
      </c>
      <c r="I2107" s="3" t="s">
        <v>56</v>
      </c>
      <c r="J2107" s="3">
        <v>347</v>
      </c>
      <c r="K2107" s="3">
        <v>49</v>
      </c>
      <c r="L2107" s="3">
        <v>38</v>
      </c>
      <c r="M2107" s="4">
        <f>PI()*(K2107/2)^2/1000+PI()*(L2107/2)^2/1000</f>
        <v>3.0198559382631887</v>
      </c>
      <c r="N2107" s="33">
        <v>0</v>
      </c>
      <c r="O2107" s="3">
        <v>7</v>
      </c>
      <c r="P2107" s="3">
        <v>5.6319999999999997</v>
      </c>
      <c r="Q2107" s="3">
        <v>12.888</v>
      </c>
      <c r="R2107" s="3">
        <v>12.68</v>
      </c>
      <c r="S2107" s="6">
        <v>0</v>
      </c>
      <c r="T2107" s="6">
        <f>R2107-S2107</f>
        <v>12.68</v>
      </c>
      <c r="U2107" s="3">
        <v>12.68</v>
      </c>
      <c r="V2107" s="6">
        <f>U2107-S2107</f>
        <v>12.68</v>
      </c>
      <c r="W2107" s="6">
        <f>100 - (1 - (((U2107-T2107)/U2107)+(S2107/T2107)))*100</f>
        <v>0</v>
      </c>
      <c r="X2107" s="3">
        <v>12.68</v>
      </c>
      <c r="Y2107" s="13">
        <f>(X2107-U2107)/U2107*100</f>
        <v>0</v>
      </c>
      <c r="Z2107" s="14">
        <f>IF(W2107&gt;10,"NA",Y2107)</f>
        <v>0</v>
      </c>
    </row>
    <row r="2108" spans="1:26" ht="19" x14ac:dyDescent="0.25">
      <c r="A2108" s="23">
        <v>2107</v>
      </c>
      <c r="B2108" s="5" t="s">
        <v>0</v>
      </c>
      <c r="C2108" s="3" t="s">
        <v>46</v>
      </c>
      <c r="D2108" s="3" t="s">
        <v>46</v>
      </c>
      <c r="E2108" s="3" t="s">
        <v>47</v>
      </c>
      <c r="F2108" s="3" t="s">
        <v>41</v>
      </c>
      <c r="G2108" s="3">
        <v>19</v>
      </c>
      <c r="H2108" s="3" t="s">
        <v>17</v>
      </c>
      <c r="I2108" s="3" t="s">
        <v>56</v>
      </c>
      <c r="J2108" s="3">
        <v>347</v>
      </c>
      <c r="K2108" s="3">
        <v>49</v>
      </c>
      <c r="L2108" s="3">
        <v>38</v>
      </c>
      <c r="M2108" s="4">
        <f>PI()*(K2108/2)^2/1000+PI()*(L2108/2)^2/1000</f>
        <v>3.0198559382631887</v>
      </c>
      <c r="N2108" s="33">
        <v>0</v>
      </c>
      <c r="O2108" s="3">
        <v>1</v>
      </c>
      <c r="P2108" s="3">
        <v>5.7720000000000002</v>
      </c>
      <c r="Q2108" s="3">
        <v>11.433999999999999</v>
      </c>
      <c r="R2108" s="3">
        <v>11.334</v>
      </c>
      <c r="S2108" s="6">
        <v>0</v>
      </c>
      <c r="T2108" s="6">
        <f>R2108-S2108</f>
        <v>11.334</v>
      </c>
      <c r="U2108" s="3">
        <v>14.898999999999999</v>
      </c>
      <c r="V2108" s="6">
        <f>U2108-S2108</f>
        <v>14.898999999999999</v>
      </c>
      <c r="W2108" s="6">
        <f>100 - (1 - (((U2108-T2108)/U2108)+(S2108/T2108)))*100</f>
        <v>23.927780387945489</v>
      </c>
      <c r="X2108" s="3">
        <v>14.898999999999999</v>
      </c>
      <c r="Y2108" s="13">
        <f>(X2108-U2108)/U2108*100</f>
        <v>0</v>
      </c>
      <c r="Z2108" s="14" t="str">
        <f>IF(W2108&gt;10,"NA",Y2108)</f>
        <v>NA</v>
      </c>
    </row>
    <row r="2109" spans="1:26" ht="19" x14ac:dyDescent="0.25">
      <c r="A2109" s="23">
        <v>2108</v>
      </c>
      <c r="B2109" s="5" t="s">
        <v>0</v>
      </c>
      <c r="C2109" s="3" t="s">
        <v>46</v>
      </c>
      <c r="D2109" s="3" t="s">
        <v>46</v>
      </c>
      <c r="E2109" s="3" t="s">
        <v>47</v>
      </c>
      <c r="F2109" s="3" t="s">
        <v>41</v>
      </c>
      <c r="G2109" s="3">
        <v>19</v>
      </c>
      <c r="H2109" s="3" t="s">
        <v>17</v>
      </c>
      <c r="I2109" s="3" t="s">
        <v>56</v>
      </c>
      <c r="J2109" s="3">
        <v>347</v>
      </c>
      <c r="K2109" s="3">
        <v>49</v>
      </c>
      <c r="L2109" s="3">
        <v>38</v>
      </c>
      <c r="M2109" s="4">
        <f>PI()*(K2109/2)^2/1000+PI()*(L2109/2)^2/1000</f>
        <v>3.0198559382631887</v>
      </c>
      <c r="N2109" s="33">
        <v>0</v>
      </c>
      <c r="O2109" s="3">
        <v>2</v>
      </c>
      <c r="P2109" s="3">
        <v>5.2169999999999996</v>
      </c>
      <c r="Q2109" s="3">
        <v>10.018000000000001</v>
      </c>
      <c r="R2109" s="3">
        <v>9.8870000000000005</v>
      </c>
      <c r="S2109" s="6">
        <v>0</v>
      </c>
      <c r="T2109" s="6">
        <f>R2109-S2109</f>
        <v>9.8870000000000005</v>
      </c>
      <c r="U2109" s="3">
        <v>13.967000000000001</v>
      </c>
      <c r="V2109" s="6">
        <f>U2109-S2109</f>
        <v>13.967000000000001</v>
      </c>
      <c r="W2109" s="6">
        <f>100 - (1 - (((U2109-T2109)/U2109)+(S2109/T2109)))*100</f>
        <v>29.211713324264338</v>
      </c>
      <c r="X2109" s="3">
        <v>13.967000000000001</v>
      </c>
      <c r="Y2109" s="13">
        <f>(X2109-U2109)/U2109*100</f>
        <v>0</v>
      </c>
      <c r="Z2109" s="14" t="str">
        <f>IF(W2109&gt;10,"NA",Y2109)</f>
        <v>NA</v>
      </c>
    </row>
    <row r="2110" spans="1:26" ht="19" x14ac:dyDescent="0.25">
      <c r="A2110" s="23">
        <v>2109</v>
      </c>
      <c r="B2110" s="5" t="s">
        <v>0</v>
      </c>
      <c r="C2110" s="3" t="s">
        <v>46</v>
      </c>
      <c r="D2110" s="3" t="s">
        <v>46</v>
      </c>
      <c r="E2110" s="3" t="s">
        <v>47</v>
      </c>
      <c r="F2110" s="3" t="s">
        <v>41</v>
      </c>
      <c r="G2110" s="3">
        <v>19</v>
      </c>
      <c r="H2110" s="3" t="s">
        <v>17</v>
      </c>
      <c r="I2110" s="3" t="s">
        <v>56</v>
      </c>
      <c r="J2110" s="3">
        <v>347</v>
      </c>
      <c r="K2110" s="3">
        <v>49</v>
      </c>
      <c r="L2110" s="3">
        <v>38</v>
      </c>
      <c r="M2110" s="4">
        <f>PI()*(K2110/2)^2/1000+PI()*(L2110/2)^2/1000</f>
        <v>3.0198559382631887</v>
      </c>
      <c r="N2110" s="33">
        <v>0</v>
      </c>
      <c r="O2110" s="3">
        <v>3</v>
      </c>
      <c r="P2110" s="3">
        <v>4.4050000000000002</v>
      </c>
      <c r="Q2110" s="3">
        <v>5.89</v>
      </c>
      <c r="R2110" s="3">
        <v>5.806</v>
      </c>
      <c r="S2110" s="6">
        <v>0</v>
      </c>
      <c r="T2110" s="6">
        <f>R2110-S2110</f>
        <v>5.806</v>
      </c>
      <c r="U2110" s="3">
        <v>9.7639999999999993</v>
      </c>
      <c r="V2110" s="6">
        <f>U2110-S2110</f>
        <v>9.7639999999999993</v>
      </c>
      <c r="W2110" s="6">
        <f>100 - (1 - (((U2110-T2110)/U2110)+(S2110/T2110)))*100</f>
        <v>40.536665301106098</v>
      </c>
      <c r="X2110" s="3">
        <v>9.7639999999999993</v>
      </c>
      <c r="Y2110" s="13">
        <f>(X2110-U2110)/U2110*100</f>
        <v>0</v>
      </c>
      <c r="Z2110" s="14" t="str">
        <f>IF(W2110&gt;10,"NA",Y2110)</f>
        <v>NA</v>
      </c>
    </row>
    <row r="2111" spans="1:26" ht="19" x14ac:dyDescent="0.25">
      <c r="A2111" s="23">
        <v>2110</v>
      </c>
      <c r="B2111" s="5" t="s">
        <v>0</v>
      </c>
      <c r="C2111" s="3" t="s">
        <v>46</v>
      </c>
      <c r="D2111" s="3" t="s">
        <v>46</v>
      </c>
      <c r="E2111" s="3" t="s">
        <v>47</v>
      </c>
      <c r="F2111" s="3" t="s">
        <v>41</v>
      </c>
      <c r="G2111" s="3">
        <v>19</v>
      </c>
      <c r="H2111" s="3" t="s">
        <v>17</v>
      </c>
      <c r="I2111" s="3" t="s">
        <v>56</v>
      </c>
      <c r="J2111" s="3">
        <v>347</v>
      </c>
      <c r="K2111" s="3">
        <v>49</v>
      </c>
      <c r="L2111" s="3">
        <v>38</v>
      </c>
      <c r="M2111" s="4">
        <f>PI()*(K2111/2)^2/1000+PI()*(L2111/2)^2/1000</f>
        <v>3.0198559382631887</v>
      </c>
      <c r="N2111" s="33">
        <v>0</v>
      </c>
      <c r="O2111" s="3">
        <v>4</v>
      </c>
      <c r="P2111" s="3">
        <v>4.7089999999999996</v>
      </c>
      <c r="Q2111" s="3">
        <v>6.72</v>
      </c>
      <c r="R2111" s="3">
        <v>6.6210000000000004</v>
      </c>
      <c r="S2111" s="6">
        <v>0</v>
      </c>
      <c r="T2111" s="6">
        <f>R2111-S2111</f>
        <v>6.6210000000000004</v>
      </c>
      <c r="U2111" s="3">
        <v>13.087999999999999</v>
      </c>
      <c r="V2111" s="6">
        <f>U2111-S2111</f>
        <v>13.087999999999999</v>
      </c>
      <c r="W2111" s="6">
        <f>100 - (1 - (((U2111-T2111)/U2111)+(S2111/T2111)))*100</f>
        <v>49.411674816625919</v>
      </c>
      <c r="X2111" s="3">
        <v>13.087999999999999</v>
      </c>
      <c r="Y2111" s="13">
        <f>(X2111-U2111)/U2111*100</f>
        <v>0</v>
      </c>
      <c r="Z2111" s="14" t="str">
        <f>IF(W2111&gt;10,"NA",Y2111)</f>
        <v>NA</v>
      </c>
    </row>
    <row r="2112" spans="1:26" ht="19" x14ac:dyDescent="0.25">
      <c r="A2112" s="23">
        <v>2111</v>
      </c>
      <c r="B2112" s="5" t="s">
        <v>0</v>
      </c>
      <c r="C2112" s="3" t="s">
        <v>46</v>
      </c>
      <c r="D2112" s="3" t="s">
        <v>46</v>
      </c>
      <c r="E2112" s="3" t="s">
        <v>47</v>
      </c>
      <c r="F2112" s="3" t="s">
        <v>41</v>
      </c>
      <c r="G2112" s="3">
        <v>19</v>
      </c>
      <c r="H2112" s="3" t="s">
        <v>17</v>
      </c>
      <c r="I2112" s="3" t="s">
        <v>56</v>
      </c>
      <c r="J2112" s="3">
        <v>347</v>
      </c>
      <c r="K2112" s="3">
        <v>49</v>
      </c>
      <c r="L2112" s="3">
        <v>38</v>
      </c>
      <c r="M2112" s="4">
        <f>PI()*(K2112/2)^2/1000+PI()*(L2112/2)^2/1000</f>
        <v>3.0198559382631887</v>
      </c>
      <c r="N2112" s="33">
        <v>0</v>
      </c>
      <c r="O2112" s="3">
        <v>5</v>
      </c>
      <c r="P2112" s="3">
        <v>5.1669999999999998</v>
      </c>
      <c r="Q2112" s="3">
        <v>11.263999999999999</v>
      </c>
      <c r="R2112" s="3">
        <v>11.122999999999999</v>
      </c>
      <c r="S2112" s="6">
        <v>0</v>
      </c>
      <c r="T2112" s="6">
        <f>R2112-S2112</f>
        <v>11.122999999999999</v>
      </c>
      <c r="U2112" s="3">
        <v>14.225</v>
      </c>
      <c r="V2112" s="6">
        <f>U2112-S2112</f>
        <v>14.225</v>
      </c>
      <c r="W2112" s="6">
        <f>100 - (1 - (((U2112-T2112)/U2112)+(S2112/T2112)))*100</f>
        <v>21.8066783831283</v>
      </c>
      <c r="X2112" s="3">
        <v>14.225</v>
      </c>
      <c r="Y2112" s="13">
        <f>(X2112-U2112)/U2112*100</f>
        <v>0</v>
      </c>
      <c r="Z2112" s="14" t="str">
        <f>IF(W2112&gt;10,"NA",Y2112)</f>
        <v>NA</v>
      </c>
    </row>
    <row r="2113" spans="1:26" ht="19" x14ac:dyDescent="0.25">
      <c r="A2113" s="23">
        <v>2112</v>
      </c>
      <c r="B2113" s="5" t="s">
        <v>0</v>
      </c>
      <c r="C2113" s="3" t="s">
        <v>46</v>
      </c>
      <c r="D2113" s="3" t="s">
        <v>46</v>
      </c>
      <c r="E2113" s="3" t="s">
        <v>47</v>
      </c>
      <c r="F2113" s="3" t="s">
        <v>41</v>
      </c>
      <c r="G2113" s="3">
        <v>19</v>
      </c>
      <c r="H2113" s="3" t="s">
        <v>17</v>
      </c>
      <c r="I2113" s="3" t="s">
        <v>56</v>
      </c>
      <c r="J2113" s="3">
        <v>347</v>
      </c>
      <c r="K2113" s="3">
        <v>49</v>
      </c>
      <c r="L2113" s="3">
        <v>38</v>
      </c>
      <c r="M2113" s="4">
        <f>PI()*(K2113/2)^2/1000+PI()*(L2113/2)^2/1000</f>
        <v>3.0198559382631887</v>
      </c>
      <c r="N2113" s="33">
        <v>0</v>
      </c>
      <c r="O2113" s="3">
        <v>6</v>
      </c>
      <c r="P2113" s="3">
        <v>7.2450000000000001</v>
      </c>
      <c r="Q2113" s="3">
        <v>20.058</v>
      </c>
      <c r="R2113" s="3">
        <v>19.913</v>
      </c>
      <c r="S2113" s="6">
        <v>0</v>
      </c>
      <c r="T2113" s="6">
        <f>R2113-S2113</f>
        <v>19.913</v>
      </c>
      <c r="U2113" s="3">
        <v>20.164000000000001</v>
      </c>
      <c r="V2113" s="6">
        <f>U2113-S2113</f>
        <v>20.164000000000001</v>
      </c>
      <c r="W2113" s="6">
        <f>100 - (1 - (((U2113-T2113)/U2113)+(S2113/T2113)))*100</f>
        <v>1.2447926998611365</v>
      </c>
      <c r="X2113" s="3">
        <v>20.164000000000001</v>
      </c>
      <c r="Y2113" s="13">
        <f>(X2113-U2113)/U2113*100</f>
        <v>0</v>
      </c>
      <c r="Z2113" s="14">
        <f>IF(W2113&gt;10,"NA",Y2113)</f>
        <v>0</v>
      </c>
    </row>
    <row r="2114" spans="1:26" ht="19" x14ac:dyDescent="0.25">
      <c r="A2114" s="23">
        <v>2113</v>
      </c>
      <c r="B2114" s="5" t="s">
        <v>0</v>
      </c>
      <c r="C2114" s="3" t="s">
        <v>46</v>
      </c>
      <c r="D2114" s="3" t="s">
        <v>46</v>
      </c>
      <c r="E2114" s="3" t="s">
        <v>47</v>
      </c>
      <c r="F2114" s="3" t="s">
        <v>41</v>
      </c>
      <c r="G2114" s="3">
        <v>19</v>
      </c>
      <c r="H2114" s="3" t="s">
        <v>17</v>
      </c>
      <c r="I2114" s="3" t="s">
        <v>56</v>
      </c>
      <c r="J2114" s="3">
        <v>347</v>
      </c>
      <c r="K2114" s="3">
        <v>49</v>
      </c>
      <c r="L2114" s="3">
        <v>38</v>
      </c>
      <c r="M2114" s="4">
        <f>PI()*(K2114/2)^2/1000+PI()*(L2114/2)^2/1000</f>
        <v>3.0198559382631887</v>
      </c>
      <c r="N2114" s="33">
        <v>0</v>
      </c>
      <c r="O2114" s="3">
        <v>7</v>
      </c>
      <c r="P2114" s="3">
        <v>7.2709999999999999</v>
      </c>
      <c r="Q2114" s="3">
        <v>18.856000000000002</v>
      </c>
      <c r="R2114" s="3">
        <v>18.728000000000002</v>
      </c>
      <c r="S2114" s="6">
        <v>0</v>
      </c>
      <c r="T2114" s="6">
        <f>R2114-S2114</f>
        <v>18.728000000000002</v>
      </c>
      <c r="U2114" s="3">
        <v>20.38</v>
      </c>
      <c r="V2114" s="6">
        <f>U2114-S2114</f>
        <v>20.38</v>
      </c>
      <c r="W2114" s="6">
        <f>100 - (1 - (((U2114-T2114)/U2114)+(S2114/T2114)))*100</f>
        <v>8.1059862610402149</v>
      </c>
      <c r="X2114" s="3">
        <v>20.38</v>
      </c>
      <c r="Y2114" s="13">
        <f>(X2114-U2114)/U2114*100</f>
        <v>0</v>
      </c>
      <c r="Z2114" s="14">
        <f>IF(W2114&gt;10,"NA",Y2114)</f>
        <v>0</v>
      </c>
    </row>
    <row r="2115" spans="1:26" ht="19" x14ac:dyDescent="0.25">
      <c r="A2115" s="23">
        <v>2114</v>
      </c>
      <c r="B2115" s="5" t="s">
        <v>0</v>
      </c>
      <c r="C2115" s="3" t="s">
        <v>46</v>
      </c>
      <c r="D2115" s="3" t="s">
        <v>46</v>
      </c>
      <c r="E2115" s="3" t="s">
        <v>47</v>
      </c>
      <c r="F2115" s="3" t="s">
        <v>41</v>
      </c>
      <c r="G2115" s="3">
        <v>19</v>
      </c>
      <c r="H2115" s="3" t="s">
        <v>17</v>
      </c>
      <c r="I2115" s="3" t="s">
        <v>56</v>
      </c>
      <c r="J2115" s="3">
        <v>347</v>
      </c>
      <c r="K2115" s="3">
        <v>49</v>
      </c>
      <c r="L2115" s="3">
        <v>38</v>
      </c>
      <c r="M2115" s="4">
        <f>PI()*(K2115/2)^2/1000+PI()*(L2115/2)^2/1000</f>
        <v>3.0198559382631887</v>
      </c>
      <c r="N2115" s="33">
        <v>0</v>
      </c>
      <c r="O2115" s="3">
        <v>8</v>
      </c>
      <c r="P2115" s="3">
        <v>7.4169999999999998</v>
      </c>
      <c r="Q2115" s="3">
        <v>22.742000000000001</v>
      </c>
      <c r="R2115" s="3">
        <v>22.564</v>
      </c>
      <c r="S2115" s="6">
        <v>0</v>
      </c>
      <c r="T2115" s="6">
        <f>R2115-S2115</f>
        <v>22.564</v>
      </c>
      <c r="U2115" s="3">
        <v>22.564</v>
      </c>
      <c r="V2115" s="6">
        <f>U2115-S2115</f>
        <v>22.564</v>
      </c>
      <c r="W2115" s="6">
        <f>100 - (1 - (((U2115-T2115)/U2115)+(S2115/T2115)))*100</f>
        <v>0</v>
      </c>
      <c r="X2115" s="3">
        <v>22.564</v>
      </c>
      <c r="Y2115" s="13">
        <f>(X2115-U2115)/U2115*100</f>
        <v>0</v>
      </c>
      <c r="Z2115" s="14">
        <f>IF(W2115&gt;10,"NA",Y2115)</f>
        <v>0</v>
      </c>
    </row>
    <row r="2116" spans="1:26" ht="19" x14ac:dyDescent="0.25">
      <c r="A2116" s="23">
        <v>2115</v>
      </c>
      <c r="B2116" s="5" t="s">
        <v>0</v>
      </c>
      <c r="C2116" s="3" t="s">
        <v>46</v>
      </c>
      <c r="D2116" s="3" t="s">
        <v>46</v>
      </c>
      <c r="E2116" s="3" t="s">
        <v>47</v>
      </c>
      <c r="F2116" s="3" t="s">
        <v>41</v>
      </c>
      <c r="G2116" s="3">
        <v>19</v>
      </c>
      <c r="H2116" s="3" t="s">
        <v>17</v>
      </c>
      <c r="I2116" s="3" t="s">
        <v>56</v>
      </c>
      <c r="J2116" s="3">
        <v>347</v>
      </c>
      <c r="K2116" s="3">
        <v>49</v>
      </c>
      <c r="L2116" s="3">
        <v>38</v>
      </c>
      <c r="M2116" s="4">
        <f>PI()*(K2116/2)^2/1000+PI()*(L2116/2)^2/1000</f>
        <v>3.0198559382631887</v>
      </c>
      <c r="N2116" s="33">
        <v>0</v>
      </c>
      <c r="O2116" s="3">
        <v>9</v>
      </c>
      <c r="P2116" s="3">
        <v>7.6230000000000002</v>
      </c>
      <c r="Q2116" s="3">
        <v>19.757999999999999</v>
      </c>
      <c r="R2116" s="3">
        <v>19.629000000000001</v>
      </c>
      <c r="S2116" s="6">
        <v>0</v>
      </c>
      <c r="T2116" s="6">
        <f>R2116-S2116</f>
        <v>19.629000000000001</v>
      </c>
      <c r="U2116" s="3">
        <v>22.916</v>
      </c>
      <c r="V2116" s="6">
        <f>U2116-S2116</f>
        <v>22.916</v>
      </c>
      <c r="W2116" s="6">
        <f>100 - (1 - (((U2116-T2116)/U2116)+(S2116/T2116)))*100</f>
        <v>14.34368999825449</v>
      </c>
      <c r="X2116" s="3">
        <v>22.916</v>
      </c>
      <c r="Y2116" s="13">
        <f>(X2116-U2116)/U2116*100</f>
        <v>0</v>
      </c>
      <c r="Z2116" s="14" t="str">
        <f>IF(W2116&gt;10,"NA",Y2116)</f>
        <v>NA</v>
      </c>
    </row>
    <row r="2117" spans="1:26" ht="19" x14ac:dyDescent="0.25">
      <c r="A2117" s="23">
        <v>2116</v>
      </c>
      <c r="B2117" s="5" t="s">
        <v>0</v>
      </c>
      <c r="C2117" s="3" t="s">
        <v>46</v>
      </c>
      <c r="D2117" s="3" t="s">
        <v>46</v>
      </c>
      <c r="E2117" s="3" t="s">
        <v>47</v>
      </c>
      <c r="F2117" s="3" t="s">
        <v>41</v>
      </c>
      <c r="G2117" s="3">
        <v>19</v>
      </c>
      <c r="H2117" s="3" t="s">
        <v>17</v>
      </c>
      <c r="I2117" s="3" t="s">
        <v>56</v>
      </c>
      <c r="J2117" s="3">
        <v>347</v>
      </c>
      <c r="K2117" s="3">
        <v>49</v>
      </c>
      <c r="L2117" s="3">
        <v>38</v>
      </c>
      <c r="M2117" s="4">
        <f>PI()*(K2117/2)^2/1000+PI()*(L2117/2)^2/1000</f>
        <v>3.0198559382631887</v>
      </c>
      <c r="N2117" s="33">
        <v>0</v>
      </c>
      <c r="O2117" s="3">
        <v>10</v>
      </c>
      <c r="P2117" s="3">
        <v>8.1240000000000006</v>
      </c>
      <c r="Q2117" s="3">
        <v>24.588000000000001</v>
      </c>
      <c r="R2117" s="3">
        <v>24.462</v>
      </c>
      <c r="S2117" s="6">
        <v>0</v>
      </c>
      <c r="T2117" s="6">
        <f>R2117-S2117</f>
        <v>24.462</v>
      </c>
      <c r="U2117" s="3">
        <v>25.369</v>
      </c>
      <c r="V2117" s="6">
        <f>U2117-S2117</f>
        <v>25.369</v>
      </c>
      <c r="W2117" s="6">
        <f>100 - (1 - (((U2117-T2117)/U2117)+(S2117/T2117)))*100</f>
        <v>3.5752296109424861</v>
      </c>
      <c r="X2117" s="3">
        <v>25.369</v>
      </c>
      <c r="Y2117" s="13">
        <f>(X2117-U2117)/U2117*100</f>
        <v>0</v>
      </c>
      <c r="Z2117" s="14">
        <f>IF(W2117&gt;10,"NA",Y2117)</f>
        <v>0</v>
      </c>
    </row>
    <row r="2118" spans="1:26" ht="19" x14ac:dyDescent="0.25">
      <c r="A2118" s="23">
        <v>2117</v>
      </c>
      <c r="B2118" s="5" t="s">
        <v>0</v>
      </c>
      <c r="C2118" s="3" t="s">
        <v>46</v>
      </c>
      <c r="D2118" s="3" t="s">
        <v>46</v>
      </c>
      <c r="E2118" s="3" t="s">
        <v>47</v>
      </c>
      <c r="F2118" s="3" t="s">
        <v>41</v>
      </c>
      <c r="G2118" s="3">
        <v>19</v>
      </c>
      <c r="H2118" s="3" t="s">
        <v>17</v>
      </c>
      <c r="I2118" s="3" t="s">
        <v>56</v>
      </c>
      <c r="J2118" s="3">
        <v>347</v>
      </c>
      <c r="K2118" s="3">
        <v>49</v>
      </c>
      <c r="L2118" s="3">
        <v>38</v>
      </c>
      <c r="M2118" s="4">
        <f>PI()*(K2118/2)^2/1000+PI()*(L2118/2)^2/1000</f>
        <v>3.0198559382631887</v>
      </c>
      <c r="N2118" s="33">
        <v>0</v>
      </c>
      <c r="O2118" s="3">
        <v>11</v>
      </c>
      <c r="P2118" s="3">
        <v>4.1589999999999998</v>
      </c>
      <c r="Q2118" s="3">
        <v>4.8620000000000001</v>
      </c>
      <c r="R2118" s="3">
        <v>4.7729999999999997</v>
      </c>
      <c r="S2118" s="6">
        <v>0</v>
      </c>
      <c r="T2118" s="6">
        <f>R2118-S2118</f>
        <v>4.7729999999999997</v>
      </c>
      <c r="U2118" s="3">
        <v>5.7649999999999997</v>
      </c>
      <c r="V2118" s="6">
        <f>U2118-S2118</f>
        <v>5.7649999999999997</v>
      </c>
      <c r="W2118" s="6">
        <f>100 - (1 - (((U2118-T2118)/U2118)+(S2118/T2118)))*100</f>
        <v>17.207285342584569</v>
      </c>
      <c r="X2118" s="3">
        <v>5.7649999999999997</v>
      </c>
      <c r="Y2118" s="13">
        <f>(X2118-U2118)/U2118*100</f>
        <v>0</v>
      </c>
      <c r="Z2118" s="14" t="str">
        <f>IF(W2118&gt;10,"NA",Y2118)</f>
        <v>NA</v>
      </c>
    </row>
    <row r="2119" spans="1:26" ht="19" x14ac:dyDescent="0.25">
      <c r="A2119" s="23">
        <v>2118</v>
      </c>
      <c r="B2119" s="5" t="s">
        <v>0</v>
      </c>
      <c r="C2119" s="3" t="s">
        <v>46</v>
      </c>
      <c r="D2119" s="3" t="s">
        <v>46</v>
      </c>
      <c r="E2119" s="3" t="s">
        <v>47</v>
      </c>
      <c r="F2119" s="3" t="s">
        <v>41</v>
      </c>
      <c r="G2119" s="3">
        <v>20</v>
      </c>
      <c r="H2119" s="3" t="s">
        <v>9</v>
      </c>
      <c r="I2119" s="3" t="s">
        <v>45</v>
      </c>
      <c r="J2119" s="3">
        <v>346</v>
      </c>
      <c r="K2119" s="3">
        <v>16</v>
      </c>
      <c r="L2119" s="3">
        <v>0</v>
      </c>
      <c r="M2119" s="4">
        <f>PI()*(K2119/2)^2/1000+PI()*(L2119/2)^2/1000</f>
        <v>0.20106192982974677</v>
      </c>
      <c r="N2119" s="33">
        <v>0</v>
      </c>
      <c r="O2119" s="3">
        <v>1</v>
      </c>
      <c r="P2119" s="3">
        <v>3.14</v>
      </c>
      <c r="Q2119" s="3">
        <v>4.1100000000000003</v>
      </c>
      <c r="R2119" s="3">
        <v>4.0209999999999999</v>
      </c>
      <c r="S2119" s="6">
        <v>0</v>
      </c>
      <c r="T2119" s="6">
        <f>R2119-S2119</f>
        <v>4.0209999999999999</v>
      </c>
      <c r="U2119" s="3">
        <v>4.0209999999999999</v>
      </c>
      <c r="V2119" s="6">
        <f>U2119-S2119</f>
        <v>4.0209999999999999</v>
      </c>
      <c r="W2119" s="6">
        <f>100 - (1 - (((U2119-T2119)/U2119)+(S2119/T2119)))*100</f>
        <v>0</v>
      </c>
      <c r="X2119" s="3">
        <v>4.0209999999999999</v>
      </c>
      <c r="Y2119" s="13">
        <f>(X2119-U2119)/U2119*100</f>
        <v>0</v>
      </c>
      <c r="Z2119" s="14">
        <f>IF(W2119&gt;10,"NA",Y2119)</f>
        <v>0</v>
      </c>
    </row>
    <row r="2120" spans="1:26" ht="19" x14ac:dyDescent="0.25">
      <c r="A2120" s="23">
        <v>2119</v>
      </c>
      <c r="B2120" s="5" t="s">
        <v>0</v>
      </c>
      <c r="C2120" s="3" t="s">
        <v>46</v>
      </c>
      <c r="D2120" s="3" t="s">
        <v>46</v>
      </c>
      <c r="E2120" s="3" t="s">
        <v>47</v>
      </c>
      <c r="F2120" s="3" t="s">
        <v>41</v>
      </c>
      <c r="G2120" s="3">
        <v>20</v>
      </c>
      <c r="H2120" s="3" t="s">
        <v>9</v>
      </c>
      <c r="I2120" s="3" t="s">
        <v>45</v>
      </c>
      <c r="J2120" s="3">
        <v>346</v>
      </c>
      <c r="K2120" s="3">
        <v>16</v>
      </c>
      <c r="L2120" s="3">
        <v>0</v>
      </c>
      <c r="M2120" s="4">
        <f>PI()*(K2120/2)^2/1000+PI()*(L2120/2)^2/1000</f>
        <v>0.20106192982974677</v>
      </c>
      <c r="N2120" s="33">
        <v>0</v>
      </c>
      <c r="O2120" s="3">
        <v>2</v>
      </c>
      <c r="P2120" s="3">
        <v>2.6880000000000002</v>
      </c>
      <c r="Q2120" s="3">
        <v>3.35</v>
      </c>
      <c r="R2120" s="3">
        <v>3.2789999999999999</v>
      </c>
      <c r="S2120" s="6">
        <v>0</v>
      </c>
      <c r="T2120" s="6">
        <f>R2120-S2120</f>
        <v>3.2789999999999999</v>
      </c>
      <c r="U2120" s="3">
        <v>3.2789999999999999</v>
      </c>
      <c r="V2120" s="6">
        <f>U2120-S2120</f>
        <v>3.2789999999999999</v>
      </c>
      <c r="W2120" s="6">
        <f>100 - (1 - (((U2120-T2120)/U2120)+(S2120/T2120)))*100</f>
        <v>0</v>
      </c>
      <c r="X2120" s="3">
        <v>3.2789999999999999</v>
      </c>
      <c r="Y2120" s="13">
        <f>(X2120-U2120)/U2120*100</f>
        <v>0</v>
      </c>
      <c r="Z2120" s="14">
        <f>IF(W2120&gt;10,"NA",Y2120)</f>
        <v>0</v>
      </c>
    </row>
    <row r="2121" spans="1:26" ht="19" x14ac:dyDescent="0.25">
      <c r="A2121" s="23">
        <v>2120</v>
      </c>
      <c r="B2121" s="5" t="s">
        <v>0</v>
      </c>
      <c r="C2121" s="3" t="s">
        <v>46</v>
      </c>
      <c r="D2121" s="3" t="s">
        <v>46</v>
      </c>
      <c r="E2121" s="3" t="s">
        <v>47</v>
      </c>
      <c r="F2121" s="3" t="s">
        <v>41</v>
      </c>
      <c r="G2121" s="3">
        <v>20</v>
      </c>
      <c r="H2121" s="3" t="s">
        <v>9</v>
      </c>
      <c r="I2121" s="3" t="s">
        <v>45</v>
      </c>
      <c r="J2121" s="3">
        <v>346</v>
      </c>
      <c r="K2121" s="3">
        <v>16</v>
      </c>
      <c r="L2121" s="3">
        <v>0</v>
      </c>
      <c r="M2121" s="4">
        <f>PI()*(K2121/2)^2/1000+PI()*(L2121/2)^2/1000</f>
        <v>0.20106192982974677</v>
      </c>
      <c r="N2121" s="33">
        <v>0</v>
      </c>
      <c r="O2121" s="3">
        <v>3</v>
      </c>
      <c r="P2121" s="3">
        <v>3.323</v>
      </c>
      <c r="Q2121" s="3">
        <v>4.1139999999999999</v>
      </c>
      <c r="R2121" s="3">
        <v>4.032</v>
      </c>
      <c r="S2121" s="6">
        <v>0</v>
      </c>
      <c r="T2121" s="6">
        <f>R2121-S2121</f>
        <v>4.032</v>
      </c>
      <c r="U2121" s="3">
        <v>4.032</v>
      </c>
      <c r="V2121" s="6">
        <f>U2121-S2121</f>
        <v>4.032</v>
      </c>
      <c r="W2121" s="6">
        <f>100 - (1 - (((U2121-T2121)/U2121)+(S2121/T2121)))*100</f>
        <v>0</v>
      </c>
      <c r="X2121" s="3">
        <v>4.032</v>
      </c>
      <c r="Y2121" s="13">
        <f>(X2121-U2121)/U2121*100</f>
        <v>0</v>
      </c>
      <c r="Z2121" s="14">
        <f>IF(W2121&gt;10,"NA",Y2121)</f>
        <v>0</v>
      </c>
    </row>
    <row r="2122" spans="1:26" ht="19" x14ac:dyDescent="0.25">
      <c r="A2122" s="23">
        <v>2121</v>
      </c>
      <c r="B2122" s="5" t="s">
        <v>0</v>
      </c>
      <c r="C2122" s="3" t="s">
        <v>46</v>
      </c>
      <c r="D2122" s="3" t="s">
        <v>46</v>
      </c>
      <c r="E2122" s="3" t="s">
        <v>47</v>
      </c>
      <c r="F2122" s="3" t="s">
        <v>41</v>
      </c>
      <c r="G2122" s="3">
        <v>20</v>
      </c>
      <c r="H2122" s="3" t="s">
        <v>9</v>
      </c>
      <c r="I2122" s="3" t="s">
        <v>45</v>
      </c>
      <c r="J2122" s="3">
        <v>346</v>
      </c>
      <c r="K2122" s="3">
        <v>16</v>
      </c>
      <c r="L2122" s="3">
        <v>0</v>
      </c>
      <c r="M2122" s="4">
        <f>PI()*(K2122/2)^2/1000+PI()*(L2122/2)^2/1000</f>
        <v>0.20106192982974677</v>
      </c>
      <c r="N2122" s="33">
        <v>0</v>
      </c>
      <c r="O2122" s="3">
        <v>4</v>
      </c>
      <c r="P2122" s="3">
        <v>3.5030000000000001</v>
      </c>
      <c r="Q2122" s="3">
        <v>5.0839999999999996</v>
      </c>
      <c r="R2122" s="3">
        <v>5.0229999999999997</v>
      </c>
      <c r="S2122" s="6">
        <v>0</v>
      </c>
      <c r="T2122" s="6">
        <f>R2122-S2122</f>
        <v>5.0229999999999997</v>
      </c>
      <c r="U2122" s="3">
        <v>5.0229999999999997</v>
      </c>
      <c r="V2122" s="6">
        <f>U2122-S2122</f>
        <v>5.0229999999999997</v>
      </c>
      <c r="W2122" s="6">
        <f>100 - (1 - (((U2122-T2122)/U2122)+(S2122/T2122)))*100</f>
        <v>0</v>
      </c>
      <c r="X2122" s="3">
        <v>5.0229999999999997</v>
      </c>
      <c r="Y2122" s="13">
        <f>(X2122-U2122)/U2122*100</f>
        <v>0</v>
      </c>
      <c r="Z2122" s="14">
        <f>IF(W2122&gt;10,"NA",Y2122)</f>
        <v>0</v>
      </c>
    </row>
    <row r="2123" spans="1:26" ht="19" x14ac:dyDescent="0.25">
      <c r="A2123" s="23">
        <v>2122</v>
      </c>
      <c r="B2123" s="5" t="s">
        <v>0</v>
      </c>
      <c r="C2123" s="3" t="s">
        <v>46</v>
      </c>
      <c r="D2123" s="3" t="s">
        <v>46</v>
      </c>
      <c r="E2123" s="3" t="s">
        <v>47</v>
      </c>
      <c r="F2123" s="3" t="s">
        <v>41</v>
      </c>
      <c r="G2123" s="3">
        <v>20</v>
      </c>
      <c r="H2123" s="3" t="s">
        <v>9</v>
      </c>
      <c r="I2123" s="3" t="s">
        <v>45</v>
      </c>
      <c r="J2123" s="3">
        <v>346</v>
      </c>
      <c r="K2123" s="3">
        <v>16</v>
      </c>
      <c r="L2123" s="3">
        <v>0</v>
      </c>
      <c r="M2123" s="4">
        <f>PI()*(K2123/2)^2/1000+PI()*(L2123/2)^2/1000</f>
        <v>0.20106192982974677</v>
      </c>
      <c r="N2123" s="33">
        <v>0</v>
      </c>
      <c r="O2123" s="3">
        <v>5</v>
      </c>
      <c r="P2123" s="3">
        <v>3.7050000000000001</v>
      </c>
      <c r="Q2123" s="3">
        <v>5.181</v>
      </c>
      <c r="R2123" s="3">
        <v>5.1310000000000002</v>
      </c>
      <c r="S2123" s="6">
        <v>0</v>
      </c>
      <c r="T2123" s="6">
        <f>R2123-S2123</f>
        <v>5.1310000000000002</v>
      </c>
      <c r="U2123" s="3">
        <v>5.1310000000000002</v>
      </c>
      <c r="V2123" s="6">
        <f>U2123-S2123</f>
        <v>5.1310000000000002</v>
      </c>
      <c r="W2123" s="6">
        <f>100 - (1 - (((U2123-T2123)/U2123)+(S2123/T2123)))*100</f>
        <v>0</v>
      </c>
      <c r="X2123" s="3">
        <v>5.1310000000000002</v>
      </c>
      <c r="Y2123" s="13">
        <f>(X2123-U2123)/U2123*100</f>
        <v>0</v>
      </c>
      <c r="Z2123" s="14">
        <f>IF(W2123&gt;10,"NA",Y2123)</f>
        <v>0</v>
      </c>
    </row>
    <row r="2124" spans="1:26" ht="19" x14ac:dyDescent="0.25">
      <c r="A2124" s="23">
        <v>2123</v>
      </c>
      <c r="B2124" s="5" t="s">
        <v>0</v>
      </c>
      <c r="C2124" s="3" t="s">
        <v>46</v>
      </c>
      <c r="D2124" s="3" t="s">
        <v>46</v>
      </c>
      <c r="E2124" s="3" t="s">
        <v>47</v>
      </c>
      <c r="F2124" s="3" t="s">
        <v>41</v>
      </c>
      <c r="G2124" s="3">
        <v>20</v>
      </c>
      <c r="H2124" s="3" t="s">
        <v>9</v>
      </c>
      <c r="I2124" s="3" t="s">
        <v>45</v>
      </c>
      <c r="J2124" s="3">
        <v>346</v>
      </c>
      <c r="K2124" s="3">
        <v>16</v>
      </c>
      <c r="L2124" s="3">
        <v>0</v>
      </c>
      <c r="M2124" s="4">
        <f>PI()*(K2124/2)^2/1000+PI()*(L2124/2)^2/1000</f>
        <v>0.20106192982974677</v>
      </c>
      <c r="N2124" s="33">
        <v>0</v>
      </c>
      <c r="O2124" s="3">
        <v>6</v>
      </c>
      <c r="P2124" s="3">
        <v>3.6509999999999998</v>
      </c>
      <c r="Q2124" s="3">
        <v>5.03</v>
      </c>
      <c r="R2124" s="3">
        <v>4.93</v>
      </c>
      <c r="S2124" s="6">
        <v>0</v>
      </c>
      <c r="T2124" s="6">
        <f>R2124-S2124</f>
        <v>4.93</v>
      </c>
      <c r="U2124" s="3">
        <v>5.2350000000000003</v>
      </c>
      <c r="V2124" s="6">
        <f>U2124-S2124</f>
        <v>5.2350000000000003</v>
      </c>
      <c r="W2124" s="6">
        <f>100 - (1 - (((U2124-T2124)/U2124)+(S2124/T2124)))*100</f>
        <v>5.826170009551106</v>
      </c>
      <c r="X2124" s="3">
        <v>5.2350000000000003</v>
      </c>
      <c r="Y2124" s="13">
        <f>(X2124-U2124)/U2124*100</f>
        <v>0</v>
      </c>
      <c r="Z2124" s="14">
        <f>IF(W2124&gt;10,"NA",Y2124)</f>
        <v>0</v>
      </c>
    </row>
    <row r="2125" spans="1:26" ht="19" x14ac:dyDescent="0.25">
      <c r="A2125" s="23">
        <v>2124</v>
      </c>
      <c r="B2125" s="5" t="s">
        <v>0</v>
      </c>
      <c r="C2125" s="3" t="s">
        <v>46</v>
      </c>
      <c r="D2125" s="3" t="s">
        <v>46</v>
      </c>
      <c r="E2125" s="3" t="s">
        <v>47</v>
      </c>
      <c r="F2125" s="3" t="s">
        <v>41</v>
      </c>
      <c r="G2125" s="3">
        <v>20</v>
      </c>
      <c r="H2125" s="3" t="s">
        <v>9</v>
      </c>
      <c r="I2125" s="3" t="s">
        <v>45</v>
      </c>
      <c r="J2125" s="3">
        <v>346</v>
      </c>
      <c r="K2125" s="3">
        <v>16</v>
      </c>
      <c r="L2125" s="3">
        <v>0</v>
      </c>
      <c r="M2125" s="4">
        <f>PI()*(K2125/2)^2/1000+PI()*(L2125/2)^2/1000</f>
        <v>0.20106192982974677</v>
      </c>
      <c r="N2125" s="33">
        <v>0</v>
      </c>
      <c r="O2125" s="3">
        <v>7</v>
      </c>
      <c r="P2125" s="3">
        <v>2.988</v>
      </c>
      <c r="Q2125" s="3">
        <v>3.94</v>
      </c>
      <c r="R2125" s="3">
        <v>3.863</v>
      </c>
      <c r="S2125" s="6">
        <v>0</v>
      </c>
      <c r="T2125" s="6">
        <f>R2125-S2125</f>
        <v>3.863</v>
      </c>
      <c r="U2125" s="3">
        <v>3.863</v>
      </c>
      <c r="V2125" s="6">
        <f>U2125-S2125</f>
        <v>3.863</v>
      </c>
      <c r="W2125" s="6">
        <f>100 - (1 - (((U2125-T2125)/U2125)+(S2125/T2125)))*100</f>
        <v>0</v>
      </c>
      <c r="X2125" s="3">
        <v>3.863</v>
      </c>
      <c r="Y2125" s="13">
        <f>(X2125-U2125)/U2125*100</f>
        <v>0</v>
      </c>
      <c r="Z2125" s="14">
        <f>IF(W2125&gt;10,"NA",Y2125)</f>
        <v>0</v>
      </c>
    </row>
    <row r="2126" spans="1:26" ht="19" x14ac:dyDescent="0.25">
      <c r="A2126" s="23">
        <v>2125</v>
      </c>
      <c r="B2126" s="5" t="s">
        <v>0</v>
      </c>
      <c r="C2126" s="3" t="s">
        <v>46</v>
      </c>
      <c r="D2126" s="3" t="s">
        <v>46</v>
      </c>
      <c r="E2126" s="3" t="s">
        <v>47</v>
      </c>
      <c r="F2126" s="3" t="s">
        <v>41</v>
      </c>
      <c r="G2126" s="3">
        <v>20</v>
      </c>
      <c r="H2126" s="3" t="s">
        <v>9</v>
      </c>
      <c r="I2126" s="3" t="s">
        <v>45</v>
      </c>
      <c r="J2126" s="3">
        <v>346</v>
      </c>
      <c r="K2126" s="3">
        <v>16</v>
      </c>
      <c r="L2126" s="3">
        <v>0</v>
      </c>
      <c r="M2126" s="4">
        <f>PI()*(K2126/2)^2/1000+PI()*(L2126/2)^2/1000</f>
        <v>0.20106192982974677</v>
      </c>
      <c r="N2126" s="33">
        <v>0</v>
      </c>
      <c r="O2126" s="3">
        <v>8</v>
      </c>
      <c r="P2126" s="3">
        <v>2.8879999999999999</v>
      </c>
      <c r="Q2126" s="3">
        <v>3.2789999999999999</v>
      </c>
      <c r="R2126" s="3">
        <v>3.222</v>
      </c>
      <c r="S2126" s="6">
        <v>0</v>
      </c>
      <c r="T2126" s="6">
        <f>R2126-S2126</f>
        <v>3.222</v>
      </c>
      <c r="U2126" s="3">
        <v>3.2429999999999999</v>
      </c>
      <c r="V2126" s="6">
        <f>U2126-S2126</f>
        <v>3.2429999999999999</v>
      </c>
      <c r="W2126" s="6">
        <f>100 - (1 - (((U2126-T2126)/U2126)+(S2126/T2126)))*100</f>
        <v>0.64754856614244716</v>
      </c>
      <c r="X2126" s="3">
        <v>3.2429999999999999</v>
      </c>
      <c r="Y2126" s="13">
        <f>(X2126-U2126)/U2126*100</f>
        <v>0</v>
      </c>
      <c r="Z2126" s="14">
        <f>IF(W2126&gt;10,"NA",Y2126)</f>
        <v>0</v>
      </c>
    </row>
    <row r="2127" spans="1:26" ht="19" x14ac:dyDescent="0.25">
      <c r="A2127" s="23">
        <v>2126</v>
      </c>
      <c r="B2127" s="5" t="s">
        <v>0</v>
      </c>
      <c r="C2127" s="3" t="s">
        <v>46</v>
      </c>
      <c r="D2127" s="3" t="s">
        <v>46</v>
      </c>
      <c r="E2127" s="3" t="s">
        <v>47</v>
      </c>
      <c r="F2127" s="3" t="s">
        <v>41</v>
      </c>
      <c r="G2127" s="3">
        <v>21</v>
      </c>
      <c r="H2127" s="3" t="s">
        <v>9</v>
      </c>
      <c r="I2127" s="3" t="s">
        <v>31</v>
      </c>
      <c r="J2127" s="3">
        <v>329</v>
      </c>
      <c r="K2127" s="3" t="s">
        <v>13</v>
      </c>
      <c r="L2127" s="3" t="s">
        <v>13</v>
      </c>
      <c r="M2127" s="4" t="s">
        <v>13</v>
      </c>
      <c r="N2127" s="33">
        <v>1</v>
      </c>
      <c r="O2127" s="3">
        <v>1</v>
      </c>
      <c r="P2127" s="3">
        <v>5.9279999999999999</v>
      </c>
      <c r="Q2127" s="3">
        <v>13.656000000000001</v>
      </c>
      <c r="R2127" s="3">
        <v>13.45</v>
      </c>
      <c r="S2127" s="6">
        <v>0</v>
      </c>
      <c r="T2127" s="6">
        <f>R2127-S2127</f>
        <v>13.45</v>
      </c>
      <c r="U2127" s="3">
        <v>13.45</v>
      </c>
      <c r="V2127" s="6">
        <f>U2127-S2127</f>
        <v>13.45</v>
      </c>
      <c r="W2127" s="6">
        <f>100 - (1 - (((U2127-T2127)/U2127)+(S2127/T2127)))*100</f>
        <v>0</v>
      </c>
      <c r="X2127" s="3">
        <v>13.45</v>
      </c>
      <c r="Y2127" s="13">
        <f>(X2127-U2127)/U2127*100</f>
        <v>0</v>
      </c>
      <c r="Z2127" s="14">
        <f>IF(W2127&gt;10,"NA",Y2127)</f>
        <v>0</v>
      </c>
    </row>
    <row r="2128" spans="1:26" ht="19" x14ac:dyDescent="0.25">
      <c r="A2128" s="23">
        <v>2127</v>
      </c>
      <c r="B2128" s="5" t="s">
        <v>0</v>
      </c>
      <c r="C2128" s="3" t="s">
        <v>46</v>
      </c>
      <c r="D2128" s="3" t="s">
        <v>46</v>
      </c>
      <c r="E2128" s="3" t="s">
        <v>47</v>
      </c>
      <c r="F2128" s="3" t="s">
        <v>41</v>
      </c>
      <c r="G2128" s="3">
        <v>21</v>
      </c>
      <c r="H2128" s="3" t="s">
        <v>9</v>
      </c>
      <c r="I2128" s="3" t="s">
        <v>31</v>
      </c>
      <c r="J2128" s="3">
        <v>329</v>
      </c>
      <c r="K2128" s="3" t="s">
        <v>13</v>
      </c>
      <c r="L2128" s="3" t="s">
        <v>13</v>
      </c>
      <c r="M2128" s="4" t="s">
        <v>13</v>
      </c>
      <c r="N2128" s="33">
        <v>1</v>
      </c>
      <c r="O2128" s="3">
        <v>2</v>
      </c>
      <c r="P2128" s="3">
        <v>4.157</v>
      </c>
      <c r="Q2128" s="3">
        <v>6.4859999999999998</v>
      </c>
      <c r="R2128" s="3">
        <v>6.3479999999999999</v>
      </c>
      <c r="S2128" s="6">
        <v>0</v>
      </c>
      <c r="T2128" s="6">
        <f>R2128-S2128</f>
        <v>6.3479999999999999</v>
      </c>
      <c r="U2128" s="3">
        <v>6.3479999999999999</v>
      </c>
      <c r="V2128" s="6">
        <f>U2128-S2128</f>
        <v>6.3479999999999999</v>
      </c>
      <c r="W2128" s="6">
        <f>100 - (1 - (((U2128-T2128)/U2128)+(S2128/T2128)))*100</f>
        <v>0</v>
      </c>
      <c r="X2128" s="3">
        <v>6.3479999999999999</v>
      </c>
      <c r="Y2128" s="13">
        <f>(X2128-U2128)/U2128*100</f>
        <v>0</v>
      </c>
      <c r="Z2128" s="14">
        <f>IF(W2128&gt;10,"NA",Y2128)</f>
        <v>0</v>
      </c>
    </row>
    <row r="2129" spans="1:26" ht="19" x14ac:dyDescent="0.25">
      <c r="A2129" s="23">
        <v>2128</v>
      </c>
      <c r="B2129" s="5" t="s">
        <v>0</v>
      </c>
      <c r="C2129" s="3" t="s">
        <v>46</v>
      </c>
      <c r="D2129" s="3" t="s">
        <v>46</v>
      </c>
      <c r="E2129" s="3" t="s">
        <v>47</v>
      </c>
      <c r="F2129" s="3" t="s">
        <v>41</v>
      </c>
      <c r="G2129" s="3">
        <v>21</v>
      </c>
      <c r="H2129" s="3" t="s">
        <v>9</v>
      </c>
      <c r="I2129" s="3" t="s">
        <v>31</v>
      </c>
      <c r="J2129" s="3">
        <v>329</v>
      </c>
      <c r="K2129" s="3" t="s">
        <v>13</v>
      </c>
      <c r="L2129" s="3" t="s">
        <v>13</v>
      </c>
      <c r="M2129" s="4" t="s">
        <v>13</v>
      </c>
      <c r="N2129" s="33">
        <v>1</v>
      </c>
      <c r="O2129" s="3">
        <v>3</v>
      </c>
      <c r="P2129" s="3">
        <v>6.9020000000000001</v>
      </c>
      <c r="Q2129" s="3">
        <v>22.138000000000002</v>
      </c>
      <c r="R2129" s="3">
        <v>21.966000000000001</v>
      </c>
      <c r="S2129" s="6">
        <v>0</v>
      </c>
      <c r="T2129" s="6">
        <f>R2129-S2129</f>
        <v>21.966000000000001</v>
      </c>
      <c r="U2129" s="3">
        <v>21.966000000000001</v>
      </c>
      <c r="V2129" s="6">
        <f>U2129-S2129</f>
        <v>21.966000000000001</v>
      </c>
      <c r="W2129" s="6">
        <f>100 - (1 - (((U2129-T2129)/U2129)+(S2129/T2129)))*100</f>
        <v>0</v>
      </c>
      <c r="X2129" s="3">
        <v>21.966000000000001</v>
      </c>
      <c r="Y2129" s="13">
        <f>(X2129-U2129)/U2129*100</f>
        <v>0</v>
      </c>
      <c r="Z2129" s="14">
        <f>IF(W2129&gt;10,"NA",Y2129)</f>
        <v>0</v>
      </c>
    </row>
    <row r="2130" spans="1:26" ht="19" x14ac:dyDescent="0.25">
      <c r="A2130" s="23">
        <v>2129</v>
      </c>
      <c r="B2130" s="5" t="s">
        <v>0</v>
      </c>
      <c r="C2130" s="3" t="s">
        <v>46</v>
      </c>
      <c r="D2130" s="3" t="s">
        <v>46</v>
      </c>
      <c r="E2130" s="3" t="s">
        <v>47</v>
      </c>
      <c r="F2130" s="3" t="s">
        <v>41</v>
      </c>
      <c r="G2130" s="3">
        <v>21</v>
      </c>
      <c r="H2130" s="3" t="s">
        <v>9</v>
      </c>
      <c r="I2130" s="3" t="s">
        <v>31</v>
      </c>
      <c r="J2130" s="3">
        <v>329</v>
      </c>
      <c r="K2130" s="3" t="s">
        <v>13</v>
      </c>
      <c r="L2130" s="3" t="s">
        <v>13</v>
      </c>
      <c r="M2130" s="4" t="s">
        <v>13</v>
      </c>
      <c r="N2130" s="33">
        <v>1</v>
      </c>
      <c r="O2130" s="3">
        <v>4</v>
      </c>
      <c r="P2130" s="3">
        <v>4.8780000000000001</v>
      </c>
      <c r="Q2130" s="3">
        <v>10.08</v>
      </c>
      <c r="R2130" s="3">
        <v>9.9369999999999994</v>
      </c>
      <c r="S2130" s="6">
        <v>0</v>
      </c>
      <c r="T2130" s="6">
        <f>R2130-S2130</f>
        <v>9.9369999999999994</v>
      </c>
      <c r="U2130" s="3">
        <v>10.202</v>
      </c>
      <c r="V2130" s="6">
        <f>U2130-S2130</f>
        <v>10.202</v>
      </c>
      <c r="W2130" s="6">
        <f>100 - (1 - (((U2130-T2130)/U2130)+(S2130/T2130)))*100</f>
        <v>2.5975298960988056</v>
      </c>
      <c r="X2130" s="3">
        <v>10.202</v>
      </c>
      <c r="Y2130" s="13">
        <f>(X2130-U2130)/U2130*100</f>
        <v>0</v>
      </c>
      <c r="Z2130" s="14">
        <f>IF(W2130&gt;10,"NA",Y2130)</f>
        <v>0</v>
      </c>
    </row>
    <row r="2131" spans="1:26" ht="19" x14ac:dyDescent="0.25">
      <c r="A2131" s="23">
        <v>2130</v>
      </c>
      <c r="B2131" s="5" t="s">
        <v>0</v>
      </c>
      <c r="C2131" s="3" t="s">
        <v>46</v>
      </c>
      <c r="D2131" s="3" t="s">
        <v>46</v>
      </c>
      <c r="E2131" s="3" t="s">
        <v>47</v>
      </c>
      <c r="F2131" s="3" t="s">
        <v>41</v>
      </c>
      <c r="G2131" s="3">
        <v>21</v>
      </c>
      <c r="H2131" s="3" t="s">
        <v>9</v>
      </c>
      <c r="I2131" s="3" t="s">
        <v>31</v>
      </c>
      <c r="J2131" s="3">
        <v>329</v>
      </c>
      <c r="K2131" s="3" t="s">
        <v>13</v>
      </c>
      <c r="L2131" s="3" t="s">
        <v>13</v>
      </c>
      <c r="M2131" s="4" t="s">
        <v>13</v>
      </c>
      <c r="N2131" s="33">
        <v>1</v>
      </c>
      <c r="O2131" s="3">
        <v>5</v>
      </c>
      <c r="P2131" s="3">
        <v>6.9740000000000002</v>
      </c>
      <c r="Q2131" s="3">
        <v>19.213000000000001</v>
      </c>
      <c r="R2131" s="3">
        <v>19.047000000000001</v>
      </c>
      <c r="S2131" s="6">
        <v>0</v>
      </c>
      <c r="T2131" s="6">
        <f>R2131-S2131</f>
        <v>19.047000000000001</v>
      </c>
      <c r="U2131" s="3">
        <v>19.082000000000001</v>
      </c>
      <c r="V2131" s="6">
        <f>U2131-S2131</f>
        <v>19.082000000000001</v>
      </c>
      <c r="W2131" s="6">
        <f>100 - (1 - (((U2131-T2131)/U2131)+(S2131/T2131)))*100</f>
        <v>0.18341892883346134</v>
      </c>
      <c r="X2131" s="3">
        <v>19.082000000000001</v>
      </c>
      <c r="Y2131" s="13">
        <f>(X2131-U2131)/U2131*100</f>
        <v>0</v>
      </c>
      <c r="Z2131" s="14">
        <f>IF(W2131&gt;10,"NA",Y2131)</f>
        <v>0</v>
      </c>
    </row>
    <row r="2132" spans="1:26" ht="19" x14ac:dyDescent="0.25">
      <c r="A2132" s="23">
        <v>2131</v>
      </c>
      <c r="B2132" s="5" t="s">
        <v>0</v>
      </c>
      <c r="C2132" s="3" t="s">
        <v>46</v>
      </c>
      <c r="D2132" s="3" t="s">
        <v>46</v>
      </c>
      <c r="E2132" s="3" t="s">
        <v>47</v>
      </c>
      <c r="F2132" s="3" t="s">
        <v>41</v>
      </c>
      <c r="G2132" s="3">
        <v>21</v>
      </c>
      <c r="H2132" s="3" t="s">
        <v>9</v>
      </c>
      <c r="I2132" s="3" t="s">
        <v>31</v>
      </c>
      <c r="J2132" s="3">
        <v>329</v>
      </c>
      <c r="K2132" s="3" t="s">
        <v>13</v>
      </c>
      <c r="L2132" s="3" t="s">
        <v>13</v>
      </c>
      <c r="M2132" s="4" t="s">
        <v>13</v>
      </c>
      <c r="N2132" s="33">
        <v>1</v>
      </c>
      <c r="O2132" s="3">
        <v>6</v>
      </c>
      <c r="P2132" s="3">
        <v>6.657</v>
      </c>
      <c r="Q2132" s="3">
        <v>18.478000000000002</v>
      </c>
      <c r="R2132" s="3">
        <v>18.327000000000002</v>
      </c>
      <c r="S2132" s="6">
        <v>0</v>
      </c>
      <c r="T2132" s="6">
        <f>R2132-S2132</f>
        <v>18.327000000000002</v>
      </c>
      <c r="U2132" s="3">
        <v>18.327000000000002</v>
      </c>
      <c r="V2132" s="6">
        <f>U2132-S2132</f>
        <v>18.327000000000002</v>
      </c>
      <c r="W2132" s="6">
        <f>100 - (1 - (((U2132-T2132)/U2132)+(S2132/T2132)))*100</f>
        <v>0</v>
      </c>
      <c r="X2132" s="3">
        <v>18.327000000000002</v>
      </c>
      <c r="Y2132" s="13">
        <f>(X2132-U2132)/U2132*100</f>
        <v>0</v>
      </c>
      <c r="Z2132" s="14">
        <f>IF(W2132&gt;10,"NA",Y2132)</f>
        <v>0</v>
      </c>
    </row>
    <row r="2133" spans="1:26" ht="19" x14ac:dyDescent="0.25">
      <c r="A2133" s="23">
        <v>2132</v>
      </c>
      <c r="B2133" s="5" t="s">
        <v>0</v>
      </c>
      <c r="C2133" s="3" t="s">
        <v>46</v>
      </c>
      <c r="D2133" s="3" t="s">
        <v>46</v>
      </c>
      <c r="E2133" s="3" t="s">
        <v>47</v>
      </c>
      <c r="F2133" s="3" t="s">
        <v>41</v>
      </c>
      <c r="G2133" s="3">
        <v>21</v>
      </c>
      <c r="H2133" s="3" t="s">
        <v>17</v>
      </c>
      <c r="I2133" s="3" t="s">
        <v>31</v>
      </c>
      <c r="J2133" s="3">
        <v>329</v>
      </c>
      <c r="K2133" s="3" t="s">
        <v>13</v>
      </c>
      <c r="L2133" s="3" t="s">
        <v>13</v>
      </c>
      <c r="M2133" s="4" t="s">
        <v>13</v>
      </c>
      <c r="N2133" s="33">
        <v>0</v>
      </c>
      <c r="O2133" s="3">
        <v>1</v>
      </c>
      <c r="P2133" s="3">
        <v>2.875</v>
      </c>
      <c r="Q2133" s="3">
        <v>4.016</v>
      </c>
      <c r="R2133" s="3">
        <v>3.9009999999999998</v>
      </c>
      <c r="S2133" s="6">
        <v>0</v>
      </c>
      <c r="T2133" s="6">
        <f>R2133-S2133</f>
        <v>3.9009999999999998</v>
      </c>
      <c r="U2133" s="3">
        <v>3.9249999999999998</v>
      </c>
      <c r="V2133" s="6">
        <f>U2133-S2133</f>
        <v>3.9249999999999998</v>
      </c>
      <c r="W2133" s="6">
        <f>100 - (1 - (((U2133-T2133)/U2133)+(S2133/T2133)))*100</f>
        <v>0.611464968152859</v>
      </c>
      <c r="X2133" s="3">
        <v>3.9249999999999998</v>
      </c>
      <c r="Y2133" s="13">
        <f>(X2133-U2133)/U2133*100</f>
        <v>0</v>
      </c>
      <c r="Z2133" s="14">
        <f>IF(W2133&gt;10,"NA",Y2133)</f>
        <v>0</v>
      </c>
    </row>
    <row r="2134" spans="1:26" ht="19" x14ac:dyDescent="0.25">
      <c r="A2134" s="23">
        <v>2133</v>
      </c>
      <c r="B2134" s="5" t="s">
        <v>0</v>
      </c>
      <c r="C2134" s="3" t="s">
        <v>46</v>
      </c>
      <c r="D2134" s="3" t="s">
        <v>46</v>
      </c>
      <c r="E2134" s="3" t="s">
        <v>47</v>
      </c>
      <c r="F2134" s="3" t="s">
        <v>41</v>
      </c>
      <c r="G2134" s="3">
        <v>21</v>
      </c>
      <c r="H2134" s="3" t="s">
        <v>17</v>
      </c>
      <c r="I2134" s="3" t="s">
        <v>31</v>
      </c>
      <c r="J2134" s="3">
        <v>329</v>
      </c>
      <c r="K2134" s="3" t="s">
        <v>13</v>
      </c>
      <c r="L2134" s="3" t="s">
        <v>13</v>
      </c>
      <c r="M2134" s="4" t="s">
        <v>13</v>
      </c>
      <c r="N2134" s="33">
        <v>1</v>
      </c>
      <c r="O2134" s="3">
        <v>2</v>
      </c>
      <c r="P2134" s="3">
        <v>3.9750000000000001</v>
      </c>
      <c r="Q2134" s="3">
        <v>5.9610000000000003</v>
      </c>
      <c r="R2134" s="3">
        <v>5.8360000000000003</v>
      </c>
      <c r="S2134" s="6">
        <v>0</v>
      </c>
      <c r="T2134" s="6">
        <f>R2134-S2134</f>
        <v>5.8360000000000003</v>
      </c>
      <c r="U2134" s="3">
        <v>6.06</v>
      </c>
      <c r="V2134" s="6">
        <f>U2134-S2134</f>
        <v>6.06</v>
      </c>
      <c r="W2134" s="6">
        <f>100 - (1 - (((U2134-T2134)/U2134)+(S2134/T2134)))*100</f>
        <v>3.6963696369636807</v>
      </c>
      <c r="X2134" s="3">
        <v>6.06</v>
      </c>
      <c r="Y2134" s="13">
        <f>(X2134-U2134)/U2134*100</f>
        <v>0</v>
      </c>
      <c r="Z2134" s="14">
        <f>IF(W2134&gt;10,"NA",Y2134)</f>
        <v>0</v>
      </c>
    </row>
    <row r="2135" spans="1:26" ht="19" x14ac:dyDescent="0.25">
      <c r="A2135" s="23">
        <v>2134</v>
      </c>
      <c r="B2135" s="5" t="s">
        <v>0</v>
      </c>
      <c r="C2135" s="3" t="s">
        <v>46</v>
      </c>
      <c r="D2135" s="3" t="s">
        <v>46</v>
      </c>
      <c r="E2135" s="3" t="s">
        <v>47</v>
      </c>
      <c r="F2135" s="3" t="s">
        <v>41</v>
      </c>
      <c r="G2135" s="3">
        <v>21</v>
      </c>
      <c r="H2135" s="3" t="s">
        <v>17</v>
      </c>
      <c r="I2135" s="3" t="s">
        <v>31</v>
      </c>
      <c r="J2135" s="3">
        <v>329</v>
      </c>
      <c r="K2135" s="3" t="s">
        <v>13</v>
      </c>
      <c r="L2135" s="3" t="s">
        <v>13</v>
      </c>
      <c r="M2135" s="4" t="s">
        <v>13</v>
      </c>
      <c r="N2135" s="33">
        <v>0</v>
      </c>
      <c r="O2135" s="3">
        <v>3</v>
      </c>
      <c r="P2135" s="3">
        <v>3.5750000000000002</v>
      </c>
      <c r="Q2135" s="3">
        <v>6.0549999999999997</v>
      </c>
      <c r="R2135" s="3">
        <v>5.9649999999999999</v>
      </c>
      <c r="S2135" s="6">
        <v>0</v>
      </c>
      <c r="T2135" s="6">
        <f>R2135-S2135</f>
        <v>5.9649999999999999</v>
      </c>
      <c r="U2135" s="3">
        <v>5.9649999999999999</v>
      </c>
      <c r="V2135" s="6">
        <f>U2135-S2135</f>
        <v>5.9649999999999999</v>
      </c>
      <c r="W2135" s="6">
        <f>100 - (1 - (((U2135-T2135)/U2135)+(S2135/T2135)))*100</f>
        <v>0</v>
      </c>
      <c r="X2135" s="3">
        <v>5.9649999999999999</v>
      </c>
      <c r="Y2135" s="13">
        <f>(X2135-U2135)/U2135*100</f>
        <v>0</v>
      </c>
      <c r="Z2135" s="14">
        <f>IF(W2135&gt;10,"NA",Y2135)</f>
        <v>0</v>
      </c>
    </row>
    <row r="2136" spans="1:26" ht="19" x14ac:dyDescent="0.25">
      <c r="A2136" s="23">
        <v>2135</v>
      </c>
      <c r="B2136" s="5" t="s">
        <v>0</v>
      </c>
      <c r="C2136" s="3" t="s">
        <v>46</v>
      </c>
      <c r="D2136" s="3" t="s">
        <v>46</v>
      </c>
      <c r="E2136" s="3" t="s">
        <v>47</v>
      </c>
      <c r="F2136" s="3" t="s">
        <v>41</v>
      </c>
      <c r="G2136" s="3">
        <v>21</v>
      </c>
      <c r="H2136" s="3" t="s">
        <v>17</v>
      </c>
      <c r="I2136" s="3" t="s">
        <v>31</v>
      </c>
      <c r="J2136" s="3">
        <v>329</v>
      </c>
      <c r="K2136" s="3" t="s">
        <v>13</v>
      </c>
      <c r="L2136" s="3" t="s">
        <v>13</v>
      </c>
      <c r="M2136" s="4" t="s">
        <v>13</v>
      </c>
      <c r="N2136" s="33">
        <v>0</v>
      </c>
      <c r="O2136" s="3">
        <v>4</v>
      </c>
      <c r="P2136" s="3">
        <v>3.7210000000000001</v>
      </c>
      <c r="Q2136" s="3">
        <v>6.407</v>
      </c>
      <c r="R2136" s="3">
        <v>6.2910000000000004</v>
      </c>
      <c r="S2136" s="6">
        <v>0</v>
      </c>
      <c r="T2136" s="6">
        <f>R2136-S2136</f>
        <v>6.2910000000000004</v>
      </c>
      <c r="U2136" s="3">
        <v>6.2910000000000004</v>
      </c>
      <c r="V2136" s="6">
        <f>U2136-S2136</f>
        <v>6.2910000000000004</v>
      </c>
      <c r="W2136" s="6">
        <f>100 - (1 - (((U2136-T2136)/U2136)+(S2136/T2136)))*100</f>
        <v>0</v>
      </c>
      <c r="X2136" s="3">
        <v>6.2910000000000004</v>
      </c>
      <c r="Y2136" s="13">
        <f>(X2136-U2136)/U2136*100</f>
        <v>0</v>
      </c>
      <c r="Z2136" s="14">
        <f>IF(W2136&gt;10,"NA",Y2136)</f>
        <v>0</v>
      </c>
    </row>
    <row r="2137" spans="1:26" ht="19" x14ac:dyDescent="0.25">
      <c r="A2137" s="23">
        <v>2136</v>
      </c>
      <c r="B2137" s="5" t="s">
        <v>0</v>
      </c>
      <c r="C2137" s="3" t="s">
        <v>46</v>
      </c>
      <c r="D2137" s="3" t="s">
        <v>46</v>
      </c>
      <c r="E2137" s="3" t="s">
        <v>47</v>
      </c>
      <c r="F2137" s="3" t="s">
        <v>41</v>
      </c>
      <c r="G2137" s="3">
        <v>21</v>
      </c>
      <c r="H2137" s="3" t="s">
        <v>17</v>
      </c>
      <c r="I2137" s="3" t="s">
        <v>31</v>
      </c>
      <c r="J2137" s="3">
        <v>329</v>
      </c>
      <c r="K2137" s="3" t="s">
        <v>13</v>
      </c>
      <c r="L2137" s="3" t="s">
        <v>13</v>
      </c>
      <c r="M2137" s="4" t="s">
        <v>13</v>
      </c>
      <c r="N2137" s="33">
        <v>0</v>
      </c>
      <c r="O2137" s="3">
        <v>5</v>
      </c>
      <c r="P2137" s="3">
        <v>4.2460000000000004</v>
      </c>
      <c r="Q2137" s="3">
        <v>7.9960000000000004</v>
      </c>
      <c r="R2137" s="3">
        <v>7.8460000000000001</v>
      </c>
      <c r="S2137" s="6">
        <v>0</v>
      </c>
      <c r="T2137" s="6">
        <f>R2137-S2137</f>
        <v>7.8460000000000001</v>
      </c>
      <c r="U2137" s="3">
        <v>7.8460000000000001</v>
      </c>
      <c r="V2137" s="6">
        <f>U2137-S2137</f>
        <v>7.8460000000000001</v>
      </c>
      <c r="W2137" s="6">
        <f>100 - (1 - (((U2137-T2137)/U2137)+(S2137/T2137)))*100</f>
        <v>0</v>
      </c>
      <c r="X2137" s="3">
        <v>7.8460000000000001</v>
      </c>
      <c r="Y2137" s="13">
        <f>(X2137-U2137)/U2137*100</f>
        <v>0</v>
      </c>
      <c r="Z2137" s="14">
        <f>IF(W2137&gt;10,"NA",Y2137)</f>
        <v>0</v>
      </c>
    </row>
    <row r="2138" spans="1:26" ht="19" x14ac:dyDescent="0.25">
      <c r="A2138" s="23">
        <v>2137</v>
      </c>
      <c r="B2138" s="5" t="s">
        <v>0</v>
      </c>
      <c r="C2138" s="3" t="s">
        <v>46</v>
      </c>
      <c r="D2138" s="3" t="s">
        <v>46</v>
      </c>
      <c r="E2138" s="3" t="s">
        <v>47</v>
      </c>
      <c r="F2138" s="3" t="s">
        <v>41</v>
      </c>
      <c r="G2138" s="3">
        <v>21</v>
      </c>
      <c r="H2138" s="3" t="s">
        <v>17</v>
      </c>
      <c r="I2138" s="3" t="s">
        <v>31</v>
      </c>
      <c r="J2138" s="3">
        <v>329</v>
      </c>
      <c r="K2138" s="3" t="s">
        <v>13</v>
      </c>
      <c r="L2138" s="3" t="s">
        <v>13</v>
      </c>
      <c r="M2138" s="4" t="s">
        <v>13</v>
      </c>
      <c r="N2138" s="33">
        <v>0</v>
      </c>
      <c r="O2138" s="3">
        <v>6</v>
      </c>
      <c r="P2138" s="3">
        <v>3.722</v>
      </c>
      <c r="Q2138" s="3">
        <v>6.0430000000000001</v>
      </c>
      <c r="R2138" s="3">
        <v>5.9370000000000003</v>
      </c>
      <c r="S2138" s="6">
        <v>0</v>
      </c>
      <c r="T2138" s="6">
        <f>R2138-S2138</f>
        <v>5.9370000000000003</v>
      </c>
      <c r="U2138" s="3">
        <v>6.375</v>
      </c>
      <c r="V2138" s="6">
        <f>U2138-S2138</f>
        <v>6.375</v>
      </c>
      <c r="W2138" s="6">
        <f>100 - (1 - (((U2138-T2138)/U2138)+(S2138/T2138)))*100</f>
        <v>6.8705882352941217</v>
      </c>
      <c r="X2138" s="3">
        <v>6.375</v>
      </c>
      <c r="Y2138" s="13">
        <f>(X2138-U2138)/U2138*100</f>
        <v>0</v>
      </c>
      <c r="Z2138" s="14">
        <f>IF(W2138&gt;10,"NA",Y2138)</f>
        <v>0</v>
      </c>
    </row>
    <row r="2139" spans="1:26" ht="19" x14ac:dyDescent="0.25">
      <c r="A2139" s="23">
        <v>2138</v>
      </c>
      <c r="B2139" s="5" t="s">
        <v>0</v>
      </c>
      <c r="C2139" s="3" t="s">
        <v>46</v>
      </c>
      <c r="D2139" s="3" t="s">
        <v>46</v>
      </c>
      <c r="E2139" s="3" t="s">
        <v>47</v>
      </c>
      <c r="F2139" s="3" t="s">
        <v>41</v>
      </c>
      <c r="G2139" s="3">
        <v>21</v>
      </c>
      <c r="H2139" s="3" t="s">
        <v>17</v>
      </c>
      <c r="I2139" s="3" t="s">
        <v>31</v>
      </c>
      <c r="J2139" s="3">
        <v>329</v>
      </c>
      <c r="K2139" s="3" t="s">
        <v>13</v>
      </c>
      <c r="L2139" s="3" t="s">
        <v>13</v>
      </c>
      <c r="M2139" s="4" t="s">
        <v>13</v>
      </c>
      <c r="N2139" s="33">
        <v>0</v>
      </c>
      <c r="O2139" s="3">
        <v>7</v>
      </c>
      <c r="P2139" s="3">
        <v>4.5940000000000003</v>
      </c>
      <c r="Q2139" s="3">
        <v>9.1859999999999999</v>
      </c>
      <c r="R2139" s="3">
        <v>9.0660000000000007</v>
      </c>
      <c r="S2139" s="6">
        <v>0</v>
      </c>
      <c r="T2139" s="6">
        <f>R2139-S2139</f>
        <v>9.0660000000000007</v>
      </c>
      <c r="U2139" s="3">
        <v>9.0660000000000007</v>
      </c>
      <c r="V2139" s="6">
        <f>U2139-S2139</f>
        <v>9.0660000000000007</v>
      </c>
      <c r="W2139" s="6">
        <f>100 - (1 - (((U2139-T2139)/U2139)+(S2139/T2139)))*100</f>
        <v>0</v>
      </c>
      <c r="X2139" s="3">
        <v>9.0660000000000007</v>
      </c>
      <c r="Y2139" s="13">
        <f>(X2139-U2139)/U2139*100</f>
        <v>0</v>
      </c>
      <c r="Z2139" s="14">
        <f>IF(W2139&gt;10,"NA",Y2139)</f>
        <v>0</v>
      </c>
    </row>
    <row r="2140" spans="1:26" ht="19" x14ac:dyDescent="0.25">
      <c r="A2140" s="23">
        <v>2139</v>
      </c>
      <c r="B2140" s="5" t="s">
        <v>0</v>
      </c>
      <c r="C2140" s="3" t="s">
        <v>46</v>
      </c>
      <c r="D2140" s="3" t="s">
        <v>46</v>
      </c>
      <c r="E2140" s="3" t="s">
        <v>47</v>
      </c>
      <c r="F2140" s="3" t="s">
        <v>41</v>
      </c>
      <c r="G2140" s="3">
        <v>21</v>
      </c>
      <c r="H2140" s="3" t="s">
        <v>17</v>
      </c>
      <c r="I2140" s="3" t="s">
        <v>31</v>
      </c>
      <c r="J2140" s="3">
        <v>329</v>
      </c>
      <c r="K2140" s="3" t="s">
        <v>13</v>
      </c>
      <c r="L2140" s="3" t="s">
        <v>13</v>
      </c>
      <c r="M2140" s="4" t="s">
        <v>13</v>
      </c>
      <c r="N2140" s="33">
        <v>0</v>
      </c>
      <c r="O2140" s="3">
        <v>8</v>
      </c>
      <c r="P2140" s="3">
        <v>5.125</v>
      </c>
      <c r="Q2140" s="3">
        <v>11.99</v>
      </c>
      <c r="R2140" s="3">
        <v>11.852</v>
      </c>
      <c r="S2140" s="6">
        <v>0</v>
      </c>
      <c r="T2140" s="6">
        <f>R2140-S2140</f>
        <v>11.852</v>
      </c>
      <c r="U2140" s="3">
        <v>11.852</v>
      </c>
      <c r="V2140" s="6">
        <f>U2140-S2140</f>
        <v>11.852</v>
      </c>
      <c r="W2140" s="6">
        <f>100 - (1 - (((U2140-T2140)/U2140)+(S2140/T2140)))*100</f>
        <v>0</v>
      </c>
      <c r="X2140" s="3">
        <v>11.852</v>
      </c>
      <c r="Y2140" s="13">
        <f>(X2140-U2140)/U2140*100</f>
        <v>0</v>
      </c>
      <c r="Z2140" s="14">
        <f>IF(W2140&gt;10,"NA",Y2140)</f>
        <v>0</v>
      </c>
    </row>
    <row r="2141" spans="1:26" ht="19" x14ac:dyDescent="0.25">
      <c r="A2141" s="23">
        <v>2140</v>
      </c>
      <c r="B2141" s="5" t="s">
        <v>0</v>
      </c>
      <c r="C2141" s="3" t="s">
        <v>46</v>
      </c>
      <c r="D2141" s="3" t="s">
        <v>46</v>
      </c>
      <c r="E2141" s="3" t="s">
        <v>47</v>
      </c>
      <c r="F2141" s="3" t="s">
        <v>41</v>
      </c>
      <c r="G2141" s="3">
        <v>21</v>
      </c>
      <c r="H2141" s="3" t="s">
        <v>17</v>
      </c>
      <c r="I2141" s="3" t="s">
        <v>31</v>
      </c>
      <c r="J2141" s="3">
        <v>329</v>
      </c>
      <c r="K2141" s="3" t="s">
        <v>13</v>
      </c>
      <c r="L2141" s="3" t="s">
        <v>13</v>
      </c>
      <c r="M2141" s="4" t="s">
        <v>13</v>
      </c>
      <c r="N2141" s="33">
        <v>0</v>
      </c>
      <c r="O2141" s="3">
        <v>9</v>
      </c>
      <c r="P2141" s="3">
        <v>4.8159999999999998</v>
      </c>
      <c r="Q2141" s="3">
        <v>9.4849999999999994</v>
      </c>
      <c r="R2141" s="3">
        <v>9.3680000000000003</v>
      </c>
      <c r="S2141" s="6">
        <v>0</v>
      </c>
      <c r="T2141" s="6">
        <f>R2141-S2141</f>
        <v>9.3680000000000003</v>
      </c>
      <c r="U2141" s="3">
        <v>10.711</v>
      </c>
      <c r="V2141" s="6">
        <f>U2141-S2141</f>
        <v>10.711</v>
      </c>
      <c r="W2141" s="6">
        <f>100 - (1 - (((U2141-T2141)/U2141)+(S2141/T2141)))*100</f>
        <v>12.538511810288483</v>
      </c>
      <c r="X2141" s="3">
        <v>10.711</v>
      </c>
      <c r="Y2141" s="13">
        <f>(X2141-U2141)/U2141*100</f>
        <v>0</v>
      </c>
      <c r="Z2141" s="14" t="str">
        <f>IF(W2141&gt;10,"NA",Y2141)</f>
        <v>NA</v>
      </c>
    </row>
    <row r="2142" spans="1:26" ht="19" x14ac:dyDescent="0.25">
      <c r="A2142" s="23">
        <v>2141</v>
      </c>
      <c r="B2142" s="5" t="s">
        <v>0</v>
      </c>
      <c r="C2142" s="3" t="s">
        <v>46</v>
      </c>
      <c r="D2142" s="3" t="s">
        <v>46</v>
      </c>
      <c r="E2142" s="3" t="s">
        <v>47</v>
      </c>
      <c r="F2142" s="3" t="s">
        <v>41</v>
      </c>
      <c r="G2142" s="3">
        <v>22</v>
      </c>
      <c r="H2142" s="3" t="s">
        <v>9</v>
      </c>
      <c r="I2142" s="3" t="s">
        <v>42</v>
      </c>
      <c r="J2142" s="3">
        <v>134</v>
      </c>
      <c r="K2142" s="3">
        <v>60</v>
      </c>
      <c r="L2142" s="3">
        <v>0</v>
      </c>
      <c r="M2142" s="4">
        <f>PI()*(K2142/2)^2/1000+PI()*(L2142/2)^2/1000</f>
        <v>2.8274333882308138</v>
      </c>
      <c r="N2142" s="33">
        <v>0</v>
      </c>
      <c r="O2142" s="3">
        <v>1</v>
      </c>
      <c r="P2142" s="3">
        <v>2.1779999999999999</v>
      </c>
      <c r="Q2142" s="3">
        <v>1.8680000000000001</v>
      </c>
      <c r="R2142" s="3">
        <v>1.774</v>
      </c>
      <c r="S2142" s="6">
        <v>0</v>
      </c>
      <c r="T2142" s="6">
        <f>R2142-S2142</f>
        <v>1.774</v>
      </c>
      <c r="U2142" s="3">
        <v>1.9119999999999999</v>
      </c>
      <c r="V2142" s="6">
        <f>U2142-S2142</f>
        <v>1.9119999999999999</v>
      </c>
      <c r="W2142" s="6">
        <f>100 - (1 - (((U2142-T2142)/U2142)+(S2142/T2142)))*100</f>
        <v>7.2175732217573056</v>
      </c>
      <c r="X2142" s="3">
        <v>1.9119999999999999</v>
      </c>
      <c r="Y2142" s="13">
        <f>(X2142-U2142)/U2142*100</f>
        <v>0</v>
      </c>
      <c r="Z2142" s="14">
        <f>IF(W2142&gt;10,"NA",Y2142)</f>
        <v>0</v>
      </c>
    </row>
    <row r="2143" spans="1:26" ht="19" x14ac:dyDescent="0.25">
      <c r="A2143" s="23">
        <v>2142</v>
      </c>
      <c r="B2143" s="5" t="s">
        <v>0</v>
      </c>
      <c r="C2143" s="3" t="s">
        <v>46</v>
      </c>
      <c r="D2143" s="3" t="s">
        <v>46</v>
      </c>
      <c r="E2143" s="3" t="s">
        <v>47</v>
      </c>
      <c r="F2143" s="3" t="s">
        <v>41</v>
      </c>
      <c r="G2143" s="3">
        <v>22</v>
      </c>
      <c r="H2143" s="3" t="s">
        <v>9</v>
      </c>
      <c r="I2143" s="3" t="s">
        <v>42</v>
      </c>
      <c r="J2143" s="3">
        <v>134</v>
      </c>
      <c r="K2143" s="3">
        <v>60</v>
      </c>
      <c r="L2143" s="3">
        <v>0</v>
      </c>
      <c r="M2143" s="4">
        <f>PI()*(K2143/2)^2/1000+PI()*(L2143/2)^2/1000</f>
        <v>2.8274333882308138</v>
      </c>
      <c r="N2143" s="33">
        <v>0</v>
      </c>
      <c r="O2143" s="3">
        <v>2</v>
      </c>
      <c r="P2143" s="3">
        <v>3.2919999999999998</v>
      </c>
      <c r="Q2143" s="3">
        <v>4.08</v>
      </c>
      <c r="R2143" s="3">
        <v>3.9209999999999998</v>
      </c>
      <c r="S2143" s="6">
        <v>0</v>
      </c>
      <c r="T2143" s="6">
        <f>R2143-S2143</f>
        <v>3.9209999999999998</v>
      </c>
      <c r="U2143" s="3">
        <v>3.9350000000000001</v>
      </c>
      <c r="V2143" s="6">
        <f>U2143-S2143</f>
        <v>3.9350000000000001</v>
      </c>
      <c r="W2143" s="6">
        <f>100 - (1 - (((U2143-T2143)/U2143)+(S2143/T2143)))*100</f>
        <v>0.35578144853876381</v>
      </c>
      <c r="X2143" s="3">
        <v>3.9350000000000001</v>
      </c>
      <c r="Y2143" s="13">
        <f>(X2143-U2143)/U2143*100</f>
        <v>0</v>
      </c>
      <c r="Z2143" s="14">
        <f>IF(W2143&gt;10,"NA",Y2143)</f>
        <v>0</v>
      </c>
    </row>
    <row r="2144" spans="1:26" ht="19" x14ac:dyDescent="0.25">
      <c r="A2144" s="23">
        <v>2143</v>
      </c>
      <c r="B2144" s="5" t="s">
        <v>0</v>
      </c>
      <c r="C2144" s="3" t="s">
        <v>46</v>
      </c>
      <c r="D2144" s="3" t="s">
        <v>46</v>
      </c>
      <c r="E2144" s="3" t="s">
        <v>47</v>
      </c>
      <c r="F2144" s="3" t="s">
        <v>41</v>
      </c>
      <c r="G2144" s="3">
        <v>22</v>
      </c>
      <c r="H2144" s="3" t="s">
        <v>9</v>
      </c>
      <c r="I2144" s="3" t="s">
        <v>42</v>
      </c>
      <c r="J2144" s="3">
        <v>134</v>
      </c>
      <c r="K2144" s="3">
        <v>60</v>
      </c>
      <c r="L2144" s="3">
        <v>0</v>
      </c>
      <c r="M2144" s="4">
        <f>PI()*(K2144/2)^2/1000+PI()*(L2144/2)^2/1000</f>
        <v>2.8274333882308138</v>
      </c>
      <c r="N2144" s="33">
        <v>0</v>
      </c>
      <c r="O2144" s="3">
        <v>3</v>
      </c>
      <c r="P2144" s="3">
        <v>2.2789999999999999</v>
      </c>
      <c r="Q2144" s="3">
        <v>2.1640000000000001</v>
      </c>
      <c r="R2144" s="3">
        <v>2.073</v>
      </c>
      <c r="S2144" s="6">
        <v>0</v>
      </c>
      <c r="T2144" s="6">
        <f>R2144-S2144</f>
        <v>2.073</v>
      </c>
      <c r="U2144" s="3">
        <v>2.3330000000000002</v>
      </c>
      <c r="V2144" s="6">
        <f>U2144-S2144</f>
        <v>2.3330000000000002</v>
      </c>
      <c r="W2144" s="6">
        <f>100 - (1 - (((U2144-T2144)/U2144)+(S2144/T2144)))*100</f>
        <v>11.144449207029581</v>
      </c>
      <c r="X2144" s="3">
        <v>2.3330000000000002</v>
      </c>
      <c r="Y2144" s="13">
        <f>(X2144-U2144)/U2144*100</f>
        <v>0</v>
      </c>
      <c r="Z2144" s="14" t="str">
        <f>IF(W2144&gt;10,"NA",Y2144)</f>
        <v>NA</v>
      </c>
    </row>
    <row r="2145" spans="1:26" ht="19" x14ac:dyDescent="0.25">
      <c r="A2145" s="23">
        <v>2144</v>
      </c>
      <c r="B2145" s="5" t="s">
        <v>0</v>
      </c>
      <c r="C2145" s="3" t="s">
        <v>46</v>
      </c>
      <c r="D2145" s="3" t="s">
        <v>46</v>
      </c>
      <c r="E2145" s="3" t="s">
        <v>47</v>
      </c>
      <c r="F2145" s="3" t="s">
        <v>41</v>
      </c>
      <c r="G2145" s="3">
        <v>22</v>
      </c>
      <c r="H2145" s="3" t="s">
        <v>9</v>
      </c>
      <c r="I2145" s="3" t="s">
        <v>42</v>
      </c>
      <c r="J2145" s="3">
        <v>134</v>
      </c>
      <c r="K2145" s="3">
        <v>60</v>
      </c>
      <c r="L2145" s="3">
        <v>0</v>
      </c>
      <c r="M2145" s="4">
        <f>PI()*(K2145/2)^2/1000+PI()*(L2145/2)^2/1000</f>
        <v>2.8274333882308138</v>
      </c>
      <c r="N2145" s="33">
        <v>0</v>
      </c>
      <c r="O2145" s="3">
        <v>4</v>
      </c>
      <c r="P2145" s="3">
        <v>3.9079999999999999</v>
      </c>
      <c r="Q2145" s="3">
        <v>5.3520000000000003</v>
      </c>
      <c r="R2145" s="3">
        <v>5.2670000000000003</v>
      </c>
      <c r="S2145" s="6">
        <v>0</v>
      </c>
      <c r="T2145" s="6">
        <f>R2145-S2145</f>
        <v>5.2670000000000003</v>
      </c>
      <c r="U2145" s="3">
        <v>5.3970000000000002</v>
      </c>
      <c r="V2145" s="6">
        <f>U2145-S2145</f>
        <v>5.3970000000000002</v>
      </c>
      <c r="W2145" s="6">
        <f>100 - (1 - (((U2145-T2145)/U2145)+(S2145/T2145)))*100</f>
        <v>2.4087455994070837</v>
      </c>
      <c r="X2145" s="3">
        <v>5.3970000000000002</v>
      </c>
      <c r="Y2145" s="13">
        <f>(X2145-U2145)/U2145*100</f>
        <v>0</v>
      </c>
      <c r="Z2145" s="14">
        <f>IF(W2145&gt;10,"NA",Y2145)</f>
        <v>0</v>
      </c>
    </row>
    <row r="2146" spans="1:26" ht="19" x14ac:dyDescent="0.25">
      <c r="A2146" s="23">
        <v>2145</v>
      </c>
      <c r="B2146" s="5" t="s">
        <v>0</v>
      </c>
      <c r="C2146" s="3" t="s">
        <v>46</v>
      </c>
      <c r="D2146" s="3" t="s">
        <v>46</v>
      </c>
      <c r="E2146" s="3" t="s">
        <v>47</v>
      </c>
      <c r="F2146" s="3" t="s">
        <v>41</v>
      </c>
      <c r="G2146" s="3">
        <v>22</v>
      </c>
      <c r="H2146" s="3" t="s">
        <v>9</v>
      </c>
      <c r="I2146" s="3" t="s">
        <v>42</v>
      </c>
      <c r="J2146" s="3">
        <v>134</v>
      </c>
      <c r="K2146" s="3">
        <v>60</v>
      </c>
      <c r="L2146" s="3">
        <v>0</v>
      </c>
      <c r="M2146" s="4">
        <f>PI()*(K2146/2)^2/1000+PI()*(L2146/2)^2/1000</f>
        <v>2.8274333882308138</v>
      </c>
      <c r="N2146" s="33">
        <v>0</v>
      </c>
      <c r="O2146" s="3">
        <v>5</v>
      </c>
      <c r="P2146" s="3">
        <v>3.9580000000000002</v>
      </c>
      <c r="Q2146" s="3">
        <v>5.6870000000000003</v>
      </c>
      <c r="R2146" s="3">
        <v>5.5410000000000004</v>
      </c>
      <c r="S2146" s="6">
        <v>0</v>
      </c>
      <c r="T2146" s="6">
        <f>R2146-S2146</f>
        <v>5.5410000000000004</v>
      </c>
      <c r="U2146" s="3">
        <v>5.5410000000000004</v>
      </c>
      <c r="V2146" s="6">
        <f>U2146-S2146</f>
        <v>5.5410000000000004</v>
      </c>
      <c r="W2146" s="6">
        <f>100 - (1 - (((U2146-T2146)/U2146)+(S2146/T2146)))*100</f>
        <v>0</v>
      </c>
      <c r="X2146" s="3">
        <v>5.5410000000000004</v>
      </c>
      <c r="Y2146" s="13">
        <f>(X2146-U2146)/U2146*100</f>
        <v>0</v>
      </c>
      <c r="Z2146" s="14">
        <f>IF(W2146&gt;10,"NA",Y2146)</f>
        <v>0</v>
      </c>
    </row>
    <row r="2147" spans="1:26" ht="19" x14ac:dyDescent="0.25">
      <c r="A2147" s="23">
        <v>2146</v>
      </c>
      <c r="B2147" s="5" t="s">
        <v>0</v>
      </c>
      <c r="C2147" s="3" t="s">
        <v>46</v>
      </c>
      <c r="D2147" s="3" t="s">
        <v>46</v>
      </c>
      <c r="E2147" s="3" t="s">
        <v>47</v>
      </c>
      <c r="F2147" s="3" t="s">
        <v>41</v>
      </c>
      <c r="G2147" s="3">
        <v>22</v>
      </c>
      <c r="H2147" s="3" t="s">
        <v>9</v>
      </c>
      <c r="I2147" s="3" t="s">
        <v>42</v>
      </c>
      <c r="J2147" s="3">
        <v>134</v>
      </c>
      <c r="K2147" s="3">
        <v>60</v>
      </c>
      <c r="L2147" s="3">
        <v>0</v>
      </c>
      <c r="M2147" s="4">
        <f>PI()*(K2147/2)^2/1000+PI()*(L2147/2)^2/1000</f>
        <v>2.8274333882308138</v>
      </c>
      <c r="N2147" s="33">
        <v>0</v>
      </c>
      <c r="O2147" s="3">
        <v>6</v>
      </c>
      <c r="P2147" s="3">
        <v>2.891</v>
      </c>
      <c r="Q2147" s="3">
        <v>2.411</v>
      </c>
      <c r="R2147" s="3">
        <v>2.2909999999999999</v>
      </c>
      <c r="S2147" s="6">
        <v>0</v>
      </c>
      <c r="T2147" s="6">
        <f>R2147-S2147</f>
        <v>2.2909999999999999</v>
      </c>
      <c r="U2147" s="3">
        <v>4.0090000000000003</v>
      </c>
      <c r="V2147" s="6">
        <f>U2147-S2147</f>
        <v>4.0090000000000003</v>
      </c>
      <c r="W2147" s="6">
        <f>100 - (1 - (((U2147-T2147)/U2147)+(S2147/T2147)))*100</f>
        <v>42.853579446245945</v>
      </c>
      <c r="X2147" s="3">
        <v>4.0090000000000003</v>
      </c>
      <c r="Y2147" s="13">
        <f>(X2147-U2147)/U2147*100</f>
        <v>0</v>
      </c>
      <c r="Z2147" s="14" t="str">
        <f>IF(W2147&gt;10,"NA",Y2147)</f>
        <v>NA</v>
      </c>
    </row>
    <row r="2148" spans="1:26" ht="19" x14ac:dyDescent="0.25">
      <c r="A2148" s="23">
        <v>2147</v>
      </c>
      <c r="B2148" s="5" t="s">
        <v>0</v>
      </c>
      <c r="C2148" s="3" t="s">
        <v>46</v>
      </c>
      <c r="D2148" s="3" t="s">
        <v>46</v>
      </c>
      <c r="E2148" s="3" t="s">
        <v>47</v>
      </c>
      <c r="F2148" s="3" t="s">
        <v>41</v>
      </c>
      <c r="G2148" s="3">
        <v>22</v>
      </c>
      <c r="H2148" s="3" t="s">
        <v>9</v>
      </c>
      <c r="I2148" s="3" t="s">
        <v>42</v>
      </c>
      <c r="J2148" s="3">
        <v>134</v>
      </c>
      <c r="K2148" s="3">
        <v>60</v>
      </c>
      <c r="L2148" s="3">
        <v>0</v>
      </c>
      <c r="M2148" s="4">
        <f>PI()*(K2148/2)^2/1000+PI()*(L2148/2)^2/1000</f>
        <v>2.8274333882308138</v>
      </c>
      <c r="N2148" s="33">
        <v>0</v>
      </c>
      <c r="O2148" s="3">
        <v>7</v>
      </c>
      <c r="P2148" s="3">
        <v>2.6379999999999999</v>
      </c>
      <c r="Q2148" s="3">
        <v>1.861</v>
      </c>
      <c r="R2148" s="3">
        <v>1.7310000000000001</v>
      </c>
      <c r="S2148" s="6">
        <v>0</v>
      </c>
      <c r="T2148" s="6">
        <f>R2148-S2148</f>
        <v>1.7310000000000001</v>
      </c>
      <c r="U2148" s="3">
        <v>2.4089999999999998</v>
      </c>
      <c r="V2148" s="6">
        <f>U2148-S2148</f>
        <v>2.4089999999999998</v>
      </c>
      <c r="W2148" s="6">
        <f>100 - (1 - (((U2148-T2148)/U2148)+(S2148/T2148)))*100</f>
        <v>28.144458281444571</v>
      </c>
      <c r="X2148" s="3">
        <v>2.4089999999999998</v>
      </c>
      <c r="Y2148" s="13">
        <f>(X2148-U2148)/U2148*100</f>
        <v>0</v>
      </c>
      <c r="Z2148" s="14" t="str">
        <f>IF(W2148&gt;10,"NA",Y2148)</f>
        <v>NA</v>
      </c>
    </row>
    <row r="2149" spans="1:26" ht="19" x14ac:dyDescent="0.25">
      <c r="A2149" s="23">
        <v>2148</v>
      </c>
      <c r="B2149" s="5" t="s">
        <v>0</v>
      </c>
      <c r="C2149" s="3" t="s">
        <v>46</v>
      </c>
      <c r="D2149" s="3" t="s">
        <v>46</v>
      </c>
      <c r="E2149" s="3" t="s">
        <v>47</v>
      </c>
      <c r="F2149" s="3" t="s">
        <v>41</v>
      </c>
      <c r="G2149" s="3">
        <v>22</v>
      </c>
      <c r="H2149" s="3" t="s">
        <v>9</v>
      </c>
      <c r="I2149" s="3" t="s">
        <v>42</v>
      </c>
      <c r="J2149" s="3">
        <v>134</v>
      </c>
      <c r="K2149" s="3">
        <v>60</v>
      </c>
      <c r="L2149" s="3">
        <v>0</v>
      </c>
      <c r="M2149" s="4">
        <f>PI()*(K2149/2)^2/1000+PI()*(L2149/2)^2/1000</f>
        <v>2.8274333882308138</v>
      </c>
      <c r="N2149" s="33">
        <v>0</v>
      </c>
      <c r="O2149" s="3">
        <v>8</v>
      </c>
      <c r="P2149" s="3">
        <v>4.2690000000000001</v>
      </c>
      <c r="Q2149" s="3">
        <v>6.569</v>
      </c>
      <c r="R2149" s="3">
        <v>6.4020000000000001</v>
      </c>
      <c r="S2149" s="6">
        <v>0</v>
      </c>
      <c r="T2149" s="6">
        <f>R2149-S2149</f>
        <v>6.4020000000000001</v>
      </c>
      <c r="U2149" s="3">
        <v>6.5510000000000002</v>
      </c>
      <c r="V2149" s="6">
        <f>U2149-S2149</f>
        <v>6.5510000000000002</v>
      </c>
      <c r="W2149" s="6">
        <f>100 - (1 - (((U2149-T2149)/U2149)+(S2149/T2149)))*100</f>
        <v>2.274461914211571</v>
      </c>
      <c r="X2149" s="3">
        <v>6.5510000000000002</v>
      </c>
      <c r="Y2149" s="13">
        <f>(X2149-U2149)/U2149*100</f>
        <v>0</v>
      </c>
      <c r="Z2149" s="14">
        <f>IF(W2149&gt;10,"NA",Y2149)</f>
        <v>0</v>
      </c>
    </row>
    <row r="2150" spans="1:26" ht="19" x14ac:dyDescent="0.25">
      <c r="A2150" s="23">
        <v>2149</v>
      </c>
      <c r="B2150" s="5" t="s">
        <v>0</v>
      </c>
      <c r="C2150" s="3" t="s">
        <v>46</v>
      </c>
      <c r="D2150" s="3" t="s">
        <v>46</v>
      </c>
      <c r="E2150" s="3" t="s">
        <v>47</v>
      </c>
      <c r="F2150" s="3" t="s">
        <v>41</v>
      </c>
      <c r="G2150" s="3">
        <v>22</v>
      </c>
      <c r="H2150" s="3" t="s">
        <v>9</v>
      </c>
      <c r="I2150" s="3" t="s">
        <v>42</v>
      </c>
      <c r="J2150" s="3">
        <v>134</v>
      </c>
      <c r="K2150" s="3">
        <v>60</v>
      </c>
      <c r="L2150" s="3">
        <v>0</v>
      </c>
      <c r="M2150" s="4">
        <f>PI()*(K2150/2)^2/1000+PI()*(L2150/2)^2/1000</f>
        <v>2.8274333882308138</v>
      </c>
      <c r="N2150" s="33">
        <v>0</v>
      </c>
      <c r="O2150" s="3">
        <v>9</v>
      </c>
      <c r="P2150" s="3">
        <v>3.3929999999999998</v>
      </c>
      <c r="Q2150" s="3">
        <v>4.51</v>
      </c>
      <c r="R2150" s="3">
        <v>4.4009999999999998</v>
      </c>
      <c r="S2150" s="6">
        <v>0</v>
      </c>
      <c r="T2150" s="6">
        <f>R2150-S2150</f>
        <v>4.4009999999999998</v>
      </c>
      <c r="U2150" s="3">
        <v>4.4009999999999998</v>
      </c>
      <c r="V2150" s="6">
        <f>U2150-S2150</f>
        <v>4.4009999999999998</v>
      </c>
      <c r="W2150" s="6">
        <f>100 - (1 - (((U2150-T2150)/U2150)+(S2150/T2150)))*100</f>
        <v>0</v>
      </c>
      <c r="X2150" s="3">
        <v>4.4009999999999998</v>
      </c>
      <c r="Y2150" s="13">
        <f>(X2150-U2150)/U2150*100</f>
        <v>0</v>
      </c>
      <c r="Z2150" s="14">
        <f>IF(W2150&gt;10,"NA",Y2150)</f>
        <v>0</v>
      </c>
    </row>
    <row r="2151" spans="1:26" ht="19" x14ac:dyDescent="0.25">
      <c r="A2151" s="23">
        <v>2150</v>
      </c>
      <c r="B2151" s="5" t="s">
        <v>0</v>
      </c>
      <c r="C2151" s="3" t="s">
        <v>46</v>
      </c>
      <c r="D2151" s="3" t="s">
        <v>46</v>
      </c>
      <c r="E2151" s="3" t="s">
        <v>47</v>
      </c>
      <c r="F2151" s="3" t="s">
        <v>41</v>
      </c>
      <c r="G2151" s="3">
        <v>22</v>
      </c>
      <c r="H2151" s="3" t="s">
        <v>9</v>
      </c>
      <c r="I2151" s="3" t="s">
        <v>42</v>
      </c>
      <c r="J2151" s="3">
        <v>134</v>
      </c>
      <c r="K2151" s="3">
        <v>60</v>
      </c>
      <c r="L2151" s="3">
        <v>0</v>
      </c>
      <c r="M2151" s="4">
        <f>PI()*(K2151/2)^2/1000+PI()*(L2151/2)^2/1000</f>
        <v>2.8274333882308138</v>
      </c>
      <c r="N2151" s="33">
        <v>0</v>
      </c>
      <c r="O2151" s="3">
        <v>10</v>
      </c>
      <c r="P2151" s="3">
        <v>3.6480000000000001</v>
      </c>
      <c r="Q2151" s="3">
        <v>4.8719999999999999</v>
      </c>
      <c r="R2151" s="3">
        <v>4.7430000000000003</v>
      </c>
      <c r="S2151" s="6">
        <v>0</v>
      </c>
      <c r="T2151" s="6">
        <f>R2151-S2151</f>
        <v>4.7430000000000003</v>
      </c>
      <c r="U2151" s="3">
        <v>6.7160000000000002</v>
      </c>
      <c r="V2151" s="6">
        <f>U2151-S2151</f>
        <v>6.7160000000000002</v>
      </c>
      <c r="W2151" s="6">
        <f>100 - (1 - (((U2151-T2151)/U2151)+(S2151/T2151)))*100</f>
        <v>29.377605717689107</v>
      </c>
      <c r="X2151" s="3">
        <v>6.7160000000000002</v>
      </c>
      <c r="Y2151" s="13">
        <f>(X2151-U2151)/U2151*100</f>
        <v>0</v>
      </c>
      <c r="Z2151" s="14" t="str">
        <f>IF(W2151&gt;10,"NA",Y2151)</f>
        <v>NA</v>
      </c>
    </row>
    <row r="2152" spans="1:26" ht="19" x14ac:dyDescent="0.25">
      <c r="A2152" s="23">
        <v>2151</v>
      </c>
      <c r="B2152" s="5" t="s">
        <v>0</v>
      </c>
      <c r="C2152" s="3" t="s">
        <v>46</v>
      </c>
      <c r="D2152" s="3" t="s">
        <v>46</v>
      </c>
      <c r="E2152" s="3" t="s">
        <v>47</v>
      </c>
      <c r="F2152" s="3" t="s">
        <v>41</v>
      </c>
      <c r="G2152" s="3">
        <v>22</v>
      </c>
      <c r="H2152" s="3" t="s">
        <v>9</v>
      </c>
      <c r="I2152" s="3" t="s">
        <v>42</v>
      </c>
      <c r="J2152" s="3">
        <v>134</v>
      </c>
      <c r="K2152" s="3">
        <v>60</v>
      </c>
      <c r="L2152" s="3">
        <v>0</v>
      </c>
      <c r="M2152" s="4">
        <f>PI()*(K2152/2)^2/1000+PI()*(L2152/2)^2/1000</f>
        <v>2.8274333882308138</v>
      </c>
      <c r="N2152" s="33">
        <v>0</v>
      </c>
      <c r="O2152" s="3">
        <v>11</v>
      </c>
      <c r="P2152" s="3">
        <v>3.5510000000000002</v>
      </c>
      <c r="Q2152" s="3">
        <v>4.5449999999999999</v>
      </c>
      <c r="R2152" s="3">
        <v>4.4409999999999998</v>
      </c>
      <c r="S2152" s="6">
        <v>0</v>
      </c>
      <c r="T2152" s="6">
        <f>R2152-S2152</f>
        <v>4.4409999999999998</v>
      </c>
      <c r="U2152" s="3">
        <v>4.4409999999999998</v>
      </c>
      <c r="V2152" s="6">
        <f>U2152-S2152</f>
        <v>4.4409999999999998</v>
      </c>
      <c r="W2152" s="6">
        <f>100 - (1 - (((U2152-T2152)/U2152)+(S2152/T2152)))*100</f>
        <v>0</v>
      </c>
      <c r="X2152" s="3">
        <v>4.4409999999999998</v>
      </c>
      <c r="Y2152" s="13">
        <f>(X2152-U2152)/U2152*100</f>
        <v>0</v>
      </c>
      <c r="Z2152" s="14">
        <f>IF(W2152&gt;10,"NA",Y2152)</f>
        <v>0</v>
      </c>
    </row>
    <row r="2153" spans="1:26" ht="19" x14ac:dyDescent="0.25">
      <c r="A2153" s="23">
        <v>2152</v>
      </c>
      <c r="B2153" s="5" t="s">
        <v>0</v>
      </c>
      <c r="C2153" s="3" t="s">
        <v>46</v>
      </c>
      <c r="D2153" s="3" t="s">
        <v>46</v>
      </c>
      <c r="E2153" s="3" t="s">
        <v>47</v>
      </c>
      <c r="F2153" s="3" t="s">
        <v>41</v>
      </c>
      <c r="G2153" s="3">
        <v>22</v>
      </c>
      <c r="H2153" s="3" t="s">
        <v>17</v>
      </c>
      <c r="I2153" s="3" t="s">
        <v>42</v>
      </c>
      <c r="J2153" s="3">
        <v>134</v>
      </c>
      <c r="K2153" s="3">
        <v>60</v>
      </c>
      <c r="L2153" s="3">
        <v>0</v>
      </c>
      <c r="M2153" s="4">
        <f>PI()*(K2153/2)^2/1000+PI()*(L2153/2)^2/1000</f>
        <v>2.8274333882308138</v>
      </c>
      <c r="N2153" s="33">
        <v>0</v>
      </c>
      <c r="O2153" s="3">
        <v>1</v>
      </c>
      <c r="P2153" s="3">
        <v>4.0880000000000001</v>
      </c>
      <c r="Q2153" s="3">
        <v>6.3319999999999999</v>
      </c>
      <c r="R2153" s="3">
        <v>6.202</v>
      </c>
      <c r="S2153" s="6">
        <v>0</v>
      </c>
      <c r="T2153" s="6">
        <f>R2153-S2153</f>
        <v>6.202</v>
      </c>
      <c r="U2153" s="3">
        <v>6.202</v>
      </c>
      <c r="V2153" s="6">
        <f>U2153-S2153</f>
        <v>6.202</v>
      </c>
      <c r="W2153" s="6">
        <f>100 - (1 - (((U2153-T2153)/U2153)+(S2153/T2153)))*100</f>
        <v>0</v>
      </c>
      <c r="X2153" s="11">
        <v>6.202</v>
      </c>
      <c r="Y2153" s="13">
        <f>(X2153-U2153)/U2153*100</f>
        <v>0</v>
      </c>
      <c r="Z2153" s="14">
        <f>IF(W2153&gt;10,"NA",Y2153)</f>
        <v>0</v>
      </c>
    </row>
    <row r="2154" spans="1:26" ht="19" x14ac:dyDescent="0.25">
      <c r="A2154" s="23">
        <v>2153</v>
      </c>
      <c r="B2154" s="5" t="s">
        <v>0</v>
      </c>
      <c r="C2154" s="3" t="s">
        <v>46</v>
      </c>
      <c r="D2154" s="3" t="s">
        <v>46</v>
      </c>
      <c r="E2154" s="3" t="s">
        <v>47</v>
      </c>
      <c r="F2154" s="3" t="s">
        <v>41</v>
      </c>
      <c r="G2154" s="3">
        <v>22</v>
      </c>
      <c r="H2154" s="3" t="s">
        <v>17</v>
      </c>
      <c r="I2154" s="3" t="s">
        <v>42</v>
      </c>
      <c r="J2154" s="3">
        <v>134</v>
      </c>
      <c r="K2154" s="3">
        <v>60</v>
      </c>
      <c r="L2154" s="3">
        <v>0</v>
      </c>
      <c r="M2154" s="4">
        <f>PI()*(K2154/2)^2/1000+PI()*(L2154/2)^2/1000</f>
        <v>2.8274333882308138</v>
      </c>
      <c r="N2154" s="33">
        <v>0</v>
      </c>
      <c r="O2154" s="3">
        <v>2</v>
      </c>
      <c r="P2154" s="3">
        <v>2.94</v>
      </c>
      <c r="Q2154" s="3">
        <v>3.3740000000000001</v>
      </c>
      <c r="R2154" s="3">
        <v>3.262</v>
      </c>
      <c r="S2154" s="6">
        <v>0</v>
      </c>
      <c r="T2154" s="6">
        <f>R2154-S2154</f>
        <v>3.262</v>
      </c>
      <c r="U2154" s="3">
        <v>3.262</v>
      </c>
      <c r="V2154" s="6">
        <f>U2154-S2154</f>
        <v>3.262</v>
      </c>
      <c r="W2154" s="6">
        <f>100 - (1 - (((U2154-T2154)/U2154)+(S2154/T2154)))*100</f>
        <v>0</v>
      </c>
      <c r="X2154" s="11">
        <v>3.262</v>
      </c>
      <c r="Y2154" s="13">
        <f>(X2154-U2154)/U2154*100</f>
        <v>0</v>
      </c>
      <c r="Z2154" s="14">
        <f>IF(W2154&gt;10,"NA",Y2154)</f>
        <v>0</v>
      </c>
    </row>
    <row r="2155" spans="1:26" ht="19" x14ac:dyDescent="0.25">
      <c r="A2155" s="23">
        <v>2154</v>
      </c>
      <c r="B2155" s="5" t="s">
        <v>0</v>
      </c>
      <c r="C2155" s="3" t="s">
        <v>46</v>
      </c>
      <c r="D2155" s="3" t="s">
        <v>46</v>
      </c>
      <c r="E2155" s="3" t="s">
        <v>47</v>
      </c>
      <c r="F2155" s="3" t="s">
        <v>41</v>
      </c>
      <c r="G2155" s="3">
        <v>22</v>
      </c>
      <c r="H2155" s="3" t="s">
        <v>17</v>
      </c>
      <c r="I2155" s="3" t="s">
        <v>42</v>
      </c>
      <c r="J2155" s="3">
        <v>134</v>
      </c>
      <c r="K2155" s="3">
        <v>60</v>
      </c>
      <c r="L2155" s="3">
        <v>0</v>
      </c>
      <c r="M2155" s="4">
        <f>PI()*(K2155/2)^2/1000+PI()*(L2155/2)^2/1000</f>
        <v>2.8274333882308138</v>
      </c>
      <c r="N2155" s="33">
        <v>0</v>
      </c>
      <c r="O2155" s="3">
        <v>3</v>
      </c>
      <c r="P2155" s="3">
        <v>4.4370000000000003</v>
      </c>
      <c r="Q2155" s="3">
        <v>5.8520000000000003</v>
      </c>
      <c r="R2155" s="3">
        <v>5.72</v>
      </c>
      <c r="S2155" s="6">
        <v>0</v>
      </c>
      <c r="T2155" s="6">
        <f>R2155-S2155</f>
        <v>5.72</v>
      </c>
      <c r="U2155" s="3">
        <v>6.5270000000000001</v>
      </c>
      <c r="V2155" s="6">
        <f>U2155-S2155</f>
        <v>6.5270000000000001</v>
      </c>
      <c r="W2155" s="6">
        <f>100 - (1 - (((U2155-T2155)/U2155)+(S2155/T2155)))*100</f>
        <v>12.364026352075996</v>
      </c>
      <c r="X2155" s="11">
        <v>6.5270000000000001</v>
      </c>
      <c r="Y2155" s="13">
        <f>(X2155-U2155)/U2155*100</f>
        <v>0</v>
      </c>
      <c r="Z2155" s="14" t="str">
        <f>IF(W2155&gt;10,"NA",Y2155)</f>
        <v>NA</v>
      </c>
    </row>
    <row r="2156" spans="1:26" ht="19" x14ac:dyDescent="0.25">
      <c r="A2156" s="23">
        <v>2155</v>
      </c>
      <c r="B2156" s="5" t="s">
        <v>0</v>
      </c>
      <c r="C2156" s="3" t="s">
        <v>46</v>
      </c>
      <c r="D2156" s="3" t="s">
        <v>46</v>
      </c>
      <c r="E2156" s="3" t="s">
        <v>47</v>
      </c>
      <c r="F2156" s="3" t="s">
        <v>41</v>
      </c>
      <c r="G2156" s="3">
        <v>22</v>
      </c>
      <c r="H2156" s="3" t="s">
        <v>17</v>
      </c>
      <c r="I2156" s="3" t="s">
        <v>42</v>
      </c>
      <c r="J2156" s="3">
        <v>134</v>
      </c>
      <c r="K2156" s="3">
        <v>60</v>
      </c>
      <c r="L2156" s="3">
        <v>0</v>
      </c>
      <c r="M2156" s="4">
        <f>PI()*(K2156/2)^2/1000+PI()*(L2156/2)^2/1000</f>
        <v>2.8274333882308138</v>
      </c>
      <c r="N2156" s="33">
        <v>0</v>
      </c>
      <c r="O2156" s="3">
        <v>4</v>
      </c>
      <c r="P2156" s="3">
        <v>1.6559999999999999</v>
      </c>
      <c r="Q2156" s="3">
        <v>1.177</v>
      </c>
      <c r="R2156" s="3">
        <v>0.98499999999999999</v>
      </c>
      <c r="S2156" s="6">
        <v>0</v>
      </c>
      <c r="T2156" s="6">
        <f>R2156-S2156</f>
        <v>0.98499999999999999</v>
      </c>
      <c r="U2156" s="3">
        <v>0.98499999999999999</v>
      </c>
      <c r="V2156" s="6">
        <f>U2156-S2156</f>
        <v>0.98499999999999999</v>
      </c>
      <c r="W2156" s="6">
        <f>100 - (1 - (((U2156-T2156)/U2156)+(S2156/T2156)))*100</f>
        <v>0</v>
      </c>
      <c r="X2156" s="11">
        <v>0.98499999999999999</v>
      </c>
      <c r="Y2156" s="13">
        <f>(X2156-U2156)/U2156*100</f>
        <v>0</v>
      </c>
      <c r="Z2156" s="14">
        <f>IF(W2156&gt;10,"NA",Y2156)</f>
        <v>0</v>
      </c>
    </row>
    <row r="2157" spans="1:26" ht="19" x14ac:dyDescent="0.25">
      <c r="A2157" s="23">
        <v>2156</v>
      </c>
      <c r="B2157" s="5" t="s">
        <v>0</v>
      </c>
      <c r="C2157" s="3" t="s">
        <v>46</v>
      </c>
      <c r="D2157" s="3" t="s">
        <v>46</v>
      </c>
      <c r="E2157" s="3" t="s">
        <v>47</v>
      </c>
      <c r="F2157" s="3" t="s">
        <v>41</v>
      </c>
      <c r="G2157" s="3">
        <v>22</v>
      </c>
      <c r="H2157" s="3" t="s">
        <v>17</v>
      </c>
      <c r="I2157" s="3" t="s">
        <v>42</v>
      </c>
      <c r="J2157" s="3">
        <v>134</v>
      </c>
      <c r="K2157" s="3">
        <v>60</v>
      </c>
      <c r="L2157" s="3">
        <v>0</v>
      </c>
      <c r="M2157" s="4">
        <f>PI()*(K2157/2)^2/1000+PI()*(L2157/2)^2/1000</f>
        <v>2.8274333882308138</v>
      </c>
      <c r="N2157" s="33">
        <v>0</v>
      </c>
      <c r="O2157" s="3">
        <v>5</v>
      </c>
      <c r="P2157" s="3">
        <v>1.425</v>
      </c>
      <c r="Q2157" s="3">
        <v>0.747</v>
      </c>
      <c r="R2157" s="3">
        <v>0.65600000000000003</v>
      </c>
      <c r="S2157" s="6">
        <v>0</v>
      </c>
      <c r="T2157" s="6">
        <f>R2157-S2157</f>
        <v>0.65600000000000003</v>
      </c>
      <c r="U2157" s="3">
        <v>0.749</v>
      </c>
      <c r="V2157" s="6">
        <f>U2157-S2157</f>
        <v>0.749</v>
      </c>
      <c r="W2157" s="6">
        <f>100 - (1 - (((U2157-T2157)/U2157)+(S2157/T2157)))*100</f>
        <v>12.4165554072096</v>
      </c>
      <c r="X2157" s="11">
        <v>0.749</v>
      </c>
      <c r="Y2157" s="13">
        <f>(X2157-U2157)/U2157*100</f>
        <v>0</v>
      </c>
      <c r="Z2157" s="14" t="str">
        <f>IF(W2157&gt;10,"NA",Y2157)</f>
        <v>NA</v>
      </c>
    </row>
    <row r="2158" spans="1:26" ht="19" x14ac:dyDescent="0.25">
      <c r="A2158" s="23">
        <v>2157</v>
      </c>
      <c r="B2158" s="5" t="s">
        <v>0</v>
      </c>
      <c r="C2158" s="3" t="s">
        <v>46</v>
      </c>
      <c r="D2158" s="3" t="s">
        <v>46</v>
      </c>
      <c r="E2158" s="3" t="s">
        <v>47</v>
      </c>
      <c r="F2158" s="3" t="s">
        <v>41</v>
      </c>
      <c r="G2158" s="3">
        <v>22</v>
      </c>
      <c r="H2158" s="3" t="s">
        <v>17</v>
      </c>
      <c r="I2158" s="3" t="s">
        <v>42</v>
      </c>
      <c r="J2158" s="3">
        <v>134</v>
      </c>
      <c r="K2158" s="3">
        <v>60</v>
      </c>
      <c r="L2158" s="3">
        <v>0</v>
      </c>
      <c r="M2158" s="4">
        <f>PI()*(K2158/2)^2/1000+PI()*(L2158/2)^2/1000</f>
        <v>2.8274333882308138</v>
      </c>
      <c r="N2158" s="33">
        <v>0</v>
      </c>
      <c r="O2158" s="3">
        <v>6</v>
      </c>
      <c r="P2158" s="3">
        <v>4.2530000000000001</v>
      </c>
      <c r="Q2158" s="3">
        <v>6.4969999999999999</v>
      </c>
      <c r="R2158" s="3">
        <v>6.3650000000000002</v>
      </c>
      <c r="S2158" s="6">
        <v>0</v>
      </c>
      <c r="T2158" s="6">
        <f>R2158-S2158</f>
        <v>6.3650000000000002</v>
      </c>
      <c r="U2158" s="3">
        <v>6.3650000000000002</v>
      </c>
      <c r="V2158" s="6">
        <f>U2158-S2158</f>
        <v>6.3650000000000002</v>
      </c>
      <c r="W2158" s="6">
        <f>100 - (1 - (((U2158-T2158)/U2158)+(S2158/T2158)))*100</f>
        <v>0</v>
      </c>
      <c r="X2158" s="11">
        <v>6.3650000000000002</v>
      </c>
      <c r="Y2158" s="13">
        <f>(X2158-U2158)/U2158*100</f>
        <v>0</v>
      </c>
      <c r="Z2158" s="14">
        <f>IF(W2158&gt;10,"NA",Y2158)</f>
        <v>0</v>
      </c>
    </row>
    <row r="2159" spans="1:26" ht="19" x14ac:dyDescent="0.25">
      <c r="A2159" s="23">
        <v>2158</v>
      </c>
      <c r="B2159" s="5" t="s">
        <v>0</v>
      </c>
      <c r="C2159" s="3" t="s">
        <v>46</v>
      </c>
      <c r="D2159" s="3" t="s">
        <v>46</v>
      </c>
      <c r="E2159" s="3" t="s">
        <v>47</v>
      </c>
      <c r="F2159" s="3" t="s">
        <v>41</v>
      </c>
      <c r="G2159" s="3">
        <v>22</v>
      </c>
      <c r="H2159" s="3" t="s">
        <v>17</v>
      </c>
      <c r="I2159" s="3" t="s">
        <v>42</v>
      </c>
      <c r="J2159" s="3">
        <v>134</v>
      </c>
      <c r="K2159" s="3">
        <v>60</v>
      </c>
      <c r="L2159" s="3">
        <v>0</v>
      </c>
      <c r="M2159" s="4">
        <f>PI()*(K2159/2)^2/1000+PI()*(L2159/2)^2/1000</f>
        <v>2.8274333882308138</v>
      </c>
      <c r="N2159" s="33">
        <v>0</v>
      </c>
      <c r="O2159" s="3">
        <v>7</v>
      </c>
      <c r="P2159" s="3">
        <v>3.1960000000000002</v>
      </c>
      <c r="Q2159" s="3">
        <v>4.7649999999999997</v>
      </c>
      <c r="R2159" s="3">
        <v>4.6349999999999998</v>
      </c>
      <c r="S2159" s="6">
        <v>0</v>
      </c>
      <c r="T2159" s="6">
        <f>R2159-S2159</f>
        <v>4.6349999999999998</v>
      </c>
      <c r="U2159" s="3">
        <v>4.6349999999999998</v>
      </c>
      <c r="V2159" s="6">
        <f>U2159-S2159</f>
        <v>4.6349999999999998</v>
      </c>
      <c r="W2159" s="6">
        <f>100 - (1 - (((U2159-T2159)/U2159)+(S2159/T2159)))*100</f>
        <v>0</v>
      </c>
      <c r="X2159" s="11">
        <v>4.6349999999999998</v>
      </c>
      <c r="Y2159" s="13">
        <f>(X2159-U2159)/U2159*100</f>
        <v>0</v>
      </c>
      <c r="Z2159" s="14">
        <f>IF(W2159&gt;10,"NA",Y2159)</f>
        <v>0</v>
      </c>
    </row>
    <row r="2160" spans="1:26" ht="19" x14ac:dyDescent="0.25">
      <c r="A2160" s="23">
        <v>2159</v>
      </c>
      <c r="B2160" s="5" t="s">
        <v>0</v>
      </c>
      <c r="C2160" s="3" t="s">
        <v>46</v>
      </c>
      <c r="D2160" s="3" t="s">
        <v>46</v>
      </c>
      <c r="E2160" s="3" t="s">
        <v>47</v>
      </c>
      <c r="F2160" s="3" t="s">
        <v>41</v>
      </c>
      <c r="G2160" s="3">
        <v>22</v>
      </c>
      <c r="H2160" s="3" t="s">
        <v>17</v>
      </c>
      <c r="I2160" s="3" t="s">
        <v>42</v>
      </c>
      <c r="J2160" s="3">
        <v>134</v>
      </c>
      <c r="K2160" s="3">
        <v>60</v>
      </c>
      <c r="L2160" s="3">
        <v>0</v>
      </c>
      <c r="M2160" s="4">
        <f>PI()*(K2160/2)^2/1000+PI()*(L2160/2)^2/1000</f>
        <v>2.8274333882308138</v>
      </c>
      <c r="N2160" s="33">
        <v>0</v>
      </c>
      <c r="O2160" s="3">
        <v>8</v>
      </c>
      <c r="P2160" s="3">
        <v>4.218</v>
      </c>
      <c r="Q2160" s="3">
        <v>6.968</v>
      </c>
      <c r="R2160" s="3">
        <v>6.8449999999999998</v>
      </c>
      <c r="S2160" s="6">
        <v>0</v>
      </c>
      <c r="T2160" s="6">
        <f>R2160-S2160</f>
        <v>6.8449999999999998</v>
      </c>
      <c r="U2160" s="3">
        <v>6.91</v>
      </c>
      <c r="V2160" s="6">
        <f>U2160-S2160</f>
        <v>6.91</v>
      </c>
      <c r="W2160" s="6">
        <f>100 - (1 - (((U2160-T2160)/U2160)+(S2160/T2160)))*100</f>
        <v>0.94066570188134335</v>
      </c>
      <c r="X2160" s="11">
        <v>6.91</v>
      </c>
      <c r="Y2160" s="13">
        <f>(X2160-U2160)/U2160*100</f>
        <v>0</v>
      </c>
      <c r="Z2160" s="14">
        <f>IF(W2160&gt;10,"NA",Y2160)</f>
        <v>0</v>
      </c>
    </row>
    <row r="2161" spans="1:26" ht="19" x14ac:dyDescent="0.25">
      <c r="A2161" s="23">
        <v>2160</v>
      </c>
      <c r="B2161" s="5" t="s">
        <v>0</v>
      </c>
      <c r="C2161" s="3" t="s">
        <v>46</v>
      </c>
      <c r="D2161" s="3" t="s">
        <v>46</v>
      </c>
      <c r="E2161" s="3" t="s">
        <v>47</v>
      </c>
      <c r="F2161" s="3" t="s">
        <v>41</v>
      </c>
      <c r="G2161" s="3">
        <v>22</v>
      </c>
      <c r="H2161" s="3" t="s">
        <v>17</v>
      </c>
      <c r="I2161" s="3" t="s">
        <v>42</v>
      </c>
      <c r="J2161" s="3">
        <v>134</v>
      </c>
      <c r="K2161" s="3">
        <v>60</v>
      </c>
      <c r="L2161" s="3">
        <v>0</v>
      </c>
      <c r="M2161" s="4">
        <f>PI()*(K2161/2)^2/1000+PI()*(L2161/2)^2/1000</f>
        <v>2.8274333882308138</v>
      </c>
      <c r="N2161" s="33">
        <v>0</v>
      </c>
      <c r="O2161" s="3">
        <v>9</v>
      </c>
      <c r="P2161" s="3">
        <v>4.2640000000000002</v>
      </c>
      <c r="Q2161" s="3">
        <v>6.8840000000000003</v>
      </c>
      <c r="R2161" s="3">
        <v>6.7409999999999997</v>
      </c>
      <c r="S2161" s="6">
        <v>0</v>
      </c>
      <c r="T2161" s="6">
        <f>R2161-S2161</f>
        <v>6.7409999999999997</v>
      </c>
      <c r="U2161" s="3">
        <v>6.7409999999999997</v>
      </c>
      <c r="V2161" s="6">
        <f>U2161-S2161</f>
        <v>6.7409999999999997</v>
      </c>
      <c r="W2161" s="6">
        <f>100 - (1 - (((U2161-T2161)/U2161)+(S2161/T2161)))*100</f>
        <v>0</v>
      </c>
      <c r="X2161" s="11">
        <v>6.7409999999999997</v>
      </c>
      <c r="Y2161" s="13">
        <f>(X2161-U2161)/U2161*100</f>
        <v>0</v>
      </c>
      <c r="Z2161" s="14">
        <f>IF(W2161&gt;10,"NA",Y2161)</f>
        <v>0</v>
      </c>
    </row>
    <row r="2162" spans="1:26" ht="19" x14ac:dyDescent="0.25">
      <c r="A2162" s="23">
        <v>2161</v>
      </c>
      <c r="B2162" s="5" t="s">
        <v>0</v>
      </c>
      <c r="C2162" s="3" t="s">
        <v>46</v>
      </c>
      <c r="D2162" s="3" t="s">
        <v>46</v>
      </c>
      <c r="E2162" s="3" t="s">
        <v>47</v>
      </c>
      <c r="F2162" s="3" t="s">
        <v>41</v>
      </c>
      <c r="G2162" s="3">
        <v>23</v>
      </c>
      <c r="H2162" s="3" t="s">
        <v>9</v>
      </c>
      <c r="I2162" s="3" t="s">
        <v>42</v>
      </c>
      <c r="J2162" s="3">
        <v>136</v>
      </c>
      <c r="K2162" s="3">
        <v>30</v>
      </c>
      <c r="L2162" s="3">
        <v>0</v>
      </c>
      <c r="M2162" s="4">
        <f>PI()*(K2162/2)^2/1000+PI()*(L2162/2)^2/1000</f>
        <v>0.70685834705770345</v>
      </c>
      <c r="N2162" s="33">
        <v>0</v>
      </c>
      <c r="O2162" s="3">
        <v>1</v>
      </c>
      <c r="P2162" s="3">
        <v>2.4359999999999999</v>
      </c>
      <c r="Q2162" s="3">
        <v>2.4359999999999999</v>
      </c>
      <c r="R2162" s="3">
        <v>2.351</v>
      </c>
      <c r="S2162" s="6">
        <v>0</v>
      </c>
      <c r="T2162" s="6">
        <f>R2162-S2162</f>
        <v>2.351</v>
      </c>
      <c r="U2162" s="3">
        <v>2.351</v>
      </c>
      <c r="V2162" s="6">
        <f>U2162-S2162</f>
        <v>2.351</v>
      </c>
      <c r="W2162" s="6">
        <f>100 - (1 - (((U2162-T2162)/U2162)+(S2162/T2162)))*100</f>
        <v>0</v>
      </c>
      <c r="X2162" s="11">
        <v>2.351</v>
      </c>
      <c r="Y2162" s="13">
        <f>(X2162-U2162)/U2162*100</f>
        <v>0</v>
      </c>
      <c r="Z2162" s="14">
        <f>IF(W2162&gt;10,"NA",Y2162)</f>
        <v>0</v>
      </c>
    </row>
    <row r="2163" spans="1:26" ht="19" x14ac:dyDescent="0.25">
      <c r="A2163" s="23">
        <v>2162</v>
      </c>
      <c r="B2163" s="5" t="s">
        <v>0</v>
      </c>
      <c r="C2163" s="3" t="s">
        <v>46</v>
      </c>
      <c r="D2163" s="3" t="s">
        <v>46</v>
      </c>
      <c r="E2163" s="3" t="s">
        <v>47</v>
      </c>
      <c r="F2163" s="3" t="s">
        <v>41</v>
      </c>
      <c r="G2163" s="3">
        <v>23</v>
      </c>
      <c r="H2163" s="3" t="s">
        <v>9</v>
      </c>
      <c r="I2163" s="3" t="s">
        <v>42</v>
      </c>
      <c r="J2163" s="3">
        <v>136</v>
      </c>
      <c r="K2163" s="3">
        <v>30</v>
      </c>
      <c r="L2163" s="3">
        <v>0</v>
      </c>
      <c r="M2163" s="4">
        <f>PI()*(K2163/2)^2/1000+PI()*(L2163/2)^2/1000</f>
        <v>0.70685834705770345</v>
      </c>
      <c r="N2163" s="33">
        <v>1</v>
      </c>
      <c r="O2163" s="3">
        <v>2</v>
      </c>
      <c r="P2163" s="3">
        <v>2.8919999999999999</v>
      </c>
      <c r="Q2163" s="3">
        <v>2.8919999999999999</v>
      </c>
      <c r="R2163" s="3">
        <v>3.3849999999999998</v>
      </c>
      <c r="S2163" s="6">
        <v>0</v>
      </c>
      <c r="T2163" s="6">
        <f>R2163-S2163</f>
        <v>3.3849999999999998</v>
      </c>
      <c r="U2163" s="3">
        <v>3.3849999999999998</v>
      </c>
      <c r="V2163" s="6">
        <f>U2163-S2163</f>
        <v>3.3849999999999998</v>
      </c>
      <c r="W2163" s="6">
        <f>100 - (1 - (((U2163-T2163)/U2163)+(S2163/T2163)))*100</f>
        <v>0</v>
      </c>
      <c r="X2163" s="11">
        <v>3.3849999999999998</v>
      </c>
      <c r="Y2163" s="13">
        <f>(X2163-U2163)/U2163*100</f>
        <v>0</v>
      </c>
      <c r="Z2163" s="14">
        <f>IF(W2163&gt;10,"NA",Y2163)</f>
        <v>0</v>
      </c>
    </row>
    <row r="2164" spans="1:26" ht="19" x14ac:dyDescent="0.25">
      <c r="A2164" s="23">
        <v>2163</v>
      </c>
      <c r="B2164" s="5" t="s">
        <v>0</v>
      </c>
      <c r="C2164" s="3" t="s">
        <v>46</v>
      </c>
      <c r="D2164" s="3" t="s">
        <v>46</v>
      </c>
      <c r="E2164" s="3" t="s">
        <v>47</v>
      </c>
      <c r="F2164" s="3" t="s">
        <v>41</v>
      </c>
      <c r="G2164" s="3">
        <v>23</v>
      </c>
      <c r="H2164" s="3" t="s">
        <v>9</v>
      </c>
      <c r="I2164" s="3" t="s">
        <v>42</v>
      </c>
      <c r="J2164" s="3">
        <v>136</v>
      </c>
      <c r="K2164" s="3">
        <v>30</v>
      </c>
      <c r="L2164" s="3">
        <v>0</v>
      </c>
      <c r="M2164" s="4">
        <f>PI()*(K2164/2)^2/1000+PI()*(L2164/2)^2/1000</f>
        <v>0.70685834705770345</v>
      </c>
      <c r="N2164" s="33">
        <v>0</v>
      </c>
      <c r="O2164" s="3">
        <v>3</v>
      </c>
      <c r="P2164" s="3">
        <v>4.665</v>
      </c>
      <c r="Q2164" s="3">
        <v>4.665</v>
      </c>
      <c r="R2164" s="3">
        <v>7.3179999999999996</v>
      </c>
      <c r="S2164" s="6">
        <v>0</v>
      </c>
      <c r="T2164" s="6">
        <f>R2164-S2164</f>
        <v>7.3179999999999996</v>
      </c>
      <c r="U2164" s="3">
        <v>7.3179999999999996</v>
      </c>
      <c r="V2164" s="6">
        <f>U2164-S2164</f>
        <v>7.3179999999999996</v>
      </c>
      <c r="W2164" s="6">
        <f>100 - (1 - (((U2164-T2164)/U2164)+(S2164/T2164)))*100</f>
        <v>0</v>
      </c>
      <c r="X2164" s="11">
        <v>7.3179999999999996</v>
      </c>
      <c r="Y2164" s="13">
        <f>(X2164-U2164)/U2164*100</f>
        <v>0</v>
      </c>
      <c r="Z2164" s="14">
        <f>IF(W2164&gt;10,"NA",Y2164)</f>
        <v>0</v>
      </c>
    </row>
    <row r="2165" spans="1:26" ht="19" x14ac:dyDescent="0.25">
      <c r="A2165" s="23">
        <v>2164</v>
      </c>
      <c r="B2165" s="5" t="s">
        <v>0</v>
      </c>
      <c r="C2165" s="3" t="s">
        <v>46</v>
      </c>
      <c r="D2165" s="3" t="s">
        <v>46</v>
      </c>
      <c r="E2165" s="3" t="s">
        <v>47</v>
      </c>
      <c r="F2165" s="3" t="s">
        <v>41</v>
      </c>
      <c r="G2165" s="3">
        <v>23</v>
      </c>
      <c r="H2165" s="3" t="s">
        <v>9</v>
      </c>
      <c r="I2165" s="3" t="s">
        <v>42</v>
      </c>
      <c r="J2165" s="3">
        <v>136</v>
      </c>
      <c r="K2165" s="3">
        <v>30</v>
      </c>
      <c r="L2165" s="3">
        <v>0</v>
      </c>
      <c r="M2165" s="4">
        <f>PI()*(K2165/2)^2/1000+PI()*(L2165/2)^2/1000</f>
        <v>0.70685834705770345</v>
      </c>
      <c r="N2165" s="33">
        <v>0</v>
      </c>
      <c r="O2165" s="3">
        <v>4</v>
      </c>
      <c r="P2165" s="3">
        <v>4.2640000000000002</v>
      </c>
      <c r="Q2165" s="3">
        <v>4.2640000000000002</v>
      </c>
      <c r="R2165" s="3">
        <v>5.9180000000000001</v>
      </c>
      <c r="S2165" s="6">
        <v>0</v>
      </c>
      <c r="T2165" s="6">
        <f>R2165-S2165</f>
        <v>5.9180000000000001</v>
      </c>
      <c r="U2165" s="3">
        <v>5.9180000000000001</v>
      </c>
      <c r="V2165" s="6">
        <f>U2165-S2165</f>
        <v>5.9180000000000001</v>
      </c>
      <c r="W2165" s="6">
        <f>100 - (1 - (((U2165-T2165)/U2165)+(S2165/T2165)))*100</f>
        <v>0</v>
      </c>
      <c r="X2165" s="11">
        <v>5.9180000000000001</v>
      </c>
      <c r="Y2165" s="13">
        <f>(X2165-U2165)/U2165*100</f>
        <v>0</v>
      </c>
      <c r="Z2165" s="14">
        <f>IF(W2165&gt;10,"NA",Y2165)</f>
        <v>0</v>
      </c>
    </row>
    <row r="2166" spans="1:26" ht="19" x14ac:dyDescent="0.25">
      <c r="A2166" s="23">
        <v>2165</v>
      </c>
      <c r="B2166" s="5" t="s">
        <v>0</v>
      </c>
      <c r="C2166" s="3" t="s">
        <v>46</v>
      </c>
      <c r="D2166" s="3" t="s">
        <v>46</v>
      </c>
      <c r="E2166" s="3" t="s">
        <v>47</v>
      </c>
      <c r="F2166" s="3" t="s">
        <v>41</v>
      </c>
      <c r="G2166" s="3">
        <v>23</v>
      </c>
      <c r="H2166" s="3" t="s">
        <v>9</v>
      </c>
      <c r="I2166" s="3" t="s">
        <v>42</v>
      </c>
      <c r="J2166" s="3">
        <v>136</v>
      </c>
      <c r="K2166" s="3">
        <v>30</v>
      </c>
      <c r="L2166" s="3">
        <v>0</v>
      </c>
      <c r="M2166" s="4">
        <f>PI()*(K2166/2)^2/1000+PI()*(L2166/2)^2/1000</f>
        <v>0.70685834705770345</v>
      </c>
      <c r="N2166" s="33">
        <v>1</v>
      </c>
      <c r="O2166" s="3">
        <v>5</v>
      </c>
      <c r="P2166" s="3">
        <v>3.6629999999999998</v>
      </c>
      <c r="Q2166" s="3">
        <v>3.6629999999999998</v>
      </c>
      <c r="R2166" s="3">
        <v>5.1319999999999997</v>
      </c>
      <c r="S2166" s="6">
        <v>0</v>
      </c>
      <c r="T2166" s="6">
        <f>R2166-S2166</f>
        <v>5.1319999999999997</v>
      </c>
      <c r="U2166" s="3">
        <v>5.4539999999999997</v>
      </c>
      <c r="V2166" s="6">
        <f>U2166-S2166</f>
        <v>5.4539999999999997</v>
      </c>
      <c r="W2166" s="6">
        <f>100 - (1 - (((U2166-T2166)/U2166)+(S2166/T2166)))*100</f>
        <v>5.9039237257059085</v>
      </c>
      <c r="X2166" s="11">
        <v>5.4539999999999997</v>
      </c>
      <c r="Y2166" s="13">
        <f>(X2166-U2166)/U2166*100</f>
        <v>0</v>
      </c>
      <c r="Z2166" s="14">
        <f>IF(W2166&gt;10,"NA",Y2166)</f>
        <v>0</v>
      </c>
    </row>
    <row r="2167" spans="1:26" ht="19" x14ac:dyDescent="0.25">
      <c r="A2167" s="23">
        <v>2166</v>
      </c>
      <c r="B2167" s="5" t="s">
        <v>0</v>
      </c>
      <c r="C2167" s="3" t="s">
        <v>46</v>
      </c>
      <c r="D2167" s="3" t="s">
        <v>46</v>
      </c>
      <c r="E2167" s="3" t="s">
        <v>47</v>
      </c>
      <c r="F2167" s="3" t="s">
        <v>41</v>
      </c>
      <c r="G2167" s="3">
        <v>23</v>
      </c>
      <c r="H2167" s="3" t="s">
        <v>9</v>
      </c>
      <c r="I2167" s="3" t="s">
        <v>42</v>
      </c>
      <c r="J2167" s="3">
        <v>136</v>
      </c>
      <c r="K2167" s="3">
        <v>30</v>
      </c>
      <c r="L2167" s="3">
        <v>0</v>
      </c>
      <c r="M2167" s="4">
        <f>PI()*(K2167/2)^2/1000+PI()*(L2167/2)^2/1000</f>
        <v>0.70685834705770345</v>
      </c>
      <c r="N2167" s="33">
        <v>0</v>
      </c>
      <c r="O2167" s="3">
        <v>6</v>
      </c>
      <c r="P2167" s="3">
        <v>5.4770000000000003</v>
      </c>
      <c r="Q2167" s="3">
        <v>5.4770000000000003</v>
      </c>
      <c r="R2167" s="3">
        <v>10.712999999999999</v>
      </c>
      <c r="S2167" s="6">
        <v>0</v>
      </c>
      <c r="T2167" s="6">
        <f>R2167-S2167</f>
        <v>10.712999999999999</v>
      </c>
      <c r="U2167" s="3">
        <v>10.752000000000001</v>
      </c>
      <c r="V2167" s="6">
        <f>U2167-S2167</f>
        <v>10.752000000000001</v>
      </c>
      <c r="W2167" s="6">
        <f>100 - (1 - (((U2167-T2167)/U2167)+(S2167/T2167)))*100</f>
        <v>0.36272321428573662</v>
      </c>
      <c r="X2167" s="11">
        <v>10.752000000000001</v>
      </c>
      <c r="Y2167" s="13">
        <f>(X2167-U2167)/U2167*100</f>
        <v>0</v>
      </c>
      <c r="Z2167" s="14">
        <f>IF(W2167&gt;10,"NA",Y2167)</f>
        <v>0</v>
      </c>
    </row>
    <row r="2168" spans="1:26" ht="19" x14ac:dyDescent="0.25">
      <c r="A2168" s="23">
        <v>2167</v>
      </c>
      <c r="B2168" s="5" t="s">
        <v>0</v>
      </c>
      <c r="C2168" s="3" t="s">
        <v>46</v>
      </c>
      <c r="D2168" s="3" t="s">
        <v>46</v>
      </c>
      <c r="E2168" s="3" t="s">
        <v>47</v>
      </c>
      <c r="F2168" s="3" t="s">
        <v>41</v>
      </c>
      <c r="G2168" s="3">
        <v>23</v>
      </c>
      <c r="H2168" s="3" t="s">
        <v>9</v>
      </c>
      <c r="I2168" s="3" t="s">
        <v>42</v>
      </c>
      <c r="J2168" s="3">
        <v>136</v>
      </c>
      <c r="K2168" s="3">
        <v>30</v>
      </c>
      <c r="L2168" s="3">
        <v>0</v>
      </c>
      <c r="M2168" s="4">
        <f>PI()*(K2168/2)^2/1000+PI()*(L2168/2)^2/1000</f>
        <v>0.70685834705770345</v>
      </c>
      <c r="N2168" s="33">
        <v>0</v>
      </c>
      <c r="O2168" s="3">
        <v>7</v>
      </c>
      <c r="P2168" s="3">
        <v>3.609</v>
      </c>
      <c r="Q2168" s="3">
        <v>3.609</v>
      </c>
      <c r="R2168" s="3">
        <v>6.3380000000000001</v>
      </c>
      <c r="S2168" s="6">
        <v>0</v>
      </c>
      <c r="T2168" s="6">
        <f>R2168-S2168</f>
        <v>6.3380000000000001</v>
      </c>
      <c r="U2168" s="3">
        <v>6.3380000000000001</v>
      </c>
      <c r="V2168" s="6">
        <f>U2168-S2168</f>
        <v>6.3380000000000001</v>
      </c>
      <c r="W2168" s="6">
        <f>100 - (1 - (((U2168-T2168)/U2168)+(S2168/T2168)))*100</f>
        <v>0</v>
      </c>
      <c r="X2168" s="11">
        <v>6.3380000000000001</v>
      </c>
      <c r="Y2168" s="13">
        <f>(X2168-U2168)/U2168*100</f>
        <v>0</v>
      </c>
      <c r="Z2168" s="14">
        <f>IF(W2168&gt;10,"NA",Y2168)</f>
        <v>0</v>
      </c>
    </row>
    <row r="2169" spans="1:26" ht="19" x14ac:dyDescent="0.25">
      <c r="A2169" s="23">
        <v>2168</v>
      </c>
      <c r="B2169" s="5" t="s">
        <v>0</v>
      </c>
      <c r="C2169" s="3" t="s">
        <v>46</v>
      </c>
      <c r="D2169" s="3" t="s">
        <v>46</v>
      </c>
      <c r="E2169" s="3" t="s">
        <v>47</v>
      </c>
      <c r="F2169" s="3" t="s">
        <v>41</v>
      </c>
      <c r="G2169" s="3">
        <v>23</v>
      </c>
      <c r="H2169" s="3" t="s">
        <v>9</v>
      </c>
      <c r="I2169" s="3" t="s">
        <v>42</v>
      </c>
      <c r="J2169" s="3">
        <v>136</v>
      </c>
      <c r="K2169" s="3">
        <v>30</v>
      </c>
      <c r="L2169" s="3">
        <v>0</v>
      </c>
      <c r="M2169" s="4">
        <f>PI()*(K2169/2)^2/1000+PI()*(L2169/2)^2/1000</f>
        <v>0.70685834705770345</v>
      </c>
      <c r="N2169" s="33">
        <v>0</v>
      </c>
      <c r="O2169" s="3">
        <v>8</v>
      </c>
      <c r="P2169" s="3">
        <v>4.8680000000000003</v>
      </c>
      <c r="Q2169" s="3">
        <v>4.8680000000000003</v>
      </c>
      <c r="R2169" s="3">
        <v>8.3800000000000008</v>
      </c>
      <c r="S2169" s="6">
        <v>0</v>
      </c>
      <c r="T2169" s="6">
        <f>R2169-S2169</f>
        <v>8.3800000000000008</v>
      </c>
      <c r="U2169" s="3">
        <v>8.8480000000000008</v>
      </c>
      <c r="V2169" s="6">
        <f>U2169-S2169</f>
        <v>8.8480000000000008</v>
      </c>
      <c r="W2169" s="6">
        <f>100 - (1 - (((U2169-T2169)/U2169)+(S2169/T2169)))*100</f>
        <v>5.2893309222423142</v>
      </c>
      <c r="X2169" s="11">
        <v>8.8480000000000008</v>
      </c>
      <c r="Y2169" s="13">
        <f>(X2169-U2169)/U2169*100</f>
        <v>0</v>
      </c>
      <c r="Z2169" s="14">
        <f>IF(W2169&gt;10,"NA",Y2169)</f>
        <v>0</v>
      </c>
    </row>
    <row r="2170" spans="1:26" ht="19" x14ac:dyDescent="0.25">
      <c r="A2170" s="23">
        <v>2169</v>
      </c>
      <c r="B2170" s="5" t="s">
        <v>0</v>
      </c>
      <c r="C2170" s="3" t="s">
        <v>46</v>
      </c>
      <c r="D2170" s="3" t="s">
        <v>46</v>
      </c>
      <c r="E2170" s="3" t="s">
        <v>47</v>
      </c>
      <c r="F2170" s="3" t="s">
        <v>41</v>
      </c>
      <c r="G2170" s="3">
        <v>23</v>
      </c>
      <c r="H2170" s="3" t="s">
        <v>9</v>
      </c>
      <c r="I2170" s="3" t="s">
        <v>42</v>
      </c>
      <c r="J2170" s="3">
        <v>136</v>
      </c>
      <c r="K2170" s="3">
        <v>30</v>
      </c>
      <c r="L2170" s="3">
        <v>0</v>
      </c>
      <c r="M2170" s="4">
        <f>PI()*(K2170/2)^2/1000+PI()*(L2170/2)^2/1000</f>
        <v>0.70685834705770345</v>
      </c>
      <c r="N2170" s="33">
        <v>0</v>
      </c>
      <c r="O2170" s="3">
        <v>9</v>
      </c>
      <c r="P2170" s="3">
        <v>4.4109999999999996</v>
      </c>
      <c r="Q2170" s="3">
        <v>4.4109999999999996</v>
      </c>
      <c r="R2170" s="3">
        <v>7.7649999999999997</v>
      </c>
      <c r="S2170" s="6">
        <v>0</v>
      </c>
      <c r="T2170" s="6">
        <f>R2170-S2170</f>
        <v>7.7649999999999997</v>
      </c>
      <c r="U2170" s="3">
        <v>7.7649999999999997</v>
      </c>
      <c r="V2170" s="6">
        <f>U2170-S2170</f>
        <v>7.7649999999999997</v>
      </c>
      <c r="W2170" s="6">
        <f>100 - (1 - (((U2170-T2170)/U2170)+(S2170/T2170)))*100</f>
        <v>0</v>
      </c>
      <c r="X2170" s="11">
        <v>7.7649999999999997</v>
      </c>
      <c r="Y2170" s="13">
        <f>(X2170-U2170)/U2170*100</f>
        <v>0</v>
      </c>
      <c r="Z2170" s="14">
        <f>IF(W2170&gt;10,"NA",Y2170)</f>
        <v>0</v>
      </c>
    </row>
    <row r="2171" spans="1:26" ht="19" x14ac:dyDescent="0.25">
      <c r="A2171" s="23">
        <v>2170</v>
      </c>
      <c r="B2171" s="5" t="s">
        <v>0</v>
      </c>
      <c r="C2171" s="3" t="s">
        <v>46</v>
      </c>
      <c r="D2171" s="3" t="s">
        <v>46</v>
      </c>
      <c r="E2171" s="3" t="s">
        <v>47</v>
      </c>
      <c r="F2171" s="3" t="s">
        <v>41</v>
      </c>
      <c r="G2171" s="3">
        <v>23</v>
      </c>
      <c r="H2171" s="3" t="s">
        <v>9</v>
      </c>
      <c r="I2171" s="3" t="s">
        <v>42</v>
      </c>
      <c r="J2171" s="3">
        <v>136</v>
      </c>
      <c r="K2171" s="3">
        <v>30</v>
      </c>
      <c r="L2171" s="3">
        <v>0</v>
      </c>
      <c r="M2171" s="4">
        <f>PI()*(K2171/2)^2/1000+PI()*(L2171/2)^2/1000</f>
        <v>0.70685834705770345</v>
      </c>
      <c r="N2171" s="33">
        <v>1</v>
      </c>
      <c r="O2171" s="3">
        <v>10</v>
      </c>
      <c r="P2171" s="3">
        <v>3.347</v>
      </c>
      <c r="Q2171" s="3">
        <v>3.347</v>
      </c>
      <c r="R2171" s="3">
        <v>3.6179999999999999</v>
      </c>
      <c r="S2171" s="6">
        <v>0</v>
      </c>
      <c r="T2171" s="6">
        <f>R2171-S2171</f>
        <v>3.6179999999999999</v>
      </c>
      <c r="U2171" s="3">
        <v>4.2320000000000002</v>
      </c>
      <c r="V2171" s="6">
        <f>U2171-S2171</f>
        <v>4.2320000000000002</v>
      </c>
      <c r="W2171" s="6">
        <f>100 - (1 - (((U2171-T2171)/U2171)+(S2171/T2171)))*100</f>
        <v>14.508506616257094</v>
      </c>
      <c r="X2171" s="11">
        <v>4.2320000000000002</v>
      </c>
      <c r="Y2171" s="13">
        <f>(X2171-U2171)/U2171*100</f>
        <v>0</v>
      </c>
      <c r="Z2171" s="14" t="str">
        <f>IF(W2171&gt;10,"NA",Y2171)</f>
        <v>NA</v>
      </c>
    </row>
    <row r="2172" spans="1:26" ht="17" x14ac:dyDescent="0.2">
      <c r="A2172" s="23">
        <v>2171</v>
      </c>
      <c r="B2172" s="5" t="s">
        <v>0</v>
      </c>
      <c r="C2172" s="3" t="s">
        <v>51</v>
      </c>
      <c r="D2172" s="3" t="s">
        <v>51</v>
      </c>
      <c r="E2172" s="3" t="s">
        <v>47</v>
      </c>
      <c r="F2172" s="3" t="s">
        <v>41</v>
      </c>
      <c r="G2172" s="3">
        <v>34</v>
      </c>
      <c r="H2172" s="3" t="s">
        <v>9</v>
      </c>
      <c r="I2172" s="3" t="s">
        <v>56</v>
      </c>
      <c r="J2172" s="3">
        <v>295</v>
      </c>
      <c r="K2172" s="3">
        <v>270</v>
      </c>
      <c r="L2172" s="3">
        <v>0</v>
      </c>
      <c r="M2172" s="4">
        <f>PI()*(K2172/2)^2/1000+PI()*(L2172/2)^2/1000</f>
        <v>57.25552611167398</v>
      </c>
      <c r="N2172" s="34">
        <v>1</v>
      </c>
      <c r="O2172" s="3">
        <v>1</v>
      </c>
      <c r="P2172" s="6">
        <v>5.069</v>
      </c>
      <c r="Q2172" s="6">
        <v>8.9429999999999996</v>
      </c>
      <c r="R2172" s="6">
        <v>8.8510000000000009</v>
      </c>
      <c r="S2172" s="6">
        <v>0</v>
      </c>
      <c r="T2172" s="6">
        <f>R2172-S2172</f>
        <v>8.8510000000000009</v>
      </c>
      <c r="U2172" s="6">
        <v>8.8510000000000009</v>
      </c>
      <c r="V2172" s="6">
        <f>U2172-S2172</f>
        <v>8.8510000000000009</v>
      </c>
      <c r="W2172" s="6">
        <f>100 - (1 - (((U2172-T2172)/U2172)+(S2172/T2172)))*100</f>
        <v>0</v>
      </c>
      <c r="X2172" s="13">
        <f>U2172</f>
        <v>8.8510000000000009</v>
      </c>
      <c r="Y2172" s="13">
        <f>(X2172-U2172)/U2172*100</f>
        <v>0</v>
      </c>
      <c r="Z2172" s="14">
        <f>IF(W2172&gt;10,"NA",Y2172)</f>
        <v>0</v>
      </c>
    </row>
    <row r="2173" spans="1:26" ht="17" x14ac:dyDescent="0.2">
      <c r="A2173" s="23">
        <v>2172</v>
      </c>
      <c r="B2173" s="5" t="s">
        <v>0</v>
      </c>
      <c r="C2173" s="3" t="s">
        <v>51</v>
      </c>
      <c r="D2173" s="3" t="s">
        <v>51</v>
      </c>
      <c r="E2173" s="3" t="s">
        <v>47</v>
      </c>
      <c r="F2173" s="3" t="s">
        <v>41</v>
      </c>
      <c r="G2173" s="3">
        <v>34</v>
      </c>
      <c r="H2173" s="3" t="s">
        <v>9</v>
      </c>
      <c r="I2173" s="3" t="s">
        <v>56</v>
      </c>
      <c r="J2173" s="3">
        <v>295</v>
      </c>
      <c r="K2173" s="3">
        <v>270</v>
      </c>
      <c r="L2173" s="3">
        <v>0</v>
      </c>
      <c r="M2173" s="4">
        <f>PI()*(K2173/2)^2/1000+PI()*(L2173/2)^2/1000</f>
        <v>57.25552611167398</v>
      </c>
      <c r="N2173" s="34">
        <v>1</v>
      </c>
      <c r="O2173" s="3">
        <v>2</v>
      </c>
      <c r="P2173" s="6">
        <v>3.7280000000000002</v>
      </c>
      <c r="Q2173" s="6">
        <v>4.6079999999999997</v>
      </c>
      <c r="R2173" s="6">
        <v>4.4569999999999999</v>
      </c>
      <c r="S2173" s="6">
        <v>0</v>
      </c>
      <c r="T2173" s="6">
        <f>R2173-S2173</f>
        <v>4.4569999999999999</v>
      </c>
      <c r="U2173" s="6">
        <v>4.8380000000000001</v>
      </c>
      <c r="V2173" s="6">
        <f>U2173-S2173</f>
        <v>4.8380000000000001</v>
      </c>
      <c r="W2173" s="6">
        <f>100 - (1 - (((U2173-T2173)/U2173)+(S2173/T2173)))*100</f>
        <v>7.8751550227366636</v>
      </c>
      <c r="X2173" s="13">
        <f>U2173</f>
        <v>4.8380000000000001</v>
      </c>
      <c r="Y2173" s="13">
        <f>(X2173-U2173)/U2173*100</f>
        <v>0</v>
      </c>
      <c r="Z2173" s="14">
        <f>IF(W2173&gt;10,"NA",Y2173)</f>
        <v>0</v>
      </c>
    </row>
    <row r="2174" spans="1:26" ht="17" x14ac:dyDescent="0.2">
      <c r="A2174" s="23">
        <v>2173</v>
      </c>
      <c r="B2174" s="5" t="s">
        <v>0</v>
      </c>
      <c r="C2174" s="3" t="s">
        <v>51</v>
      </c>
      <c r="D2174" s="3" t="s">
        <v>51</v>
      </c>
      <c r="E2174" s="3" t="s">
        <v>47</v>
      </c>
      <c r="F2174" s="3" t="s">
        <v>41</v>
      </c>
      <c r="G2174" s="3">
        <v>34</v>
      </c>
      <c r="H2174" s="3" t="s">
        <v>9</v>
      </c>
      <c r="I2174" s="3" t="s">
        <v>56</v>
      </c>
      <c r="J2174" s="3">
        <v>295</v>
      </c>
      <c r="K2174" s="3">
        <v>270</v>
      </c>
      <c r="L2174" s="3">
        <v>0</v>
      </c>
      <c r="M2174" s="4">
        <f>PI()*(K2174/2)^2/1000+PI()*(L2174/2)^2/1000</f>
        <v>57.25552611167398</v>
      </c>
      <c r="N2174" s="34">
        <v>1</v>
      </c>
      <c r="O2174" s="3">
        <v>3</v>
      </c>
      <c r="P2174" s="6">
        <v>6.0419999999999998</v>
      </c>
      <c r="Q2174" s="6">
        <v>12.444000000000001</v>
      </c>
      <c r="R2174" s="6">
        <v>12.326000000000001</v>
      </c>
      <c r="S2174" s="6">
        <v>0</v>
      </c>
      <c r="T2174" s="6">
        <f>R2174-S2174</f>
        <v>12.326000000000001</v>
      </c>
      <c r="U2174" s="6">
        <v>12.606999999999999</v>
      </c>
      <c r="V2174" s="6">
        <f>U2174-S2174</f>
        <v>12.606999999999999</v>
      </c>
      <c r="W2174" s="6">
        <f>100 - (1 - (((U2174-T2174)/U2174)+(S2174/T2174)))*100</f>
        <v>2.2289204410248118</v>
      </c>
      <c r="X2174" s="13">
        <f>U2174</f>
        <v>12.606999999999999</v>
      </c>
      <c r="Y2174" s="13">
        <f>(X2174-U2174)/U2174*100</f>
        <v>0</v>
      </c>
      <c r="Z2174" s="14">
        <f>IF(W2174&gt;10,"NA",Y2174)</f>
        <v>0</v>
      </c>
    </row>
    <row r="2175" spans="1:26" ht="17" x14ac:dyDescent="0.2">
      <c r="A2175" s="23">
        <v>2174</v>
      </c>
      <c r="B2175" s="5" t="s">
        <v>0</v>
      </c>
      <c r="C2175" s="3" t="s">
        <v>51</v>
      </c>
      <c r="D2175" s="3" t="s">
        <v>51</v>
      </c>
      <c r="E2175" s="3" t="s">
        <v>47</v>
      </c>
      <c r="F2175" s="3" t="s">
        <v>41</v>
      </c>
      <c r="G2175" s="3">
        <v>34</v>
      </c>
      <c r="H2175" s="3" t="s">
        <v>9</v>
      </c>
      <c r="I2175" s="3" t="s">
        <v>56</v>
      </c>
      <c r="J2175" s="3">
        <v>295</v>
      </c>
      <c r="K2175" s="3">
        <v>270</v>
      </c>
      <c r="L2175" s="3">
        <v>0</v>
      </c>
      <c r="M2175" s="4">
        <f>PI()*(K2175/2)^2/1000+PI()*(L2175/2)^2/1000</f>
        <v>57.25552611167398</v>
      </c>
      <c r="N2175" s="34">
        <v>1</v>
      </c>
      <c r="O2175" s="3">
        <v>4</v>
      </c>
      <c r="P2175" s="6">
        <v>4.468</v>
      </c>
      <c r="Q2175" s="6">
        <v>6.6559999999999997</v>
      </c>
      <c r="R2175" s="6">
        <v>6.4850000000000003</v>
      </c>
      <c r="S2175" s="6">
        <v>0</v>
      </c>
      <c r="T2175" s="6">
        <f>R2175-S2175</f>
        <v>6.4850000000000003</v>
      </c>
      <c r="U2175" s="6">
        <v>7.0750000000000002</v>
      </c>
      <c r="V2175" s="6">
        <f>U2175-S2175</f>
        <v>7.0750000000000002</v>
      </c>
      <c r="W2175" s="6">
        <f>100 - (1 - (((U2175-T2175)/U2175)+(S2175/T2175)))*100</f>
        <v>8.3392226148409918</v>
      </c>
      <c r="X2175" s="13">
        <f>U2175</f>
        <v>7.0750000000000002</v>
      </c>
      <c r="Y2175" s="13">
        <f>(X2175-U2175)/U2175*100</f>
        <v>0</v>
      </c>
      <c r="Z2175" s="14">
        <f>IF(W2175&gt;10,"NA",Y2175)</f>
        <v>0</v>
      </c>
    </row>
    <row r="2176" spans="1:26" ht="17" x14ac:dyDescent="0.2">
      <c r="A2176" s="23">
        <v>2175</v>
      </c>
      <c r="B2176" s="5" t="s">
        <v>0</v>
      </c>
      <c r="C2176" s="3" t="s">
        <v>51</v>
      </c>
      <c r="D2176" s="3" t="s">
        <v>51</v>
      </c>
      <c r="E2176" s="3" t="s">
        <v>47</v>
      </c>
      <c r="F2176" s="3" t="s">
        <v>41</v>
      </c>
      <c r="G2176" s="3">
        <v>34</v>
      </c>
      <c r="H2176" s="3" t="s">
        <v>9</v>
      </c>
      <c r="I2176" s="3" t="s">
        <v>56</v>
      </c>
      <c r="J2176" s="3">
        <v>295</v>
      </c>
      <c r="K2176" s="3">
        <v>270</v>
      </c>
      <c r="L2176" s="3">
        <v>0</v>
      </c>
      <c r="M2176" s="4">
        <f>PI()*(K2176/2)^2/1000+PI()*(L2176/2)^2/1000</f>
        <v>57.25552611167398</v>
      </c>
      <c r="N2176" s="34">
        <v>0</v>
      </c>
      <c r="O2176" s="3">
        <v>5</v>
      </c>
      <c r="P2176" s="6">
        <v>5.4630000000000001</v>
      </c>
      <c r="Q2176" s="6">
        <v>8.4909999999999997</v>
      </c>
      <c r="R2176" s="6">
        <v>8.3659999999999997</v>
      </c>
      <c r="S2176" s="6">
        <v>0</v>
      </c>
      <c r="T2176" s="6">
        <f>R2176-S2176</f>
        <v>8.3659999999999997</v>
      </c>
      <c r="U2176" s="6">
        <v>8.3659999999999997</v>
      </c>
      <c r="V2176" s="6">
        <f>U2176-S2176</f>
        <v>8.3659999999999997</v>
      </c>
      <c r="W2176" s="6">
        <f>100 - (1 - (((U2176-T2176)/U2176)+(S2176/T2176)))*100</f>
        <v>0</v>
      </c>
      <c r="X2176" s="13">
        <f>U2176</f>
        <v>8.3659999999999997</v>
      </c>
      <c r="Y2176" s="13">
        <f>(X2176-U2176)/U2176*100</f>
        <v>0</v>
      </c>
      <c r="Z2176" s="14">
        <f>IF(W2176&gt;10,"NA",Y2176)</f>
        <v>0</v>
      </c>
    </row>
    <row r="2177" spans="1:26" ht="17" x14ac:dyDescent="0.2">
      <c r="A2177" s="23">
        <v>2176</v>
      </c>
      <c r="B2177" s="5" t="s">
        <v>0</v>
      </c>
      <c r="C2177" s="3" t="s">
        <v>51</v>
      </c>
      <c r="D2177" s="3" t="s">
        <v>51</v>
      </c>
      <c r="E2177" s="3" t="s">
        <v>47</v>
      </c>
      <c r="F2177" s="3" t="s">
        <v>41</v>
      </c>
      <c r="G2177" s="3">
        <v>34</v>
      </c>
      <c r="H2177" s="3" t="s">
        <v>9</v>
      </c>
      <c r="I2177" s="3" t="s">
        <v>56</v>
      </c>
      <c r="J2177" s="3">
        <v>295</v>
      </c>
      <c r="K2177" s="3">
        <v>270</v>
      </c>
      <c r="L2177" s="3">
        <v>0</v>
      </c>
      <c r="M2177" s="4">
        <f>PI()*(K2177/2)^2/1000+PI()*(L2177/2)^2/1000</f>
        <v>57.25552611167398</v>
      </c>
      <c r="N2177" s="34">
        <v>0</v>
      </c>
      <c r="O2177" s="3">
        <v>6</v>
      </c>
      <c r="P2177" s="6">
        <v>4.516</v>
      </c>
      <c r="Q2177" s="6">
        <v>7.1459999999999999</v>
      </c>
      <c r="R2177" s="6">
        <v>7.01</v>
      </c>
      <c r="S2177" s="6">
        <v>0</v>
      </c>
      <c r="T2177" s="6">
        <f>R2177-S2177</f>
        <v>7.01</v>
      </c>
      <c r="U2177" s="6">
        <v>7.01</v>
      </c>
      <c r="V2177" s="6">
        <f>U2177-S2177</f>
        <v>7.01</v>
      </c>
      <c r="W2177" s="6">
        <f>100 - (1 - (((U2177-T2177)/U2177)+(S2177/T2177)))*100</f>
        <v>0</v>
      </c>
      <c r="X2177" s="13">
        <f>U2177</f>
        <v>7.01</v>
      </c>
      <c r="Y2177" s="13">
        <f>(X2177-U2177)/U2177*100</f>
        <v>0</v>
      </c>
      <c r="Z2177" s="14">
        <f>IF(W2177&gt;10,"NA",Y2177)</f>
        <v>0</v>
      </c>
    </row>
    <row r="2178" spans="1:26" ht="17" x14ac:dyDescent="0.2">
      <c r="A2178" s="23">
        <v>2177</v>
      </c>
      <c r="B2178" s="5" t="s">
        <v>0</v>
      </c>
      <c r="C2178" s="3" t="s">
        <v>51</v>
      </c>
      <c r="D2178" s="3" t="s">
        <v>51</v>
      </c>
      <c r="E2178" s="3" t="s">
        <v>47</v>
      </c>
      <c r="F2178" s="3" t="s">
        <v>41</v>
      </c>
      <c r="G2178" s="3">
        <v>34</v>
      </c>
      <c r="H2178" s="3" t="s">
        <v>9</v>
      </c>
      <c r="I2178" s="3" t="s">
        <v>56</v>
      </c>
      <c r="J2178" s="3">
        <v>295</v>
      </c>
      <c r="K2178" s="3">
        <v>270</v>
      </c>
      <c r="L2178" s="3">
        <v>0</v>
      </c>
      <c r="M2178" s="4">
        <f>PI()*(K2178/2)^2/1000+PI()*(L2178/2)^2/1000</f>
        <v>57.25552611167398</v>
      </c>
      <c r="N2178" s="34">
        <v>1</v>
      </c>
      <c r="O2178" s="3">
        <v>7</v>
      </c>
      <c r="P2178" s="6">
        <v>4.8319999999999999</v>
      </c>
      <c r="Q2178" s="6">
        <v>6.4020000000000001</v>
      </c>
      <c r="R2178" s="6">
        <v>6.266</v>
      </c>
      <c r="S2178" s="6">
        <v>0</v>
      </c>
      <c r="T2178" s="6">
        <f>R2178-S2178</f>
        <v>6.266</v>
      </c>
      <c r="U2178" s="6">
        <v>6.266</v>
      </c>
      <c r="V2178" s="6">
        <f>U2178-S2178</f>
        <v>6.266</v>
      </c>
      <c r="W2178" s="6">
        <f>100 - (1 - (((U2178-T2178)/U2178)+(S2178/T2178)))*100</f>
        <v>0</v>
      </c>
      <c r="X2178" s="13">
        <f>U2178</f>
        <v>6.266</v>
      </c>
      <c r="Y2178" s="13">
        <f>(X2178-U2178)/U2178*100</f>
        <v>0</v>
      </c>
      <c r="Z2178" s="14">
        <f>IF(W2178&gt;10,"NA",Y2178)</f>
        <v>0</v>
      </c>
    </row>
    <row r="2179" spans="1:26" ht="19" x14ac:dyDescent="0.25">
      <c r="A2179" s="23">
        <v>2178</v>
      </c>
      <c r="B2179" s="5" t="s">
        <v>0</v>
      </c>
      <c r="C2179" s="3" t="s">
        <v>51</v>
      </c>
      <c r="D2179" s="3" t="s">
        <v>51</v>
      </c>
      <c r="E2179" s="3" t="s">
        <v>47</v>
      </c>
      <c r="F2179" s="3" t="s">
        <v>41</v>
      </c>
      <c r="G2179" s="3">
        <v>34</v>
      </c>
      <c r="H2179" s="3" t="s">
        <v>9</v>
      </c>
      <c r="I2179" s="3" t="s">
        <v>56</v>
      </c>
      <c r="J2179" s="3">
        <v>295</v>
      </c>
      <c r="K2179" s="3">
        <v>270</v>
      </c>
      <c r="L2179" s="3">
        <v>0</v>
      </c>
      <c r="M2179" s="4">
        <f>PI()*(K2179/2)^2/1000+PI()*(L2179/2)^2/1000</f>
        <v>57.25552611167398</v>
      </c>
      <c r="N2179" s="33">
        <v>1</v>
      </c>
      <c r="O2179" s="3">
        <v>8</v>
      </c>
      <c r="P2179" s="6">
        <v>3.5110000000000001</v>
      </c>
      <c r="Q2179" s="6">
        <v>5.8949999999999996</v>
      </c>
      <c r="R2179" s="6">
        <v>5.7610000000000001</v>
      </c>
      <c r="S2179" s="6">
        <v>0</v>
      </c>
      <c r="T2179" s="6">
        <f>R2179-S2179</f>
        <v>5.7610000000000001</v>
      </c>
      <c r="U2179" s="6">
        <v>6.1120000000000001</v>
      </c>
      <c r="V2179" s="6">
        <f>U2179-S2179</f>
        <v>6.1120000000000001</v>
      </c>
      <c r="W2179" s="6">
        <f>100 - (1 - (((U2179-T2179)/U2179)+(S2179/T2179)))*100</f>
        <v>5.7428010471204232</v>
      </c>
      <c r="X2179" s="13">
        <f>U2179</f>
        <v>6.1120000000000001</v>
      </c>
      <c r="Y2179" s="13">
        <f>(X2179-U2179)/U2179*100</f>
        <v>0</v>
      </c>
      <c r="Z2179" s="14">
        <f>IF(W2179&gt;10,"NA",Y2179)</f>
        <v>0</v>
      </c>
    </row>
    <row r="2180" spans="1:26" ht="19" x14ac:dyDescent="0.25">
      <c r="A2180" s="23">
        <v>2179</v>
      </c>
      <c r="B2180" s="5" t="s">
        <v>0</v>
      </c>
      <c r="C2180" s="3" t="s">
        <v>51</v>
      </c>
      <c r="D2180" s="3" t="s">
        <v>51</v>
      </c>
      <c r="E2180" s="3" t="s">
        <v>47</v>
      </c>
      <c r="F2180" s="3" t="s">
        <v>41</v>
      </c>
      <c r="G2180" s="3">
        <v>34</v>
      </c>
      <c r="H2180" s="3" t="s">
        <v>17</v>
      </c>
      <c r="I2180" s="3" t="s">
        <v>56</v>
      </c>
      <c r="J2180" s="3">
        <v>295</v>
      </c>
      <c r="K2180" s="3">
        <v>270</v>
      </c>
      <c r="L2180" s="3">
        <v>0</v>
      </c>
      <c r="M2180" s="4">
        <f>PI()*(K2180/2)^2/1000+PI()*(L2180/2)^2/1000</f>
        <v>57.25552611167398</v>
      </c>
      <c r="N2180" s="33">
        <v>0</v>
      </c>
      <c r="O2180" s="3">
        <v>1</v>
      </c>
      <c r="P2180" s="3">
        <v>1.704</v>
      </c>
      <c r="Q2180" s="3">
        <v>1.4179999999999999</v>
      </c>
      <c r="R2180" s="3">
        <v>1.347</v>
      </c>
      <c r="S2180" s="6">
        <v>0</v>
      </c>
      <c r="T2180" s="6">
        <f>R2180-S2180</f>
        <v>1.347</v>
      </c>
      <c r="U2180" s="3">
        <v>1.347</v>
      </c>
      <c r="V2180" s="6">
        <f>U2180-S2180</f>
        <v>1.347</v>
      </c>
      <c r="W2180" s="6">
        <f>100 - (1 - (((U2180-T2180)/U2180)+(S2180/T2180)))*100</f>
        <v>0</v>
      </c>
      <c r="X2180" s="3">
        <v>1.347</v>
      </c>
      <c r="Y2180" s="13">
        <f>(X2180-U2180)/U2180*100</f>
        <v>0</v>
      </c>
      <c r="Z2180" s="14">
        <f>IF(W2180&gt;10,"NA",Y2180)</f>
        <v>0</v>
      </c>
    </row>
    <row r="2181" spans="1:26" ht="19" x14ac:dyDescent="0.25">
      <c r="A2181" s="23">
        <v>2180</v>
      </c>
      <c r="B2181" s="5" t="s">
        <v>0</v>
      </c>
      <c r="C2181" s="3" t="s">
        <v>51</v>
      </c>
      <c r="D2181" s="3" t="s">
        <v>51</v>
      </c>
      <c r="E2181" s="3" t="s">
        <v>47</v>
      </c>
      <c r="F2181" s="3" t="s">
        <v>41</v>
      </c>
      <c r="G2181" s="3">
        <v>34</v>
      </c>
      <c r="H2181" s="3" t="s">
        <v>17</v>
      </c>
      <c r="I2181" s="3" t="s">
        <v>56</v>
      </c>
      <c r="J2181" s="3">
        <v>295</v>
      </c>
      <c r="K2181" s="3">
        <v>270</v>
      </c>
      <c r="L2181" s="3">
        <v>0</v>
      </c>
      <c r="M2181" s="4">
        <f>PI()*(K2181/2)^2/1000+PI()*(L2181/2)^2/1000</f>
        <v>57.25552611167398</v>
      </c>
      <c r="N2181" s="33">
        <v>0</v>
      </c>
      <c r="O2181" s="3">
        <v>2</v>
      </c>
      <c r="P2181" s="3">
        <v>2.7919999999999998</v>
      </c>
      <c r="Q2181" s="3">
        <v>2.504</v>
      </c>
      <c r="R2181" s="3">
        <v>2.4</v>
      </c>
      <c r="S2181" s="6">
        <v>0</v>
      </c>
      <c r="T2181" s="6">
        <f>R2181-S2181</f>
        <v>2.4</v>
      </c>
      <c r="U2181" s="3">
        <v>2.4</v>
      </c>
      <c r="V2181" s="6">
        <f>U2181-S2181</f>
        <v>2.4</v>
      </c>
      <c r="W2181" s="6">
        <f>100 - (1 - (((U2181-T2181)/U2181)+(S2181/T2181)))*100</f>
        <v>0</v>
      </c>
      <c r="X2181" s="3">
        <v>2.4</v>
      </c>
      <c r="Y2181" s="13">
        <f>(X2181-U2181)/U2181*100</f>
        <v>0</v>
      </c>
      <c r="Z2181" s="14">
        <f>IF(W2181&gt;10,"NA",Y2181)</f>
        <v>0</v>
      </c>
    </row>
    <row r="2182" spans="1:26" ht="19" x14ac:dyDescent="0.25">
      <c r="A2182" s="23">
        <v>2181</v>
      </c>
      <c r="B2182" s="5" t="s">
        <v>0</v>
      </c>
      <c r="C2182" s="3" t="s">
        <v>51</v>
      </c>
      <c r="D2182" s="3" t="s">
        <v>51</v>
      </c>
      <c r="E2182" s="3" t="s">
        <v>47</v>
      </c>
      <c r="F2182" s="3" t="s">
        <v>41</v>
      </c>
      <c r="G2182" s="3">
        <v>34</v>
      </c>
      <c r="H2182" s="3" t="s">
        <v>17</v>
      </c>
      <c r="I2182" s="3" t="s">
        <v>56</v>
      </c>
      <c r="J2182" s="3">
        <v>295</v>
      </c>
      <c r="K2182" s="3">
        <v>270</v>
      </c>
      <c r="L2182" s="3">
        <v>0</v>
      </c>
      <c r="M2182" s="4">
        <f>PI()*(K2182/2)^2/1000+PI()*(L2182/2)^2/1000</f>
        <v>57.25552611167398</v>
      </c>
      <c r="N2182" s="33">
        <v>0</v>
      </c>
      <c r="O2182" s="3">
        <v>3</v>
      </c>
      <c r="P2182" s="3">
        <v>4.6139999999999999</v>
      </c>
      <c r="Q2182" s="3">
        <v>6.7140000000000004</v>
      </c>
      <c r="R2182" s="3">
        <v>6.633</v>
      </c>
      <c r="S2182" s="6">
        <v>0</v>
      </c>
      <c r="T2182" s="6">
        <f>R2182-S2182</f>
        <v>6.633</v>
      </c>
      <c r="U2182" s="3">
        <v>6.633</v>
      </c>
      <c r="V2182" s="6">
        <f>U2182-S2182</f>
        <v>6.633</v>
      </c>
      <c r="W2182" s="6">
        <f>100 - (1 - (((U2182-T2182)/U2182)+(S2182/T2182)))*100</f>
        <v>0</v>
      </c>
      <c r="X2182" s="3">
        <v>6.633</v>
      </c>
      <c r="Y2182" s="13">
        <f>(X2182-U2182)/U2182*100</f>
        <v>0</v>
      </c>
      <c r="Z2182" s="14">
        <f>IF(W2182&gt;10,"NA",Y2182)</f>
        <v>0</v>
      </c>
    </row>
    <row r="2183" spans="1:26" ht="19" x14ac:dyDescent="0.25">
      <c r="A2183" s="23">
        <v>2182</v>
      </c>
      <c r="B2183" s="5" t="s">
        <v>0</v>
      </c>
      <c r="C2183" s="3" t="s">
        <v>51</v>
      </c>
      <c r="D2183" s="3" t="s">
        <v>51</v>
      </c>
      <c r="E2183" s="3" t="s">
        <v>47</v>
      </c>
      <c r="F2183" s="3" t="s">
        <v>41</v>
      </c>
      <c r="G2183" s="3">
        <v>34</v>
      </c>
      <c r="H2183" s="3" t="s">
        <v>17</v>
      </c>
      <c r="I2183" s="3" t="s">
        <v>56</v>
      </c>
      <c r="J2183" s="3">
        <v>295</v>
      </c>
      <c r="K2183" s="3">
        <v>270</v>
      </c>
      <c r="L2183" s="3">
        <v>0</v>
      </c>
      <c r="M2183" s="4">
        <f>PI()*(K2183/2)^2/1000+PI()*(L2183/2)^2/1000</f>
        <v>57.25552611167398</v>
      </c>
      <c r="N2183" s="33">
        <v>0</v>
      </c>
      <c r="O2183" s="3">
        <v>4</v>
      </c>
      <c r="P2183" s="3">
        <v>2.9009999999999998</v>
      </c>
      <c r="Q2183" s="3">
        <v>2.3370000000000002</v>
      </c>
      <c r="R2183" s="3">
        <v>2.25</v>
      </c>
      <c r="S2183" s="6">
        <v>0</v>
      </c>
      <c r="T2183" s="6">
        <f>R2183-S2183</f>
        <v>2.25</v>
      </c>
      <c r="U2183" s="3">
        <v>2.25</v>
      </c>
      <c r="V2183" s="6">
        <f>U2183-S2183</f>
        <v>2.25</v>
      </c>
      <c r="W2183" s="6">
        <f>100 - (1 - (((U2183-T2183)/U2183)+(S2183/T2183)))*100</f>
        <v>0</v>
      </c>
      <c r="X2183" s="3">
        <v>2.25</v>
      </c>
      <c r="Y2183" s="13">
        <f>(X2183-U2183)/U2183*100</f>
        <v>0</v>
      </c>
      <c r="Z2183" s="14">
        <f>IF(W2183&gt;10,"NA",Y2183)</f>
        <v>0</v>
      </c>
    </row>
    <row r="2184" spans="1:26" ht="19" x14ac:dyDescent="0.25">
      <c r="A2184" s="23">
        <v>2183</v>
      </c>
      <c r="B2184" s="5" t="s">
        <v>0</v>
      </c>
      <c r="C2184" s="3" t="s">
        <v>51</v>
      </c>
      <c r="D2184" s="3" t="s">
        <v>51</v>
      </c>
      <c r="E2184" s="3" t="s">
        <v>47</v>
      </c>
      <c r="F2184" s="3" t="s">
        <v>41</v>
      </c>
      <c r="G2184" s="3">
        <v>34</v>
      </c>
      <c r="H2184" s="3" t="s">
        <v>17</v>
      </c>
      <c r="I2184" s="3" t="s">
        <v>56</v>
      </c>
      <c r="J2184" s="3">
        <v>295</v>
      </c>
      <c r="K2184" s="3">
        <v>270</v>
      </c>
      <c r="L2184" s="3">
        <v>0</v>
      </c>
      <c r="M2184" s="4">
        <f>PI()*(K2184/2)^2/1000+PI()*(L2184/2)^2/1000</f>
        <v>57.25552611167398</v>
      </c>
      <c r="N2184" s="33">
        <v>0</v>
      </c>
      <c r="O2184" s="3">
        <v>5</v>
      </c>
      <c r="P2184" s="3">
        <v>2.8679999999999999</v>
      </c>
      <c r="Q2184" s="3">
        <v>2.7970000000000002</v>
      </c>
      <c r="R2184" s="3">
        <v>2.6680000000000001</v>
      </c>
      <c r="S2184" s="6">
        <v>0</v>
      </c>
      <c r="T2184" s="6">
        <f>R2184-S2184</f>
        <v>2.6680000000000001</v>
      </c>
      <c r="U2184" s="3">
        <v>2.6680000000000001</v>
      </c>
      <c r="V2184" s="6">
        <f>U2184-S2184</f>
        <v>2.6680000000000001</v>
      </c>
      <c r="W2184" s="6">
        <f>100 - (1 - (((U2184-T2184)/U2184)+(S2184/T2184)))*100</f>
        <v>0</v>
      </c>
      <c r="X2184" s="3">
        <v>2.6680000000000001</v>
      </c>
      <c r="Y2184" s="13">
        <f>(X2184-U2184)/U2184*100</f>
        <v>0</v>
      </c>
      <c r="Z2184" s="14">
        <f>IF(W2184&gt;10,"NA",Y2184)</f>
        <v>0</v>
      </c>
    </row>
    <row r="2185" spans="1:26" ht="19" x14ac:dyDescent="0.25">
      <c r="A2185" s="23">
        <v>2184</v>
      </c>
      <c r="B2185" s="5" t="s">
        <v>0</v>
      </c>
      <c r="C2185" s="3" t="s">
        <v>51</v>
      </c>
      <c r="D2185" s="3" t="s">
        <v>51</v>
      </c>
      <c r="E2185" s="3" t="s">
        <v>47</v>
      </c>
      <c r="F2185" s="3" t="s">
        <v>41</v>
      </c>
      <c r="G2185" s="3">
        <v>34</v>
      </c>
      <c r="H2185" s="3" t="s">
        <v>17</v>
      </c>
      <c r="I2185" s="3" t="s">
        <v>56</v>
      </c>
      <c r="J2185" s="3">
        <v>295</v>
      </c>
      <c r="K2185" s="3">
        <v>270</v>
      </c>
      <c r="L2185" s="3">
        <v>0</v>
      </c>
      <c r="M2185" s="4">
        <f>PI()*(K2185/2)^2/1000+PI()*(L2185/2)^2/1000</f>
        <v>57.25552611167398</v>
      </c>
      <c r="N2185" s="33">
        <v>0</v>
      </c>
      <c r="O2185" s="3">
        <v>6</v>
      </c>
      <c r="P2185" s="3">
        <v>3.2450000000000001</v>
      </c>
      <c r="Q2185" s="3">
        <v>4.7869999999999999</v>
      </c>
      <c r="R2185" s="3">
        <v>4.6890000000000001</v>
      </c>
      <c r="S2185" s="6">
        <v>0</v>
      </c>
      <c r="T2185" s="6">
        <f>R2185-S2185</f>
        <v>4.6890000000000001</v>
      </c>
      <c r="U2185" s="3">
        <v>4.6970000000000001</v>
      </c>
      <c r="V2185" s="6">
        <f>U2185-S2185</f>
        <v>4.6970000000000001</v>
      </c>
      <c r="W2185" s="6">
        <f>100 - (1 - (((U2185-T2185)/U2185)+(S2185/T2185)))*100</f>
        <v>0.17032148179688988</v>
      </c>
      <c r="X2185" s="3">
        <v>4.6970000000000001</v>
      </c>
      <c r="Y2185" s="13">
        <f>(X2185-U2185)/U2185*100</f>
        <v>0</v>
      </c>
      <c r="Z2185" s="14">
        <f>IF(W2185&gt;10,"NA",Y2185)</f>
        <v>0</v>
      </c>
    </row>
    <row r="2186" spans="1:26" ht="19" x14ac:dyDescent="0.25">
      <c r="A2186" s="23">
        <v>2185</v>
      </c>
      <c r="B2186" s="5" t="s">
        <v>0</v>
      </c>
      <c r="C2186" s="3" t="s">
        <v>51</v>
      </c>
      <c r="D2186" s="3" t="s">
        <v>51</v>
      </c>
      <c r="E2186" s="3" t="s">
        <v>47</v>
      </c>
      <c r="F2186" s="3" t="s">
        <v>41</v>
      </c>
      <c r="G2186" s="3">
        <v>34</v>
      </c>
      <c r="H2186" s="3" t="s">
        <v>17</v>
      </c>
      <c r="I2186" s="3" t="s">
        <v>56</v>
      </c>
      <c r="J2186" s="3">
        <v>295</v>
      </c>
      <c r="K2186" s="3">
        <v>270</v>
      </c>
      <c r="L2186" s="3">
        <v>0</v>
      </c>
      <c r="M2186" s="4">
        <f>PI()*(K2186/2)^2/1000+PI()*(L2186/2)^2/1000</f>
        <v>57.25552611167398</v>
      </c>
      <c r="N2186" s="33">
        <v>0</v>
      </c>
      <c r="O2186" s="3">
        <v>7</v>
      </c>
      <c r="P2186" s="3">
        <v>2.742</v>
      </c>
      <c r="Q2186" s="3">
        <v>2.5609999999999999</v>
      </c>
      <c r="R2186" s="3">
        <v>2.4609999999999999</v>
      </c>
      <c r="S2186" s="6">
        <v>0</v>
      </c>
      <c r="T2186" s="6">
        <f>R2186-S2186</f>
        <v>2.4609999999999999</v>
      </c>
      <c r="U2186" s="3">
        <v>2.4609999999999999</v>
      </c>
      <c r="V2186" s="6">
        <f>U2186-S2186</f>
        <v>2.4609999999999999</v>
      </c>
      <c r="W2186" s="6">
        <f>100 - (1 - (((U2186-T2186)/U2186)+(S2186/T2186)))*100</f>
        <v>0</v>
      </c>
      <c r="X2186" s="3">
        <v>2.4609999999999999</v>
      </c>
      <c r="Y2186" s="13">
        <f>(X2186-U2186)/U2186*100</f>
        <v>0</v>
      </c>
      <c r="Z2186" s="14">
        <f>IF(W2186&gt;10,"NA",Y2186)</f>
        <v>0</v>
      </c>
    </row>
    <row r="2187" spans="1:26" ht="19" x14ac:dyDescent="0.25">
      <c r="A2187" s="23">
        <v>2186</v>
      </c>
      <c r="B2187" s="5" t="s">
        <v>0</v>
      </c>
      <c r="C2187" s="3" t="s">
        <v>51</v>
      </c>
      <c r="D2187" s="3" t="s">
        <v>51</v>
      </c>
      <c r="E2187" s="3" t="s">
        <v>47</v>
      </c>
      <c r="F2187" s="3" t="s">
        <v>41</v>
      </c>
      <c r="G2187" s="3">
        <v>34</v>
      </c>
      <c r="H2187" s="3" t="s">
        <v>17</v>
      </c>
      <c r="I2187" s="3" t="s">
        <v>56</v>
      </c>
      <c r="J2187" s="3">
        <v>295</v>
      </c>
      <c r="K2187" s="3">
        <v>270</v>
      </c>
      <c r="L2187" s="3">
        <v>0</v>
      </c>
      <c r="M2187" s="4">
        <f>PI()*(K2187/2)^2/1000+PI()*(L2187/2)^2/1000</f>
        <v>57.25552611167398</v>
      </c>
      <c r="N2187" s="33">
        <v>0</v>
      </c>
      <c r="O2187" s="3">
        <v>8</v>
      </c>
      <c r="P2187" s="3">
        <v>2.5430000000000001</v>
      </c>
      <c r="Q2187" s="3">
        <v>2.2690000000000001</v>
      </c>
      <c r="R2187" s="3">
        <v>2.1890000000000001</v>
      </c>
      <c r="S2187" s="6">
        <v>0</v>
      </c>
      <c r="T2187" s="6">
        <f>R2187-S2187</f>
        <v>2.1890000000000001</v>
      </c>
      <c r="U2187" s="3">
        <v>2.5630000000000002</v>
      </c>
      <c r="V2187" s="6">
        <f>U2187-S2187</f>
        <v>2.5630000000000002</v>
      </c>
      <c r="W2187" s="6">
        <f>100 - (1 - (((U2187-T2187)/U2187)+(S2187/T2187)))*100</f>
        <v>14.592274678111593</v>
      </c>
      <c r="X2187" s="3">
        <v>2.5630000000000002</v>
      </c>
      <c r="Y2187" s="13">
        <f>(X2187-U2187)/U2187*100</f>
        <v>0</v>
      </c>
      <c r="Z2187" s="14" t="str">
        <f>IF(W2187&gt;10,"NA",Y2187)</f>
        <v>NA</v>
      </c>
    </row>
    <row r="2188" spans="1:26" ht="19" x14ac:dyDescent="0.25">
      <c r="A2188" s="23">
        <v>2187</v>
      </c>
      <c r="B2188" s="5" t="s">
        <v>0</v>
      </c>
      <c r="C2188" s="3" t="s">
        <v>51</v>
      </c>
      <c r="D2188" s="3" t="s">
        <v>51</v>
      </c>
      <c r="E2188" s="3" t="s">
        <v>47</v>
      </c>
      <c r="F2188" s="3" t="s">
        <v>41</v>
      </c>
      <c r="G2188" s="3">
        <v>34</v>
      </c>
      <c r="H2188" s="3" t="s">
        <v>17</v>
      </c>
      <c r="I2188" s="3" t="s">
        <v>56</v>
      </c>
      <c r="J2188" s="3">
        <v>295</v>
      </c>
      <c r="K2188" s="3">
        <v>270</v>
      </c>
      <c r="L2188" s="3">
        <v>0</v>
      </c>
      <c r="M2188" s="4">
        <f>PI()*(K2188/2)^2/1000+PI()*(L2188/2)^2/1000</f>
        <v>57.25552611167398</v>
      </c>
      <c r="N2188" s="33">
        <v>0</v>
      </c>
      <c r="O2188" s="3">
        <v>9</v>
      </c>
      <c r="P2188" s="3">
        <v>6.1349999999999998</v>
      </c>
      <c r="Q2188" s="3">
        <v>11.358000000000001</v>
      </c>
      <c r="R2188" s="3">
        <v>11.225</v>
      </c>
      <c r="S2188" s="6">
        <v>0</v>
      </c>
      <c r="T2188" s="6">
        <f>R2188-S2188</f>
        <v>11.225</v>
      </c>
      <c r="U2188" s="3">
        <v>12.55</v>
      </c>
      <c r="V2188" s="6">
        <f>U2188-S2188</f>
        <v>12.55</v>
      </c>
      <c r="W2188" s="6">
        <f>100 - (1 - (((U2188-T2188)/U2188)+(S2188/T2188)))*100</f>
        <v>10.557768924302806</v>
      </c>
      <c r="X2188" s="3">
        <v>12.55</v>
      </c>
      <c r="Y2188" s="13">
        <f>(X2188-U2188)/U2188*100</f>
        <v>0</v>
      </c>
      <c r="Z2188" s="14" t="str">
        <f>IF(W2188&gt;10,"NA",Y2188)</f>
        <v>NA</v>
      </c>
    </row>
    <row r="2189" spans="1:26" ht="19" x14ac:dyDescent="0.25">
      <c r="A2189" s="23">
        <v>2188</v>
      </c>
      <c r="B2189" s="5" t="s">
        <v>0</v>
      </c>
      <c r="C2189" s="3" t="s">
        <v>51</v>
      </c>
      <c r="D2189" s="3" t="s">
        <v>51</v>
      </c>
      <c r="E2189" s="3" t="s">
        <v>47</v>
      </c>
      <c r="F2189" s="3" t="s">
        <v>41</v>
      </c>
      <c r="G2189" s="3">
        <v>34</v>
      </c>
      <c r="H2189" s="3" t="s">
        <v>17</v>
      </c>
      <c r="I2189" s="3" t="s">
        <v>56</v>
      </c>
      <c r="J2189" s="3">
        <v>295</v>
      </c>
      <c r="K2189" s="3">
        <v>270</v>
      </c>
      <c r="L2189" s="3">
        <v>0</v>
      </c>
      <c r="M2189" s="4">
        <f>PI()*(K2189/2)^2/1000+PI()*(L2189/2)^2/1000</f>
        <v>57.25552611167398</v>
      </c>
      <c r="N2189" s="33">
        <v>0</v>
      </c>
      <c r="O2189" s="3">
        <v>10</v>
      </c>
      <c r="P2189" s="3">
        <v>5.4580000000000002</v>
      </c>
      <c r="Q2189" s="3">
        <v>9.7520000000000007</v>
      </c>
      <c r="R2189" s="3">
        <v>9.6470000000000002</v>
      </c>
      <c r="S2189" s="6">
        <v>0</v>
      </c>
      <c r="T2189" s="6">
        <f>R2189-S2189</f>
        <v>9.6470000000000002</v>
      </c>
      <c r="U2189" s="3">
        <v>9.7669999999999995</v>
      </c>
      <c r="V2189" s="6">
        <f>U2189-S2189</f>
        <v>9.7669999999999995</v>
      </c>
      <c r="W2189" s="6">
        <f>100 - (1 - (((U2189-T2189)/U2189)+(S2189/T2189)))*100</f>
        <v>1.2286270093170799</v>
      </c>
      <c r="X2189" s="3">
        <v>9.7669999999999995</v>
      </c>
      <c r="Y2189" s="13">
        <f>(X2189-U2189)/U2189*100</f>
        <v>0</v>
      </c>
      <c r="Z2189" s="14">
        <f>IF(W2189&gt;10,"NA",Y2189)</f>
        <v>0</v>
      </c>
    </row>
    <row r="2190" spans="1:26" ht="19" x14ac:dyDescent="0.25">
      <c r="A2190" s="23">
        <v>2189</v>
      </c>
      <c r="B2190" s="5" t="s">
        <v>0</v>
      </c>
      <c r="C2190" s="3" t="s">
        <v>51</v>
      </c>
      <c r="D2190" s="3" t="s">
        <v>51</v>
      </c>
      <c r="E2190" s="3" t="s">
        <v>47</v>
      </c>
      <c r="F2190" s="3" t="s">
        <v>41</v>
      </c>
      <c r="G2190" s="3">
        <v>34</v>
      </c>
      <c r="H2190" s="3" t="s">
        <v>17</v>
      </c>
      <c r="I2190" s="3" t="s">
        <v>56</v>
      </c>
      <c r="J2190" s="3">
        <v>295</v>
      </c>
      <c r="K2190" s="3">
        <v>270</v>
      </c>
      <c r="L2190" s="3">
        <v>0</v>
      </c>
      <c r="M2190" s="4">
        <f>PI()*(K2190/2)^2/1000+PI()*(L2190/2)^2/1000</f>
        <v>57.25552611167398</v>
      </c>
      <c r="N2190" s="33">
        <v>0</v>
      </c>
      <c r="O2190" s="3">
        <v>11</v>
      </c>
      <c r="P2190" s="3">
        <v>4.9809999999999999</v>
      </c>
      <c r="Q2190" s="3">
        <v>6.2</v>
      </c>
      <c r="R2190" s="3">
        <v>6.0659999999999998</v>
      </c>
      <c r="S2190" s="6">
        <v>0</v>
      </c>
      <c r="T2190" s="6">
        <f>R2190-S2190</f>
        <v>6.0659999999999998</v>
      </c>
      <c r="U2190" s="3">
        <v>7.5970000000000004</v>
      </c>
      <c r="V2190" s="6">
        <f>U2190-S2190</f>
        <v>7.5970000000000004</v>
      </c>
      <c r="W2190" s="6">
        <f>100 - (1 - (((U2190-T2190)/U2190)+(S2190/T2190)))*100</f>
        <v>20.152691852046871</v>
      </c>
      <c r="X2190" s="3">
        <v>7.5970000000000004</v>
      </c>
      <c r="Y2190" s="13">
        <f>(X2190-U2190)/U2190*100</f>
        <v>0</v>
      </c>
      <c r="Z2190" s="14" t="str">
        <f>IF(W2190&gt;10,"NA",Y2190)</f>
        <v>NA</v>
      </c>
    </row>
    <row r="2191" spans="1:26" ht="19" x14ac:dyDescent="0.25">
      <c r="A2191" s="23">
        <v>2190</v>
      </c>
      <c r="B2191" s="5" t="s">
        <v>0</v>
      </c>
      <c r="C2191" s="3" t="s">
        <v>51</v>
      </c>
      <c r="D2191" s="3" t="s">
        <v>51</v>
      </c>
      <c r="E2191" s="3" t="s">
        <v>47</v>
      </c>
      <c r="F2191" s="3" t="s">
        <v>41</v>
      </c>
      <c r="G2191" s="3">
        <v>34</v>
      </c>
      <c r="H2191" s="3" t="s">
        <v>17</v>
      </c>
      <c r="I2191" s="3" t="s">
        <v>56</v>
      </c>
      <c r="J2191" s="3">
        <v>295</v>
      </c>
      <c r="K2191" s="3">
        <v>270</v>
      </c>
      <c r="L2191" s="3">
        <v>0</v>
      </c>
      <c r="M2191" s="4">
        <f>PI()*(K2191/2)^2/1000+PI()*(L2191/2)^2/1000</f>
        <v>57.25552611167398</v>
      </c>
      <c r="N2191" s="33">
        <v>0</v>
      </c>
      <c r="O2191" s="3">
        <v>12</v>
      </c>
      <c r="P2191" s="3">
        <v>4.5650000000000004</v>
      </c>
      <c r="Q2191" s="3">
        <v>6.9640000000000004</v>
      </c>
      <c r="R2191" s="3">
        <v>6.827</v>
      </c>
      <c r="S2191" s="6">
        <v>0</v>
      </c>
      <c r="T2191" s="6">
        <f>R2191-S2191</f>
        <v>6.827</v>
      </c>
      <c r="U2191" s="3">
        <v>7.1660000000000004</v>
      </c>
      <c r="V2191" s="6">
        <f>U2191-S2191</f>
        <v>7.1660000000000004</v>
      </c>
      <c r="W2191" s="6">
        <f>100 - (1 - (((U2191-T2191)/U2191)+(S2191/T2191)))*100</f>
        <v>4.7306726207089156</v>
      </c>
      <c r="X2191" s="3">
        <v>7.1660000000000004</v>
      </c>
      <c r="Y2191" s="13">
        <f>(X2191-U2191)/U2191*100</f>
        <v>0</v>
      </c>
      <c r="Z2191" s="14">
        <f>IF(W2191&gt;10,"NA",Y2191)</f>
        <v>0</v>
      </c>
    </row>
    <row r="2192" spans="1:26" ht="19" x14ac:dyDescent="0.25">
      <c r="A2192" s="23">
        <v>2191</v>
      </c>
      <c r="B2192" s="5" t="s">
        <v>0</v>
      </c>
      <c r="C2192" s="3" t="s">
        <v>51</v>
      </c>
      <c r="D2192" s="3" t="s">
        <v>51</v>
      </c>
      <c r="E2192" s="3" t="s">
        <v>47</v>
      </c>
      <c r="F2192" s="3" t="s">
        <v>41</v>
      </c>
      <c r="G2192" s="3">
        <v>35</v>
      </c>
      <c r="H2192" s="3" t="s">
        <v>9</v>
      </c>
      <c r="I2192" s="3" t="s">
        <v>45</v>
      </c>
      <c r="J2192" s="3">
        <v>55</v>
      </c>
      <c r="K2192" s="3">
        <v>230</v>
      </c>
      <c r="L2192" s="3">
        <v>0</v>
      </c>
      <c r="M2192" s="4">
        <f>PI()*(K2192/2)^2/1000+PI()*(L2192/2)^2/1000</f>
        <v>41.547562843725011</v>
      </c>
      <c r="N2192" s="33">
        <v>1</v>
      </c>
      <c r="O2192" s="3">
        <v>1</v>
      </c>
      <c r="P2192" s="3">
        <v>3.141</v>
      </c>
      <c r="Q2192" s="3">
        <v>3.8290000000000002</v>
      </c>
      <c r="R2192" s="3">
        <v>3.7480000000000002</v>
      </c>
      <c r="S2192" s="6">
        <v>0</v>
      </c>
      <c r="T2192" s="6">
        <f>R2192-S2192</f>
        <v>3.7480000000000002</v>
      </c>
      <c r="U2192" s="3">
        <v>3.7480000000000002</v>
      </c>
      <c r="V2192" s="6">
        <f>U2192-S2192</f>
        <v>3.7480000000000002</v>
      </c>
      <c r="W2192" s="6">
        <f>100 - (1 - (((U2192-T2192)/U2192)+(S2192/T2192)))*100</f>
        <v>0</v>
      </c>
      <c r="X2192" s="3">
        <v>3.7480000000000002</v>
      </c>
      <c r="Y2192" s="13">
        <f>(X2192-U2192)/U2192*100</f>
        <v>0</v>
      </c>
      <c r="Z2192" s="14">
        <f>IF(W2192&gt;10,"NA",Y2192)</f>
        <v>0</v>
      </c>
    </row>
    <row r="2193" spans="1:26" ht="19" x14ac:dyDescent="0.25">
      <c r="A2193" s="23">
        <v>2192</v>
      </c>
      <c r="B2193" s="5" t="s">
        <v>0</v>
      </c>
      <c r="C2193" s="3" t="s">
        <v>51</v>
      </c>
      <c r="D2193" s="3" t="s">
        <v>51</v>
      </c>
      <c r="E2193" s="3" t="s">
        <v>47</v>
      </c>
      <c r="F2193" s="3" t="s">
        <v>41</v>
      </c>
      <c r="G2193" s="3">
        <v>35</v>
      </c>
      <c r="H2193" s="3" t="s">
        <v>9</v>
      </c>
      <c r="I2193" s="3" t="s">
        <v>45</v>
      </c>
      <c r="J2193" s="3">
        <v>55</v>
      </c>
      <c r="K2193" s="3">
        <v>230</v>
      </c>
      <c r="L2193" s="3">
        <v>0</v>
      </c>
      <c r="M2193" s="4">
        <f>PI()*(K2193/2)^2/1000+PI()*(L2193/2)^2/1000</f>
        <v>41.547562843725011</v>
      </c>
      <c r="N2193" s="33">
        <v>0</v>
      </c>
      <c r="O2193" s="3">
        <v>2</v>
      </c>
      <c r="P2193" s="3">
        <v>4.923</v>
      </c>
      <c r="Q2193" s="3">
        <v>7.0490000000000004</v>
      </c>
      <c r="R2193" s="3">
        <v>6.9470000000000001</v>
      </c>
      <c r="S2193" s="6">
        <v>0</v>
      </c>
      <c r="T2193" s="6">
        <f>R2193-S2193</f>
        <v>6.9470000000000001</v>
      </c>
      <c r="U2193" s="3">
        <v>6.9470000000000001</v>
      </c>
      <c r="V2193" s="6">
        <f>U2193-S2193</f>
        <v>6.9470000000000001</v>
      </c>
      <c r="W2193" s="6">
        <f>100 - (1 - (((U2193-T2193)/U2193)+(S2193/T2193)))*100</f>
        <v>0</v>
      </c>
      <c r="X2193" s="3">
        <v>6.9470000000000001</v>
      </c>
      <c r="Y2193" s="13">
        <f>(X2193-U2193)/U2193*100</f>
        <v>0</v>
      </c>
      <c r="Z2193" s="14">
        <f>IF(W2193&gt;10,"NA",Y2193)</f>
        <v>0</v>
      </c>
    </row>
    <row r="2194" spans="1:26" ht="19" x14ac:dyDescent="0.25">
      <c r="A2194" s="23">
        <v>2193</v>
      </c>
      <c r="B2194" s="5" t="s">
        <v>0</v>
      </c>
      <c r="C2194" s="3" t="s">
        <v>51</v>
      </c>
      <c r="D2194" s="3" t="s">
        <v>51</v>
      </c>
      <c r="E2194" s="3" t="s">
        <v>47</v>
      </c>
      <c r="F2194" s="3" t="s">
        <v>41</v>
      </c>
      <c r="G2194" s="3">
        <v>35</v>
      </c>
      <c r="H2194" s="3" t="s">
        <v>9</v>
      </c>
      <c r="I2194" s="3" t="s">
        <v>45</v>
      </c>
      <c r="J2194" s="3">
        <v>55</v>
      </c>
      <c r="K2194" s="3">
        <v>230</v>
      </c>
      <c r="L2194" s="3">
        <v>0</v>
      </c>
      <c r="M2194" s="4">
        <f>PI()*(K2194/2)^2/1000+PI()*(L2194/2)^2/1000</f>
        <v>41.547562843725011</v>
      </c>
      <c r="N2194" s="33">
        <v>1</v>
      </c>
      <c r="O2194" s="3">
        <v>3</v>
      </c>
      <c r="P2194" s="3">
        <v>2.8889999999999998</v>
      </c>
      <c r="Q2194" s="3">
        <v>2.8180000000000001</v>
      </c>
      <c r="R2194" s="3">
        <v>2.762</v>
      </c>
      <c r="S2194" s="6">
        <v>0</v>
      </c>
      <c r="T2194" s="6">
        <f>R2194-S2194</f>
        <v>2.762</v>
      </c>
      <c r="U2194" s="3">
        <v>2.762</v>
      </c>
      <c r="V2194" s="6">
        <f>U2194-S2194</f>
        <v>2.762</v>
      </c>
      <c r="W2194" s="6">
        <f>100 - (1 - (((U2194-T2194)/U2194)+(S2194/T2194)))*100</f>
        <v>0</v>
      </c>
      <c r="X2194" s="3">
        <v>2.762</v>
      </c>
      <c r="Y2194" s="13">
        <f>(X2194-U2194)/U2194*100</f>
        <v>0</v>
      </c>
      <c r="Z2194" s="14">
        <f>IF(W2194&gt;10,"NA",Y2194)</f>
        <v>0</v>
      </c>
    </row>
    <row r="2195" spans="1:26" ht="19" x14ac:dyDescent="0.25">
      <c r="A2195" s="23">
        <v>2194</v>
      </c>
      <c r="B2195" s="5" t="s">
        <v>0</v>
      </c>
      <c r="C2195" s="3" t="s">
        <v>51</v>
      </c>
      <c r="D2195" s="3" t="s">
        <v>51</v>
      </c>
      <c r="E2195" s="3" t="s">
        <v>47</v>
      </c>
      <c r="F2195" s="3" t="s">
        <v>41</v>
      </c>
      <c r="G2195" s="3">
        <v>35</v>
      </c>
      <c r="H2195" s="3" t="s">
        <v>9</v>
      </c>
      <c r="I2195" s="3" t="s">
        <v>45</v>
      </c>
      <c r="J2195" s="3">
        <v>55</v>
      </c>
      <c r="K2195" s="3">
        <v>230</v>
      </c>
      <c r="L2195" s="3">
        <v>0</v>
      </c>
      <c r="M2195" s="4">
        <f>PI()*(K2195/2)^2/1000+PI()*(L2195/2)^2/1000</f>
        <v>41.547562843725011</v>
      </c>
      <c r="N2195" s="33">
        <v>0</v>
      </c>
      <c r="O2195" s="3">
        <v>4</v>
      </c>
      <c r="P2195" s="3">
        <v>3.1120000000000001</v>
      </c>
      <c r="Q2195" s="3">
        <v>2.6640000000000001</v>
      </c>
      <c r="R2195" s="3">
        <v>2.581</v>
      </c>
      <c r="S2195" s="6">
        <v>0</v>
      </c>
      <c r="T2195" s="6">
        <f>R2195-S2195</f>
        <v>2.581</v>
      </c>
      <c r="U2195" s="3">
        <v>2.581</v>
      </c>
      <c r="V2195" s="6">
        <f>U2195-S2195</f>
        <v>2.581</v>
      </c>
      <c r="W2195" s="6">
        <f>100 - (1 - (((U2195-T2195)/U2195)+(S2195/T2195)))*100</f>
        <v>0</v>
      </c>
      <c r="X2195" s="3">
        <v>2.581</v>
      </c>
      <c r="Y2195" s="13">
        <f>(X2195-U2195)/U2195*100</f>
        <v>0</v>
      </c>
      <c r="Z2195" s="14">
        <f>IF(W2195&gt;10,"NA",Y2195)</f>
        <v>0</v>
      </c>
    </row>
    <row r="2196" spans="1:26" ht="19" x14ac:dyDescent="0.25">
      <c r="A2196" s="23">
        <v>2195</v>
      </c>
      <c r="B2196" s="5" t="s">
        <v>0</v>
      </c>
      <c r="C2196" s="3" t="s">
        <v>51</v>
      </c>
      <c r="D2196" s="3" t="s">
        <v>51</v>
      </c>
      <c r="E2196" s="3" t="s">
        <v>47</v>
      </c>
      <c r="F2196" s="3" t="s">
        <v>41</v>
      </c>
      <c r="G2196" s="3">
        <v>35</v>
      </c>
      <c r="H2196" s="3" t="s">
        <v>9</v>
      </c>
      <c r="I2196" s="3" t="s">
        <v>45</v>
      </c>
      <c r="J2196" s="3">
        <v>55</v>
      </c>
      <c r="K2196" s="3">
        <v>230</v>
      </c>
      <c r="L2196" s="3">
        <v>0</v>
      </c>
      <c r="M2196" s="4">
        <f>PI()*(K2196/2)^2/1000+PI()*(L2196/2)^2/1000</f>
        <v>41.547562843725011</v>
      </c>
      <c r="N2196" s="33">
        <v>1</v>
      </c>
      <c r="O2196" s="3">
        <v>5</v>
      </c>
      <c r="P2196" s="3">
        <v>2.1269999999999998</v>
      </c>
      <c r="Q2196" s="3">
        <v>2.242</v>
      </c>
      <c r="R2196" s="3">
        <v>2.1720000000000002</v>
      </c>
      <c r="S2196" s="6">
        <v>0</v>
      </c>
      <c r="T2196" s="6">
        <f>R2196-S2196</f>
        <v>2.1720000000000002</v>
      </c>
      <c r="U2196" s="3">
        <v>2.1720000000000002</v>
      </c>
      <c r="V2196" s="6">
        <f>U2196-S2196</f>
        <v>2.1720000000000002</v>
      </c>
      <c r="W2196" s="6">
        <f>100 - (1 - (((U2196-T2196)/U2196)+(S2196/T2196)))*100</f>
        <v>0</v>
      </c>
      <c r="X2196" s="3">
        <v>2.1720000000000002</v>
      </c>
      <c r="Y2196" s="13">
        <f>(X2196-U2196)/U2196*100</f>
        <v>0</v>
      </c>
      <c r="Z2196" s="14">
        <f>IF(W2196&gt;10,"NA",Y2196)</f>
        <v>0</v>
      </c>
    </row>
    <row r="2197" spans="1:26" ht="19" x14ac:dyDescent="0.25">
      <c r="A2197" s="23">
        <v>2196</v>
      </c>
      <c r="B2197" s="5" t="s">
        <v>0</v>
      </c>
      <c r="C2197" s="3" t="s">
        <v>51</v>
      </c>
      <c r="D2197" s="3" t="s">
        <v>51</v>
      </c>
      <c r="E2197" s="3" t="s">
        <v>47</v>
      </c>
      <c r="F2197" s="3" t="s">
        <v>41</v>
      </c>
      <c r="G2197" s="3">
        <v>35</v>
      </c>
      <c r="H2197" s="3" t="s">
        <v>9</v>
      </c>
      <c r="I2197" s="3" t="s">
        <v>45</v>
      </c>
      <c r="J2197" s="3">
        <v>55</v>
      </c>
      <c r="K2197" s="3">
        <v>230</v>
      </c>
      <c r="L2197" s="3">
        <v>0</v>
      </c>
      <c r="M2197" s="4">
        <f>PI()*(K2197/2)^2/1000+PI()*(L2197/2)^2/1000</f>
        <v>41.547562843725011</v>
      </c>
      <c r="N2197" s="33">
        <v>0</v>
      </c>
      <c r="O2197" s="3">
        <v>6</v>
      </c>
      <c r="P2197" s="3">
        <v>3.32</v>
      </c>
      <c r="Q2197" s="3">
        <v>3.2269999999999999</v>
      </c>
      <c r="R2197" s="3">
        <v>3.11</v>
      </c>
      <c r="S2197" s="6">
        <v>0</v>
      </c>
      <c r="T2197" s="6">
        <f>R2197-S2197</f>
        <v>3.11</v>
      </c>
      <c r="U2197" s="3">
        <v>3.5379999999999998</v>
      </c>
      <c r="V2197" s="6">
        <f>U2197-S2197</f>
        <v>3.5379999999999998</v>
      </c>
      <c r="W2197" s="6">
        <f>100 - (1 - (((U2197-T2197)/U2197)+(S2197/T2197)))*100</f>
        <v>12.097230073487836</v>
      </c>
      <c r="X2197" s="11">
        <v>3.5379999999999998</v>
      </c>
      <c r="Y2197" s="13">
        <f>(X2197-U2197)/U2197*100</f>
        <v>0</v>
      </c>
      <c r="Z2197" s="14" t="str">
        <f>IF(W2197&gt;10,"NA",Y2197)</f>
        <v>NA</v>
      </c>
    </row>
    <row r="2198" spans="1:26" ht="19" x14ac:dyDescent="0.25">
      <c r="A2198" s="23">
        <v>2197</v>
      </c>
      <c r="B2198" s="5" t="s">
        <v>0</v>
      </c>
      <c r="C2198" s="3" t="s">
        <v>51</v>
      </c>
      <c r="D2198" s="3" t="s">
        <v>51</v>
      </c>
      <c r="E2198" s="3" t="s">
        <v>47</v>
      </c>
      <c r="F2198" s="3" t="s">
        <v>41</v>
      </c>
      <c r="G2198" s="3">
        <v>35</v>
      </c>
      <c r="H2198" s="3" t="s">
        <v>9</v>
      </c>
      <c r="I2198" s="3" t="s">
        <v>45</v>
      </c>
      <c r="J2198" s="3">
        <v>55</v>
      </c>
      <c r="K2198" s="3">
        <v>230</v>
      </c>
      <c r="L2198" s="3">
        <v>0</v>
      </c>
      <c r="M2198" s="4">
        <f>PI()*(K2198/2)^2/1000+PI()*(L2198/2)^2/1000</f>
        <v>41.547562843725011</v>
      </c>
      <c r="N2198" s="33">
        <v>0</v>
      </c>
      <c r="O2198" s="3">
        <v>7</v>
      </c>
      <c r="P2198" s="3">
        <v>4.7649999999999997</v>
      </c>
      <c r="Q2198" s="3">
        <v>6.694</v>
      </c>
      <c r="R2198" s="3">
        <v>6.5910000000000002</v>
      </c>
      <c r="S2198" s="6">
        <v>0</v>
      </c>
      <c r="T2198" s="6">
        <f>R2198-S2198</f>
        <v>6.5910000000000002</v>
      </c>
      <c r="U2198" s="3">
        <v>6.5910000000000002</v>
      </c>
      <c r="V2198" s="6">
        <f>U2198-S2198</f>
        <v>6.5910000000000002</v>
      </c>
      <c r="W2198" s="6">
        <f>100 - (1 - (((U2198-T2198)/U2198)+(S2198/T2198)))*100</f>
        <v>0</v>
      </c>
      <c r="X2198" s="3">
        <v>6.5910000000000002</v>
      </c>
      <c r="Y2198" s="13">
        <f>(X2198-U2198)/U2198*100</f>
        <v>0</v>
      </c>
      <c r="Z2198" s="14">
        <f>IF(W2198&gt;10,"NA",Y2198)</f>
        <v>0</v>
      </c>
    </row>
    <row r="2199" spans="1:26" ht="19" x14ac:dyDescent="0.25">
      <c r="A2199" s="23">
        <v>2198</v>
      </c>
      <c r="B2199" s="5" t="s">
        <v>0</v>
      </c>
      <c r="C2199" s="3" t="s">
        <v>51</v>
      </c>
      <c r="D2199" s="3" t="s">
        <v>51</v>
      </c>
      <c r="E2199" s="3" t="s">
        <v>47</v>
      </c>
      <c r="F2199" s="3" t="s">
        <v>41</v>
      </c>
      <c r="G2199" s="3">
        <v>35</v>
      </c>
      <c r="H2199" s="3" t="s">
        <v>9</v>
      </c>
      <c r="I2199" s="3" t="s">
        <v>45</v>
      </c>
      <c r="J2199" s="3">
        <v>55</v>
      </c>
      <c r="K2199" s="3">
        <v>230</v>
      </c>
      <c r="L2199" s="3">
        <v>0</v>
      </c>
      <c r="M2199" s="4">
        <f>PI()*(K2199/2)^2/1000+PI()*(L2199/2)^2/1000</f>
        <v>41.547562843725011</v>
      </c>
      <c r="N2199" s="33">
        <v>0</v>
      </c>
      <c r="O2199" s="3">
        <v>8</v>
      </c>
      <c r="P2199" s="3">
        <v>4.1609999999999996</v>
      </c>
      <c r="Q2199" s="3">
        <v>5.1539999999999999</v>
      </c>
      <c r="R2199" s="3">
        <v>5.0670000000000002</v>
      </c>
      <c r="S2199" s="6">
        <v>0</v>
      </c>
      <c r="T2199" s="6">
        <f>R2199-S2199</f>
        <v>5.0670000000000002</v>
      </c>
      <c r="U2199" s="3">
        <v>5.0670000000000002</v>
      </c>
      <c r="V2199" s="6">
        <f>U2199-S2199</f>
        <v>5.0670000000000002</v>
      </c>
      <c r="W2199" s="6">
        <f>100 - (1 - (((U2199-T2199)/U2199)+(S2199/T2199)))*100</f>
        <v>0</v>
      </c>
      <c r="X2199" s="3">
        <v>5.0670000000000002</v>
      </c>
      <c r="Y2199" s="13">
        <f>(X2199-U2199)/U2199*100</f>
        <v>0</v>
      </c>
      <c r="Z2199" s="14">
        <f>IF(W2199&gt;10,"NA",Y2199)</f>
        <v>0</v>
      </c>
    </row>
    <row r="2200" spans="1:26" ht="19" x14ac:dyDescent="0.25">
      <c r="A2200" s="23">
        <v>2199</v>
      </c>
      <c r="B2200" s="5" t="s">
        <v>0</v>
      </c>
      <c r="C2200" s="3" t="s">
        <v>51</v>
      </c>
      <c r="D2200" s="3" t="s">
        <v>51</v>
      </c>
      <c r="E2200" s="3" t="s">
        <v>47</v>
      </c>
      <c r="F2200" s="3" t="s">
        <v>41</v>
      </c>
      <c r="G2200" s="3">
        <v>35</v>
      </c>
      <c r="H2200" s="3" t="s">
        <v>9</v>
      </c>
      <c r="I2200" s="3" t="s">
        <v>45</v>
      </c>
      <c r="J2200" s="3">
        <v>55</v>
      </c>
      <c r="K2200" s="3">
        <v>230</v>
      </c>
      <c r="L2200" s="3">
        <v>0</v>
      </c>
      <c r="M2200" s="4">
        <f>PI()*(K2200/2)^2/1000+PI()*(L2200/2)^2/1000</f>
        <v>41.547562843725011</v>
      </c>
      <c r="N2200" s="33">
        <v>1</v>
      </c>
      <c r="O2200" s="3">
        <v>9</v>
      </c>
      <c r="P2200" s="3">
        <v>2.3839999999999999</v>
      </c>
      <c r="Q2200" s="3">
        <v>2.0609999999999999</v>
      </c>
      <c r="R2200" s="3">
        <v>2.0049999999999999</v>
      </c>
      <c r="S2200" s="6">
        <v>0</v>
      </c>
      <c r="T2200" s="6">
        <f>R2200-S2200</f>
        <v>2.0049999999999999</v>
      </c>
      <c r="U2200" s="3">
        <v>2.0049999999999999</v>
      </c>
      <c r="V2200" s="6">
        <f>U2200-S2200</f>
        <v>2.0049999999999999</v>
      </c>
      <c r="W2200" s="6">
        <f>100 - (1 - (((U2200-T2200)/U2200)+(S2200/T2200)))*100</f>
        <v>0</v>
      </c>
      <c r="X2200" s="3">
        <v>2.0049999999999999</v>
      </c>
      <c r="Y2200" s="13">
        <f>(X2200-U2200)/U2200*100</f>
        <v>0</v>
      </c>
      <c r="Z2200" s="14">
        <f>IF(W2200&gt;10,"NA",Y2200)</f>
        <v>0</v>
      </c>
    </row>
    <row r="2201" spans="1:26" ht="19" x14ac:dyDescent="0.25">
      <c r="A2201" s="23">
        <v>2200</v>
      </c>
      <c r="B2201" s="5" t="s">
        <v>0</v>
      </c>
      <c r="C2201" s="3" t="s">
        <v>51</v>
      </c>
      <c r="D2201" s="3" t="s">
        <v>51</v>
      </c>
      <c r="E2201" s="3" t="s">
        <v>47</v>
      </c>
      <c r="F2201" s="3" t="s">
        <v>41</v>
      </c>
      <c r="G2201" s="3">
        <v>35</v>
      </c>
      <c r="H2201" s="3" t="s">
        <v>17</v>
      </c>
      <c r="I2201" s="3" t="s">
        <v>45</v>
      </c>
      <c r="J2201" s="3">
        <v>55</v>
      </c>
      <c r="K2201" s="3">
        <v>230</v>
      </c>
      <c r="L2201" s="3">
        <v>0</v>
      </c>
      <c r="M2201" s="4">
        <f>PI()*(K2201/2)^2/1000+PI()*(L2201/2)^2/1000</f>
        <v>41.547562843725011</v>
      </c>
      <c r="N2201" s="33">
        <v>0</v>
      </c>
      <c r="O2201" s="3">
        <v>1</v>
      </c>
      <c r="P2201" s="3">
        <v>2.2850000000000001</v>
      </c>
      <c r="Q2201" s="3">
        <v>1.361</v>
      </c>
      <c r="R2201" s="3">
        <v>1.321</v>
      </c>
      <c r="S2201" s="6">
        <v>0</v>
      </c>
      <c r="T2201" s="6">
        <f>R2201-S2201</f>
        <v>1.321</v>
      </c>
      <c r="U2201" s="3">
        <v>1.321</v>
      </c>
      <c r="V2201" s="6">
        <f>U2201-S2201</f>
        <v>1.321</v>
      </c>
      <c r="W2201" s="6">
        <f>100 - (1 - (((U2201-T2201)/U2201)+(S2201/T2201)))*100</f>
        <v>0</v>
      </c>
      <c r="X2201" s="3">
        <v>1.321</v>
      </c>
      <c r="Y2201" s="13">
        <f>(X2201-U2201)/U2201*100</f>
        <v>0</v>
      </c>
      <c r="Z2201" s="14">
        <f>IF(W2201&gt;10,"NA",Y2201)</f>
        <v>0</v>
      </c>
    </row>
    <row r="2202" spans="1:26" ht="19" x14ac:dyDescent="0.25">
      <c r="A2202" s="23">
        <v>2201</v>
      </c>
      <c r="B2202" s="5" t="s">
        <v>0</v>
      </c>
      <c r="C2202" s="3" t="s">
        <v>51</v>
      </c>
      <c r="D2202" s="3" t="s">
        <v>51</v>
      </c>
      <c r="E2202" s="3" t="s">
        <v>47</v>
      </c>
      <c r="F2202" s="3" t="s">
        <v>41</v>
      </c>
      <c r="G2202" s="3">
        <v>35</v>
      </c>
      <c r="H2202" s="3" t="s">
        <v>17</v>
      </c>
      <c r="I2202" s="3" t="s">
        <v>45</v>
      </c>
      <c r="J2202" s="3">
        <v>55</v>
      </c>
      <c r="K2202" s="3">
        <v>230</v>
      </c>
      <c r="L2202" s="3">
        <v>0</v>
      </c>
      <c r="M2202" s="4">
        <f>PI()*(K2202/2)^2/1000+PI()*(L2202/2)^2/1000</f>
        <v>41.547562843725011</v>
      </c>
      <c r="N2202" s="33">
        <v>0</v>
      </c>
      <c r="O2202" s="3">
        <v>2</v>
      </c>
      <c r="P2202" s="3">
        <v>2.7890000000000001</v>
      </c>
      <c r="Q2202" s="3">
        <v>2.415</v>
      </c>
      <c r="R2202" s="3">
        <v>2.3290000000000002</v>
      </c>
      <c r="S2202" s="6">
        <v>0</v>
      </c>
      <c r="T2202" s="6">
        <f>R2202-S2202</f>
        <v>2.3290000000000002</v>
      </c>
      <c r="U2202" s="3">
        <v>2.3290000000000002</v>
      </c>
      <c r="V2202" s="6">
        <f>U2202-S2202</f>
        <v>2.3290000000000002</v>
      </c>
      <c r="W2202" s="6">
        <f>100 - (1 - (((U2202-T2202)/U2202)+(S2202/T2202)))*100</f>
        <v>0</v>
      </c>
      <c r="X2202" s="3">
        <v>2.3290000000000002</v>
      </c>
      <c r="Y2202" s="13">
        <f>(X2202-U2202)/U2202*100</f>
        <v>0</v>
      </c>
      <c r="Z2202" s="14">
        <f>IF(W2202&gt;10,"NA",Y2202)</f>
        <v>0</v>
      </c>
    </row>
    <row r="2203" spans="1:26" ht="19" x14ac:dyDescent="0.25">
      <c r="A2203" s="23">
        <v>2202</v>
      </c>
      <c r="B2203" s="5" t="s">
        <v>0</v>
      </c>
      <c r="C2203" s="3" t="s">
        <v>51</v>
      </c>
      <c r="D2203" s="3" t="s">
        <v>51</v>
      </c>
      <c r="E2203" s="3" t="s">
        <v>47</v>
      </c>
      <c r="F2203" s="3" t="s">
        <v>41</v>
      </c>
      <c r="G2203" s="3">
        <v>35</v>
      </c>
      <c r="H2203" s="3" t="s">
        <v>17</v>
      </c>
      <c r="I2203" s="3" t="s">
        <v>45</v>
      </c>
      <c r="J2203" s="3">
        <v>55</v>
      </c>
      <c r="K2203" s="3">
        <v>230</v>
      </c>
      <c r="L2203" s="3">
        <v>0</v>
      </c>
      <c r="M2203" s="4">
        <f>PI()*(K2203/2)^2/1000+PI()*(L2203/2)^2/1000</f>
        <v>41.547562843725011</v>
      </c>
      <c r="N2203" s="33">
        <v>0</v>
      </c>
      <c r="O2203" s="3">
        <v>3</v>
      </c>
      <c r="P2203" s="3">
        <v>2.9460000000000002</v>
      </c>
      <c r="Q2203" s="3">
        <v>1.7509999999999999</v>
      </c>
      <c r="R2203" s="3">
        <v>1.6859999999999999</v>
      </c>
      <c r="S2203" s="6">
        <v>0</v>
      </c>
      <c r="T2203" s="6">
        <f>R2203-S2203</f>
        <v>1.6859999999999999</v>
      </c>
      <c r="U2203" s="3">
        <v>2.2189999999999999</v>
      </c>
      <c r="V2203" s="6">
        <f>U2203-S2203</f>
        <v>2.2189999999999999</v>
      </c>
      <c r="W2203" s="6">
        <f>100 - (1 - (((U2203-T2203)/U2203)+(S2203/T2203)))*100</f>
        <v>24.019828751689957</v>
      </c>
      <c r="X2203" s="3">
        <v>2.2189999999999999</v>
      </c>
      <c r="Y2203" s="13">
        <f>(X2203-U2203)/U2203*100</f>
        <v>0</v>
      </c>
      <c r="Z2203" s="14" t="str">
        <f>IF(W2203&gt;10,"NA",Y2203)</f>
        <v>NA</v>
      </c>
    </row>
    <row r="2204" spans="1:26" ht="19" x14ac:dyDescent="0.25">
      <c r="A2204" s="23">
        <v>2203</v>
      </c>
      <c r="B2204" s="5" t="s">
        <v>0</v>
      </c>
      <c r="C2204" s="3" t="s">
        <v>51</v>
      </c>
      <c r="D2204" s="3" t="s">
        <v>51</v>
      </c>
      <c r="E2204" s="3" t="s">
        <v>47</v>
      </c>
      <c r="F2204" s="3" t="s">
        <v>41</v>
      </c>
      <c r="G2204" s="3">
        <v>35</v>
      </c>
      <c r="H2204" s="3" t="s">
        <v>17</v>
      </c>
      <c r="I2204" s="3" t="s">
        <v>45</v>
      </c>
      <c r="J2204" s="3">
        <v>55</v>
      </c>
      <c r="K2204" s="3">
        <v>230</v>
      </c>
      <c r="L2204" s="3">
        <v>0</v>
      </c>
      <c r="M2204" s="4">
        <f>PI()*(K2204/2)^2/1000+PI()*(L2204/2)^2/1000</f>
        <v>41.547562843725011</v>
      </c>
      <c r="N2204" s="33">
        <v>1</v>
      </c>
      <c r="O2204" s="3">
        <v>4</v>
      </c>
      <c r="P2204" s="3">
        <v>3.3460000000000001</v>
      </c>
      <c r="Q2204" s="3">
        <v>3.177</v>
      </c>
      <c r="R2204" s="3">
        <v>3.09</v>
      </c>
      <c r="S2204" s="6">
        <v>0</v>
      </c>
      <c r="T2204" s="6">
        <f>R2204-S2204</f>
        <v>3.09</v>
      </c>
      <c r="U2204" s="3">
        <v>3.09</v>
      </c>
      <c r="V2204" s="6">
        <f>U2204-S2204</f>
        <v>3.09</v>
      </c>
      <c r="W2204" s="6">
        <f>100 - (1 - (((U2204-T2204)/U2204)+(S2204/T2204)))*100</f>
        <v>0</v>
      </c>
      <c r="X2204" s="3">
        <v>3.09</v>
      </c>
      <c r="Y2204" s="13">
        <f>(X2204-U2204)/U2204*100</f>
        <v>0</v>
      </c>
      <c r="Z2204" s="14">
        <f>IF(W2204&gt;10,"NA",Y2204)</f>
        <v>0</v>
      </c>
    </row>
    <row r="2205" spans="1:26" ht="19" x14ac:dyDescent="0.25">
      <c r="A2205" s="23">
        <v>2204</v>
      </c>
      <c r="B2205" s="5" t="s">
        <v>0</v>
      </c>
      <c r="C2205" s="3" t="s">
        <v>51</v>
      </c>
      <c r="D2205" s="3" t="s">
        <v>51</v>
      </c>
      <c r="E2205" s="3" t="s">
        <v>47</v>
      </c>
      <c r="F2205" s="3" t="s">
        <v>41</v>
      </c>
      <c r="G2205" s="3">
        <v>35</v>
      </c>
      <c r="H2205" s="3" t="s">
        <v>17</v>
      </c>
      <c r="I2205" s="3" t="s">
        <v>45</v>
      </c>
      <c r="J2205" s="3">
        <v>55</v>
      </c>
      <c r="K2205" s="3">
        <v>230</v>
      </c>
      <c r="L2205" s="3">
        <v>0</v>
      </c>
      <c r="M2205" s="4">
        <f>PI()*(K2205/2)^2/1000+PI()*(L2205/2)^2/1000</f>
        <v>41.547562843725011</v>
      </c>
      <c r="N2205" s="33">
        <v>0</v>
      </c>
      <c r="O2205" s="3">
        <v>5</v>
      </c>
      <c r="P2205" s="3">
        <v>2.6880000000000002</v>
      </c>
      <c r="Q2205" s="3">
        <v>2.0670000000000002</v>
      </c>
      <c r="R2205" s="3">
        <v>2.0670000000000002</v>
      </c>
      <c r="S2205" s="6">
        <v>0</v>
      </c>
      <c r="T2205" s="6">
        <f>R2205-S2205</f>
        <v>2.0670000000000002</v>
      </c>
      <c r="U2205" s="3">
        <v>2.0670000000000002</v>
      </c>
      <c r="V2205" s="6">
        <f>U2205-S2205</f>
        <v>2.0670000000000002</v>
      </c>
      <c r="W2205" s="6">
        <f>100 - (1 - (((U2205-T2205)/U2205)+(S2205/T2205)))*100</f>
        <v>0</v>
      </c>
      <c r="X2205" s="3">
        <v>2.0670000000000002</v>
      </c>
      <c r="Y2205" s="13">
        <f>(X2205-U2205)/U2205*100</f>
        <v>0</v>
      </c>
      <c r="Z2205" s="14">
        <f>IF(W2205&gt;10,"NA",Y2205)</f>
        <v>0</v>
      </c>
    </row>
    <row r="2206" spans="1:26" ht="19" x14ac:dyDescent="0.25">
      <c r="A2206" s="23">
        <v>2205</v>
      </c>
      <c r="B2206" s="5" t="s">
        <v>0</v>
      </c>
      <c r="C2206" s="3" t="s">
        <v>51</v>
      </c>
      <c r="D2206" s="3" t="s">
        <v>51</v>
      </c>
      <c r="E2206" s="3" t="s">
        <v>47</v>
      </c>
      <c r="F2206" s="3" t="s">
        <v>41</v>
      </c>
      <c r="G2206" s="3">
        <v>35</v>
      </c>
      <c r="H2206" s="3" t="s">
        <v>17</v>
      </c>
      <c r="I2206" s="3" t="s">
        <v>45</v>
      </c>
      <c r="J2206" s="3">
        <v>55</v>
      </c>
      <c r="K2206" s="3">
        <v>230</v>
      </c>
      <c r="L2206" s="3">
        <v>0</v>
      </c>
      <c r="M2206" s="4">
        <f>PI()*(K2206/2)^2/1000+PI()*(L2206/2)^2/1000</f>
        <v>41.547562843725011</v>
      </c>
      <c r="N2206" s="33">
        <v>1</v>
      </c>
      <c r="O2206" s="3">
        <v>6</v>
      </c>
      <c r="P2206" s="3">
        <v>2.331</v>
      </c>
      <c r="Q2206" s="3">
        <v>1.9159999999999999</v>
      </c>
      <c r="R2206" s="3">
        <v>1.8380000000000001</v>
      </c>
      <c r="S2206" s="6">
        <v>0</v>
      </c>
      <c r="T2206" s="6">
        <f>R2206-S2206</f>
        <v>1.8380000000000001</v>
      </c>
      <c r="U2206" s="3">
        <v>1.8380000000000001</v>
      </c>
      <c r="V2206" s="6">
        <f>U2206-S2206</f>
        <v>1.8380000000000001</v>
      </c>
      <c r="W2206" s="6">
        <f>100 - (1 - (((U2206-T2206)/U2206)+(S2206/T2206)))*100</f>
        <v>0</v>
      </c>
      <c r="X2206" s="3">
        <v>1.8380000000000001</v>
      </c>
      <c r="Y2206" s="13">
        <f>(X2206-U2206)/U2206*100</f>
        <v>0</v>
      </c>
      <c r="Z2206" s="14">
        <f>IF(W2206&gt;10,"NA",Y2206)</f>
        <v>0</v>
      </c>
    </row>
    <row r="2207" spans="1:26" ht="19" x14ac:dyDescent="0.25">
      <c r="A2207" s="23">
        <v>2206</v>
      </c>
      <c r="B2207" s="5" t="s">
        <v>0</v>
      </c>
      <c r="C2207" s="3" t="s">
        <v>51</v>
      </c>
      <c r="D2207" s="3" t="s">
        <v>51</v>
      </c>
      <c r="E2207" s="3" t="s">
        <v>47</v>
      </c>
      <c r="F2207" s="3" t="s">
        <v>41</v>
      </c>
      <c r="G2207" s="3">
        <v>35</v>
      </c>
      <c r="H2207" s="3" t="s">
        <v>17</v>
      </c>
      <c r="I2207" s="3" t="s">
        <v>45</v>
      </c>
      <c r="J2207" s="3">
        <v>55</v>
      </c>
      <c r="K2207" s="3">
        <v>230</v>
      </c>
      <c r="L2207" s="3">
        <v>0</v>
      </c>
      <c r="M2207" s="4">
        <f>PI()*(K2207/2)^2/1000+PI()*(L2207/2)^2/1000</f>
        <v>41.547562843725011</v>
      </c>
      <c r="N2207" s="33">
        <v>0</v>
      </c>
      <c r="O2207" s="3">
        <v>7</v>
      </c>
      <c r="P2207" s="3">
        <v>4.0860000000000003</v>
      </c>
      <c r="Q2207" s="3">
        <v>4.383</v>
      </c>
      <c r="R2207" s="3">
        <v>4.3339999999999996</v>
      </c>
      <c r="S2207" s="6">
        <v>0</v>
      </c>
      <c r="T2207" s="6">
        <f>R2207-S2207</f>
        <v>4.3339999999999996</v>
      </c>
      <c r="U2207" s="3">
        <v>4.3339999999999996</v>
      </c>
      <c r="V2207" s="6">
        <f>U2207-S2207</f>
        <v>4.3339999999999996</v>
      </c>
      <c r="W2207" s="6">
        <f>100 - (1 - (((U2207-T2207)/U2207)+(S2207/T2207)))*100</f>
        <v>0</v>
      </c>
      <c r="X2207" s="3">
        <v>4.3339999999999996</v>
      </c>
      <c r="Y2207" s="13">
        <f>(X2207-U2207)/U2207*100</f>
        <v>0</v>
      </c>
      <c r="Z2207" s="14">
        <f>IF(W2207&gt;10,"NA",Y2207)</f>
        <v>0</v>
      </c>
    </row>
    <row r="2208" spans="1:26" ht="19" x14ac:dyDescent="0.25">
      <c r="A2208" s="23">
        <v>2207</v>
      </c>
      <c r="B2208" s="5" t="s">
        <v>0</v>
      </c>
      <c r="C2208" s="3" t="s">
        <v>51</v>
      </c>
      <c r="D2208" s="3" t="s">
        <v>51</v>
      </c>
      <c r="E2208" s="3" t="s">
        <v>47</v>
      </c>
      <c r="F2208" s="3" t="s">
        <v>41</v>
      </c>
      <c r="G2208" s="3">
        <v>35</v>
      </c>
      <c r="H2208" s="3" t="s">
        <v>17</v>
      </c>
      <c r="I2208" s="3" t="s">
        <v>45</v>
      </c>
      <c r="J2208" s="3">
        <v>55</v>
      </c>
      <c r="K2208" s="3">
        <v>230</v>
      </c>
      <c r="L2208" s="3">
        <v>0</v>
      </c>
      <c r="M2208" s="4">
        <f>PI()*(K2208/2)^2/1000+PI()*(L2208/2)^2/1000</f>
        <v>41.547562843725011</v>
      </c>
      <c r="N2208" s="33">
        <v>0</v>
      </c>
      <c r="O2208" s="3">
        <v>8</v>
      </c>
      <c r="P2208" s="3">
        <v>5.0190000000000001</v>
      </c>
      <c r="Q2208" s="3">
        <v>6.1950000000000003</v>
      </c>
      <c r="R2208" s="3">
        <v>6.1289999999999996</v>
      </c>
      <c r="S2208" s="6">
        <v>0</v>
      </c>
      <c r="T2208" s="6">
        <f>R2208-S2208</f>
        <v>6.1289999999999996</v>
      </c>
      <c r="U2208" s="3">
        <v>7.8319999999999999</v>
      </c>
      <c r="V2208" s="6">
        <f>U2208-S2208</f>
        <v>7.8319999999999999</v>
      </c>
      <c r="W2208" s="6">
        <f>100 - (1 - (((U2208-T2208)/U2208)+(S2208/T2208)))*100</f>
        <v>21.744126659857002</v>
      </c>
      <c r="X2208" s="3">
        <v>7.8319999999999999</v>
      </c>
      <c r="Y2208" s="13">
        <f>(X2208-U2208)/U2208*100</f>
        <v>0</v>
      </c>
      <c r="Z2208" s="14" t="str">
        <f>IF(W2208&gt;10,"NA",Y2208)</f>
        <v>NA</v>
      </c>
    </row>
    <row r="2209" spans="1:26" ht="19" x14ac:dyDescent="0.25">
      <c r="A2209" s="23">
        <v>2208</v>
      </c>
      <c r="B2209" s="5" t="s">
        <v>0</v>
      </c>
      <c r="C2209" s="3" t="s">
        <v>51</v>
      </c>
      <c r="D2209" s="3" t="s">
        <v>51</v>
      </c>
      <c r="E2209" s="3" t="s">
        <v>47</v>
      </c>
      <c r="F2209" s="3" t="s">
        <v>41</v>
      </c>
      <c r="G2209" s="3">
        <v>35</v>
      </c>
      <c r="H2209" s="3" t="s">
        <v>17</v>
      </c>
      <c r="I2209" s="3" t="s">
        <v>45</v>
      </c>
      <c r="J2209" s="3">
        <v>55</v>
      </c>
      <c r="K2209" s="3">
        <v>230</v>
      </c>
      <c r="L2209" s="3">
        <v>0</v>
      </c>
      <c r="M2209" s="4">
        <f>PI()*(K2209/2)^2/1000+PI()*(L2209/2)^2/1000</f>
        <v>41.547562843725011</v>
      </c>
      <c r="N2209" s="33">
        <v>0</v>
      </c>
      <c r="O2209" s="3">
        <v>9</v>
      </c>
      <c r="P2209" s="3">
        <v>4.4080000000000004</v>
      </c>
      <c r="Q2209" s="3">
        <v>4.806</v>
      </c>
      <c r="R2209" s="3">
        <v>4.7300000000000004</v>
      </c>
      <c r="S2209" s="6">
        <v>0</v>
      </c>
      <c r="T2209" s="6">
        <f>R2209-S2209</f>
        <v>4.7300000000000004</v>
      </c>
      <c r="U2209" s="3">
        <v>5.7119999999999997</v>
      </c>
      <c r="V2209" s="6">
        <f>U2209-S2209</f>
        <v>5.7119999999999997</v>
      </c>
      <c r="W2209" s="6">
        <f>100 - (1 - (((U2209-T2209)/U2209)+(S2209/T2209)))*100</f>
        <v>17.19187675070026</v>
      </c>
      <c r="X2209" s="3">
        <v>5.7119999999999997</v>
      </c>
      <c r="Y2209" s="13">
        <f>(X2209-U2209)/U2209*100</f>
        <v>0</v>
      </c>
      <c r="Z2209" s="14" t="str">
        <f>IF(W2209&gt;10,"NA",Y2209)</f>
        <v>NA</v>
      </c>
    </row>
    <row r="2210" spans="1:26" ht="19" x14ac:dyDescent="0.25">
      <c r="A2210" s="23">
        <v>2209</v>
      </c>
      <c r="B2210" s="5" t="s">
        <v>0</v>
      </c>
      <c r="C2210" s="3" t="s">
        <v>51</v>
      </c>
      <c r="D2210" s="3" t="s">
        <v>51</v>
      </c>
      <c r="E2210" s="3" t="s">
        <v>47</v>
      </c>
      <c r="F2210" s="3" t="s">
        <v>41</v>
      </c>
      <c r="G2210" s="3">
        <v>35</v>
      </c>
      <c r="H2210" s="3" t="s">
        <v>17</v>
      </c>
      <c r="I2210" s="3" t="s">
        <v>45</v>
      </c>
      <c r="J2210" s="3">
        <v>55</v>
      </c>
      <c r="K2210" s="3">
        <v>230</v>
      </c>
      <c r="L2210" s="3">
        <v>0</v>
      </c>
      <c r="M2210" s="4">
        <f>PI()*(K2210/2)^2/1000+PI()*(L2210/2)^2/1000</f>
        <v>41.547562843725011</v>
      </c>
      <c r="N2210" s="33">
        <v>0</v>
      </c>
      <c r="O2210" s="3">
        <v>10</v>
      </c>
      <c r="P2210" s="3">
        <v>2.9460000000000002</v>
      </c>
      <c r="Q2210" s="3">
        <v>2.2999999999999998</v>
      </c>
      <c r="R2210" s="3">
        <v>2.2309999999999999</v>
      </c>
      <c r="S2210" s="6">
        <v>0</v>
      </c>
      <c r="T2210" s="6">
        <f>R2210-S2210</f>
        <v>2.2309999999999999</v>
      </c>
      <c r="U2210" s="3">
        <v>2.3889999999999998</v>
      </c>
      <c r="V2210" s="6">
        <f>U2210-S2210</f>
        <v>2.3889999999999998</v>
      </c>
      <c r="W2210" s="6">
        <f>100 - (1 - (((U2210-T2210)/U2210)+(S2210/T2210)))*100</f>
        <v>6.6136458769359621</v>
      </c>
      <c r="X2210" s="3">
        <v>2.3889999999999998</v>
      </c>
      <c r="Y2210" s="13">
        <f>(X2210-U2210)/U2210*100</f>
        <v>0</v>
      </c>
      <c r="Z2210" s="14">
        <f>IF(W2210&gt;10,"NA",Y2210)</f>
        <v>0</v>
      </c>
    </row>
    <row r="2211" spans="1:26" ht="19" x14ac:dyDescent="0.25">
      <c r="A2211" s="23">
        <v>2210</v>
      </c>
      <c r="B2211" s="5" t="s">
        <v>0</v>
      </c>
      <c r="C2211" s="3" t="s">
        <v>51</v>
      </c>
      <c r="D2211" s="3" t="s">
        <v>51</v>
      </c>
      <c r="E2211" s="3" t="s">
        <v>47</v>
      </c>
      <c r="F2211" s="3" t="s">
        <v>41</v>
      </c>
      <c r="G2211" s="3">
        <v>35</v>
      </c>
      <c r="H2211" s="3" t="s">
        <v>17</v>
      </c>
      <c r="I2211" s="3" t="s">
        <v>45</v>
      </c>
      <c r="J2211" s="3">
        <v>55</v>
      </c>
      <c r="K2211" s="3">
        <v>230</v>
      </c>
      <c r="L2211" s="3">
        <v>0</v>
      </c>
      <c r="M2211" s="4">
        <f>PI()*(K2211/2)^2/1000+PI()*(L2211/2)^2/1000</f>
        <v>41.547562843725011</v>
      </c>
      <c r="N2211" s="33">
        <v>0</v>
      </c>
      <c r="O2211" s="3">
        <v>11</v>
      </c>
      <c r="P2211" s="3">
        <v>2.7879999999999998</v>
      </c>
      <c r="Q2211" s="3">
        <v>2.0630000000000002</v>
      </c>
      <c r="R2211" s="3">
        <v>1.9470000000000001</v>
      </c>
      <c r="S2211" s="6">
        <v>0</v>
      </c>
      <c r="T2211" s="6">
        <f>R2211-S2211</f>
        <v>1.9470000000000001</v>
      </c>
      <c r="U2211" s="3">
        <v>2.089</v>
      </c>
      <c r="V2211" s="6">
        <f>U2211-S2211</f>
        <v>2.089</v>
      </c>
      <c r="W2211" s="6">
        <f>100 - (1 - (((U2211-T2211)/U2211)+(S2211/T2211)))*100</f>
        <v>6.7975107707036813</v>
      </c>
      <c r="X2211" s="3">
        <v>2.089</v>
      </c>
      <c r="Y2211" s="13">
        <f>(X2211-U2211)/U2211*100</f>
        <v>0</v>
      </c>
      <c r="Z2211" s="14">
        <f>IF(W2211&gt;10,"NA",Y2211)</f>
        <v>0</v>
      </c>
    </row>
    <row r="2212" spans="1:26" ht="19" x14ac:dyDescent="0.25">
      <c r="A2212" s="23">
        <v>2211</v>
      </c>
      <c r="B2212" s="5" t="s">
        <v>0</v>
      </c>
      <c r="C2212" s="3" t="s">
        <v>51</v>
      </c>
      <c r="D2212" s="3" t="s">
        <v>51</v>
      </c>
      <c r="E2212" s="3" t="s">
        <v>47</v>
      </c>
      <c r="F2212" s="3" t="s">
        <v>41</v>
      </c>
      <c r="G2212" s="3">
        <v>35</v>
      </c>
      <c r="H2212" s="3" t="s">
        <v>17</v>
      </c>
      <c r="I2212" s="3" t="s">
        <v>45</v>
      </c>
      <c r="J2212" s="3">
        <v>55</v>
      </c>
      <c r="K2212" s="3">
        <v>230</v>
      </c>
      <c r="L2212" s="3">
        <v>0</v>
      </c>
      <c r="M2212" s="4">
        <f>PI()*(K2212/2)^2/1000+PI()*(L2212/2)^2/1000</f>
        <v>41.547562843725011</v>
      </c>
      <c r="N2212" s="33">
        <v>0</v>
      </c>
      <c r="O2212" s="3">
        <v>12</v>
      </c>
      <c r="P2212" s="3">
        <v>5.3209999999999997</v>
      </c>
      <c r="Q2212" s="3">
        <v>9.4359999999999999</v>
      </c>
      <c r="R2212" s="3">
        <v>9.2539999999999996</v>
      </c>
      <c r="S2212" s="6">
        <v>0</v>
      </c>
      <c r="T2212" s="6">
        <f>R2212-S2212</f>
        <v>9.2539999999999996</v>
      </c>
      <c r="U2212" s="3">
        <v>9.2539999999999996</v>
      </c>
      <c r="V2212" s="6">
        <f>U2212-S2212</f>
        <v>9.2539999999999996</v>
      </c>
      <c r="W2212" s="6">
        <f>100 - (1 - (((U2212-T2212)/U2212)+(S2212/T2212)))*100</f>
        <v>0</v>
      </c>
      <c r="X2212" s="3">
        <v>9.2539999999999996</v>
      </c>
      <c r="Y2212" s="13">
        <f>(X2212-U2212)/U2212*100</f>
        <v>0</v>
      </c>
      <c r="Z2212" s="14">
        <f>IF(W2212&gt;10,"NA",Y2212)</f>
        <v>0</v>
      </c>
    </row>
    <row r="2213" spans="1:26" ht="19" x14ac:dyDescent="0.25">
      <c r="A2213" s="23">
        <v>2212</v>
      </c>
      <c r="B2213" s="5" t="s">
        <v>0</v>
      </c>
      <c r="C2213" s="3" t="s">
        <v>51</v>
      </c>
      <c r="D2213" s="3" t="s">
        <v>51</v>
      </c>
      <c r="E2213" s="3" t="s">
        <v>47</v>
      </c>
      <c r="F2213" s="3" t="s">
        <v>41</v>
      </c>
      <c r="G2213" s="3">
        <v>35</v>
      </c>
      <c r="H2213" s="3" t="s">
        <v>17</v>
      </c>
      <c r="I2213" s="3" t="s">
        <v>45</v>
      </c>
      <c r="J2213" s="3">
        <v>55</v>
      </c>
      <c r="K2213" s="3">
        <v>230</v>
      </c>
      <c r="L2213" s="3">
        <v>0</v>
      </c>
      <c r="M2213" s="4">
        <f>PI()*(K2213/2)^2/1000+PI()*(L2213/2)^2/1000</f>
        <v>41.547562843725011</v>
      </c>
      <c r="N2213" s="33">
        <v>0</v>
      </c>
      <c r="O2213" s="3">
        <v>13</v>
      </c>
      <c r="P2213" s="3">
        <v>5.4740000000000002</v>
      </c>
      <c r="Q2213" s="3">
        <v>7.4720000000000004</v>
      </c>
      <c r="R2213" s="3">
        <v>7.3689999999999998</v>
      </c>
      <c r="S2213" s="6">
        <v>0</v>
      </c>
      <c r="T2213" s="6">
        <f>R2213-S2213</f>
        <v>7.3689999999999998</v>
      </c>
      <c r="U2213" s="3">
        <v>7.62</v>
      </c>
      <c r="V2213" s="6">
        <f>U2213-S2213</f>
        <v>7.62</v>
      </c>
      <c r="W2213" s="6">
        <f>100 - (1 - (((U2213-T2213)/U2213)+(S2213/T2213)))*100</f>
        <v>3.2939632545931801</v>
      </c>
      <c r="X2213" s="3">
        <v>7.62</v>
      </c>
      <c r="Y2213" s="13">
        <f>(X2213-U2213)/U2213*100</f>
        <v>0</v>
      </c>
      <c r="Z2213" s="14">
        <f>IF(W2213&gt;10,"NA",Y2213)</f>
        <v>0</v>
      </c>
    </row>
    <row r="2214" spans="1:26" ht="19" x14ac:dyDescent="0.25">
      <c r="A2214" s="23">
        <v>2213</v>
      </c>
      <c r="B2214" s="5" t="s">
        <v>0</v>
      </c>
      <c r="C2214" s="3" t="s">
        <v>51</v>
      </c>
      <c r="D2214" s="3" t="s">
        <v>51</v>
      </c>
      <c r="E2214" s="3" t="s">
        <v>47</v>
      </c>
      <c r="F2214" s="3" t="s">
        <v>41</v>
      </c>
      <c r="G2214" s="3">
        <v>35</v>
      </c>
      <c r="H2214" s="3" t="s">
        <v>17</v>
      </c>
      <c r="I2214" s="3" t="s">
        <v>45</v>
      </c>
      <c r="J2214" s="3">
        <v>55</v>
      </c>
      <c r="K2214" s="3">
        <v>230</v>
      </c>
      <c r="L2214" s="3">
        <v>0</v>
      </c>
      <c r="M2214" s="4">
        <f>PI()*(K2214/2)^2/1000+PI()*(L2214/2)^2/1000</f>
        <v>41.547562843725011</v>
      </c>
      <c r="N2214" s="33">
        <v>0</v>
      </c>
      <c r="O2214" s="3">
        <v>14</v>
      </c>
      <c r="P2214" s="3">
        <v>5.7809999999999997</v>
      </c>
      <c r="Q2214" s="3">
        <v>9.2469999999999999</v>
      </c>
      <c r="R2214" s="3">
        <v>9.141</v>
      </c>
      <c r="S2214" s="6">
        <v>0</v>
      </c>
      <c r="T2214" s="6">
        <f>R2214-S2214</f>
        <v>9.141</v>
      </c>
      <c r="U2214" s="3">
        <v>9.141</v>
      </c>
      <c r="V2214" s="6">
        <f>U2214-S2214</f>
        <v>9.141</v>
      </c>
      <c r="W2214" s="6">
        <f>100 - (1 - (((U2214-T2214)/U2214)+(S2214/T2214)))*100</f>
        <v>0</v>
      </c>
      <c r="X2214" s="3">
        <v>9.141</v>
      </c>
      <c r="Y2214" s="13">
        <f>(X2214-U2214)/U2214*100</f>
        <v>0</v>
      </c>
      <c r="Z2214" s="14">
        <f>IF(W2214&gt;10,"NA",Y2214)</f>
        <v>0</v>
      </c>
    </row>
    <row r="2215" spans="1:26" ht="19" x14ac:dyDescent="0.25">
      <c r="A2215" s="23">
        <v>2214</v>
      </c>
      <c r="B2215" s="5" t="s">
        <v>0</v>
      </c>
      <c r="C2215" s="3" t="s">
        <v>51</v>
      </c>
      <c r="D2215" s="3" t="s">
        <v>51</v>
      </c>
      <c r="E2215" s="3" t="s">
        <v>47</v>
      </c>
      <c r="F2215" s="3" t="s">
        <v>41</v>
      </c>
      <c r="G2215" s="3">
        <v>35</v>
      </c>
      <c r="H2215" s="3" t="s">
        <v>17</v>
      </c>
      <c r="I2215" s="3" t="s">
        <v>45</v>
      </c>
      <c r="J2215" s="3">
        <v>55</v>
      </c>
      <c r="K2215" s="3">
        <v>230</v>
      </c>
      <c r="L2215" s="3">
        <v>0</v>
      </c>
      <c r="M2215" s="4">
        <f>PI()*(K2215/2)^2/1000+PI()*(L2215/2)^2/1000</f>
        <v>41.547562843725011</v>
      </c>
      <c r="N2215" s="33">
        <v>0</v>
      </c>
      <c r="O2215" s="3">
        <v>15</v>
      </c>
      <c r="P2215" s="3">
        <v>6.3360000000000003</v>
      </c>
      <c r="Q2215" s="3">
        <v>9.9979999999999993</v>
      </c>
      <c r="R2215" s="3">
        <v>9.8469999999999995</v>
      </c>
      <c r="S2215" s="6">
        <v>0</v>
      </c>
      <c r="T2215" s="6">
        <f>R2215-S2215</f>
        <v>9.8469999999999995</v>
      </c>
      <c r="U2215" s="3">
        <v>10.926</v>
      </c>
      <c r="V2215" s="6">
        <f>U2215-S2215</f>
        <v>10.926</v>
      </c>
      <c r="W2215" s="6">
        <f>100 - (1 - (((U2215-T2215)/U2215)+(S2215/T2215)))*100</f>
        <v>9.8755262676185254</v>
      </c>
      <c r="X2215" s="3">
        <v>10.926</v>
      </c>
      <c r="Y2215" s="13">
        <f>(X2215-U2215)/U2215*100</f>
        <v>0</v>
      </c>
      <c r="Z2215" s="14">
        <f>IF(W2215&gt;10,"NA",Y2215)</f>
        <v>0</v>
      </c>
    </row>
    <row r="2216" spans="1:26" ht="19" x14ac:dyDescent="0.25">
      <c r="A2216" s="23">
        <v>2215</v>
      </c>
      <c r="B2216" s="5" t="s">
        <v>0</v>
      </c>
      <c r="C2216" s="3" t="s">
        <v>51</v>
      </c>
      <c r="D2216" s="3" t="s">
        <v>51</v>
      </c>
      <c r="E2216" s="3" t="s">
        <v>47</v>
      </c>
      <c r="F2216" s="3" t="s">
        <v>41</v>
      </c>
      <c r="G2216" s="3">
        <v>36</v>
      </c>
      <c r="H2216" s="3" t="s">
        <v>9</v>
      </c>
      <c r="I2216" s="3" t="s">
        <v>43</v>
      </c>
      <c r="J2216" s="3">
        <v>405</v>
      </c>
      <c r="K2216" s="3">
        <v>35</v>
      </c>
      <c r="L2216" s="3">
        <v>30</v>
      </c>
      <c r="M2216" s="4">
        <f>PI()*(K2216/2)^2/1000+PI()*(L2216/2)^2/1000</f>
        <v>1.6689710972195777</v>
      </c>
      <c r="N2216" s="33">
        <v>1</v>
      </c>
      <c r="O2216" s="3">
        <v>1</v>
      </c>
      <c r="P2216" s="3">
        <v>4.5590000000000002</v>
      </c>
      <c r="Q2216" s="3">
        <v>6.0129999999999999</v>
      </c>
      <c r="R2216" s="3">
        <v>5.8550000000000004</v>
      </c>
      <c r="S2216" s="6">
        <v>0</v>
      </c>
      <c r="T2216" s="6">
        <f>R2216-S2216</f>
        <v>5.8550000000000004</v>
      </c>
      <c r="U2216" s="3">
        <v>5.8550000000000004</v>
      </c>
      <c r="V2216" s="6">
        <f>U2216-S2216</f>
        <v>5.8550000000000004</v>
      </c>
      <c r="W2216" s="6">
        <f>100 - (1 - (((U2216-T2216)/U2216)+(S2216/T2216)))*100</f>
        <v>0</v>
      </c>
      <c r="X2216" s="3">
        <v>5.8550000000000004</v>
      </c>
      <c r="Y2216" s="13">
        <f>(X2216-U2216)/U2216*100</f>
        <v>0</v>
      </c>
      <c r="Z2216" s="14">
        <f>IF(W2216&gt;10,"NA",Y2216)</f>
        <v>0</v>
      </c>
    </row>
    <row r="2217" spans="1:26" ht="19" x14ac:dyDescent="0.25">
      <c r="A2217" s="23">
        <v>2216</v>
      </c>
      <c r="B2217" s="5" t="s">
        <v>0</v>
      </c>
      <c r="C2217" s="3" t="s">
        <v>51</v>
      </c>
      <c r="D2217" s="3" t="s">
        <v>51</v>
      </c>
      <c r="E2217" s="3" t="s">
        <v>47</v>
      </c>
      <c r="F2217" s="3" t="s">
        <v>41</v>
      </c>
      <c r="G2217" s="3">
        <v>36</v>
      </c>
      <c r="H2217" s="3" t="s">
        <v>9</v>
      </c>
      <c r="I2217" s="3" t="s">
        <v>43</v>
      </c>
      <c r="J2217" s="3">
        <v>405</v>
      </c>
      <c r="K2217" s="3">
        <v>35</v>
      </c>
      <c r="L2217" s="3">
        <v>30</v>
      </c>
      <c r="M2217" s="4">
        <f>PI()*(K2217/2)^2/1000+PI()*(L2217/2)^2/1000</f>
        <v>1.6689710972195777</v>
      </c>
      <c r="N2217" s="33">
        <v>1</v>
      </c>
      <c r="O2217" s="3">
        <v>2</v>
      </c>
      <c r="P2217" s="3">
        <v>3.339</v>
      </c>
      <c r="Q2217" s="3">
        <v>3.3090000000000002</v>
      </c>
      <c r="R2217" s="3">
        <v>3.2690000000000001</v>
      </c>
      <c r="S2217" s="6">
        <v>0</v>
      </c>
      <c r="T2217" s="6">
        <f>R2217-S2217</f>
        <v>3.2690000000000001</v>
      </c>
      <c r="U2217" s="3">
        <v>3.2690000000000001</v>
      </c>
      <c r="V2217" s="6">
        <f>U2217-S2217</f>
        <v>3.2690000000000001</v>
      </c>
      <c r="W2217" s="6">
        <f>100 - (1 - (((U2217-T2217)/U2217)+(S2217/T2217)))*100</f>
        <v>0</v>
      </c>
      <c r="X2217" s="3">
        <v>3.2690000000000001</v>
      </c>
      <c r="Y2217" s="13">
        <f>(X2217-U2217)/U2217*100</f>
        <v>0</v>
      </c>
      <c r="Z2217" s="14">
        <f>IF(W2217&gt;10,"NA",Y2217)</f>
        <v>0</v>
      </c>
    </row>
    <row r="2218" spans="1:26" ht="19" x14ac:dyDescent="0.25">
      <c r="A2218" s="23">
        <v>2217</v>
      </c>
      <c r="B2218" s="5" t="s">
        <v>0</v>
      </c>
      <c r="C2218" s="3" t="s">
        <v>51</v>
      </c>
      <c r="D2218" s="3" t="s">
        <v>51</v>
      </c>
      <c r="E2218" s="3" t="s">
        <v>47</v>
      </c>
      <c r="F2218" s="3" t="s">
        <v>41</v>
      </c>
      <c r="G2218" s="3">
        <v>36</v>
      </c>
      <c r="H2218" s="3" t="s">
        <v>9</v>
      </c>
      <c r="I2218" s="3" t="s">
        <v>43</v>
      </c>
      <c r="J2218" s="3">
        <v>405</v>
      </c>
      <c r="K2218" s="3">
        <v>35</v>
      </c>
      <c r="L2218" s="3">
        <v>30</v>
      </c>
      <c r="M2218" s="4">
        <f>PI()*(K2218/2)^2/1000+PI()*(L2218/2)^2/1000</f>
        <v>1.6689710972195777</v>
      </c>
      <c r="N2218" s="33">
        <v>1</v>
      </c>
      <c r="O2218" s="3">
        <v>3</v>
      </c>
      <c r="P2218" s="3">
        <v>3.952</v>
      </c>
      <c r="Q2218" s="3">
        <v>4.7750000000000004</v>
      </c>
      <c r="R2218" s="3">
        <v>4.6719999999999997</v>
      </c>
      <c r="S2218" s="6">
        <v>0</v>
      </c>
      <c r="T2218" s="6">
        <f>R2218-S2218</f>
        <v>4.6719999999999997</v>
      </c>
      <c r="U2218" s="3">
        <v>4.6719999999999997</v>
      </c>
      <c r="V2218" s="6">
        <f>U2218-S2218</f>
        <v>4.6719999999999997</v>
      </c>
      <c r="W2218" s="6">
        <f>100 - (1 - (((U2218-T2218)/U2218)+(S2218/T2218)))*100</f>
        <v>0</v>
      </c>
      <c r="X2218" s="3">
        <v>4.6719999999999997</v>
      </c>
      <c r="Y2218" s="13">
        <f>(X2218-U2218)/U2218*100</f>
        <v>0</v>
      </c>
      <c r="Z2218" s="14">
        <f>IF(W2218&gt;10,"NA",Y2218)</f>
        <v>0</v>
      </c>
    </row>
    <row r="2219" spans="1:26" ht="19" x14ac:dyDescent="0.25">
      <c r="A2219" s="23">
        <v>2218</v>
      </c>
      <c r="B2219" s="5" t="s">
        <v>0</v>
      </c>
      <c r="C2219" s="3" t="s">
        <v>51</v>
      </c>
      <c r="D2219" s="3" t="s">
        <v>51</v>
      </c>
      <c r="E2219" s="3" t="s">
        <v>47</v>
      </c>
      <c r="F2219" s="3" t="s">
        <v>41</v>
      </c>
      <c r="G2219" s="3">
        <v>36</v>
      </c>
      <c r="H2219" s="3" t="s">
        <v>9</v>
      </c>
      <c r="I2219" s="3" t="s">
        <v>43</v>
      </c>
      <c r="J2219" s="3">
        <v>405</v>
      </c>
      <c r="K2219" s="3">
        <v>35</v>
      </c>
      <c r="L2219" s="3">
        <v>30</v>
      </c>
      <c r="M2219" s="4">
        <f>PI()*(K2219/2)^2/1000+PI()*(L2219/2)^2/1000</f>
        <v>1.6689710972195777</v>
      </c>
      <c r="N2219" s="33">
        <v>1</v>
      </c>
      <c r="O2219" s="3">
        <v>4</v>
      </c>
      <c r="P2219" s="3">
        <v>4.8140000000000001</v>
      </c>
      <c r="Q2219" s="3">
        <v>6.5259999999999998</v>
      </c>
      <c r="R2219" s="3">
        <v>6.4329999999999998</v>
      </c>
      <c r="S2219" s="6">
        <v>0</v>
      </c>
      <c r="T2219" s="6">
        <f>R2219-S2219</f>
        <v>6.4329999999999998</v>
      </c>
      <c r="U2219" s="3">
        <v>6.4329999999999998</v>
      </c>
      <c r="V2219" s="6">
        <f>U2219-S2219</f>
        <v>6.4329999999999998</v>
      </c>
      <c r="W2219" s="6">
        <f>100 - (1 - (((U2219-T2219)/U2219)+(S2219/T2219)))*100</f>
        <v>0</v>
      </c>
      <c r="X2219" s="3">
        <v>6.4329999999999998</v>
      </c>
      <c r="Y2219" s="13">
        <f>(X2219-U2219)/U2219*100</f>
        <v>0</v>
      </c>
      <c r="Z2219" s="14">
        <f>IF(W2219&gt;10,"NA",Y2219)</f>
        <v>0</v>
      </c>
    </row>
    <row r="2220" spans="1:26" ht="19" x14ac:dyDescent="0.25">
      <c r="A2220" s="23">
        <v>2219</v>
      </c>
      <c r="B2220" s="5" t="s">
        <v>0</v>
      </c>
      <c r="C2220" s="3" t="s">
        <v>51</v>
      </c>
      <c r="D2220" s="3" t="s">
        <v>51</v>
      </c>
      <c r="E2220" s="3" t="s">
        <v>47</v>
      </c>
      <c r="F2220" s="3" t="s">
        <v>41</v>
      </c>
      <c r="G2220" s="3">
        <v>36</v>
      </c>
      <c r="H2220" s="3" t="s">
        <v>9</v>
      </c>
      <c r="I2220" s="3" t="s">
        <v>43</v>
      </c>
      <c r="J2220" s="3">
        <v>405</v>
      </c>
      <c r="K2220" s="3">
        <v>35</v>
      </c>
      <c r="L2220" s="3">
        <v>30</v>
      </c>
      <c r="M2220" s="4">
        <f>PI()*(K2220/2)^2/1000+PI()*(L2220/2)^2/1000</f>
        <v>1.6689710972195777</v>
      </c>
      <c r="N2220" s="33">
        <v>1</v>
      </c>
      <c r="O2220" s="3">
        <v>5</v>
      </c>
      <c r="P2220" s="3">
        <v>3.1469999999999998</v>
      </c>
      <c r="Q2220" s="3">
        <v>3.012</v>
      </c>
      <c r="R2220" s="3">
        <v>2.9289999999999998</v>
      </c>
      <c r="S2220" s="6">
        <v>0</v>
      </c>
      <c r="T2220" s="6">
        <f>R2220-S2220</f>
        <v>2.9289999999999998</v>
      </c>
      <c r="U2220" s="3">
        <v>2.9289999999999998</v>
      </c>
      <c r="V2220" s="6">
        <f>U2220-S2220</f>
        <v>2.9289999999999998</v>
      </c>
      <c r="W2220" s="6">
        <f>100 - (1 - (((U2220-T2220)/U2220)+(S2220/T2220)))*100</f>
        <v>0</v>
      </c>
      <c r="X2220" s="3">
        <v>2.9289999999999998</v>
      </c>
      <c r="Y2220" s="13">
        <f>(X2220-U2220)/U2220*100</f>
        <v>0</v>
      </c>
      <c r="Z2220" s="14">
        <f>IF(W2220&gt;10,"NA",Y2220)</f>
        <v>0</v>
      </c>
    </row>
    <row r="2221" spans="1:26" ht="19" x14ac:dyDescent="0.25">
      <c r="A2221" s="23">
        <v>2220</v>
      </c>
      <c r="B2221" s="5" t="s">
        <v>0</v>
      </c>
      <c r="C2221" s="3" t="s">
        <v>51</v>
      </c>
      <c r="D2221" s="3" t="s">
        <v>51</v>
      </c>
      <c r="E2221" s="3" t="s">
        <v>47</v>
      </c>
      <c r="F2221" s="3" t="s">
        <v>41</v>
      </c>
      <c r="G2221" s="3">
        <v>36</v>
      </c>
      <c r="H2221" s="3" t="s">
        <v>9</v>
      </c>
      <c r="I2221" s="3" t="s">
        <v>43</v>
      </c>
      <c r="J2221" s="3">
        <v>405</v>
      </c>
      <c r="K2221" s="3">
        <v>35</v>
      </c>
      <c r="L2221" s="3">
        <v>30</v>
      </c>
      <c r="M2221" s="4">
        <f>PI()*(K2221/2)^2/1000+PI()*(L2221/2)^2/1000</f>
        <v>1.6689710972195777</v>
      </c>
      <c r="N2221" s="33">
        <v>1</v>
      </c>
      <c r="O2221" s="3">
        <v>6</v>
      </c>
      <c r="P2221" s="3">
        <v>5.125</v>
      </c>
      <c r="Q2221" s="3">
        <v>7.6349999999999998</v>
      </c>
      <c r="R2221" s="3">
        <v>7.51</v>
      </c>
      <c r="S2221" s="6">
        <v>0</v>
      </c>
      <c r="T2221" s="6">
        <f>R2221-S2221</f>
        <v>7.51</v>
      </c>
      <c r="U2221" s="3">
        <v>7.51</v>
      </c>
      <c r="V2221" s="6">
        <f>U2221-S2221</f>
        <v>7.51</v>
      </c>
      <c r="W2221" s="6">
        <f>100 - (1 - (((U2221-T2221)/U2221)+(S2221/T2221)))*100</f>
        <v>0</v>
      </c>
      <c r="X2221" s="3">
        <v>7.51</v>
      </c>
      <c r="Y2221" s="13">
        <f>(X2221-U2221)/U2221*100</f>
        <v>0</v>
      </c>
      <c r="Z2221" s="14">
        <f>IF(W2221&gt;10,"NA",Y2221)</f>
        <v>0</v>
      </c>
    </row>
    <row r="2222" spans="1:26" ht="19" x14ac:dyDescent="0.25">
      <c r="A2222" s="23">
        <v>2221</v>
      </c>
      <c r="B2222" s="5" t="s">
        <v>0</v>
      </c>
      <c r="C2222" s="3" t="s">
        <v>51</v>
      </c>
      <c r="D2222" s="3" t="s">
        <v>51</v>
      </c>
      <c r="E2222" s="3" t="s">
        <v>47</v>
      </c>
      <c r="F2222" s="3" t="s">
        <v>41</v>
      </c>
      <c r="G2222" s="3">
        <v>36</v>
      </c>
      <c r="H2222" s="3" t="s">
        <v>9</v>
      </c>
      <c r="I2222" s="3" t="s">
        <v>43</v>
      </c>
      <c r="J2222" s="3">
        <v>405</v>
      </c>
      <c r="K2222" s="3">
        <v>35</v>
      </c>
      <c r="L2222" s="3">
        <v>30</v>
      </c>
      <c r="M2222" s="4">
        <f>PI()*(K2222/2)^2/1000+PI()*(L2222/2)^2/1000</f>
        <v>1.6689710972195777</v>
      </c>
      <c r="N2222" s="33">
        <v>1</v>
      </c>
      <c r="O2222" s="3">
        <v>7</v>
      </c>
      <c r="P2222" s="3">
        <v>4.8140000000000001</v>
      </c>
      <c r="Q2222" s="3">
        <v>6.4470000000000001</v>
      </c>
      <c r="R2222" s="3">
        <v>6.32</v>
      </c>
      <c r="S2222" s="6">
        <v>0</v>
      </c>
      <c r="T2222" s="6">
        <f>R2222-S2222</f>
        <v>6.32</v>
      </c>
      <c r="U2222" s="3">
        <v>6.32</v>
      </c>
      <c r="V2222" s="6">
        <f>U2222-S2222</f>
        <v>6.32</v>
      </c>
      <c r="W2222" s="6">
        <f>100 - (1 - (((U2222-T2222)/U2222)+(S2222/T2222)))*100</f>
        <v>0</v>
      </c>
      <c r="X2222" s="3">
        <v>6.32</v>
      </c>
      <c r="Y2222" s="13">
        <f>(X2222-U2222)/U2222*100</f>
        <v>0</v>
      </c>
      <c r="Z2222" s="14">
        <f>IF(W2222&gt;10,"NA",Y2222)</f>
        <v>0</v>
      </c>
    </row>
    <row r="2223" spans="1:26" ht="19" x14ac:dyDescent="0.25">
      <c r="A2223" s="23">
        <v>2222</v>
      </c>
      <c r="B2223" s="5" t="s">
        <v>0</v>
      </c>
      <c r="C2223" s="3" t="s">
        <v>51</v>
      </c>
      <c r="D2223" s="3" t="s">
        <v>51</v>
      </c>
      <c r="E2223" s="3" t="s">
        <v>47</v>
      </c>
      <c r="F2223" s="3" t="s">
        <v>41</v>
      </c>
      <c r="G2223" s="3">
        <v>36</v>
      </c>
      <c r="H2223" s="3" t="s">
        <v>17</v>
      </c>
      <c r="I2223" s="3" t="s">
        <v>43</v>
      </c>
      <c r="J2223" s="3">
        <v>405</v>
      </c>
      <c r="K2223" s="3">
        <v>35</v>
      </c>
      <c r="L2223" s="3">
        <v>30</v>
      </c>
      <c r="M2223" s="4">
        <f>PI()*(K2223/2)^2/1000+PI()*(L2223/2)^2/1000</f>
        <v>1.6689710972195777</v>
      </c>
      <c r="N2223" s="33">
        <v>1</v>
      </c>
      <c r="O2223" s="3">
        <v>1</v>
      </c>
      <c r="P2223" s="3">
        <v>3.3980000000000001</v>
      </c>
      <c r="Q2223" s="3">
        <v>2.9060000000000001</v>
      </c>
      <c r="R2223" s="3">
        <v>2.8170000000000002</v>
      </c>
      <c r="S2223" s="6">
        <v>0</v>
      </c>
      <c r="T2223" s="6">
        <f>R2223-S2223</f>
        <v>2.8170000000000002</v>
      </c>
      <c r="U2223" s="3">
        <v>2.8170000000000002</v>
      </c>
      <c r="V2223" s="6">
        <f>U2223-S2223</f>
        <v>2.8170000000000002</v>
      </c>
      <c r="W2223" s="6">
        <f>100 - (1 - (((U2223-T2223)/U2223)+(S2223/T2223)))*100</f>
        <v>0</v>
      </c>
      <c r="X2223" s="3">
        <v>2.8170000000000002</v>
      </c>
      <c r="Y2223" s="13">
        <f>(X2223-U2223)/U2223*100</f>
        <v>0</v>
      </c>
      <c r="Z2223" s="14">
        <f>IF(W2223&gt;10,"NA",Y2223)</f>
        <v>0</v>
      </c>
    </row>
    <row r="2224" spans="1:26" ht="19" x14ac:dyDescent="0.25">
      <c r="A2224" s="23">
        <v>2223</v>
      </c>
      <c r="B2224" s="5" t="s">
        <v>0</v>
      </c>
      <c r="C2224" s="3" t="s">
        <v>51</v>
      </c>
      <c r="D2224" s="3" t="s">
        <v>51</v>
      </c>
      <c r="E2224" s="3" t="s">
        <v>47</v>
      </c>
      <c r="F2224" s="3" t="s">
        <v>41</v>
      </c>
      <c r="G2224" s="3">
        <v>36</v>
      </c>
      <c r="H2224" s="3" t="s">
        <v>17</v>
      </c>
      <c r="I2224" s="3" t="s">
        <v>43</v>
      </c>
      <c r="J2224" s="3">
        <v>405</v>
      </c>
      <c r="K2224" s="3">
        <v>35</v>
      </c>
      <c r="L2224" s="3">
        <v>30</v>
      </c>
      <c r="M2224" s="4">
        <f>PI()*(K2224/2)^2/1000+PI()*(L2224/2)^2/1000</f>
        <v>1.6689710972195777</v>
      </c>
      <c r="N2224" s="33">
        <v>0</v>
      </c>
      <c r="O2224" s="3">
        <v>2</v>
      </c>
      <c r="P2224" s="3">
        <v>3.06</v>
      </c>
      <c r="Q2224" s="3">
        <v>2.8140000000000001</v>
      </c>
      <c r="R2224" s="3">
        <v>2.7130000000000001</v>
      </c>
      <c r="S2224" s="6">
        <v>0</v>
      </c>
      <c r="T2224" s="6">
        <f>R2224-S2224</f>
        <v>2.7130000000000001</v>
      </c>
      <c r="U2224" s="3">
        <v>2.7130000000000001</v>
      </c>
      <c r="V2224" s="6">
        <f>U2224-S2224</f>
        <v>2.7130000000000001</v>
      </c>
      <c r="W2224" s="6">
        <f>100 - (1 - (((U2224-T2224)/U2224)+(S2224/T2224)))*100</f>
        <v>0</v>
      </c>
      <c r="X2224" s="3">
        <v>2.7130000000000001</v>
      </c>
      <c r="Y2224" s="13">
        <f>(X2224-U2224)/U2224*100</f>
        <v>0</v>
      </c>
      <c r="Z2224" s="14">
        <f>IF(W2224&gt;10,"NA",Y2224)</f>
        <v>0</v>
      </c>
    </row>
    <row r="2225" spans="1:26" ht="19" x14ac:dyDescent="0.25">
      <c r="A2225" s="23">
        <v>2224</v>
      </c>
      <c r="B2225" s="5" t="s">
        <v>0</v>
      </c>
      <c r="C2225" s="3" t="s">
        <v>51</v>
      </c>
      <c r="D2225" s="3" t="s">
        <v>51</v>
      </c>
      <c r="E2225" s="3" t="s">
        <v>47</v>
      </c>
      <c r="F2225" s="3" t="s">
        <v>41</v>
      </c>
      <c r="G2225" s="3">
        <v>36</v>
      </c>
      <c r="H2225" s="3" t="s">
        <v>17</v>
      </c>
      <c r="I2225" s="3" t="s">
        <v>43</v>
      </c>
      <c r="J2225" s="3">
        <v>405</v>
      </c>
      <c r="K2225" s="3">
        <v>35</v>
      </c>
      <c r="L2225" s="3">
        <v>30</v>
      </c>
      <c r="M2225" s="4">
        <f>PI()*(K2225/2)^2/1000+PI()*(L2225/2)^2/1000</f>
        <v>1.6689710972195777</v>
      </c>
      <c r="N2225" s="33">
        <v>0</v>
      </c>
      <c r="O2225" s="3">
        <v>3</v>
      </c>
      <c r="P2225" s="3">
        <v>2.6869999999999998</v>
      </c>
      <c r="Q2225" s="3">
        <v>1.9430000000000001</v>
      </c>
      <c r="R2225" s="3">
        <v>1.885</v>
      </c>
      <c r="S2225" s="6">
        <v>0</v>
      </c>
      <c r="T2225" s="6">
        <f>R2225-S2225</f>
        <v>1.885</v>
      </c>
      <c r="U2225" s="3">
        <v>2.0019999999999998</v>
      </c>
      <c r="V2225" s="6">
        <f>U2225-S2225</f>
        <v>2.0019999999999998</v>
      </c>
      <c r="W2225" s="6">
        <f>100 - (1 - (((U2225-T2225)/U2225)+(S2225/T2225)))*100</f>
        <v>5.8441558441558357</v>
      </c>
      <c r="X2225" s="3">
        <v>2.0019999999999998</v>
      </c>
      <c r="Y2225" s="13">
        <f>(X2225-U2225)/U2225*100</f>
        <v>0</v>
      </c>
      <c r="Z2225" s="14">
        <f>IF(W2225&gt;10,"NA",Y2225)</f>
        <v>0</v>
      </c>
    </row>
    <row r="2226" spans="1:26" ht="19" x14ac:dyDescent="0.25">
      <c r="A2226" s="23">
        <v>2225</v>
      </c>
      <c r="B2226" s="5" t="s">
        <v>0</v>
      </c>
      <c r="C2226" s="3" t="s">
        <v>51</v>
      </c>
      <c r="D2226" s="3" t="s">
        <v>51</v>
      </c>
      <c r="E2226" s="3" t="s">
        <v>47</v>
      </c>
      <c r="F2226" s="3" t="s">
        <v>41</v>
      </c>
      <c r="G2226" s="3">
        <v>36</v>
      </c>
      <c r="H2226" s="3" t="s">
        <v>17</v>
      </c>
      <c r="I2226" s="3" t="s">
        <v>43</v>
      </c>
      <c r="J2226" s="3">
        <v>405</v>
      </c>
      <c r="K2226" s="3">
        <v>35</v>
      </c>
      <c r="L2226" s="3">
        <v>30</v>
      </c>
      <c r="M2226" s="4">
        <f>PI()*(K2226/2)^2/1000+PI()*(L2226/2)^2/1000</f>
        <v>1.6689710972195777</v>
      </c>
      <c r="N2226" s="33">
        <v>0</v>
      </c>
      <c r="O2226" s="3">
        <v>4</v>
      </c>
      <c r="P2226" s="3">
        <v>2.5649999999999999</v>
      </c>
      <c r="Q2226" s="3">
        <v>1.482</v>
      </c>
      <c r="R2226" s="3">
        <v>1.4239999999999999</v>
      </c>
      <c r="S2226" s="6">
        <v>0</v>
      </c>
      <c r="T2226" s="6">
        <f>R2226-S2226</f>
        <v>1.4239999999999999</v>
      </c>
      <c r="U2226" s="3">
        <v>2.2490000000000001</v>
      </c>
      <c r="V2226" s="6">
        <f>U2226-S2226</f>
        <v>2.2490000000000001</v>
      </c>
      <c r="W2226" s="6">
        <f>100 - (1 - (((U2226-T2226)/U2226)+(S2226/T2226)))*100</f>
        <v>36.682970208981772</v>
      </c>
      <c r="X2226" s="3">
        <v>2.2490000000000001</v>
      </c>
      <c r="Y2226" s="13">
        <f>(X2226-U2226)/U2226*100</f>
        <v>0</v>
      </c>
      <c r="Z2226" s="14" t="str">
        <f>IF(W2226&gt;10,"NA",Y2226)</f>
        <v>NA</v>
      </c>
    </row>
    <row r="2227" spans="1:26" ht="19" x14ac:dyDescent="0.25">
      <c r="A2227" s="23">
        <v>2226</v>
      </c>
      <c r="B2227" s="5" t="s">
        <v>0</v>
      </c>
      <c r="C2227" s="3" t="s">
        <v>51</v>
      </c>
      <c r="D2227" s="3" t="s">
        <v>51</v>
      </c>
      <c r="E2227" s="3" t="s">
        <v>47</v>
      </c>
      <c r="F2227" s="3" t="s">
        <v>41</v>
      </c>
      <c r="G2227" s="3">
        <v>36</v>
      </c>
      <c r="H2227" s="3" t="s">
        <v>17</v>
      </c>
      <c r="I2227" s="3" t="s">
        <v>43</v>
      </c>
      <c r="J2227" s="3">
        <v>405</v>
      </c>
      <c r="K2227" s="3">
        <v>35</v>
      </c>
      <c r="L2227" s="3">
        <v>30</v>
      </c>
      <c r="M2227" s="4">
        <f>PI()*(K2227/2)^2/1000+PI()*(L2227/2)^2/1000</f>
        <v>1.6689710972195777</v>
      </c>
      <c r="N2227" s="33">
        <v>1</v>
      </c>
      <c r="O2227" s="3">
        <v>5</v>
      </c>
      <c r="P2227" s="3">
        <v>2.3330000000000002</v>
      </c>
      <c r="Q2227" s="3">
        <v>1.4</v>
      </c>
      <c r="R2227" s="3">
        <v>1.3680000000000001</v>
      </c>
      <c r="S2227" s="6">
        <v>0</v>
      </c>
      <c r="T2227" s="6">
        <f>R2227-S2227</f>
        <v>1.3680000000000001</v>
      </c>
      <c r="U2227" s="3">
        <v>1.3680000000000001</v>
      </c>
      <c r="V2227" s="6">
        <f>U2227-S2227</f>
        <v>1.3680000000000001</v>
      </c>
      <c r="W2227" s="6">
        <f>100 - (1 - (((U2227-T2227)/U2227)+(S2227/T2227)))*100</f>
        <v>0</v>
      </c>
      <c r="X2227" s="3">
        <v>1.3680000000000001</v>
      </c>
      <c r="Y2227" s="13">
        <f>(X2227-U2227)/U2227*100</f>
        <v>0</v>
      </c>
      <c r="Z2227" s="14">
        <f>IF(W2227&gt;10,"NA",Y2227)</f>
        <v>0</v>
      </c>
    </row>
    <row r="2228" spans="1:26" ht="19" x14ac:dyDescent="0.25">
      <c r="A2228" s="23">
        <v>2227</v>
      </c>
      <c r="B2228" s="5" t="s">
        <v>0</v>
      </c>
      <c r="C2228" s="3" t="s">
        <v>51</v>
      </c>
      <c r="D2228" s="3" t="s">
        <v>51</v>
      </c>
      <c r="E2228" s="3" t="s">
        <v>47</v>
      </c>
      <c r="F2228" s="3" t="s">
        <v>41</v>
      </c>
      <c r="G2228" s="3">
        <v>36</v>
      </c>
      <c r="H2228" s="3" t="s">
        <v>17</v>
      </c>
      <c r="I2228" s="3" t="s">
        <v>43</v>
      </c>
      <c r="J2228" s="3">
        <v>405</v>
      </c>
      <c r="K2228" s="3">
        <v>35</v>
      </c>
      <c r="L2228" s="3">
        <v>30</v>
      </c>
      <c r="M2228" s="4">
        <f>PI()*(K2228/2)^2/1000+PI()*(L2228/2)^2/1000</f>
        <v>1.6689710972195777</v>
      </c>
      <c r="N2228" s="33">
        <v>1</v>
      </c>
      <c r="O2228" s="3">
        <v>6</v>
      </c>
      <c r="P2228" s="3">
        <v>2.2429999999999999</v>
      </c>
      <c r="Q2228" s="3">
        <v>1.4259999999999999</v>
      </c>
      <c r="R2228" s="3">
        <v>1.3740000000000001</v>
      </c>
      <c r="S2228" s="6">
        <v>0</v>
      </c>
      <c r="T2228" s="6">
        <f>R2228-S2228</f>
        <v>1.3740000000000001</v>
      </c>
      <c r="U2228" s="3">
        <v>1.3740000000000001</v>
      </c>
      <c r="V2228" s="6">
        <f>U2228-S2228</f>
        <v>1.3740000000000001</v>
      </c>
      <c r="W2228" s="6">
        <f>100 - (1 - (((U2228-T2228)/U2228)+(S2228/T2228)))*100</f>
        <v>0</v>
      </c>
      <c r="X2228" s="3">
        <v>1.3740000000000001</v>
      </c>
      <c r="Y2228" s="13">
        <f>(X2228-U2228)/U2228*100</f>
        <v>0</v>
      </c>
      <c r="Z2228" s="14">
        <f>IF(W2228&gt;10,"NA",Y2228)</f>
        <v>0</v>
      </c>
    </row>
    <row r="2229" spans="1:26" ht="19" x14ac:dyDescent="0.25">
      <c r="A2229" s="23">
        <v>2228</v>
      </c>
      <c r="B2229" s="5" t="s">
        <v>0</v>
      </c>
      <c r="C2229" s="3" t="s">
        <v>51</v>
      </c>
      <c r="D2229" s="3" t="s">
        <v>51</v>
      </c>
      <c r="E2229" s="3" t="s">
        <v>47</v>
      </c>
      <c r="F2229" s="3" t="s">
        <v>41</v>
      </c>
      <c r="G2229" s="3">
        <v>36</v>
      </c>
      <c r="H2229" s="3" t="s">
        <v>17</v>
      </c>
      <c r="I2229" s="3" t="s">
        <v>43</v>
      </c>
      <c r="J2229" s="3">
        <v>405</v>
      </c>
      <c r="K2229" s="3">
        <v>35</v>
      </c>
      <c r="L2229" s="3">
        <v>30</v>
      </c>
      <c r="M2229" s="4">
        <f>PI()*(K2229/2)^2/1000+PI()*(L2229/2)^2/1000</f>
        <v>1.6689710972195777</v>
      </c>
      <c r="N2229" s="33">
        <v>1</v>
      </c>
      <c r="O2229" s="3">
        <v>7</v>
      </c>
      <c r="P2229" s="3">
        <v>1.986</v>
      </c>
      <c r="Q2229" s="3">
        <v>1.1060000000000001</v>
      </c>
      <c r="R2229" s="3">
        <v>1.06</v>
      </c>
      <c r="S2229" s="6">
        <v>0</v>
      </c>
      <c r="T2229" s="6">
        <f>R2229-S2229</f>
        <v>1.06</v>
      </c>
      <c r="U2229" s="3">
        <v>1.06</v>
      </c>
      <c r="V2229" s="6">
        <f>U2229-S2229</f>
        <v>1.06</v>
      </c>
      <c r="W2229" s="6">
        <f>100 - (1 - (((U2229-T2229)/U2229)+(S2229/T2229)))*100</f>
        <v>0</v>
      </c>
      <c r="X2229" s="3">
        <v>1.06</v>
      </c>
      <c r="Y2229" s="13">
        <f>(X2229-U2229)/U2229*100</f>
        <v>0</v>
      </c>
      <c r="Z2229" s="14">
        <f>IF(W2229&gt;10,"NA",Y2229)</f>
        <v>0</v>
      </c>
    </row>
    <row r="2230" spans="1:26" ht="19" x14ac:dyDescent="0.25">
      <c r="A2230" s="23">
        <v>2229</v>
      </c>
      <c r="B2230" s="5" t="s">
        <v>0</v>
      </c>
      <c r="C2230" s="3" t="s">
        <v>51</v>
      </c>
      <c r="D2230" s="3" t="s">
        <v>51</v>
      </c>
      <c r="E2230" s="3" t="s">
        <v>47</v>
      </c>
      <c r="F2230" s="3" t="s">
        <v>41</v>
      </c>
      <c r="G2230" s="3">
        <v>36</v>
      </c>
      <c r="H2230" s="3" t="s">
        <v>17</v>
      </c>
      <c r="I2230" s="3" t="s">
        <v>43</v>
      </c>
      <c r="J2230" s="3">
        <v>405</v>
      </c>
      <c r="K2230" s="3">
        <v>35</v>
      </c>
      <c r="L2230" s="3">
        <v>30</v>
      </c>
      <c r="M2230" s="4">
        <f>PI()*(K2230/2)^2/1000+PI()*(L2230/2)^2/1000</f>
        <v>1.6689710972195777</v>
      </c>
      <c r="N2230" s="33">
        <v>0</v>
      </c>
      <c r="O2230" s="3">
        <v>8</v>
      </c>
      <c r="P2230" s="3">
        <v>3.8</v>
      </c>
      <c r="Q2230" s="3">
        <v>2.68</v>
      </c>
      <c r="R2230" s="3">
        <v>2.536</v>
      </c>
      <c r="S2230" s="6">
        <v>0</v>
      </c>
      <c r="T2230" s="6">
        <f>R2230-S2230</f>
        <v>2.536</v>
      </c>
      <c r="U2230" s="3">
        <v>5.0679999999999996</v>
      </c>
      <c r="V2230" s="6">
        <f>U2230-S2230</f>
        <v>5.0679999999999996</v>
      </c>
      <c r="W2230" s="6">
        <f>100 - (1 - (((U2230-T2230)/U2230)+(S2230/T2230)))*100</f>
        <v>49.960536700868182</v>
      </c>
      <c r="X2230" s="3">
        <v>5.0679999999999996</v>
      </c>
      <c r="Y2230" s="13">
        <f>(X2230-U2230)/U2230*100</f>
        <v>0</v>
      </c>
      <c r="Z2230" s="14" t="str">
        <f>IF(W2230&gt;10,"NA",Y2230)</f>
        <v>NA</v>
      </c>
    </row>
    <row r="2231" spans="1:26" ht="19" x14ac:dyDescent="0.25">
      <c r="A2231" s="23">
        <v>2230</v>
      </c>
      <c r="B2231" s="5" t="s">
        <v>0</v>
      </c>
      <c r="C2231" s="3" t="s">
        <v>51</v>
      </c>
      <c r="D2231" s="3" t="s">
        <v>51</v>
      </c>
      <c r="E2231" s="3" t="s">
        <v>47</v>
      </c>
      <c r="F2231" s="3" t="s">
        <v>41</v>
      </c>
      <c r="G2231" s="3">
        <v>36</v>
      </c>
      <c r="H2231" s="3" t="s">
        <v>17</v>
      </c>
      <c r="I2231" s="3" t="s">
        <v>43</v>
      </c>
      <c r="J2231" s="3">
        <v>405</v>
      </c>
      <c r="K2231" s="3">
        <v>35</v>
      </c>
      <c r="L2231" s="3">
        <v>30</v>
      </c>
      <c r="M2231" s="4">
        <f>PI()*(K2231/2)^2/1000+PI()*(L2231/2)^2/1000</f>
        <v>1.6689710972195777</v>
      </c>
      <c r="N2231" s="33">
        <v>0</v>
      </c>
      <c r="O2231" s="3">
        <v>9</v>
      </c>
      <c r="P2231" s="3">
        <v>3.5049999999999999</v>
      </c>
      <c r="Q2231" s="3">
        <v>2.887</v>
      </c>
      <c r="R2231" s="3">
        <v>2.76</v>
      </c>
      <c r="S2231" s="6">
        <v>0</v>
      </c>
      <c r="T2231" s="6">
        <f>R2231-S2231</f>
        <v>2.76</v>
      </c>
      <c r="U2231" s="3">
        <v>3.1080000000000001</v>
      </c>
      <c r="V2231" s="6">
        <f>U2231-S2231</f>
        <v>3.1080000000000001</v>
      </c>
      <c r="W2231" s="6">
        <f>100 - (1 - (((U2231-T2231)/U2231)+(S2231/T2231)))*100</f>
        <v>11.196911196911202</v>
      </c>
      <c r="X2231" s="3">
        <v>3.1080000000000001</v>
      </c>
      <c r="Y2231" s="13">
        <f>(X2231-U2231)/U2231*100</f>
        <v>0</v>
      </c>
      <c r="Z2231" s="14" t="str">
        <f>IF(W2231&gt;10,"NA",Y2231)</f>
        <v>NA</v>
      </c>
    </row>
    <row r="2232" spans="1:26" ht="19" x14ac:dyDescent="0.25">
      <c r="A2232" s="23">
        <v>2231</v>
      </c>
      <c r="B2232" s="5" t="s">
        <v>0</v>
      </c>
      <c r="C2232" s="3" t="s">
        <v>51</v>
      </c>
      <c r="D2232" s="3" t="s">
        <v>51</v>
      </c>
      <c r="E2232" s="3" t="s">
        <v>47</v>
      </c>
      <c r="F2232" s="3" t="s">
        <v>41</v>
      </c>
      <c r="G2232" s="3">
        <v>36</v>
      </c>
      <c r="H2232" s="3" t="s">
        <v>17</v>
      </c>
      <c r="I2232" s="3" t="s">
        <v>43</v>
      </c>
      <c r="J2232" s="3">
        <v>405</v>
      </c>
      <c r="K2232" s="3">
        <v>35</v>
      </c>
      <c r="L2232" s="3">
        <v>30</v>
      </c>
      <c r="M2232" s="4">
        <f>PI()*(K2232/2)^2/1000+PI()*(L2232/2)^2/1000</f>
        <v>1.6689710972195777</v>
      </c>
      <c r="N2232" s="33">
        <v>0</v>
      </c>
      <c r="O2232" s="3">
        <v>10</v>
      </c>
      <c r="P2232" s="3">
        <v>3.2989999999999999</v>
      </c>
      <c r="Q2232" s="3">
        <v>3.2389999999999999</v>
      </c>
      <c r="R2232" s="3">
        <v>3.1579999999999999</v>
      </c>
      <c r="S2232" s="6">
        <v>0</v>
      </c>
      <c r="T2232" s="6">
        <f>R2232-S2232</f>
        <v>3.1579999999999999</v>
      </c>
      <c r="U2232" s="3">
        <v>3.1579999999999999</v>
      </c>
      <c r="V2232" s="6">
        <f>U2232-S2232</f>
        <v>3.1579999999999999</v>
      </c>
      <c r="W2232" s="6">
        <f>100 - (1 - (((U2232-T2232)/U2232)+(S2232/T2232)))*100</f>
        <v>0</v>
      </c>
      <c r="X2232" s="3">
        <v>3.1579999999999999</v>
      </c>
      <c r="Y2232" s="13">
        <f>(X2232-U2232)/U2232*100</f>
        <v>0</v>
      </c>
      <c r="Z2232" s="14">
        <f>IF(W2232&gt;10,"NA",Y2232)</f>
        <v>0</v>
      </c>
    </row>
    <row r="2233" spans="1:26" ht="19" x14ac:dyDescent="0.25">
      <c r="A2233" s="23">
        <v>2232</v>
      </c>
      <c r="B2233" s="5" t="s">
        <v>0</v>
      </c>
      <c r="C2233" s="3" t="s">
        <v>51</v>
      </c>
      <c r="D2233" s="3" t="s">
        <v>51</v>
      </c>
      <c r="E2233" s="3" t="s">
        <v>47</v>
      </c>
      <c r="F2233" s="3" t="s">
        <v>41</v>
      </c>
      <c r="G2233" s="3">
        <v>36</v>
      </c>
      <c r="H2233" s="3" t="s">
        <v>17</v>
      </c>
      <c r="I2233" s="3" t="s">
        <v>43</v>
      </c>
      <c r="J2233" s="3">
        <v>405</v>
      </c>
      <c r="K2233" s="3">
        <v>35</v>
      </c>
      <c r="L2233" s="3">
        <v>30</v>
      </c>
      <c r="M2233" s="4">
        <f>PI()*(K2233/2)^2/1000+PI()*(L2233/2)^2/1000</f>
        <v>1.6689710972195777</v>
      </c>
      <c r="N2233" s="33">
        <v>0</v>
      </c>
      <c r="O2233" s="3">
        <v>11</v>
      </c>
      <c r="P2233" s="3">
        <v>2.7530000000000001</v>
      </c>
      <c r="Q2233" s="3">
        <v>1.915</v>
      </c>
      <c r="R2233" s="3">
        <v>1.8540000000000001</v>
      </c>
      <c r="S2233" s="6">
        <v>0</v>
      </c>
      <c r="T2233" s="6">
        <f>R2233-S2233</f>
        <v>1.8540000000000001</v>
      </c>
      <c r="U2233" s="3">
        <v>2.08</v>
      </c>
      <c r="V2233" s="6">
        <f>U2233-S2233</f>
        <v>2.08</v>
      </c>
      <c r="W2233" s="6">
        <f>100 - (1 - (((U2233-T2233)/U2233)+(S2233/T2233)))*100</f>
        <v>10.865384615384613</v>
      </c>
      <c r="X2233" s="3">
        <v>2.08</v>
      </c>
      <c r="Y2233" s="13">
        <f>(X2233-U2233)/U2233*100</f>
        <v>0</v>
      </c>
      <c r="Z2233" s="14" t="str">
        <f>IF(W2233&gt;10,"NA",Y2233)</f>
        <v>NA</v>
      </c>
    </row>
    <row r="2234" spans="1:26" ht="19" x14ac:dyDescent="0.25">
      <c r="A2234" s="23">
        <v>2233</v>
      </c>
      <c r="B2234" s="5" t="s">
        <v>0</v>
      </c>
      <c r="C2234" s="3" t="s">
        <v>51</v>
      </c>
      <c r="D2234" s="3" t="s">
        <v>51</v>
      </c>
      <c r="E2234" s="3" t="s">
        <v>47</v>
      </c>
      <c r="F2234" s="3" t="s">
        <v>41</v>
      </c>
      <c r="G2234" s="3">
        <v>36</v>
      </c>
      <c r="H2234" s="3" t="s">
        <v>17</v>
      </c>
      <c r="I2234" s="3" t="s">
        <v>43</v>
      </c>
      <c r="J2234" s="3">
        <v>405</v>
      </c>
      <c r="K2234" s="3">
        <v>35</v>
      </c>
      <c r="L2234" s="3">
        <v>30</v>
      </c>
      <c r="M2234" s="4">
        <f>PI()*(K2234/2)^2/1000+PI()*(L2234/2)^2/1000</f>
        <v>1.6689710972195777</v>
      </c>
      <c r="N2234" s="33">
        <v>1</v>
      </c>
      <c r="O2234" s="3">
        <v>12</v>
      </c>
      <c r="P2234" s="3">
        <v>3.5550000000000002</v>
      </c>
      <c r="Q2234" s="3">
        <v>3.7309999999999999</v>
      </c>
      <c r="R2234" s="3">
        <v>3.5920000000000001</v>
      </c>
      <c r="S2234" s="6">
        <v>0</v>
      </c>
      <c r="T2234" s="6">
        <f>R2234-S2234</f>
        <v>3.5920000000000001</v>
      </c>
      <c r="U2234" s="3">
        <v>3.5920000000000001</v>
      </c>
      <c r="V2234" s="6">
        <f>U2234-S2234</f>
        <v>3.5920000000000001</v>
      </c>
      <c r="W2234" s="6">
        <f>100 - (1 - (((U2234-T2234)/U2234)+(S2234/T2234)))*100</f>
        <v>0</v>
      </c>
      <c r="X2234" s="3">
        <v>3.5920000000000001</v>
      </c>
      <c r="Y2234" s="13">
        <f>(X2234-U2234)/U2234*100</f>
        <v>0</v>
      </c>
      <c r="Z2234" s="14">
        <f>IF(W2234&gt;10,"NA",Y2234)</f>
        <v>0</v>
      </c>
    </row>
    <row r="2235" spans="1:26" ht="19" x14ac:dyDescent="0.25">
      <c r="A2235" s="23">
        <v>2234</v>
      </c>
      <c r="B2235" s="5" t="s">
        <v>0</v>
      </c>
      <c r="C2235" s="3" t="s">
        <v>51</v>
      </c>
      <c r="D2235" s="3" t="s">
        <v>51</v>
      </c>
      <c r="E2235" s="3" t="s">
        <v>47</v>
      </c>
      <c r="F2235" s="3" t="s">
        <v>41</v>
      </c>
      <c r="G2235" s="3">
        <v>36</v>
      </c>
      <c r="H2235" s="3" t="s">
        <v>17</v>
      </c>
      <c r="I2235" s="3" t="s">
        <v>43</v>
      </c>
      <c r="J2235" s="3">
        <v>405</v>
      </c>
      <c r="K2235" s="3">
        <v>35</v>
      </c>
      <c r="L2235" s="3">
        <v>30</v>
      </c>
      <c r="M2235" s="4">
        <f>PI()*(K2235/2)^2/1000+PI()*(L2235/2)^2/1000</f>
        <v>1.6689710972195777</v>
      </c>
      <c r="N2235" s="33">
        <v>1</v>
      </c>
      <c r="O2235" s="3">
        <v>13</v>
      </c>
      <c r="P2235" s="3">
        <v>3.101</v>
      </c>
      <c r="Q2235" s="3">
        <v>2.8849999999999998</v>
      </c>
      <c r="R2235" s="3">
        <v>2.8119999999999998</v>
      </c>
      <c r="S2235" s="6">
        <v>0</v>
      </c>
      <c r="T2235" s="6">
        <f>R2235-S2235</f>
        <v>2.8119999999999998</v>
      </c>
      <c r="U2235" s="3">
        <v>2.8119999999999998</v>
      </c>
      <c r="V2235" s="6">
        <f>U2235-S2235</f>
        <v>2.8119999999999998</v>
      </c>
      <c r="W2235" s="6">
        <f>100 - (1 - (((U2235-T2235)/U2235)+(S2235/T2235)))*100</f>
        <v>0</v>
      </c>
      <c r="X2235" s="3">
        <v>2.8119999999999998</v>
      </c>
      <c r="Y2235" s="13">
        <f>(X2235-U2235)/U2235*100</f>
        <v>0</v>
      </c>
      <c r="Z2235" s="14">
        <f>IF(W2235&gt;10,"NA",Y2235)</f>
        <v>0</v>
      </c>
    </row>
    <row r="2236" spans="1:26" ht="19" x14ac:dyDescent="0.25">
      <c r="A2236" s="23">
        <v>2235</v>
      </c>
      <c r="B2236" s="5" t="s">
        <v>0</v>
      </c>
      <c r="C2236" s="3" t="s">
        <v>51</v>
      </c>
      <c r="D2236" s="3" t="s">
        <v>51</v>
      </c>
      <c r="E2236" s="3" t="s">
        <v>47</v>
      </c>
      <c r="F2236" s="3" t="s">
        <v>41</v>
      </c>
      <c r="G2236" s="3">
        <v>36</v>
      </c>
      <c r="H2236" s="3" t="s">
        <v>17</v>
      </c>
      <c r="I2236" s="3" t="s">
        <v>43</v>
      </c>
      <c r="J2236" s="3">
        <v>405</v>
      </c>
      <c r="K2236" s="3">
        <v>35</v>
      </c>
      <c r="L2236" s="3">
        <v>30</v>
      </c>
      <c r="M2236" s="4">
        <f>PI()*(K2236/2)^2/1000+PI()*(L2236/2)^2/1000</f>
        <v>1.6689710972195777</v>
      </c>
      <c r="N2236" s="33">
        <v>0</v>
      </c>
      <c r="O2236" s="3">
        <v>14</v>
      </c>
      <c r="P2236" s="3">
        <v>4.5090000000000003</v>
      </c>
      <c r="Q2236" s="3">
        <v>5.7080000000000002</v>
      </c>
      <c r="R2236" s="3">
        <v>5.593</v>
      </c>
      <c r="S2236" s="6">
        <v>0</v>
      </c>
      <c r="T2236" s="6">
        <f>R2236-S2236</f>
        <v>5.593</v>
      </c>
      <c r="U2236" s="3">
        <v>5.593</v>
      </c>
      <c r="V2236" s="6">
        <f>U2236-S2236</f>
        <v>5.593</v>
      </c>
      <c r="W2236" s="6">
        <f>100 - (1 - (((U2236-T2236)/U2236)+(S2236/T2236)))*100</f>
        <v>0</v>
      </c>
      <c r="X2236" s="3">
        <v>5.593</v>
      </c>
      <c r="Y2236" s="13">
        <f>(X2236-U2236)/U2236*100</f>
        <v>0</v>
      </c>
      <c r="Z2236" s="14">
        <f>IF(W2236&gt;10,"NA",Y2236)</f>
        <v>0</v>
      </c>
    </row>
    <row r="2237" spans="1:26" ht="19" x14ac:dyDescent="0.25">
      <c r="A2237" s="23">
        <v>2236</v>
      </c>
      <c r="B2237" s="5" t="s">
        <v>0</v>
      </c>
      <c r="C2237" s="3" t="s">
        <v>51</v>
      </c>
      <c r="D2237" s="3" t="s">
        <v>51</v>
      </c>
      <c r="E2237" s="3" t="s">
        <v>47</v>
      </c>
      <c r="F2237" s="3" t="s">
        <v>41</v>
      </c>
      <c r="G2237" s="3">
        <v>36</v>
      </c>
      <c r="H2237" s="3" t="s">
        <v>17</v>
      </c>
      <c r="I2237" s="3" t="s">
        <v>43</v>
      </c>
      <c r="J2237" s="3">
        <v>405</v>
      </c>
      <c r="K2237" s="3">
        <v>35</v>
      </c>
      <c r="L2237" s="3">
        <v>30</v>
      </c>
      <c r="M2237" s="4">
        <f>PI()*(K2237/2)^2/1000+PI()*(L2237/2)^2/1000</f>
        <v>1.6689710972195777</v>
      </c>
      <c r="N2237" s="33">
        <v>0</v>
      </c>
      <c r="O2237" s="3">
        <v>15</v>
      </c>
      <c r="P2237" s="3">
        <v>4.0030000000000001</v>
      </c>
      <c r="Q2237" s="3">
        <v>4.1870000000000003</v>
      </c>
      <c r="R2237" s="3">
        <v>4.0810000000000004</v>
      </c>
      <c r="S2237" s="6">
        <v>0</v>
      </c>
      <c r="T2237" s="6">
        <f>R2237-S2237</f>
        <v>4.0810000000000004</v>
      </c>
      <c r="U2237" s="3">
        <v>5.1749999999999998</v>
      </c>
      <c r="V2237" s="6">
        <f>U2237-S2237</f>
        <v>5.1749999999999998</v>
      </c>
      <c r="W2237" s="6">
        <f>100 - (1 - (((U2237-T2237)/U2237)+(S2237/T2237)))*100</f>
        <v>21.140096618357475</v>
      </c>
      <c r="X2237" s="3">
        <v>5.1749999999999998</v>
      </c>
      <c r="Y2237" s="13">
        <f>(X2237-U2237)/U2237*100</f>
        <v>0</v>
      </c>
      <c r="Z2237" s="14" t="str">
        <f>IF(W2237&gt;10,"NA",Y2237)</f>
        <v>NA</v>
      </c>
    </row>
    <row r="2238" spans="1:26" ht="19" x14ac:dyDescent="0.25">
      <c r="A2238" s="23">
        <v>2237</v>
      </c>
      <c r="B2238" s="5" t="s">
        <v>0</v>
      </c>
      <c r="C2238" s="3" t="s">
        <v>51</v>
      </c>
      <c r="D2238" s="3" t="s">
        <v>51</v>
      </c>
      <c r="E2238" s="3" t="s">
        <v>47</v>
      </c>
      <c r="F2238" s="3" t="s">
        <v>41</v>
      </c>
      <c r="G2238" s="3">
        <v>36</v>
      </c>
      <c r="H2238" s="3" t="s">
        <v>17</v>
      </c>
      <c r="I2238" s="3" t="s">
        <v>43</v>
      </c>
      <c r="J2238" s="3">
        <v>405</v>
      </c>
      <c r="K2238" s="3">
        <v>35</v>
      </c>
      <c r="L2238" s="3">
        <v>30</v>
      </c>
      <c r="M2238" s="4">
        <f>PI()*(K2238/2)^2/1000+PI()*(L2238/2)^2/1000</f>
        <v>1.6689710972195777</v>
      </c>
      <c r="N2238" s="33">
        <v>0</v>
      </c>
      <c r="O2238" s="3">
        <v>16</v>
      </c>
      <c r="P2238" s="3">
        <v>3.7040000000000002</v>
      </c>
      <c r="Q2238" s="3">
        <v>3.8919999999999999</v>
      </c>
      <c r="R2238" s="3">
        <v>3.7949999999999999</v>
      </c>
      <c r="S2238" s="6">
        <v>0</v>
      </c>
      <c r="T2238" s="6">
        <f>R2238-S2238</f>
        <v>3.7949999999999999</v>
      </c>
      <c r="U2238" s="3">
        <v>4.37</v>
      </c>
      <c r="V2238" s="6">
        <f>U2238-S2238</f>
        <v>4.37</v>
      </c>
      <c r="W2238" s="6">
        <f>100 - (1 - (((U2238-T2238)/U2238)+(S2238/T2238)))*100</f>
        <v>13.15789473684211</v>
      </c>
      <c r="X2238" s="3">
        <v>4.37</v>
      </c>
      <c r="Y2238" s="13">
        <f>(X2238-U2238)/U2238*100</f>
        <v>0</v>
      </c>
      <c r="Z2238" s="14" t="str">
        <f>IF(W2238&gt;10,"NA",Y2238)</f>
        <v>NA</v>
      </c>
    </row>
    <row r="2239" spans="1:26" ht="19" x14ac:dyDescent="0.25">
      <c r="A2239" s="23">
        <v>2238</v>
      </c>
      <c r="B2239" s="5" t="s">
        <v>0</v>
      </c>
      <c r="C2239" s="3" t="s">
        <v>51</v>
      </c>
      <c r="D2239" s="3" t="s">
        <v>51</v>
      </c>
      <c r="E2239" s="3" t="s">
        <v>47</v>
      </c>
      <c r="F2239" s="3" t="s">
        <v>41</v>
      </c>
      <c r="G2239" s="3">
        <v>36</v>
      </c>
      <c r="H2239" s="3" t="s">
        <v>17</v>
      </c>
      <c r="I2239" s="3" t="s">
        <v>43</v>
      </c>
      <c r="J2239" s="3">
        <v>405</v>
      </c>
      <c r="K2239" s="3">
        <v>35</v>
      </c>
      <c r="L2239" s="3">
        <v>30</v>
      </c>
      <c r="M2239" s="4">
        <f>PI()*(K2239/2)^2/1000+PI()*(L2239/2)^2/1000</f>
        <v>1.6689710972195777</v>
      </c>
      <c r="N2239" s="33">
        <v>0</v>
      </c>
      <c r="O2239" s="3">
        <v>17</v>
      </c>
      <c r="P2239" s="3">
        <v>3.7040000000000002</v>
      </c>
      <c r="Q2239" s="3">
        <v>3.7250000000000001</v>
      </c>
      <c r="R2239" s="3">
        <v>3.6309999999999998</v>
      </c>
      <c r="S2239" s="6">
        <v>0</v>
      </c>
      <c r="T2239" s="6">
        <f>R2239-S2239</f>
        <v>3.6309999999999998</v>
      </c>
      <c r="U2239" s="3">
        <v>3.6779999999999999</v>
      </c>
      <c r="V2239" s="6">
        <f>U2239-S2239</f>
        <v>3.6779999999999999</v>
      </c>
      <c r="W2239" s="6">
        <f>100 - (1 - (((U2239-T2239)/U2239)+(S2239/T2239)))*100</f>
        <v>1.2778684067427974</v>
      </c>
      <c r="X2239" s="3">
        <v>3.6779999999999999</v>
      </c>
      <c r="Y2239" s="13">
        <f>(X2239-U2239)/U2239*100</f>
        <v>0</v>
      </c>
      <c r="Z2239" s="14">
        <f>IF(W2239&gt;10,"NA",Y2239)</f>
        <v>0</v>
      </c>
    </row>
    <row r="2240" spans="1:26" ht="19" x14ac:dyDescent="0.25">
      <c r="A2240" s="23">
        <v>2239</v>
      </c>
      <c r="B2240" s="5" t="s">
        <v>0</v>
      </c>
      <c r="C2240" s="3" t="s">
        <v>51</v>
      </c>
      <c r="D2240" s="3" t="s">
        <v>51</v>
      </c>
      <c r="E2240" s="3" t="s">
        <v>47</v>
      </c>
      <c r="F2240" s="3" t="s">
        <v>41</v>
      </c>
      <c r="G2240" s="3">
        <v>37</v>
      </c>
      <c r="H2240" s="3" t="s">
        <v>17</v>
      </c>
      <c r="I2240" s="3" t="s">
        <v>35</v>
      </c>
      <c r="J2240" s="3">
        <v>397</v>
      </c>
      <c r="K2240" s="3">
        <v>20</v>
      </c>
      <c r="L2240" s="3">
        <v>0</v>
      </c>
      <c r="M2240" s="4">
        <f>PI()*(K2240/2)^2/1000+PI()*(L2240/2)^2/1000</f>
        <v>0.31415926535897931</v>
      </c>
      <c r="N2240" s="33">
        <v>0</v>
      </c>
      <c r="O2240" s="3">
        <v>1</v>
      </c>
      <c r="P2240" s="3">
        <v>1.6919999999999999</v>
      </c>
      <c r="Q2240" s="3">
        <v>0.82899999999999996</v>
      </c>
      <c r="R2240" s="3">
        <v>0.77500000000000002</v>
      </c>
      <c r="S2240" s="6">
        <v>0</v>
      </c>
      <c r="T2240" s="6">
        <f>R2240-S2240</f>
        <v>0.77500000000000002</v>
      </c>
      <c r="U2240" s="11">
        <v>0.77500000000000002</v>
      </c>
      <c r="V2240" s="6">
        <f>U2240-S2240</f>
        <v>0.77500000000000002</v>
      </c>
      <c r="W2240" s="6">
        <f>100 - (1 - (((U2240-T2240)/U2240)+(S2240/T2240)))*100</f>
        <v>0</v>
      </c>
      <c r="X2240" s="11">
        <v>0.77500000000000002</v>
      </c>
      <c r="Y2240" s="13">
        <f>(X2240-U2240)/U2240*100</f>
        <v>0</v>
      </c>
      <c r="Z2240" s="14">
        <f>IF(W2240&gt;10,"NA",Y2240)</f>
        <v>0</v>
      </c>
    </row>
    <row r="2241" spans="1:26" ht="19" x14ac:dyDescent="0.25">
      <c r="A2241" s="23">
        <v>2240</v>
      </c>
      <c r="B2241" s="5" t="s">
        <v>0</v>
      </c>
      <c r="C2241" s="3" t="s">
        <v>51</v>
      </c>
      <c r="D2241" s="3" t="s">
        <v>51</v>
      </c>
      <c r="E2241" s="3" t="s">
        <v>47</v>
      </c>
      <c r="F2241" s="3" t="s">
        <v>41</v>
      </c>
      <c r="G2241" s="3">
        <v>37</v>
      </c>
      <c r="H2241" s="3" t="s">
        <v>17</v>
      </c>
      <c r="I2241" s="3" t="s">
        <v>35</v>
      </c>
      <c r="J2241" s="3">
        <v>397</v>
      </c>
      <c r="K2241" s="3">
        <v>20</v>
      </c>
      <c r="L2241" s="3">
        <v>0</v>
      </c>
      <c r="M2241" s="4">
        <f>PI()*(K2241/2)^2/1000+PI()*(L2241/2)^2/1000</f>
        <v>0.31415926535897931</v>
      </c>
      <c r="N2241" s="33">
        <v>0</v>
      </c>
      <c r="O2241" s="3">
        <v>2</v>
      </c>
      <c r="P2241" s="3">
        <v>1.4279999999999999</v>
      </c>
      <c r="Q2241" s="3">
        <v>0.81499999999999995</v>
      </c>
      <c r="R2241" s="3">
        <v>0.79400000000000004</v>
      </c>
      <c r="S2241" s="6">
        <v>0</v>
      </c>
      <c r="T2241" s="6">
        <f>R2241-S2241</f>
        <v>0.79400000000000004</v>
      </c>
      <c r="U2241" s="11">
        <v>0.79400000000000004</v>
      </c>
      <c r="V2241" s="6">
        <f>U2241-S2241</f>
        <v>0.79400000000000004</v>
      </c>
      <c r="W2241" s="6">
        <f>100 - (1 - (((U2241-T2241)/U2241)+(S2241/T2241)))*100</f>
        <v>0</v>
      </c>
      <c r="X2241" s="11">
        <v>0.79400000000000004</v>
      </c>
      <c r="Y2241" s="13">
        <f>(X2241-U2241)/U2241*100</f>
        <v>0</v>
      </c>
      <c r="Z2241" s="14">
        <f>IF(W2241&gt;10,"NA",Y2241)</f>
        <v>0</v>
      </c>
    </row>
    <row r="2242" spans="1:26" ht="19" x14ac:dyDescent="0.25">
      <c r="A2242" s="23">
        <v>2241</v>
      </c>
      <c r="B2242" s="5" t="s">
        <v>0</v>
      </c>
      <c r="C2242" s="3" t="s">
        <v>51</v>
      </c>
      <c r="D2242" s="3" t="s">
        <v>51</v>
      </c>
      <c r="E2242" s="3" t="s">
        <v>47</v>
      </c>
      <c r="F2242" s="3" t="s">
        <v>41</v>
      </c>
      <c r="G2242" s="3">
        <v>37</v>
      </c>
      <c r="H2242" s="3" t="s">
        <v>17</v>
      </c>
      <c r="I2242" s="3" t="s">
        <v>35</v>
      </c>
      <c r="J2242" s="3">
        <v>397</v>
      </c>
      <c r="K2242" s="3">
        <v>20</v>
      </c>
      <c r="L2242" s="3">
        <v>0</v>
      </c>
      <c r="M2242" s="4">
        <f>PI()*(K2242/2)^2/1000+PI()*(L2242/2)^2/1000</f>
        <v>0.31415926535897931</v>
      </c>
      <c r="N2242" s="33">
        <v>0</v>
      </c>
      <c r="O2242" s="3">
        <v>3</v>
      </c>
      <c r="P2242" s="3">
        <v>1.8939999999999999</v>
      </c>
      <c r="Q2242" s="3">
        <v>1.101</v>
      </c>
      <c r="R2242" s="3">
        <v>1.069</v>
      </c>
      <c r="S2242" s="6">
        <v>0</v>
      </c>
      <c r="T2242" s="6">
        <f>R2242-S2242</f>
        <v>1.069</v>
      </c>
      <c r="U2242" s="11">
        <v>1.069</v>
      </c>
      <c r="V2242" s="6">
        <f>U2242-S2242</f>
        <v>1.069</v>
      </c>
      <c r="W2242" s="6">
        <f>100 - (1 - (((U2242-T2242)/U2242)+(S2242/T2242)))*100</f>
        <v>0</v>
      </c>
      <c r="X2242" s="11">
        <v>1.069</v>
      </c>
      <c r="Y2242" s="13">
        <f>(X2242-U2242)/U2242*100</f>
        <v>0</v>
      </c>
      <c r="Z2242" s="14">
        <f>IF(W2242&gt;10,"NA",Y2242)</f>
        <v>0</v>
      </c>
    </row>
    <row r="2243" spans="1:26" ht="19" x14ac:dyDescent="0.25">
      <c r="A2243" s="23">
        <v>2242</v>
      </c>
      <c r="B2243" s="5" t="s">
        <v>0</v>
      </c>
      <c r="C2243" s="3" t="s">
        <v>51</v>
      </c>
      <c r="D2243" s="3" t="s">
        <v>51</v>
      </c>
      <c r="E2243" s="3" t="s">
        <v>47</v>
      </c>
      <c r="F2243" s="3" t="s">
        <v>41</v>
      </c>
      <c r="G2243" s="3">
        <v>37</v>
      </c>
      <c r="H2243" s="3" t="s">
        <v>17</v>
      </c>
      <c r="I2243" s="3" t="s">
        <v>35</v>
      </c>
      <c r="J2243" s="3">
        <v>397</v>
      </c>
      <c r="K2243" s="3">
        <v>20</v>
      </c>
      <c r="L2243" s="3">
        <v>0</v>
      </c>
      <c r="M2243" s="4">
        <f>PI()*(K2243/2)^2/1000+PI()*(L2243/2)^2/1000</f>
        <v>0.31415926535897931</v>
      </c>
      <c r="N2243" s="33">
        <v>0</v>
      </c>
      <c r="O2243" s="3">
        <v>4</v>
      </c>
      <c r="P2243" s="3">
        <v>1.6220000000000001</v>
      </c>
      <c r="Q2243" s="3">
        <v>0.70699999999999996</v>
      </c>
      <c r="R2243" s="3">
        <v>0.68600000000000005</v>
      </c>
      <c r="S2243" s="6">
        <v>0</v>
      </c>
      <c r="T2243" s="6">
        <f>R2243-S2243</f>
        <v>0.68600000000000005</v>
      </c>
      <c r="U2243" s="11">
        <v>0.68600000000000005</v>
      </c>
      <c r="V2243" s="6">
        <f>U2243-S2243</f>
        <v>0.68600000000000005</v>
      </c>
      <c r="W2243" s="6">
        <f>100 - (1 - (((U2243-T2243)/U2243)+(S2243/T2243)))*100</f>
        <v>0</v>
      </c>
      <c r="X2243" s="11">
        <v>0.68600000000000005</v>
      </c>
      <c r="Y2243" s="13">
        <f>(X2243-U2243)/U2243*100</f>
        <v>0</v>
      </c>
      <c r="Z2243" s="14">
        <f>IF(W2243&gt;10,"NA",Y2243)</f>
        <v>0</v>
      </c>
    </row>
    <row r="2244" spans="1:26" ht="19" x14ac:dyDescent="0.25">
      <c r="A2244" s="23">
        <v>2243</v>
      </c>
      <c r="B2244" s="5" t="s">
        <v>0</v>
      </c>
      <c r="C2244" s="3" t="s">
        <v>51</v>
      </c>
      <c r="D2244" s="3" t="s">
        <v>51</v>
      </c>
      <c r="E2244" s="3" t="s">
        <v>47</v>
      </c>
      <c r="F2244" s="3" t="s">
        <v>41</v>
      </c>
      <c r="G2244" s="3">
        <v>37</v>
      </c>
      <c r="H2244" s="3" t="s">
        <v>17</v>
      </c>
      <c r="I2244" s="3" t="s">
        <v>35</v>
      </c>
      <c r="J2244" s="3">
        <v>397</v>
      </c>
      <c r="K2244" s="3">
        <v>20</v>
      </c>
      <c r="L2244" s="3">
        <v>0</v>
      </c>
      <c r="M2244" s="4">
        <f>PI()*(K2244/2)^2/1000+PI()*(L2244/2)^2/1000</f>
        <v>0.31415926535897931</v>
      </c>
      <c r="N2244" s="33">
        <v>0</v>
      </c>
      <c r="O2244" s="3">
        <v>5</v>
      </c>
      <c r="P2244" s="3">
        <v>3.4889999999999999</v>
      </c>
      <c r="Q2244" s="3">
        <v>3.496</v>
      </c>
      <c r="R2244" s="3">
        <v>3.4420000000000002</v>
      </c>
      <c r="S2244" s="6">
        <v>0</v>
      </c>
      <c r="T2244" s="6">
        <f>R2244-S2244</f>
        <v>3.4420000000000002</v>
      </c>
      <c r="U2244" s="11">
        <v>3.4420000000000002</v>
      </c>
      <c r="V2244" s="6">
        <f>U2244-S2244</f>
        <v>3.4420000000000002</v>
      </c>
      <c r="W2244" s="6">
        <f>100 - (1 - (((U2244-T2244)/U2244)+(S2244/T2244)))*100</f>
        <v>0</v>
      </c>
      <c r="X2244" s="11">
        <v>3.4420000000000002</v>
      </c>
      <c r="Y2244" s="13">
        <f>(X2244-U2244)/U2244*100</f>
        <v>0</v>
      </c>
      <c r="Z2244" s="14">
        <f>IF(W2244&gt;10,"NA",Y2244)</f>
        <v>0</v>
      </c>
    </row>
    <row r="2245" spans="1:26" ht="19" x14ac:dyDescent="0.25">
      <c r="A2245" s="23">
        <v>2244</v>
      </c>
      <c r="B2245" s="5" t="s">
        <v>0</v>
      </c>
      <c r="C2245" s="3" t="s">
        <v>51</v>
      </c>
      <c r="D2245" s="3" t="s">
        <v>51</v>
      </c>
      <c r="E2245" s="3" t="s">
        <v>47</v>
      </c>
      <c r="F2245" s="3" t="s">
        <v>41</v>
      </c>
      <c r="G2245" s="3">
        <v>37</v>
      </c>
      <c r="H2245" s="3" t="s">
        <v>17</v>
      </c>
      <c r="I2245" s="3" t="s">
        <v>35</v>
      </c>
      <c r="J2245" s="3">
        <v>397</v>
      </c>
      <c r="K2245" s="3">
        <v>20</v>
      </c>
      <c r="L2245" s="3">
        <v>0</v>
      </c>
      <c r="M2245" s="4">
        <f>PI()*(K2245/2)^2/1000+PI()*(L2245/2)^2/1000</f>
        <v>0.31415926535897931</v>
      </c>
      <c r="N2245" s="33">
        <v>0</v>
      </c>
      <c r="O2245" s="3">
        <v>6</v>
      </c>
      <c r="P2245" s="3">
        <v>3.379</v>
      </c>
      <c r="Q2245" s="3">
        <v>3.032</v>
      </c>
      <c r="R2245" s="3">
        <v>2.9729999999999999</v>
      </c>
      <c r="S2245" s="6">
        <v>0</v>
      </c>
      <c r="T2245" s="6">
        <f>R2245-S2245</f>
        <v>2.9729999999999999</v>
      </c>
      <c r="U2245" s="11">
        <v>2.9729999999999999</v>
      </c>
      <c r="V2245" s="6">
        <f>U2245-S2245</f>
        <v>2.9729999999999999</v>
      </c>
      <c r="W2245" s="6">
        <f>100 - (1 - (((U2245-T2245)/U2245)+(S2245/T2245)))*100</f>
        <v>0</v>
      </c>
      <c r="X2245" s="11">
        <v>2.9729999999999999</v>
      </c>
      <c r="Y2245" s="13">
        <f>(X2245-U2245)/U2245*100</f>
        <v>0</v>
      </c>
      <c r="Z2245" s="14">
        <f>IF(W2245&gt;10,"NA",Y2245)</f>
        <v>0</v>
      </c>
    </row>
    <row r="2246" spans="1:26" ht="19" x14ac:dyDescent="0.25">
      <c r="A2246" s="23">
        <v>2245</v>
      </c>
      <c r="B2246" s="5" t="s">
        <v>0</v>
      </c>
      <c r="C2246" s="3" t="s">
        <v>51</v>
      </c>
      <c r="D2246" s="3" t="s">
        <v>51</v>
      </c>
      <c r="E2246" s="3" t="s">
        <v>47</v>
      </c>
      <c r="F2246" s="3" t="s">
        <v>41</v>
      </c>
      <c r="G2246" s="3">
        <v>37</v>
      </c>
      <c r="H2246" s="3" t="s">
        <v>17</v>
      </c>
      <c r="I2246" s="3" t="s">
        <v>35</v>
      </c>
      <c r="J2246" s="3">
        <v>397</v>
      </c>
      <c r="K2246" s="3">
        <v>20</v>
      </c>
      <c r="L2246" s="3">
        <v>0</v>
      </c>
      <c r="M2246" s="4">
        <f>PI()*(K2246/2)^2/1000+PI()*(L2246/2)^2/1000</f>
        <v>0.31415926535897931</v>
      </c>
      <c r="N2246" s="33">
        <v>0</v>
      </c>
      <c r="O2246" s="3">
        <v>7</v>
      </c>
      <c r="P2246" s="3">
        <v>2.4990000000000001</v>
      </c>
      <c r="Q2246" s="3">
        <v>1.9570000000000001</v>
      </c>
      <c r="R2246" s="3">
        <v>1.9059999999999999</v>
      </c>
      <c r="S2246" s="6">
        <v>0</v>
      </c>
      <c r="T2246" s="6">
        <f>R2246-S2246</f>
        <v>1.9059999999999999</v>
      </c>
      <c r="U2246" s="11">
        <v>1.931</v>
      </c>
      <c r="V2246" s="6">
        <f>U2246-S2246</f>
        <v>1.931</v>
      </c>
      <c r="W2246" s="6">
        <f>100 - (1 - (((U2246-T2246)/U2246)+(S2246/T2246)))*100</f>
        <v>1.2946659761781518</v>
      </c>
      <c r="X2246" s="11">
        <v>1.931</v>
      </c>
      <c r="Y2246" s="13">
        <f>(X2246-U2246)/U2246*100</f>
        <v>0</v>
      </c>
      <c r="Z2246" s="14">
        <f>IF(W2246&gt;10,"NA",Y2246)</f>
        <v>0</v>
      </c>
    </row>
    <row r="2247" spans="1:26" ht="19" x14ac:dyDescent="0.25">
      <c r="A2247" s="23">
        <v>2246</v>
      </c>
      <c r="B2247" s="5" t="s">
        <v>0</v>
      </c>
      <c r="C2247" s="3" t="s">
        <v>51</v>
      </c>
      <c r="D2247" s="3" t="s">
        <v>51</v>
      </c>
      <c r="E2247" s="3" t="s">
        <v>47</v>
      </c>
      <c r="F2247" s="3" t="s">
        <v>41</v>
      </c>
      <c r="G2247" s="3">
        <v>37</v>
      </c>
      <c r="H2247" s="3" t="s">
        <v>17</v>
      </c>
      <c r="I2247" s="3" t="s">
        <v>35</v>
      </c>
      <c r="J2247" s="3">
        <v>397</v>
      </c>
      <c r="K2247" s="3">
        <v>20</v>
      </c>
      <c r="L2247" s="3">
        <v>0</v>
      </c>
      <c r="M2247" s="4">
        <f>PI()*(K2247/2)^2/1000+PI()*(L2247/2)^2/1000</f>
        <v>0.31415926535897931</v>
      </c>
      <c r="N2247" s="33">
        <v>0</v>
      </c>
      <c r="O2247" s="3">
        <v>8</v>
      </c>
      <c r="P2247" s="3">
        <v>2.3639999999999999</v>
      </c>
      <c r="Q2247" s="3">
        <v>1.73</v>
      </c>
      <c r="R2247" s="3">
        <v>1.6679999999999999</v>
      </c>
      <c r="S2247" s="6">
        <v>0</v>
      </c>
      <c r="T2247" s="6">
        <f>R2247-S2247</f>
        <v>1.6679999999999999</v>
      </c>
      <c r="U2247" s="11">
        <v>1.6679999999999999</v>
      </c>
      <c r="V2247" s="6">
        <f>U2247-S2247</f>
        <v>1.6679999999999999</v>
      </c>
      <c r="W2247" s="6">
        <f>100 - (1 - (((U2247-T2247)/U2247)+(S2247/T2247)))*100</f>
        <v>0</v>
      </c>
      <c r="X2247" s="11">
        <v>1.6679999999999999</v>
      </c>
      <c r="Y2247" s="13">
        <f>(X2247-U2247)/U2247*100</f>
        <v>0</v>
      </c>
      <c r="Z2247" s="14">
        <f>IF(W2247&gt;10,"NA",Y2247)</f>
        <v>0</v>
      </c>
    </row>
    <row r="2248" spans="1:26" ht="19" x14ac:dyDescent="0.25">
      <c r="A2248" s="23">
        <v>2247</v>
      </c>
      <c r="B2248" s="5" t="s">
        <v>0</v>
      </c>
      <c r="C2248" s="3" t="s">
        <v>51</v>
      </c>
      <c r="D2248" s="3" t="s">
        <v>51</v>
      </c>
      <c r="E2248" s="3" t="s">
        <v>47</v>
      </c>
      <c r="F2248" s="3" t="s">
        <v>41</v>
      </c>
      <c r="G2248" s="3">
        <v>37</v>
      </c>
      <c r="H2248" s="3" t="s">
        <v>17</v>
      </c>
      <c r="I2248" s="3" t="s">
        <v>35</v>
      </c>
      <c r="J2248" s="3">
        <v>397</v>
      </c>
      <c r="K2248" s="3">
        <v>20</v>
      </c>
      <c r="L2248" s="3">
        <v>0</v>
      </c>
      <c r="M2248" s="4">
        <f>PI()*(K2248/2)^2/1000+PI()*(L2248/2)^2/1000</f>
        <v>0.31415926535897931</v>
      </c>
      <c r="N2248" s="33">
        <v>0</v>
      </c>
      <c r="O2248" s="3">
        <v>9</v>
      </c>
      <c r="P2248" s="3">
        <v>2.2690000000000001</v>
      </c>
      <c r="Q2248" s="3">
        <v>1.786</v>
      </c>
      <c r="R2248" s="3">
        <v>1.734</v>
      </c>
      <c r="S2248" s="6">
        <v>0</v>
      </c>
      <c r="T2248" s="6">
        <f>R2248-S2248</f>
        <v>1.734</v>
      </c>
      <c r="U2248" s="11">
        <v>1.734</v>
      </c>
      <c r="V2248" s="6">
        <f>U2248-S2248</f>
        <v>1.734</v>
      </c>
      <c r="W2248" s="6">
        <f>100 - (1 - (((U2248-T2248)/U2248)+(S2248/T2248)))*100</f>
        <v>0</v>
      </c>
      <c r="X2248" s="11">
        <v>1.734</v>
      </c>
      <c r="Y2248" s="13">
        <f>(X2248-U2248)/U2248*100</f>
        <v>0</v>
      </c>
      <c r="Z2248" s="14">
        <f>IF(W2248&gt;10,"NA",Y2248)</f>
        <v>0</v>
      </c>
    </row>
    <row r="2249" spans="1:26" ht="19" x14ac:dyDescent="0.25">
      <c r="A2249" s="23">
        <v>2248</v>
      </c>
      <c r="B2249" s="5" t="s">
        <v>0</v>
      </c>
      <c r="C2249" s="3" t="s">
        <v>51</v>
      </c>
      <c r="D2249" s="3" t="s">
        <v>51</v>
      </c>
      <c r="E2249" s="3" t="s">
        <v>47</v>
      </c>
      <c r="F2249" s="3" t="s">
        <v>41</v>
      </c>
      <c r="G2249" s="3">
        <v>37</v>
      </c>
      <c r="H2249" s="3" t="s">
        <v>17</v>
      </c>
      <c r="I2249" s="3" t="s">
        <v>35</v>
      </c>
      <c r="J2249" s="3">
        <v>397</v>
      </c>
      <c r="K2249" s="3">
        <v>20</v>
      </c>
      <c r="L2249" s="3">
        <v>0</v>
      </c>
      <c r="M2249" s="4">
        <f>PI()*(K2249/2)^2/1000+PI()*(L2249/2)^2/1000</f>
        <v>0.31415926535897931</v>
      </c>
      <c r="N2249" s="33">
        <v>0</v>
      </c>
      <c r="O2249" s="3">
        <v>10</v>
      </c>
      <c r="P2249" s="3">
        <v>1.9279999999999999</v>
      </c>
      <c r="Q2249" s="3">
        <v>1.373</v>
      </c>
      <c r="R2249" s="3">
        <v>1.341</v>
      </c>
      <c r="S2249" s="6">
        <v>0</v>
      </c>
      <c r="T2249" s="6">
        <f>R2249-S2249</f>
        <v>1.341</v>
      </c>
      <c r="U2249" s="11">
        <v>1.341</v>
      </c>
      <c r="V2249" s="6">
        <f>U2249-S2249</f>
        <v>1.341</v>
      </c>
      <c r="W2249" s="6">
        <f>100 - (1 - (((U2249-T2249)/U2249)+(S2249/T2249)))*100</f>
        <v>0</v>
      </c>
      <c r="X2249" s="11">
        <v>1.341</v>
      </c>
      <c r="Y2249" s="13">
        <f>(X2249-U2249)/U2249*100</f>
        <v>0</v>
      </c>
      <c r="Z2249" s="14">
        <f>IF(W2249&gt;10,"NA",Y2249)</f>
        <v>0</v>
      </c>
    </row>
    <row r="2250" spans="1:26" ht="19" x14ac:dyDescent="0.25">
      <c r="A2250" s="23">
        <v>2249</v>
      </c>
      <c r="B2250" s="5" t="s">
        <v>0</v>
      </c>
      <c r="C2250" s="3" t="s">
        <v>51</v>
      </c>
      <c r="D2250" s="3" t="s">
        <v>51</v>
      </c>
      <c r="E2250" s="3" t="s">
        <v>47</v>
      </c>
      <c r="F2250" s="3" t="s">
        <v>41</v>
      </c>
      <c r="G2250" s="3">
        <v>37</v>
      </c>
      <c r="H2250" s="3" t="s">
        <v>17</v>
      </c>
      <c r="I2250" s="3" t="s">
        <v>35</v>
      </c>
      <c r="J2250" s="3">
        <v>397</v>
      </c>
      <c r="K2250" s="3">
        <v>20</v>
      </c>
      <c r="L2250" s="3">
        <v>0</v>
      </c>
      <c r="M2250" s="4">
        <f>PI()*(K2250/2)^2/1000+PI()*(L2250/2)^2/1000</f>
        <v>0.31415926535897931</v>
      </c>
      <c r="N2250" s="33">
        <v>1</v>
      </c>
      <c r="O2250" s="3">
        <v>11</v>
      </c>
      <c r="P2250" s="3">
        <v>2.2429999999999999</v>
      </c>
      <c r="Q2250" s="3">
        <v>1.9610000000000001</v>
      </c>
      <c r="R2250" s="3">
        <v>1.9159999999999999</v>
      </c>
      <c r="S2250" s="6">
        <v>0</v>
      </c>
      <c r="T2250" s="6">
        <f>R2250-S2250</f>
        <v>1.9159999999999999</v>
      </c>
      <c r="U2250" s="11">
        <v>1.9159999999999999</v>
      </c>
      <c r="V2250" s="6">
        <f>U2250-S2250</f>
        <v>1.9159999999999999</v>
      </c>
      <c r="W2250" s="6">
        <f>100 - (1 - (((U2250-T2250)/U2250)+(S2250/T2250)))*100</f>
        <v>0</v>
      </c>
      <c r="X2250" s="11">
        <v>1.9159999999999999</v>
      </c>
      <c r="Y2250" s="13">
        <f>(X2250-U2250)/U2250*100</f>
        <v>0</v>
      </c>
      <c r="Z2250" s="14">
        <f>IF(W2250&gt;10,"NA",Y2250)</f>
        <v>0</v>
      </c>
    </row>
    <row r="2251" spans="1:26" ht="19" x14ac:dyDescent="0.25">
      <c r="A2251" s="23">
        <v>2250</v>
      </c>
      <c r="B2251" s="5" t="s">
        <v>0</v>
      </c>
      <c r="C2251" s="3" t="s">
        <v>51</v>
      </c>
      <c r="D2251" s="3" t="s">
        <v>51</v>
      </c>
      <c r="E2251" s="3" t="s">
        <v>47</v>
      </c>
      <c r="F2251" s="3" t="s">
        <v>41</v>
      </c>
      <c r="G2251" s="3">
        <v>37</v>
      </c>
      <c r="H2251" s="3" t="s">
        <v>17</v>
      </c>
      <c r="I2251" s="3" t="s">
        <v>35</v>
      </c>
      <c r="J2251" s="3">
        <v>397</v>
      </c>
      <c r="K2251" s="3">
        <v>20</v>
      </c>
      <c r="L2251" s="3">
        <v>0</v>
      </c>
      <c r="M2251" s="4">
        <f>PI()*(K2251/2)^2/1000+PI()*(L2251/2)^2/1000</f>
        <v>0.31415926535897931</v>
      </c>
      <c r="N2251" s="33">
        <v>0</v>
      </c>
      <c r="O2251" s="3">
        <v>12</v>
      </c>
      <c r="P2251" s="3">
        <v>2.899</v>
      </c>
      <c r="Q2251" s="3">
        <v>2.7160000000000002</v>
      </c>
      <c r="R2251" s="3">
        <v>2.6659999999999999</v>
      </c>
      <c r="S2251" s="6">
        <v>0</v>
      </c>
      <c r="T2251" s="6">
        <f>R2251-S2251</f>
        <v>2.6659999999999999</v>
      </c>
      <c r="U2251" s="11">
        <v>2.6659999999999999</v>
      </c>
      <c r="V2251" s="6">
        <f>U2251-S2251</f>
        <v>2.6659999999999999</v>
      </c>
      <c r="W2251" s="6">
        <f>100 - (1 - (((U2251-T2251)/U2251)+(S2251/T2251)))*100</f>
        <v>0</v>
      </c>
      <c r="X2251" s="11">
        <v>2.6659999999999999</v>
      </c>
      <c r="Y2251" s="13">
        <f>(X2251-U2251)/U2251*100</f>
        <v>0</v>
      </c>
      <c r="Z2251" s="14">
        <f>IF(W2251&gt;10,"NA",Y2251)</f>
        <v>0</v>
      </c>
    </row>
    <row r="2252" spans="1:26" ht="19" x14ac:dyDescent="0.25">
      <c r="A2252" s="23">
        <v>2251</v>
      </c>
      <c r="B2252" s="5" t="s">
        <v>0</v>
      </c>
      <c r="C2252" s="3" t="s">
        <v>51</v>
      </c>
      <c r="D2252" s="3" t="s">
        <v>51</v>
      </c>
      <c r="E2252" s="3" t="s">
        <v>47</v>
      </c>
      <c r="F2252" s="3" t="s">
        <v>41</v>
      </c>
      <c r="G2252" s="3">
        <v>37</v>
      </c>
      <c r="H2252" s="3" t="s">
        <v>17</v>
      </c>
      <c r="I2252" s="3" t="s">
        <v>35</v>
      </c>
      <c r="J2252" s="3">
        <v>397</v>
      </c>
      <c r="K2252" s="3">
        <v>20</v>
      </c>
      <c r="L2252" s="3">
        <v>0</v>
      </c>
      <c r="M2252" s="4">
        <f>PI()*(K2252/2)^2/1000+PI()*(L2252/2)^2/1000</f>
        <v>0.31415926535897931</v>
      </c>
      <c r="N2252" s="33">
        <v>0</v>
      </c>
      <c r="O2252" s="3">
        <v>13</v>
      </c>
      <c r="P2252" s="3">
        <v>2.6850000000000001</v>
      </c>
      <c r="Q2252" s="3">
        <v>2.4470000000000001</v>
      </c>
      <c r="R2252" s="3">
        <v>2.383</v>
      </c>
      <c r="S2252" s="6">
        <v>0</v>
      </c>
      <c r="T2252" s="6">
        <f>R2252-S2252</f>
        <v>2.383</v>
      </c>
      <c r="U2252" s="11">
        <v>2.383</v>
      </c>
      <c r="V2252" s="6">
        <f>U2252-S2252</f>
        <v>2.383</v>
      </c>
      <c r="W2252" s="6">
        <f>100 - (1 - (((U2252-T2252)/U2252)+(S2252/T2252)))*100</f>
        <v>0</v>
      </c>
      <c r="X2252" s="11">
        <v>2.383</v>
      </c>
      <c r="Y2252" s="13">
        <f>(X2252-U2252)/U2252*100</f>
        <v>0</v>
      </c>
      <c r="Z2252" s="14">
        <f>IF(W2252&gt;10,"NA",Y2252)</f>
        <v>0</v>
      </c>
    </row>
    <row r="2253" spans="1:26" ht="19" x14ac:dyDescent="0.25">
      <c r="A2253" s="23">
        <v>2252</v>
      </c>
      <c r="B2253" s="5" t="s">
        <v>0</v>
      </c>
      <c r="C2253" s="3" t="s">
        <v>51</v>
      </c>
      <c r="D2253" s="3" t="s">
        <v>51</v>
      </c>
      <c r="E2253" s="3" t="s">
        <v>47</v>
      </c>
      <c r="F2253" s="3" t="s">
        <v>41</v>
      </c>
      <c r="G2253" s="3">
        <v>37</v>
      </c>
      <c r="H2253" s="3" t="s">
        <v>17</v>
      </c>
      <c r="I2253" s="3" t="s">
        <v>35</v>
      </c>
      <c r="J2253" s="3">
        <v>397</v>
      </c>
      <c r="K2253" s="3">
        <v>20</v>
      </c>
      <c r="L2253" s="3">
        <v>0</v>
      </c>
      <c r="M2253" s="4">
        <f>PI()*(K2253/2)^2/1000+PI()*(L2253/2)^2/1000</f>
        <v>0.31415926535897931</v>
      </c>
      <c r="N2253" s="33">
        <v>0</v>
      </c>
      <c r="O2253" s="3">
        <v>14</v>
      </c>
      <c r="P2253" s="3">
        <v>2.798</v>
      </c>
      <c r="Q2253" s="3">
        <v>2.5550000000000002</v>
      </c>
      <c r="R2253" s="3">
        <v>2.5110000000000001</v>
      </c>
      <c r="S2253" s="6">
        <v>0</v>
      </c>
      <c r="T2253" s="6">
        <f>R2253-S2253</f>
        <v>2.5110000000000001</v>
      </c>
      <c r="U2253" s="11">
        <v>2.5110000000000001</v>
      </c>
      <c r="V2253" s="6">
        <f>U2253-S2253</f>
        <v>2.5110000000000001</v>
      </c>
      <c r="W2253" s="6">
        <f>100 - (1 - (((U2253-T2253)/U2253)+(S2253/T2253)))*100</f>
        <v>0</v>
      </c>
      <c r="X2253" s="11">
        <v>2.5110000000000001</v>
      </c>
      <c r="Y2253" s="13">
        <f>(X2253-U2253)/U2253*100</f>
        <v>0</v>
      </c>
      <c r="Z2253" s="14">
        <f>IF(W2253&gt;10,"NA",Y2253)</f>
        <v>0</v>
      </c>
    </row>
    <row r="2254" spans="1:26" ht="19" x14ac:dyDescent="0.25">
      <c r="A2254" s="23">
        <v>2253</v>
      </c>
      <c r="B2254" s="5" t="s">
        <v>0</v>
      </c>
      <c r="C2254" s="3" t="s">
        <v>51</v>
      </c>
      <c r="D2254" s="3" t="s">
        <v>51</v>
      </c>
      <c r="E2254" s="3" t="s">
        <v>47</v>
      </c>
      <c r="F2254" s="3" t="s">
        <v>41</v>
      </c>
      <c r="G2254" s="3">
        <v>37</v>
      </c>
      <c r="H2254" s="3" t="s">
        <v>17</v>
      </c>
      <c r="I2254" s="3" t="s">
        <v>35</v>
      </c>
      <c r="J2254" s="3">
        <v>397</v>
      </c>
      <c r="K2254" s="3">
        <v>20</v>
      </c>
      <c r="L2254" s="3">
        <v>0</v>
      </c>
      <c r="M2254" s="4">
        <f>PI()*(K2254/2)^2/1000+PI()*(L2254/2)^2/1000</f>
        <v>0.31415926535897931</v>
      </c>
      <c r="N2254" s="33">
        <v>0</v>
      </c>
      <c r="O2254" s="3">
        <v>15</v>
      </c>
      <c r="P2254" s="3">
        <v>3.04</v>
      </c>
      <c r="Q2254" s="3">
        <v>2.6909999999999998</v>
      </c>
      <c r="R2254" s="3">
        <v>2.63</v>
      </c>
      <c r="S2254" s="6">
        <v>0</v>
      </c>
      <c r="T2254" s="6">
        <f>R2254-S2254</f>
        <v>2.63</v>
      </c>
      <c r="U2254" s="11">
        <v>2.63</v>
      </c>
      <c r="V2254" s="6">
        <f>U2254-S2254</f>
        <v>2.63</v>
      </c>
      <c r="W2254" s="6">
        <f>100 - (1 - (((U2254-T2254)/U2254)+(S2254/T2254)))*100</f>
        <v>0</v>
      </c>
      <c r="X2254" s="11">
        <v>2.63</v>
      </c>
      <c r="Y2254" s="13">
        <f>(X2254-U2254)/U2254*100</f>
        <v>0</v>
      </c>
      <c r="Z2254" s="14">
        <f>IF(W2254&gt;10,"NA",Y2254)</f>
        <v>0</v>
      </c>
    </row>
    <row r="2255" spans="1:26" ht="19" x14ac:dyDescent="0.25">
      <c r="A2255" s="23">
        <v>2254</v>
      </c>
      <c r="B2255" s="5" t="s">
        <v>0</v>
      </c>
      <c r="C2255" s="3" t="s">
        <v>51</v>
      </c>
      <c r="D2255" s="3" t="s">
        <v>51</v>
      </c>
      <c r="E2255" s="3" t="s">
        <v>47</v>
      </c>
      <c r="F2255" s="3" t="s">
        <v>41</v>
      </c>
      <c r="G2255" s="3">
        <v>37</v>
      </c>
      <c r="H2255" s="3" t="s">
        <v>17</v>
      </c>
      <c r="I2255" s="3" t="s">
        <v>35</v>
      </c>
      <c r="J2255" s="3">
        <v>397</v>
      </c>
      <c r="K2255" s="3">
        <v>20</v>
      </c>
      <c r="L2255" s="3">
        <v>0</v>
      </c>
      <c r="M2255" s="4">
        <f>PI()*(K2255/2)^2/1000+PI()*(L2255/2)^2/1000</f>
        <v>0.31415926535897931</v>
      </c>
      <c r="N2255" s="33">
        <v>0</v>
      </c>
      <c r="O2255" s="3">
        <v>16</v>
      </c>
      <c r="P2255" s="3">
        <v>2.9489999999999998</v>
      </c>
      <c r="Q2255" s="3">
        <v>2.6739999999999999</v>
      </c>
      <c r="R2255" s="3">
        <v>2.6070000000000002</v>
      </c>
      <c r="S2255" s="6">
        <v>0</v>
      </c>
      <c r="T2255" s="6">
        <f>R2255-S2255</f>
        <v>2.6070000000000002</v>
      </c>
      <c r="U2255" s="11">
        <v>2.6070000000000002</v>
      </c>
      <c r="V2255" s="6">
        <f>U2255-S2255</f>
        <v>2.6070000000000002</v>
      </c>
      <c r="W2255" s="6">
        <f>100 - (1 - (((U2255-T2255)/U2255)+(S2255/T2255)))*100</f>
        <v>0</v>
      </c>
      <c r="X2255" s="11">
        <v>2.6070000000000002</v>
      </c>
      <c r="Y2255" s="13">
        <f>(X2255-U2255)/U2255*100</f>
        <v>0</v>
      </c>
      <c r="Z2255" s="14">
        <f>IF(W2255&gt;10,"NA",Y2255)</f>
        <v>0</v>
      </c>
    </row>
    <row r="2256" spans="1:26" ht="19" x14ac:dyDescent="0.25">
      <c r="A2256" s="23">
        <v>2255</v>
      </c>
      <c r="B2256" s="5" t="s">
        <v>0</v>
      </c>
      <c r="C2256" s="3" t="s">
        <v>51</v>
      </c>
      <c r="D2256" s="3" t="s">
        <v>51</v>
      </c>
      <c r="E2256" s="3" t="s">
        <v>47</v>
      </c>
      <c r="F2256" s="3" t="s">
        <v>41</v>
      </c>
      <c r="G2256" s="3">
        <v>37</v>
      </c>
      <c r="H2256" s="3" t="s">
        <v>17</v>
      </c>
      <c r="I2256" s="3" t="s">
        <v>35</v>
      </c>
      <c r="J2256" s="3">
        <v>397</v>
      </c>
      <c r="K2256" s="3">
        <v>20</v>
      </c>
      <c r="L2256" s="3">
        <v>0</v>
      </c>
      <c r="M2256" s="4">
        <f>PI()*(K2256/2)^2/1000+PI()*(L2256/2)^2/1000</f>
        <v>0.31415926535897931</v>
      </c>
      <c r="N2256" s="33">
        <v>0</v>
      </c>
      <c r="O2256" s="3">
        <v>17</v>
      </c>
      <c r="P2256" s="3">
        <v>2.8879999999999999</v>
      </c>
      <c r="Q2256" s="3">
        <v>2.6680000000000001</v>
      </c>
      <c r="R2256" s="3">
        <v>2.601</v>
      </c>
      <c r="S2256" s="6">
        <v>0</v>
      </c>
      <c r="T2256" s="6">
        <f>R2256-S2256</f>
        <v>2.601</v>
      </c>
      <c r="U2256" s="11">
        <v>2.601</v>
      </c>
      <c r="V2256" s="6">
        <f>U2256-S2256</f>
        <v>2.601</v>
      </c>
      <c r="W2256" s="6">
        <f>100 - (1 - (((U2256-T2256)/U2256)+(S2256/T2256)))*100</f>
        <v>0</v>
      </c>
      <c r="X2256" s="11">
        <v>2.601</v>
      </c>
      <c r="Y2256" s="13">
        <f>(X2256-U2256)/U2256*100</f>
        <v>0</v>
      </c>
      <c r="Z2256" s="14">
        <f>IF(W2256&gt;10,"NA",Y2256)</f>
        <v>0</v>
      </c>
    </row>
    <row r="2257" spans="1:26" ht="19" x14ac:dyDescent="0.25">
      <c r="A2257" s="23">
        <v>2256</v>
      </c>
      <c r="B2257" s="5" t="s">
        <v>0</v>
      </c>
      <c r="C2257" s="3" t="s">
        <v>51</v>
      </c>
      <c r="D2257" s="3" t="s">
        <v>51</v>
      </c>
      <c r="E2257" s="3" t="s">
        <v>47</v>
      </c>
      <c r="F2257" s="3" t="s">
        <v>41</v>
      </c>
      <c r="G2257" s="3">
        <v>37</v>
      </c>
      <c r="H2257" s="3" t="s">
        <v>17</v>
      </c>
      <c r="I2257" s="3" t="s">
        <v>35</v>
      </c>
      <c r="J2257" s="3">
        <v>397</v>
      </c>
      <c r="K2257" s="3">
        <v>20</v>
      </c>
      <c r="L2257" s="3">
        <v>0</v>
      </c>
      <c r="M2257" s="4">
        <f>PI()*(K2257/2)^2/1000+PI()*(L2257/2)^2/1000</f>
        <v>0.31415926535897931</v>
      </c>
      <c r="N2257" s="33">
        <v>0</v>
      </c>
      <c r="O2257" s="3">
        <v>18</v>
      </c>
      <c r="P2257" s="3">
        <v>2.5369999999999999</v>
      </c>
      <c r="Q2257" s="3">
        <v>2.044</v>
      </c>
      <c r="R2257" s="3">
        <v>1.9690000000000001</v>
      </c>
      <c r="S2257" s="6">
        <v>0</v>
      </c>
      <c r="T2257" s="6">
        <f>R2257-S2257</f>
        <v>1.9690000000000001</v>
      </c>
      <c r="U2257" s="11">
        <v>2.0070000000000001</v>
      </c>
      <c r="V2257" s="6">
        <f>U2257-S2257</f>
        <v>2.0070000000000001</v>
      </c>
      <c r="W2257" s="6">
        <f>100 - (1 - (((U2257-T2257)/U2257)+(S2257/T2257)))*100</f>
        <v>1.893373193821617</v>
      </c>
      <c r="X2257" s="11">
        <v>2.0070000000000001</v>
      </c>
      <c r="Y2257" s="13">
        <f>(X2257-U2257)/U2257*100</f>
        <v>0</v>
      </c>
      <c r="Z2257" s="14">
        <f>IF(W2257&gt;10,"NA",Y2257)</f>
        <v>0</v>
      </c>
    </row>
    <row r="2258" spans="1:26" ht="19" x14ac:dyDescent="0.25">
      <c r="A2258" s="23">
        <v>2257</v>
      </c>
      <c r="B2258" s="5" t="s">
        <v>0</v>
      </c>
      <c r="C2258" s="3" t="s">
        <v>51</v>
      </c>
      <c r="D2258" s="3" t="s">
        <v>51</v>
      </c>
      <c r="E2258" s="3" t="s">
        <v>48</v>
      </c>
      <c r="F2258" s="3" t="s">
        <v>41</v>
      </c>
      <c r="G2258" s="3">
        <v>38</v>
      </c>
      <c r="H2258" s="3" t="s">
        <v>9</v>
      </c>
      <c r="I2258" s="3" t="s">
        <v>36</v>
      </c>
      <c r="J2258" s="3">
        <v>418</v>
      </c>
      <c r="K2258" s="3">
        <v>25</v>
      </c>
      <c r="L2258" s="3">
        <v>0</v>
      </c>
      <c r="M2258" s="4">
        <f>PI()*(K2258/2)^2/1000+PI()*(L2258/2)^2/1000</f>
        <v>0.49087385212340517</v>
      </c>
      <c r="N2258" s="33">
        <v>0</v>
      </c>
      <c r="O2258" s="3">
        <v>1</v>
      </c>
      <c r="P2258" s="3">
        <v>5.0010000000000003</v>
      </c>
      <c r="Q2258" s="3">
        <v>9.6880000000000006</v>
      </c>
      <c r="R2258" s="3">
        <v>9.5069999999999997</v>
      </c>
      <c r="S2258" s="6">
        <v>0</v>
      </c>
      <c r="T2258" s="6">
        <f>R2258-S2258</f>
        <v>9.5069999999999997</v>
      </c>
      <c r="U2258" s="3">
        <v>9.9499999999999993</v>
      </c>
      <c r="V2258" s="6">
        <f>U2258-S2258</f>
        <v>9.9499999999999993</v>
      </c>
      <c r="W2258" s="6">
        <f>100 - (1 - (((U2258-T2258)/U2258)+(S2258/T2258)))*100</f>
        <v>4.4522613065326624</v>
      </c>
      <c r="X2258" s="3">
        <v>9.9499999999999993</v>
      </c>
      <c r="Y2258" s="13">
        <f>(X2258-U2258)/U2258*100</f>
        <v>0</v>
      </c>
      <c r="Z2258" s="14">
        <f>IF(W2258&gt;10,"NA",Y2258)</f>
        <v>0</v>
      </c>
    </row>
    <row r="2259" spans="1:26" ht="17" x14ac:dyDescent="0.2">
      <c r="A2259" s="23">
        <v>2258</v>
      </c>
      <c r="B2259" s="5" t="s">
        <v>0</v>
      </c>
      <c r="C2259" s="3" t="s">
        <v>51</v>
      </c>
      <c r="D2259" s="3" t="s">
        <v>51</v>
      </c>
      <c r="E2259" s="3" t="s">
        <v>48</v>
      </c>
      <c r="F2259" s="3" t="s">
        <v>41</v>
      </c>
      <c r="G2259" s="3">
        <v>38</v>
      </c>
      <c r="H2259" s="3" t="s">
        <v>9</v>
      </c>
      <c r="I2259" s="3" t="s">
        <v>36</v>
      </c>
      <c r="J2259" s="3">
        <v>418</v>
      </c>
      <c r="K2259" s="3">
        <v>25</v>
      </c>
      <c r="L2259" s="3">
        <v>0</v>
      </c>
      <c r="M2259" s="4">
        <f>PI()*(K2259/2)^2/1000+PI()*(L2259/2)^2/1000</f>
        <v>0.49087385212340517</v>
      </c>
      <c r="N2259" s="34">
        <v>0</v>
      </c>
      <c r="O2259" s="3">
        <v>2</v>
      </c>
      <c r="P2259" s="3">
        <v>3.4119999999999999</v>
      </c>
      <c r="Q2259" s="3">
        <v>4.0720000000000001</v>
      </c>
      <c r="R2259" s="3">
        <v>3.98</v>
      </c>
      <c r="S2259" s="6">
        <v>0</v>
      </c>
      <c r="T2259" s="6">
        <f>R2259-S2259</f>
        <v>3.98</v>
      </c>
      <c r="U2259" s="3">
        <v>3.98</v>
      </c>
      <c r="V2259" s="6">
        <f>U2259-S2259</f>
        <v>3.98</v>
      </c>
      <c r="W2259" s="6">
        <f>100 - (1 - (((U2259-T2259)/U2259)+(S2259/T2259)))*100</f>
        <v>0</v>
      </c>
      <c r="X2259" s="3">
        <v>3.98</v>
      </c>
      <c r="Y2259" s="13">
        <f>(X2259-U2259)/U2259*100</f>
        <v>0</v>
      </c>
      <c r="Z2259" s="14">
        <f>IF(W2259&gt;10,"NA",Y2259)</f>
        <v>0</v>
      </c>
    </row>
    <row r="2260" spans="1:26" ht="17" x14ac:dyDescent="0.2">
      <c r="A2260" s="23">
        <v>2259</v>
      </c>
      <c r="B2260" s="5" t="s">
        <v>0</v>
      </c>
      <c r="C2260" s="3" t="s">
        <v>51</v>
      </c>
      <c r="D2260" s="3" t="s">
        <v>51</v>
      </c>
      <c r="E2260" s="3" t="s">
        <v>48</v>
      </c>
      <c r="F2260" s="3" t="s">
        <v>41</v>
      </c>
      <c r="G2260" s="3">
        <v>38</v>
      </c>
      <c r="H2260" s="3" t="s">
        <v>9</v>
      </c>
      <c r="I2260" s="3" t="s">
        <v>36</v>
      </c>
      <c r="J2260" s="3">
        <v>418</v>
      </c>
      <c r="K2260" s="3">
        <v>25</v>
      </c>
      <c r="L2260" s="3">
        <v>0</v>
      </c>
      <c r="M2260" s="4">
        <f>PI()*(K2260/2)^2/1000+PI()*(L2260/2)^2/1000</f>
        <v>0.49087385212340517</v>
      </c>
      <c r="N2260" s="34">
        <v>0</v>
      </c>
      <c r="O2260" s="3">
        <v>3</v>
      </c>
      <c r="P2260" s="3">
        <v>3.2810000000000001</v>
      </c>
      <c r="Q2260" s="3">
        <v>4.1150000000000002</v>
      </c>
      <c r="R2260" s="3">
        <v>4.0339999999999998</v>
      </c>
      <c r="S2260" s="6">
        <v>0</v>
      </c>
      <c r="T2260" s="6">
        <f>R2260-S2260</f>
        <v>4.0339999999999998</v>
      </c>
      <c r="U2260" s="3">
        <v>4.0339999999999998</v>
      </c>
      <c r="V2260" s="6">
        <f>U2260-S2260</f>
        <v>4.0339999999999998</v>
      </c>
      <c r="W2260" s="6">
        <f>100 - (1 - (((U2260-T2260)/U2260)+(S2260/T2260)))*100</f>
        <v>0</v>
      </c>
      <c r="X2260" s="3">
        <v>4.0339999999999998</v>
      </c>
      <c r="Y2260" s="13">
        <f>(X2260-U2260)/U2260*100</f>
        <v>0</v>
      </c>
      <c r="Z2260" s="14">
        <f>IF(W2260&gt;10,"NA",Y2260)</f>
        <v>0</v>
      </c>
    </row>
    <row r="2261" spans="1:26" ht="17" x14ac:dyDescent="0.2">
      <c r="A2261" s="23">
        <v>2260</v>
      </c>
      <c r="B2261" s="5" t="s">
        <v>0</v>
      </c>
      <c r="C2261" s="3" t="s">
        <v>51</v>
      </c>
      <c r="D2261" s="3" t="s">
        <v>51</v>
      </c>
      <c r="E2261" s="3" t="s">
        <v>48</v>
      </c>
      <c r="F2261" s="3" t="s">
        <v>41</v>
      </c>
      <c r="G2261" s="3">
        <v>38</v>
      </c>
      <c r="H2261" s="3" t="s">
        <v>9</v>
      </c>
      <c r="I2261" s="3" t="s">
        <v>36</v>
      </c>
      <c r="J2261" s="3">
        <v>418</v>
      </c>
      <c r="K2261" s="3">
        <v>25</v>
      </c>
      <c r="L2261" s="3">
        <v>0</v>
      </c>
      <c r="M2261" s="4">
        <f>PI()*(K2261/2)^2/1000+PI()*(L2261/2)^2/1000</f>
        <v>0.49087385212340517</v>
      </c>
      <c r="N2261" s="34">
        <v>0</v>
      </c>
      <c r="O2261" s="3">
        <v>4</v>
      </c>
      <c r="P2261" s="3">
        <v>4.9340000000000002</v>
      </c>
      <c r="Q2261" s="3">
        <v>9.2070000000000007</v>
      </c>
      <c r="R2261" s="3">
        <v>9.1029999999999998</v>
      </c>
      <c r="S2261" s="6">
        <v>0</v>
      </c>
      <c r="T2261" s="6">
        <f>R2261-S2261</f>
        <v>9.1029999999999998</v>
      </c>
      <c r="U2261" s="3">
        <v>9.1029999999999998</v>
      </c>
      <c r="V2261" s="6">
        <f>U2261-S2261</f>
        <v>9.1029999999999998</v>
      </c>
      <c r="W2261" s="6">
        <f>100 - (1 - (((U2261-T2261)/U2261)+(S2261/T2261)))*100</f>
        <v>0</v>
      </c>
      <c r="X2261" s="3">
        <v>9.1029999999999998</v>
      </c>
      <c r="Y2261" s="13">
        <f>(X2261-U2261)/U2261*100</f>
        <v>0</v>
      </c>
      <c r="Z2261" s="14">
        <f>IF(W2261&gt;10,"NA",Y2261)</f>
        <v>0</v>
      </c>
    </row>
    <row r="2262" spans="1:26" ht="17" x14ac:dyDescent="0.2">
      <c r="A2262" s="23">
        <v>2261</v>
      </c>
      <c r="B2262" s="5" t="s">
        <v>0</v>
      </c>
      <c r="C2262" s="3" t="s">
        <v>51</v>
      </c>
      <c r="D2262" s="3" t="s">
        <v>51</v>
      </c>
      <c r="E2262" s="3" t="s">
        <v>48</v>
      </c>
      <c r="F2262" s="3" t="s">
        <v>41</v>
      </c>
      <c r="G2262" s="3">
        <v>38</v>
      </c>
      <c r="H2262" s="3" t="s">
        <v>9</v>
      </c>
      <c r="I2262" s="3" t="s">
        <v>36</v>
      </c>
      <c r="J2262" s="3">
        <v>418</v>
      </c>
      <c r="K2262" s="3">
        <v>25</v>
      </c>
      <c r="L2262" s="3">
        <v>0</v>
      </c>
      <c r="M2262" s="4">
        <f>PI()*(K2262/2)^2/1000+PI()*(L2262/2)^2/1000</f>
        <v>0.49087385212340517</v>
      </c>
      <c r="N2262" s="34">
        <v>0</v>
      </c>
      <c r="O2262" s="3">
        <v>5</v>
      </c>
      <c r="P2262" s="3">
        <v>4.9000000000000004</v>
      </c>
      <c r="Q2262" s="3">
        <v>8.5239999999999991</v>
      </c>
      <c r="R2262" s="3">
        <v>8.44</v>
      </c>
      <c r="S2262" s="6">
        <v>0</v>
      </c>
      <c r="T2262" s="6">
        <f>R2262-S2262</f>
        <v>8.44</v>
      </c>
      <c r="U2262" s="3">
        <v>8.44</v>
      </c>
      <c r="V2262" s="6">
        <f>U2262-S2262</f>
        <v>8.44</v>
      </c>
      <c r="W2262" s="6">
        <f>100 - (1 - (((U2262-T2262)/U2262)+(S2262/T2262)))*100</f>
        <v>0</v>
      </c>
      <c r="X2262" s="3">
        <v>8.44</v>
      </c>
      <c r="Y2262" s="13">
        <f>(X2262-U2262)/U2262*100</f>
        <v>0</v>
      </c>
      <c r="Z2262" s="14">
        <f>IF(W2262&gt;10,"NA",Y2262)</f>
        <v>0</v>
      </c>
    </row>
    <row r="2263" spans="1:26" ht="17" x14ac:dyDescent="0.2">
      <c r="A2263" s="23">
        <v>2262</v>
      </c>
      <c r="B2263" s="5" t="s">
        <v>0</v>
      </c>
      <c r="C2263" s="3" t="s">
        <v>51</v>
      </c>
      <c r="D2263" s="3" t="s">
        <v>51</v>
      </c>
      <c r="E2263" s="3" t="s">
        <v>48</v>
      </c>
      <c r="F2263" s="3" t="s">
        <v>41</v>
      </c>
      <c r="G2263" s="3">
        <v>38</v>
      </c>
      <c r="H2263" s="3" t="s">
        <v>9</v>
      </c>
      <c r="I2263" s="3" t="s">
        <v>36</v>
      </c>
      <c r="J2263" s="3">
        <v>418</v>
      </c>
      <c r="K2263" s="3">
        <v>25</v>
      </c>
      <c r="L2263" s="3">
        <v>0</v>
      </c>
      <c r="M2263" s="4">
        <f>PI()*(K2263/2)^2/1000+PI()*(L2263/2)^2/1000</f>
        <v>0.49087385212340517</v>
      </c>
      <c r="N2263" s="34">
        <v>0</v>
      </c>
      <c r="O2263" s="3">
        <v>6</v>
      </c>
      <c r="P2263" s="3">
        <v>3.0470000000000002</v>
      </c>
      <c r="Q2263" s="3">
        <v>3.391</v>
      </c>
      <c r="R2263" s="3">
        <v>3.2290000000000001</v>
      </c>
      <c r="S2263" s="6">
        <v>0</v>
      </c>
      <c r="T2263" s="6">
        <f>R2263-S2263</f>
        <v>3.2290000000000001</v>
      </c>
      <c r="U2263" s="3">
        <v>3.7050000000000001</v>
      </c>
      <c r="V2263" s="6">
        <f>U2263-S2263</f>
        <v>3.7050000000000001</v>
      </c>
      <c r="W2263" s="6">
        <f>100 - (1 - (((U2263-T2263)/U2263)+(S2263/T2263)))*100</f>
        <v>12.847503373819166</v>
      </c>
      <c r="X2263" s="3">
        <v>3.7050000000000001</v>
      </c>
      <c r="Y2263" s="13">
        <f>(X2263-U2263)/U2263*100</f>
        <v>0</v>
      </c>
      <c r="Z2263" s="14" t="str">
        <f>IF(W2263&gt;10,"NA",Y2263)</f>
        <v>NA</v>
      </c>
    </row>
    <row r="2264" spans="1:26" ht="17" x14ac:dyDescent="0.2">
      <c r="A2264" s="23">
        <v>2263</v>
      </c>
      <c r="B2264" s="5" t="s">
        <v>0</v>
      </c>
      <c r="C2264" s="3" t="s">
        <v>51</v>
      </c>
      <c r="D2264" s="3" t="s">
        <v>51</v>
      </c>
      <c r="E2264" s="3" t="s">
        <v>48</v>
      </c>
      <c r="F2264" s="3" t="s">
        <v>41</v>
      </c>
      <c r="G2264" s="3">
        <v>38</v>
      </c>
      <c r="H2264" s="3" t="s">
        <v>17</v>
      </c>
      <c r="I2264" s="3" t="s">
        <v>36</v>
      </c>
      <c r="J2264" s="3">
        <v>418</v>
      </c>
      <c r="K2264" s="3">
        <v>25</v>
      </c>
      <c r="L2264" s="3">
        <v>0</v>
      </c>
      <c r="M2264" s="4">
        <f>PI()*(K2264/2)^2/1000+PI()*(L2264/2)^2/1000</f>
        <v>0.49087385212340517</v>
      </c>
      <c r="N2264" s="34">
        <v>0</v>
      </c>
      <c r="O2264" s="3">
        <v>1</v>
      </c>
      <c r="P2264" s="3">
        <v>2.84</v>
      </c>
      <c r="Q2264" s="3">
        <v>3.3119999999999998</v>
      </c>
      <c r="R2264" s="3">
        <v>3.242</v>
      </c>
      <c r="S2264" s="6">
        <v>0</v>
      </c>
      <c r="T2264" s="6">
        <f>R2264-S2264</f>
        <v>3.242</v>
      </c>
      <c r="U2264" s="3">
        <v>3.242</v>
      </c>
      <c r="V2264" s="6">
        <f>U2264-S2264</f>
        <v>3.242</v>
      </c>
      <c r="W2264" s="6">
        <f>100 - (1 - (((U2264-T2264)/U2264)+(S2264/T2264)))*100</f>
        <v>0</v>
      </c>
      <c r="X2264" s="3">
        <v>3.242</v>
      </c>
      <c r="Y2264" s="13">
        <f>(X2264-U2264)/U2264*100</f>
        <v>0</v>
      </c>
      <c r="Z2264" s="14">
        <f>IF(W2264&gt;10,"NA",Y2264)</f>
        <v>0</v>
      </c>
    </row>
    <row r="2265" spans="1:26" ht="19" x14ac:dyDescent="0.25">
      <c r="A2265" s="23">
        <v>2264</v>
      </c>
      <c r="B2265" s="5" t="s">
        <v>0</v>
      </c>
      <c r="C2265" s="3" t="s">
        <v>51</v>
      </c>
      <c r="D2265" s="3" t="s">
        <v>51</v>
      </c>
      <c r="E2265" s="3" t="s">
        <v>48</v>
      </c>
      <c r="F2265" s="3" t="s">
        <v>41</v>
      </c>
      <c r="G2265" s="3">
        <v>38</v>
      </c>
      <c r="H2265" s="3" t="s">
        <v>17</v>
      </c>
      <c r="I2265" s="3" t="s">
        <v>36</v>
      </c>
      <c r="J2265" s="3">
        <v>418</v>
      </c>
      <c r="K2265" s="3">
        <v>25</v>
      </c>
      <c r="L2265" s="3">
        <v>0</v>
      </c>
      <c r="M2265" s="4">
        <f>PI()*(K2265/2)^2/1000+PI()*(L2265/2)^2/1000</f>
        <v>0.49087385212340517</v>
      </c>
      <c r="N2265" s="33">
        <v>1</v>
      </c>
      <c r="O2265" s="3">
        <v>2</v>
      </c>
      <c r="P2265" s="3">
        <v>4.1159999999999997</v>
      </c>
      <c r="Q2265" s="3">
        <v>6.0970000000000004</v>
      </c>
      <c r="R2265" s="3">
        <v>6.0309999999999997</v>
      </c>
      <c r="S2265" s="6">
        <v>0</v>
      </c>
      <c r="T2265" s="6">
        <f>R2265-S2265</f>
        <v>6.0309999999999997</v>
      </c>
      <c r="U2265" s="3">
        <v>6.0309999999999997</v>
      </c>
      <c r="V2265" s="6">
        <f>U2265-S2265</f>
        <v>6.0309999999999997</v>
      </c>
      <c r="W2265" s="6">
        <f>100 - (1 - (((U2265-T2265)/U2265)+(S2265/T2265)))*100</f>
        <v>0</v>
      </c>
      <c r="X2265" s="3">
        <v>6.0309999999999997</v>
      </c>
      <c r="Y2265" s="13">
        <f>(X2265-U2265)/U2265*100</f>
        <v>0</v>
      </c>
      <c r="Z2265" s="14">
        <f>IF(W2265&gt;10,"NA",Y2265)</f>
        <v>0</v>
      </c>
    </row>
    <row r="2266" spans="1:26" ht="19" x14ac:dyDescent="0.25">
      <c r="A2266" s="23">
        <v>2265</v>
      </c>
      <c r="B2266" s="5" t="s">
        <v>0</v>
      </c>
      <c r="C2266" s="3" t="s">
        <v>51</v>
      </c>
      <c r="D2266" s="3" t="s">
        <v>51</v>
      </c>
      <c r="E2266" s="3" t="s">
        <v>48</v>
      </c>
      <c r="F2266" s="3" t="s">
        <v>41</v>
      </c>
      <c r="G2266" s="3">
        <v>38</v>
      </c>
      <c r="H2266" s="3" t="s">
        <v>17</v>
      </c>
      <c r="I2266" s="3" t="s">
        <v>36</v>
      </c>
      <c r="J2266" s="3">
        <v>418</v>
      </c>
      <c r="K2266" s="3">
        <v>25</v>
      </c>
      <c r="L2266" s="3">
        <v>0</v>
      </c>
      <c r="M2266" s="4">
        <f>PI()*(K2266/2)^2/1000+PI()*(L2266/2)^2/1000</f>
        <v>0.49087385212340517</v>
      </c>
      <c r="N2266" s="33">
        <v>0</v>
      </c>
      <c r="O2266" s="3">
        <v>3</v>
      </c>
      <c r="P2266" s="3">
        <v>2.738</v>
      </c>
      <c r="Q2266" s="3">
        <v>2.4670000000000001</v>
      </c>
      <c r="R2266" s="3">
        <v>2.391</v>
      </c>
      <c r="S2266" s="6">
        <v>0</v>
      </c>
      <c r="T2266" s="6">
        <f>R2266-S2266</f>
        <v>2.391</v>
      </c>
      <c r="U2266" s="3">
        <v>2.5529999999999999</v>
      </c>
      <c r="V2266" s="6">
        <f>U2266-S2266</f>
        <v>2.5529999999999999</v>
      </c>
      <c r="W2266" s="6">
        <f>100 - (1 - (((U2266-T2266)/U2266)+(S2266/T2266)))*100</f>
        <v>6.3454759106932954</v>
      </c>
      <c r="X2266" s="3">
        <v>2.5529999999999999</v>
      </c>
      <c r="Y2266" s="13">
        <f>(X2266-U2266)/U2266*100</f>
        <v>0</v>
      </c>
      <c r="Z2266" s="14">
        <f>IF(W2266&gt;10,"NA",Y2266)</f>
        <v>0</v>
      </c>
    </row>
    <row r="2267" spans="1:26" ht="19" x14ac:dyDescent="0.25">
      <c r="A2267" s="23">
        <v>2266</v>
      </c>
      <c r="B2267" s="5" t="s">
        <v>0</v>
      </c>
      <c r="C2267" s="3" t="s">
        <v>51</v>
      </c>
      <c r="D2267" s="3" t="s">
        <v>51</v>
      </c>
      <c r="E2267" s="3" t="s">
        <v>48</v>
      </c>
      <c r="F2267" s="3" t="s">
        <v>41</v>
      </c>
      <c r="G2267" s="3">
        <v>38</v>
      </c>
      <c r="H2267" s="3" t="s">
        <v>17</v>
      </c>
      <c r="I2267" s="3" t="s">
        <v>36</v>
      </c>
      <c r="J2267" s="3">
        <v>418</v>
      </c>
      <c r="K2267" s="3">
        <v>25</v>
      </c>
      <c r="L2267" s="3">
        <v>0</v>
      </c>
      <c r="M2267" s="4">
        <f>PI()*(K2267/2)^2/1000+PI()*(L2267/2)^2/1000</f>
        <v>0.49087385212340517</v>
      </c>
      <c r="N2267" s="33">
        <v>0</v>
      </c>
      <c r="O2267" s="3">
        <v>4</v>
      </c>
      <c r="P2267" s="3">
        <v>3.9260000000000002</v>
      </c>
      <c r="Q2267" s="3">
        <v>5.0309999999999997</v>
      </c>
      <c r="R2267" s="3">
        <v>4.9740000000000002</v>
      </c>
      <c r="S2267" s="6">
        <v>0</v>
      </c>
      <c r="T2267" s="6">
        <f>R2267-S2267</f>
        <v>4.9740000000000002</v>
      </c>
      <c r="U2267" s="3">
        <v>4.9740000000000002</v>
      </c>
      <c r="V2267" s="6">
        <f>U2267-S2267</f>
        <v>4.9740000000000002</v>
      </c>
      <c r="W2267" s="6">
        <f>100 - (1 - (((U2267-T2267)/U2267)+(S2267/T2267)))*100</f>
        <v>0</v>
      </c>
      <c r="X2267" s="3">
        <v>4.9740000000000002</v>
      </c>
      <c r="Y2267" s="13">
        <f>(X2267-U2267)/U2267*100</f>
        <v>0</v>
      </c>
      <c r="Z2267" s="14">
        <f>IF(W2267&gt;10,"NA",Y2267)</f>
        <v>0</v>
      </c>
    </row>
    <row r="2268" spans="1:26" ht="19" x14ac:dyDescent="0.25">
      <c r="A2268" s="23">
        <v>2267</v>
      </c>
      <c r="B2268" s="5" t="s">
        <v>0</v>
      </c>
      <c r="C2268" s="3" t="s">
        <v>51</v>
      </c>
      <c r="D2268" s="3" t="s">
        <v>51</v>
      </c>
      <c r="E2268" s="3" t="s">
        <v>48</v>
      </c>
      <c r="F2268" s="3" t="s">
        <v>41</v>
      </c>
      <c r="G2268" s="3">
        <v>38</v>
      </c>
      <c r="H2268" s="3" t="s">
        <v>17</v>
      </c>
      <c r="I2268" s="3" t="s">
        <v>36</v>
      </c>
      <c r="J2268" s="3">
        <v>418</v>
      </c>
      <c r="K2268" s="3">
        <v>25</v>
      </c>
      <c r="L2268" s="3">
        <v>0</v>
      </c>
      <c r="M2268" s="4">
        <f>PI()*(K2268/2)^2/1000+PI()*(L2268/2)^2/1000</f>
        <v>0.49087385212340517</v>
      </c>
      <c r="N2268" s="33">
        <v>0</v>
      </c>
      <c r="O2268" s="3">
        <v>5</v>
      </c>
      <c r="P2268" s="3">
        <v>2.9430000000000001</v>
      </c>
      <c r="Q2268" s="3">
        <v>3.01</v>
      </c>
      <c r="R2268" s="3">
        <v>2.899</v>
      </c>
      <c r="S2268" s="6">
        <v>0</v>
      </c>
      <c r="T2268" s="6">
        <f>R2268-S2268</f>
        <v>2.899</v>
      </c>
      <c r="U2268" s="3">
        <v>2.899</v>
      </c>
      <c r="V2268" s="6">
        <f>U2268-S2268</f>
        <v>2.899</v>
      </c>
      <c r="W2268" s="6">
        <f>100 - (1 - (((U2268-T2268)/U2268)+(S2268/T2268)))*100</f>
        <v>0</v>
      </c>
      <c r="X2268" s="3">
        <v>2.899</v>
      </c>
      <c r="Y2268" s="13">
        <f>(X2268-U2268)/U2268*100</f>
        <v>0</v>
      </c>
      <c r="Z2268" s="14">
        <f>IF(W2268&gt;10,"NA",Y2268)</f>
        <v>0</v>
      </c>
    </row>
    <row r="2269" spans="1:26" ht="19" x14ac:dyDescent="0.25">
      <c r="A2269" s="23">
        <v>2268</v>
      </c>
      <c r="B2269" s="5" t="s">
        <v>0</v>
      </c>
      <c r="C2269" s="3" t="s">
        <v>51</v>
      </c>
      <c r="D2269" s="3" t="s">
        <v>51</v>
      </c>
      <c r="E2269" s="3" t="s">
        <v>48</v>
      </c>
      <c r="F2269" s="3" t="s">
        <v>41</v>
      </c>
      <c r="G2269" s="3">
        <v>38</v>
      </c>
      <c r="H2269" s="3" t="s">
        <v>17</v>
      </c>
      <c r="I2269" s="3" t="s">
        <v>36</v>
      </c>
      <c r="J2269" s="3">
        <v>418</v>
      </c>
      <c r="K2269" s="3">
        <v>25</v>
      </c>
      <c r="L2269" s="3">
        <v>0</v>
      </c>
      <c r="M2269" s="4">
        <f>PI()*(K2269/2)^2/1000+PI()*(L2269/2)^2/1000</f>
        <v>0.49087385212340517</v>
      </c>
      <c r="N2269" s="33">
        <v>1</v>
      </c>
      <c r="O2269" s="3">
        <v>6</v>
      </c>
      <c r="P2269" s="3">
        <v>3.3540000000000001</v>
      </c>
      <c r="Q2269" s="3">
        <v>4.173</v>
      </c>
      <c r="R2269" s="3">
        <v>4.0179999999999998</v>
      </c>
      <c r="S2269" s="6">
        <v>0</v>
      </c>
      <c r="T2269" s="6">
        <f>R2269-S2269</f>
        <v>4.0179999999999998</v>
      </c>
      <c r="U2269" s="3">
        <v>4.0179999999999998</v>
      </c>
      <c r="V2269" s="6">
        <f>U2269-S2269</f>
        <v>4.0179999999999998</v>
      </c>
      <c r="W2269" s="6">
        <f>100 - (1 - (((U2269-T2269)/U2269)+(S2269/T2269)))*100</f>
        <v>0</v>
      </c>
      <c r="X2269" s="3">
        <v>4.0179999999999998</v>
      </c>
      <c r="Y2269" s="13">
        <f>(X2269-U2269)/U2269*100</f>
        <v>0</v>
      </c>
      <c r="Z2269" s="14">
        <f>IF(W2269&gt;10,"NA",Y2269)</f>
        <v>0</v>
      </c>
    </row>
    <row r="2270" spans="1:26" ht="19" x14ac:dyDescent="0.25">
      <c r="A2270" s="23">
        <v>2269</v>
      </c>
      <c r="B2270" s="5" t="s">
        <v>0</v>
      </c>
      <c r="C2270" s="3" t="s">
        <v>51</v>
      </c>
      <c r="D2270" s="3" t="s">
        <v>51</v>
      </c>
      <c r="E2270" s="3" t="s">
        <v>48</v>
      </c>
      <c r="F2270" s="3" t="s">
        <v>41</v>
      </c>
      <c r="G2270" s="3">
        <v>38</v>
      </c>
      <c r="H2270" s="3" t="s">
        <v>17</v>
      </c>
      <c r="I2270" s="3" t="s">
        <v>36</v>
      </c>
      <c r="J2270" s="3">
        <v>418</v>
      </c>
      <c r="K2270" s="3">
        <v>25</v>
      </c>
      <c r="L2270" s="3">
        <v>0</v>
      </c>
      <c r="M2270" s="4">
        <f>PI()*(K2270/2)^2/1000+PI()*(L2270/2)^2/1000</f>
        <v>0.49087385212340517</v>
      </c>
      <c r="N2270" s="33">
        <v>0</v>
      </c>
      <c r="O2270" s="3">
        <v>7</v>
      </c>
      <c r="P2270" s="3">
        <v>2.286</v>
      </c>
      <c r="Q2270" s="3">
        <v>1.9</v>
      </c>
      <c r="R2270" s="3">
        <v>1.841</v>
      </c>
      <c r="S2270" s="6">
        <v>0</v>
      </c>
      <c r="T2270" s="6">
        <f>R2270-S2270</f>
        <v>1.841</v>
      </c>
      <c r="U2270" s="3">
        <v>1.841</v>
      </c>
      <c r="V2270" s="6">
        <f>U2270-S2270</f>
        <v>1.841</v>
      </c>
      <c r="W2270" s="6">
        <f>100 - (1 - (((U2270-T2270)/U2270)+(S2270/T2270)))*100</f>
        <v>0</v>
      </c>
      <c r="X2270" s="3">
        <v>1.841</v>
      </c>
      <c r="Y2270" s="13">
        <f>(X2270-U2270)/U2270*100</f>
        <v>0</v>
      </c>
      <c r="Z2270" s="14">
        <f>IF(W2270&gt;10,"NA",Y2270)</f>
        <v>0</v>
      </c>
    </row>
    <row r="2271" spans="1:26" ht="19" x14ac:dyDescent="0.25">
      <c r="A2271" s="23">
        <v>2270</v>
      </c>
      <c r="B2271" s="5" t="s">
        <v>0</v>
      </c>
      <c r="C2271" s="3" t="s">
        <v>51</v>
      </c>
      <c r="D2271" s="3" t="s">
        <v>51</v>
      </c>
      <c r="E2271" s="3" t="s">
        <v>48</v>
      </c>
      <c r="F2271" s="3" t="s">
        <v>41</v>
      </c>
      <c r="G2271" s="3">
        <v>38</v>
      </c>
      <c r="H2271" s="3" t="s">
        <v>17</v>
      </c>
      <c r="I2271" s="3" t="s">
        <v>36</v>
      </c>
      <c r="J2271" s="3">
        <v>418</v>
      </c>
      <c r="K2271" s="3">
        <v>25</v>
      </c>
      <c r="L2271" s="3">
        <v>0</v>
      </c>
      <c r="M2271" s="4">
        <f>PI()*(K2271/2)^2/1000+PI()*(L2271/2)^2/1000</f>
        <v>0.49087385212340517</v>
      </c>
      <c r="N2271" s="33">
        <v>0</v>
      </c>
      <c r="O2271" s="3">
        <v>8</v>
      </c>
      <c r="P2271" s="3">
        <v>2.129</v>
      </c>
      <c r="Q2271" s="3">
        <v>1.3340000000000001</v>
      </c>
      <c r="R2271" s="3">
        <v>1.31</v>
      </c>
      <c r="S2271" s="6">
        <v>0</v>
      </c>
      <c r="T2271" s="6">
        <f>R2271-S2271</f>
        <v>1.31</v>
      </c>
      <c r="U2271" s="3">
        <v>1.641</v>
      </c>
      <c r="V2271" s="6">
        <f>U2271-S2271</f>
        <v>1.641</v>
      </c>
      <c r="W2271" s="6">
        <f>100 - (1 - (((U2271-T2271)/U2271)+(S2271/T2271)))*100</f>
        <v>20.170627666057285</v>
      </c>
      <c r="X2271" s="3">
        <v>1.641</v>
      </c>
      <c r="Y2271" s="13">
        <f>(X2271-U2271)/U2271*100</f>
        <v>0</v>
      </c>
      <c r="Z2271" s="14" t="str">
        <f>IF(W2271&gt;10,"NA",Y2271)</f>
        <v>NA</v>
      </c>
    </row>
    <row r="2272" spans="1:26" ht="19" x14ac:dyDescent="0.25">
      <c r="A2272" s="23">
        <v>2271</v>
      </c>
      <c r="B2272" s="5" t="s">
        <v>0</v>
      </c>
      <c r="C2272" s="3" t="s">
        <v>51</v>
      </c>
      <c r="D2272" s="3" t="s">
        <v>51</v>
      </c>
      <c r="E2272" s="3" t="s">
        <v>48</v>
      </c>
      <c r="F2272" s="3" t="s">
        <v>41</v>
      </c>
      <c r="G2272" s="3">
        <v>39</v>
      </c>
      <c r="H2272" s="3" t="s">
        <v>9</v>
      </c>
      <c r="I2272" s="3" t="s">
        <v>59</v>
      </c>
      <c r="J2272" s="3">
        <v>409</v>
      </c>
      <c r="K2272" s="3">
        <v>15</v>
      </c>
      <c r="L2272" s="3">
        <v>15</v>
      </c>
      <c r="M2272" s="4">
        <f>PI()*(K2272/2)^2/1000+PI()*(L2272/2)^2/1000</f>
        <v>0.35342917352885173</v>
      </c>
      <c r="N2272" s="33">
        <v>1</v>
      </c>
      <c r="O2272" s="3">
        <v>1</v>
      </c>
      <c r="P2272" s="3">
        <v>2.0779999999999998</v>
      </c>
      <c r="Q2272" s="3">
        <v>1.6080000000000001</v>
      </c>
      <c r="R2272" s="3">
        <v>1.556</v>
      </c>
      <c r="S2272" s="6">
        <v>0</v>
      </c>
      <c r="T2272" s="6">
        <f>R2272-S2272</f>
        <v>1.556</v>
      </c>
      <c r="U2272" s="3">
        <v>1.556</v>
      </c>
      <c r="V2272" s="6">
        <f>U2272-S2272</f>
        <v>1.556</v>
      </c>
      <c r="W2272" s="6">
        <f>100 - (1 - (((U2272-T2272)/U2272)+(S2272/T2272)))*100</f>
        <v>0</v>
      </c>
      <c r="X2272" s="3">
        <v>1.556</v>
      </c>
      <c r="Y2272" s="13">
        <f>(X2272-U2272)/U2272*100</f>
        <v>0</v>
      </c>
      <c r="Z2272" s="14">
        <f>IF(W2272&gt;10,"NA",Y2272)</f>
        <v>0</v>
      </c>
    </row>
    <row r="2273" spans="1:26" ht="19" x14ac:dyDescent="0.25">
      <c r="A2273" s="23">
        <v>2272</v>
      </c>
      <c r="B2273" s="5" t="s">
        <v>0</v>
      </c>
      <c r="C2273" s="3" t="s">
        <v>51</v>
      </c>
      <c r="D2273" s="3" t="s">
        <v>51</v>
      </c>
      <c r="E2273" s="3" t="s">
        <v>48</v>
      </c>
      <c r="F2273" s="3" t="s">
        <v>41</v>
      </c>
      <c r="G2273" s="3">
        <v>39</v>
      </c>
      <c r="H2273" s="3" t="s">
        <v>9</v>
      </c>
      <c r="I2273" s="3" t="s">
        <v>59</v>
      </c>
      <c r="J2273" s="3">
        <v>409</v>
      </c>
      <c r="K2273" s="3">
        <v>15</v>
      </c>
      <c r="L2273" s="3">
        <v>15</v>
      </c>
      <c r="M2273" s="4">
        <f>PI()*(K2273/2)^2/1000+PI()*(L2273/2)^2/1000</f>
        <v>0.35342917352885173</v>
      </c>
      <c r="N2273" s="33">
        <v>1</v>
      </c>
      <c r="O2273" s="3">
        <v>2</v>
      </c>
      <c r="P2273" s="3">
        <v>2.9420000000000002</v>
      </c>
      <c r="Q2273" s="3">
        <v>3.7429999999999999</v>
      </c>
      <c r="R2273" s="3">
        <v>3.7120000000000002</v>
      </c>
      <c r="S2273" s="6">
        <v>0</v>
      </c>
      <c r="T2273" s="6">
        <f>R2273-S2273</f>
        <v>3.7120000000000002</v>
      </c>
      <c r="U2273" s="3">
        <v>3.7429999999999999</v>
      </c>
      <c r="V2273" s="6">
        <f>U2273-S2273</f>
        <v>3.7429999999999999</v>
      </c>
      <c r="W2273" s="6">
        <f>100 - (1 - (((U2273-T2273)/U2273)+(S2273/T2273)))*100</f>
        <v>0.8282126636387801</v>
      </c>
      <c r="X2273" s="3">
        <v>3.7429999999999999</v>
      </c>
      <c r="Y2273" s="13">
        <f>(X2273-U2273)/U2273*100</f>
        <v>0</v>
      </c>
      <c r="Z2273" s="14">
        <f>IF(W2273&gt;10,"NA",Y2273)</f>
        <v>0</v>
      </c>
    </row>
    <row r="2274" spans="1:26" ht="19" x14ac:dyDescent="0.25">
      <c r="A2274" s="23">
        <v>2273</v>
      </c>
      <c r="B2274" s="5" t="s">
        <v>0</v>
      </c>
      <c r="C2274" s="3" t="s">
        <v>51</v>
      </c>
      <c r="D2274" s="3" t="s">
        <v>51</v>
      </c>
      <c r="E2274" s="3" t="s">
        <v>48</v>
      </c>
      <c r="F2274" s="3" t="s">
        <v>41</v>
      </c>
      <c r="G2274" s="3">
        <v>39</v>
      </c>
      <c r="H2274" s="3" t="s">
        <v>9</v>
      </c>
      <c r="I2274" s="3" t="s">
        <v>59</v>
      </c>
      <c r="J2274" s="3">
        <v>409</v>
      </c>
      <c r="K2274" s="3">
        <v>15</v>
      </c>
      <c r="L2274" s="3">
        <v>15</v>
      </c>
      <c r="M2274" s="4">
        <f>PI()*(K2274/2)^2/1000+PI()*(L2274/2)^2/1000</f>
        <v>0.35342917352885173</v>
      </c>
      <c r="N2274" s="33">
        <v>1</v>
      </c>
      <c r="O2274" s="3">
        <v>3</v>
      </c>
      <c r="P2274" s="3">
        <v>2.5339999999999998</v>
      </c>
      <c r="Q2274" s="3">
        <v>2.7610000000000001</v>
      </c>
      <c r="R2274" s="3">
        <v>2.7290000000000001</v>
      </c>
      <c r="S2274" s="6">
        <v>0</v>
      </c>
      <c r="T2274" s="6">
        <f>R2274-S2274</f>
        <v>2.7290000000000001</v>
      </c>
      <c r="U2274" s="3">
        <v>2.7290000000000001</v>
      </c>
      <c r="V2274" s="6">
        <f>U2274-S2274</f>
        <v>2.7290000000000001</v>
      </c>
      <c r="W2274" s="6">
        <f>100 - (1 - (((U2274-T2274)/U2274)+(S2274/T2274)))*100</f>
        <v>0</v>
      </c>
      <c r="X2274" s="3">
        <v>2.7290000000000001</v>
      </c>
      <c r="Y2274" s="13">
        <f>(X2274-U2274)/U2274*100</f>
        <v>0</v>
      </c>
      <c r="Z2274" s="14">
        <f>IF(W2274&gt;10,"NA",Y2274)</f>
        <v>0</v>
      </c>
    </row>
    <row r="2275" spans="1:26" ht="19" x14ac:dyDescent="0.25">
      <c r="A2275" s="23">
        <v>2274</v>
      </c>
      <c r="B2275" s="5" t="s">
        <v>0</v>
      </c>
      <c r="C2275" s="3" t="s">
        <v>51</v>
      </c>
      <c r="D2275" s="3" t="s">
        <v>51</v>
      </c>
      <c r="E2275" s="3" t="s">
        <v>48</v>
      </c>
      <c r="F2275" s="3" t="s">
        <v>41</v>
      </c>
      <c r="G2275" s="3">
        <v>39</v>
      </c>
      <c r="H2275" s="3" t="s">
        <v>9</v>
      </c>
      <c r="I2275" s="3" t="s">
        <v>59</v>
      </c>
      <c r="J2275" s="3">
        <v>409</v>
      </c>
      <c r="K2275" s="3">
        <v>15</v>
      </c>
      <c r="L2275" s="3">
        <v>15</v>
      </c>
      <c r="M2275" s="4">
        <f>PI()*(K2275/2)^2/1000+PI()*(L2275/2)^2/1000</f>
        <v>0.35342917352885173</v>
      </c>
      <c r="N2275" s="33">
        <v>0</v>
      </c>
      <c r="O2275" s="3">
        <v>4</v>
      </c>
      <c r="P2275" s="3">
        <v>2.2799999999999998</v>
      </c>
      <c r="Q2275" s="3">
        <v>1.897</v>
      </c>
      <c r="R2275" s="3">
        <v>1.8520000000000001</v>
      </c>
      <c r="S2275" s="6">
        <v>0</v>
      </c>
      <c r="T2275" s="6">
        <f>R2275-S2275</f>
        <v>1.8520000000000001</v>
      </c>
      <c r="U2275" s="3">
        <v>1.8520000000000001</v>
      </c>
      <c r="V2275" s="6">
        <f>U2275-S2275</f>
        <v>1.8520000000000001</v>
      </c>
      <c r="W2275" s="6">
        <f>100 - (1 - (((U2275-T2275)/U2275)+(S2275/T2275)))*100</f>
        <v>0</v>
      </c>
      <c r="X2275" s="3">
        <v>1.8520000000000001</v>
      </c>
      <c r="Y2275" s="13">
        <f>(X2275-U2275)/U2275*100</f>
        <v>0</v>
      </c>
      <c r="Z2275" s="14">
        <f>IF(W2275&gt;10,"NA",Y2275)</f>
        <v>0</v>
      </c>
    </row>
    <row r="2276" spans="1:26" ht="19" x14ac:dyDescent="0.25">
      <c r="A2276" s="23">
        <v>2275</v>
      </c>
      <c r="B2276" s="5" t="s">
        <v>0</v>
      </c>
      <c r="C2276" s="3" t="s">
        <v>51</v>
      </c>
      <c r="D2276" s="3" t="s">
        <v>51</v>
      </c>
      <c r="E2276" s="3" t="s">
        <v>48</v>
      </c>
      <c r="F2276" s="3" t="s">
        <v>41</v>
      </c>
      <c r="G2276" s="3">
        <v>39</v>
      </c>
      <c r="H2276" s="3" t="s">
        <v>9</v>
      </c>
      <c r="I2276" s="3" t="s">
        <v>59</v>
      </c>
      <c r="J2276" s="3">
        <v>409</v>
      </c>
      <c r="K2276" s="3">
        <v>15</v>
      </c>
      <c r="L2276" s="3">
        <v>15</v>
      </c>
      <c r="M2276" s="4">
        <f>PI()*(K2276/2)^2/1000+PI()*(L2276/2)^2/1000</f>
        <v>0.35342917352885173</v>
      </c>
      <c r="N2276" s="33">
        <v>0</v>
      </c>
      <c r="O2276" s="3">
        <v>5</v>
      </c>
      <c r="P2276" s="3">
        <v>1.6910000000000001</v>
      </c>
      <c r="Q2276" s="3">
        <v>1.095</v>
      </c>
      <c r="R2276" s="3">
        <v>1.095</v>
      </c>
      <c r="S2276" s="6">
        <v>0</v>
      </c>
      <c r="T2276" s="6">
        <f>R2276-S2276</f>
        <v>1.095</v>
      </c>
      <c r="U2276" s="3">
        <v>1.095</v>
      </c>
      <c r="V2276" s="6">
        <f>U2276-S2276</f>
        <v>1.095</v>
      </c>
      <c r="W2276" s="6">
        <f>100 - (1 - (((U2276-T2276)/U2276)+(S2276/T2276)))*100</f>
        <v>0</v>
      </c>
      <c r="X2276" s="3">
        <v>1.095</v>
      </c>
      <c r="Y2276" s="13">
        <f>(X2276-U2276)/U2276*100</f>
        <v>0</v>
      </c>
      <c r="Z2276" s="14">
        <f>IF(W2276&gt;10,"NA",Y2276)</f>
        <v>0</v>
      </c>
    </row>
    <row r="2277" spans="1:26" ht="19" x14ac:dyDescent="0.25">
      <c r="A2277" s="23">
        <v>2276</v>
      </c>
      <c r="B2277" s="5" t="s">
        <v>0</v>
      </c>
      <c r="C2277" s="3" t="s">
        <v>51</v>
      </c>
      <c r="D2277" s="3" t="s">
        <v>51</v>
      </c>
      <c r="E2277" s="3" t="s">
        <v>48</v>
      </c>
      <c r="F2277" s="3" t="s">
        <v>41</v>
      </c>
      <c r="G2277" s="3">
        <v>39</v>
      </c>
      <c r="H2277" s="3" t="s">
        <v>9</v>
      </c>
      <c r="I2277" s="3" t="s">
        <v>59</v>
      </c>
      <c r="J2277" s="3">
        <v>409</v>
      </c>
      <c r="K2277" s="3">
        <v>15</v>
      </c>
      <c r="L2277" s="3">
        <v>15</v>
      </c>
      <c r="M2277" s="4">
        <f>PI()*(K2277/2)^2/1000+PI()*(L2277/2)^2/1000</f>
        <v>0.35342917352885173</v>
      </c>
      <c r="N2277" s="33">
        <v>1</v>
      </c>
      <c r="O2277" s="3">
        <v>6</v>
      </c>
      <c r="P2277" s="3">
        <v>2.0329999999999999</v>
      </c>
      <c r="Q2277" s="3">
        <v>1.792</v>
      </c>
      <c r="R2277" s="3">
        <v>1.7589999999999999</v>
      </c>
      <c r="S2277" s="6">
        <v>0</v>
      </c>
      <c r="T2277" s="6">
        <f>R2277-S2277</f>
        <v>1.7589999999999999</v>
      </c>
      <c r="U2277" s="3">
        <v>1.88</v>
      </c>
      <c r="V2277" s="6">
        <f>U2277-S2277</f>
        <v>1.88</v>
      </c>
      <c r="W2277" s="6">
        <f>100 - (1 - (((U2277-T2277)/U2277)+(S2277/T2277)))*100</f>
        <v>6.4361702127659584</v>
      </c>
      <c r="X2277" s="3">
        <v>1.88</v>
      </c>
      <c r="Y2277" s="13">
        <f>(X2277-U2277)/U2277*100</f>
        <v>0</v>
      </c>
      <c r="Z2277" s="14">
        <f>IF(W2277&gt;10,"NA",Y2277)</f>
        <v>0</v>
      </c>
    </row>
    <row r="2278" spans="1:26" ht="19" x14ac:dyDescent="0.25">
      <c r="A2278" s="23">
        <v>2277</v>
      </c>
      <c r="B2278" s="5" t="s">
        <v>0</v>
      </c>
      <c r="C2278" s="3" t="s">
        <v>51</v>
      </c>
      <c r="D2278" s="3" t="s">
        <v>51</v>
      </c>
      <c r="E2278" s="3" t="s">
        <v>48</v>
      </c>
      <c r="F2278" s="3" t="s">
        <v>41</v>
      </c>
      <c r="G2278" s="3">
        <v>39</v>
      </c>
      <c r="H2278" s="3" t="s">
        <v>9</v>
      </c>
      <c r="I2278" s="3" t="s">
        <v>59</v>
      </c>
      <c r="J2278" s="3">
        <v>409</v>
      </c>
      <c r="K2278" s="3">
        <v>15</v>
      </c>
      <c r="L2278" s="3">
        <v>15</v>
      </c>
      <c r="M2278" s="4">
        <f>PI()*(K2278/2)^2/1000+PI()*(L2278/2)^2/1000</f>
        <v>0.35342917352885173</v>
      </c>
      <c r="N2278" s="33">
        <v>0</v>
      </c>
      <c r="O2278" s="3">
        <v>7</v>
      </c>
      <c r="P2278" s="3">
        <v>3.1619999999999999</v>
      </c>
      <c r="Q2278" s="3">
        <v>3.9140000000000001</v>
      </c>
      <c r="R2278" s="3">
        <v>3.8490000000000002</v>
      </c>
      <c r="S2278" s="6">
        <v>0</v>
      </c>
      <c r="T2278" s="6">
        <f>R2278-S2278</f>
        <v>3.8490000000000002</v>
      </c>
      <c r="U2278" s="3">
        <v>4.0060000000000002</v>
      </c>
      <c r="V2278" s="6">
        <f>U2278-S2278</f>
        <v>4.0060000000000002</v>
      </c>
      <c r="W2278" s="6">
        <f>100 - (1 - (((U2278-T2278)/U2278)+(S2278/T2278)))*100</f>
        <v>3.9191213180229738</v>
      </c>
      <c r="X2278" s="3">
        <v>4.0060000000000002</v>
      </c>
      <c r="Y2278" s="13">
        <f>(X2278-U2278)/U2278*100</f>
        <v>0</v>
      </c>
      <c r="Z2278" s="14">
        <f>IF(W2278&gt;10,"NA",Y2278)</f>
        <v>0</v>
      </c>
    </row>
    <row r="2279" spans="1:26" ht="19" x14ac:dyDescent="0.25">
      <c r="A2279" s="23">
        <v>2278</v>
      </c>
      <c r="B2279" s="5" t="s">
        <v>0</v>
      </c>
      <c r="C2279" s="3" t="s">
        <v>51</v>
      </c>
      <c r="D2279" s="3" t="s">
        <v>51</v>
      </c>
      <c r="E2279" s="3" t="s">
        <v>48</v>
      </c>
      <c r="F2279" s="3" t="s">
        <v>41</v>
      </c>
      <c r="G2279" s="3">
        <v>39</v>
      </c>
      <c r="H2279" s="3" t="s">
        <v>9</v>
      </c>
      <c r="I2279" s="3" t="s">
        <v>59</v>
      </c>
      <c r="J2279" s="3">
        <v>409</v>
      </c>
      <c r="K2279" s="3">
        <v>15</v>
      </c>
      <c r="L2279" s="3">
        <v>15</v>
      </c>
      <c r="M2279" s="4">
        <f>PI()*(K2279/2)^2/1000+PI()*(L2279/2)^2/1000</f>
        <v>0.35342917352885173</v>
      </c>
      <c r="N2279" s="33">
        <v>0</v>
      </c>
      <c r="O2279" s="3">
        <v>8</v>
      </c>
      <c r="P2279" s="3">
        <v>3.044</v>
      </c>
      <c r="Q2279" s="3">
        <v>3.1219999999999999</v>
      </c>
      <c r="R2279" s="3">
        <v>2.9809999999999999</v>
      </c>
      <c r="S2279" s="6">
        <v>0</v>
      </c>
      <c r="T2279" s="6">
        <f>R2279-S2279</f>
        <v>2.9809999999999999</v>
      </c>
      <c r="U2279" s="3">
        <v>3.145</v>
      </c>
      <c r="V2279" s="6">
        <f>U2279-S2279</f>
        <v>3.145</v>
      </c>
      <c r="W2279" s="6">
        <f>100 - (1 - (((U2279-T2279)/U2279)+(S2279/T2279)))*100</f>
        <v>5.214626391096985</v>
      </c>
      <c r="X2279" s="3">
        <v>3.145</v>
      </c>
      <c r="Y2279" s="13">
        <f>(X2279-U2279)/U2279*100</f>
        <v>0</v>
      </c>
      <c r="Z2279" s="14">
        <f>IF(W2279&gt;10,"NA",Y2279)</f>
        <v>0</v>
      </c>
    </row>
    <row r="2280" spans="1:26" ht="19" x14ac:dyDescent="0.25">
      <c r="A2280" s="23">
        <v>2279</v>
      </c>
      <c r="B2280" s="5" t="s">
        <v>0</v>
      </c>
      <c r="C2280" s="3" t="s">
        <v>51</v>
      </c>
      <c r="D2280" s="3" t="s">
        <v>51</v>
      </c>
      <c r="E2280" s="3" t="s">
        <v>48</v>
      </c>
      <c r="F2280" s="3" t="s">
        <v>41</v>
      </c>
      <c r="G2280" s="3">
        <v>39</v>
      </c>
      <c r="H2280" s="3" t="s">
        <v>9</v>
      </c>
      <c r="I2280" s="3" t="s">
        <v>59</v>
      </c>
      <c r="J2280" s="3">
        <v>409</v>
      </c>
      <c r="K2280" s="3">
        <v>15</v>
      </c>
      <c r="L2280" s="3">
        <v>15</v>
      </c>
      <c r="M2280" s="4">
        <f>PI()*(K2280/2)^2/1000+PI()*(L2280/2)^2/1000</f>
        <v>0.35342917352885173</v>
      </c>
      <c r="N2280" s="33">
        <v>0</v>
      </c>
      <c r="O2280" s="3">
        <v>9</v>
      </c>
      <c r="P2280" s="3">
        <v>2.766</v>
      </c>
      <c r="Q2280" s="3">
        <v>2.8290000000000002</v>
      </c>
      <c r="R2280" s="3">
        <v>2.782</v>
      </c>
      <c r="S2280" s="6">
        <v>0</v>
      </c>
      <c r="T2280" s="6">
        <f>R2280-S2280</f>
        <v>2.782</v>
      </c>
      <c r="U2280" s="3">
        <v>2.782</v>
      </c>
      <c r="V2280" s="6">
        <f>U2280-S2280</f>
        <v>2.782</v>
      </c>
      <c r="W2280" s="6">
        <f>100 - (1 - (((U2280-T2280)/U2280)+(S2280/T2280)))*100</f>
        <v>0</v>
      </c>
      <c r="X2280" s="3">
        <v>2.782</v>
      </c>
      <c r="Y2280" s="13">
        <f>(X2280-U2280)/U2280*100</f>
        <v>0</v>
      </c>
      <c r="Z2280" s="14">
        <f>IF(W2280&gt;10,"NA",Y2280)</f>
        <v>0</v>
      </c>
    </row>
    <row r="2281" spans="1:26" ht="19" x14ac:dyDescent="0.25">
      <c r="A2281" s="23">
        <v>2280</v>
      </c>
      <c r="B2281" s="5" t="s">
        <v>0</v>
      </c>
      <c r="C2281" s="3" t="s">
        <v>51</v>
      </c>
      <c r="D2281" s="3" t="s">
        <v>51</v>
      </c>
      <c r="E2281" s="3" t="s">
        <v>48</v>
      </c>
      <c r="F2281" s="3" t="s">
        <v>41</v>
      </c>
      <c r="G2281" s="3">
        <v>39</v>
      </c>
      <c r="H2281" s="3" t="s">
        <v>9</v>
      </c>
      <c r="I2281" s="3" t="s">
        <v>59</v>
      </c>
      <c r="J2281" s="3">
        <v>409</v>
      </c>
      <c r="K2281" s="3">
        <v>15</v>
      </c>
      <c r="L2281" s="3">
        <v>15</v>
      </c>
      <c r="M2281" s="4">
        <f>PI()*(K2281/2)^2/1000+PI()*(L2281/2)^2/1000</f>
        <v>0.35342917352885173</v>
      </c>
      <c r="N2281" s="33">
        <v>0</v>
      </c>
      <c r="O2281" s="3">
        <v>10</v>
      </c>
      <c r="P2281" s="3">
        <v>2.6429999999999998</v>
      </c>
      <c r="Q2281" s="3">
        <v>2.016</v>
      </c>
      <c r="R2281" s="3">
        <v>1.964</v>
      </c>
      <c r="S2281" s="6">
        <v>0</v>
      </c>
      <c r="T2281" s="6">
        <f>R2281-S2281</f>
        <v>1.964</v>
      </c>
      <c r="U2281" s="3">
        <v>2.3170000000000002</v>
      </c>
      <c r="V2281" s="6">
        <f>U2281-S2281</f>
        <v>2.3170000000000002</v>
      </c>
      <c r="W2281" s="6">
        <f>100 - (1 - (((U2281-T2281)/U2281)+(S2281/T2281)))*100</f>
        <v>15.235217954251198</v>
      </c>
      <c r="X2281" s="3">
        <v>2.3170000000000002</v>
      </c>
      <c r="Y2281" s="13">
        <f>(X2281-U2281)/U2281*100</f>
        <v>0</v>
      </c>
      <c r="Z2281" s="14" t="str">
        <f>IF(W2281&gt;10,"NA",Y2281)</f>
        <v>NA</v>
      </c>
    </row>
    <row r="2282" spans="1:26" ht="19" x14ac:dyDescent="0.25">
      <c r="A2282" s="23">
        <v>2281</v>
      </c>
      <c r="B2282" s="5" t="s">
        <v>0</v>
      </c>
      <c r="C2282" s="3" t="s">
        <v>51</v>
      </c>
      <c r="D2282" s="3" t="s">
        <v>51</v>
      </c>
      <c r="E2282" s="3" t="s">
        <v>48</v>
      </c>
      <c r="F2282" s="3" t="s">
        <v>41</v>
      </c>
      <c r="G2282" s="3">
        <v>39</v>
      </c>
      <c r="H2282" s="3" t="s">
        <v>9</v>
      </c>
      <c r="I2282" s="3" t="s">
        <v>59</v>
      </c>
      <c r="J2282" s="3">
        <v>409</v>
      </c>
      <c r="K2282" s="3">
        <v>15</v>
      </c>
      <c r="L2282" s="3">
        <v>15</v>
      </c>
      <c r="M2282" s="4">
        <f>PI()*(K2282/2)^2/1000+PI()*(L2282/2)^2/1000</f>
        <v>0.35342917352885173</v>
      </c>
      <c r="N2282" s="33">
        <v>1</v>
      </c>
      <c r="O2282" s="3">
        <v>11</v>
      </c>
      <c r="P2282" s="3">
        <v>1.958</v>
      </c>
      <c r="Q2282" s="3">
        <v>1.383</v>
      </c>
      <c r="R2282" s="3">
        <v>1.34</v>
      </c>
      <c r="S2282" s="6">
        <v>0</v>
      </c>
      <c r="T2282" s="6">
        <f>R2282-S2282</f>
        <v>1.34</v>
      </c>
      <c r="U2282" s="3">
        <v>1.34</v>
      </c>
      <c r="V2282" s="6">
        <f>U2282-S2282</f>
        <v>1.34</v>
      </c>
      <c r="W2282" s="6">
        <f>100 - (1 - (((U2282-T2282)/U2282)+(S2282/T2282)))*100</f>
        <v>0</v>
      </c>
      <c r="X2282" s="3">
        <v>1.34</v>
      </c>
      <c r="Y2282" s="13">
        <f>(X2282-U2282)/U2282*100</f>
        <v>0</v>
      </c>
      <c r="Z2282" s="14">
        <f>IF(W2282&gt;10,"NA",Y2282)</f>
        <v>0</v>
      </c>
    </row>
    <row r="2283" spans="1:26" ht="19" x14ac:dyDescent="0.25">
      <c r="A2283" s="23">
        <v>2282</v>
      </c>
      <c r="B2283" s="5" t="s">
        <v>0</v>
      </c>
      <c r="C2283" s="3" t="s">
        <v>51</v>
      </c>
      <c r="D2283" s="3" t="s">
        <v>51</v>
      </c>
      <c r="E2283" s="3" t="s">
        <v>48</v>
      </c>
      <c r="F2283" s="3" t="s">
        <v>41</v>
      </c>
      <c r="G2283" s="3">
        <v>39</v>
      </c>
      <c r="H2283" s="3" t="s">
        <v>17</v>
      </c>
      <c r="I2283" s="3" t="s">
        <v>59</v>
      </c>
      <c r="J2283" s="3">
        <v>409</v>
      </c>
      <c r="K2283" s="3">
        <v>15</v>
      </c>
      <c r="L2283" s="3">
        <v>15</v>
      </c>
      <c r="M2283" s="4">
        <f>PI()*(K2283/2)^2/1000+PI()*(L2283/2)^2/1000</f>
        <v>0.35342917352885173</v>
      </c>
      <c r="N2283" s="33">
        <v>1</v>
      </c>
      <c r="O2283" s="3">
        <v>1</v>
      </c>
      <c r="P2283" s="3">
        <v>2.9039999999999999</v>
      </c>
      <c r="Q2283" s="3">
        <v>3.738</v>
      </c>
      <c r="R2283" s="3">
        <v>3.6560000000000001</v>
      </c>
      <c r="S2283" s="6">
        <v>0</v>
      </c>
      <c r="T2283" s="6">
        <f>R2283-S2283</f>
        <v>3.6560000000000001</v>
      </c>
      <c r="U2283" s="3">
        <v>3.6560000000000001</v>
      </c>
      <c r="V2283" s="6">
        <f>U2283-S2283</f>
        <v>3.6560000000000001</v>
      </c>
      <c r="W2283" s="6">
        <f>100 - (1 - (((U2283-T2283)/U2283)+(S2283/T2283)))*100</f>
        <v>0</v>
      </c>
      <c r="X2283" s="3">
        <v>3.6560000000000001</v>
      </c>
      <c r="Y2283" s="13">
        <f>(X2283-U2283)/U2283*100</f>
        <v>0</v>
      </c>
      <c r="Z2283" s="14">
        <f>IF(W2283&gt;10,"NA",Y2283)</f>
        <v>0</v>
      </c>
    </row>
    <row r="2284" spans="1:26" ht="19" x14ac:dyDescent="0.25">
      <c r="A2284" s="23">
        <v>2283</v>
      </c>
      <c r="B2284" s="5" t="s">
        <v>0</v>
      </c>
      <c r="C2284" s="3" t="s">
        <v>51</v>
      </c>
      <c r="D2284" s="3" t="s">
        <v>51</v>
      </c>
      <c r="E2284" s="3" t="s">
        <v>48</v>
      </c>
      <c r="F2284" s="3" t="s">
        <v>41</v>
      </c>
      <c r="G2284" s="3">
        <v>39</v>
      </c>
      <c r="H2284" s="3" t="s">
        <v>17</v>
      </c>
      <c r="I2284" s="3" t="s">
        <v>59</v>
      </c>
      <c r="J2284" s="3">
        <v>409</v>
      </c>
      <c r="K2284" s="3">
        <v>15</v>
      </c>
      <c r="L2284" s="3">
        <v>15</v>
      </c>
      <c r="M2284" s="4">
        <f>PI()*(K2284/2)^2/1000+PI()*(L2284/2)^2/1000</f>
        <v>0.35342917352885173</v>
      </c>
      <c r="N2284" s="33">
        <v>1</v>
      </c>
      <c r="O2284" s="3">
        <v>2</v>
      </c>
      <c r="P2284" s="3">
        <v>2.4580000000000002</v>
      </c>
      <c r="Q2284" s="3">
        <v>2.1339999999999999</v>
      </c>
      <c r="R2284" s="3">
        <v>2.0880000000000001</v>
      </c>
      <c r="S2284" s="6">
        <v>0</v>
      </c>
      <c r="T2284" s="6">
        <f>R2284-S2284</f>
        <v>2.0880000000000001</v>
      </c>
      <c r="U2284" s="3">
        <v>2.1640000000000001</v>
      </c>
      <c r="V2284" s="6">
        <f>U2284-S2284</f>
        <v>2.1640000000000001</v>
      </c>
      <c r="W2284" s="6">
        <f>100 - (1 - (((U2284-T2284)/U2284)+(S2284/T2284)))*100</f>
        <v>3.5120147874306866</v>
      </c>
      <c r="X2284" s="3">
        <v>2.1640000000000001</v>
      </c>
      <c r="Y2284" s="13">
        <f>(X2284-U2284)/U2284*100</f>
        <v>0</v>
      </c>
      <c r="Z2284" s="14">
        <f>IF(W2284&gt;10,"NA",Y2284)</f>
        <v>0</v>
      </c>
    </row>
    <row r="2285" spans="1:26" ht="19" x14ac:dyDescent="0.25">
      <c r="A2285" s="23">
        <v>2284</v>
      </c>
      <c r="B2285" s="5" t="s">
        <v>0</v>
      </c>
      <c r="C2285" s="3" t="s">
        <v>51</v>
      </c>
      <c r="D2285" s="3" t="s">
        <v>51</v>
      </c>
      <c r="E2285" s="3" t="s">
        <v>48</v>
      </c>
      <c r="F2285" s="3" t="s">
        <v>41</v>
      </c>
      <c r="G2285" s="3">
        <v>39</v>
      </c>
      <c r="H2285" s="3" t="s">
        <v>17</v>
      </c>
      <c r="I2285" s="3" t="s">
        <v>59</v>
      </c>
      <c r="J2285" s="3">
        <v>409</v>
      </c>
      <c r="K2285" s="3">
        <v>15</v>
      </c>
      <c r="L2285" s="3">
        <v>15</v>
      </c>
      <c r="M2285" s="4">
        <f>PI()*(K2285/2)^2/1000+PI()*(L2285/2)^2/1000</f>
        <v>0.35342917352885173</v>
      </c>
      <c r="N2285" s="33">
        <v>1</v>
      </c>
      <c r="O2285" s="3">
        <v>3</v>
      </c>
      <c r="P2285" s="3">
        <v>2.13</v>
      </c>
      <c r="Q2285" s="3">
        <v>1.7789999999999999</v>
      </c>
      <c r="R2285" s="3">
        <v>1.73</v>
      </c>
      <c r="S2285" s="6">
        <v>0</v>
      </c>
      <c r="T2285" s="6">
        <f>R2285-S2285</f>
        <v>1.73</v>
      </c>
      <c r="U2285" s="3">
        <v>1.73</v>
      </c>
      <c r="V2285" s="6">
        <f>U2285-S2285</f>
        <v>1.73</v>
      </c>
      <c r="W2285" s="6">
        <f>100 - (1 - (((U2285-T2285)/U2285)+(S2285/T2285)))*100</f>
        <v>0</v>
      </c>
      <c r="X2285" s="3">
        <v>1.73</v>
      </c>
      <c r="Y2285" s="13">
        <f>(X2285-U2285)/U2285*100</f>
        <v>0</v>
      </c>
      <c r="Z2285" s="14">
        <f>IF(W2285&gt;10,"NA",Y2285)</f>
        <v>0</v>
      </c>
    </row>
    <row r="2286" spans="1:26" ht="19" x14ac:dyDescent="0.25">
      <c r="A2286" s="23">
        <v>2285</v>
      </c>
      <c r="B2286" s="5" t="s">
        <v>0</v>
      </c>
      <c r="C2286" s="3" t="s">
        <v>51</v>
      </c>
      <c r="D2286" s="3" t="s">
        <v>51</v>
      </c>
      <c r="E2286" s="3" t="s">
        <v>48</v>
      </c>
      <c r="F2286" s="3" t="s">
        <v>41</v>
      </c>
      <c r="G2286" s="3">
        <v>39</v>
      </c>
      <c r="H2286" s="3" t="s">
        <v>17</v>
      </c>
      <c r="I2286" s="3" t="s">
        <v>59</v>
      </c>
      <c r="J2286" s="3">
        <v>409</v>
      </c>
      <c r="K2286" s="3">
        <v>15</v>
      </c>
      <c r="L2286" s="3">
        <v>15</v>
      </c>
      <c r="M2286" s="4">
        <f>PI()*(K2286/2)^2/1000+PI()*(L2286/2)^2/1000</f>
        <v>0.35342917352885173</v>
      </c>
      <c r="N2286" s="33">
        <v>1</v>
      </c>
      <c r="O2286" s="3">
        <v>4</v>
      </c>
      <c r="P2286" s="3">
        <v>2.0569999999999999</v>
      </c>
      <c r="Q2286" s="3">
        <v>1.8979999999999999</v>
      </c>
      <c r="R2286" s="3">
        <v>1.863</v>
      </c>
      <c r="S2286" s="6">
        <v>0</v>
      </c>
      <c r="T2286" s="6">
        <f>R2286-S2286</f>
        <v>1.863</v>
      </c>
      <c r="U2286" s="3">
        <v>1.863</v>
      </c>
      <c r="V2286" s="6">
        <f>U2286-S2286</f>
        <v>1.863</v>
      </c>
      <c r="W2286" s="6">
        <f>100 - (1 - (((U2286-T2286)/U2286)+(S2286/T2286)))*100</f>
        <v>0</v>
      </c>
      <c r="X2286" s="3">
        <v>1.863</v>
      </c>
      <c r="Y2286" s="13">
        <f>(X2286-U2286)/U2286*100</f>
        <v>0</v>
      </c>
      <c r="Z2286" s="14">
        <f>IF(W2286&gt;10,"NA",Y2286)</f>
        <v>0</v>
      </c>
    </row>
    <row r="2287" spans="1:26" ht="19" x14ac:dyDescent="0.25">
      <c r="A2287" s="23">
        <v>2286</v>
      </c>
      <c r="B2287" s="5" t="s">
        <v>0</v>
      </c>
      <c r="C2287" s="3" t="s">
        <v>51</v>
      </c>
      <c r="D2287" s="3" t="s">
        <v>51</v>
      </c>
      <c r="E2287" s="3" t="s">
        <v>48</v>
      </c>
      <c r="F2287" s="3" t="s">
        <v>41</v>
      </c>
      <c r="G2287" s="3">
        <v>39</v>
      </c>
      <c r="H2287" s="3" t="s">
        <v>17</v>
      </c>
      <c r="I2287" s="3" t="s">
        <v>59</v>
      </c>
      <c r="J2287" s="3">
        <v>409</v>
      </c>
      <c r="K2287" s="3">
        <v>15</v>
      </c>
      <c r="L2287" s="3">
        <v>15</v>
      </c>
      <c r="M2287" s="4">
        <f>PI()*(K2287/2)^2/1000+PI()*(L2287/2)^2/1000</f>
        <v>0.35342917352885173</v>
      </c>
      <c r="N2287" s="33">
        <v>1</v>
      </c>
      <c r="O2287" s="3">
        <v>5</v>
      </c>
      <c r="P2287" s="3">
        <v>1.825</v>
      </c>
      <c r="Q2287" s="3">
        <v>1.5649999999999999</v>
      </c>
      <c r="R2287" s="3">
        <v>1.5429999999999999</v>
      </c>
      <c r="S2287" s="6">
        <v>0</v>
      </c>
      <c r="T2287" s="6">
        <f>R2287-S2287</f>
        <v>1.5429999999999999</v>
      </c>
      <c r="U2287" s="3">
        <v>1.589</v>
      </c>
      <c r="V2287" s="6">
        <f>U2287-S2287</f>
        <v>1.589</v>
      </c>
      <c r="W2287" s="6">
        <f>100 - (1 - (((U2287-T2287)/U2287)+(S2287/T2287)))*100</f>
        <v>2.8949024543738204</v>
      </c>
      <c r="X2287" s="3">
        <v>1.589</v>
      </c>
      <c r="Y2287" s="13">
        <f>(X2287-U2287)/U2287*100</f>
        <v>0</v>
      </c>
      <c r="Z2287" s="14">
        <f>IF(W2287&gt;10,"NA",Y2287)</f>
        <v>0</v>
      </c>
    </row>
    <row r="2288" spans="1:26" ht="19" x14ac:dyDescent="0.25">
      <c r="A2288" s="23">
        <v>2287</v>
      </c>
      <c r="B2288" s="5" t="s">
        <v>0</v>
      </c>
      <c r="C2288" s="3" t="s">
        <v>51</v>
      </c>
      <c r="D2288" s="3" t="s">
        <v>51</v>
      </c>
      <c r="E2288" s="3" t="s">
        <v>48</v>
      </c>
      <c r="F2288" s="3" t="s">
        <v>41</v>
      </c>
      <c r="G2288" s="3">
        <v>39</v>
      </c>
      <c r="H2288" s="3" t="s">
        <v>17</v>
      </c>
      <c r="I2288" s="3" t="s">
        <v>59</v>
      </c>
      <c r="J2288" s="3">
        <v>409</v>
      </c>
      <c r="K2288" s="3">
        <v>15</v>
      </c>
      <c r="L2288" s="3">
        <v>15</v>
      </c>
      <c r="M2288" s="4">
        <f>PI()*(K2288/2)^2/1000+PI()*(L2288/2)^2/1000</f>
        <v>0.35342917352885173</v>
      </c>
      <c r="N2288" s="33">
        <v>0</v>
      </c>
      <c r="O2288" s="3">
        <v>6</v>
      </c>
      <c r="P2288" s="3">
        <v>2.181</v>
      </c>
      <c r="Q2288" s="3">
        <v>1.9350000000000001</v>
      </c>
      <c r="R2288" s="3">
        <v>1.913</v>
      </c>
      <c r="S2288" s="6">
        <v>0</v>
      </c>
      <c r="T2288" s="6">
        <f>R2288-S2288</f>
        <v>1.913</v>
      </c>
      <c r="U2288" s="3">
        <v>2.7189999999999999</v>
      </c>
      <c r="V2288" s="6">
        <f>U2288-S2288</f>
        <v>2.7189999999999999</v>
      </c>
      <c r="W2288" s="6">
        <f>100 - (1 - (((U2288-T2288)/U2288)+(S2288/T2288)))*100</f>
        <v>29.643251195292379</v>
      </c>
      <c r="X2288" s="3">
        <v>2.7189999999999999</v>
      </c>
      <c r="Y2288" s="13">
        <f>(X2288-U2288)/U2288*100</f>
        <v>0</v>
      </c>
      <c r="Z2288" s="14" t="str">
        <f>IF(W2288&gt;10,"NA",Y2288)</f>
        <v>NA</v>
      </c>
    </row>
    <row r="2289" spans="1:28" ht="19" x14ac:dyDescent="0.25">
      <c r="A2289" s="23">
        <v>2288</v>
      </c>
      <c r="B2289" s="5" t="s">
        <v>0</v>
      </c>
      <c r="C2289" s="3" t="s">
        <v>51</v>
      </c>
      <c r="D2289" s="3" t="s">
        <v>51</v>
      </c>
      <c r="E2289" s="3" t="s">
        <v>48</v>
      </c>
      <c r="F2289" s="3" t="s">
        <v>41</v>
      </c>
      <c r="G2289" s="3">
        <v>39</v>
      </c>
      <c r="H2289" s="3" t="s">
        <v>17</v>
      </c>
      <c r="I2289" s="3" t="s">
        <v>59</v>
      </c>
      <c r="J2289" s="3">
        <v>409</v>
      </c>
      <c r="K2289" s="3">
        <v>15</v>
      </c>
      <c r="L2289" s="3">
        <v>15</v>
      </c>
      <c r="M2289" s="4">
        <f>PI()*(K2289/2)^2/1000+PI()*(L2289/2)^2/1000</f>
        <v>0.35342917352885173</v>
      </c>
      <c r="N2289" s="33">
        <v>0</v>
      </c>
      <c r="O2289" s="3">
        <v>7</v>
      </c>
      <c r="P2289" s="3">
        <v>3.2989999999999999</v>
      </c>
      <c r="Q2289" s="3">
        <v>4.6779999999999999</v>
      </c>
      <c r="R2289" s="3">
        <v>4.6779999999999999</v>
      </c>
      <c r="S2289" s="6">
        <v>0</v>
      </c>
      <c r="T2289" s="6">
        <f>R2289-S2289</f>
        <v>4.6779999999999999</v>
      </c>
      <c r="U2289" s="3">
        <v>4.8310000000000004</v>
      </c>
      <c r="V2289" s="6">
        <f>U2289-S2289</f>
        <v>4.8310000000000004</v>
      </c>
      <c r="W2289" s="6">
        <f>100 - (1 - (((U2289-T2289)/U2289)+(S2289/T2289)))*100</f>
        <v>3.1670461602152784</v>
      </c>
      <c r="X2289" s="3">
        <v>4.8310000000000004</v>
      </c>
      <c r="Y2289" s="13">
        <f>(X2289-U2289)/U2289*100</f>
        <v>0</v>
      </c>
      <c r="Z2289" s="14">
        <f>IF(W2289&gt;10,"NA",Y2289)</f>
        <v>0</v>
      </c>
    </row>
    <row r="2290" spans="1:28" ht="19" x14ac:dyDescent="0.25">
      <c r="A2290" s="23">
        <v>2289</v>
      </c>
      <c r="B2290" s="5" t="s">
        <v>0</v>
      </c>
      <c r="C2290" s="3" t="s">
        <v>51</v>
      </c>
      <c r="D2290" s="3" t="s">
        <v>51</v>
      </c>
      <c r="E2290" s="3" t="s">
        <v>48</v>
      </c>
      <c r="F2290" s="3" t="s">
        <v>41</v>
      </c>
      <c r="G2290" s="3">
        <v>39</v>
      </c>
      <c r="H2290" s="3" t="s">
        <v>17</v>
      </c>
      <c r="I2290" s="3" t="s">
        <v>59</v>
      </c>
      <c r="J2290" s="3">
        <v>409</v>
      </c>
      <c r="K2290" s="3">
        <v>15</v>
      </c>
      <c r="L2290" s="3">
        <v>15</v>
      </c>
      <c r="M2290" s="4">
        <f>PI()*(K2290/2)^2/1000+PI()*(L2290/2)^2/1000</f>
        <v>0.35342917352885173</v>
      </c>
      <c r="N2290" s="33">
        <v>0</v>
      </c>
      <c r="O2290" s="3">
        <v>8</v>
      </c>
      <c r="P2290" s="3">
        <v>3.3820000000000001</v>
      </c>
      <c r="Q2290" s="3">
        <v>4.0570000000000004</v>
      </c>
      <c r="R2290" s="3">
        <v>4.0369999999999999</v>
      </c>
      <c r="S2290" s="6">
        <v>0</v>
      </c>
      <c r="T2290" s="6">
        <f>R2290-S2290</f>
        <v>4.0369999999999999</v>
      </c>
      <c r="U2290" s="3">
        <v>4.2359999999999998</v>
      </c>
      <c r="V2290" s="6">
        <f>U2290-S2290</f>
        <v>4.2359999999999998</v>
      </c>
      <c r="W2290" s="6">
        <f>100 - (1 - (((U2290-T2290)/U2290)+(S2290/T2290)))*100</f>
        <v>4.6978281397544777</v>
      </c>
      <c r="X2290" s="3">
        <v>4.2359999999999998</v>
      </c>
      <c r="Y2290" s="13">
        <f>(X2290-U2290)/U2290*100</f>
        <v>0</v>
      </c>
      <c r="Z2290" s="14">
        <f>IF(W2290&gt;10,"NA",Y2290)</f>
        <v>0</v>
      </c>
    </row>
    <row r="2291" spans="1:28" ht="19" x14ac:dyDescent="0.25">
      <c r="A2291" s="23">
        <v>2290</v>
      </c>
      <c r="B2291" s="5" t="s">
        <v>0</v>
      </c>
      <c r="C2291" s="3" t="s">
        <v>51</v>
      </c>
      <c r="D2291" s="3" t="s">
        <v>51</v>
      </c>
      <c r="E2291" s="3" t="s">
        <v>48</v>
      </c>
      <c r="F2291" s="3" t="s">
        <v>41</v>
      </c>
      <c r="G2291" s="3">
        <v>39</v>
      </c>
      <c r="H2291" s="3" t="s">
        <v>17</v>
      </c>
      <c r="I2291" s="3" t="s">
        <v>59</v>
      </c>
      <c r="J2291" s="3">
        <v>409</v>
      </c>
      <c r="K2291" s="3">
        <v>15</v>
      </c>
      <c r="L2291" s="3">
        <v>15</v>
      </c>
      <c r="M2291" s="4">
        <f>PI()*(K2291/2)^2/1000+PI()*(L2291/2)^2/1000</f>
        <v>0.35342917352885173</v>
      </c>
      <c r="N2291" s="33">
        <v>0</v>
      </c>
      <c r="O2291" s="3">
        <v>9</v>
      </c>
      <c r="P2291" s="3">
        <v>2.4830000000000001</v>
      </c>
      <c r="Q2291" s="3">
        <v>2.399</v>
      </c>
      <c r="R2291" s="3">
        <v>2.399</v>
      </c>
      <c r="S2291" s="6">
        <v>0</v>
      </c>
      <c r="T2291" s="6">
        <f>R2291-S2291</f>
        <v>2.399</v>
      </c>
      <c r="U2291" s="3">
        <v>3.3940000000000001</v>
      </c>
      <c r="V2291" s="6">
        <f>U2291-S2291</f>
        <v>3.3940000000000001</v>
      </c>
      <c r="W2291" s="6">
        <f>100 - (1 - (((U2291-T2291)/U2291)+(S2291/T2291)))*100</f>
        <v>29.316440777843255</v>
      </c>
      <c r="X2291" s="3">
        <v>3.3940000000000001</v>
      </c>
      <c r="Y2291" s="13">
        <f>(X2291-U2291)/U2291*100</f>
        <v>0</v>
      </c>
      <c r="Z2291" s="14" t="str">
        <f>IF(W2291&gt;10,"NA",Y2291)</f>
        <v>NA</v>
      </c>
    </row>
    <row r="2292" spans="1:28" ht="19" x14ac:dyDescent="0.25">
      <c r="A2292" s="23">
        <v>2291</v>
      </c>
      <c r="B2292" s="5" t="s">
        <v>0</v>
      </c>
      <c r="C2292" s="3" t="s">
        <v>51</v>
      </c>
      <c r="D2292" s="3" t="s">
        <v>51</v>
      </c>
      <c r="E2292" s="3" t="s">
        <v>48</v>
      </c>
      <c r="F2292" s="3" t="s">
        <v>41</v>
      </c>
      <c r="G2292" s="3">
        <v>39</v>
      </c>
      <c r="H2292" s="3" t="s">
        <v>17</v>
      </c>
      <c r="I2292" s="3" t="s">
        <v>59</v>
      </c>
      <c r="J2292" s="3">
        <v>409</v>
      </c>
      <c r="K2292" s="3">
        <v>15</v>
      </c>
      <c r="L2292" s="3">
        <v>15</v>
      </c>
      <c r="M2292" s="4">
        <f>PI()*(K2292/2)^2/1000+PI()*(L2292/2)^2/1000</f>
        <v>0.35342917352885173</v>
      </c>
      <c r="N2292" s="33">
        <v>1</v>
      </c>
      <c r="O2292" s="3">
        <v>10</v>
      </c>
      <c r="P2292" s="3">
        <v>3.2429999999999999</v>
      </c>
      <c r="Q2292" s="3">
        <v>4.3360000000000003</v>
      </c>
      <c r="R2292" s="3">
        <v>4.2709999999999999</v>
      </c>
      <c r="S2292" s="6">
        <v>0</v>
      </c>
      <c r="T2292" s="6">
        <f>R2292-S2292</f>
        <v>4.2709999999999999</v>
      </c>
      <c r="U2292" s="3">
        <v>4.28</v>
      </c>
      <c r="V2292" s="6">
        <f>U2292-S2292</f>
        <v>4.28</v>
      </c>
      <c r="W2292" s="6">
        <f>100 - (1 - (((U2292-T2292)/U2292)+(S2292/T2292)))*100</f>
        <v>0.21028037383177889</v>
      </c>
      <c r="X2292" s="3">
        <v>4.28</v>
      </c>
      <c r="Y2292" s="13">
        <f>(X2292-U2292)/U2292*100</f>
        <v>0</v>
      </c>
      <c r="Z2292" s="14">
        <f>IF(W2292&gt;10,"NA",Y2292)</f>
        <v>0</v>
      </c>
    </row>
    <row r="2293" spans="1:28" ht="19" x14ac:dyDescent="0.25">
      <c r="A2293" s="23">
        <v>2292</v>
      </c>
      <c r="B2293" s="5" t="s">
        <v>0</v>
      </c>
      <c r="C2293" s="3" t="s">
        <v>51</v>
      </c>
      <c r="D2293" s="3" t="s">
        <v>51</v>
      </c>
      <c r="E2293" s="3" t="s">
        <v>48</v>
      </c>
      <c r="F2293" s="3" t="s">
        <v>41</v>
      </c>
      <c r="G2293" s="3">
        <v>40</v>
      </c>
      <c r="H2293" s="3" t="s">
        <v>9</v>
      </c>
      <c r="I2293" s="3" t="s">
        <v>60</v>
      </c>
      <c r="J2293" s="3">
        <v>393</v>
      </c>
      <c r="K2293" s="3">
        <v>30</v>
      </c>
      <c r="L2293" s="3">
        <v>0</v>
      </c>
      <c r="M2293" s="4">
        <f>PI()*(K2293/2)^2/1000+PI()*(L2293/2)^2/1000</f>
        <v>0.70685834705770345</v>
      </c>
      <c r="N2293" s="33">
        <v>0</v>
      </c>
      <c r="O2293" s="3">
        <v>1</v>
      </c>
      <c r="P2293" s="3">
        <v>2.2810000000000001</v>
      </c>
      <c r="Q2293" s="3">
        <v>1.925</v>
      </c>
      <c r="R2293" s="3">
        <v>1.8180000000000001</v>
      </c>
      <c r="S2293" s="6">
        <v>0</v>
      </c>
      <c r="T2293" s="6">
        <f>R2293-S2293</f>
        <v>1.8180000000000001</v>
      </c>
      <c r="U2293" s="3">
        <v>1.8180000000000001</v>
      </c>
      <c r="V2293" s="6">
        <f>U2293-S2293</f>
        <v>1.8180000000000001</v>
      </c>
      <c r="W2293" s="6">
        <f>100 - (1 - (((U2293-T2293)/U2293)+(S2293/T2293)))*100</f>
        <v>0</v>
      </c>
      <c r="X2293" s="3">
        <v>1.8180000000000001</v>
      </c>
      <c r="Y2293" s="13">
        <f>(X2293-U2293)/U2293*100</f>
        <v>0</v>
      </c>
      <c r="Z2293" s="14">
        <f>IF(W2293&gt;10,"NA",Y2293)</f>
        <v>0</v>
      </c>
      <c r="AB2293" s="11"/>
    </row>
    <row r="2294" spans="1:28" ht="19" x14ac:dyDescent="0.25">
      <c r="A2294" s="23">
        <v>2293</v>
      </c>
      <c r="B2294" s="5" t="s">
        <v>0</v>
      </c>
      <c r="C2294" s="3" t="s">
        <v>51</v>
      </c>
      <c r="D2294" s="3" t="s">
        <v>51</v>
      </c>
      <c r="E2294" s="3" t="s">
        <v>48</v>
      </c>
      <c r="F2294" s="3" t="s">
        <v>41</v>
      </c>
      <c r="G2294" s="3">
        <v>40</v>
      </c>
      <c r="H2294" s="3" t="s">
        <v>9</v>
      </c>
      <c r="I2294" s="3" t="s">
        <v>60</v>
      </c>
      <c r="J2294" s="3">
        <v>393</v>
      </c>
      <c r="K2294" s="3">
        <v>30</v>
      </c>
      <c r="L2294" s="3">
        <v>0</v>
      </c>
      <c r="M2294" s="4">
        <f>PI()*(K2294/2)^2/1000+PI()*(L2294/2)^2/1000</f>
        <v>0.70685834705770345</v>
      </c>
      <c r="N2294" s="33">
        <v>1</v>
      </c>
      <c r="O2294" s="3">
        <v>2</v>
      </c>
      <c r="P2294" s="3">
        <v>2.226</v>
      </c>
      <c r="Q2294" s="3">
        <v>1.847</v>
      </c>
      <c r="R2294" s="3">
        <v>1.7829999999999999</v>
      </c>
      <c r="S2294" s="6">
        <v>0</v>
      </c>
      <c r="T2294" s="6">
        <f>R2294-S2294</f>
        <v>1.7829999999999999</v>
      </c>
      <c r="U2294" s="3">
        <v>1.7829999999999999</v>
      </c>
      <c r="V2294" s="6">
        <f>U2294-S2294</f>
        <v>1.7829999999999999</v>
      </c>
      <c r="W2294" s="6">
        <f>100 - (1 - (((U2294-T2294)/U2294)+(S2294/T2294)))*100</f>
        <v>0</v>
      </c>
      <c r="X2294" s="3">
        <v>1.7829999999999999</v>
      </c>
      <c r="Y2294" s="13">
        <f>(X2294-U2294)/U2294*100</f>
        <v>0</v>
      </c>
      <c r="Z2294" s="14">
        <f>IF(W2294&gt;10,"NA",Y2294)</f>
        <v>0</v>
      </c>
      <c r="AB2294" s="11"/>
    </row>
    <row r="2295" spans="1:28" ht="19" x14ac:dyDescent="0.25">
      <c r="A2295" s="23">
        <v>2294</v>
      </c>
      <c r="B2295" s="5" t="s">
        <v>0</v>
      </c>
      <c r="C2295" s="3" t="s">
        <v>51</v>
      </c>
      <c r="D2295" s="3" t="s">
        <v>51</v>
      </c>
      <c r="E2295" s="3" t="s">
        <v>48</v>
      </c>
      <c r="F2295" s="3" t="s">
        <v>41</v>
      </c>
      <c r="G2295" s="3">
        <v>40</v>
      </c>
      <c r="H2295" s="3" t="s">
        <v>9</v>
      </c>
      <c r="I2295" s="3" t="s">
        <v>60</v>
      </c>
      <c r="J2295" s="3">
        <v>393</v>
      </c>
      <c r="K2295" s="3">
        <v>30</v>
      </c>
      <c r="L2295" s="3">
        <v>0</v>
      </c>
      <c r="M2295" s="4">
        <f>PI()*(K2295/2)^2/1000+PI()*(L2295/2)^2/1000</f>
        <v>0.70685834705770345</v>
      </c>
      <c r="N2295" s="33">
        <v>1</v>
      </c>
      <c r="O2295" s="3">
        <v>3</v>
      </c>
      <c r="P2295" s="3">
        <v>1.827</v>
      </c>
      <c r="Q2295" s="3">
        <v>1.4430000000000001</v>
      </c>
      <c r="R2295" s="3">
        <v>1.3720000000000001</v>
      </c>
      <c r="S2295" s="6">
        <v>0</v>
      </c>
      <c r="T2295" s="6">
        <f>R2295-S2295</f>
        <v>1.3720000000000001</v>
      </c>
      <c r="U2295" s="3">
        <v>1.4059999999999999</v>
      </c>
      <c r="V2295" s="6">
        <f>U2295-S2295</f>
        <v>1.4059999999999999</v>
      </c>
      <c r="W2295" s="6">
        <f>100 - (1 - (((U2295-T2295)/U2295)+(S2295/T2295)))*100</f>
        <v>2.4182076813655584</v>
      </c>
      <c r="X2295" s="3">
        <v>1.4059999999999999</v>
      </c>
      <c r="Y2295" s="13">
        <f>(X2295-U2295)/U2295*100</f>
        <v>0</v>
      </c>
      <c r="Z2295" s="14">
        <f>IF(W2295&gt;10,"NA",Y2295)</f>
        <v>0</v>
      </c>
      <c r="AB2295" s="11"/>
    </row>
    <row r="2296" spans="1:28" ht="19" x14ac:dyDescent="0.25">
      <c r="A2296" s="23">
        <v>2295</v>
      </c>
      <c r="B2296" s="5" t="s">
        <v>0</v>
      </c>
      <c r="C2296" s="3" t="s">
        <v>51</v>
      </c>
      <c r="D2296" s="3" t="s">
        <v>51</v>
      </c>
      <c r="E2296" s="3" t="s">
        <v>48</v>
      </c>
      <c r="F2296" s="3" t="s">
        <v>41</v>
      </c>
      <c r="G2296" s="3">
        <v>40</v>
      </c>
      <c r="H2296" s="3" t="s">
        <v>9</v>
      </c>
      <c r="I2296" s="3" t="s">
        <v>60</v>
      </c>
      <c r="J2296" s="3">
        <v>393</v>
      </c>
      <c r="K2296" s="3">
        <v>30</v>
      </c>
      <c r="L2296" s="3">
        <v>0</v>
      </c>
      <c r="M2296" s="4">
        <f>PI()*(K2296/2)^2/1000+PI()*(L2296/2)^2/1000</f>
        <v>0.70685834705770345</v>
      </c>
      <c r="N2296" s="33">
        <v>0</v>
      </c>
      <c r="O2296" s="3">
        <v>4</v>
      </c>
      <c r="P2296" s="3">
        <v>1.6719999999999999</v>
      </c>
      <c r="Q2296" s="3">
        <v>0.998</v>
      </c>
      <c r="R2296" s="3">
        <v>0.91500000000000004</v>
      </c>
      <c r="S2296" s="6">
        <v>0</v>
      </c>
      <c r="T2296" s="6">
        <f>R2296-S2296</f>
        <v>0.91500000000000004</v>
      </c>
      <c r="U2296" s="3">
        <v>0.91500000000000004</v>
      </c>
      <c r="V2296" s="6">
        <f>U2296-S2296</f>
        <v>0.91500000000000004</v>
      </c>
      <c r="W2296" s="6">
        <f>100 - (1 - (((U2296-T2296)/U2296)+(S2296/T2296)))*100</f>
        <v>0</v>
      </c>
      <c r="X2296" s="3">
        <v>0.91500000000000004</v>
      </c>
      <c r="Y2296" s="13">
        <f>(X2296-U2296)/U2296*100</f>
        <v>0</v>
      </c>
      <c r="Z2296" s="14">
        <f>IF(W2296&gt;10,"NA",Y2296)</f>
        <v>0</v>
      </c>
      <c r="AB2296" s="11"/>
    </row>
    <row r="2297" spans="1:28" ht="19" x14ac:dyDescent="0.25">
      <c r="A2297" s="23">
        <v>2296</v>
      </c>
      <c r="B2297" s="5" t="s">
        <v>0</v>
      </c>
      <c r="C2297" s="3" t="s">
        <v>51</v>
      </c>
      <c r="D2297" s="3" t="s">
        <v>51</v>
      </c>
      <c r="E2297" s="3" t="s">
        <v>48</v>
      </c>
      <c r="F2297" s="3" t="s">
        <v>41</v>
      </c>
      <c r="G2297" s="3">
        <v>40</v>
      </c>
      <c r="H2297" s="3" t="s">
        <v>9</v>
      </c>
      <c r="I2297" s="3" t="s">
        <v>60</v>
      </c>
      <c r="J2297" s="3">
        <v>393</v>
      </c>
      <c r="K2297" s="3">
        <v>30</v>
      </c>
      <c r="L2297" s="3">
        <v>0</v>
      </c>
      <c r="M2297" s="4">
        <f>PI()*(K2297/2)^2/1000+PI()*(L2297/2)^2/1000</f>
        <v>0.70685834705770345</v>
      </c>
      <c r="N2297" s="33">
        <v>0</v>
      </c>
      <c r="O2297" s="3">
        <v>5</v>
      </c>
      <c r="P2297" s="3">
        <v>1.4910000000000001</v>
      </c>
      <c r="Q2297" s="3">
        <v>0.92600000000000005</v>
      </c>
      <c r="R2297" s="3">
        <v>0.874</v>
      </c>
      <c r="S2297" s="6">
        <v>0</v>
      </c>
      <c r="T2297" s="6">
        <f>R2297-S2297</f>
        <v>0.874</v>
      </c>
      <c r="U2297" s="3">
        <v>0.874</v>
      </c>
      <c r="V2297" s="6">
        <f>U2297-S2297</f>
        <v>0.874</v>
      </c>
      <c r="W2297" s="6">
        <f>100 - (1 - (((U2297-T2297)/U2297)+(S2297/T2297)))*100</f>
        <v>0</v>
      </c>
      <c r="X2297" s="3">
        <v>0.874</v>
      </c>
      <c r="Y2297" s="13">
        <f>(X2297-U2297)/U2297*100</f>
        <v>0</v>
      </c>
      <c r="Z2297" s="14">
        <f>IF(W2297&gt;10,"NA",Y2297)</f>
        <v>0</v>
      </c>
      <c r="AB2297" s="11"/>
    </row>
    <row r="2298" spans="1:28" ht="19" x14ac:dyDescent="0.25">
      <c r="A2298" s="23">
        <v>2297</v>
      </c>
      <c r="B2298" s="5" t="s">
        <v>0</v>
      </c>
      <c r="C2298" s="3" t="s">
        <v>51</v>
      </c>
      <c r="D2298" s="3" t="s">
        <v>51</v>
      </c>
      <c r="E2298" s="3" t="s">
        <v>48</v>
      </c>
      <c r="F2298" s="3" t="s">
        <v>41</v>
      </c>
      <c r="G2298" s="3">
        <v>40</v>
      </c>
      <c r="H2298" s="3" t="s">
        <v>9</v>
      </c>
      <c r="I2298" s="3" t="s">
        <v>60</v>
      </c>
      <c r="J2298" s="3">
        <v>393</v>
      </c>
      <c r="K2298" s="3">
        <v>30</v>
      </c>
      <c r="L2298" s="3">
        <v>0</v>
      </c>
      <c r="M2298" s="4">
        <f>PI()*(K2298/2)^2/1000+PI()*(L2298/2)^2/1000</f>
        <v>0.70685834705770345</v>
      </c>
      <c r="N2298" s="33">
        <v>0</v>
      </c>
      <c r="O2298" s="3">
        <v>6</v>
      </c>
      <c r="P2298" s="3">
        <v>5.2229999999999999</v>
      </c>
      <c r="Q2298" s="3">
        <v>10.234999999999999</v>
      </c>
      <c r="R2298" s="3">
        <v>10.109</v>
      </c>
      <c r="S2298" s="6">
        <v>0</v>
      </c>
      <c r="T2298" s="6">
        <f>R2298-S2298</f>
        <v>10.109</v>
      </c>
      <c r="U2298" s="3">
        <v>10.454000000000001</v>
      </c>
      <c r="V2298" s="6">
        <f>U2298-S2298</f>
        <v>10.454000000000001</v>
      </c>
      <c r="W2298" s="6">
        <f>100 - (1 - (((U2298-T2298)/U2298)+(S2298/T2298)))*100</f>
        <v>3.3001721828965174</v>
      </c>
      <c r="X2298" s="3">
        <v>10.454000000000001</v>
      </c>
      <c r="Y2298" s="13">
        <f>(X2298-U2298)/U2298*100</f>
        <v>0</v>
      </c>
      <c r="Z2298" s="14">
        <f>IF(W2298&gt;10,"NA",Y2298)</f>
        <v>0</v>
      </c>
      <c r="AB2298" s="11"/>
    </row>
    <row r="2299" spans="1:28" ht="19" x14ac:dyDescent="0.25">
      <c r="A2299" s="23">
        <v>2298</v>
      </c>
      <c r="B2299" s="5" t="s">
        <v>0</v>
      </c>
      <c r="C2299" s="3" t="s">
        <v>51</v>
      </c>
      <c r="D2299" s="3" t="s">
        <v>51</v>
      </c>
      <c r="E2299" s="3" t="s">
        <v>48</v>
      </c>
      <c r="F2299" s="3" t="s">
        <v>41</v>
      </c>
      <c r="G2299" s="3">
        <v>40</v>
      </c>
      <c r="H2299" s="3" t="s">
        <v>9</v>
      </c>
      <c r="I2299" s="3" t="s">
        <v>60</v>
      </c>
      <c r="J2299" s="3">
        <v>393</v>
      </c>
      <c r="K2299" s="3">
        <v>30</v>
      </c>
      <c r="L2299" s="3">
        <v>0</v>
      </c>
      <c r="M2299" s="4">
        <f>PI()*(K2299/2)^2/1000+PI()*(L2299/2)^2/1000</f>
        <v>0.70685834705770345</v>
      </c>
      <c r="N2299" s="33">
        <v>0</v>
      </c>
      <c r="O2299" s="3">
        <v>7</v>
      </c>
      <c r="P2299" s="3">
        <v>5.1779999999999999</v>
      </c>
      <c r="Q2299" s="3">
        <v>9.0470000000000006</v>
      </c>
      <c r="R2299" s="3">
        <v>8.8759999999999994</v>
      </c>
      <c r="S2299" s="6">
        <v>0</v>
      </c>
      <c r="T2299" s="6">
        <f>R2299-S2299</f>
        <v>8.8759999999999994</v>
      </c>
      <c r="U2299" s="3">
        <v>9.3089999999999993</v>
      </c>
      <c r="V2299" s="6">
        <f>U2299-S2299</f>
        <v>9.3089999999999993</v>
      </c>
      <c r="W2299" s="6">
        <f>100 - (1 - (((U2299-T2299)/U2299)+(S2299/T2299)))*100</f>
        <v>4.6514126114512777</v>
      </c>
      <c r="X2299" s="3">
        <v>9.3089999999999993</v>
      </c>
      <c r="Y2299" s="13">
        <f>(X2299-U2299)/U2299*100</f>
        <v>0</v>
      </c>
      <c r="Z2299" s="14">
        <f>IF(W2299&gt;10,"NA",Y2299)</f>
        <v>0</v>
      </c>
      <c r="AB2299" s="11"/>
    </row>
    <row r="2300" spans="1:28" ht="19" x14ac:dyDescent="0.25">
      <c r="A2300" s="23">
        <v>2299</v>
      </c>
      <c r="B2300" s="5" t="s">
        <v>0</v>
      </c>
      <c r="C2300" s="3" t="s">
        <v>51</v>
      </c>
      <c r="D2300" s="3" t="s">
        <v>51</v>
      </c>
      <c r="E2300" s="3" t="s">
        <v>48</v>
      </c>
      <c r="F2300" s="3" t="s">
        <v>41</v>
      </c>
      <c r="G2300" s="3">
        <v>40</v>
      </c>
      <c r="H2300" s="3" t="s">
        <v>9</v>
      </c>
      <c r="I2300" s="3" t="s">
        <v>60</v>
      </c>
      <c r="J2300" s="3">
        <v>393</v>
      </c>
      <c r="K2300" s="3">
        <v>30</v>
      </c>
      <c r="L2300" s="3">
        <v>0</v>
      </c>
      <c r="M2300" s="4">
        <f>PI()*(K2300/2)^2/1000+PI()*(L2300/2)^2/1000</f>
        <v>0.70685834705770345</v>
      </c>
      <c r="N2300" s="33">
        <v>0</v>
      </c>
      <c r="O2300" s="3">
        <v>8</v>
      </c>
      <c r="P2300" s="3">
        <v>2.8490000000000002</v>
      </c>
      <c r="Q2300" s="3">
        <v>2.7719999999999998</v>
      </c>
      <c r="R2300" s="3">
        <v>2.6989999999999998</v>
      </c>
      <c r="S2300" s="6">
        <v>0</v>
      </c>
      <c r="T2300" s="6">
        <f>R2300-S2300</f>
        <v>2.6989999999999998</v>
      </c>
      <c r="U2300" s="3">
        <v>2.8180000000000001</v>
      </c>
      <c r="V2300" s="6">
        <f>U2300-S2300</f>
        <v>2.8180000000000001</v>
      </c>
      <c r="W2300" s="6">
        <f>100 - (1 - (((U2300-T2300)/U2300)+(S2300/T2300)))*100</f>
        <v>4.2228530872959595</v>
      </c>
      <c r="X2300" s="3">
        <v>2.8180000000000001</v>
      </c>
      <c r="Y2300" s="13">
        <f>(X2300-U2300)/U2300*100</f>
        <v>0</v>
      </c>
      <c r="Z2300" s="14">
        <f>IF(W2300&gt;10,"NA",Y2300)</f>
        <v>0</v>
      </c>
      <c r="AB2300" s="11"/>
    </row>
    <row r="2301" spans="1:28" ht="19" x14ac:dyDescent="0.25">
      <c r="A2301" s="23">
        <v>2300</v>
      </c>
      <c r="B2301" s="5" t="s">
        <v>0</v>
      </c>
      <c r="C2301" s="3" t="s">
        <v>51</v>
      </c>
      <c r="D2301" s="3" t="s">
        <v>51</v>
      </c>
      <c r="E2301" s="3" t="s">
        <v>48</v>
      </c>
      <c r="F2301" s="3" t="s">
        <v>41</v>
      </c>
      <c r="G2301" s="3">
        <v>40</v>
      </c>
      <c r="H2301" s="3" t="s">
        <v>17</v>
      </c>
      <c r="I2301" s="3" t="s">
        <v>60</v>
      </c>
      <c r="J2301" s="3">
        <v>393</v>
      </c>
      <c r="K2301" s="3">
        <v>30</v>
      </c>
      <c r="L2301" s="3">
        <v>0</v>
      </c>
      <c r="M2301" s="4">
        <f>PI()*(K2301/2)^2/1000+PI()*(L2301/2)^2/1000</f>
        <v>0.70685834705770345</v>
      </c>
      <c r="N2301" s="33">
        <v>0</v>
      </c>
      <c r="O2301" s="3">
        <v>1</v>
      </c>
      <c r="P2301" s="3">
        <v>4.4790000000000001</v>
      </c>
      <c r="Q2301" s="3">
        <v>7.7519999999999998</v>
      </c>
      <c r="R2301" s="3">
        <v>7.6580000000000004</v>
      </c>
      <c r="S2301" s="3">
        <v>8.9999999999999993E-3</v>
      </c>
      <c r="T2301" s="6">
        <f>R2301-S2301</f>
        <v>7.649</v>
      </c>
      <c r="U2301" s="3">
        <v>7.702</v>
      </c>
      <c r="V2301" s="6">
        <f>U2301-S2301</f>
        <v>7.6929999999999996</v>
      </c>
      <c r="W2301" s="6">
        <f>100 - (1 - (((U2301-T2301)/U2301)+(S2301/T2301)))*100</f>
        <v>0.80579539201444561</v>
      </c>
      <c r="X2301" s="3">
        <v>7.702</v>
      </c>
      <c r="Y2301" s="13">
        <f>(X2301-U2301)/U2301*100</f>
        <v>0</v>
      </c>
      <c r="Z2301" s="14">
        <f>IF(W2301&gt;10,"NA",Y2301)</f>
        <v>0</v>
      </c>
    </row>
    <row r="2302" spans="1:28" ht="19" x14ac:dyDescent="0.25">
      <c r="A2302" s="23">
        <v>2301</v>
      </c>
      <c r="B2302" s="5" t="s">
        <v>0</v>
      </c>
      <c r="C2302" s="3" t="s">
        <v>51</v>
      </c>
      <c r="D2302" s="3" t="s">
        <v>51</v>
      </c>
      <c r="E2302" s="3" t="s">
        <v>48</v>
      </c>
      <c r="F2302" s="3" t="s">
        <v>41</v>
      </c>
      <c r="G2302" s="3">
        <v>40</v>
      </c>
      <c r="H2302" s="3" t="s">
        <v>17</v>
      </c>
      <c r="I2302" s="3" t="s">
        <v>60</v>
      </c>
      <c r="J2302" s="3">
        <v>393</v>
      </c>
      <c r="K2302" s="3">
        <v>30</v>
      </c>
      <c r="L2302" s="3">
        <v>0</v>
      </c>
      <c r="M2302" s="4">
        <f>PI()*(K2302/2)^2/1000+PI()*(L2302/2)^2/1000</f>
        <v>0.70685834705770345</v>
      </c>
      <c r="N2302" s="33">
        <v>0</v>
      </c>
      <c r="O2302" s="3">
        <v>2</v>
      </c>
      <c r="P2302" s="3">
        <v>5.1189999999999998</v>
      </c>
      <c r="Q2302" s="3">
        <v>8.4329999999999998</v>
      </c>
      <c r="R2302" s="3">
        <v>8.3539999999999992</v>
      </c>
      <c r="S2302" s="6">
        <v>0</v>
      </c>
      <c r="T2302" s="6">
        <f>R2302-S2302</f>
        <v>8.3539999999999992</v>
      </c>
      <c r="U2302" s="3">
        <v>9.3550000000000004</v>
      </c>
      <c r="V2302" s="6">
        <f>U2302-S2302</f>
        <v>9.3550000000000004</v>
      </c>
      <c r="W2302" s="6">
        <f>100 - (1 - (((U2302-T2302)/U2302)+(S2302/T2302)))*100</f>
        <v>10.700160342063086</v>
      </c>
      <c r="X2302" s="3">
        <v>9.3550000000000004</v>
      </c>
      <c r="Y2302" s="13">
        <f>(X2302-U2302)/U2302*100</f>
        <v>0</v>
      </c>
      <c r="Z2302" s="14" t="str">
        <f>IF(W2302&gt;10,"NA",Y2302)</f>
        <v>NA</v>
      </c>
    </row>
    <row r="2303" spans="1:28" ht="19" x14ac:dyDescent="0.25">
      <c r="A2303" s="23">
        <v>2302</v>
      </c>
      <c r="B2303" s="5" t="s">
        <v>0</v>
      </c>
      <c r="C2303" s="3" t="s">
        <v>51</v>
      </c>
      <c r="D2303" s="3" t="s">
        <v>51</v>
      </c>
      <c r="E2303" s="3" t="s">
        <v>48</v>
      </c>
      <c r="F2303" s="3" t="s">
        <v>41</v>
      </c>
      <c r="G2303" s="3">
        <v>40</v>
      </c>
      <c r="H2303" s="3" t="s">
        <v>17</v>
      </c>
      <c r="I2303" s="3" t="s">
        <v>60</v>
      </c>
      <c r="J2303" s="3">
        <v>393</v>
      </c>
      <c r="K2303" s="3">
        <v>30</v>
      </c>
      <c r="L2303" s="3">
        <v>0</v>
      </c>
      <c r="M2303" s="4">
        <f>PI()*(K2303/2)^2/1000+PI()*(L2303/2)^2/1000</f>
        <v>0.70685834705770345</v>
      </c>
      <c r="N2303" s="33">
        <v>1</v>
      </c>
      <c r="O2303" s="3">
        <v>3</v>
      </c>
      <c r="P2303" s="3">
        <v>2.1339999999999999</v>
      </c>
      <c r="Q2303" s="3">
        <v>2.0379999999999998</v>
      </c>
      <c r="R2303" s="3">
        <v>1.952</v>
      </c>
      <c r="S2303" s="6">
        <v>0</v>
      </c>
      <c r="T2303" s="6">
        <f>R2303-S2303</f>
        <v>1.952</v>
      </c>
      <c r="U2303" s="3">
        <v>1.952</v>
      </c>
      <c r="V2303" s="6">
        <f>U2303-S2303</f>
        <v>1.952</v>
      </c>
      <c r="W2303" s="6">
        <f>100 - (1 - (((U2303-T2303)/U2303)+(S2303/T2303)))*100</f>
        <v>0</v>
      </c>
      <c r="X2303" s="3">
        <v>1.952</v>
      </c>
      <c r="Y2303" s="13">
        <f>(X2303-U2303)/U2303*100</f>
        <v>0</v>
      </c>
      <c r="Z2303" s="14">
        <f>IF(W2303&gt;10,"NA",Y2303)</f>
        <v>0</v>
      </c>
    </row>
    <row r="2304" spans="1:28" ht="19" x14ac:dyDescent="0.25">
      <c r="A2304" s="23">
        <v>2303</v>
      </c>
      <c r="B2304" s="5" t="s">
        <v>0</v>
      </c>
      <c r="C2304" s="3" t="s">
        <v>51</v>
      </c>
      <c r="D2304" s="3" t="s">
        <v>51</v>
      </c>
      <c r="E2304" s="3" t="s">
        <v>48</v>
      </c>
      <c r="F2304" s="3" t="s">
        <v>41</v>
      </c>
      <c r="G2304" s="3">
        <v>40</v>
      </c>
      <c r="H2304" s="3" t="s">
        <v>17</v>
      </c>
      <c r="I2304" s="3" t="s">
        <v>60</v>
      </c>
      <c r="J2304" s="3">
        <v>393</v>
      </c>
      <c r="K2304" s="3">
        <v>30</v>
      </c>
      <c r="L2304" s="3">
        <v>0</v>
      </c>
      <c r="M2304" s="4">
        <f>PI()*(K2304/2)^2/1000+PI()*(L2304/2)^2/1000</f>
        <v>0.70685834705770345</v>
      </c>
      <c r="N2304" s="33">
        <v>1</v>
      </c>
      <c r="O2304" s="3">
        <v>4</v>
      </c>
      <c r="P2304" s="3">
        <v>2.5339999999999998</v>
      </c>
      <c r="Q2304" s="3">
        <v>2.52</v>
      </c>
      <c r="R2304" s="3">
        <v>2.4369999999999998</v>
      </c>
      <c r="S2304" s="6">
        <v>0</v>
      </c>
      <c r="T2304" s="6">
        <f>R2304-S2304</f>
        <v>2.4369999999999998</v>
      </c>
      <c r="U2304" s="3">
        <v>2.4369999999999998</v>
      </c>
      <c r="V2304" s="6">
        <f>U2304-S2304</f>
        <v>2.4369999999999998</v>
      </c>
      <c r="W2304" s="6">
        <f>100 - (1 - (((U2304-T2304)/U2304)+(S2304/T2304)))*100</f>
        <v>0</v>
      </c>
      <c r="X2304" s="3">
        <v>2.4369999999999998</v>
      </c>
      <c r="Y2304" s="13">
        <f>(X2304-U2304)/U2304*100</f>
        <v>0</v>
      </c>
      <c r="Z2304" s="14">
        <f>IF(W2304&gt;10,"NA",Y2304)</f>
        <v>0</v>
      </c>
    </row>
    <row r="2305" spans="1:26" ht="19" x14ac:dyDescent="0.25">
      <c r="A2305" s="23">
        <v>2304</v>
      </c>
      <c r="B2305" s="5" t="s">
        <v>0</v>
      </c>
      <c r="C2305" s="3" t="s">
        <v>51</v>
      </c>
      <c r="D2305" s="3" t="s">
        <v>51</v>
      </c>
      <c r="E2305" s="3" t="s">
        <v>48</v>
      </c>
      <c r="F2305" s="3" t="s">
        <v>41</v>
      </c>
      <c r="G2305" s="3">
        <v>40</v>
      </c>
      <c r="H2305" s="3" t="s">
        <v>17</v>
      </c>
      <c r="I2305" s="3" t="s">
        <v>60</v>
      </c>
      <c r="J2305" s="3">
        <v>393</v>
      </c>
      <c r="K2305" s="3">
        <v>30</v>
      </c>
      <c r="L2305" s="3">
        <v>0</v>
      </c>
      <c r="M2305" s="4">
        <f>PI()*(K2305/2)^2/1000+PI()*(L2305/2)^2/1000</f>
        <v>0.70685834705770345</v>
      </c>
      <c r="N2305" s="33">
        <v>0</v>
      </c>
      <c r="O2305" s="3">
        <v>5</v>
      </c>
      <c r="P2305" s="3">
        <v>3.7669999999999999</v>
      </c>
      <c r="Q2305" s="3">
        <v>4.4690000000000003</v>
      </c>
      <c r="R2305" s="3">
        <v>4.3780000000000001</v>
      </c>
      <c r="S2305" s="6">
        <v>0</v>
      </c>
      <c r="T2305" s="6">
        <f>R2305-S2305</f>
        <v>4.3780000000000001</v>
      </c>
      <c r="U2305" s="3">
        <v>5.1470000000000002</v>
      </c>
      <c r="V2305" s="6">
        <f>U2305-S2305</f>
        <v>5.1470000000000002</v>
      </c>
      <c r="W2305" s="6">
        <f>100 - (1 - (((U2305-T2305)/U2305)+(S2305/T2305)))*100</f>
        <v>14.940742179910629</v>
      </c>
      <c r="X2305" s="3">
        <v>5.1470000000000002</v>
      </c>
      <c r="Y2305" s="13">
        <f>(X2305-U2305)/U2305*100</f>
        <v>0</v>
      </c>
      <c r="Z2305" s="14" t="str">
        <f>IF(W2305&gt;10,"NA",Y2305)</f>
        <v>NA</v>
      </c>
    </row>
    <row r="2306" spans="1:26" ht="19" x14ac:dyDescent="0.25">
      <c r="A2306" s="23">
        <v>2305</v>
      </c>
      <c r="B2306" s="5" t="s">
        <v>0</v>
      </c>
      <c r="C2306" s="3" t="s">
        <v>51</v>
      </c>
      <c r="D2306" s="3" t="s">
        <v>51</v>
      </c>
      <c r="E2306" s="3" t="s">
        <v>48</v>
      </c>
      <c r="F2306" s="3" t="s">
        <v>41</v>
      </c>
      <c r="G2306" s="3">
        <v>40</v>
      </c>
      <c r="H2306" s="3" t="s">
        <v>17</v>
      </c>
      <c r="I2306" s="3" t="s">
        <v>60</v>
      </c>
      <c r="J2306" s="3">
        <v>393</v>
      </c>
      <c r="K2306" s="3">
        <v>30</v>
      </c>
      <c r="L2306" s="3">
        <v>0</v>
      </c>
      <c r="M2306" s="4">
        <f>PI()*(K2306/2)^2/1000+PI()*(L2306/2)^2/1000</f>
        <v>0.70685834705770345</v>
      </c>
      <c r="N2306" s="33">
        <v>0</v>
      </c>
      <c r="O2306" s="3">
        <v>6</v>
      </c>
      <c r="P2306" s="3">
        <v>4.8280000000000003</v>
      </c>
      <c r="Q2306" s="3">
        <v>8.4649999999999999</v>
      </c>
      <c r="R2306" s="3">
        <v>8.3800000000000008</v>
      </c>
      <c r="S2306" s="6">
        <v>0</v>
      </c>
      <c r="T2306" s="6">
        <f>R2306-S2306</f>
        <v>8.3800000000000008</v>
      </c>
      <c r="U2306" s="3">
        <v>8.3800000000000008</v>
      </c>
      <c r="V2306" s="6">
        <f>U2306-S2306</f>
        <v>8.3800000000000008</v>
      </c>
      <c r="W2306" s="6">
        <f>100 - (1 - (((U2306-T2306)/U2306)+(S2306/T2306)))*100</f>
        <v>0</v>
      </c>
      <c r="X2306" s="3">
        <v>8.3800000000000008</v>
      </c>
      <c r="Y2306" s="13">
        <f>(X2306-U2306)/U2306*100</f>
        <v>0</v>
      </c>
      <c r="Z2306" s="14">
        <f>IF(W2306&gt;10,"NA",Y2306)</f>
        <v>0</v>
      </c>
    </row>
    <row r="2307" spans="1:26" ht="19" x14ac:dyDescent="0.25">
      <c r="A2307" s="23">
        <v>2306</v>
      </c>
      <c r="B2307" s="5" t="s">
        <v>0</v>
      </c>
      <c r="C2307" s="3" t="s">
        <v>51</v>
      </c>
      <c r="D2307" s="3" t="s">
        <v>51</v>
      </c>
      <c r="E2307" s="3" t="s">
        <v>48</v>
      </c>
      <c r="F2307" s="3" t="s">
        <v>41</v>
      </c>
      <c r="G2307" s="3">
        <v>40</v>
      </c>
      <c r="H2307" s="3" t="s">
        <v>17</v>
      </c>
      <c r="I2307" s="3" t="s">
        <v>60</v>
      </c>
      <c r="J2307" s="3">
        <v>393</v>
      </c>
      <c r="K2307" s="3">
        <v>30</v>
      </c>
      <c r="L2307" s="3">
        <v>0</v>
      </c>
      <c r="M2307" s="4">
        <f>PI()*(K2307/2)^2/1000+PI()*(L2307/2)^2/1000</f>
        <v>0.70685834705770345</v>
      </c>
      <c r="N2307" s="33">
        <v>0</v>
      </c>
      <c r="O2307" s="3">
        <v>7</v>
      </c>
      <c r="P2307" s="3">
        <v>6.2640000000000002</v>
      </c>
      <c r="Q2307" s="3">
        <v>14.904</v>
      </c>
      <c r="R2307" s="3">
        <v>14.75</v>
      </c>
      <c r="S2307" s="6">
        <v>2.5000000000000001E-2</v>
      </c>
      <c r="T2307" s="6">
        <f>R2307-S2307</f>
        <v>14.725</v>
      </c>
      <c r="U2307" s="3">
        <v>14.75</v>
      </c>
      <c r="V2307" s="6">
        <f>U2307-S2307</f>
        <v>14.725</v>
      </c>
      <c r="W2307" s="6">
        <f>100 - (1 - (((U2307-T2307)/U2307)+(S2307/T2307)))*100</f>
        <v>0.3392708123507191</v>
      </c>
      <c r="X2307" s="3">
        <v>14.75</v>
      </c>
      <c r="Y2307" s="13">
        <f>(X2307-U2307)/U2307*100</f>
        <v>0</v>
      </c>
      <c r="Z2307" s="14">
        <f>IF(W2307&gt;10,"NA",Y2307)</f>
        <v>0</v>
      </c>
    </row>
    <row r="2308" spans="1:26" ht="19" x14ac:dyDescent="0.25">
      <c r="A2308" s="23">
        <v>2307</v>
      </c>
      <c r="B2308" s="5" t="s">
        <v>0</v>
      </c>
      <c r="C2308" s="3" t="s">
        <v>51</v>
      </c>
      <c r="D2308" s="3" t="s">
        <v>51</v>
      </c>
      <c r="E2308" s="3" t="s">
        <v>48</v>
      </c>
      <c r="F2308" s="3" t="s">
        <v>41</v>
      </c>
      <c r="G2308" s="3">
        <v>40</v>
      </c>
      <c r="H2308" s="3" t="s">
        <v>17</v>
      </c>
      <c r="I2308" s="3" t="s">
        <v>60</v>
      </c>
      <c r="J2308" s="3">
        <v>393</v>
      </c>
      <c r="K2308" s="3">
        <v>30</v>
      </c>
      <c r="L2308" s="3">
        <v>0</v>
      </c>
      <c r="M2308" s="4">
        <f>PI()*(K2308/2)^2/1000+PI()*(L2308/2)^2/1000</f>
        <v>0.70685834705770345</v>
      </c>
      <c r="N2308" s="33">
        <v>0</v>
      </c>
      <c r="O2308" s="3">
        <v>8</v>
      </c>
      <c r="P2308" s="3">
        <v>4.258</v>
      </c>
      <c r="Q2308" s="3">
        <v>6.0960000000000001</v>
      </c>
      <c r="R2308" s="3">
        <v>5.98</v>
      </c>
      <c r="S2308" s="6">
        <v>0</v>
      </c>
      <c r="T2308" s="6">
        <f>R2308-S2308</f>
        <v>5.98</v>
      </c>
      <c r="U2308" s="3">
        <v>6.5709999999999997</v>
      </c>
      <c r="V2308" s="6">
        <f>U2308-S2308</f>
        <v>6.5709999999999997</v>
      </c>
      <c r="W2308" s="6">
        <f>100 - (1 - (((U2308-T2308)/U2308)+(S2308/T2308)))*100</f>
        <v>8.9940648303150112</v>
      </c>
      <c r="X2308" s="3">
        <v>6.5709999999999997</v>
      </c>
      <c r="Y2308" s="13">
        <f>(X2308-U2308)/U2308*100</f>
        <v>0</v>
      </c>
      <c r="Z2308" s="14">
        <f>IF(W2308&gt;10,"NA",Y2308)</f>
        <v>0</v>
      </c>
    </row>
    <row r="2309" spans="1:26" ht="19" x14ac:dyDescent="0.25">
      <c r="A2309" s="23">
        <v>2308</v>
      </c>
      <c r="B2309" s="5" t="s">
        <v>0</v>
      </c>
      <c r="C2309" s="3" t="s">
        <v>51</v>
      </c>
      <c r="D2309" s="3" t="s">
        <v>51</v>
      </c>
      <c r="E2309" s="3" t="s">
        <v>48</v>
      </c>
      <c r="F2309" s="3" t="s">
        <v>41</v>
      </c>
      <c r="G2309" s="3">
        <v>40</v>
      </c>
      <c r="H2309" s="3" t="s">
        <v>17</v>
      </c>
      <c r="I2309" s="3" t="s">
        <v>60</v>
      </c>
      <c r="J2309" s="3">
        <v>393</v>
      </c>
      <c r="K2309" s="3">
        <v>30</v>
      </c>
      <c r="L2309" s="3">
        <v>0</v>
      </c>
      <c r="M2309" s="4">
        <f>PI()*(K2309/2)^2/1000+PI()*(L2309/2)^2/1000</f>
        <v>0.70685834705770345</v>
      </c>
      <c r="N2309" s="33">
        <v>1</v>
      </c>
      <c r="O2309" s="3">
        <v>9</v>
      </c>
      <c r="P2309" s="3">
        <v>2.0840000000000001</v>
      </c>
      <c r="Q2309" s="3">
        <v>1.845</v>
      </c>
      <c r="R2309" s="3">
        <v>1.7589999999999999</v>
      </c>
      <c r="S2309" s="6">
        <v>0</v>
      </c>
      <c r="T2309" s="6">
        <f>R2309-S2309</f>
        <v>1.7589999999999999</v>
      </c>
      <c r="U2309" s="3">
        <v>1.7589999999999999</v>
      </c>
      <c r="V2309" s="6">
        <f>U2309-S2309</f>
        <v>1.7589999999999999</v>
      </c>
      <c r="W2309" s="6">
        <f>100 - (1 - (((U2309-T2309)/U2309)+(S2309/T2309)))*100</f>
        <v>0</v>
      </c>
      <c r="X2309" s="3">
        <v>1.7589999999999999</v>
      </c>
      <c r="Y2309" s="13">
        <f>(X2309-U2309)/U2309*100</f>
        <v>0</v>
      </c>
      <c r="Z2309" s="14">
        <f>IF(W2309&gt;10,"NA",Y2309)</f>
        <v>0</v>
      </c>
    </row>
    <row r="2310" spans="1:26" ht="19" x14ac:dyDescent="0.25">
      <c r="A2310" s="23">
        <v>2309</v>
      </c>
      <c r="B2310" s="5" t="s">
        <v>0</v>
      </c>
      <c r="C2310" s="3" t="s">
        <v>51</v>
      </c>
      <c r="D2310" s="3" t="s">
        <v>51</v>
      </c>
      <c r="E2310" s="3" t="s">
        <v>48</v>
      </c>
      <c r="F2310" s="3" t="s">
        <v>41</v>
      </c>
      <c r="G2310" s="3">
        <v>40</v>
      </c>
      <c r="H2310" s="3" t="s">
        <v>17</v>
      </c>
      <c r="I2310" s="3" t="s">
        <v>60</v>
      </c>
      <c r="J2310" s="3">
        <v>393</v>
      </c>
      <c r="K2310" s="3">
        <v>30</v>
      </c>
      <c r="L2310" s="3">
        <v>0</v>
      </c>
      <c r="M2310" s="4">
        <f>PI()*(K2310/2)^2/1000+PI()*(L2310/2)^2/1000</f>
        <v>0.70685834705770345</v>
      </c>
      <c r="N2310" s="33">
        <v>0</v>
      </c>
      <c r="O2310" s="3">
        <v>10</v>
      </c>
      <c r="P2310" s="3">
        <v>4.3079999999999998</v>
      </c>
      <c r="Q2310" s="3">
        <v>4.9420000000000002</v>
      </c>
      <c r="R2310" s="3">
        <v>4.8369999999999997</v>
      </c>
      <c r="S2310" s="6">
        <v>0</v>
      </c>
      <c r="T2310" s="6">
        <f>R2310-S2310</f>
        <v>4.8369999999999997</v>
      </c>
      <c r="U2310" s="3">
        <v>7.6989999999999998</v>
      </c>
      <c r="V2310" s="6">
        <f>U2310-S2310</f>
        <v>7.6989999999999998</v>
      </c>
      <c r="W2310" s="6">
        <f>100 - (1 - (((U2310-T2310)/U2310)+(S2310/T2310)))*100</f>
        <v>37.173658916742433</v>
      </c>
      <c r="X2310" s="3">
        <v>7.6989999999999998</v>
      </c>
      <c r="Y2310" s="13">
        <f>(X2310-U2310)/U2310*100</f>
        <v>0</v>
      </c>
      <c r="Z2310" s="14" t="str">
        <f>IF(W2310&gt;10,"NA",Y2310)</f>
        <v>NA</v>
      </c>
    </row>
    <row r="2311" spans="1:26" ht="19" x14ac:dyDescent="0.25">
      <c r="A2311" s="23">
        <v>2310</v>
      </c>
      <c r="B2311" s="5" t="s">
        <v>0</v>
      </c>
      <c r="C2311" s="3" t="s">
        <v>51</v>
      </c>
      <c r="D2311" s="3" t="s">
        <v>51</v>
      </c>
      <c r="E2311" s="3" t="s">
        <v>48</v>
      </c>
      <c r="F2311" s="3" t="s">
        <v>41</v>
      </c>
      <c r="G2311" s="3">
        <v>40</v>
      </c>
      <c r="H2311" s="3" t="s">
        <v>17</v>
      </c>
      <c r="I2311" s="3" t="s">
        <v>60</v>
      </c>
      <c r="J2311" s="3">
        <v>393</v>
      </c>
      <c r="K2311" s="3">
        <v>30</v>
      </c>
      <c r="L2311" s="3">
        <v>0</v>
      </c>
      <c r="M2311" s="4">
        <f>PI()*(K2311/2)^2/1000+PI()*(L2311/2)^2/1000</f>
        <v>0.70685834705770345</v>
      </c>
      <c r="N2311" s="33">
        <v>0</v>
      </c>
      <c r="O2311" s="3">
        <v>11</v>
      </c>
      <c r="P2311" s="3">
        <v>3.0430000000000001</v>
      </c>
      <c r="Q2311" s="3">
        <v>2.7130000000000001</v>
      </c>
      <c r="R2311" s="3">
        <v>2.6459999999999999</v>
      </c>
      <c r="S2311" s="6">
        <v>0</v>
      </c>
      <c r="T2311" s="6">
        <f>R2311-S2311</f>
        <v>2.6459999999999999</v>
      </c>
      <c r="U2311" s="3">
        <v>2.923</v>
      </c>
      <c r="V2311" s="6">
        <f>U2311-S2311</f>
        <v>2.923</v>
      </c>
      <c r="W2311" s="6">
        <f>100 - (1 - (((U2311-T2311)/U2311)+(S2311/T2311)))*100</f>
        <v>9.4765651727677209</v>
      </c>
      <c r="X2311" s="3">
        <v>2.923</v>
      </c>
      <c r="Y2311" s="13">
        <f>(X2311-U2311)/U2311*100</f>
        <v>0</v>
      </c>
      <c r="Z2311" s="14">
        <f>IF(W2311&gt;10,"NA",Y2311)</f>
        <v>0</v>
      </c>
    </row>
    <row r="2312" spans="1:26" ht="19" x14ac:dyDescent="0.25">
      <c r="A2312" s="23">
        <v>2311</v>
      </c>
      <c r="B2312" s="5" t="s">
        <v>0</v>
      </c>
      <c r="C2312" s="3" t="s">
        <v>51</v>
      </c>
      <c r="D2312" s="3" t="s">
        <v>51</v>
      </c>
      <c r="E2312" s="3" t="s">
        <v>48</v>
      </c>
      <c r="F2312" s="3" t="s">
        <v>41</v>
      </c>
      <c r="G2312" s="3">
        <v>41</v>
      </c>
      <c r="H2312" s="3" t="s">
        <v>9</v>
      </c>
      <c r="I2312" s="3" t="s">
        <v>37</v>
      </c>
      <c r="J2312" s="3">
        <v>394</v>
      </c>
      <c r="K2312" s="3">
        <v>75</v>
      </c>
      <c r="L2312" s="3">
        <v>0</v>
      </c>
      <c r="M2312" s="4">
        <f>PI()*(K2312/2)^2/1000+PI()*(L2312/2)^2/1000</f>
        <v>4.4178646691106467</v>
      </c>
      <c r="N2312" s="33">
        <v>0</v>
      </c>
      <c r="O2312" s="3">
        <v>1</v>
      </c>
      <c r="P2312" s="3">
        <v>4.7220000000000004</v>
      </c>
      <c r="Q2312" s="3">
        <v>8.8000000000000007</v>
      </c>
      <c r="R2312" s="3">
        <v>8.5649999999999995</v>
      </c>
      <c r="S2312" s="6">
        <v>0</v>
      </c>
      <c r="T2312" s="6">
        <f>R2312-S2312</f>
        <v>8.5649999999999995</v>
      </c>
      <c r="U2312" s="3">
        <v>8.8030000000000008</v>
      </c>
      <c r="V2312" s="6">
        <f>U2312-S2312</f>
        <v>8.8030000000000008</v>
      </c>
      <c r="W2312" s="6">
        <f>100 - (1 - (((U2312-T2312)/U2312)+(S2312/T2312)))*100</f>
        <v>2.7036237646257035</v>
      </c>
      <c r="X2312" s="3">
        <v>8.8030000000000008</v>
      </c>
      <c r="Y2312" s="13">
        <f>(X2312-U2312)/U2312*100</f>
        <v>0</v>
      </c>
      <c r="Z2312" s="14">
        <f>IF(W2312&gt;10,"NA",Y2312)</f>
        <v>0</v>
      </c>
    </row>
    <row r="2313" spans="1:26" ht="19" x14ac:dyDescent="0.25">
      <c r="A2313" s="23">
        <v>2312</v>
      </c>
      <c r="B2313" s="5" t="s">
        <v>0</v>
      </c>
      <c r="C2313" s="3" t="s">
        <v>51</v>
      </c>
      <c r="D2313" s="3" t="s">
        <v>51</v>
      </c>
      <c r="E2313" s="3" t="s">
        <v>48</v>
      </c>
      <c r="F2313" s="3" t="s">
        <v>41</v>
      </c>
      <c r="G2313" s="3">
        <v>41</v>
      </c>
      <c r="H2313" s="3" t="s">
        <v>9</v>
      </c>
      <c r="I2313" s="3" t="s">
        <v>37</v>
      </c>
      <c r="J2313" s="3">
        <v>394</v>
      </c>
      <c r="K2313" s="3">
        <v>75</v>
      </c>
      <c r="L2313" s="3">
        <v>0</v>
      </c>
      <c r="M2313" s="4">
        <f>PI()*(K2313/2)^2/1000+PI()*(L2313/2)^2/1000</f>
        <v>4.4178646691106467</v>
      </c>
      <c r="N2313" s="33">
        <v>0</v>
      </c>
      <c r="O2313" s="3">
        <v>2</v>
      </c>
      <c r="P2313" s="3">
        <v>3.86</v>
      </c>
      <c r="Q2313" s="3">
        <v>4.8929999999999998</v>
      </c>
      <c r="R2313" s="3">
        <v>4.7220000000000004</v>
      </c>
      <c r="S2313" s="6">
        <v>2.1999999999999999E-2</v>
      </c>
      <c r="T2313" s="6">
        <f>R2313-S2313</f>
        <v>4.7</v>
      </c>
      <c r="U2313" s="3">
        <v>5.093</v>
      </c>
      <c r="V2313" s="6">
        <f>U2313-S2313</f>
        <v>5.0709999999999997</v>
      </c>
      <c r="W2313" s="6">
        <f>100 - (1 - (((U2313-T2313)/U2313)+(S2313/T2313)))*100</f>
        <v>8.1845586975865814</v>
      </c>
      <c r="X2313" s="3">
        <v>5.093</v>
      </c>
      <c r="Y2313" s="13">
        <f>(X2313-U2313)/U2313*100</f>
        <v>0</v>
      </c>
      <c r="Z2313" s="14">
        <f>IF(W2313&gt;10,"NA",Y2313)</f>
        <v>0</v>
      </c>
    </row>
    <row r="2314" spans="1:26" ht="19" x14ac:dyDescent="0.25">
      <c r="A2314" s="23">
        <v>2313</v>
      </c>
      <c r="B2314" s="5" t="s">
        <v>0</v>
      </c>
      <c r="C2314" s="3" t="s">
        <v>51</v>
      </c>
      <c r="D2314" s="3" t="s">
        <v>51</v>
      </c>
      <c r="E2314" s="3" t="s">
        <v>48</v>
      </c>
      <c r="F2314" s="3" t="s">
        <v>41</v>
      </c>
      <c r="G2314" s="3">
        <v>41</v>
      </c>
      <c r="H2314" s="3" t="s">
        <v>9</v>
      </c>
      <c r="I2314" s="3" t="s">
        <v>37</v>
      </c>
      <c r="J2314" s="3">
        <v>394</v>
      </c>
      <c r="K2314" s="3">
        <v>75</v>
      </c>
      <c r="L2314" s="3">
        <v>0</v>
      </c>
      <c r="M2314" s="4">
        <f>PI()*(K2314/2)^2/1000+PI()*(L2314/2)^2/1000</f>
        <v>4.4178646691106467</v>
      </c>
      <c r="N2314" s="33">
        <v>0</v>
      </c>
      <c r="O2314" s="3">
        <v>3</v>
      </c>
      <c r="P2314" s="3">
        <v>3.2759999999999998</v>
      </c>
      <c r="Q2314" s="3">
        <v>3.5</v>
      </c>
      <c r="R2314" s="3">
        <v>3.3639999999999999</v>
      </c>
      <c r="S2314" s="6">
        <v>0</v>
      </c>
      <c r="T2314" s="6">
        <f>R2314-S2314</f>
        <v>3.3639999999999999</v>
      </c>
      <c r="U2314" s="3">
        <v>3.5840000000000001</v>
      </c>
      <c r="V2314" s="6">
        <f>U2314-S2314</f>
        <v>3.5840000000000001</v>
      </c>
      <c r="W2314" s="6">
        <f>100 - (1 - (((U2314-T2314)/U2314)+(S2314/T2314)))*100</f>
        <v>6.1383928571428612</v>
      </c>
      <c r="X2314" s="3">
        <v>3.5840000000000001</v>
      </c>
      <c r="Y2314" s="13">
        <f>(X2314-U2314)/U2314*100</f>
        <v>0</v>
      </c>
      <c r="Z2314" s="14">
        <f>IF(W2314&gt;10,"NA",Y2314)</f>
        <v>0</v>
      </c>
    </row>
    <row r="2315" spans="1:26" ht="19" x14ac:dyDescent="0.25">
      <c r="A2315" s="23">
        <v>2314</v>
      </c>
      <c r="B2315" s="5" t="s">
        <v>0</v>
      </c>
      <c r="C2315" s="3" t="s">
        <v>51</v>
      </c>
      <c r="D2315" s="3" t="s">
        <v>51</v>
      </c>
      <c r="E2315" s="3" t="s">
        <v>48</v>
      </c>
      <c r="F2315" s="3" t="s">
        <v>41</v>
      </c>
      <c r="G2315" s="3">
        <v>41</v>
      </c>
      <c r="H2315" s="3" t="s">
        <v>9</v>
      </c>
      <c r="I2315" s="3" t="s">
        <v>37</v>
      </c>
      <c r="J2315" s="3">
        <v>394</v>
      </c>
      <c r="K2315" s="3">
        <v>75</v>
      </c>
      <c r="L2315" s="3">
        <v>0</v>
      </c>
      <c r="M2315" s="4">
        <f>PI()*(K2315/2)^2/1000+PI()*(L2315/2)^2/1000</f>
        <v>4.4178646691106467</v>
      </c>
      <c r="N2315" s="33">
        <v>0</v>
      </c>
      <c r="O2315" s="3">
        <v>4</v>
      </c>
      <c r="P2315" s="3">
        <v>2.2290000000000001</v>
      </c>
      <c r="Q2315" s="3">
        <v>2.0169999999999999</v>
      </c>
      <c r="R2315" s="3">
        <v>1.883</v>
      </c>
      <c r="S2315" s="6">
        <v>0</v>
      </c>
      <c r="T2315" s="6">
        <f>R2315-S2315</f>
        <v>1.883</v>
      </c>
      <c r="U2315" s="3">
        <v>1.9650000000000001</v>
      </c>
      <c r="V2315" s="6">
        <f>U2315-S2315</f>
        <v>1.9650000000000001</v>
      </c>
      <c r="W2315" s="6">
        <f>100 - (1 - (((U2315-T2315)/U2315)+(S2315/T2315)))*100</f>
        <v>4.1730279898218896</v>
      </c>
      <c r="X2315" s="3">
        <v>1.9650000000000001</v>
      </c>
      <c r="Y2315" s="13">
        <f>(X2315-U2315)/U2315*100</f>
        <v>0</v>
      </c>
      <c r="Z2315" s="14">
        <f>IF(W2315&gt;10,"NA",Y2315)</f>
        <v>0</v>
      </c>
    </row>
    <row r="2316" spans="1:26" ht="19" x14ac:dyDescent="0.25">
      <c r="A2316" s="23">
        <v>2315</v>
      </c>
      <c r="B2316" s="5" t="s">
        <v>0</v>
      </c>
      <c r="C2316" s="3" t="s">
        <v>51</v>
      </c>
      <c r="D2316" s="3" t="s">
        <v>51</v>
      </c>
      <c r="E2316" s="3" t="s">
        <v>48</v>
      </c>
      <c r="F2316" s="3" t="s">
        <v>41</v>
      </c>
      <c r="G2316" s="3">
        <v>41</v>
      </c>
      <c r="H2316" s="3" t="s">
        <v>9</v>
      </c>
      <c r="I2316" s="3" t="s">
        <v>37</v>
      </c>
      <c r="J2316" s="3">
        <v>394</v>
      </c>
      <c r="K2316" s="3">
        <v>75</v>
      </c>
      <c r="L2316" s="3">
        <v>0</v>
      </c>
      <c r="M2316" s="4">
        <f>PI()*(K2316/2)^2/1000+PI()*(L2316/2)^2/1000</f>
        <v>4.4178646691106467</v>
      </c>
      <c r="N2316" s="33">
        <v>0</v>
      </c>
      <c r="O2316" s="3">
        <v>5</v>
      </c>
      <c r="P2316" s="3">
        <v>2.9550000000000001</v>
      </c>
      <c r="Q2316" s="3">
        <v>2.8130000000000002</v>
      </c>
      <c r="R2316" s="3">
        <v>2.706</v>
      </c>
      <c r="S2316" s="6">
        <v>0</v>
      </c>
      <c r="T2316" s="6">
        <f>R2316-S2316</f>
        <v>2.706</v>
      </c>
      <c r="U2316" s="3">
        <v>2.706</v>
      </c>
      <c r="V2316" s="6">
        <f>U2316-S2316</f>
        <v>2.706</v>
      </c>
      <c r="W2316" s="6">
        <f>100 - (1 - (((U2316-T2316)/U2316)+(S2316/T2316)))*100</f>
        <v>0</v>
      </c>
      <c r="X2316" s="3">
        <v>2.706</v>
      </c>
      <c r="Y2316" s="13">
        <f>(X2316-U2316)/U2316*100</f>
        <v>0</v>
      </c>
      <c r="Z2316" s="14">
        <f>IF(W2316&gt;10,"NA",Y2316)</f>
        <v>0</v>
      </c>
    </row>
    <row r="2317" spans="1:26" ht="19" x14ac:dyDescent="0.25">
      <c r="A2317" s="23">
        <v>2316</v>
      </c>
      <c r="B2317" s="5" t="s">
        <v>0</v>
      </c>
      <c r="C2317" s="3" t="s">
        <v>51</v>
      </c>
      <c r="D2317" s="3" t="s">
        <v>51</v>
      </c>
      <c r="E2317" s="3" t="s">
        <v>48</v>
      </c>
      <c r="F2317" s="3" t="s">
        <v>41</v>
      </c>
      <c r="G2317" s="3">
        <v>41</v>
      </c>
      <c r="H2317" s="3" t="s">
        <v>9</v>
      </c>
      <c r="I2317" s="3" t="s">
        <v>37</v>
      </c>
      <c r="J2317" s="3">
        <v>394</v>
      </c>
      <c r="K2317" s="3">
        <v>75</v>
      </c>
      <c r="L2317" s="3">
        <v>0</v>
      </c>
      <c r="M2317" s="4">
        <f>PI()*(K2317/2)^2/1000+PI()*(L2317/2)^2/1000</f>
        <v>4.4178646691106467</v>
      </c>
      <c r="N2317" s="33">
        <v>0</v>
      </c>
      <c r="O2317" s="3">
        <v>6</v>
      </c>
      <c r="P2317" s="3">
        <v>4.4740000000000002</v>
      </c>
      <c r="Q2317" s="3">
        <v>7.6</v>
      </c>
      <c r="R2317" s="3">
        <v>7.4050000000000002</v>
      </c>
      <c r="S2317" s="6">
        <v>0</v>
      </c>
      <c r="T2317" s="6">
        <f>R2317-S2317</f>
        <v>7.4050000000000002</v>
      </c>
      <c r="U2317" s="3">
        <v>7.4050000000000002</v>
      </c>
      <c r="V2317" s="6">
        <f>U2317-S2317</f>
        <v>7.4050000000000002</v>
      </c>
      <c r="W2317" s="6">
        <f>100 - (1 - (((U2317-T2317)/U2317)+(S2317/T2317)))*100</f>
        <v>0</v>
      </c>
      <c r="X2317" s="3">
        <v>7.4050000000000002</v>
      </c>
      <c r="Y2317" s="13">
        <f>(X2317-U2317)/U2317*100</f>
        <v>0</v>
      </c>
      <c r="Z2317" s="14">
        <f>IF(W2317&gt;10,"NA",Y2317)</f>
        <v>0</v>
      </c>
    </row>
    <row r="2318" spans="1:26" ht="19" x14ac:dyDescent="0.25">
      <c r="A2318" s="23">
        <v>2317</v>
      </c>
      <c r="B2318" s="5" t="s">
        <v>0</v>
      </c>
      <c r="C2318" s="3" t="s">
        <v>51</v>
      </c>
      <c r="D2318" s="3" t="s">
        <v>51</v>
      </c>
      <c r="E2318" s="3" t="s">
        <v>48</v>
      </c>
      <c r="F2318" s="3" t="s">
        <v>41</v>
      </c>
      <c r="G2318" s="3">
        <v>41</v>
      </c>
      <c r="H2318" s="3" t="s">
        <v>9</v>
      </c>
      <c r="I2318" s="3" t="s">
        <v>37</v>
      </c>
      <c r="J2318" s="3">
        <v>394</v>
      </c>
      <c r="K2318" s="3">
        <v>75</v>
      </c>
      <c r="L2318" s="3">
        <v>0</v>
      </c>
      <c r="M2318" s="4">
        <f>PI()*(K2318/2)^2/1000+PI()*(L2318/2)^2/1000</f>
        <v>4.4178646691106467</v>
      </c>
      <c r="N2318" s="33">
        <v>0</v>
      </c>
      <c r="O2318" s="3">
        <v>7</v>
      </c>
      <c r="P2318" s="3">
        <v>4.8</v>
      </c>
      <c r="Q2318" s="3">
        <v>7.8819999999999997</v>
      </c>
      <c r="R2318" s="3">
        <v>7.7</v>
      </c>
      <c r="S2318" s="6">
        <v>0</v>
      </c>
      <c r="T2318" s="6">
        <f>R2318-S2318</f>
        <v>7.7</v>
      </c>
      <c r="U2318" s="3">
        <v>7.7</v>
      </c>
      <c r="V2318" s="6">
        <f>U2318-S2318</f>
        <v>7.7</v>
      </c>
      <c r="W2318" s="6">
        <f>100 - (1 - (((U2318-T2318)/U2318)+(S2318/T2318)))*100</f>
        <v>0</v>
      </c>
      <c r="X2318" s="3">
        <v>7.7</v>
      </c>
      <c r="Y2318" s="13">
        <f>(X2318-U2318)/U2318*100</f>
        <v>0</v>
      </c>
      <c r="Z2318" s="14">
        <f>IF(W2318&gt;10,"NA",Y2318)</f>
        <v>0</v>
      </c>
    </row>
    <row r="2319" spans="1:26" ht="19" x14ac:dyDescent="0.25">
      <c r="A2319" s="23">
        <v>2318</v>
      </c>
      <c r="B2319" s="5" t="s">
        <v>0</v>
      </c>
      <c r="C2319" s="3" t="s">
        <v>51</v>
      </c>
      <c r="D2319" s="3" t="s">
        <v>51</v>
      </c>
      <c r="E2319" s="3" t="s">
        <v>48</v>
      </c>
      <c r="F2319" s="3" t="s">
        <v>41</v>
      </c>
      <c r="G2319" s="3">
        <v>41</v>
      </c>
      <c r="H2319" s="3" t="s">
        <v>9</v>
      </c>
      <c r="I2319" s="3" t="s">
        <v>37</v>
      </c>
      <c r="J2319" s="3">
        <v>394</v>
      </c>
      <c r="K2319" s="3">
        <v>75</v>
      </c>
      <c r="L2319" s="3">
        <v>0</v>
      </c>
      <c r="M2319" s="4">
        <f>PI()*(K2319/2)^2/1000+PI()*(L2319/2)^2/1000</f>
        <v>4.4178646691106467</v>
      </c>
      <c r="N2319" s="33">
        <v>0</v>
      </c>
      <c r="O2319" s="3">
        <v>8</v>
      </c>
      <c r="P2319" s="3">
        <v>4.431</v>
      </c>
      <c r="Q2319" s="3">
        <v>7.4210000000000003</v>
      </c>
      <c r="R2319" s="3">
        <v>7.234</v>
      </c>
      <c r="S2319" s="6">
        <v>0</v>
      </c>
      <c r="T2319" s="6">
        <f>R2319-S2319</f>
        <v>7.234</v>
      </c>
      <c r="U2319" s="3">
        <v>7.234</v>
      </c>
      <c r="V2319" s="6">
        <f>U2319-S2319</f>
        <v>7.234</v>
      </c>
      <c r="W2319" s="6">
        <f>100 - (1 - (((U2319-T2319)/U2319)+(S2319/T2319)))*100</f>
        <v>0</v>
      </c>
      <c r="X2319" s="3">
        <v>7.234</v>
      </c>
      <c r="Y2319" s="13">
        <f>(X2319-U2319)/U2319*100</f>
        <v>0</v>
      </c>
      <c r="Z2319" s="14">
        <f>IF(W2319&gt;10,"NA",Y2319)</f>
        <v>0</v>
      </c>
    </row>
    <row r="2320" spans="1:26" ht="19" x14ac:dyDescent="0.25">
      <c r="A2320" s="23">
        <v>2319</v>
      </c>
      <c r="B2320" s="5" t="s">
        <v>0</v>
      </c>
      <c r="C2320" s="3" t="s">
        <v>51</v>
      </c>
      <c r="D2320" s="3" t="s">
        <v>51</v>
      </c>
      <c r="E2320" s="3" t="s">
        <v>48</v>
      </c>
      <c r="F2320" s="3" t="s">
        <v>41</v>
      </c>
      <c r="G2320" s="3">
        <v>41</v>
      </c>
      <c r="H2320" s="3" t="s">
        <v>9</v>
      </c>
      <c r="I2320" s="3" t="s">
        <v>37</v>
      </c>
      <c r="J2320" s="3">
        <v>394</v>
      </c>
      <c r="K2320" s="3">
        <v>75</v>
      </c>
      <c r="L2320" s="3">
        <v>0</v>
      </c>
      <c r="M2320" s="4">
        <f>PI()*(K2320/2)^2/1000+PI()*(L2320/2)^2/1000</f>
        <v>4.4178646691106467</v>
      </c>
      <c r="N2320" s="33">
        <v>1</v>
      </c>
      <c r="O2320" s="3">
        <v>9</v>
      </c>
      <c r="P2320" s="3">
        <v>2.056</v>
      </c>
      <c r="Q2320" s="3">
        <v>1.7130000000000001</v>
      </c>
      <c r="R2320" s="3">
        <v>1.645</v>
      </c>
      <c r="S2320" s="6">
        <v>0</v>
      </c>
      <c r="T2320" s="6">
        <f>R2320-S2320</f>
        <v>1.645</v>
      </c>
      <c r="U2320" s="3">
        <v>1.645</v>
      </c>
      <c r="V2320" s="6">
        <f>U2320-S2320</f>
        <v>1.645</v>
      </c>
      <c r="W2320" s="6">
        <f>100 - (1 - (((U2320-T2320)/U2320)+(S2320/T2320)))*100</f>
        <v>0</v>
      </c>
      <c r="X2320" s="3">
        <v>1.645</v>
      </c>
      <c r="Y2320" s="13">
        <f>(X2320-U2320)/U2320*100</f>
        <v>0</v>
      </c>
      <c r="Z2320" s="14">
        <f>IF(W2320&gt;10,"NA",Y2320)</f>
        <v>0</v>
      </c>
    </row>
    <row r="2321" spans="1:26" ht="19" x14ac:dyDescent="0.25">
      <c r="A2321" s="23">
        <v>2320</v>
      </c>
      <c r="B2321" s="5" t="s">
        <v>0</v>
      </c>
      <c r="C2321" s="3" t="s">
        <v>51</v>
      </c>
      <c r="D2321" s="3" t="s">
        <v>51</v>
      </c>
      <c r="E2321" s="3" t="s">
        <v>48</v>
      </c>
      <c r="F2321" s="3" t="s">
        <v>41</v>
      </c>
      <c r="G2321" s="3">
        <v>41</v>
      </c>
      <c r="H2321" s="3" t="s">
        <v>17</v>
      </c>
      <c r="I2321" s="3" t="s">
        <v>37</v>
      </c>
      <c r="J2321" s="3">
        <v>394</v>
      </c>
      <c r="K2321" s="3">
        <v>75</v>
      </c>
      <c r="L2321" s="3">
        <v>0</v>
      </c>
      <c r="M2321" s="4">
        <f>PI()*(K2321/2)^2/1000+PI()*(L2321/2)^2/1000</f>
        <v>4.4178646691106467</v>
      </c>
      <c r="N2321" s="33">
        <v>0</v>
      </c>
      <c r="O2321" s="3">
        <v>1</v>
      </c>
      <c r="P2321" s="3">
        <v>3.8519999999999999</v>
      </c>
      <c r="Q2321" s="3">
        <v>5.766</v>
      </c>
      <c r="R2321" s="3">
        <v>5.58</v>
      </c>
      <c r="S2321" s="6">
        <v>0</v>
      </c>
      <c r="T2321" s="6">
        <f>R2321-S2321</f>
        <v>5.58</v>
      </c>
      <c r="U2321" s="3">
        <v>5.58</v>
      </c>
      <c r="V2321" s="6">
        <f>U2321-S2321</f>
        <v>5.58</v>
      </c>
      <c r="W2321" s="6">
        <f>100 - (1 - (((U2321-T2321)/U2321)+(S2321/T2321)))*100</f>
        <v>0</v>
      </c>
      <c r="X2321" s="3">
        <v>5.58</v>
      </c>
      <c r="Y2321" s="13">
        <f>(X2321-U2321)/U2321*100</f>
        <v>0</v>
      </c>
      <c r="Z2321" s="14">
        <f>IF(W2321&gt;10,"NA",Y2321)</f>
        <v>0</v>
      </c>
    </row>
    <row r="2322" spans="1:26" ht="19" x14ac:dyDescent="0.25">
      <c r="A2322" s="23">
        <v>2321</v>
      </c>
      <c r="B2322" s="5" t="s">
        <v>0</v>
      </c>
      <c r="C2322" s="3" t="s">
        <v>51</v>
      </c>
      <c r="D2322" s="3" t="s">
        <v>51</v>
      </c>
      <c r="E2322" s="3" t="s">
        <v>48</v>
      </c>
      <c r="F2322" s="3" t="s">
        <v>41</v>
      </c>
      <c r="G2322" s="3">
        <v>41</v>
      </c>
      <c r="H2322" s="3" t="s">
        <v>17</v>
      </c>
      <c r="I2322" s="3" t="s">
        <v>37</v>
      </c>
      <c r="J2322" s="3">
        <v>394</v>
      </c>
      <c r="K2322" s="3">
        <v>75</v>
      </c>
      <c r="L2322" s="3">
        <v>0</v>
      </c>
      <c r="M2322" s="4">
        <f>PI()*(K2322/2)^2/1000+PI()*(L2322/2)^2/1000</f>
        <v>4.4178646691106467</v>
      </c>
      <c r="N2322" s="33">
        <v>0</v>
      </c>
      <c r="O2322" s="3">
        <v>2</v>
      </c>
      <c r="P2322" s="3">
        <v>3.2949999999999999</v>
      </c>
      <c r="Q2322" s="3">
        <v>3.6850000000000001</v>
      </c>
      <c r="R2322" s="3">
        <v>3.4750000000000001</v>
      </c>
      <c r="S2322" s="6">
        <v>0</v>
      </c>
      <c r="T2322" s="6">
        <f>R2322-S2322</f>
        <v>3.4750000000000001</v>
      </c>
      <c r="U2322" s="3">
        <v>3.4750000000000001</v>
      </c>
      <c r="V2322" s="6">
        <f>U2322-S2322</f>
        <v>3.4750000000000001</v>
      </c>
      <c r="W2322" s="6">
        <f>100 - (1 - (((U2322-T2322)/U2322)+(S2322/T2322)))*100</f>
        <v>0</v>
      </c>
      <c r="X2322" s="3">
        <v>3.4750000000000001</v>
      </c>
      <c r="Y2322" s="13">
        <f>(X2322-U2322)/U2322*100</f>
        <v>0</v>
      </c>
      <c r="Z2322" s="14">
        <f>IF(W2322&gt;10,"NA",Y2322)</f>
        <v>0</v>
      </c>
    </row>
    <row r="2323" spans="1:26" ht="19" x14ac:dyDescent="0.25">
      <c r="A2323" s="23">
        <v>2322</v>
      </c>
      <c r="B2323" s="5" t="s">
        <v>0</v>
      </c>
      <c r="C2323" s="3" t="s">
        <v>51</v>
      </c>
      <c r="D2323" s="3" t="s">
        <v>51</v>
      </c>
      <c r="E2323" s="3" t="s">
        <v>48</v>
      </c>
      <c r="F2323" s="3" t="s">
        <v>41</v>
      </c>
      <c r="G2323" s="3">
        <v>41</v>
      </c>
      <c r="H2323" s="3" t="s">
        <v>17</v>
      </c>
      <c r="I2323" s="3" t="s">
        <v>37</v>
      </c>
      <c r="J2323" s="3">
        <v>394</v>
      </c>
      <c r="K2323" s="3">
        <v>75</v>
      </c>
      <c r="L2323" s="3">
        <v>0</v>
      </c>
      <c r="M2323" s="4">
        <f>PI()*(K2323/2)^2/1000+PI()*(L2323/2)^2/1000</f>
        <v>4.4178646691106467</v>
      </c>
      <c r="N2323" s="33">
        <v>0</v>
      </c>
      <c r="O2323" s="3">
        <v>3</v>
      </c>
      <c r="P2323" s="3">
        <v>3.4510000000000001</v>
      </c>
      <c r="Q2323" s="3">
        <v>4.1219999999999999</v>
      </c>
      <c r="R2323" s="3">
        <v>3.9620000000000002</v>
      </c>
      <c r="S2323" s="6">
        <v>0</v>
      </c>
      <c r="T2323" s="6">
        <f>R2323-S2323</f>
        <v>3.9620000000000002</v>
      </c>
      <c r="U2323" s="3">
        <v>3.9620000000000002</v>
      </c>
      <c r="V2323" s="6">
        <f>U2323-S2323</f>
        <v>3.9620000000000002</v>
      </c>
      <c r="W2323" s="6">
        <f>100 - (1 - (((U2323-T2323)/U2323)+(S2323/T2323)))*100</f>
        <v>0</v>
      </c>
      <c r="X2323" s="3">
        <v>3.9620000000000002</v>
      </c>
      <c r="Y2323" s="13">
        <f>(X2323-U2323)/U2323*100</f>
        <v>0</v>
      </c>
      <c r="Z2323" s="14">
        <f>IF(W2323&gt;10,"NA",Y2323)</f>
        <v>0</v>
      </c>
    </row>
    <row r="2324" spans="1:26" ht="19" x14ac:dyDescent="0.25">
      <c r="A2324" s="23">
        <v>2323</v>
      </c>
      <c r="B2324" s="5" t="s">
        <v>0</v>
      </c>
      <c r="C2324" s="3" t="s">
        <v>51</v>
      </c>
      <c r="D2324" s="3" t="s">
        <v>51</v>
      </c>
      <c r="E2324" s="3" t="s">
        <v>48</v>
      </c>
      <c r="F2324" s="3" t="s">
        <v>41</v>
      </c>
      <c r="G2324" s="3">
        <v>41</v>
      </c>
      <c r="H2324" s="3" t="s">
        <v>17</v>
      </c>
      <c r="I2324" s="3" t="s">
        <v>37</v>
      </c>
      <c r="J2324" s="3">
        <v>394</v>
      </c>
      <c r="K2324" s="3">
        <v>75</v>
      </c>
      <c r="L2324" s="3">
        <v>0</v>
      </c>
      <c r="M2324" s="4">
        <f>PI()*(K2324/2)^2/1000+PI()*(L2324/2)^2/1000</f>
        <v>4.4178646691106467</v>
      </c>
      <c r="N2324" s="33">
        <v>0</v>
      </c>
      <c r="O2324" s="3">
        <v>4</v>
      </c>
      <c r="P2324" s="3">
        <v>3.4489999999999998</v>
      </c>
      <c r="Q2324" s="3">
        <v>3.7679999999999998</v>
      </c>
      <c r="R2324" s="3">
        <v>3.5659999999999998</v>
      </c>
      <c r="S2324" s="6">
        <v>0</v>
      </c>
      <c r="T2324" s="6">
        <f>R2324-S2324</f>
        <v>3.5659999999999998</v>
      </c>
      <c r="U2324" s="3">
        <v>3.5659999999999998</v>
      </c>
      <c r="V2324" s="6">
        <f>U2324-S2324</f>
        <v>3.5659999999999998</v>
      </c>
      <c r="W2324" s="6">
        <f>100 - (1 - (((U2324-T2324)/U2324)+(S2324/T2324)))*100</f>
        <v>0</v>
      </c>
      <c r="X2324" s="3">
        <v>3.5659999999999998</v>
      </c>
      <c r="Y2324" s="13">
        <f>(X2324-U2324)/U2324*100</f>
        <v>0</v>
      </c>
      <c r="Z2324" s="14">
        <f>IF(W2324&gt;10,"NA",Y2324)</f>
        <v>0</v>
      </c>
    </row>
    <row r="2325" spans="1:26" ht="19" x14ac:dyDescent="0.25">
      <c r="A2325" s="23">
        <v>2324</v>
      </c>
      <c r="B2325" s="5" t="s">
        <v>0</v>
      </c>
      <c r="C2325" s="3" t="s">
        <v>51</v>
      </c>
      <c r="D2325" s="3" t="s">
        <v>51</v>
      </c>
      <c r="E2325" s="3" t="s">
        <v>48</v>
      </c>
      <c r="F2325" s="3" t="s">
        <v>41</v>
      </c>
      <c r="G2325" s="3">
        <v>41</v>
      </c>
      <c r="H2325" s="3" t="s">
        <v>17</v>
      </c>
      <c r="I2325" s="3" t="s">
        <v>37</v>
      </c>
      <c r="J2325" s="3">
        <v>394</v>
      </c>
      <c r="K2325" s="3">
        <v>75</v>
      </c>
      <c r="L2325" s="3">
        <v>0</v>
      </c>
      <c r="M2325" s="4">
        <f>PI()*(K2325/2)^2/1000+PI()*(L2325/2)^2/1000</f>
        <v>4.4178646691106467</v>
      </c>
      <c r="N2325" s="33">
        <v>0</v>
      </c>
      <c r="O2325" s="3">
        <v>5</v>
      </c>
      <c r="P2325" s="3">
        <v>2.6970000000000001</v>
      </c>
      <c r="Q2325" s="3">
        <v>2.5419999999999998</v>
      </c>
      <c r="R2325" s="3">
        <v>2.4460000000000002</v>
      </c>
      <c r="S2325" s="6">
        <v>0</v>
      </c>
      <c r="T2325" s="6">
        <f>R2325-S2325</f>
        <v>2.4460000000000002</v>
      </c>
      <c r="U2325" s="3">
        <v>2.4460000000000002</v>
      </c>
      <c r="V2325" s="6">
        <f>U2325-S2325</f>
        <v>2.4460000000000002</v>
      </c>
      <c r="W2325" s="6">
        <f>100 - (1 - (((U2325-T2325)/U2325)+(S2325/T2325)))*100</f>
        <v>0</v>
      </c>
      <c r="X2325" s="3">
        <v>2.4460000000000002</v>
      </c>
      <c r="Y2325" s="13">
        <f>(X2325-U2325)/U2325*100</f>
        <v>0</v>
      </c>
      <c r="Z2325" s="14">
        <f>IF(W2325&gt;10,"NA",Y2325)</f>
        <v>0</v>
      </c>
    </row>
    <row r="2326" spans="1:26" ht="19" x14ac:dyDescent="0.25">
      <c r="A2326" s="23">
        <v>2325</v>
      </c>
      <c r="B2326" s="5" t="s">
        <v>0</v>
      </c>
      <c r="C2326" s="3" t="s">
        <v>51</v>
      </c>
      <c r="D2326" s="3" t="s">
        <v>51</v>
      </c>
      <c r="E2326" s="3" t="s">
        <v>48</v>
      </c>
      <c r="F2326" s="3" t="s">
        <v>41</v>
      </c>
      <c r="G2326" s="3">
        <v>41</v>
      </c>
      <c r="H2326" s="3" t="s">
        <v>17</v>
      </c>
      <c r="I2326" s="3" t="s">
        <v>37</v>
      </c>
      <c r="J2326" s="3">
        <v>394</v>
      </c>
      <c r="K2326" s="3">
        <v>75</v>
      </c>
      <c r="L2326" s="3">
        <v>0</v>
      </c>
      <c r="M2326" s="4">
        <f>PI()*(K2326/2)^2/1000+PI()*(L2326/2)^2/1000</f>
        <v>4.4178646691106467</v>
      </c>
      <c r="N2326" s="33">
        <v>0</v>
      </c>
      <c r="O2326" s="3">
        <v>6</v>
      </c>
      <c r="P2326" s="3">
        <v>2.1840000000000002</v>
      </c>
      <c r="Q2326" s="3">
        <v>1.57</v>
      </c>
      <c r="R2326" s="3">
        <v>1.49</v>
      </c>
      <c r="S2326" s="6">
        <v>0</v>
      </c>
      <c r="T2326" s="6">
        <f>R2326-S2326</f>
        <v>1.49</v>
      </c>
      <c r="U2326" s="3">
        <v>1.5209999999999999</v>
      </c>
      <c r="V2326" s="6">
        <f>U2326-S2326</f>
        <v>1.5209999999999999</v>
      </c>
      <c r="W2326" s="6">
        <f>100 - (1 - (((U2326-T2326)/U2326)+(S2326/T2326)))*100</f>
        <v>2.0381328073635672</v>
      </c>
      <c r="X2326" s="3">
        <v>1.5209999999999999</v>
      </c>
      <c r="Y2326" s="13">
        <f>(X2326-U2326)/U2326*100</f>
        <v>0</v>
      </c>
      <c r="Z2326" s="14">
        <f>IF(W2326&gt;10,"NA",Y2326)</f>
        <v>0</v>
      </c>
    </row>
    <row r="2327" spans="1:26" ht="19" x14ac:dyDescent="0.25">
      <c r="A2327" s="23">
        <v>2326</v>
      </c>
      <c r="B2327" s="5" t="s">
        <v>0</v>
      </c>
      <c r="C2327" s="3" t="s">
        <v>51</v>
      </c>
      <c r="D2327" s="3" t="s">
        <v>51</v>
      </c>
      <c r="E2327" s="3" t="s">
        <v>48</v>
      </c>
      <c r="F2327" s="3" t="s">
        <v>41</v>
      </c>
      <c r="G2327" s="3">
        <v>41</v>
      </c>
      <c r="H2327" s="3" t="s">
        <v>17</v>
      </c>
      <c r="I2327" s="3" t="s">
        <v>37</v>
      </c>
      <c r="J2327" s="3">
        <v>394</v>
      </c>
      <c r="K2327" s="3">
        <v>75</v>
      </c>
      <c r="L2327" s="3">
        <v>0</v>
      </c>
      <c r="M2327" s="4">
        <f>PI()*(K2327/2)^2/1000+PI()*(L2327/2)^2/1000</f>
        <v>4.4178646691106467</v>
      </c>
      <c r="N2327" s="33">
        <v>0</v>
      </c>
      <c r="O2327" s="3">
        <v>7</v>
      </c>
      <c r="P2327" s="3">
        <v>2.6659999999999999</v>
      </c>
      <c r="Q2327" s="3">
        <v>2.8759999999999999</v>
      </c>
      <c r="R2327" s="3">
        <v>2.79</v>
      </c>
      <c r="S2327" s="6">
        <v>0</v>
      </c>
      <c r="T2327" s="6">
        <f>R2327-S2327</f>
        <v>2.79</v>
      </c>
      <c r="U2327" s="3">
        <v>2.79</v>
      </c>
      <c r="V2327" s="6">
        <f>U2327-S2327</f>
        <v>2.79</v>
      </c>
      <c r="W2327" s="6">
        <f>100 - (1 - (((U2327-T2327)/U2327)+(S2327/T2327)))*100</f>
        <v>0</v>
      </c>
      <c r="X2327" s="3">
        <v>2.79</v>
      </c>
      <c r="Y2327" s="13">
        <f>(X2327-U2327)/U2327*100</f>
        <v>0</v>
      </c>
      <c r="Z2327" s="14">
        <f>IF(W2327&gt;10,"NA",Y2327)</f>
        <v>0</v>
      </c>
    </row>
    <row r="2328" spans="1:26" ht="19" x14ac:dyDescent="0.25">
      <c r="A2328" s="23">
        <v>2327</v>
      </c>
      <c r="B2328" s="5" t="s">
        <v>0</v>
      </c>
      <c r="C2328" s="3" t="s">
        <v>51</v>
      </c>
      <c r="D2328" s="3" t="s">
        <v>51</v>
      </c>
      <c r="E2328" s="3" t="s">
        <v>48</v>
      </c>
      <c r="F2328" s="3" t="s">
        <v>41</v>
      </c>
      <c r="G2328" s="3">
        <v>41</v>
      </c>
      <c r="H2328" s="3" t="s">
        <v>17</v>
      </c>
      <c r="I2328" s="3" t="s">
        <v>37</v>
      </c>
      <c r="J2328" s="3">
        <v>394</v>
      </c>
      <c r="K2328" s="3">
        <v>75</v>
      </c>
      <c r="L2328" s="3">
        <v>0</v>
      </c>
      <c r="M2328" s="4">
        <f>PI()*(K2328/2)^2/1000+PI()*(L2328/2)^2/1000</f>
        <v>4.4178646691106467</v>
      </c>
      <c r="N2328" s="33">
        <v>0</v>
      </c>
      <c r="O2328" s="3">
        <v>8</v>
      </c>
      <c r="P2328" s="3">
        <v>2.7370000000000001</v>
      </c>
      <c r="Q2328" s="3">
        <v>3.8279999999999998</v>
      </c>
      <c r="R2328" s="3">
        <v>3.7250000000000001</v>
      </c>
      <c r="S2328" s="6">
        <v>0</v>
      </c>
      <c r="T2328" s="6">
        <f>R2328-S2328</f>
        <v>3.7250000000000001</v>
      </c>
      <c r="U2328" s="3">
        <v>3.8220000000000001</v>
      </c>
      <c r="V2328" s="6">
        <f>U2328-S2328</f>
        <v>3.8220000000000001</v>
      </c>
      <c r="W2328" s="6">
        <f>100 - (1 - (((U2328-T2328)/U2328)+(S2328/T2328)))*100</f>
        <v>2.5379382522239666</v>
      </c>
      <c r="X2328" s="3">
        <v>3.8220000000000001</v>
      </c>
      <c r="Y2328" s="13">
        <f>(X2328-U2328)/U2328*100</f>
        <v>0</v>
      </c>
      <c r="Z2328" s="14">
        <f>IF(W2328&gt;10,"NA",Y2328)</f>
        <v>0</v>
      </c>
    </row>
    <row r="2329" spans="1:26" ht="19" x14ac:dyDescent="0.25">
      <c r="A2329" s="23">
        <v>2328</v>
      </c>
      <c r="B2329" s="5" t="s">
        <v>0</v>
      </c>
      <c r="C2329" s="3" t="s">
        <v>51</v>
      </c>
      <c r="D2329" s="3" t="s">
        <v>51</v>
      </c>
      <c r="E2329" s="3" t="s">
        <v>48</v>
      </c>
      <c r="F2329" s="3" t="s">
        <v>41</v>
      </c>
      <c r="G2329" s="3">
        <v>41</v>
      </c>
      <c r="H2329" s="3" t="s">
        <v>17</v>
      </c>
      <c r="I2329" s="3" t="s">
        <v>37</v>
      </c>
      <c r="J2329" s="3">
        <v>394</v>
      </c>
      <c r="K2329" s="3">
        <v>75</v>
      </c>
      <c r="L2329" s="3">
        <v>0</v>
      </c>
      <c r="M2329" s="4">
        <f>PI()*(K2329/2)^2/1000+PI()*(L2329/2)^2/1000</f>
        <v>4.4178646691106467</v>
      </c>
      <c r="N2329" s="33">
        <v>0</v>
      </c>
      <c r="O2329" s="3">
        <v>9</v>
      </c>
      <c r="P2329" s="3">
        <v>3.1</v>
      </c>
      <c r="Q2329" s="3">
        <v>3.831</v>
      </c>
      <c r="R2329" s="3">
        <v>3.73</v>
      </c>
      <c r="S2329" s="6">
        <v>0</v>
      </c>
      <c r="T2329" s="6">
        <f>R2329-S2329</f>
        <v>3.73</v>
      </c>
      <c r="U2329" s="3">
        <v>3.83</v>
      </c>
      <c r="V2329" s="6">
        <f>U2329-S2329</f>
        <v>3.83</v>
      </c>
      <c r="W2329" s="6">
        <f>100 - (1 - (((U2329-T2329)/U2329)+(S2329/T2329)))*100</f>
        <v>2.6109660574412601</v>
      </c>
      <c r="X2329" s="3">
        <v>3.83</v>
      </c>
      <c r="Y2329" s="13">
        <f>(X2329-U2329)/U2329*100</f>
        <v>0</v>
      </c>
      <c r="Z2329" s="14">
        <f>IF(W2329&gt;10,"NA",Y2329)</f>
        <v>0</v>
      </c>
    </row>
    <row r="2330" spans="1:26" ht="19" x14ac:dyDescent="0.25">
      <c r="A2330" s="23">
        <v>2329</v>
      </c>
      <c r="B2330" s="5" t="s">
        <v>0</v>
      </c>
      <c r="C2330" s="3" t="s">
        <v>51</v>
      </c>
      <c r="D2330" s="3" t="s">
        <v>51</v>
      </c>
      <c r="E2330" s="3" t="s">
        <v>48</v>
      </c>
      <c r="F2330" s="3" t="s">
        <v>41</v>
      </c>
      <c r="G2330" s="3">
        <v>41</v>
      </c>
      <c r="H2330" s="3" t="s">
        <v>17</v>
      </c>
      <c r="I2330" s="3" t="s">
        <v>37</v>
      </c>
      <c r="J2330" s="3">
        <v>394</v>
      </c>
      <c r="K2330" s="3">
        <v>75</v>
      </c>
      <c r="L2330" s="3">
        <v>0</v>
      </c>
      <c r="M2330" s="4">
        <f>PI()*(K2330/2)^2/1000+PI()*(L2330/2)^2/1000</f>
        <v>4.4178646691106467</v>
      </c>
      <c r="N2330" s="33">
        <v>0</v>
      </c>
      <c r="O2330" s="3">
        <v>10</v>
      </c>
      <c r="P2330" s="3">
        <v>3.2440000000000002</v>
      </c>
      <c r="Q2330" s="3">
        <v>3.6970000000000001</v>
      </c>
      <c r="R2330" s="3">
        <v>3.613</v>
      </c>
      <c r="S2330" s="6">
        <v>0</v>
      </c>
      <c r="T2330" s="6">
        <f>R2330-S2330</f>
        <v>3.613</v>
      </c>
      <c r="U2330" s="3">
        <v>3.7040000000000002</v>
      </c>
      <c r="V2330" s="6">
        <f>U2330-S2330</f>
        <v>3.7040000000000002</v>
      </c>
      <c r="W2330" s="6">
        <f>100 - (1 - (((U2330-T2330)/U2330)+(S2330/T2330)))*100</f>
        <v>2.456803455723545</v>
      </c>
      <c r="X2330" s="3">
        <v>3.7040000000000002</v>
      </c>
      <c r="Y2330" s="13">
        <f>(X2330-U2330)/U2330*100</f>
        <v>0</v>
      </c>
      <c r="Z2330" s="14">
        <f>IF(W2330&gt;10,"NA",Y2330)</f>
        <v>0</v>
      </c>
    </row>
    <row r="2331" spans="1:26" ht="19" x14ac:dyDescent="0.25">
      <c r="A2331" s="23">
        <v>2330</v>
      </c>
      <c r="B2331" s="5" t="s">
        <v>0</v>
      </c>
      <c r="C2331" s="3" t="s">
        <v>51</v>
      </c>
      <c r="D2331" s="3" t="s">
        <v>51</v>
      </c>
      <c r="E2331" s="3" t="s">
        <v>48</v>
      </c>
      <c r="F2331" s="3" t="s">
        <v>41</v>
      </c>
      <c r="G2331" s="3">
        <v>41</v>
      </c>
      <c r="H2331" s="3" t="s">
        <v>17</v>
      </c>
      <c r="I2331" s="3" t="s">
        <v>37</v>
      </c>
      <c r="J2331" s="3">
        <v>394</v>
      </c>
      <c r="K2331" s="3">
        <v>75</v>
      </c>
      <c r="L2331" s="3">
        <v>0</v>
      </c>
      <c r="M2331" s="4">
        <f>PI()*(K2331/2)^2/1000+PI()*(L2331/2)^2/1000</f>
        <v>4.4178646691106467</v>
      </c>
      <c r="N2331" s="33">
        <v>0</v>
      </c>
      <c r="O2331" s="3">
        <v>11</v>
      </c>
      <c r="P2331" s="3">
        <v>3.75</v>
      </c>
      <c r="Q2331" s="3">
        <v>5.4829999999999997</v>
      </c>
      <c r="R2331" s="3">
        <v>5.3410000000000002</v>
      </c>
      <c r="S2331" s="6">
        <v>0</v>
      </c>
      <c r="T2331" s="6">
        <f>R2331-S2331</f>
        <v>5.3410000000000002</v>
      </c>
      <c r="U2331" s="3">
        <v>5.3410000000000002</v>
      </c>
      <c r="V2331" s="6">
        <f>U2331-S2331</f>
        <v>5.3410000000000002</v>
      </c>
      <c r="W2331" s="6">
        <f>100 - (1 - (((U2331-T2331)/U2331)+(S2331/T2331)))*100</f>
        <v>0</v>
      </c>
      <c r="X2331" s="3">
        <v>5.3410000000000002</v>
      </c>
      <c r="Y2331" s="13">
        <f>(X2331-U2331)/U2331*100</f>
        <v>0</v>
      </c>
      <c r="Z2331" s="14">
        <f>IF(W2331&gt;10,"NA",Y2331)</f>
        <v>0</v>
      </c>
    </row>
    <row r="2332" spans="1:26" ht="19" x14ac:dyDescent="0.25">
      <c r="A2332" s="23">
        <v>2331</v>
      </c>
      <c r="B2332" s="5" t="s">
        <v>0</v>
      </c>
      <c r="C2332" s="3" t="s">
        <v>51</v>
      </c>
      <c r="D2332" s="3" t="s">
        <v>51</v>
      </c>
      <c r="E2332" s="3" t="s">
        <v>48</v>
      </c>
      <c r="F2332" s="3" t="s">
        <v>41</v>
      </c>
      <c r="G2332" s="3">
        <v>42</v>
      </c>
      <c r="H2332" s="3" t="s">
        <v>9</v>
      </c>
      <c r="I2332" s="3" t="s">
        <v>35</v>
      </c>
      <c r="J2332" s="3">
        <v>383</v>
      </c>
      <c r="K2332" s="3">
        <v>50</v>
      </c>
      <c r="L2332" s="3">
        <v>0</v>
      </c>
      <c r="M2332" s="4">
        <f>PI()*(K2332/2)^2/1000+PI()*(L2332/2)^2/1000</f>
        <v>1.9634954084936207</v>
      </c>
      <c r="N2332" s="33">
        <v>0</v>
      </c>
      <c r="O2332" s="3">
        <v>1</v>
      </c>
      <c r="P2332" s="3">
        <v>3.0920000000000001</v>
      </c>
      <c r="Q2332" s="3">
        <v>2.95</v>
      </c>
      <c r="R2332" s="3">
        <v>2.86</v>
      </c>
      <c r="S2332" s="6">
        <v>0</v>
      </c>
      <c r="T2332" s="6">
        <f>R2332-S2332</f>
        <v>2.86</v>
      </c>
      <c r="U2332" s="3">
        <v>2.86</v>
      </c>
      <c r="V2332" s="6">
        <f>U2332-S2332</f>
        <v>2.86</v>
      </c>
      <c r="W2332" s="6">
        <f>100 - (1 - (((U2332-T2332)/U2332)+(S2332/T2332)))*100</f>
        <v>0</v>
      </c>
      <c r="X2332" s="3">
        <v>2.86</v>
      </c>
      <c r="Y2332" s="13">
        <f>(X2332-U2332)/U2332*100</f>
        <v>0</v>
      </c>
      <c r="Z2332" s="14">
        <f>IF(W2332&gt;10,"NA",Y2332)</f>
        <v>0</v>
      </c>
    </row>
    <row r="2333" spans="1:26" ht="19" x14ac:dyDescent="0.25">
      <c r="A2333" s="23">
        <v>2332</v>
      </c>
      <c r="B2333" s="5" t="s">
        <v>0</v>
      </c>
      <c r="C2333" s="3" t="s">
        <v>51</v>
      </c>
      <c r="D2333" s="3" t="s">
        <v>51</v>
      </c>
      <c r="E2333" s="3" t="s">
        <v>48</v>
      </c>
      <c r="F2333" s="3" t="s">
        <v>41</v>
      </c>
      <c r="G2333" s="3">
        <v>42</v>
      </c>
      <c r="H2333" s="3" t="s">
        <v>9</v>
      </c>
      <c r="I2333" s="3" t="s">
        <v>35</v>
      </c>
      <c r="J2333" s="3">
        <v>383</v>
      </c>
      <c r="K2333" s="3">
        <v>50</v>
      </c>
      <c r="L2333" s="3">
        <v>0</v>
      </c>
      <c r="M2333" s="4">
        <f>PI()*(K2333/2)^2/1000+PI()*(L2333/2)^2/1000</f>
        <v>1.9634954084936207</v>
      </c>
      <c r="N2333" s="33">
        <v>0</v>
      </c>
      <c r="O2333" s="3">
        <v>2</v>
      </c>
      <c r="P2333" s="3">
        <v>4.9180000000000001</v>
      </c>
      <c r="Q2333" s="3">
        <v>6.5730000000000004</v>
      </c>
      <c r="R2333" s="3">
        <v>6.46</v>
      </c>
      <c r="S2333" s="6">
        <v>0</v>
      </c>
      <c r="T2333" s="6">
        <f>R2333-S2333</f>
        <v>6.46</v>
      </c>
      <c r="U2333" s="3">
        <v>6.46</v>
      </c>
      <c r="V2333" s="6">
        <f>U2333-S2333</f>
        <v>6.46</v>
      </c>
      <c r="W2333" s="6">
        <f>100 - (1 - (((U2333-T2333)/U2333)+(S2333/T2333)))*100</f>
        <v>0</v>
      </c>
      <c r="X2333" s="3">
        <v>6.46</v>
      </c>
      <c r="Y2333" s="13">
        <f>(X2333-U2333)/U2333*100</f>
        <v>0</v>
      </c>
      <c r="Z2333" s="14">
        <f>IF(W2333&gt;10,"NA",Y2333)</f>
        <v>0</v>
      </c>
    </row>
    <row r="2334" spans="1:26" ht="19" x14ac:dyDescent="0.25">
      <c r="A2334" s="23">
        <v>2333</v>
      </c>
      <c r="B2334" s="5" t="s">
        <v>0</v>
      </c>
      <c r="C2334" s="3" t="s">
        <v>51</v>
      </c>
      <c r="D2334" s="3" t="s">
        <v>51</v>
      </c>
      <c r="E2334" s="3" t="s">
        <v>48</v>
      </c>
      <c r="F2334" s="3" t="s">
        <v>41</v>
      </c>
      <c r="G2334" s="3">
        <v>42</v>
      </c>
      <c r="H2334" s="3" t="s">
        <v>9</v>
      </c>
      <c r="I2334" s="3" t="s">
        <v>35</v>
      </c>
      <c r="J2334" s="3">
        <v>383</v>
      </c>
      <c r="K2334" s="3">
        <v>50</v>
      </c>
      <c r="L2334" s="3">
        <v>0</v>
      </c>
      <c r="M2334" s="4">
        <f>PI()*(K2334/2)^2/1000+PI()*(L2334/2)^2/1000</f>
        <v>1.9634954084936207</v>
      </c>
      <c r="N2334" s="33">
        <v>0</v>
      </c>
      <c r="O2334" s="3">
        <v>3</v>
      </c>
      <c r="P2334" s="3">
        <v>3.8</v>
      </c>
      <c r="Q2334" s="3">
        <v>4.391</v>
      </c>
      <c r="R2334" s="3">
        <v>4.2949999999999999</v>
      </c>
      <c r="S2334" s="6">
        <v>0</v>
      </c>
      <c r="T2334" s="6">
        <f>R2334-S2334</f>
        <v>4.2949999999999999</v>
      </c>
      <c r="U2334" s="3">
        <v>4.7309999999999999</v>
      </c>
      <c r="V2334" s="6">
        <f>U2334-S2334</f>
        <v>4.7309999999999999</v>
      </c>
      <c r="W2334" s="6">
        <f>100 - (1 - (((U2334-T2334)/U2334)+(S2334/T2334)))*100</f>
        <v>9.2158106108645086</v>
      </c>
      <c r="X2334" s="3">
        <v>4.7309999999999999</v>
      </c>
      <c r="Y2334" s="13">
        <f>(X2334-U2334)/U2334*100</f>
        <v>0</v>
      </c>
      <c r="Z2334" s="14">
        <f>IF(W2334&gt;10,"NA",Y2334)</f>
        <v>0</v>
      </c>
    </row>
    <row r="2335" spans="1:26" ht="19" x14ac:dyDescent="0.25">
      <c r="A2335" s="23">
        <v>2334</v>
      </c>
      <c r="B2335" s="5" t="s">
        <v>0</v>
      </c>
      <c r="C2335" s="3" t="s">
        <v>51</v>
      </c>
      <c r="D2335" s="3" t="s">
        <v>51</v>
      </c>
      <c r="E2335" s="3" t="s">
        <v>48</v>
      </c>
      <c r="F2335" s="3" t="s">
        <v>41</v>
      </c>
      <c r="G2335" s="3">
        <v>42</v>
      </c>
      <c r="H2335" s="3" t="s">
        <v>9</v>
      </c>
      <c r="I2335" s="3" t="s">
        <v>35</v>
      </c>
      <c r="J2335" s="3">
        <v>383</v>
      </c>
      <c r="K2335" s="3">
        <v>50</v>
      </c>
      <c r="L2335" s="3">
        <v>0</v>
      </c>
      <c r="M2335" s="4">
        <f>PI()*(K2335/2)^2/1000+PI()*(L2335/2)^2/1000</f>
        <v>1.9634954084936207</v>
      </c>
      <c r="N2335" s="33">
        <v>1</v>
      </c>
      <c r="O2335" s="3">
        <v>4</v>
      </c>
      <c r="P2335" s="3">
        <v>2.4870000000000001</v>
      </c>
      <c r="Q2335" s="3">
        <v>2.3069999999999999</v>
      </c>
      <c r="R2335" s="3">
        <v>2.2120000000000002</v>
      </c>
      <c r="S2335" s="6">
        <v>0</v>
      </c>
      <c r="T2335" s="6">
        <f>R2335-S2335</f>
        <v>2.2120000000000002</v>
      </c>
      <c r="U2335" s="3">
        <v>2.2120000000000002</v>
      </c>
      <c r="V2335" s="6">
        <f>U2335-S2335</f>
        <v>2.2120000000000002</v>
      </c>
      <c r="W2335" s="6">
        <f>100 - (1 - (((U2335-T2335)/U2335)+(S2335/T2335)))*100</f>
        <v>0</v>
      </c>
      <c r="X2335" s="3">
        <v>2.2120000000000002</v>
      </c>
      <c r="Y2335" s="13">
        <f>(X2335-U2335)/U2335*100</f>
        <v>0</v>
      </c>
      <c r="Z2335" s="14">
        <f>IF(W2335&gt;10,"NA",Y2335)</f>
        <v>0</v>
      </c>
    </row>
    <row r="2336" spans="1:26" ht="19" x14ac:dyDescent="0.25">
      <c r="A2336" s="23">
        <v>2335</v>
      </c>
      <c r="B2336" s="5" t="s">
        <v>0</v>
      </c>
      <c r="C2336" s="3" t="s">
        <v>51</v>
      </c>
      <c r="D2336" s="3" t="s">
        <v>51</v>
      </c>
      <c r="E2336" s="3" t="s">
        <v>48</v>
      </c>
      <c r="F2336" s="3" t="s">
        <v>41</v>
      </c>
      <c r="G2336" s="3">
        <v>42</v>
      </c>
      <c r="H2336" s="3" t="s">
        <v>9</v>
      </c>
      <c r="I2336" s="3" t="s">
        <v>35</v>
      </c>
      <c r="J2336" s="3">
        <v>383</v>
      </c>
      <c r="K2336" s="3">
        <v>50</v>
      </c>
      <c r="L2336" s="3">
        <v>0</v>
      </c>
      <c r="M2336" s="4">
        <f>PI()*(K2336/2)^2/1000+PI()*(L2336/2)^2/1000</f>
        <v>1.9634954084936207</v>
      </c>
      <c r="N2336" s="33">
        <v>0</v>
      </c>
      <c r="O2336" s="3">
        <v>5</v>
      </c>
      <c r="P2336" s="3">
        <v>4.6139999999999999</v>
      </c>
      <c r="Q2336" s="3">
        <v>6.8869999999999996</v>
      </c>
      <c r="R2336" s="3">
        <v>6.7750000000000004</v>
      </c>
      <c r="S2336" s="6">
        <v>0</v>
      </c>
      <c r="T2336" s="6">
        <f>R2336-S2336</f>
        <v>6.7750000000000004</v>
      </c>
      <c r="U2336" s="3">
        <v>6.7750000000000004</v>
      </c>
      <c r="V2336" s="6">
        <f>U2336-S2336</f>
        <v>6.7750000000000004</v>
      </c>
      <c r="W2336" s="6">
        <f>100 - (1 - (((U2336-T2336)/U2336)+(S2336/T2336)))*100</f>
        <v>0</v>
      </c>
      <c r="X2336" s="3">
        <v>6.7750000000000004</v>
      </c>
      <c r="Y2336" s="13">
        <f>(X2336-U2336)/U2336*100</f>
        <v>0</v>
      </c>
      <c r="Z2336" s="14">
        <f>IF(W2336&gt;10,"NA",Y2336)</f>
        <v>0</v>
      </c>
    </row>
    <row r="2337" spans="1:26" ht="19" x14ac:dyDescent="0.25">
      <c r="A2337" s="23">
        <v>2336</v>
      </c>
      <c r="B2337" s="5" t="s">
        <v>0</v>
      </c>
      <c r="C2337" s="3" t="s">
        <v>51</v>
      </c>
      <c r="D2337" s="3" t="s">
        <v>51</v>
      </c>
      <c r="E2337" s="3" t="s">
        <v>48</v>
      </c>
      <c r="F2337" s="3" t="s">
        <v>41</v>
      </c>
      <c r="G2337" s="3">
        <v>42</v>
      </c>
      <c r="H2337" s="3" t="s">
        <v>9</v>
      </c>
      <c r="I2337" s="3" t="s">
        <v>35</v>
      </c>
      <c r="J2337" s="3">
        <v>383</v>
      </c>
      <c r="K2337" s="3">
        <v>50</v>
      </c>
      <c r="L2337" s="3">
        <v>0</v>
      </c>
      <c r="M2337" s="4">
        <f>PI()*(K2337/2)^2/1000+PI()*(L2337/2)^2/1000</f>
        <v>1.9634954084936207</v>
      </c>
      <c r="N2337" s="33">
        <v>0</v>
      </c>
      <c r="O2337" s="3">
        <v>6</v>
      </c>
      <c r="P2337" s="3">
        <v>3.65</v>
      </c>
      <c r="Q2337" s="3">
        <v>4.9909999999999997</v>
      </c>
      <c r="R2337" s="3">
        <v>4.8310000000000004</v>
      </c>
      <c r="S2337" s="6">
        <v>0</v>
      </c>
      <c r="T2337" s="6">
        <f>R2337-S2337</f>
        <v>4.8310000000000004</v>
      </c>
      <c r="U2337" s="3">
        <v>4.88</v>
      </c>
      <c r="V2337" s="6">
        <f>U2337-S2337</f>
        <v>4.88</v>
      </c>
      <c r="W2337" s="6">
        <f>100 - (1 - (((U2337-T2337)/U2337)+(S2337/T2337)))*100</f>
        <v>1.0040983606557319</v>
      </c>
      <c r="X2337" s="3">
        <v>4.88</v>
      </c>
      <c r="Y2337" s="13">
        <f>(X2337-U2337)/U2337*100</f>
        <v>0</v>
      </c>
      <c r="Z2337" s="14">
        <f>IF(W2337&gt;10,"NA",Y2337)</f>
        <v>0</v>
      </c>
    </row>
    <row r="2338" spans="1:26" ht="19" x14ac:dyDescent="0.25">
      <c r="A2338" s="23">
        <v>2337</v>
      </c>
      <c r="B2338" s="5" t="s">
        <v>0</v>
      </c>
      <c r="C2338" s="3" t="s">
        <v>51</v>
      </c>
      <c r="D2338" s="3" t="s">
        <v>51</v>
      </c>
      <c r="E2338" s="3" t="s">
        <v>48</v>
      </c>
      <c r="F2338" s="3" t="s">
        <v>41</v>
      </c>
      <c r="G2338" s="3">
        <v>42</v>
      </c>
      <c r="H2338" s="3" t="s">
        <v>9</v>
      </c>
      <c r="I2338" s="3" t="s">
        <v>35</v>
      </c>
      <c r="J2338" s="3">
        <v>383</v>
      </c>
      <c r="K2338" s="3">
        <v>50</v>
      </c>
      <c r="L2338" s="3">
        <v>0</v>
      </c>
      <c r="M2338" s="4">
        <f>PI()*(K2338/2)^2/1000+PI()*(L2338/2)^2/1000</f>
        <v>1.9634954084936207</v>
      </c>
      <c r="N2338" s="33">
        <v>0</v>
      </c>
      <c r="O2338" s="3">
        <v>7</v>
      </c>
      <c r="P2338" s="3">
        <v>4.3159999999999998</v>
      </c>
      <c r="Q2338" s="3">
        <v>7.1420000000000003</v>
      </c>
      <c r="R2338" s="3">
        <v>6.9870000000000001</v>
      </c>
      <c r="S2338" s="6">
        <v>0</v>
      </c>
      <c r="T2338" s="6">
        <f>R2338-S2338</f>
        <v>6.9870000000000001</v>
      </c>
      <c r="U2338" s="3">
        <v>7.0209999999999999</v>
      </c>
      <c r="V2338" s="6">
        <f>U2338-S2338</f>
        <v>7.0209999999999999</v>
      </c>
      <c r="W2338" s="6">
        <f>100 - (1 - (((U2338-T2338)/U2338)+(S2338/T2338)))*100</f>
        <v>0.48426150121065348</v>
      </c>
      <c r="X2338" s="3">
        <v>7.0209999999999999</v>
      </c>
      <c r="Y2338" s="13">
        <f>(X2338-U2338)/U2338*100</f>
        <v>0</v>
      </c>
      <c r="Z2338" s="14">
        <f>IF(W2338&gt;10,"NA",Y2338)</f>
        <v>0</v>
      </c>
    </row>
    <row r="2339" spans="1:26" ht="19" x14ac:dyDescent="0.25">
      <c r="A2339" s="23">
        <v>2338</v>
      </c>
      <c r="B2339" s="5" t="s">
        <v>0</v>
      </c>
      <c r="C2339" s="3" t="s">
        <v>51</v>
      </c>
      <c r="D2339" s="3" t="s">
        <v>51</v>
      </c>
      <c r="E2339" s="3" t="s">
        <v>48</v>
      </c>
      <c r="F2339" s="3" t="s">
        <v>41</v>
      </c>
      <c r="G2339" s="3">
        <v>42</v>
      </c>
      <c r="H2339" s="3" t="s">
        <v>9</v>
      </c>
      <c r="I2339" s="3" t="s">
        <v>35</v>
      </c>
      <c r="J2339" s="3">
        <v>383</v>
      </c>
      <c r="K2339" s="3">
        <v>50</v>
      </c>
      <c r="L2339" s="3">
        <v>0</v>
      </c>
      <c r="M2339" s="4">
        <f>PI()*(K2339/2)^2/1000+PI()*(L2339/2)^2/1000</f>
        <v>1.9634954084936207</v>
      </c>
      <c r="N2339" s="33">
        <v>0</v>
      </c>
      <c r="O2339" s="3">
        <v>8</v>
      </c>
      <c r="P2339" s="3">
        <v>3.6480000000000001</v>
      </c>
      <c r="Q2339" s="3">
        <v>5.327</v>
      </c>
      <c r="R2339" s="3">
        <v>5.2240000000000002</v>
      </c>
      <c r="S2339" s="6">
        <v>0</v>
      </c>
      <c r="T2339" s="6">
        <f>R2339-S2339</f>
        <v>5.2240000000000002</v>
      </c>
      <c r="U2339" s="3">
        <v>5.2240000000000002</v>
      </c>
      <c r="V2339" s="6">
        <f>U2339-S2339</f>
        <v>5.2240000000000002</v>
      </c>
      <c r="W2339" s="6">
        <f>100 - (1 - (((U2339-T2339)/U2339)+(S2339/T2339)))*100</f>
        <v>0</v>
      </c>
      <c r="X2339" s="3">
        <v>5.2240000000000002</v>
      </c>
      <c r="Y2339" s="13">
        <f>(X2339-U2339)/U2339*100</f>
        <v>0</v>
      </c>
      <c r="Z2339" s="14">
        <f>IF(W2339&gt;10,"NA",Y2339)</f>
        <v>0</v>
      </c>
    </row>
    <row r="2340" spans="1:26" ht="19" x14ac:dyDescent="0.25">
      <c r="A2340" s="23">
        <v>2339</v>
      </c>
      <c r="B2340" s="5" t="s">
        <v>0</v>
      </c>
      <c r="C2340" s="3" t="s">
        <v>51</v>
      </c>
      <c r="D2340" s="3" t="s">
        <v>51</v>
      </c>
      <c r="E2340" s="3" t="s">
        <v>48</v>
      </c>
      <c r="F2340" s="3" t="s">
        <v>41</v>
      </c>
      <c r="G2340" s="3">
        <v>42</v>
      </c>
      <c r="H2340" s="3" t="s">
        <v>9</v>
      </c>
      <c r="I2340" s="3" t="s">
        <v>35</v>
      </c>
      <c r="J2340" s="3">
        <v>383</v>
      </c>
      <c r="K2340" s="3">
        <v>50</v>
      </c>
      <c r="L2340" s="3">
        <v>0</v>
      </c>
      <c r="M2340" s="4">
        <f>PI()*(K2340/2)^2/1000+PI()*(L2340/2)^2/1000</f>
        <v>1.9634954084936207</v>
      </c>
      <c r="N2340" s="33">
        <v>0</v>
      </c>
      <c r="O2340" s="3">
        <v>9</v>
      </c>
      <c r="P2340" s="3">
        <v>4.7640000000000002</v>
      </c>
      <c r="Q2340" s="3">
        <v>6.3620000000000001</v>
      </c>
      <c r="R2340" s="3">
        <v>6.2679999999999998</v>
      </c>
      <c r="S2340" s="6">
        <v>0</v>
      </c>
      <c r="T2340" s="6">
        <f>R2340-S2340</f>
        <v>6.2679999999999998</v>
      </c>
      <c r="U2340" s="3">
        <v>6.2679999999999998</v>
      </c>
      <c r="V2340" s="6">
        <f>U2340-S2340</f>
        <v>6.2679999999999998</v>
      </c>
      <c r="W2340" s="6">
        <f>100 - (1 - (((U2340-T2340)/U2340)+(S2340/T2340)))*100</f>
        <v>0</v>
      </c>
      <c r="X2340" s="3">
        <v>6.2679999999999998</v>
      </c>
      <c r="Y2340" s="13">
        <f>(X2340-U2340)/U2340*100</f>
        <v>0</v>
      </c>
      <c r="Z2340" s="14">
        <f>IF(W2340&gt;10,"NA",Y2340)</f>
        <v>0</v>
      </c>
    </row>
    <row r="2341" spans="1:26" ht="19" x14ac:dyDescent="0.25">
      <c r="A2341" s="23">
        <v>2340</v>
      </c>
      <c r="B2341" s="5" t="s">
        <v>0</v>
      </c>
      <c r="C2341" s="3" t="s">
        <v>51</v>
      </c>
      <c r="D2341" s="3" t="s">
        <v>51</v>
      </c>
      <c r="E2341" s="3" t="s">
        <v>48</v>
      </c>
      <c r="F2341" s="3" t="s">
        <v>41</v>
      </c>
      <c r="G2341" s="3">
        <v>42</v>
      </c>
      <c r="H2341" s="3" t="s">
        <v>9</v>
      </c>
      <c r="I2341" s="3" t="s">
        <v>35</v>
      </c>
      <c r="J2341" s="3">
        <v>383</v>
      </c>
      <c r="K2341" s="3">
        <v>50</v>
      </c>
      <c r="L2341" s="3">
        <v>0</v>
      </c>
      <c r="M2341" s="4">
        <f>PI()*(K2341/2)^2/1000+PI()*(L2341/2)^2/1000</f>
        <v>1.9634954084936207</v>
      </c>
      <c r="N2341" s="33">
        <v>0</v>
      </c>
      <c r="O2341" s="3">
        <v>10</v>
      </c>
      <c r="P2341" s="3">
        <v>7.1470000000000002</v>
      </c>
      <c r="Q2341" s="3">
        <v>16.783000000000001</v>
      </c>
      <c r="R2341" s="3">
        <v>16.581</v>
      </c>
      <c r="S2341" s="6">
        <v>0</v>
      </c>
      <c r="T2341" s="6">
        <f>R2341-S2341</f>
        <v>16.581</v>
      </c>
      <c r="U2341" s="3">
        <v>16.581</v>
      </c>
      <c r="V2341" s="6">
        <f>U2341-S2341</f>
        <v>16.581</v>
      </c>
      <c r="W2341" s="6">
        <f>100 - (1 - (((U2341-T2341)/U2341)+(S2341/T2341)))*100</f>
        <v>0</v>
      </c>
      <c r="X2341" s="3">
        <v>16.581</v>
      </c>
      <c r="Y2341" s="13">
        <f>(X2341-U2341)/U2341*100</f>
        <v>0</v>
      </c>
      <c r="Z2341" s="14">
        <f>IF(W2341&gt;10,"NA",Y2341)</f>
        <v>0</v>
      </c>
    </row>
    <row r="2342" spans="1:26" ht="19" x14ac:dyDescent="0.25">
      <c r="A2342" s="23">
        <v>2341</v>
      </c>
      <c r="B2342" s="5" t="s">
        <v>0</v>
      </c>
      <c r="C2342" s="3" t="s">
        <v>51</v>
      </c>
      <c r="D2342" s="3" t="s">
        <v>51</v>
      </c>
      <c r="E2342" s="3" t="s">
        <v>48</v>
      </c>
      <c r="F2342" s="3" t="s">
        <v>41</v>
      </c>
      <c r="G2342" s="3">
        <v>42</v>
      </c>
      <c r="H2342" s="3" t="s">
        <v>9</v>
      </c>
      <c r="I2342" s="3" t="s">
        <v>35</v>
      </c>
      <c r="J2342" s="3">
        <v>383</v>
      </c>
      <c r="K2342" s="3">
        <v>50</v>
      </c>
      <c r="L2342" s="3">
        <v>0</v>
      </c>
      <c r="M2342" s="4">
        <f>PI()*(K2342/2)^2/1000+PI()*(L2342/2)^2/1000</f>
        <v>1.9634954084936207</v>
      </c>
      <c r="N2342" s="33">
        <v>0</v>
      </c>
      <c r="O2342" s="3">
        <v>11</v>
      </c>
      <c r="P2342" s="3">
        <v>6.8449999999999998</v>
      </c>
      <c r="Q2342" s="3">
        <v>14.231</v>
      </c>
      <c r="R2342" s="3">
        <v>14.013999999999999</v>
      </c>
      <c r="S2342" s="6">
        <v>0</v>
      </c>
      <c r="T2342" s="6">
        <f>R2342-S2342</f>
        <v>14.013999999999999</v>
      </c>
      <c r="U2342" s="3">
        <v>15.388999999999999</v>
      </c>
      <c r="V2342" s="6">
        <f>U2342-S2342</f>
        <v>15.388999999999999</v>
      </c>
      <c r="W2342" s="6">
        <f>100 - (1 - (((U2342-T2342)/U2342)+(S2342/T2342)))*100</f>
        <v>8.9349535382416008</v>
      </c>
      <c r="X2342" s="3">
        <v>15.388999999999999</v>
      </c>
      <c r="Y2342" s="13">
        <f>(X2342-U2342)/U2342*100</f>
        <v>0</v>
      </c>
      <c r="Z2342" s="14">
        <f>IF(W2342&gt;10,"NA",Y2342)</f>
        <v>0</v>
      </c>
    </row>
    <row r="2343" spans="1:26" ht="19" x14ac:dyDescent="0.25">
      <c r="A2343" s="23">
        <v>2342</v>
      </c>
      <c r="B2343" s="5" t="s">
        <v>0</v>
      </c>
      <c r="C2343" s="3" t="s">
        <v>51</v>
      </c>
      <c r="D2343" s="3" t="s">
        <v>51</v>
      </c>
      <c r="E2343" s="3" t="s">
        <v>48</v>
      </c>
      <c r="F2343" s="3" t="s">
        <v>41</v>
      </c>
      <c r="G2343" s="3">
        <v>42</v>
      </c>
      <c r="H2343" s="3" t="s">
        <v>9</v>
      </c>
      <c r="I2343" s="3" t="s">
        <v>35</v>
      </c>
      <c r="J2343" s="3">
        <v>383</v>
      </c>
      <c r="K2343" s="3">
        <v>50</v>
      </c>
      <c r="L2343" s="3">
        <v>0</v>
      </c>
      <c r="M2343" s="4">
        <f>PI()*(K2343/2)^2/1000+PI()*(L2343/2)^2/1000</f>
        <v>1.9634954084936207</v>
      </c>
      <c r="N2343" s="33">
        <v>0</v>
      </c>
      <c r="O2343" s="3">
        <v>12</v>
      </c>
      <c r="P2343" s="3">
        <v>7.05</v>
      </c>
      <c r="Q2343" s="3">
        <v>16.407</v>
      </c>
      <c r="R2343" s="3">
        <v>16.236000000000001</v>
      </c>
      <c r="S2343" s="6">
        <v>0</v>
      </c>
      <c r="T2343" s="6">
        <f>R2343-S2343</f>
        <v>16.236000000000001</v>
      </c>
      <c r="U2343" s="3">
        <v>16.236000000000001</v>
      </c>
      <c r="V2343" s="6">
        <f>U2343-S2343</f>
        <v>16.236000000000001</v>
      </c>
      <c r="W2343" s="6">
        <f>100 - (1 - (((U2343-T2343)/U2343)+(S2343/T2343)))*100</f>
        <v>0</v>
      </c>
      <c r="X2343" s="3">
        <v>16.236000000000001</v>
      </c>
      <c r="Y2343" s="13">
        <f>(X2343-U2343)/U2343*100</f>
        <v>0</v>
      </c>
      <c r="Z2343" s="14">
        <f>IF(W2343&gt;10,"NA",Y2343)</f>
        <v>0</v>
      </c>
    </row>
    <row r="2344" spans="1:26" ht="19" x14ac:dyDescent="0.25">
      <c r="A2344" s="23">
        <v>2343</v>
      </c>
      <c r="B2344" s="5" t="s">
        <v>0</v>
      </c>
      <c r="C2344" s="3" t="s">
        <v>51</v>
      </c>
      <c r="D2344" s="3" t="s">
        <v>51</v>
      </c>
      <c r="E2344" s="3" t="s">
        <v>48</v>
      </c>
      <c r="F2344" s="3" t="s">
        <v>41</v>
      </c>
      <c r="G2344" s="3">
        <v>42</v>
      </c>
      <c r="H2344" s="3" t="s">
        <v>9</v>
      </c>
      <c r="I2344" s="3" t="s">
        <v>35</v>
      </c>
      <c r="J2344" s="3">
        <v>383</v>
      </c>
      <c r="K2344" s="3">
        <v>50</v>
      </c>
      <c r="L2344" s="3">
        <v>0</v>
      </c>
      <c r="M2344" s="4">
        <f>PI()*(K2344/2)^2/1000+PI()*(L2344/2)^2/1000</f>
        <v>1.9634954084936207</v>
      </c>
      <c r="N2344" s="33">
        <v>0</v>
      </c>
      <c r="O2344" s="3">
        <v>13</v>
      </c>
      <c r="P2344" s="3">
        <v>4.7679999999999998</v>
      </c>
      <c r="Q2344" s="3">
        <v>5.9809999999999999</v>
      </c>
      <c r="R2344" s="3">
        <v>5.9470000000000001</v>
      </c>
      <c r="S2344" s="6">
        <v>0</v>
      </c>
      <c r="T2344" s="6">
        <f>R2344-S2344</f>
        <v>5.9470000000000001</v>
      </c>
      <c r="U2344" s="3">
        <v>6.1529999999999996</v>
      </c>
      <c r="V2344" s="6">
        <f>U2344-S2344</f>
        <v>6.1529999999999996</v>
      </c>
      <c r="W2344" s="6">
        <f>100 - (1 - (((U2344-T2344)/U2344)+(S2344/T2344)))*100</f>
        <v>3.34796034454736</v>
      </c>
      <c r="X2344" s="3">
        <v>6.1529999999999996</v>
      </c>
      <c r="Y2344" s="13">
        <f>(X2344-U2344)/U2344*100</f>
        <v>0</v>
      </c>
      <c r="Z2344" s="14">
        <f>IF(W2344&gt;10,"NA",Y2344)</f>
        <v>0</v>
      </c>
    </row>
    <row r="2345" spans="1:26" ht="19" x14ac:dyDescent="0.25">
      <c r="A2345" s="23">
        <v>2344</v>
      </c>
      <c r="B2345" s="5" t="s">
        <v>0</v>
      </c>
      <c r="C2345" s="3" t="s">
        <v>51</v>
      </c>
      <c r="D2345" s="3" t="s">
        <v>51</v>
      </c>
      <c r="E2345" s="3" t="s">
        <v>48</v>
      </c>
      <c r="F2345" s="3" t="s">
        <v>41</v>
      </c>
      <c r="G2345" s="3">
        <v>42</v>
      </c>
      <c r="H2345" s="3" t="s">
        <v>17</v>
      </c>
      <c r="I2345" s="3" t="s">
        <v>35</v>
      </c>
      <c r="J2345" s="3">
        <v>383</v>
      </c>
      <c r="K2345" s="3">
        <v>50</v>
      </c>
      <c r="L2345" s="3">
        <v>0</v>
      </c>
      <c r="M2345" s="4">
        <f>PI()*(K2345/2)^2/1000+PI()*(L2345/2)^2/1000</f>
        <v>1.9634954084936207</v>
      </c>
      <c r="N2345" s="33">
        <v>1</v>
      </c>
      <c r="O2345" s="3">
        <v>1</v>
      </c>
      <c r="P2345" s="3">
        <v>1.9650000000000001</v>
      </c>
      <c r="Q2345" s="3">
        <v>1.6759999999999999</v>
      </c>
      <c r="R2345" s="3">
        <v>1.597</v>
      </c>
      <c r="S2345" s="6">
        <v>0</v>
      </c>
      <c r="T2345" s="6">
        <f>R2345-S2345</f>
        <v>1.597</v>
      </c>
      <c r="U2345" s="11">
        <v>1.597</v>
      </c>
      <c r="V2345" s="6">
        <f>U2345-S2345</f>
        <v>1.597</v>
      </c>
      <c r="W2345" s="6">
        <f>100 - (1 - (((U2345-T2345)/U2345)+(S2345/T2345)))*100</f>
        <v>0</v>
      </c>
      <c r="X2345" s="11">
        <v>1.597</v>
      </c>
      <c r="Y2345" s="13">
        <f>(X2345-U2345)/U2345*100</f>
        <v>0</v>
      </c>
      <c r="Z2345" s="14">
        <f>IF(W2345&gt;10,"NA",Y2345)</f>
        <v>0</v>
      </c>
    </row>
    <row r="2346" spans="1:26" ht="19" x14ac:dyDescent="0.25">
      <c r="A2346" s="23">
        <v>2345</v>
      </c>
      <c r="B2346" s="5" t="s">
        <v>0</v>
      </c>
      <c r="C2346" s="3" t="s">
        <v>51</v>
      </c>
      <c r="D2346" s="3" t="s">
        <v>51</v>
      </c>
      <c r="E2346" s="3" t="s">
        <v>48</v>
      </c>
      <c r="F2346" s="3" t="s">
        <v>41</v>
      </c>
      <c r="G2346" s="3">
        <v>42</v>
      </c>
      <c r="H2346" s="3" t="s">
        <v>17</v>
      </c>
      <c r="I2346" s="3" t="s">
        <v>35</v>
      </c>
      <c r="J2346" s="3">
        <v>383</v>
      </c>
      <c r="K2346" s="3">
        <v>50</v>
      </c>
      <c r="L2346" s="3">
        <v>0</v>
      </c>
      <c r="M2346" s="4">
        <f>PI()*(K2346/2)^2/1000+PI()*(L2346/2)^2/1000</f>
        <v>1.9634954084936207</v>
      </c>
      <c r="N2346" s="33">
        <v>0</v>
      </c>
      <c r="O2346" s="3">
        <v>2</v>
      </c>
      <c r="P2346" s="3">
        <v>4.2709999999999999</v>
      </c>
      <c r="Q2346" s="3">
        <v>6.1050000000000004</v>
      </c>
      <c r="R2346" s="3">
        <v>5.9740000000000002</v>
      </c>
      <c r="S2346" s="6">
        <v>0</v>
      </c>
      <c r="T2346" s="6">
        <f>R2346-S2346</f>
        <v>5.9740000000000002</v>
      </c>
      <c r="U2346" s="11">
        <v>5.9740000000000002</v>
      </c>
      <c r="V2346" s="6">
        <f>U2346-S2346</f>
        <v>5.9740000000000002</v>
      </c>
      <c r="W2346" s="6">
        <f>100 - (1 - (((U2346-T2346)/U2346)+(S2346/T2346)))*100</f>
        <v>0</v>
      </c>
      <c r="X2346" s="11">
        <v>5.9740000000000002</v>
      </c>
      <c r="Y2346" s="13">
        <f>(X2346-U2346)/U2346*100</f>
        <v>0</v>
      </c>
      <c r="Z2346" s="14">
        <f>IF(W2346&gt;10,"NA",Y2346)</f>
        <v>0</v>
      </c>
    </row>
    <row r="2347" spans="1:26" ht="19" x14ac:dyDescent="0.25">
      <c r="A2347" s="23">
        <v>2346</v>
      </c>
      <c r="B2347" s="5" t="s">
        <v>0</v>
      </c>
      <c r="C2347" s="3" t="s">
        <v>51</v>
      </c>
      <c r="D2347" s="3" t="s">
        <v>51</v>
      </c>
      <c r="E2347" s="3" t="s">
        <v>48</v>
      </c>
      <c r="F2347" s="3" t="s">
        <v>41</v>
      </c>
      <c r="G2347" s="3">
        <v>42</v>
      </c>
      <c r="H2347" s="3" t="s">
        <v>17</v>
      </c>
      <c r="I2347" s="3" t="s">
        <v>35</v>
      </c>
      <c r="J2347" s="3">
        <v>383</v>
      </c>
      <c r="K2347" s="3">
        <v>50</v>
      </c>
      <c r="L2347" s="3">
        <v>0</v>
      </c>
      <c r="M2347" s="4">
        <f>PI()*(K2347/2)^2/1000+PI()*(L2347/2)^2/1000</f>
        <v>1.9634954084936207</v>
      </c>
      <c r="N2347" s="33">
        <v>1</v>
      </c>
      <c r="O2347" s="3">
        <v>3</v>
      </c>
      <c r="P2347" s="3">
        <v>3.2440000000000002</v>
      </c>
      <c r="Q2347" s="3">
        <v>3.1669999999999998</v>
      </c>
      <c r="R2347" s="3">
        <v>3.0409999999999999</v>
      </c>
      <c r="S2347" s="6">
        <v>0</v>
      </c>
      <c r="T2347" s="6">
        <f>R2347-S2347</f>
        <v>3.0409999999999999</v>
      </c>
      <c r="U2347" s="11">
        <v>3.0409999999999999</v>
      </c>
      <c r="V2347" s="6">
        <f>U2347-S2347</f>
        <v>3.0409999999999999</v>
      </c>
      <c r="W2347" s="6">
        <f>100 - (1 - (((U2347-T2347)/U2347)+(S2347/T2347)))*100</f>
        <v>0</v>
      </c>
      <c r="X2347" s="11">
        <v>3.0409999999999999</v>
      </c>
      <c r="Y2347" s="13">
        <f>(X2347-U2347)/U2347*100</f>
        <v>0</v>
      </c>
      <c r="Z2347" s="14">
        <f>IF(W2347&gt;10,"NA",Y2347)</f>
        <v>0</v>
      </c>
    </row>
    <row r="2348" spans="1:26" ht="19" x14ac:dyDescent="0.25">
      <c r="A2348" s="23">
        <v>2347</v>
      </c>
      <c r="B2348" s="5" t="s">
        <v>0</v>
      </c>
      <c r="C2348" s="3" t="s">
        <v>51</v>
      </c>
      <c r="D2348" s="3" t="s">
        <v>51</v>
      </c>
      <c r="E2348" s="3" t="s">
        <v>48</v>
      </c>
      <c r="F2348" s="3" t="s">
        <v>41</v>
      </c>
      <c r="G2348" s="3">
        <v>42</v>
      </c>
      <c r="H2348" s="3" t="s">
        <v>17</v>
      </c>
      <c r="I2348" s="3" t="s">
        <v>35</v>
      </c>
      <c r="J2348" s="3">
        <v>383</v>
      </c>
      <c r="K2348" s="3">
        <v>50</v>
      </c>
      <c r="L2348" s="3">
        <v>0</v>
      </c>
      <c r="M2348" s="4">
        <f>PI()*(K2348/2)^2/1000+PI()*(L2348/2)^2/1000</f>
        <v>1.9634954084936207</v>
      </c>
      <c r="N2348" s="33">
        <v>0</v>
      </c>
      <c r="O2348" s="3">
        <v>4</v>
      </c>
      <c r="P2348" s="3">
        <v>4.1900000000000004</v>
      </c>
      <c r="Q2348" s="3">
        <v>5.9240000000000004</v>
      </c>
      <c r="R2348" s="3">
        <v>5.8330000000000002</v>
      </c>
      <c r="S2348" s="6">
        <v>0</v>
      </c>
      <c r="T2348" s="6">
        <f>R2348-S2348</f>
        <v>5.8330000000000002</v>
      </c>
      <c r="U2348" s="11">
        <v>5.8330000000000002</v>
      </c>
      <c r="V2348" s="6">
        <f>U2348-S2348</f>
        <v>5.8330000000000002</v>
      </c>
      <c r="W2348" s="6">
        <f>100 - (1 - (((U2348-T2348)/U2348)+(S2348/T2348)))*100</f>
        <v>0</v>
      </c>
      <c r="X2348" s="11">
        <v>5.8330000000000002</v>
      </c>
      <c r="Y2348" s="13">
        <f>(X2348-U2348)/U2348*100</f>
        <v>0</v>
      </c>
      <c r="Z2348" s="14">
        <f>IF(W2348&gt;10,"NA",Y2348)</f>
        <v>0</v>
      </c>
    </row>
    <row r="2349" spans="1:26" ht="19" x14ac:dyDescent="0.25">
      <c r="A2349" s="23">
        <v>2348</v>
      </c>
      <c r="B2349" s="5" t="s">
        <v>0</v>
      </c>
      <c r="C2349" s="3" t="s">
        <v>51</v>
      </c>
      <c r="D2349" s="3" t="s">
        <v>51</v>
      </c>
      <c r="E2349" s="3" t="s">
        <v>48</v>
      </c>
      <c r="F2349" s="3" t="s">
        <v>41</v>
      </c>
      <c r="G2349" s="3">
        <v>42</v>
      </c>
      <c r="H2349" s="3" t="s">
        <v>17</v>
      </c>
      <c r="I2349" s="3" t="s">
        <v>35</v>
      </c>
      <c r="J2349" s="3">
        <v>383</v>
      </c>
      <c r="K2349" s="3">
        <v>50</v>
      </c>
      <c r="L2349" s="3">
        <v>0</v>
      </c>
      <c r="M2349" s="4">
        <f>PI()*(K2349/2)^2/1000+PI()*(L2349/2)^2/1000</f>
        <v>1.9634954084936207</v>
      </c>
      <c r="N2349" s="33">
        <v>1</v>
      </c>
      <c r="O2349" s="3">
        <v>5</v>
      </c>
      <c r="P2349" s="3">
        <v>3.5150000000000001</v>
      </c>
      <c r="Q2349" s="3">
        <v>3.9689999999999999</v>
      </c>
      <c r="R2349" s="3">
        <v>3.8820000000000001</v>
      </c>
      <c r="S2349" s="6">
        <v>0</v>
      </c>
      <c r="T2349" s="6">
        <f>R2349-S2349</f>
        <v>3.8820000000000001</v>
      </c>
      <c r="U2349" s="11">
        <v>3.8820000000000001</v>
      </c>
      <c r="V2349" s="6">
        <f>U2349-S2349</f>
        <v>3.8820000000000001</v>
      </c>
      <c r="W2349" s="6">
        <f>100 - (1 - (((U2349-T2349)/U2349)+(S2349/T2349)))*100</f>
        <v>0</v>
      </c>
      <c r="X2349" s="11">
        <v>3.8820000000000001</v>
      </c>
      <c r="Y2349" s="13">
        <f>(X2349-U2349)/U2349*100</f>
        <v>0</v>
      </c>
      <c r="Z2349" s="14">
        <f>IF(W2349&gt;10,"NA",Y2349)</f>
        <v>0</v>
      </c>
    </row>
    <row r="2350" spans="1:26" ht="19" x14ac:dyDescent="0.25">
      <c r="A2350" s="23">
        <v>2349</v>
      </c>
      <c r="B2350" s="5" t="s">
        <v>0</v>
      </c>
      <c r="C2350" s="3" t="s">
        <v>51</v>
      </c>
      <c r="D2350" s="3" t="s">
        <v>51</v>
      </c>
      <c r="E2350" s="3" t="s">
        <v>48</v>
      </c>
      <c r="F2350" s="3" t="s">
        <v>41</v>
      </c>
      <c r="G2350" s="3">
        <v>42</v>
      </c>
      <c r="H2350" s="3" t="s">
        <v>17</v>
      </c>
      <c r="I2350" s="3" t="s">
        <v>35</v>
      </c>
      <c r="J2350" s="3">
        <v>383</v>
      </c>
      <c r="K2350" s="3">
        <v>50</v>
      </c>
      <c r="L2350" s="3">
        <v>0</v>
      </c>
      <c r="M2350" s="4">
        <f>PI()*(K2350/2)^2/1000+PI()*(L2350/2)^2/1000</f>
        <v>1.9634954084936207</v>
      </c>
      <c r="N2350" s="33">
        <v>1</v>
      </c>
      <c r="O2350" s="3">
        <v>6</v>
      </c>
      <c r="P2350" s="3">
        <v>3.1789999999999998</v>
      </c>
      <c r="Q2350" s="3">
        <v>3.8919999999999999</v>
      </c>
      <c r="R2350" s="3">
        <v>3.7949999999999999</v>
      </c>
      <c r="S2350" s="6">
        <v>0</v>
      </c>
      <c r="T2350" s="6">
        <f>R2350-S2350</f>
        <v>3.7949999999999999</v>
      </c>
      <c r="U2350" s="11">
        <v>3.7949999999999999</v>
      </c>
      <c r="V2350" s="6">
        <f>U2350-S2350</f>
        <v>3.7949999999999999</v>
      </c>
      <c r="W2350" s="6">
        <f>100 - (1 - (((U2350-T2350)/U2350)+(S2350/T2350)))*100</f>
        <v>0</v>
      </c>
      <c r="X2350" s="11">
        <v>3.7949999999999999</v>
      </c>
      <c r="Y2350" s="13">
        <f>(X2350-U2350)/U2350*100</f>
        <v>0</v>
      </c>
      <c r="Z2350" s="14">
        <f>IF(W2350&gt;10,"NA",Y2350)</f>
        <v>0</v>
      </c>
    </row>
    <row r="2351" spans="1:26" ht="19" x14ac:dyDescent="0.25">
      <c r="A2351" s="23">
        <v>2350</v>
      </c>
      <c r="B2351" s="5" t="s">
        <v>0</v>
      </c>
      <c r="C2351" s="3" t="s">
        <v>51</v>
      </c>
      <c r="D2351" s="3" t="s">
        <v>51</v>
      </c>
      <c r="E2351" s="3" t="s">
        <v>48</v>
      </c>
      <c r="F2351" s="3" t="s">
        <v>41</v>
      </c>
      <c r="G2351" s="3">
        <v>42</v>
      </c>
      <c r="H2351" s="3" t="s">
        <v>17</v>
      </c>
      <c r="I2351" s="3" t="s">
        <v>35</v>
      </c>
      <c r="J2351" s="3">
        <v>383</v>
      </c>
      <c r="K2351" s="3">
        <v>50</v>
      </c>
      <c r="L2351" s="3">
        <v>0</v>
      </c>
      <c r="M2351" s="4">
        <f>PI()*(K2351/2)^2/1000+PI()*(L2351/2)^2/1000</f>
        <v>1.9634954084936207</v>
      </c>
      <c r="N2351" s="33">
        <v>0</v>
      </c>
      <c r="O2351" s="3">
        <v>7</v>
      </c>
      <c r="P2351" s="3">
        <v>2.214</v>
      </c>
      <c r="Q2351" s="3">
        <v>1.4470000000000001</v>
      </c>
      <c r="R2351" s="3">
        <v>1.395</v>
      </c>
      <c r="S2351" s="6">
        <v>0</v>
      </c>
      <c r="T2351" s="6">
        <f>R2351-S2351</f>
        <v>1.395</v>
      </c>
      <c r="U2351" s="11">
        <v>1.395</v>
      </c>
      <c r="V2351" s="6">
        <f>U2351-S2351</f>
        <v>1.395</v>
      </c>
      <c r="W2351" s="6">
        <f>100 - (1 - (((U2351-T2351)/U2351)+(S2351/T2351)))*100</f>
        <v>0</v>
      </c>
      <c r="X2351" s="11">
        <v>1.395</v>
      </c>
      <c r="Y2351" s="13">
        <f>(X2351-U2351)/U2351*100</f>
        <v>0</v>
      </c>
      <c r="Z2351" s="14">
        <f>IF(W2351&gt;10,"NA",Y2351)</f>
        <v>0</v>
      </c>
    </row>
    <row r="2352" spans="1:26" ht="19" x14ac:dyDescent="0.25">
      <c r="A2352" s="23">
        <v>2351</v>
      </c>
      <c r="B2352" s="5" t="s">
        <v>0</v>
      </c>
      <c r="C2352" s="3" t="s">
        <v>51</v>
      </c>
      <c r="D2352" s="3" t="s">
        <v>51</v>
      </c>
      <c r="E2352" s="3" t="s">
        <v>48</v>
      </c>
      <c r="F2352" s="3" t="s">
        <v>41</v>
      </c>
      <c r="G2352" s="3">
        <v>42</v>
      </c>
      <c r="H2352" s="3" t="s">
        <v>17</v>
      </c>
      <c r="I2352" s="3" t="s">
        <v>35</v>
      </c>
      <c r="J2352" s="3">
        <v>383</v>
      </c>
      <c r="K2352" s="3">
        <v>50</v>
      </c>
      <c r="L2352" s="3">
        <v>0</v>
      </c>
      <c r="M2352" s="4">
        <f>PI()*(K2352/2)^2/1000+PI()*(L2352/2)^2/1000</f>
        <v>1.9634954084936207</v>
      </c>
      <c r="N2352" s="33">
        <v>0</v>
      </c>
      <c r="O2352" s="3">
        <v>8</v>
      </c>
      <c r="P2352" s="3">
        <v>3.94</v>
      </c>
      <c r="Q2352" s="3">
        <v>6.048</v>
      </c>
      <c r="R2352" s="3">
        <v>5.9420000000000002</v>
      </c>
      <c r="S2352" s="6">
        <v>0</v>
      </c>
      <c r="T2352" s="6">
        <f>R2352-S2352</f>
        <v>5.9420000000000002</v>
      </c>
      <c r="U2352" s="11">
        <v>6.0529999999999999</v>
      </c>
      <c r="V2352" s="6">
        <f>U2352-S2352</f>
        <v>6.0529999999999999</v>
      </c>
      <c r="W2352" s="6">
        <f>100 - (1 - (((U2352-T2352)/U2352)+(S2352/T2352)))*100</f>
        <v>1.8338014207830753</v>
      </c>
      <c r="X2352" s="11">
        <v>6.0529999999999999</v>
      </c>
      <c r="Y2352" s="13">
        <f>(X2352-U2352)/U2352*100</f>
        <v>0</v>
      </c>
      <c r="Z2352" s="14">
        <f>IF(W2352&gt;10,"NA",Y2352)</f>
        <v>0</v>
      </c>
    </row>
    <row r="2353" spans="1:26" ht="19" x14ac:dyDescent="0.25">
      <c r="A2353" s="23">
        <v>2352</v>
      </c>
      <c r="B2353" s="5" t="s">
        <v>0</v>
      </c>
      <c r="C2353" s="3" t="s">
        <v>51</v>
      </c>
      <c r="D2353" s="3" t="s">
        <v>51</v>
      </c>
      <c r="E2353" s="3" t="s">
        <v>48</v>
      </c>
      <c r="F2353" s="3" t="s">
        <v>41</v>
      </c>
      <c r="G2353" s="3">
        <v>42</v>
      </c>
      <c r="H2353" s="3" t="s">
        <v>17</v>
      </c>
      <c r="I2353" s="3" t="s">
        <v>35</v>
      </c>
      <c r="J2353" s="3">
        <v>383</v>
      </c>
      <c r="K2353" s="3">
        <v>50</v>
      </c>
      <c r="L2353" s="3">
        <v>0</v>
      </c>
      <c r="M2353" s="4">
        <f>PI()*(K2353/2)^2/1000+PI()*(L2353/2)^2/1000</f>
        <v>1.9634954084936207</v>
      </c>
      <c r="N2353" s="33">
        <v>0</v>
      </c>
      <c r="O2353" s="3">
        <v>9</v>
      </c>
      <c r="P2353" s="3">
        <v>3.246</v>
      </c>
      <c r="Q2353" s="3">
        <v>3.3250000000000002</v>
      </c>
      <c r="R2353" s="3">
        <v>3.29</v>
      </c>
      <c r="S2353" s="6">
        <v>0</v>
      </c>
      <c r="T2353" s="6">
        <f>R2353-S2353</f>
        <v>3.29</v>
      </c>
      <c r="U2353" s="11">
        <v>3.29</v>
      </c>
      <c r="V2353" s="6">
        <f>U2353-S2353</f>
        <v>3.29</v>
      </c>
      <c r="W2353" s="6">
        <f>100 - (1 - (((U2353-T2353)/U2353)+(S2353/T2353)))*100</f>
        <v>0</v>
      </c>
      <c r="X2353" s="11">
        <v>3.29</v>
      </c>
      <c r="Y2353" s="13">
        <f>(X2353-U2353)/U2353*100</f>
        <v>0</v>
      </c>
      <c r="Z2353" s="14">
        <f>IF(W2353&gt;10,"NA",Y2353)</f>
        <v>0</v>
      </c>
    </row>
    <row r="2354" spans="1:26" ht="19" x14ac:dyDescent="0.25">
      <c r="A2354" s="23">
        <v>2353</v>
      </c>
      <c r="B2354" s="5" t="s">
        <v>0</v>
      </c>
      <c r="C2354" s="3" t="s">
        <v>51</v>
      </c>
      <c r="D2354" s="3" t="s">
        <v>51</v>
      </c>
      <c r="E2354" s="3" t="s">
        <v>48</v>
      </c>
      <c r="F2354" s="3" t="s">
        <v>41</v>
      </c>
      <c r="G2354" s="3">
        <v>42</v>
      </c>
      <c r="H2354" s="3" t="s">
        <v>17</v>
      </c>
      <c r="I2354" s="3" t="s">
        <v>35</v>
      </c>
      <c r="J2354" s="3">
        <v>383</v>
      </c>
      <c r="K2354" s="3">
        <v>50</v>
      </c>
      <c r="L2354" s="3">
        <v>0</v>
      </c>
      <c r="M2354" s="4">
        <f>PI()*(K2354/2)^2/1000+PI()*(L2354/2)^2/1000</f>
        <v>1.9634954084936207</v>
      </c>
      <c r="N2354" s="33">
        <v>0</v>
      </c>
      <c r="O2354" s="3">
        <v>10</v>
      </c>
      <c r="P2354" s="3">
        <v>3.0419999999999998</v>
      </c>
      <c r="Q2354" s="3">
        <v>3.448</v>
      </c>
      <c r="R2354" s="3">
        <v>3.3730000000000002</v>
      </c>
      <c r="S2354" s="6">
        <v>0</v>
      </c>
      <c r="T2354" s="6">
        <f>R2354-S2354</f>
        <v>3.3730000000000002</v>
      </c>
      <c r="U2354" s="11">
        <v>3.3730000000000002</v>
      </c>
      <c r="V2354" s="6">
        <f>U2354-S2354</f>
        <v>3.3730000000000002</v>
      </c>
      <c r="W2354" s="6">
        <f>100 - (1 - (((U2354-T2354)/U2354)+(S2354/T2354)))*100</f>
        <v>0</v>
      </c>
      <c r="X2354" s="11">
        <v>3.3730000000000002</v>
      </c>
      <c r="Y2354" s="13">
        <f>(X2354-U2354)/U2354*100</f>
        <v>0</v>
      </c>
      <c r="Z2354" s="14">
        <f>IF(W2354&gt;10,"NA",Y2354)</f>
        <v>0</v>
      </c>
    </row>
    <row r="2355" spans="1:26" ht="19" x14ac:dyDescent="0.25">
      <c r="A2355" s="23">
        <v>2354</v>
      </c>
      <c r="B2355" s="5" t="s">
        <v>0</v>
      </c>
      <c r="C2355" s="3" t="s">
        <v>51</v>
      </c>
      <c r="D2355" s="3" t="s">
        <v>51</v>
      </c>
      <c r="E2355" s="3" t="s">
        <v>48</v>
      </c>
      <c r="F2355" s="3" t="s">
        <v>41</v>
      </c>
      <c r="G2355" s="3">
        <v>42</v>
      </c>
      <c r="H2355" s="3" t="s">
        <v>17</v>
      </c>
      <c r="I2355" s="3" t="s">
        <v>35</v>
      </c>
      <c r="J2355" s="3">
        <v>383</v>
      </c>
      <c r="K2355" s="3">
        <v>50</v>
      </c>
      <c r="L2355" s="3">
        <v>0</v>
      </c>
      <c r="M2355" s="4">
        <f>PI()*(K2355/2)^2/1000+PI()*(L2355/2)^2/1000</f>
        <v>1.9634954084936207</v>
      </c>
      <c r="N2355" s="33">
        <v>0</v>
      </c>
      <c r="O2355" s="3">
        <v>11</v>
      </c>
      <c r="P2355" s="3">
        <v>4.6870000000000003</v>
      </c>
      <c r="Q2355" s="3">
        <v>6.4130000000000003</v>
      </c>
      <c r="R2355" s="3">
        <v>6.2939999999999996</v>
      </c>
      <c r="S2355" s="6">
        <v>0</v>
      </c>
      <c r="T2355" s="6">
        <f>R2355-S2355</f>
        <v>6.2939999999999996</v>
      </c>
      <c r="U2355" s="11">
        <v>6.2939999999999996</v>
      </c>
      <c r="V2355" s="6">
        <f>U2355-S2355</f>
        <v>6.2939999999999996</v>
      </c>
      <c r="W2355" s="6">
        <f>100 - (1 - (((U2355-T2355)/U2355)+(S2355/T2355)))*100</f>
        <v>0</v>
      </c>
      <c r="X2355" s="11">
        <v>6.2939999999999996</v>
      </c>
      <c r="Y2355" s="13">
        <f>(X2355-U2355)/U2355*100</f>
        <v>0</v>
      </c>
      <c r="Z2355" s="14">
        <f>IF(W2355&gt;10,"NA",Y2355)</f>
        <v>0</v>
      </c>
    </row>
    <row r="2356" spans="1:26" ht="19" x14ac:dyDescent="0.25">
      <c r="A2356" s="23">
        <v>2355</v>
      </c>
      <c r="B2356" s="5" t="s">
        <v>0</v>
      </c>
      <c r="C2356" s="3" t="s">
        <v>51</v>
      </c>
      <c r="D2356" s="3" t="s">
        <v>51</v>
      </c>
      <c r="E2356" s="3" t="s">
        <v>48</v>
      </c>
      <c r="F2356" s="3" t="s">
        <v>41</v>
      </c>
      <c r="G2356" s="3">
        <v>43</v>
      </c>
      <c r="H2356" s="3" t="s">
        <v>9</v>
      </c>
      <c r="I2356" s="3" t="s">
        <v>35</v>
      </c>
      <c r="J2356" s="3">
        <v>374</v>
      </c>
      <c r="K2356" s="3">
        <v>15</v>
      </c>
      <c r="L2356" s="3">
        <v>0</v>
      </c>
      <c r="M2356" s="4">
        <f>PI()*(K2356/2)^2/1000+PI()*(L2356/2)^2/1000</f>
        <v>0.17671458676442586</v>
      </c>
      <c r="N2356" s="33">
        <v>0</v>
      </c>
      <c r="O2356" s="3">
        <v>1</v>
      </c>
      <c r="P2356" s="3">
        <v>5.3789999999999996</v>
      </c>
      <c r="Q2356" s="3">
        <v>7.7949999999999999</v>
      </c>
      <c r="R2356" s="3">
        <v>7.5750000000000002</v>
      </c>
      <c r="S2356" s="6">
        <v>2.1000000000000001E-2</v>
      </c>
      <c r="T2356" s="6">
        <f>R2356-S2356</f>
        <v>7.5540000000000003</v>
      </c>
      <c r="U2356" s="3">
        <v>7.5750000000000002</v>
      </c>
      <c r="V2356" s="6">
        <f>U2356-S2356</f>
        <v>7.5540000000000003</v>
      </c>
      <c r="W2356" s="6">
        <f>100 - (1 - (((U2356-T2356)/U2356)+(S2356/T2356)))*100</f>
        <v>0.55522613420993139</v>
      </c>
      <c r="X2356" s="3">
        <v>7.5750000000000002</v>
      </c>
      <c r="Y2356" s="13">
        <f>(X2356-U2356)/U2356*100</f>
        <v>0</v>
      </c>
      <c r="Z2356" s="14">
        <f>IF(W2356&gt;10,"NA",Y2356)</f>
        <v>0</v>
      </c>
    </row>
    <row r="2357" spans="1:26" ht="19" x14ac:dyDescent="0.25">
      <c r="A2357" s="23">
        <v>2356</v>
      </c>
      <c r="B2357" s="5" t="s">
        <v>0</v>
      </c>
      <c r="C2357" s="3" t="s">
        <v>51</v>
      </c>
      <c r="D2357" s="3" t="s">
        <v>51</v>
      </c>
      <c r="E2357" s="3" t="s">
        <v>48</v>
      </c>
      <c r="F2357" s="3" t="s">
        <v>41</v>
      </c>
      <c r="G2357" s="3">
        <v>43</v>
      </c>
      <c r="H2357" s="3" t="s">
        <v>9</v>
      </c>
      <c r="I2357" s="3" t="s">
        <v>35</v>
      </c>
      <c r="J2357" s="3">
        <v>374</v>
      </c>
      <c r="K2357" s="3">
        <v>15</v>
      </c>
      <c r="L2357" s="3">
        <v>0</v>
      </c>
      <c r="M2357" s="4">
        <f>PI()*(K2357/2)^2/1000+PI()*(L2357/2)^2/1000</f>
        <v>0.17671458676442586</v>
      </c>
      <c r="N2357" s="33">
        <v>0</v>
      </c>
      <c r="O2357" s="3">
        <v>2</v>
      </c>
      <c r="P2357" s="3">
        <v>4.1120000000000001</v>
      </c>
      <c r="Q2357" s="3">
        <v>4.2539999999999996</v>
      </c>
      <c r="R2357" s="3">
        <v>4.0890000000000004</v>
      </c>
      <c r="S2357" s="6">
        <v>0</v>
      </c>
      <c r="T2357" s="6">
        <f>R2357-S2357</f>
        <v>4.0890000000000004</v>
      </c>
      <c r="U2357" s="3">
        <v>4.8159999999999998</v>
      </c>
      <c r="V2357" s="6">
        <f>U2357-S2357</f>
        <v>4.8159999999999998</v>
      </c>
      <c r="W2357" s="6">
        <f>100 - (1 - (((U2357-T2357)/U2357)+(S2357/T2357)))*100</f>
        <v>15.095514950166105</v>
      </c>
      <c r="X2357" s="3">
        <v>4.8159999999999998</v>
      </c>
      <c r="Y2357" s="13">
        <f>(X2357-U2357)/U2357*100</f>
        <v>0</v>
      </c>
      <c r="Z2357" s="14" t="str">
        <f>IF(W2357&gt;10,"NA",Y2357)</f>
        <v>NA</v>
      </c>
    </row>
    <row r="2358" spans="1:26" ht="19" x14ac:dyDescent="0.25">
      <c r="A2358" s="23">
        <v>2357</v>
      </c>
      <c r="B2358" s="5" t="s">
        <v>0</v>
      </c>
      <c r="C2358" s="3" t="s">
        <v>51</v>
      </c>
      <c r="D2358" s="3" t="s">
        <v>51</v>
      </c>
      <c r="E2358" s="3" t="s">
        <v>48</v>
      </c>
      <c r="F2358" s="3" t="s">
        <v>41</v>
      </c>
      <c r="G2358" s="3">
        <v>43</v>
      </c>
      <c r="H2358" s="3" t="s">
        <v>9</v>
      </c>
      <c r="I2358" s="3" t="s">
        <v>35</v>
      </c>
      <c r="J2358" s="3">
        <v>374</v>
      </c>
      <c r="K2358" s="3">
        <v>15</v>
      </c>
      <c r="L2358" s="3">
        <v>0</v>
      </c>
      <c r="M2358" s="4">
        <f>PI()*(K2358/2)^2/1000+PI()*(L2358/2)^2/1000</f>
        <v>0.17671458676442586</v>
      </c>
      <c r="N2358" s="33">
        <v>0</v>
      </c>
      <c r="O2358" s="3">
        <v>3</v>
      </c>
      <c r="P2358" s="3">
        <v>5.6319999999999997</v>
      </c>
      <c r="Q2358" s="3">
        <v>8.4250000000000007</v>
      </c>
      <c r="R2358" s="3">
        <v>8.2550000000000008</v>
      </c>
      <c r="S2358" s="6">
        <v>0</v>
      </c>
      <c r="T2358" s="6">
        <f>R2358-S2358</f>
        <v>8.2550000000000008</v>
      </c>
      <c r="U2358" s="3">
        <v>8.2550000000000008</v>
      </c>
      <c r="V2358" s="6">
        <f>U2358-S2358</f>
        <v>8.2550000000000008</v>
      </c>
      <c r="W2358" s="6">
        <f>100 - (1 - (((U2358-T2358)/U2358)+(S2358/T2358)))*100</f>
        <v>0</v>
      </c>
      <c r="X2358" s="3">
        <v>8.2550000000000008</v>
      </c>
      <c r="Y2358" s="13">
        <f>(X2358-U2358)/U2358*100</f>
        <v>0</v>
      </c>
      <c r="Z2358" s="14">
        <f>IF(W2358&gt;10,"NA",Y2358)</f>
        <v>0</v>
      </c>
    </row>
    <row r="2359" spans="1:26" ht="19" x14ac:dyDescent="0.25">
      <c r="A2359" s="23">
        <v>2358</v>
      </c>
      <c r="B2359" s="5" t="s">
        <v>0</v>
      </c>
      <c r="C2359" s="3" t="s">
        <v>51</v>
      </c>
      <c r="D2359" s="3" t="s">
        <v>51</v>
      </c>
      <c r="E2359" s="3" t="s">
        <v>48</v>
      </c>
      <c r="F2359" s="3" t="s">
        <v>41</v>
      </c>
      <c r="G2359" s="3">
        <v>43</v>
      </c>
      <c r="H2359" s="3" t="s">
        <v>9</v>
      </c>
      <c r="I2359" s="3" t="s">
        <v>35</v>
      </c>
      <c r="J2359" s="3">
        <v>374</v>
      </c>
      <c r="K2359" s="3">
        <v>15</v>
      </c>
      <c r="L2359" s="3">
        <v>0</v>
      </c>
      <c r="M2359" s="4">
        <f>PI()*(K2359/2)^2/1000+PI()*(L2359/2)^2/1000</f>
        <v>0.17671458676442586</v>
      </c>
      <c r="N2359" s="33">
        <v>0</v>
      </c>
      <c r="O2359" s="3">
        <v>4</v>
      </c>
      <c r="P2359" s="3">
        <v>2.4580000000000002</v>
      </c>
      <c r="Q2359" s="3">
        <v>1.502</v>
      </c>
      <c r="R2359" s="3">
        <v>1.4319999999999999</v>
      </c>
      <c r="S2359" s="6">
        <v>0</v>
      </c>
      <c r="T2359" s="6">
        <f>R2359-S2359</f>
        <v>1.4319999999999999</v>
      </c>
      <c r="U2359" s="3">
        <v>1.9510000000000001</v>
      </c>
      <c r="V2359" s="6">
        <f>U2359-S2359</f>
        <v>1.9510000000000001</v>
      </c>
      <c r="W2359" s="6">
        <f>100 - (1 - (((U2359-T2359)/U2359)+(S2359/T2359)))*100</f>
        <v>26.601742696053307</v>
      </c>
      <c r="X2359" s="3">
        <v>1.9510000000000001</v>
      </c>
      <c r="Y2359" s="13">
        <f>(X2359-U2359)/U2359*100</f>
        <v>0</v>
      </c>
      <c r="Z2359" s="14" t="str">
        <f>IF(W2359&gt;10,"NA",Y2359)</f>
        <v>NA</v>
      </c>
    </row>
    <row r="2360" spans="1:26" ht="19" x14ac:dyDescent="0.25">
      <c r="A2360" s="23">
        <v>2359</v>
      </c>
      <c r="B2360" s="5" t="s">
        <v>0</v>
      </c>
      <c r="C2360" s="3" t="s">
        <v>51</v>
      </c>
      <c r="D2360" s="3" t="s">
        <v>51</v>
      </c>
      <c r="E2360" s="3" t="s">
        <v>48</v>
      </c>
      <c r="F2360" s="3" t="s">
        <v>41</v>
      </c>
      <c r="G2360" s="3">
        <v>43</v>
      </c>
      <c r="H2360" s="3" t="s">
        <v>9</v>
      </c>
      <c r="I2360" s="3" t="s">
        <v>35</v>
      </c>
      <c r="J2360" s="3">
        <v>374</v>
      </c>
      <c r="K2360" s="3">
        <v>15</v>
      </c>
      <c r="L2360" s="3">
        <v>0</v>
      </c>
      <c r="M2360" s="4">
        <f>PI()*(K2360/2)^2/1000+PI()*(L2360/2)^2/1000</f>
        <v>0.17671458676442586</v>
      </c>
      <c r="N2360" s="33">
        <v>0</v>
      </c>
      <c r="O2360" s="3">
        <v>5</v>
      </c>
      <c r="P2360" s="3">
        <v>5.5960000000000001</v>
      </c>
      <c r="Q2360" s="3">
        <v>9.2620000000000005</v>
      </c>
      <c r="R2360" s="3">
        <v>9.1010000000000009</v>
      </c>
      <c r="S2360" s="6">
        <v>0</v>
      </c>
      <c r="T2360" s="6">
        <f>R2360-S2360</f>
        <v>9.1010000000000009</v>
      </c>
      <c r="U2360" s="3">
        <v>9.1010000000000009</v>
      </c>
      <c r="V2360" s="6">
        <f>U2360-S2360</f>
        <v>9.1010000000000009</v>
      </c>
      <c r="W2360" s="6">
        <f>100 - (1 - (((U2360-T2360)/U2360)+(S2360/T2360)))*100</f>
        <v>0</v>
      </c>
      <c r="X2360" s="3">
        <v>9.1010000000000009</v>
      </c>
      <c r="Y2360" s="13">
        <f>(X2360-U2360)/U2360*100</f>
        <v>0</v>
      </c>
      <c r="Z2360" s="14">
        <f>IF(W2360&gt;10,"NA",Y2360)</f>
        <v>0</v>
      </c>
    </row>
    <row r="2361" spans="1:26" ht="19" x14ac:dyDescent="0.25">
      <c r="A2361" s="23">
        <v>2360</v>
      </c>
      <c r="B2361" s="5" t="s">
        <v>0</v>
      </c>
      <c r="C2361" s="3" t="s">
        <v>51</v>
      </c>
      <c r="D2361" s="3" t="s">
        <v>51</v>
      </c>
      <c r="E2361" s="3" t="s">
        <v>48</v>
      </c>
      <c r="F2361" s="3" t="s">
        <v>41</v>
      </c>
      <c r="G2361" s="3">
        <v>43</v>
      </c>
      <c r="H2361" s="3" t="s">
        <v>9</v>
      </c>
      <c r="I2361" s="3" t="s">
        <v>35</v>
      </c>
      <c r="J2361" s="3">
        <v>374</v>
      </c>
      <c r="K2361" s="3">
        <v>15</v>
      </c>
      <c r="L2361" s="3">
        <v>0</v>
      </c>
      <c r="M2361" s="4">
        <f>PI()*(K2361/2)^2/1000+PI()*(L2361/2)^2/1000</f>
        <v>0.17671458676442586</v>
      </c>
      <c r="N2361" s="33">
        <v>0</v>
      </c>
      <c r="O2361" s="3">
        <v>6</v>
      </c>
      <c r="P2361" s="3">
        <v>4.3360000000000003</v>
      </c>
      <c r="Q2361" s="3">
        <v>5.4880000000000004</v>
      </c>
      <c r="R2361" s="3">
        <v>5.32</v>
      </c>
      <c r="S2361" s="6">
        <v>0</v>
      </c>
      <c r="T2361" s="6">
        <f>R2361-S2361</f>
        <v>5.32</v>
      </c>
      <c r="U2361" s="3">
        <v>5.3810000000000002</v>
      </c>
      <c r="V2361" s="6">
        <f>U2361-S2361</f>
        <v>5.3810000000000002</v>
      </c>
      <c r="W2361" s="6">
        <f>100 - (1 - (((U2361-T2361)/U2361)+(S2361/T2361)))*100</f>
        <v>1.1336182865638307</v>
      </c>
      <c r="X2361" s="3">
        <v>5.3810000000000002</v>
      </c>
      <c r="Y2361" s="13">
        <f>(X2361-U2361)/U2361*100</f>
        <v>0</v>
      </c>
      <c r="Z2361" s="14">
        <f>IF(W2361&gt;10,"NA",Y2361)</f>
        <v>0</v>
      </c>
    </row>
    <row r="2362" spans="1:26" ht="19" x14ac:dyDescent="0.25">
      <c r="A2362" s="23">
        <v>2361</v>
      </c>
      <c r="B2362" s="5" t="s">
        <v>0</v>
      </c>
      <c r="C2362" s="3" t="s">
        <v>51</v>
      </c>
      <c r="D2362" s="3" t="s">
        <v>51</v>
      </c>
      <c r="E2362" s="3" t="s">
        <v>48</v>
      </c>
      <c r="F2362" s="3" t="s">
        <v>41</v>
      </c>
      <c r="G2362" s="3">
        <v>43</v>
      </c>
      <c r="H2362" s="3" t="s">
        <v>9</v>
      </c>
      <c r="I2362" s="3" t="s">
        <v>35</v>
      </c>
      <c r="J2362" s="3">
        <v>374</v>
      </c>
      <c r="K2362" s="3">
        <v>15</v>
      </c>
      <c r="L2362" s="3">
        <v>0</v>
      </c>
      <c r="M2362" s="4">
        <f>PI()*(K2362/2)^2/1000+PI()*(L2362/2)^2/1000</f>
        <v>0.17671458676442586</v>
      </c>
      <c r="N2362" s="33">
        <v>0</v>
      </c>
      <c r="O2362" s="3">
        <v>7</v>
      </c>
      <c r="P2362" s="3">
        <v>5.0759999999999996</v>
      </c>
      <c r="Q2362" s="3">
        <v>7.2629999999999999</v>
      </c>
      <c r="R2362" s="3">
        <v>7.1260000000000003</v>
      </c>
      <c r="S2362" s="6">
        <v>0</v>
      </c>
      <c r="T2362" s="6">
        <f>R2362-S2362</f>
        <v>7.1260000000000003</v>
      </c>
      <c r="U2362" s="3">
        <v>7.1260000000000003</v>
      </c>
      <c r="V2362" s="6">
        <f>U2362-S2362</f>
        <v>7.1260000000000003</v>
      </c>
      <c r="W2362" s="6">
        <f>100 - (1 - (((U2362-T2362)/U2362)+(S2362/T2362)))*100</f>
        <v>0</v>
      </c>
      <c r="X2362" s="3">
        <v>7.1260000000000003</v>
      </c>
      <c r="Y2362" s="13">
        <f>(X2362-U2362)/U2362*100</f>
        <v>0</v>
      </c>
      <c r="Z2362" s="14">
        <f>IF(W2362&gt;10,"NA",Y2362)</f>
        <v>0</v>
      </c>
    </row>
    <row r="2363" spans="1:26" ht="19" x14ac:dyDescent="0.25">
      <c r="A2363" s="23">
        <v>2362</v>
      </c>
      <c r="B2363" s="5" t="s">
        <v>0</v>
      </c>
      <c r="C2363" s="3" t="s">
        <v>51</v>
      </c>
      <c r="D2363" s="3" t="s">
        <v>51</v>
      </c>
      <c r="E2363" s="3" t="s">
        <v>48</v>
      </c>
      <c r="F2363" s="3" t="s">
        <v>41</v>
      </c>
      <c r="G2363" s="3">
        <v>43</v>
      </c>
      <c r="H2363" s="3" t="s">
        <v>9</v>
      </c>
      <c r="I2363" s="3" t="s">
        <v>35</v>
      </c>
      <c r="J2363" s="3">
        <v>374</v>
      </c>
      <c r="K2363" s="3">
        <v>15</v>
      </c>
      <c r="L2363" s="3">
        <v>0</v>
      </c>
      <c r="M2363" s="4">
        <f>PI()*(K2363/2)^2/1000+PI()*(L2363/2)^2/1000</f>
        <v>0.17671458676442586</v>
      </c>
      <c r="N2363" s="33">
        <v>0</v>
      </c>
      <c r="O2363" s="3">
        <v>8</v>
      </c>
      <c r="P2363" s="3">
        <v>6.2220000000000004</v>
      </c>
      <c r="Q2363" s="3">
        <v>10.066000000000001</v>
      </c>
      <c r="R2363" s="3">
        <v>9.9009999999999998</v>
      </c>
      <c r="S2363" s="6">
        <v>0</v>
      </c>
      <c r="T2363" s="6">
        <f>R2363-S2363</f>
        <v>9.9009999999999998</v>
      </c>
      <c r="U2363" s="3">
        <v>9.9009999999999998</v>
      </c>
      <c r="V2363" s="6">
        <f>U2363-S2363</f>
        <v>9.9009999999999998</v>
      </c>
      <c r="W2363" s="6">
        <f>100 - (1 - (((U2363-T2363)/U2363)+(S2363/T2363)))*100</f>
        <v>0</v>
      </c>
      <c r="X2363" s="3">
        <v>9.9009999999999998</v>
      </c>
      <c r="Y2363" s="13">
        <f>(X2363-U2363)/U2363*100</f>
        <v>0</v>
      </c>
      <c r="Z2363" s="14">
        <f>IF(W2363&gt;10,"NA",Y2363)</f>
        <v>0</v>
      </c>
    </row>
    <row r="2364" spans="1:26" ht="19" x14ac:dyDescent="0.25">
      <c r="A2364" s="23">
        <v>2363</v>
      </c>
      <c r="B2364" s="5" t="s">
        <v>25</v>
      </c>
      <c r="C2364" s="3" t="s">
        <v>46</v>
      </c>
      <c r="D2364" s="3" t="s">
        <v>54</v>
      </c>
      <c r="E2364" s="3" t="s">
        <v>47</v>
      </c>
      <c r="F2364" s="3" t="s">
        <v>41</v>
      </c>
      <c r="G2364" s="3" t="s">
        <v>186</v>
      </c>
      <c r="H2364" s="3" t="s">
        <v>9</v>
      </c>
      <c r="I2364" s="3" t="s">
        <v>60</v>
      </c>
      <c r="J2364" s="3">
        <v>251</v>
      </c>
      <c r="K2364" s="3" t="s">
        <v>13</v>
      </c>
      <c r="L2364" s="3" t="s">
        <v>13</v>
      </c>
      <c r="M2364" s="4" t="s">
        <v>13</v>
      </c>
      <c r="N2364" s="33">
        <v>0</v>
      </c>
      <c r="O2364" s="3">
        <v>1</v>
      </c>
      <c r="P2364" s="3">
        <v>3.5030000000000001</v>
      </c>
      <c r="Q2364" s="3">
        <v>4.46</v>
      </c>
      <c r="R2364" s="3">
        <v>4.3760000000000003</v>
      </c>
      <c r="S2364" s="6">
        <v>0</v>
      </c>
      <c r="T2364" s="6">
        <f>R2364-S2364</f>
        <v>4.3760000000000003</v>
      </c>
      <c r="U2364" s="6">
        <v>4.8339999999999996</v>
      </c>
      <c r="V2364" s="6">
        <f>U2364-S2364</f>
        <v>4.8339999999999996</v>
      </c>
      <c r="W2364" s="6">
        <f>100 - (1 - (((U2364-T2364)/U2364)+(S2364/T2364)))*100</f>
        <v>9.474555233760853</v>
      </c>
      <c r="X2364" s="7">
        <v>4.8339999999999996</v>
      </c>
      <c r="Y2364" s="13">
        <f>(X2364-U2364)/U2364*100</f>
        <v>0</v>
      </c>
      <c r="Z2364" s="14">
        <f>IF(W2364&gt;10,"NA",Y2364)</f>
        <v>0</v>
      </c>
    </row>
    <row r="2365" spans="1:26" ht="19" x14ac:dyDescent="0.25">
      <c r="A2365" s="23">
        <v>2364</v>
      </c>
      <c r="B2365" s="5" t="s">
        <v>25</v>
      </c>
      <c r="C2365" s="3" t="s">
        <v>46</v>
      </c>
      <c r="D2365" s="3" t="s">
        <v>54</v>
      </c>
      <c r="E2365" s="3" t="s">
        <v>47</v>
      </c>
      <c r="F2365" s="3" t="s">
        <v>41</v>
      </c>
      <c r="G2365" s="3" t="s">
        <v>186</v>
      </c>
      <c r="H2365" s="3" t="s">
        <v>9</v>
      </c>
      <c r="I2365" s="3" t="s">
        <v>60</v>
      </c>
      <c r="J2365" s="3">
        <v>251</v>
      </c>
      <c r="K2365" s="3" t="s">
        <v>13</v>
      </c>
      <c r="L2365" s="3" t="s">
        <v>13</v>
      </c>
      <c r="M2365" s="4" t="s">
        <v>13</v>
      </c>
      <c r="N2365" s="33">
        <v>1</v>
      </c>
      <c r="O2365" s="3">
        <v>2</v>
      </c>
      <c r="P2365" s="3">
        <v>2.423</v>
      </c>
      <c r="Q2365" s="3">
        <v>1.708</v>
      </c>
      <c r="R2365" s="3">
        <v>1.609</v>
      </c>
      <c r="S2365" s="6">
        <v>0</v>
      </c>
      <c r="T2365" s="6">
        <f>R2365-S2365</f>
        <v>1.609</v>
      </c>
      <c r="U2365" s="6">
        <v>1.609</v>
      </c>
      <c r="V2365" s="6">
        <f>U2365-S2365</f>
        <v>1.609</v>
      </c>
      <c r="W2365" s="6">
        <f>100 - (1 - (((U2365-T2365)/U2365)+(S2365/T2365)))*100</f>
        <v>0</v>
      </c>
      <c r="X2365" s="7">
        <v>1.609</v>
      </c>
      <c r="Y2365" s="13">
        <f>(X2365-U2365)/U2365*100</f>
        <v>0</v>
      </c>
      <c r="Z2365" s="14">
        <f>IF(W2365&gt;10,"NA",Y2365)</f>
        <v>0</v>
      </c>
    </row>
    <row r="2366" spans="1:26" ht="19" x14ac:dyDescent="0.25">
      <c r="A2366" s="23">
        <v>2365</v>
      </c>
      <c r="B2366" s="5" t="s">
        <v>25</v>
      </c>
      <c r="C2366" s="3" t="s">
        <v>46</v>
      </c>
      <c r="D2366" s="3" t="s">
        <v>54</v>
      </c>
      <c r="E2366" s="3" t="s">
        <v>47</v>
      </c>
      <c r="F2366" s="3" t="s">
        <v>41</v>
      </c>
      <c r="G2366" s="3" t="s">
        <v>186</v>
      </c>
      <c r="H2366" s="3" t="s">
        <v>9</v>
      </c>
      <c r="I2366" s="3" t="s">
        <v>60</v>
      </c>
      <c r="J2366" s="3">
        <v>251</v>
      </c>
      <c r="K2366" s="3" t="s">
        <v>13</v>
      </c>
      <c r="L2366" s="3" t="s">
        <v>13</v>
      </c>
      <c r="M2366" s="4" t="s">
        <v>13</v>
      </c>
      <c r="N2366" s="33">
        <v>0</v>
      </c>
      <c r="O2366" s="3">
        <v>3</v>
      </c>
      <c r="P2366" s="3">
        <v>3.2639999999999998</v>
      </c>
      <c r="Q2366" s="3">
        <v>3.4340000000000002</v>
      </c>
      <c r="R2366" s="3">
        <v>3.3639999999999999</v>
      </c>
      <c r="S2366" s="6">
        <v>0</v>
      </c>
      <c r="T2366" s="6">
        <f>R2366-S2366</f>
        <v>3.3639999999999999</v>
      </c>
      <c r="U2366" s="6">
        <v>3.4660000000000002</v>
      </c>
      <c r="V2366" s="6">
        <f>U2366-S2366</f>
        <v>3.4660000000000002</v>
      </c>
      <c r="W2366" s="6">
        <f>100 - (1 - (((U2366-T2366)/U2366)+(S2366/T2366)))*100</f>
        <v>2.9428736295441524</v>
      </c>
      <c r="X2366" s="7">
        <v>3.4660000000000002</v>
      </c>
      <c r="Y2366" s="13">
        <f>(X2366-U2366)/U2366*100</f>
        <v>0</v>
      </c>
      <c r="Z2366" s="14">
        <f>IF(W2366&gt;10,"NA",Y2366)</f>
        <v>0</v>
      </c>
    </row>
    <row r="2367" spans="1:26" ht="19" x14ac:dyDescent="0.25">
      <c r="A2367" s="23">
        <v>2366</v>
      </c>
      <c r="B2367" s="5" t="s">
        <v>25</v>
      </c>
      <c r="C2367" s="3" t="s">
        <v>46</v>
      </c>
      <c r="D2367" s="3" t="s">
        <v>54</v>
      </c>
      <c r="E2367" s="3" t="s">
        <v>47</v>
      </c>
      <c r="F2367" s="3" t="s">
        <v>41</v>
      </c>
      <c r="G2367" s="3" t="s">
        <v>186</v>
      </c>
      <c r="H2367" s="3" t="s">
        <v>9</v>
      </c>
      <c r="I2367" s="3" t="s">
        <v>60</v>
      </c>
      <c r="J2367" s="3">
        <v>251</v>
      </c>
      <c r="K2367" s="3" t="s">
        <v>13</v>
      </c>
      <c r="L2367" s="3" t="s">
        <v>13</v>
      </c>
      <c r="M2367" s="4" t="s">
        <v>13</v>
      </c>
      <c r="N2367" s="33">
        <v>1</v>
      </c>
      <c r="O2367" s="3">
        <v>4</v>
      </c>
      <c r="P2367" s="3">
        <v>2.4929999999999999</v>
      </c>
      <c r="Q2367" s="3">
        <v>1.93</v>
      </c>
      <c r="R2367" s="3">
        <v>1.8919999999999999</v>
      </c>
      <c r="S2367" s="6">
        <v>0</v>
      </c>
      <c r="T2367" s="6">
        <f>R2367-S2367</f>
        <v>1.8919999999999999</v>
      </c>
      <c r="U2367" s="6">
        <v>1.8919999999999999</v>
      </c>
      <c r="V2367" s="6">
        <f>U2367-S2367</f>
        <v>1.8919999999999999</v>
      </c>
      <c r="W2367" s="6">
        <f>100 - (1 - (((U2367-T2367)/U2367)+(S2367/T2367)))*100</f>
        <v>0</v>
      </c>
      <c r="X2367" s="7">
        <v>1.8919999999999999</v>
      </c>
      <c r="Y2367" s="13">
        <f>(X2367-U2367)/U2367*100</f>
        <v>0</v>
      </c>
      <c r="Z2367" s="14">
        <f>IF(W2367&gt;10,"NA",Y2367)</f>
        <v>0</v>
      </c>
    </row>
    <row r="2368" spans="1:26" ht="19" x14ac:dyDescent="0.25">
      <c r="A2368" s="23">
        <v>2367</v>
      </c>
      <c r="B2368" s="5" t="s">
        <v>25</v>
      </c>
      <c r="C2368" s="3" t="s">
        <v>46</v>
      </c>
      <c r="D2368" s="3" t="s">
        <v>54</v>
      </c>
      <c r="E2368" s="3" t="s">
        <v>47</v>
      </c>
      <c r="F2368" s="3" t="s">
        <v>41</v>
      </c>
      <c r="G2368" s="3" t="s">
        <v>186</v>
      </c>
      <c r="H2368" s="3" t="s">
        <v>9</v>
      </c>
      <c r="I2368" s="3" t="s">
        <v>60</v>
      </c>
      <c r="J2368" s="3">
        <v>251</v>
      </c>
      <c r="K2368" s="3" t="s">
        <v>13</v>
      </c>
      <c r="L2368" s="3" t="s">
        <v>13</v>
      </c>
      <c r="M2368" s="4" t="s">
        <v>13</v>
      </c>
      <c r="N2368" s="33">
        <v>1</v>
      </c>
      <c r="O2368" s="3">
        <v>5</v>
      </c>
      <c r="P2368" s="3">
        <v>2.4079999999999999</v>
      </c>
      <c r="Q2368" s="3">
        <v>1.752</v>
      </c>
      <c r="R2368" s="3">
        <v>1.7090000000000001</v>
      </c>
      <c r="S2368" s="6">
        <v>0</v>
      </c>
      <c r="T2368" s="6">
        <f>R2368-S2368</f>
        <v>1.7090000000000001</v>
      </c>
      <c r="U2368" s="6">
        <v>1.7090000000000001</v>
      </c>
      <c r="V2368" s="6">
        <f>U2368-S2368</f>
        <v>1.7090000000000001</v>
      </c>
      <c r="W2368" s="6">
        <f>100 - (1 - (((U2368-T2368)/U2368)+(S2368/T2368)))*100</f>
        <v>0</v>
      </c>
      <c r="X2368" s="7">
        <v>1.7090000000000001</v>
      </c>
      <c r="Y2368" s="13">
        <f>(X2368-U2368)/U2368*100</f>
        <v>0</v>
      </c>
      <c r="Z2368" s="14">
        <f>IF(W2368&gt;10,"NA",Y2368)</f>
        <v>0</v>
      </c>
    </row>
    <row r="2369" spans="1:26" ht="19" x14ac:dyDescent="0.25">
      <c r="A2369" s="23">
        <v>2368</v>
      </c>
      <c r="B2369" s="5" t="s">
        <v>25</v>
      </c>
      <c r="C2369" s="3" t="s">
        <v>46</v>
      </c>
      <c r="D2369" s="3" t="s">
        <v>54</v>
      </c>
      <c r="E2369" s="3" t="s">
        <v>47</v>
      </c>
      <c r="F2369" s="3" t="s">
        <v>41</v>
      </c>
      <c r="G2369" s="3" t="s">
        <v>186</v>
      </c>
      <c r="H2369" s="3" t="s">
        <v>9</v>
      </c>
      <c r="I2369" s="3" t="s">
        <v>60</v>
      </c>
      <c r="J2369" s="3">
        <v>251</v>
      </c>
      <c r="K2369" s="3" t="s">
        <v>13</v>
      </c>
      <c r="L2369" s="3" t="s">
        <v>13</v>
      </c>
      <c r="M2369" s="4" t="s">
        <v>13</v>
      </c>
      <c r="N2369" s="33">
        <v>0</v>
      </c>
      <c r="O2369" s="3">
        <v>6</v>
      </c>
      <c r="P2369" s="3">
        <v>6.5270000000000001</v>
      </c>
      <c r="Q2369" s="3">
        <v>15.565</v>
      </c>
      <c r="R2369" s="3">
        <v>15.385999999999999</v>
      </c>
      <c r="S2369" s="6">
        <v>0</v>
      </c>
      <c r="T2369" s="6">
        <f>R2369-S2369</f>
        <v>15.385999999999999</v>
      </c>
      <c r="U2369" s="6">
        <v>15.554</v>
      </c>
      <c r="V2369" s="6">
        <f>U2369-S2369</f>
        <v>15.554</v>
      </c>
      <c r="W2369" s="6">
        <f>100 - (1 - (((U2369-T2369)/U2369)+(S2369/T2369)))*100</f>
        <v>1.0801080108010837</v>
      </c>
      <c r="X2369" s="7">
        <v>15.554</v>
      </c>
      <c r="Y2369" s="13">
        <f>(X2369-U2369)/U2369*100</f>
        <v>0</v>
      </c>
      <c r="Z2369" s="14">
        <f>IF(W2369&gt;10,"NA",Y2369)</f>
        <v>0</v>
      </c>
    </row>
    <row r="2370" spans="1:26" ht="19" x14ac:dyDescent="0.25">
      <c r="A2370" s="23">
        <v>2369</v>
      </c>
      <c r="B2370" s="5" t="s">
        <v>25</v>
      </c>
      <c r="C2370" s="3" t="s">
        <v>46</v>
      </c>
      <c r="D2370" s="3" t="s">
        <v>54</v>
      </c>
      <c r="E2370" s="3" t="s">
        <v>47</v>
      </c>
      <c r="F2370" s="3" t="s">
        <v>41</v>
      </c>
      <c r="G2370" s="3" t="s">
        <v>186</v>
      </c>
      <c r="H2370" s="3" t="s">
        <v>9</v>
      </c>
      <c r="I2370" s="3" t="s">
        <v>60</v>
      </c>
      <c r="J2370" s="3">
        <v>251</v>
      </c>
      <c r="K2370" s="3" t="s">
        <v>13</v>
      </c>
      <c r="L2370" s="3" t="s">
        <v>13</v>
      </c>
      <c r="M2370" s="4" t="s">
        <v>13</v>
      </c>
      <c r="N2370" s="33">
        <v>0</v>
      </c>
      <c r="O2370" s="3">
        <v>7</v>
      </c>
      <c r="P2370" s="3">
        <v>5.8970000000000002</v>
      </c>
      <c r="Q2370" s="3">
        <v>12.895</v>
      </c>
      <c r="R2370" s="3">
        <v>12.65</v>
      </c>
      <c r="S2370" s="6">
        <v>0</v>
      </c>
      <c r="T2370" s="6">
        <f>R2370-S2370</f>
        <v>12.65</v>
      </c>
      <c r="U2370" s="6">
        <v>12.65</v>
      </c>
      <c r="V2370" s="6">
        <f>U2370-S2370</f>
        <v>12.65</v>
      </c>
      <c r="W2370" s="6">
        <f>100 - (1 - (((U2370-T2370)/U2370)+(S2370/T2370)))*100</f>
        <v>0</v>
      </c>
      <c r="X2370" s="7">
        <v>12.65</v>
      </c>
      <c r="Y2370" s="13">
        <f>(X2370-U2370)/U2370*100</f>
        <v>0</v>
      </c>
      <c r="Z2370" s="14">
        <f>IF(W2370&gt;10,"NA",Y2370)</f>
        <v>0</v>
      </c>
    </row>
    <row r="2371" spans="1:26" ht="19" x14ac:dyDescent="0.25">
      <c r="A2371" s="23">
        <v>2370</v>
      </c>
      <c r="B2371" s="5" t="s">
        <v>25</v>
      </c>
      <c r="C2371" s="3" t="s">
        <v>46</v>
      </c>
      <c r="D2371" s="3" t="s">
        <v>54</v>
      </c>
      <c r="E2371" s="3" t="s">
        <v>47</v>
      </c>
      <c r="F2371" s="3" t="s">
        <v>41</v>
      </c>
      <c r="G2371" s="3" t="s">
        <v>186</v>
      </c>
      <c r="H2371" s="3" t="s">
        <v>9</v>
      </c>
      <c r="I2371" s="3" t="s">
        <v>60</v>
      </c>
      <c r="J2371" s="3">
        <v>251</v>
      </c>
      <c r="K2371" s="3" t="s">
        <v>13</v>
      </c>
      <c r="L2371" s="3" t="s">
        <v>13</v>
      </c>
      <c r="M2371" s="4" t="s">
        <v>13</v>
      </c>
      <c r="N2371" s="33">
        <v>0</v>
      </c>
      <c r="O2371" s="3">
        <v>8</v>
      </c>
      <c r="P2371" s="3">
        <v>5.4969999999999999</v>
      </c>
      <c r="Q2371" s="3">
        <v>11.682</v>
      </c>
      <c r="R2371" s="3">
        <v>11.555</v>
      </c>
      <c r="S2371" s="6">
        <v>0</v>
      </c>
      <c r="T2371" s="6">
        <f>R2371-S2371</f>
        <v>11.555</v>
      </c>
      <c r="U2371" s="6">
        <v>11.555</v>
      </c>
      <c r="V2371" s="6">
        <f>U2371-S2371</f>
        <v>11.555</v>
      </c>
      <c r="W2371" s="6">
        <f>100 - (1 - (((U2371-T2371)/U2371)+(S2371/T2371)))*100</f>
        <v>0</v>
      </c>
      <c r="X2371" s="7">
        <v>11.555</v>
      </c>
      <c r="Y2371" s="13">
        <f>(X2371-U2371)/U2371*100</f>
        <v>0</v>
      </c>
      <c r="Z2371" s="14">
        <f>IF(W2371&gt;10,"NA",Y2371)</f>
        <v>0</v>
      </c>
    </row>
    <row r="2372" spans="1:26" ht="19" x14ac:dyDescent="0.25">
      <c r="A2372" s="23">
        <v>2371</v>
      </c>
      <c r="B2372" s="5" t="s">
        <v>25</v>
      </c>
      <c r="C2372" s="3" t="s">
        <v>46</v>
      </c>
      <c r="D2372" s="3" t="s">
        <v>54</v>
      </c>
      <c r="E2372" s="3" t="s">
        <v>47</v>
      </c>
      <c r="F2372" s="3" t="s">
        <v>41</v>
      </c>
      <c r="G2372" s="3" t="s">
        <v>186</v>
      </c>
      <c r="H2372" s="3" t="s">
        <v>9</v>
      </c>
      <c r="I2372" s="3" t="s">
        <v>60</v>
      </c>
      <c r="J2372" s="3">
        <v>251</v>
      </c>
      <c r="K2372" s="3" t="s">
        <v>13</v>
      </c>
      <c r="L2372" s="3" t="s">
        <v>13</v>
      </c>
      <c r="M2372" s="4" t="s">
        <v>13</v>
      </c>
      <c r="N2372" s="33">
        <v>1</v>
      </c>
      <c r="O2372" s="3">
        <v>9</v>
      </c>
      <c r="P2372" s="3">
        <v>2.2759999999999998</v>
      </c>
      <c r="Q2372" s="3">
        <v>1.673</v>
      </c>
      <c r="R2372" s="3">
        <v>1.6259999999999999</v>
      </c>
      <c r="S2372" s="6">
        <v>0</v>
      </c>
      <c r="T2372" s="6">
        <f>R2372-S2372</f>
        <v>1.6259999999999999</v>
      </c>
      <c r="U2372" s="6">
        <v>1.6259999999999999</v>
      </c>
      <c r="V2372" s="6">
        <f>U2372-S2372</f>
        <v>1.6259999999999999</v>
      </c>
      <c r="W2372" s="6">
        <f>100 - (1 - (((U2372-T2372)/U2372)+(S2372/T2372)))*100</f>
        <v>0</v>
      </c>
      <c r="X2372" s="7">
        <v>1.6259999999999999</v>
      </c>
      <c r="Y2372" s="13">
        <f>(X2372-U2372)/U2372*100</f>
        <v>0</v>
      </c>
      <c r="Z2372" s="14">
        <f>IF(W2372&gt;10,"NA",Y2372)</f>
        <v>0</v>
      </c>
    </row>
    <row r="2373" spans="1:26" ht="19" x14ac:dyDescent="0.25">
      <c r="A2373" s="23">
        <v>2372</v>
      </c>
      <c r="B2373" s="5" t="s">
        <v>25</v>
      </c>
      <c r="C2373" s="3" t="s">
        <v>46</v>
      </c>
      <c r="D2373" s="3" t="s">
        <v>54</v>
      </c>
      <c r="E2373" s="3" t="s">
        <v>47</v>
      </c>
      <c r="F2373" s="3" t="s">
        <v>41</v>
      </c>
      <c r="G2373" s="3" t="s">
        <v>186</v>
      </c>
      <c r="H2373" s="3" t="s">
        <v>9</v>
      </c>
      <c r="I2373" s="3" t="s">
        <v>60</v>
      </c>
      <c r="J2373" s="3">
        <v>251</v>
      </c>
      <c r="K2373" s="3" t="s">
        <v>13</v>
      </c>
      <c r="L2373" s="3" t="s">
        <v>13</v>
      </c>
      <c r="M2373" s="4" t="s">
        <v>13</v>
      </c>
      <c r="N2373" s="33">
        <v>0</v>
      </c>
      <c r="O2373" s="3">
        <v>10</v>
      </c>
      <c r="P2373" s="3">
        <v>6.2270000000000003</v>
      </c>
      <c r="Q2373" s="3">
        <v>14.624000000000001</v>
      </c>
      <c r="R2373" s="3">
        <v>14.456</v>
      </c>
      <c r="S2373" s="6">
        <v>0</v>
      </c>
      <c r="T2373" s="6">
        <f>R2373-S2373</f>
        <v>14.456</v>
      </c>
      <c r="U2373" s="6">
        <v>14.943</v>
      </c>
      <c r="V2373" s="6">
        <f>U2373-S2373</f>
        <v>14.943</v>
      </c>
      <c r="W2373" s="6">
        <f>100 - (1 - (((U2373-T2373)/U2373)+(S2373/T2373)))*100</f>
        <v>3.2590510606973169</v>
      </c>
      <c r="X2373" s="7">
        <v>14.943</v>
      </c>
      <c r="Y2373" s="13">
        <f>(X2373-U2373)/U2373*100</f>
        <v>0</v>
      </c>
      <c r="Z2373" s="14">
        <f>IF(W2373&gt;10,"NA",Y2373)</f>
        <v>0</v>
      </c>
    </row>
    <row r="2374" spans="1:26" ht="19" x14ac:dyDescent="0.25">
      <c r="A2374" s="23">
        <v>2373</v>
      </c>
      <c r="B2374" s="5" t="s">
        <v>25</v>
      </c>
      <c r="C2374" s="3" t="s">
        <v>46</v>
      </c>
      <c r="D2374" s="3" t="s">
        <v>54</v>
      </c>
      <c r="E2374" s="3" t="s">
        <v>47</v>
      </c>
      <c r="F2374" s="3" t="s">
        <v>41</v>
      </c>
      <c r="G2374" s="3" t="s">
        <v>186</v>
      </c>
      <c r="H2374" s="3" t="s">
        <v>9</v>
      </c>
      <c r="I2374" s="3" t="s">
        <v>60</v>
      </c>
      <c r="J2374" s="3">
        <v>251</v>
      </c>
      <c r="K2374" s="3" t="s">
        <v>13</v>
      </c>
      <c r="L2374" s="3" t="s">
        <v>13</v>
      </c>
      <c r="M2374" s="4" t="s">
        <v>13</v>
      </c>
      <c r="N2374" s="33">
        <v>0</v>
      </c>
      <c r="O2374" s="3">
        <v>11</v>
      </c>
      <c r="P2374" s="3">
        <v>5.4640000000000004</v>
      </c>
      <c r="Q2374" s="3">
        <v>12.129</v>
      </c>
      <c r="R2374" s="3">
        <v>11.987</v>
      </c>
      <c r="S2374" s="6">
        <v>1.7999999999999999E-2</v>
      </c>
      <c r="T2374" s="6">
        <f>R2374-S2374</f>
        <v>11.968999999999999</v>
      </c>
      <c r="U2374" s="6">
        <v>12.388999999999999</v>
      </c>
      <c r="V2374" s="6">
        <f>U2374-S2374</f>
        <v>12.370999999999999</v>
      </c>
      <c r="W2374" s="6">
        <f>100 - (1 - (((U2374-T2374)/U2374)+(S2374/T2374)))*100</f>
        <v>3.5404926282610774</v>
      </c>
      <c r="X2374" s="7">
        <v>12.388999999999999</v>
      </c>
      <c r="Y2374" s="13">
        <f>(X2374-U2374)/U2374*100</f>
        <v>0</v>
      </c>
      <c r="Z2374" s="14">
        <f>IF(W2374&gt;10,"NA",Y2374)</f>
        <v>0</v>
      </c>
    </row>
    <row r="2375" spans="1:26" ht="19" x14ac:dyDescent="0.25">
      <c r="A2375" s="23">
        <v>2374</v>
      </c>
      <c r="B2375" s="5" t="s">
        <v>25</v>
      </c>
      <c r="C2375" s="3" t="s">
        <v>46</v>
      </c>
      <c r="D2375" s="3" t="s">
        <v>54</v>
      </c>
      <c r="E2375" s="3" t="s">
        <v>47</v>
      </c>
      <c r="F2375" s="3" t="s">
        <v>41</v>
      </c>
      <c r="G2375" s="3" t="s">
        <v>186</v>
      </c>
      <c r="H2375" s="3" t="s">
        <v>9</v>
      </c>
      <c r="I2375" s="3" t="s">
        <v>60</v>
      </c>
      <c r="J2375" s="3">
        <v>251</v>
      </c>
      <c r="K2375" s="3" t="s">
        <v>13</v>
      </c>
      <c r="L2375" s="3" t="s">
        <v>13</v>
      </c>
      <c r="M2375" s="4" t="s">
        <v>13</v>
      </c>
      <c r="N2375" s="33">
        <v>0</v>
      </c>
      <c r="O2375" s="3">
        <v>12</v>
      </c>
      <c r="P2375" s="3">
        <v>7.9610000000000003</v>
      </c>
      <c r="Q2375" s="3">
        <v>24.201000000000001</v>
      </c>
      <c r="R2375" s="3">
        <v>24.033000000000001</v>
      </c>
      <c r="S2375" s="6">
        <v>0</v>
      </c>
      <c r="T2375" s="6">
        <f>R2375-S2375</f>
        <v>24.033000000000001</v>
      </c>
      <c r="U2375" s="6">
        <v>24.084</v>
      </c>
      <c r="V2375" s="6">
        <f>U2375-S2375</f>
        <v>24.084</v>
      </c>
      <c r="W2375" s="6">
        <f>100 - (1 - (((U2375-T2375)/U2375)+(S2375/T2375)))*100</f>
        <v>0.21175884404583201</v>
      </c>
      <c r="X2375" s="7">
        <v>24.084</v>
      </c>
      <c r="Y2375" s="13">
        <f>(X2375-U2375)/U2375*100</f>
        <v>0</v>
      </c>
      <c r="Z2375" s="14">
        <f>IF(W2375&gt;10,"NA",Y2375)</f>
        <v>0</v>
      </c>
    </row>
    <row r="2376" spans="1:26" ht="19" x14ac:dyDescent="0.25">
      <c r="A2376" s="23">
        <v>2375</v>
      </c>
      <c r="B2376" s="5" t="s">
        <v>25</v>
      </c>
      <c r="C2376" s="3" t="s">
        <v>46</v>
      </c>
      <c r="D2376" s="3" t="s">
        <v>54</v>
      </c>
      <c r="E2376" s="3" t="s">
        <v>47</v>
      </c>
      <c r="F2376" s="3" t="s">
        <v>41</v>
      </c>
      <c r="G2376" s="3" t="s">
        <v>186</v>
      </c>
      <c r="H2376" s="3" t="s">
        <v>17</v>
      </c>
      <c r="I2376" s="3" t="s">
        <v>60</v>
      </c>
      <c r="J2376" s="3">
        <v>251</v>
      </c>
      <c r="K2376" s="3" t="s">
        <v>13</v>
      </c>
      <c r="L2376" s="3" t="s">
        <v>13</v>
      </c>
      <c r="M2376" s="4" t="s">
        <v>13</v>
      </c>
      <c r="N2376" s="33">
        <v>1</v>
      </c>
      <c r="O2376" s="3">
        <v>1</v>
      </c>
      <c r="P2376" s="3">
        <v>2.5979999999999999</v>
      </c>
      <c r="Q2376" s="3">
        <v>2.177</v>
      </c>
      <c r="R2376" s="3">
        <v>2.0939999999999999</v>
      </c>
      <c r="S2376" s="6">
        <v>0</v>
      </c>
      <c r="T2376" s="6">
        <f>R2376-S2376</f>
        <v>2.0939999999999999</v>
      </c>
      <c r="U2376" s="3">
        <v>2.0939999999999999</v>
      </c>
      <c r="V2376" s="6">
        <f>U2376-S2376</f>
        <v>2.0939999999999999</v>
      </c>
      <c r="W2376" s="6">
        <f>100 - (1 - (((U2376-T2376)/U2376)+(S2376/T2376)))*100</f>
        <v>0</v>
      </c>
      <c r="X2376" s="3">
        <v>2.0939999999999999</v>
      </c>
      <c r="Y2376" s="13">
        <f>(X2376-U2376)/U2376*100</f>
        <v>0</v>
      </c>
      <c r="Z2376" s="14">
        <f>IF(W2376&gt;10,"NA",Y2376)</f>
        <v>0</v>
      </c>
    </row>
    <row r="2377" spans="1:26" ht="19" x14ac:dyDescent="0.25">
      <c r="A2377" s="23">
        <v>2376</v>
      </c>
      <c r="B2377" s="5" t="s">
        <v>25</v>
      </c>
      <c r="C2377" s="3" t="s">
        <v>46</v>
      </c>
      <c r="D2377" s="3" t="s">
        <v>54</v>
      </c>
      <c r="E2377" s="3" t="s">
        <v>47</v>
      </c>
      <c r="F2377" s="3" t="s">
        <v>41</v>
      </c>
      <c r="G2377" s="3" t="s">
        <v>186</v>
      </c>
      <c r="H2377" s="3" t="s">
        <v>17</v>
      </c>
      <c r="I2377" s="3" t="s">
        <v>60</v>
      </c>
      <c r="J2377" s="3">
        <v>251</v>
      </c>
      <c r="K2377" s="3" t="s">
        <v>13</v>
      </c>
      <c r="L2377" s="3" t="s">
        <v>13</v>
      </c>
      <c r="M2377" s="4" t="s">
        <v>13</v>
      </c>
      <c r="N2377" s="33">
        <v>1</v>
      </c>
      <c r="O2377" s="3">
        <v>2</v>
      </c>
      <c r="P2377" s="3">
        <v>2.3580000000000001</v>
      </c>
      <c r="Q2377" s="3">
        <v>1.722</v>
      </c>
      <c r="R2377" s="3">
        <v>1.6279999999999999</v>
      </c>
      <c r="S2377" s="6">
        <v>0</v>
      </c>
      <c r="T2377" s="6">
        <f>R2377-S2377</f>
        <v>1.6279999999999999</v>
      </c>
      <c r="U2377" s="3">
        <v>1.6279999999999999</v>
      </c>
      <c r="V2377" s="6">
        <f>U2377-S2377</f>
        <v>1.6279999999999999</v>
      </c>
      <c r="W2377" s="6">
        <f>100 - (1 - (((U2377-T2377)/U2377)+(S2377/T2377)))*100</f>
        <v>0</v>
      </c>
      <c r="X2377" s="3">
        <v>1.6279999999999999</v>
      </c>
      <c r="Y2377" s="13">
        <f>(X2377-U2377)/U2377*100</f>
        <v>0</v>
      </c>
      <c r="Z2377" s="14">
        <f>IF(W2377&gt;10,"NA",Y2377)</f>
        <v>0</v>
      </c>
    </row>
    <row r="2378" spans="1:26" ht="19" x14ac:dyDescent="0.25">
      <c r="A2378" s="23">
        <v>2377</v>
      </c>
      <c r="B2378" s="5" t="s">
        <v>25</v>
      </c>
      <c r="C2378" s="3" t="s">
        <v>46</v>
      </c>
      <c r="D2378" s="3" t="s">
        <v>54</v>
      </c>
      <c r="E2378" s="3" t="s">
        <v>47</v>
      </c>
      <c r="F2378" s="3" t="s">
        <v>41</v>
      </c>
      <c r="G2378" s="3" t="s">
        <v>186</v>
      </c>
      <c r="H2378" s="3" t="s">
        <v>17</v>
      </c>
      <c r="I2378" s="3" t="s">
        <v>60</v>
      </c>
      <c r="J2378" s="3">
        <v>251</v>
      </c>
      <c r="K2378" s="3" t="s">
        <v>13</v>
      </c>
      <c r="L2378" s="3" t="s">
        <v>13</v>
      </c>
      <c r="M2378" s="4" t="s">
        <v>13</v>
      </c>
      <c r="N2378" s="33">
        <v>1</v>
      </c>
      <c r="O2378" s="3">
        <v>3</v>
      </c>
      <c r="P2378" s="3">
        <v>1.859</v>
      </c>
      <c r="Q2378" s="3">
        <v>1.1399999999999999</v>
      </c>
      <c r="R2378" s="3">
        <v>1.0349999999999999</v>
      </c>
      <c r="S2378" s="6">
        <v>0</v>
      </c>
      <c r="T2378" s="6">
        <f>R2378-S2378</f>
        <v>1.0349999999999999</v>
      </c>
      <c r="U2378" s="3">
        <v>1.0349999999999999</v>
      </c>
      <c r="V2378" s="6">
        <f>U2378-S2378</f>
        <v>1.0349999999999999</v>
      </c>
      <c r="W2378" s="6">
        <f>100 - (1 - (((U2378-T2378)/U2378)+(S2378/T2378)))*100</f>
        <v>0</v>
      </c>
      <c r="X2378" s="3">
        <v>1.0349999999999999</v>
      </c>
      <c r="Y2378" s="13">
        <f>(X2378-U2378)/U2378*100</f>
        <v>0</v>
      </c>
      <c r="Z2378" s="14">
        <f>IF(W2378&gt;10,"NA",Y2378)</f>
        <v>0</v>
      </c>
    </row>
    <row r="2379" spans="1:26" ht="19" x14ac:dyDescent="0.25">
      <c r="A2379" s="23">
        <v>2378</v>
      </c>
      <c r="B2379" s="5" t="s">
        <v>25</v>
      </c>
      <c r="C2379" s="3" t="s">
        <v>46</v>
      </c>
      <c r="D2379" s="3" t="s">
        <v>54</v>
      </c>
      <c r="E2379" s="3" t="s">
        <v>47</v>
      </c>
      <c r="F2379" s="3" t="s">
        <v>41</v>
      </c>
      <c r="G2379" s="3" t="s">
        <v>186</v>
      </c>
      <c r="H2379" s="3" t="s">
        <v>17</v>
      </c>
      <c r="I2379" s="3" t="s">
        <v>60</v>
      </c>
      <c r="J2379" s="3">
        <v>251</v>
      </c>
      <c r="K2379" s="3" t="s">
        <v>13</v>
      </c>
      <c r="L2379" s="3" t="s">
        <v>13</v>
      </c>
      <c r="M2379" s="4" t="s">
        <v>13</v>
      </c>
      <c r="N2379" s="33">
        <v>1</v>
      </c>
      <c r="O2379" s="3">
        <v>4</v>
      </c>
      <c r="P2379" s="3">
        <v>2.085</v>
      </c>
      <c r="Q2379" s="3">
        <v>1.446</v>
      </c>
      <c r="R2379" s="3">
        <v>1.3740000000000001</v>
      </c>
      <c r="S2379" s="6">
        <v>0</v>
      </c>
      <c r="T2379" s="6">
        <f>R2379-S2379</f>
        <v>1.3740000000000001</v>
      </c>
      <c r="U2379" s="3">
        <v>1.3740000000000001</v>
      </c>
      <c r="V2379" s="6">
        <f>U2379-S2379</f>
        <v>1.3740000000000001</v>
      </c>
      <c r="W2379" s="6">
        <f>100 - (1 - (((U2379-T2379)/U2379)+(S2379/T2379)))*100</f>
        <v>0</v>
      </c>
      <c r="X2379" s="3">
        <v>1.3740000000000001</v>
      </c>
      <c r="Y2379" s="13">
        <f>(X2379-U2379)/U2379*100</f>
        <v>0</v>
      </c>
      <c r="Z2379" s="14">
        <f>IF(W2379&gt;10,"NA",Y2379)</f>
        <v>0</v>
      </c>
    </row>
    <row r="2380" spans="1:26" ht="19" x14ac:dyDescent="0.25">
      <c r="A2380" s="23">
        <v>2379</v>
      </c>
      <c r="B2380" s="5" t="s">
        <v>25</v>
      </c>
      <c r="C2380" s="3" t="s">
        <v>46</v>
      </c>
      <c r="D2380" s="3" t="s">
        <v>54</v>
      </c>
      <c r="E2380" s="3" t="s">
        <v>47</v>
      </c>
      <c r="F2380" s="3" t="s">
        <v>41</v>
      </c>
      <c r="G2380" s="3" t="s">
        <v>186</v>
      </c>
      <c r="H2380" s="3" t="s">
        <v>17</v>
      </c>
      <c r="I2380" s="3" t="s">
        <v>60</v>
      </c>
      <c r="J2380" s="3">
        <v>251</v>
      </c>
      <c r="K2380" s="3" t="s">
        <v>13</v>
      </c>
      <c r="L2380" s="3" t="s">
        <v>13</v>
      </c>
      <c r="M2380" s="4" t="s">
        <v>13</v>
      </c>
      <c r="N2380" s="33">
        <v>1</v>
      </c>
      <c r="O2380" s="3">
        <v>5</v>
      </c>
      <c r="P2380" s="3">
        <v>2.6160000000000001</v>
      </c>
      <c r="Q2380" s="3">
        <v>2.4990000000000001</v>
      </c>
      <c r="R2380" s="3">
        <v>2.395</v>
      </c>
      <c r="S2380" s="6">
        <v>0</v>
      </c>
      <c r="T2380" s="6">
        <f>R2380-S2380</f>
        <v>2.395</v>
      </c>
      <c r="U2380" s="3">
        <v>2.395</v>
      </c>
      <c r="V2380" s="6">
        <f>U2380-S2380</f>
        <v>2.395</v>
      </c>
      <c r="W2380" s="6">
        <f>100 - (1 - (((U2380-T2380)/U2380)+(S2380/T2380)))*100</f>
        <v>0</v>
      </c>
      <c r="X2380" s="3">
        <v>2.395</v>
      </c>
      <c r="Y2380" s="13">
        <f>(X2380-U2380)/U2380*100</f>
        <v>0</v>
      </c>
      <c r="Z2380" s="14">
        <f>IF(W2380&gt;10,"NA",Y2380)</f>
        <v>0</v>
      </c>
    </row>
    <row r="2381" spans="1:26" ht="19" x14ac:dyDescent="0.25">
      <c r="A2381" s="23">
        <v>2380</v>
      </c>
      <c r="B2381" s="5" t="s">
        <v>25</v>
      </c>
      <c r="C2381" s="3" t="s">
        <v>46</v>
      </c>
      <c r="D2381" s="3" t="s">
        <v>54</v>
      </c>
      <c r="E2381" s="3" t="s">
        <v>47</v>
      </c>
      <c r="F2381" s="3" t="s">
        <v>41</v>
      </c>
      <c r="G2381" s="3" t="s">
        <v>186</v>
      </c>
      <c r="H2381" s="3" t="s">
        <v>17</v>
      </c>
      <c r="I2381" s="3" t="s">
        <v>60</v>
      </c>
      <c r="J2381" s="3">
        <v>251</v>
      </c>
      <c r="K2381" s="3" t="s">
        <v>13</v>
      </c>
      <c r="L2381" s="3" t="s">
        <v>13</v>
      </c>
      <c r="M2381" s="4" t="s">
        <v>13</v>
      </c>
      <c r="N2381" s="33">
        <v>1</v>
      </c>
      <c r="O2381" s="3">
        <v>6</v>
      </c>
      <c r="P2381" s="3">
        <v>2.9140000000000001</v>
      </c>
      <c r="Q2381" s="3">
        <v>2.84</v>
      </c>
      <c r="R2381" s="3">
        <v>2.7410000000000001</v>
      </c>
      <c r="S2381" s="6">
        <v>0</v>
      </c>
      <c r="T2381" s="6">
        <f>R2381-S2381</f>
        <v>2.7410000000000001</v>
      </c>
      <c r="U2381" s="3">
        <v>2.7410000000000001</v>
      </c>
      <c r="V2381" s="6">
        <f>U2381-S2381</f>
        <v>2.7410000000000001</v>
      </c>
      <c r="W2381" s="6">
        <f>100 - (1 - (((U2381-T2381)/U2381)+(S2381/T2381)))*100</f>
        <v>0</v>
      </c>
      <c r="X2381" s="3">
        <v>2.7410000000000001</v>
      </c>
      <c r="Y2381" s="13">
        <f>(X2381-U2381)/U2381*100</f>
        <v>0</v>
      </c>
      <c r="Z2381" s="14">
        <f>IF(W2381&gt;10,"NA",Y2381)</f>
        <v>0</v>
      </c>
    </row>
    <row r="2382" spans="1:26" ht="19" x14ac:dyDescent="0.25">
      <c r="A2382" s="23">
        <v>2381</v>
      </c>
      <c r="B2382" s="5" t="s">
        <v>25</v>
      </c>
      <c r="C2382" s="3" t="s">
        <v>46</v>
      </c>
      <c r="D2382" s="3" t="s">
        <v>54</v>
      </c>
      <c r="E2382" s="3" t="s">
        <v>47</v>
      </c>
      <c r="F2382" s="3" t="s">
        <v>41</v>
      </c>
      <c r="G2382" s="3" t="s">
        <v>186</v>
      </c>
      <c r="H2382" s="3" t="s">
        <v>17</v>
      </c>
      <c r="I2382" s="3" t="s">
        <v>60</v>
      </c>
      <c r="J2382" s="3">
        <v>251</v>
      </c>
      <c r="K2382" s="3" t="s">
        <v>13</v>
      </c>
      <c r="L2382" s="3" t="s">
        <v>13</v>
      </c>
      <c r="M2382" s="4" t="s">
        <v>13</v>
      </c>
      <c r="N2382" s="33">
        <v>1</v>
      </c>
      <c r="O2382" s="3">
        <v>7</v>
      </c>
      <c r="P2382" s="3">
        <v>2.54</v>
      </c>
      <c r="Q2382" s="3">
        <v>2.14</v>
      </c>
      <c r="R2382" s="3">
        <v>2.0609999999999999</v>
      </c>
      <c r="S2382" s="6">
        <v>0</v>
      </c>
      <c r="T2382" s="6">
        <f>R2382-S2382</f>
        <v>2.0609999999999999</v>
      </c>
      <c r="U2382" s="3">
        <v>2.0609999999999999</v>
      </c>
      <c r="V2382" s="6">
        <f>U2382-S2382</f>
        <v>2.0609999999999999</v>
      </c>
      <c r="W2382" s="6">
        <f>100 - (1 - (((U2382-T2382)/U2382)+(S2382/T2382)))*100</f>
        <v>0</v>
      </c>
      <c r="X2382" s="3">
        <v>2.0609999999999999</v>
      </c>
      <c r="Y2382" s="13">
        <f>(X2382-U2382)/U2382*100</f>
        <v>0</v>
      </c>
      <c r="Z2382" s="14">
        <f>IF(W2382&gt;10,"NA",Y2382)</f>
        <v>0</v>
      </c>
    </row>
    <row r="2383" spans="1:26" ht="19" x14ac:dyDescent="0.25">
      <c r="A2383" s="23">
        <v>2382</v>
      </c>
      <c r="B2383" s="5" t="s">
        <v>25</v>
      </c>
      <c r="C2383" s="3" t="s">
        <v>46</v>
      </c>
      <c r="D2383" s="3" t="s">
        <v>54</v>
      </c>
      <c r="E2383" s="3" t="s">
        <v>47</v>
      </c>
      <c r="F2383" s="3" t="s">
        <v>41</v>
      </c>
      <c r="G2383" s="3" t="s">
        <v>186</v>
      </c>
      <c r="H2383" s="3" t="s">
        <v>17</v>
      </c>
      <c r="I2383" s="3" t="s">
        <v>60</v>
      </c>
      <c r="J2383" s="3">
        <v>251</v>
      </c>
      <c r="K2383" s="3" t="s">
        <v>13</v>
      </c>
      <c r="L2383" s="3" t="s">
        <v>13</v>
      </c>
      <c r="M2383" s="4" t="s">
        <v>13</v>
      </c>
      <c r="N2383" s="33">
        <v>1</v>
      </c>
      <c r="O2383" s="3">
        <v>8</v>
      </c>
      <c r="P2383" s="3">
        <v>3.0409999999999999</v>
      </c>
      <c r="Q2383" s="3">
        <v>2.75</v>
      </c>
      <c r="R2383" s="3">
        <v>2.5659999999999998</v>
      </c>
      <c r="S2383" s="6">
        <v>0</v>
      </c>
      <c r="T2383" s="6">
        <f>R2383-S2383</f>
        <v>2.5659999999999998</v>
      </c>
      <c r="U2383" s="3">
        <v>2.5659999999999998</v>
      </c>
      <c r="V2383" s="6">
        <f>U2383-S2383</f>
        <v>2.5659999999999998</v>
      </c>
      <c r="W2383" s="6">
        <f>100 - (1 - (((U2383-T2383)/U2383)+(S2383/T2383)))*100</f>
        <v>0</v>
      </c>
      <c r="X2383" s="3">
        <v>2.5659999999999998</v>
      </c>
      <c r="Y2383" s="13">
        <f>(X2383-U2383)/U2383*100</f>
        <v>0</v>
      </c>
      <c r="Z2383" s="14">
        <f>IF(W2383&gt;10,"NA",Y2383)</f>
        <v>0</v>
      </c>
    </row>
    <row r="2384" spans="1:26" ht="19" x14ac:dyDescent="0.25">
      <c r="A2384" s="23">
        <v>2383</v>
      </c>
      <c r="B2384" s="5" t="s">
        <v>25</v>
      </c>
      <c r="C2384" s="3" t="s">
        <v>46</v>
      </c>
      <c r="D2384" s="3" t="s">
        <v>54</v>
      </c>
      <c r="E2384" s="3" t="s">
        <v>47</v>
      </c>
      <c r="F2384" s="3" t="s">
        <v>41</v>
      </c>
      <c r="G2384" s="3" t="s">
        <v>186</v>
      </c>
      <c r="H2384" s="3" t="s">
        <v>17</v>
      </c>
      <c r="I2384" s="3" t="s">
        <v>60</v>
      </c>
      <c r="J2384" s="3">
        <v>251</v>
      </c>
      <c r="K2384" s="3" t="s">
        <v>13</v>
      </c>
      <c r="L2384" s="3" t="s">
        <v>13</v>
      </c>
      <c r="M2384" s="4" t="s">
        <v>13</v>
      </c>
      <c r="N2384" s="33">
        <v>0</v>
      </c>
      <c r="O2384" s="3">
        <v>9</v>
      </c>
      <c r="P2384" s="3">
        <v>2.7989999999999999</v>
      </c>
      <c r="Q2384" s="3">
        <v>2.7429999999999999</v>
      </c>
      <c r="R2384" s="3">
        <v>2.6970000000000001</v>
      </c>
      <c r="S2384" s="6">
        <v>0</v>
      </c>
      <c r="T2384" s="6">
        <f>R2384-S2384</f>
        <v>2.6970000000000001</v>
      </c>
      <c r="U2384" s="3">
        <v>2.6970000000000001</v>
      </c>
      <c r="V2384" s="6">
        <f>U2384-S2384</f>
        <v>2.6970000000000001</v>
      </c>
      <c r="W2384" s="6">
        <f>100 - (1 - (((U2384-T2384)/U2384)+(S2384/T2384)))*100</f>
        <v>0</v>
      </c>
      <c r="X2384" s="3">
        <v>2.6970000000000001</v>
      </c>
      <c r="Y2384" s="13">
        <f>(X2384-U2384)/U2384*100</f>
        <v>0</v>
      </c>
      <c r="Z2384" s="14">
        <f>IF(W2384&gt;10,"NA",Y2384)</f>
        <v>0</v>
      </c>
    </row>
    <row r="2385" spans="1:26" ht="19" x14ac:dyDescent="0.25">
      <c r="A2385" s="23">
        <v>2384</v>
      </c>
      <c r="B2385" s="5" t="s">
        <v>25</v>
      </c>
      <c r="C2385" s="3" t="s">
        <v>46</v>
      </c>
      <c r="D2385" s="3" t="s">
        <v>54</v>
      </c>
      <c r="E2385" s="3" t="s">
        <v>47</v>
      </c>
      <c r="F2385" s="3" t="s">
        <v>41</v>
      </c>
      <c r="G2385" s="3" t="s">
        <v>186</v>
      </c>
      <c r="H2385" s="3" t="s">
        <v>17</v>
      </c>
      <c r="I2385" s="3" t="s">
        <v>60</v>
      </c>
      <c r="J2385" s="3">
        <v>251</v>
      </c>
      <c r="K2385" s="3" t="s">
        <v>13</v>
      </c>
      <c r="L2385" s="3" t="s">
        <v>13</v>
      </c>
      <c r="M2385" s="4" t="s">
        <v>13</v>
      </c>
      <c r="N2385" s="33">
        <v>0</v>
      </c>
      <c r="O2385" s="3">
        <v>10</v>
      </c>
      <c r="P2385" s="3">
        <v>5.3369999999999997</v>
      </c>
      <c r="Q2385" s="3">
        <v>11.645</v>
      </c>
      <c r="R2385" s="3">
        <v>11.500999999999999</v>
      </c>
      <c r="S2385" s="6">
        <v>0</v>
      </c>
      <c r="T2385" s="6">
        <f>R2385-S2385</f>
        <v>11.500999999999999</v>
      </c>
      <c r="U2385" s="3">
        <v>11.500999999999999</v>
      </c>
      <c r="V2385" s="6">
        <f>U2385-S2385</f>
        <v>11.500999999999999</v>
      </c>
      <c r="W2385" s="6">
        <f>100 - (1 - (((U2385-T2385)/U2385)+(S2385/T2385)))*100</f>
        <v>0</v>
      </c>
      <c r="X2385" s="3">
        <v>11.500999999999999</v>
      </c>
      <c r="Y2385" s="13">
        <f>(X2385-U2385)/U2385*100</f>
        <v>0</v>
      </c>
      <c r="Z2385" s="14">
        <f>IF(W2385&gt;10,"NA",Y2385)</f>
        <v>0</v>
      </c>
    </row>
    <row r="2386" spans="1:26" ht="19" x14ac:dyDescent="0.25">
      <c r="A2386" s="23">
        <v>2385</v>
      </c>
      <c r="B2386" s="5" t="s">
        <v>25</v>
      </c>
      <c r="C2386" s="3" t="s">
        <v>46</v>
      </c>
      <c r="D2386" s="3" t="s">
        <v>54</v>
      </c>
      <c r="E2386" s="3" t="s">
        <v>47</v>
      </c>
      <c r="F2386" s="3" t="s">
        <v>41</v>
      </c>
      <c r="G2386" s="3" t="s">
        <v>186</v>
      </c>
      <c r="H2386" s="3" t="s">
        <v>17</v>
      </c>
      <c r="I2386" s="3" t="s">
        <v>60</v>
      </c>
      <c r="J2386" s="3">
        <v>251</v>
      </c>
      <c r="K2386" s="3" t="s">
        <v>13</v>
      </c>
      <c r="L2386" s="3" t="s">
        <v>13</v>
      </c>
      <c r="M2386" s="4" t="s">
        <v>13</v>
      </c>
      <c r="N2386" s="33">
        <v>0</v>
      </c>
      <c r="O2386" s="3">
        <v>11</v>
      </c>
      <c r="P2386" s="3">
        <v>3.2280000000000002</v>
      </c>
      <c r="Q2386" s="3">
        <v>4.4960000000000004</v>
      </c>
      <c r="R2386" s="3">
        <v>4.3920000000000003</v>
      </c>
      <c r="S2386" s="6">
        <v>0</v>
      </c>
      <c r="T2386" s="6">
        <f>R2386-S2386</f>
        <v>4.3920000000000003</v>
      </c>
      <c r="U2386" s="3">
        <v>4.8470000000000004</v>
      </c>
      <c r="V2386" s="6">
        <f>U2386-S2386</f>
        <v>4.8470000000000004</v>
      </c>
      <c r="W2386" s="6">
        <f>100 - (1 - (((U2386-T2386)/U2386)+(S2386/T2386)))*100</f>
        <v>9.3872498452651172</v>
      </c>
      <c r="X2386" s="3">
        <v>4.8470000000000004</v>
      </c>
      <c r="Y2386" s="13">
        <f>(X2386-U2386)/U2386*100</f>
        <v>0</v>
      </c>
      <c r="Z2386" s="14">
        <f>IF(W2386&gt;10,"NA",Y2386)</f>
        <v>0</v>
      </c>
    </row>
    <row r="2387" spans="1:26" ht="19" x14ac:dyDescent="0.25">
      <c r="A2387" s="23">
        <v>2386</v>
      </c>
      <c r="B2387" s="5" t="s">
        <v>25</v>
      </c>
      <c r="C2387" s="3" t="s">
        <v>46</v>
      </c>
      <c r="D2387" s="3" t="s">
        <v>54</v>
      </c>
      <c r="E2387" s="3" t="s">
        <v>47</v>
      </c>
      <c r="F2387" s="3" t="s">
        <v>41</v>
      </c>
      <c r="G2387" s="3" t="s">
        <v>186</v>
      </c>
      <c r="H2387" s="3" t="s">
        <v>17</v>
      </c>
      <c r="I2387" s="3" t="s">
        <v>60</v>
      </c>
      <c r="J2387" s="3">
        <v>251</v>
      </c>
      <c r="K2387" s="3" t="s">
        <v>13</v>
      </c>
      <c r="L2387" s="3" t="s">
        <v>13</v>
      </c>
      <c r="M2387" s="4" t="s">
        <v>13</v>
      </c>
      <c r="N2387" s="33">
        <v>0</v>
      </c>
      <c r="O2387" s="3">
        <v>12</v>
      </c>
      <c r="P2387" s="3">
        <v>3.52</v>
      </c>
      <c r="Q2387" s="3">
        <v>5.1890000000000001</v>
      </c>
      <c r="R2387" s="3">
        <v>5.0940000000000003</v>
      </c>
      <c r="S2387" s="6">
        <v>0</v>
      </c>
      <c r="T2387" s="6">
        <f>R2387-S2387</f>
        <v>5.0940000000000003</v>
      </c>
      <c r="U2387" s="3">
        <v>5.5460000000000003</v>
      </c>
      <c r="V2387" s="6">
        <f>U2387-S2387</f>
        <v>5.5460000000000003</v>
      </c>
      <c r="W2387" s="6">
        <f>100 - (1 - (((U2387-T2387)/U2387)+(S2387/T2387)))*100</f>
        <v>8.1500180310133459</v>
      </c>
      <c r="X2387" s="3">
        <v>5.5460000000000003</v>
      </c>
      <c r="Y2387" s="13">
        <f>(X2387-U2387)/U2387*100</f>
        <v>0</v>
      </c>
      <c r="Z2387" s="14">
        <f>IF(W2387&gt;10,"NA",Y2387)</f>
        <v>0</v>
      </c>
    </row>
    <row r="2388" spans="1:26" ht="19" x14ac:dyDescent="0.25">
      <c r="A2388" s="23">
        <v>2387</v>
      </c>
      <c r="B2388" s="5" t="s">
        <v>25</v>
      </c>
      <c r="C2388" s="3" t="s">
        <v>46</v>
      </c>
      <c r="D2388" s="3" t="s">
        <v>54</v>
      </c>
      <c r="E2388" s="3" t="s">
        <v>47</v>
      </c>
      <c r="F2388" s="3" t="s">
        <v>41</v>
      </c>
      <c r="G2388" s="3" t="s">
        <v>186</v>
      </c>
      <c r="H2388" s="3" t="s">
        <v>17</v>
      </c>
      <c r="I2388" s="3" t="s">
        <v>60</v>
      </c>
      <c r="J2388" s="3">
        <v>251</v>
      </c>
      <c r="K2388" s="3" t="s">
        <v>13</v>
      </c>
      <c r="L2388" s="3" t="s">
        <v>13</v>
      </c>
      <c r="M2388" s="4" t="s">
        <v>13</v>
      </c>
      <c r="N2388" s="33">
        <v>1</v>
      </c>
      <c r="O2388" s="3">
        <v>13</v>
      </c>
      <c r="P2388" s="3">
        <v>2.569</v>
      </c>
      <c r="Q2388" s="3">
        <v>2.222</v>
      </c>
      <c r="R2388" s="3">
        <v>2.137</v>
      </c>
      <c r="S2388" s="6">
        <v>0</v>
      </c>
      <c r="T2388" s="6">
        <f>R2388-S2388</f>
        <v>2.137</v>
      </c>
      <c r="U2388" s="3">
        <v>2.137</v>
      </c>
      <c r="V2388" s="6">
        <f>U2388-S2388</f>
        <v>2.137</v>
      </c>
      <c r="W2388" s="6">
        <f>100 - (1 - (((U2388-T2388)/U2388)+(S2388/T2388)))*100</f>
        <v>0</v>
      </c>
      <c r="X2388" s="3">
        <v>2.137</v>
      </c>
      <c r="Y2388" s="13">
        <f>(X2388-U2388)/U2388*100</f>
        <v>0</v>
      </c>
      <c r="Z2388" s="14">
        <f>IF(W2388&gt;10,"NA",Y2388)</f>
        <v>0</v>
      </c>
    </row>
    <row r="2389" spans="1:26" ht="19" x14ac:dyDescent="0.25">
      <c r="A2389" s="23">
        <v>2388</v>
      </c>
      <c r="B2389" s="5" t="s">
        <v>25</v>
      </c>
      <c r="C2389" s="3" t="s">
        <v>46</v>
      </c>
      <c r="D2389" s="3" t="s">
        <v>54</v>
      </c>
      <c r="E2389" s="3" t="s">
        <v>47</v>
      </c>
      <c r="F2389" s="3" t="s">
        <v>41</v>
      </c>
      <c r="G2389" s="3" t="s">
        <v>186</v>
      </c>
      <c r="H2389" s="3" t="s">
        <v>17</v>
      </c>
      <c r="I2389" s="3" t="s">
        <v>60</v>
      </c>
      <c r="J2389" s="3">
        <v>251</v>
      </c>
      <c r="K2389" s="3" t="s">
        <v>13</v>
      </c>
      <c r="L2389" s="3" t="s">
        <v>13</v>
      </c>
      <c r="M2389" s="4" t="s">
        <v>13</v>
      </c>
      <c r="N2389" s="33">
        <v>0</v>
      </c>
      <c r="O2389" s="3">
        <v>14</v>
      </c>
      <c r="P2389" s="3">
        <v>2.5219999999999998</v>
      </c>
      <c r="Q2389" s="3">
        <v>2.6080000000000001</v>
      </c>
      <c r="R2389" s="3">
        <v>2.5329999999999999</v>
      </c>
      <c r="S2389" s="6">
        <v>0</v>
      </c>
      <c r="T2389" s="6">
        <f>R2389-S2389</f>
        <v>2.5329999999999999</v>
      </c>
      <c r="U2389" s="3">
        <v>2.5329999999999999</v>
      </c>
      <c r="V2389" s="6">
        <f>U2389-S2389</f>
        <v>2.5329999999999999</v>
      </c>
      <c r="W2389" s="6">
        <f>100 - (1 - (((U2389-T2389)/U2389)+(S2389/T2389)))*100</f>
        <v>0</v>
      </c>
      <c r="X2389" s="3">
        <v>2.5329999999999999</v>
      </c>
      <c r="Y2389" s="13">
        <f>(X2389-U2389)/U2389*100</f>
        <v>0</v>
      </c>
      <c r="Z2389" s="14">
        <f>IF(W2389&gt;10,"NA",Y2389)</f>
        <v>0</v>
      </c>
    </row>
    <row r="2390" spans="1:26" ht="19" x14ac:dyDescent="0.25">
      <c r="A2390" s="23">
        <v>2389</v>
      </c>
      <c r="B2390" s="5" t="s">
        <v>25</v>
      </c>
      <c r="C2390" s="3" t="s">
        <v>46</v>
      </c>
      <c r="D2390" s="3" t="s">
        <v>54</v>
      </c>
      <c r="E2390" s="3" t="s">
        <v>47</v>
      </c>
      <c r="F2390" s="3" t="s">
        <v>41</v>
      </c>
      <c r="G2390" s="3" t="s">
        <v>186</v>
      </c>
      <c r="H2390" s="3" t="s">
        <v>17</v>
      </c>
      <c r="I2390" s="3" t="s">
        <v>60</v>
      </c>
      <c r="J2390" s="3">
        <v>251</v>
      </c>
      <c r="K2390" s="3" t="s">
        <v>13</v>
      </c>
      <c r="L2390" s="3" t="s">
        <v>13</v>
      </c>
      <c r="M2390" s="4" t="s">
        <v>13</v>
      </c>
      <c r="N2390" s="33">
        <v>0</v>
      </c>
      <c r="O2390" s="3">
        <v>15</v>
      </c>
      <c r="P2390" s="3">
        <v>5.0179999999999998</v>
      </c>
      <c r="Q2390" s="3">
        <v>9.0589999999999993</v>
      </c>
      <c r="R2390" s="3">
        <v>8.968</v>
      </c>
      <c r="S2390" s="6">
        <v>0</v>
      </c>
      <c r="T2390" s="6">
        <f>R2390-S2390</f>
        <v>8.968</v>
      </c>
      <c r="U2390" s="3">
        <v>9.0150000000000006</v>
      </c>
      <c r="V2390" s="6">
        <f>U2390-S2390</f>
        <v>9.0150000000000006</v>
      </c>
      <c r="W2390" s="6">
        <f>100 - (1 - (((U2390-T2390)/U2390)+(S2390/T2390)))*100</f>
        <v>0.52135330005546621</v>
      </c>
      <c r="X2390" s="3">
        <v>9.0150000000000006</v>
      </c>
      <c r="Y2390" s="13">
        <f>(X2390-U2390)/U2390*100</f>
        <v>0</v>
      </c>
      <c r="Z2390" s="14">
        <f>IF(W2390&gt;10,"NA",Y2390)</f>
        <v>0</v>
      </c>
    </row>
    <row r="2391" spans="1:26" ht="19" x14ac:dyDescent="0.25">
      <c r="A2391" s="23">
        <v>2390</v>
      </c>
      <c r="B2391" s="5" t="s">
        <v>25</v>
      </c>
      <c r="C2391" s="3" t="s">
        <v>46</v>
      </c>
      <c r="D2391" s="3" t="s">
        <v>54</v>
      </c>
      <c r="E2391" s="3" t="s">
        <v>47</v>
      </c>
      <c r="F2391" s="3" t="s">
        <v>41</v>
      </c>
      <c r="G2391" s="3" t="s">
        <v>186</v>
      </c>
      <c r="H2391" s="3" t="s">
        <v>17</v>
      </c>
      <c r="I2391" s="3" t="s">
        <v>60</v>
      </c>
      <c r="J2391" s="3">
        <v>251</v>
      </c>
      <c r="K2391" s="3" t="s">
        <v>13</v>
      </c>
      <c r="L2391" s="3" t="s">
        <v>13</v>
      </c>
      <c r="M2391" s="4" t="s">
        <v>13</v>
      </c>
      <c r="N2391" s="33">
        <v>0</v>
      </c>
      <c r="O2391" s="3">
        <v>16</v>
      </c>
      <c r="P2391" s="3">
        <v>5.53</v>
      </c>
      <c r="Q2391" s="3">
        <v>12.385</v>
      </c>
      <c r="R2391" s="3">
        <v>12.186999999999999</v>
      </c>
      <c r="S2391" s="6">
        <v>0</v>
      </c>
      <c r="T2391" s="6">
        <f>R2391-S2391</f>
        <v>12.186999999999999</v>
      </c>
      <c r="U2391" s="3">
        <v>12.186999999999999</v>
      </c>
      <c r="V2391" s="6">
        <f>U2391-S2391</f>
        <v>12.186999999999999</v>
      </c>
      <c r="W2391" s="6">
        <f>100 - (1 - (((U2391-T2391)/U2391)+(S2391/T2391)))*100</f>
        <v>0</v>
      </c>
      <c r="X2391" s="3">
        <v>12.186999999999999</v>
      </c>
      <c r="Y2391" s="13">
        <f>(X2391-U2391)/U2391*100</f>
        <v>0</v>
      </c>
      <c r="Z2391" s="14">
        <f>IF(W2391&gt;10,"NA",Y2391)</f>
        <v>0</v>
      </c>
    </row>
    <row r="2392" spans="1:26" ht="19" x14ac:dyDescent="0.25">
      <c r="A2392" s="23">
        <v>2391</v>
      </c>
      <c r="B2392" s="5" t="s">
        <v>25</v>
      </c>
      <c r="C2392" s="3" t="s">
        <v>46</v>
      </c>
      <c r="D2392" s="3" t="s">
        <v>54</v>
      </c>
      <c r="E2392" s="3" t="s">
        <v>47</v>
      </c>
      <c r="F2392" s="3" t="s">
        <v>41</v>
      </c>
      <c r="G2392" s="3" t="s">
        <v>186</v>
      </c>
      <c r="H2392" s="3" t="s">
        <v>17</v>
      </c>
      <c r="I2392" s="3" t="s">
        <v>60</v>
      </c>
      <c r="J2392" s="3">
        <v>251</v>
      </c>
      <c r="K2392" s="3" t="s">
        <v>13</v>
      </c>
      <c r="L2392" s="3" t="s">
        <v>13</v>
      </c>
      <c r="M2392" s="4" t="s">
        <v>13</v>
      </c>
      <c r="N2392" s="33">
        <v>0</v>
      </c>
      <c r="O2392" s="3">
        <v>17</v>
      </c>
      <c r="P2392" s="3">
        <v>5.6669999999999998</v>
      </c>
      <c r="Q2392" s="3">
        <v>13.178000000000001</v>
      </c>
      <c r="R2392" s="3">
        <v>12.971</v>
      </c>
      <c r="S2392" s="6">
        <v>0</v>
      </c>
      <c r="T2392" s="6">
        <f>R2392-S2392</f>
        <v>12.971</v>
      </c>
      <c r="U2392" s="3">
        <v>12.971</v>
      </c>
      <c r="V2392" s="6">
        <f>U2392-S2392</f>
        <v>12.971</v>
      </c>
      <c r="W2392" s="6">
        <f>100 - (1 - (((U2392-T2392)/U2392)+(S2392/T2392)))*100</f>
        <v>0</v>
      </c>
      <c r="X2392" s="3">
        <v>12.971</v>
      </c>
      <c r="Y2392" s="13">
        <f>(X2392-U2392)/U2392*100</f>
        <v>0</v>
      </c>
      <c r="Z2392" s="14">
        <f>IF(W2392&gt;10,"NA",Y2392)</f>
        <v>0</v>
      </c>
    </row>
    <row r="2393" spans="1:26" ht="19" x14ac:dyDescent="0.25">
      <c r="A2393" s="23">
        <v>2392</v>
      </c>
      <c r="B2393" s="5" t="s">
        <v>25</v>
      </c>
      <c r="C2393" s="3" t="s">
        <v>46</v>
      </c>
      <c r="D2393" s="3" t="s">
        <v>54</v>
      </c>
      <c r="E2393" s="3" t="s">
        <v>47</v>
      </c>
      <c r="F2393" s="3" t="s">
        <v>41</v>
      </c>
      <c r="G2393" s="3" t="s">
        <v>186</v>
      </c>
      <c r="H2393" s="3" t="s">
        <v>17</v>
      </c>
      <c r="I2393" s="3" t="s">
        <v>60</v>
      </c>
      <c r="J2393" s="3">
        <v>251</v>
      </c>
      <c r="K2393" s="3" t="s">
        <v>13</v>
      </c>
      <c r="L2393" s="3" t="s">
        <v>13</v>
      </c>
      <c r="M2393" s="4" t="s">
        <v>13</v>
      </c>
      <c r="N2393" s="33">
        <v>0</v>
      </c>
      <c r="O2393" s="3">
        <v>18</v>
      </c>
      <c r="P2393" s="3">
        <v>5.0199999999999996</v>
      </c>
      <c r="Q2393" s="3">
        <v>10.358000000000001</v>
      </c>
      <c r="R2393" s="3">
        <v>10.09</v>
      </c>
      <c r="S2393" s="6">
        <v>0</v>
      </c>
      <c r="T2393" s="6">
        <f>R2393-S2393</f>
        <v>10.09</v>
      </c>
      <c r="U2393" s="3">
        <v>10.09</v>
      </c>
      <c r="V2393" s="6">
        <f>U2393-S2393</f>
        <v>10.09</v>
      </c>
      <c r="W2393" s="6">
        <f>100 - (1 - (((U2393-T2393)/U2393)+(S2393/T2393)))*100</f>
        <v>0</v>
      </c>
      <c r="X2393" s="3">
        <v>10.09</v>
      </c>
      <c r="Y2393" s="13">
        <f>(X2393-U2393)/U2393*100</f>
        <v>0</v>
      </c>
      <c r="Z2393" s="14">
        <f>IF(W2393&gt;10,"NA",Y2393)</f>
        <v>0</v>
      </c>
    </row>
    <row r="2394" spans="1:26" ht="19" x14ac:dyDescent="0.25">
      <c r="A2394" s="23">
        <v>2393</v>
      </c>
      <c r="B2394" s="5" t="s">
        <v>25</v>
      </c>
      <c r="C2394" s="3" t="s">
        <v>50</v>
      </c>
      <c r="D2394" s="3" t="s">
        <v>50</v>
      </c>
      <c r="E2394" s="3" t="s">
        <v>47</v>
      </c>
      <c r="F2394" s="3" t="s">
        <v>53</v>
      </c>
      <c r="G2394" s="3">
        <v>24</v>
      </c>
      <c r="H2394" s="3" t="s">
        <v>9</v>
      </c>
      <c r="I2394" s="3" t="s">
        <v>56</v>
      </c>
      <c r="J2394" s="3">
        <v>605</v>
      </c>
      <c r="K2394" s="3">
        <v>80</v>
      </c>
      <c r="L2394" s="3">
        <v>0</v>
      </c>
      <c r="M2394" s="4">
        <f>PI()*(K2394/2)^2/1000+PI()*(L2394/2)^2/1000</f>
        <v>5.026548245743669</v>
      </c>
      <c r="N2394" s="33">
        <v>0</v>
      </c>
      <c r="O2394" s="3">
        <v>1</v>
      </c>
      <c r="P2394" s="3">
        <v>3.1419999999999999</v>
      </c>
      <c r="Q2394" s="3">
        <v>1.4790000000000001</v>
      </c>
      <c r="R2394" s="3">
        <v>1.411</v>
      </c>
      <c r="S2394" s="6">
        <v>0</v>
      </c>
      <c r="T2394" s="6">
        <f>R2394-S2394</f>
        <v>1.411</v>
      </c>
      <c r="U2394" s="3">
        <v>1.976</v>
      </c>
      <c r="V2394" s="6">
        <f>U2394-S2394</f>
        <v>1.976</v>
      </c>
      <c r="W2394" s="6">
        <f>100 - (1 - (((U2394-T2394)/U2394)+(S2394/T2394)))*100</f>
        <v>28.593117408906892</v>
      </c>
      <c r="X2394" s="3">
        <v>1.976</v>
      </c>
      <c r="Y2394" s="13">
        <f>(X2394-U2394)/U2394*100</f>
        <v>0</v>
      </c>
      <c r="Z2394" s="14" t="str">
        <f>IF(W2394&gt;10,"NA",Y2394)</f>
        <v>NA</v>
      </c>
    </row>
    <row r="2395" spans="1:26" ht="19" x14ac:dyDescent="0.25">
      <c r="A2395" s="23">
        <v>2394</v>
      </c>
      <c r="B2395" s="5" t="s">
        <v>25</v>
      </c>
      <c r="C2395" s="3" t="s">
        <v>50</v>
      </c>
      <c r="D2395" s="3" t="s">
        <v>50</v>
      </c>
      <c r="E2395" s="3" t="s">
        <v>47</v>
      </c>
      <c r="F2395" s="3" t="s">
        <v>53</v>
      </c>
      <c r="G2395" s="3">
        <v>24</v>
      </c>
      <c r="H2395" s="3" t="s">
        <v>9</v>
      </c>
      <c r="I2395" s="3" t="s">
        <v>56</v>
      </c>
      <c r="J2395" s="3">
        <v>605</v>
      </c>
      <c r="K2395" s="3">
        <v>80</v>
      </c>
      <c r="L2395" s="3">
        <v>0</v>
      </c>
      <c r="M2395" s="4">
        <f>PI()*(K2395/2)^2/1000+PI()*(L2395/2)^2/1000</f>
        <v>5.026548245743669</v>
      </c>
      <c r="N2395" s="33">
        <v>0</v>
      </c>
      <c r="O2395" s="3">
        <v>2</v>
      </c>
      <c r="P2395" s="3">
        <v>2.3839999999999999</v>
      </c>
      <c r="Q2395" s="3">
        <v>1.0309999999999999</v>
      </c>
      <c r="R2395" s="3">
        <v>0.97199999999999998</v>
      </c>
      <c r="S2395" s="6">
        <v>0</v>
      </c>
      <c r="T2395" s="6">
        <f>R2395-S2395</f>
        <v>0.97199999999999998</v>
      </c>
      <c r="U2395" s="3">
        <v>0.97199999999999998</v>
      </c>
      <c r="V2395" s="6">
        <f>U2395-S2395</f>
        <v>0.97199999999999998</v>
      </c>
      <c r="W2395" s="6">
        <f>100 - (1 - (((U2395-T2395)/U2395)+(S2395/T2395)))*100</f>
        <v>0</v>
      </c>
      <c r="X2395" s="3">
        <v>0.97199999999999998</v>
      </c>
      <c r="Y2395" s="13">
        <f>(X2395-U2395)/U2395*100</f>
        <v>0</v>
      </c>
      <c r="Z2395" s="14">
        <f>IF(W2395&gt;10,"NA",Y2395)</f>
        <v>0</v>
      </c>
    </row>
    <row r="2396" spans="1:26" ht="19" x14ac:dyDescent="0.25">
      <c r="A2396" s="23">
        <v>2395</v>
      </c>
      <c r="B2396" s="5" t="s">
        <v>25</v>
      </c>
      <c r="C2396" s="3" t="s">
        <v>50</v>
      </c>
      <c r="D2396" s="3" t="s">
        <v>50</v>
      </c>
      <c r="E2396" s="3" t="s">
        <v>47</v>
      </c>
      <c r="F2396" s="3" t="s">
        <v>53</v>
      </c>
      <c r="G2396" s="3">
        <v>24</v>
      </c>
      <c r="H2396" s="3" t="s">
        <v>9</v>
      </c>
      <c r="I2396" s="3" t="s">
        <v>56</v>
      </c>
      <c r="J2396" s="3">
        <v>605</v>
      </c>
      <c r="K2396" s="3">
        <v>80</v>
      </c>
      <c r="L2396" s="3">
        <v>0</v>
      </c>
      <c r="M2396" s="4">
        <f>PI()*(K2396/2)^2/1000+PI()*(L2396/2)^2/1000</f>
        <v>5.026548245743669</v>
      </c>
      <c r="N2396" s="33">
        <v>1</v>
      </c>
      <c r="O2396" s="3">
        <v>3</v>
      </c>
      <c r="P2396" s="3">
        <v>2.214</v>
      </c>
      <c r="Q2396" s="3">
        <v>1.175</v>
      </c>
      <c r="R2396" s="3">
        <v>1.0880000000000001</v>
      </c>
      <c r="S2396" s="6">
        <v>0</v>
      </c>
      <c r="T2396" s="6">
        <f>R2396-S2396</f>
        <v>1.0880000000000001</v>
      </c>
      <c r="U2396" s="3">
        <v>1.0880000000000001</v>
      </c>
      <c r="V2396" s="6">
        <f>U2396-S2396</f>
        <v>1.0880000000000001</v>
      </c>
      <c r="W2396" s="6">
        <f>100 - (1 - (((U2396-T2396)/U2396)+(S2396/T2396)))*100</f>
        <v>0</v>
      </c>
      <c r="X2396" s="3">
        <v>1.0880000000000001</v>
      </c>
      <c r="Y2396" s="13">
        <f>(X2396-U2396)/U2396*100</f>
        <v>0</v>
      </c>
      <c r="Z2396" s="14">
        <f>IF(W2396&gt;10,"NA",Y2396)</f>
        <v>0</v>
      </c>
    </row>
    <row r="2397" spans="1:26" ht="19" x14ac:dyDescent="0.25">
      <c r="A2397" s="23">
        <v>2396</v>
      </c>
      <c r="B2397" s="5" t="s">
        <v>25</v>
      </c>
      <c r="C2397" s="3" t="s">
        <v>50</v>
      </c>
      <c r="D2397" s="3" t="s">
        <v>50</v>
      </c>
      <c r="E2397" s="3" t="s">
        <v>47</v>
      </c>
      <c r="F2397" s="3" t="s">
        <v>53</v>
      </c>
      <c r="G2397" s="3">
        <v>24</v>
      </c>
      <c r="H2397" s="3" t="s">
        <v>9</v>
      </c>
      <c r="I2397" s="3" t="s">
        <v>56</v>
      </c>
      <c r="J2397" s="3">
        <v>605</v>
      </c>
      <c r="K2397" s="3">
        <v>80</v>
      </c>
      <c r="L2397" s="3">
        <v>0</v>
      </c>
      <c r="M2397" s="4">
        <f>PI()*(K2397/2)^2/1000+PI()*(L2397/2)^2/1000</f>
        <v>5.026548245743669</v>
      </c>
      <c r="N2397" s="33">
        <v>0</v>
      </c>
      <c r="O2397" s="3">
        <v>4</v>
      </c>
      <c r="P2397" s="3">
        <v>3.8290000000000002</v>
      </c>
      <c r="Q2397" s="3">
        <v>2.4649999999999999</v>
      </c>
      <c r="R2397" s="3">
        <v>2.3809999999999998</v>
      </c>
      <c r="S2397" s="6">
        <v>0</v>
      </c>
      <c r="T2397" s="6">
        <f>R2397-S2397</f>
        <v>2.3809999999999998</v>
      </c>
      <c r="U2397" s="3">
        <v>2.3809999999999998</v>
      </c>
      <c r="V2397" s="6">
        <f>U2397-S2397</f>
        <v>2.3809999999999998</v>
      </c>
      <c r="W2397" s="6">
        <f>100 - (1 - (((U2397-T2397)/U2397)+(S2397/T2397)))*100</f>
        <v>0</v>
      </c>
      <c r="X2397" s="3">
        <v>2.3809999999999998</v>
      </c>
      <c r="Y2397" s="13">
        <f>(X2397-U2397)/U2397*100</f>
        <v>0</v>
      </c>
      <c r="Z2397" s="14">
        <f>IF(W2397&gt;10,"NA",Y2397)</f>
        <v>0</v>
      </c>
    </row>
    <row r="2398" spans="1:26" ht="19" x14ac:dyDescent="0.25">
      <c r="A2398" s="23">
        <v>2397</v>
      </c>
      <c r="B2398" s="5" t="s">
        <v>25</v>
      </c>
      <c r="C2398" s="3" t="s">
        <v>50</v>
      </c>
      <c r="D2398" s="3" t="s">
        <v>50</v>
      </c>
      <c r="E2398" s="3" t="s">
        <v>47</v>
      </c>
      <c r="F2398" s="3" t="s">
        <v>53</v>
      </c>
      <c r="G2398" s="3">
        <v>24</v>
      </c>
      <c r="H2398" s="3" t="s">
        <v>9</v>
      </c>
      <c r="I2398" s="3" t="s">
        <v>56</v>
      </c>
      <c r="J2398" s="3">
        <v>605</v>
      </c>
      <c r="K2398" s="3">
        <v>80</v>
      </c>
      <c r="L2398" s="3">
        <v>0</v>
      </c>
      <c r="M2398" s="4">
        <f>PI()*(K2398/2)^2/1000+PI()*(L2398/2)^2/1000</f>
        <v>5.026548245743669</v>
      </c>
      <c r="N2398" s="33">
        <v>1</v>
      </c>
      <c r="O2398" s="3">
        <v>5</v>
      </c>
      <c r="P2398" s="3">
        <v>2.7879999999999998</v>
      </c>
      <c r="Q2398" s="3">
        <v>1.6140000000000001</v>
      </c>
      <c r="R2398" s="3">
        <v>1.542</v>
      </c>
      <c r="S2398" s="6">
        <v>0</v>
      </c>
      <c r="T2398" s="6">
        <f>R2398-S2398</f>
        <v>1.542</v>
      </c>
      <c r="U2398" s="3">
        <v>1.542</v>
      </c>
      <c r="V2398" s="6">
        <f>U2398-S2398</f>
        <v>1.542</v>
      </c>
      <c r="W2398" s="6">
        <f>100 - (1 - (((U2398-T2398)/U2398)+(S2398/T2398)))*100</f>
        <v>0</v>
      </c>
      <c r="X2398" s="3">
        <v>1.542</v>
      </c>
      <c r="Y2398" s="13">
        <f>(X2398-U2398)/U2398*100</f>
        <v>0</v>
      </c>
      <c r="Z2398" s="14">
        <f>IF(W2398&gt;10,"NA",Y2398)</f>
        <v>0</v>
      </c>
    </row>
    <row r="2399" spans="1:26" ht="19" x14ac:dyDescent="0.25">
      <c r="A2399" s="23">
        <v>2398</v>
      </c>
      <c r="B2399" s="5" t="s">
        <v>25</v>
      </c>
      <c r="C2399" s="3" t="s">
        <v>50</v>
      </c>
      <c r="D2399" s="3" t="s">
        <v>50</v>
      </c>
      <c r="E2399" s="3" t="s">
        <v>47</v>
      </c>
      <c r="F2399" s="3" t="s">
        <v>53</v>
      </c>
      <c r="G2399" s="3">
        <v>24</v>
      </c>
      <c r="H2399" s="3" t="s">
        <v>9</v>
      </c>
      <c r="I2399" s="3" t="s">
        <v>56</v>
      </c>
      <c r="J2399" s="3">
        <v>605</v>
      </c>
      <c r="K2399" s="3">
        <v>80</v>
      </c>
      <c r="L2399" s="3">
        <v>0</v>
      </c>
      <c r="M2399" s="4">
        <f>PI()*(K2399/2)^2/1000+PI()*(L2399/2)^2/1000</f>
        <v>5.026548245743669</v>
      </c>
      <c r="N2399" s="33">
        <v>1</v>
      </c>
      <c r="O2399" s="3">
        <v>6</v>
      </c>
      <c r="P2399" s="3">
        <v>3.3450000000000002</v>
      </c>
      <c r="Q2399" s="3">
        <v>2.1859999999999999</v>
      </c>
      <c r="R2399" s="3">
        <v>2.105</v>
      </c>
      <c r="S2399" s="6">
        <v>0</v>
      </c>
      <c r="T2399" s="6">
        <f>R2399-S2399</f>
        <v>2.105</v>
      </c>
      <c r="U2399" s="3">
        <v>2.105</v>
      </c>
      <c r="V2399" s="6">
        <f>U2399-S2399</f>
        <v>2.105</v>
      </c>
      <c r="W2399" s="6">
        <f>100 - (1 - (((U2399-T2399)/U2399)+(S2399/T2399)))*100</f>
        <v>0</v>
      </c>
      <c r="X2399" s="3">
        <v>2.105</v>
      </c>
      <c r="Y2399" s="13">
        <f>(X2399-U2399)/U2399*100</f>
        <v>0</v>
      </c>
      <c r="Z2399" s="14">
        <f>IF(W2399&gt;10,"NA",Y2399)</f>
        <v>0</v>
      </c>
    </row>
    <row r="2400" spans="1:26" ht="19" x14ac:dyDescent="0.25">
      <c r="A2400" s="23">
        <v>2399</v>
      </c>
      <c r="B2400" s="5" t="s">
        <v>25</v>
      </c>
      <c r="C2400" s="3" t="s">
        <v>50</v>
      </c>
      <c r="D2400" s="3" t="s">
        <v>50</v>
      </c>
      <c r="E2400" s="3" t="s">
        <v>47</v>
      </c>
      <c r="F2400" s="3" t="s">
        <v>53</v>
      </c>
      <c r="G2400" s="3">
        <v>24</v>
      </c>
      <c r="H2400" s="3" t="s">
        <v>9</v>
      </c>
      <c r="I2400" s="3" t="s">
        <v>56</v>
      </c>
      <c r="J2400" s="3">
        <v>605</v>
      </c>
      <c r="K2400" s="3">
        <v>80</v>
      </c>
      <c r="L2400" s="3">
        <v>0</v>
      </c>
      <c r="M2400" s="4">
        <f>PI()*(K2400/2)^2/1000+PI()*(L2400/2)^2/1000</f>
        <v>5.026548245743669</v>
      </c>
      <c r="N2400" s="33">
        <v>1</v>
      </c>
      <c r="O2400" s="3">
        <v>7</v>
      </c>
      <c r="P2400" s="3">
        <v>3.7050000000000001</v>
      </c>
      <c r="Q2400" s="3">
        <v>2.367</v>
      </c>
      <c r="R2400" s="3">
        <v>2.282</v>
      </c>
      <c r="S2400" s="6">
        <v>0</v>
      </c>
      <c r="T2400" s="6">
        <f>R2400-S2400</f>
        <v>2.282</v>
      </c>
      <c r="U2400" s="3">
        <v>2.282</v>
      </c>
      <c r="V2400" s="6">
        <f>U2400-S2400</f>
        <v>2.282</v>
      </c>
      <c r="W2400" s="6">
        <f>100 - (1 - (((U2400-T2400)/U2400)+(S2400/T2400)))*100</f>
        <v>0</v>
      </c>
      <c r="X2400" s="3">
        <v>2.282</v>
      </c>
      <c r="Y2400" s="13">
        <f>(X2400-U2400)/U2400*100</f>
        <v>0</v>
      </c>
      <c r="Z2400" s="14">
        <f>IF(W2400&gt;10,"NA",Y2400)</f>
        <v>0</v>
      </c>
    </row>
    <row r="2401" spans="1:26" ht="19" x14ac:dyDescent="0.25">
      <c r="A2401" s="23">
        <v>2400</v>
      </c>
      <c r="B2401" s="5" t="s">
        <v>25</v>
      </c>
      <c r="C2401" s="3" t="s">
        <v>50</v>
      </c>
      <c r="D2401" s="3" t="s">
        <v>50</v>
      </c>
      <c r="E2401" s="3" t="s">
        <v>47</v>
      </c>
      <c r="F2401" s="3" t="s">
        <v>53</v>
      </c>
      <c r="G2401" s="3">
        <v>24</v>
      </c>
      <c r="H2401" s="3" t="s">
        <v>17</v>
      </c>
      <c r="I2401" s="3" t="s">
        <v>56</v>
      </c>
      <c r="J2401" s="3">
        <v>605</v>
      </c>
      <c r="K2401" s="3">
        <v>80</v>
      </c>
      <c r="L2401" s="3">
        <v>0</v>
      </c>
      <c r="M2401" s="4">
        <f>PI()*(K2401/2)^2/1000+PI()*(L2401/2)^2/1000</f>
        <v>5.026548245743669</v>
      </c>
      <c r="N2401" s="33">
        <v>0</v>
      </c>
      <c r="O2401" s="3">
        <v>1</v>
      </c>
      <c r="P2401" s="3">
        <v>4.5640000000000001</v>
      </c>
      <c r="Q2401" s="3">
        <v>3.2570000000000001</v>
      </c>
      <c r="R2401" s="3">
        <v>3.1859999999999999</v>
      </c>
      <c r="S2401" s="6">
        <v>0</v>
      </c>
      <c r="T2401" s="6">
        <f>R2401-S2401</f>
        <v>3.1859999999999999</v>
      </c>
      <c r="U2401" s="3">
        <v>3.1859999999999999</v>
      </c>
      <c r="V2401" s="6">
        <f>U2401-S2401</f>
        <v>3.1859999999999999</v>
      </c>
      <c r="W2401" s="6">
        <f>100 - (1 - (((U2401-T2401)/U2401)+(S2401/T2401)))*100</f>
        <v>0</v>
      </c>
      <c r="X2401" s="3">
        <v>3.1859999999999999</v>
      </c>
      <c r="Y2401" s="13">
        <f>(X2401-U2401)/U2401*100</f>
        <v>0</v>
      </c>
      <c r="Z2401" s="14">
        <f>IF(W2401&gt;10,"NA",Y2401)</f>
        <v>0</v>
      </c>
    </row>
    <row r="2402" spans="1:26" ht="19" x14ac:dyDescent="0.25">
      <c r="A2402" s="23">
        <v>2401</v>
      </c>
      <c r="B2402" s="5" t="s">
        <v>25</v>
      </c>
      <c r="C2402" s="3" t="s">
        <v>50</v>
      </c>
      <c r="D2402" s="3" t="s">
        <v>50</v>
      </c>
      <c r="E2402" s="3" t="s">
        <v>47</v>
      </c>
      <c r="F2402" s="3" t="s">
        <v>53</v>
      </c>
      <c r="G2402" s="3">
        <v>24</v>
      </c>
      <c r="H2402" s="3" t="s">
        <v>17</v>
      </c>
      <c r="I2402" s="3" t="s">
        <v>56</v>
      </c>
      <c r="J2402" s="3">
        <v>605</v>
      </c>
      <c r="K2402" s="3">
        <v>80</v>
      </c>
      <c r="L2402" s="3">
        <v>0</v>
      </c>
      <c r="M2402" s="4">
        <f>PI()*(K2402/2)^2/1000+PI()*(L2402/2)^2/1000</f>
        <v>5.026548245743669</v>
      </c>
      <c r="N2402" s="33">
        <v>0</v>
      </c>
      <c r="O2402" s="3">
        <v>2</v>
      </c>
      <c r="P2402" s="3">
        <v>3.1720000000000002</v>
      </c>
      <c r="Q2402" s="3">
        <v>1.77</v>
      </c>
      <c r="R2402" s="3">
        <v>1.694</v>
      </c>
      <c r="S2402" s="6">
        <v>0</v>
      </c>
      <c r="T2402" s="6">
        <f>R2402-S2402</f>
        <v>1.694</v>
      </c>
      <c r="U2402" s="3">
        <v>2.2410000000000001</v>
      </c>
      <c r="V2402" s="6">
        <f>U2402-S2402</f>
        <v>2.2410000000000001</v>
      </c>
      <c r="W2402" s="6">
        <f>100 - (1 - (((U2402-T2402)/U2402)+(S2402/T2402)))*100</f>
        <v>24.408746095493086</v>
      </c>
      <c r="X2402" s="3">
        <v>2.2410000000000001</v>
      </c>
      <c r="Y2402" s="13">
        <f>(X2402-U2402)/U2402*100</f>
        <v>0</v>
      </c>
      <c r="Z2402" s="14" t="str">
        <f>IF(W2402&gt;10,"NA",Y2402)</f>
        <v>NA</v>
      </c>
    </row>
    <row r="2403" spans="1:26" ht="19" x14ac:dyDescent="0.25">
      <c r="A2403" s="23">
        <v>2402</v>
      </c>
      <c r="B2403" s="5" t="s">
        <v>25</v>
      </c>
      <c r="C2403" s="3" t="s">
        <v>50</v>
      </c>
      <c r="D2403" s="3" t="s">
        <v>50</v>
      </c>
      <c r="E2403" s="3" t="s">
        <v>47</v>
      </c>
      <c r="F2403" s="3" t="s">
        <v>53</v>
      </c>
      <c r="G2403" s="3">
        <v>24</v>
      </c>
      <c r="H2403" s="3" t="s">
        <v>17</v>
      </c>
      <c r="I2403" s="3" t="s">
        <v>56</v>
      </c>
      <c r="J2403" s="3">
        <v>605</v>
      </c>
      <c r="K2403" s="3">
        <v>80</v>
      </c>
      <c r="L2403" s="3">
        <v>0</v>
      </c>
      <c r="M2403" s="4">
        <f>PI()*(K2403/2)^2/1000+PI()*(L2403/2)^2/1000</f>
        <v>5.026548245743669</v>
      </c>
      <c r="N2403" s="33">
        <v>0</v>
      </c>
      <c r="O2403" s="3">
        <v>3</v>
      </c>
      <c r="P2403" s="3">
        <v>3.1779999999999999</v>
      </c>
      <c r="Q2403" s="3">
        <v>1.7150000000000001</v>
      </c>
      <c r="R2403" s="3">
        <v>1.635</v>
      </c>
      <c r="S2403" s="6">
        <v>0</v>
      </c>
      <c r="T2403" s="6">
        <f>R2403-S2403</f>
        <v>1.635</v>
      </c>
      <c r="U2403" s="3">
        <v>2.0059999999999998</v>
      </c>
      <c r="V2403" s="6">
        <f>U2403-S2403</f>
        <v>2.0059999999999998</v>
      </c>
      <c r="W2403" s="6">
        <f>100 - (1 - (((U2403-T2403)/U2403)+(S2403/T2403)))*100</f>
        <v>18.494516450648049</v>
      </c>
      <c r="X2403" s="3">
        <v>2.0059999999999998</v>
      </c>
      <c r="Y2403" s="13">
        <f>(X2403-U2403)/U2403*100</f>
        <v>0</v>
      </c>
      <c r="Z2403" s="14" t="str">
        <f>IF(W2403&gt;10,"NA",Y2403)</f>
        <v>NA</v>
      </c>
    </row>
    <row r="2404" spans="1:26" ht="19" x14ac:dyDescent="0.25">
      <c r="A2404" s="23">
        <v>2403</v>
      </c>
      <c r="B2404" s="5" t="s">
        <v>25</v>
      </c>
      <c r="C2404" s="3" t="s">
        <v>50</v>
      </c>
      <c r="D2404" s="3" t="s">
        <v>50</v>
      </c>
      <c r="E2404" s="3" t="s">
        <v>47</v>
      </c>
      <c r="F2404" s="3" t="s">
        <v>53</v>
      </c>
      <c r="G2404" s="3">
        <v>24</v>
      </c>
      <c r="H2404" s="3" t="s">
        <v>17</v>
      </c>
      <c r="I2404" s="3" t="s">
        <v>56</v>
      </c>
      <c r="J2404" s="3">
        <v>605</v>
      </c>
      <c r="K2404" s="3">
        <v>80</v>
      </c>
      <c r="L2404" s="3">
        <v>0</v>
      </c>
      <c r="M2404" s="4">
        <f>PI()*(K2404/2)^2/1000+PI()*(L2404/2)^2/1000</f>
        <v>5.026548245743669</v>
      </c>
      <c r="N2404" s="33">
        <v>0</v>
      </c>
      <c r="O2404" s="3">
        <v>4</v>
      </c>
      <c r="P2404" s="3">
        <v>4.1369999999999996</v>
      </c>
      <c r="Q2404" s="3">
        <v>2.4409999999999998</v>
      </c>
      <c r="R2404" s="3">
        <v>2.383</v>
      </c>
      <c r="S2404" s="6">
        <v>0</v>
      </c>
      <c r="T2404" s="6">
        <f>R2404-S2404</f>
        <v>2.383</v>
      </c>
      <c r="U2404" s="3">
        <v>2.4289999999999998</v>
      </c>
      <c r="V2404" s="6">
        <f>U2404-S2404</f>
        <v>2.4289999999999998</v>
      </c>
      <c r="W2404" s="6">
        <f>100 - (1 - (((U2404-T2404)/U2404)+(S2404/T2404)))*100</f>
        <v>1.8937834499794093</v>
      </c>
      <c r="X2404" s="3">
        <v>2.4289999999999998</v>
      </c>
      <c r="Y2404" s="13">
        <f>(X2404-U2404)/U2404*100</f>
        <v>0</v>
      </c>
      <c r="Z2404" s="14">
        <f>IF(W2404&gt;10,"NA",Y2404)</f>
        <v>0</v>
      </c>
    </row>
    <row r="2405" spans="1:26" ht="19" x14ac:dyDescent="0.25">
      <c r="A2405" s="23">
        <v>2404</v>
      </c>
      <c r="B2405" s="5" t="s">
        <v>25</v>
      </c>
      <c r="C2405" s="3" t="s">
        <v>50</v>
      </c>
      <c r="D2405" s="3" t="s">
        <v>50</v>
      </c>
      <c r="E2405" s="3" t="s">
        <v>47</v>
      </c>
      <c r="F2405" s="3" t="s">
        <v>53</v>
      </c>
      <c r="G2405" s="3">
        <v>24</v>
      </c>
      <c r="H2405" s="3" t="s">
        <v>17</v>
      </c>
      <c r="I2405" s="3" t="s">
        <v>56</v>
      </c>
      <c r="J2405" s="3">
        <v>605</v>
      </c>
      <c r="K2405" s="3">
        <v>80</v>
      </c>
      <c r="L2405" s="3">
        <v>0</v>
      </c>
      <c r="M2405" s="4">
        <f>PI()*(K2405/2)^2/1000+PI()*(L2405/2)^2/1000</f>
        <v>5.026548245743669</v>
      </c>
      <c r="N2405" s="33">
        <v>0</v>
      </c>
      <c r="O2405" s="3">
        <v>5</v>
      </c>
      <c r="P2405" s="3">
        <v>2.6819999999999999</v>
      </c>
      <c r="Q2405" s="3">
        <v>1.081</v>
      </c>
      <c r="R2405" s="3">
        <v>1.05</v>
      </c>
      <c r="S2405" s="6">
        <v>0</v>
      </c>
      <c r="T2405" s="6">
        <f>R2405-S2405</f>
        <v>1.05</v>
      </c>
      <c r="U2405" s="3">
        <v>1.05</v>
      </c>
      <c r="V2405" s="6">
        <f>U2405-S2405</f>
        <v>1.05</v>
      </c>
      <c r="W2405" s="6">
        <f>100 - (1 - (((U2405-T2405)/U2405)+(S2405/T2405)))*100</f>
        <v>0</v>
      </c>
      <c r="X2405" s="3">
        <v>1.05</v>
      </c>
      <c r="Y2405" s="13">
        <f>(X2405-U2405)/U2405*100</f>
        <v>0</v>
      </c>
      <c r="Z2405" s="14">
        <f>IF(W2405&gt;10,"NA",Y2405)</f>
        <v>0</v>
      </c>
    </row>
    <row r="2406" spans="1:26" ht="19" x14ac:dyDescent="0.25">
      <c r="A2406" s="23">
        <v>2405</v>
      </c>
      <c r="B2406" s="5" t="s">
        <v>25</v>
      </c>
      <c r="C2406" s="3" t="s">
        <v>50</v>
      </c>
      <c r="D2406" s="3" t="s">
        <v>50</v>
      </c>
      <c r="E2406" s="3" t="s">
        <v>47</v>
      </c>
      <c r="F2406" s="3" t="s">
        <v>53</v>
      </c>
      <c r="G2406" s="3">
        <v>24</v>
      </c>
      <c r="H2406" s="3" t="s">
        <v>17</v>
      </c>
      <c r="I2406" s="3" t="s">
        <v>56</v>
      </c>
      <c r="J2406" s="3">
        <v>605</v>
      </c>
      <c r="K2406" s="3">
        <v>80</v>
      </c>
      <c r="L2406" s="3">
        <v>0</v>
      </c>
      <c r="M2406" s="4">
        <f>PI()*(K2406/2)^2/1000+PI()*(L2406/2)^2/1000</f>
        <v>5.026548245743669</v>
      </c>
      <c r="N2406" s="33">
        <v>0</v>
      </c>
      <c r="O2406" s="3">
        <v>6</v>
      </c>
      <c r="P2406" s="3">
        <v>3.552</v>
      </c>
      <c r="Q2406" s="3">
        <v>1.8540000000000001</v>
      </c>
      <c r="R2406" s="3">
        <v>1.768</v>
      </c>
      <c r="S2406" s="6">
        <v>0</v>
      </c>
      <c r="T2406" s="6">
        <f>R2406-S2406</f>
        <v>1.768</v>
      </c>
      <c r="U2406" s="3">
        <v>1.768</v>
      </c>
      <c r="V2406" s="6">
        <f>U2406-S2406</f>
        <v>1.768</v>
      </c>
      <c r="W2406" s="6">
        <f>100 - (1 - (((U2406-T2406)/U2406)+(S2406/T2406)))*100</f>
        <v>0</v>
      </c>
      <c r="X2406" s="3">
        <v>1.768</v>
      </c>
      <c r="Y2406" s="13">
        <f>(X2406-U2406)/U2406*100</f>
        <v>0</v>
      </c>
      <c r="Z2406" s="14">
        <f>IF(W2406&gt;10,"NA",Y2406)</f>
        <v>0</v>
      </c>
    </row>
    <row r="2407" spans="1:26" ht="19" x14ac:dyDescent="0.25">
      <c r="A2407" s="23">
        <v>2406</v>
      </c>
      <c r="B2407" s="5" t="s">
        <v>25</v>
      </c>
      <c r="C2407" s="3" t="s">
        <v>50</v>
      </c>
      <c r="D2407" s="3" t="s">
        <v>50</v>
      </c>
      <c r="E2407" s="3" t="s">
        <v>47</v>
      </c>
      <c r="F2407" s="3" t="s">
        <v>53</v>
      </c>
      <c r="G2407" s="3">
        <v>24</v>
      </c>
      <c r="H2407" s="3" t="s">
        <v>17</v>
      </c>
      <c r="I2407" s="3" t="s">
        <v>56</v>
      </c>
      <c r="J2407" s="3">
        <v>605</v>
      </c>
      <c r="K2407" s="3">
        <v>80</v>
      </c>
      <c r="L2407" s="3">
        <v>0</v>
      </c>
      <c r="M2407" s="4">
        <f>PI()*(K2407/2)^2/1000+PI()*(L2407/2)^2/1000</f>
        <v>5.026548245743669</v>
      </c>
      <c r="N2407" s="33">
        <v>0</v>
      </c>
      <c r="O2407" s="3">
        <v>7</v>
      </c>
      <c r="P2407" s="3">
        <v>3.9889999999999999</v>
      </c>
      <c r="Q2407" s="3">
        <v>2.31</v>
      </c>
      <c r="R2407" s="3">
        <v>2.2450000000000001</v>
      </c>
      <c r="S2407" s="6">
        <v>0</v>
      </c>
      <c r="T2407" s="6">
        <f>R2407-S2407</f>
        <v>2.2450000000000001</v>
      </c>
      <c r="U2407" s="3">
        <v>2.2450000000000001</v>
      </c>
      <c r="V2407" s="6">
        <f>U2407-S2407</f>
        <v>2.2450000000000001</v>
      </c>
      <c r="W2407" s="6">
        <f>100 - (1 - (((U2407-T2407)/U2407)+(S2407/T2407)))*100</f>
        <v>0</v>
      </c>
      <c r="X2407" s="3">
        <v>2.2450000000000001</v>
      </c>
      <c r="Y2407" s="13">
        <f>(X2407-U2407)/U2407*100</f>
        <v>0</v>
      </c>
      <c r="Z2407" s="14">
        <f>IF(W2407&gt;10,"NA",Y2407)</f>
        <v>0</v>
      </c>
    </row>
    <row r="2408" spans="1:26" ht="19" x14ac:dyDescent="0.25">
      <c r="A2408" s="23">
        <v>2407</v>
      </c>
      <c r="B2408" s="5" t="s">
        <v>25</v>
      </c>
      <c r="C2408" s="3" t="s">
        <v>50</v>
      </c>
      <c r="D2408" s="3" t="s">
        <v>50</v>
      </c>
      <c r="E2408" s="3" t="s">
        <v>47</v>
      </c>
      <c r="F2408" s="3" t="s">
        <v>53</v>
      </c>
      <c r="G2408" s="3">
        <v>25</v>
      </c>
      <c r="H2408" s="3" t="s">
        <v>9</v>
      </c>
      <c r="I2408" s="3" t="s">
        <v>58</v>
      </c>
      <c r="J2408" s="3">
        <v>607</v>
      </c>
      <c r="K2408" s="3">
        <v>100</v>
      </c>
      <c r="L2408" s="3">
        <v>0</v>
      </c>
      <c r="M2408" s="4">
        <f>PI()*(K2408/2)^2/1000+PI()*(L2408/2)^2/1000</f>
        <v>7.8539816339744828</v>
      </c>
      <c r="N2408" s="33">
        <v>1</v>
      </c>
      <c r="O2408" s="3">
        <v>1</v>
      </c>
      <c r="P2408" s="3">
        <v>2.7050000000000001</v>
      </c>
      <c r="Q2408" s="3">
        <v>1.3520000000000001</v>
      </c>
      <c r="R2408" s="3">
        <v>1.3520000000000001</v>
      </c>
      <c r="S2408" s="6">
        <v>0</v>
      </c>
      <c r="T2408" s="6">
        <f>R2408-S2408</f>
        <v>1.3520000000000001</v>
      </c>
      <c r="U2408" s="3">
        <v>1.3520000000000001</v>
      </c>
      <c r="V2408" s="6">
        <f>U2408-S2408</f>
        <v>1.3520000000000001</v>
      </c>
      <c r="W2408" s="6">
        <f>100 - (1 - (((U2408-T2408)/U2408)+(S2408/T2408)))*100</f>
        <v>0</v>
      </c>
      <c r="X2408" s="3">
        <v>1.3520000000000001</v>
      </c>
      <c r="Y2408" s="13">
        <f>(X2408-U2408)/U2408*100</f>
        <v>0</v>
      </c>
      <c r="Z2408" s="14">
        <f>IF(W2408&gt;10,"NA",Y2408)</f>
        <v>0</v>
      </c>
    </row>
    <row r="2409" spans="1:26" ht="19" x14ac:dyDescent="0.25">
      <c r="A2409" s="23">
        <v>2408</v>
      </c>
      <c r="B2409" s="5" t="s">
        <v>25</v>
      </c>
      <c r="C2409" s="3" t="s">
        <v>50</v>
      </c>
      <c r="D2409" s="3" t="s">
        <v>50</v>
      </c>
      <c r="E2409" s="3" t="s">
        <v>47</v>
      </c>
      <c r="F2409" s="3" t="s">
        <v>53</v>
      </c>
      <c r="G2409" s="3">
        <v>25</v>
      </c>
      <c r="H2409" s="3" t="s">
        <v>9</v>
      </c>
      <c r="I2409" s="3" t="s">
        <v>58</v>
      </c>
      <c r="J2409" s="3">
        <v>607</v>
      </c>
      <c r="K2409" s="3">
        <v>100</v>
      </c>
      <c r="L2409" s="3">
        <v>0</v>
      </c>
      <c r="M2409" s="4">
        <f>PI()*(K2409/2)^2/1000+PI()*(L2409/2)^2/1000</f>
        <v>7.8539816339744828</v>
      </c>
      <c r="N2409" s="33">
        <v>0</v>
      </c>
      <c r="O2409" s="3">
        <v>2</v>
      </c>
      <c r="P2409" s="3">
        <v>2.532</v>
      </c>
      <c r="Q2409" s="3">
        <v>1.2230000000000001</v>
      </c>
      <c r="R2409" s="3">
        <v>1.1739999999999999</v>
      </c>
      <c r="S2409" s="6">
        <v>0</v>
      </c>
      <c r="T2409" s="6">
        <f>R2409-S2409</f>
        <v>1.1739999999999999</v>
      </c>
      <c r="U2409" s="3">
        <v>1.1739999999999999</v>
      </c>
      <c r="V2409" s="6">
        <f>U2409-S2409</f>
        <v>1.1739999999999999</v>
      </c>
      <c r="W2409" s="6">
        <f>100 - (1 - (((U2409-T2409)/U2409)+(S2409/T2409)))*100</f>
        <v>0</v>
      </c>
      <c r="X2409" s="3">
        <v>1.1739999999999999</v>
      </c>
      <c r="Y2409" s="13">
        <f>(X2409-U2409)/U2409*100</f>
        <v>0</v>
      </c>
      <c r="Z2409" s="14">
        <f>IF(W2409&gt;10,"NA",Y2409)</f>
        <v>0</v>
      </c>
    </row>
    <row r="2410" spans="1:26" ht="19" x14ac:dyDescent="0.25">
      <c r="A2410" s="23">
        <v>2409</v>
      </c>
      <c r="B2410" s="5" t="s">
        <v>25</v>
      </c>
      <c r="C2410" s="3" t="s">
        <v>50</v>
      </c>
      <c r="D2410" s="3" t="s">
        <v>50</v>
      </c>
      <c r="E2410" s="3" t="s">
        <v>47</v>
      </c>
      <c r="F2410" s="3" t="s">
        <v>53</v>
      </c>
      <c r="G2410" s="3">
        <v>25</v>
      </c>
      <c r="H2410" s="3" t="s">
        <v>9</v>
      </c>
      <c r="I2410" s="3" t="s">
        <v>58</v>
      </c>
      <c r="J2410" s="3">
        <v>607</v>
      </c>
      <c r="K2410" s="3">
        <v>100</v>
      </c>
      <c r="L2410" s="3">
        <v>0</v>
      </c>
      <c r="M2410" s="4">
        <f>PI()*(K2410/2)^2/1000+PI()*(L2410/2)^2/1000</f>
        <v>7.8539816339744828</v>
      </c>
      <c r="N2410" s="33">
        <v>1</v>
      </c>
      <c r="O2410" s="3">
        <v>3</v>
      </c>
      <c r="P2410" s="3">
        <v>2.7040000000000002</v>
      </c>
      <c r="Q2410" s="3">
        <v>1.581</v>
      </c>
      <c r="R2410" s="3">
        <v>1.5269999999999999</v>
      </c>
      <c r="S2410" s="6">
        <v>0</v>
      </c>
      <c r="T2410" s="6">
        <f>R2410-S2410</f>
        <v>1.5269999999999999</v>
      </c>
      <c r="U2410" s="3">
        <v>1.5269999999999999</v>
      </c>
      <c r="V2410" s="6">
        <f>U2410-S2410</f>
        <v>1.5269999999999999</v>
      </c>
      <c r="W2410" s="6">
        <f>100 - (1 - (((U2410-T2410)/U2410)+(S2410/T2410)))*100</f>
        <v>0</v>
      </c>
      <c r="X2410" s="3">
        <v>1.5269999999999999</v>
      </c>
      <c r="Y2410" s="13">
        <f>(X2410-U2410)/U2410*100</f>
        <v>0</v>
      </c>
      <c r="Z2410" s="14">
        <f>IF(W2410&gt;10,"NA",Y2410)</f>
        <v>0</v>
      </c>
    </row>
    <row r="2411" spans="1:26" ht="19" x14ac:dyDescent="0.25">
      <c r="A2411" s="23">
        <v>2410</v>
      </c>
      <c r="B2411" s="5" t="s">
        <v>25</v>
      </c>
      <c r="C2411" s="3" t="s">
        <v>50</v>
      </c>
      <c r="D2411" s="3" t="s">
        <v>50</v>
      </c>
      <c r="E2411" s="3" t="s">
        <v>47</v>
      </c>
      <c r="F2411" s="3" t="s">
        <v>53</v>
      </c>
      <c r="G2411" s="3">
        <v>25</v>
      </c>
      <c r="H2411" s="3" t="s">
        <v>9</v>
      </c>
      <c r="I2411" s="3" t="s">
        <v>58</v>
      </c>
      <c r="J2411" s="3">
        <v>607</v>
      </c>
      <c r="K2411" s="3">
        <v>100</v>
      </c>
      <c r="L2411" s="3">
        <v>0</v>
      </c>
      <c r="M2411" s="4">
        <f>PI()*(K2411/2)^2/1000+PI()*(L2411/2)^2/1000</f>
        <v>7.8539816339744828</v>
      </c>
      <c r="N2411" s="33">
        <v>1</v>
      </c>
      <c r="O2411" s="3">
        <v>4</v>
      </c>
      <c r="P2411" s="3">
        <v>2.1960000000000002</v>
      </c>
      <c r="Q2411" s="3">
        <v>1.1399999999999999</v>
      </c>
      <c r="R2411" s="3">
        <v>1.083</v>
      </c>
      <c r="S2411" s="6">
        <v>0</v>
      </c>
      <c r="T2411" s="6">
        <f>R2411-S2411</f>
        <v>1.083</v>
      </c>
      <c r="U2411" s="3">
        <v>1.083</v>
      </c>
      <c r="V2411" s="6">
        <f>U2411-S2411</f>
        <v>1.083</v>
      </c>
      <c r="W2411" s="6">
        <f>100 - (1 - (((U2411-T2411)/U2411)+(S2411/T2411)))*100</f>
        <v>0</v>
      </c>
      <c r="X2411" s="3">
        <v>1.083</v>
      </c>
      <c r="Y2411" s="13">
        <f>(X2411-U2411)/U2411*100</f>
        <v>0</v>
      </c>
      <c r="Z2411" s="14">
        <f>IF(W2411&gt;10,"NA",Y2411)</f>
        <v>0</v>
      </c>
    </row>
    <row r="2412" spans="1:26" ht="19" x14ac:dyDescent="0.25">
      <c r="A2412" s="23">
        <v>2411</v>
      </c>
      <c r="B2412" s="5" t="s">
        <v>25</v>
      </c>
      <c r="C2412" s="3" t="s">
        <v>50</v>
      </c>
      <c r="D2412" s="3" t="s">
        <v>50</v>
      </c>
      <c r="E2412" s="3" t="s">
        <v>47</v>
      </c>
      <c r="F2412" s="3" t="s">
        <v>53</v>
      </c>
      <c r="G2412" s="3">
        <v>25</v>
      </c>
      <c r="H2412" s="3" t="s">
        <v>9</v>
      </c>
      <c r="I2412" s="3" t="s">
        <v>58</v>
      </c>
      <c r="J2412" s="3">
        <v>607</v>
      </c>
      <c r="K2412" s="3">
        <v>100</v>
      </c>
      <c r="L2412" s="3">
        <v>0</v>
      </c>
      <c r="M2412" s="4">
        <f>PI()*(K2412/2)^2/1000+PI()*(L2412/2)^2/1000</f>
        <v>7.8539816339744828</v>
      </c>
      <c r="N2412" s="33">
        <v>0</v>
      </c>
      <c r="O2412" s="3">
        <v>5</v>
      </c>
      <c r="P2412" s="3">
        <v>2.746</v>
      </c>
      <c r="Q2412" s="3">
        <v>1.4159999999999999</v>
      </c>
      <c r="R2412" s="3">
        <v>1.349</v>
      </c>
      <c r="S2412" s="6">
        <v>0</v>
      </c>
      <c r="T2412" s="6">
        <f>R2412-S2412</f>
        <v>1.349</v>
      </c>
      <c r="U2412" s="3">
        <v>1.3819999999999999</v>
      </c>
      <c r="V2412" s="6">
        <f>U2412-S2412</f>
        <v>1.3819999999999999</v>
      </c>
      <c r="W2412" s="6">
        <f>100 - (1 - (((U2412-T2412)/U2412)+(S2412/T2412)))*100</f>
        <v>2.3878437047756762</v>
      </c>
      <c r="X2412" s="3">
        <v>1.3819999999999999</v>
      </c>
      <c r="Y2412" s="13">
        <f>(X2412-U2412)/U2412*100</f>
        <v>0</v>
      </c>
      <c r="Z2412" s="14">
        <f>IF(W2412&gt;10,"NA",Y2412)</f>
        <v>0</v>
      </c>
    </row>
    <row r="2413" spans="1:26" ht="19" x14ac:dyDescent="0.25">
      <c r="A2413" s="23">
        <v>2412</v>
      </c>
      <c r="B2413" s="5" t="s">
        <v>25</v>
      </c>
      <c r="C2413" s="3" t="s">
        <v>50</v>
      </c>
      <c r="D2413" s="3" t="s">
        <v>50</v>
      </c>
      <c r="E2413" s="3" t="s">
        <v>47</v>
      </c>
      <c r="F2413" s="3" t="s">
        <v>53</v>
      </c>
      <c r="G2413" s="3">
        <v>25</v>
      </c>
      <c r="H2413" s="3" t="s">
        <v>9</v>
      </c>
      <c r="I2413" s="3" t="s">
        <v>58</v>
      </c>
      <c r="J2413" s="3">
        <v>607</v>
      </c>
      <c r="K2413" s="3">
        <v>100</v>
      </c>
      <c r="L2413" s="3">
        <v>0</v>
      </c>
      <c r="M2413" s="4">
        <f>PI()*(K2413/2)^2/1000+PI()*(L2413/2)^2/1000</f>
        <v>7.8539816339744828</v>
      </c>
      <c r="N2413" s="33">
        <v>1</v>
      </c>
      <c r="O2413" s="3">
        <v>6</v>
      </c>
      <c r="P2413" s="3">
        <v>2.0830000000000002</v>
      </c>
      <c r="Q2413" s="3">
        <v>0.98799999999999999</v>
      </c>
      <c r="R2413" s="3">
        <v>0.94899999999999995</v>
      </c>
      <c r="S2413" s="6">
        <v>0</v>
      </c>
      <c r="T2413" s="6">
        <f>R2413-S2413</f>
        <v>0.94899999999999995</v>
      </c>
      <c r="U2413" s="3">
        <v>0.94899999999999995</v>
      </c>
      <c r="V2413" s="6">
        <f>U2413-S2413</f>
        <v>0.94899999999999995</v>
      </c>
      <c r="W2413" s="6">
        <f>100 - (1 - (((U2413-T2413)/U2413)+(S2413/T2413)))*100</f>
        <v>0</v>
      </c>
      <c r="X2413" s="3">
        <v>0.94899999999999995</v>
      </c>
      <c r="Y2413" s="13">
        <f>(X2413-U2413)/U2413*100</f>
        <v>0</v>
      </c>
      <c r="Z2413" s="14">
        <f>IF(W2413&gt;10,"NA",Y2413)</f>
        <v>0</v>
      </c>
    </row>
    <row r="2414" spans="1:26" ht="19" x14ac:dyDescent="0.25">
      <c r="A2414" s="23">
        <v>2413</v>
      </c>
      <c r="B2414" s="5" t="s">
        <v>25</v>
      </c>
      <c r="C2414" s="3" t="s">
        <v>50</v>
      </c>
      <c r="D2414" s="3" t="s">
        <v>50</v>
      </c>
      <c r="E2414" s="3" t="s">
        <v>47</v>
      </c>
      <c r="F2414" s="3" t="s">
        <v>53</v>
      </c>
      <c r="G2414" s="3">
        <v>25</v>
      </c>
      <c r="H2414" s="3" t="s">
        <v>9</v>
      </c>
      <c r="I2414" s="3" t="s">
        <v>58</v>
      </c>
      <c r="J2414" s="3">
        <v>607</v>
      </c>
      <c r="K2414" s="3">
        <v>100</v>
      </c>
      <c r="L2414" s="3">
        <v>0</v>
      </c>
      <c r="M2414" s="4">
        <f>PI()*(K2414/2)^2/1000+PI()*(L2414/2)^2/1000</f>
        <v>7.8539816339744828</v>
      </c>
      <c r="N2414" s="33">
        <v>0</v>
      </c>
      <c r="O2414" s="3">
        <v>7</v>
      </c>
      <c r="P2414" s="3">
        <v>3.5659999999999998</v>
      </c>
      <c r="Q2414" s="3">
        <v>2.202</v>
      </c>
      <c r="R2414" s="3">
        <v>2.1269999999999998</v>
      </c>
      <c r="S2414" s="6">
        <v>0</v>
      </c>
      <c r="T2414" s="6">
        <f>R2414-S2414</f>
        <v>2.1269999999999998</v>
      </c>
      <c r="U2414" s="3">
        <v>2.157</v>
      </c>
      <c r="V2414" s="6">
        <f>U2414-S2414</f>
        <v>2.157</v>
      </c>
      <c r="W2414" s="6">
        <f>100 - (1 - (((U2414-T2414)/U2414)+(S2414/T2414)))*100</f>
        <v>1.390820584144663</v>
      </c>
      <c r="X2414" s="3">
        <v>2.157</v>
      </c>
      <c r="Y2414" s="13">
        <f>(X2414-U2414)/U2414*100</f>
        <v>0</v>
      </c>
      <c r="Z2414" s="14">
        <f>IF(W2414&gt;10,"NA",Y2414)</f>
        <v>0</v>
      </c>
    </row>
    <row r="2415" spans="1:26" ht="19" x14ac:dyDescent="0.25">
      <c r="A2415" s="23">
        <v>2414</v>
      </c>
      <c r="B2415" s="5" t="s">
        <v>25</v>
      </c>
      <c r="C2415" s="3" t="s">
        <v>50</v>
      </c>
      <c r="D2415" s="3" t="s">
        <v>50</v>
      </c>
      <c r="E2415" s="3" t="s">
        <v>47</v>
      </c>
      <c r="F2415" s="3" t="s">
        <v>53</v>
      </c>
      <c r="G2415" s="3">
        <v>25</v>
      </c>
      <c r="H2415" s="3" t="s">
        <v>9</v>
      </c>
      <c r="I2415" s="3" t="s">
        <v>58</v>
      </c>
      <c r="J2415" s="3">
        <v>607</v>
      </c>
      <c r="K2415" s="3">
        <v>100</v>
      </c>
      <c r="L2415" s="3">
        <v>0</v>
      </c>
      <c r="M2415" s="4">
        <f>PI()*(K2415/2)^2/1000+PI()*(L2415/2)^2/1000</f>
        <v>7.8539816339744828</v>
      </c>
      <c r="N2415" s="33">
        <v>0</v>
      </c>
      <c r="O2415" s="3">
        <v>8</v>
      </c>
      <c r="P2415" s="3">
        <v>3.3450000000000002</v>
      </c>
      <c r="Q2415" s="3">
        <v>2.2120000000000002</v>
      </c>
      <c r="R2415" s="3">
        <v>2.1379999999999999</v>
      </c>
      <c r="S2415" s="6">
        <v>0</v>
      </c>
      <c r="T2415" s="6">
        <f>R2415-S2415</f>
        <v>2.1379999999999999</v>
      </c>
      <c r="U2415" s="3">
        <v>2.173</v>
      </c>
      <c r="V2415" s="6">
        <f>U2415-S2415</f>
        <v>2.173</v>
      </c>
      <c r="W2415" s="6">
        <f>100 - (1 - (((U2415-T2415)/U2415)+(S2415/T2415)))*100</f>
        <v>1.6106764841233456</v>
      </c>
      <c r="X2415" s="3">
        <v>2.173</v>
      </c>
      <c r="Y2415" s="13">
        <f>(X2415-U2415)/U2415*100</f>
        <v>0</v>
      </c>
      <c r="Z2415" s="14">
        <f>IF(W2415&gt;10,"NA",Y2415)</f>
        <v>0</v>
      </c>
    </row>
    <row r="2416" spans="1:26" ht="19" x14ac:dyDescent="0.25">
      <c r="A2416" s="23">
        <v>2415</v>
      </c>
      <c r="B2416" s="5" t="s">
        <v>25</v>
      </c>
      <c r="C2416" s="3" t="s">
        <v>50</v>
      </c>
      <c r="D2416" s="3" t="s">
        <v>50</v>
      </c>
      <c r="E2416" s="3" t="s">
        <v>47</v>
      </c>
      <c r="F2416" s="3" t="s">
        <v>53</v>
      </c>
      <c r="G2416" s="3">
        <v>25</v>
      </c>
      <c r="H2416" s="3" t="s">
        <v>9</v>
      </c>
      <c r="I2416" s="3" t="s">
        <v>58</v>
      </c>
      <c r="J2416" s="3">
        <v>607</v>
      </c>
      <c r="K2416" s="3">
        <v>100</v>
      </c>
      <c r="L2416" s="3">
        <v>0</v>
      </c>
      <c r="M2416" s="4">
        <f>PI()*(K2416/2)^2/1000+PI()*(L2416/2)^2/1000</f>
        <v>7.8539816339744828</v>
      </c>
      <c r="N2416" s="33">
        <v>0</v>
      </c>
      <c r="O2416" s="3">
        <v>9</v>
      </c>
      <c r="P2416" s="3">
        <v>3.3860000000000001</v>
      </c>
      <c r="Q2416" s="3">
        <v>2.2930000000000001</v>
      </c>
      <c r="R2416" s="3">
        <v>2.198</v>
      </c>
      <c r="S2416" s="6">
        <v>0</v>
      </c>
      <c r="T2416" s="6">
        <f>R2416-S2416</f>
        <v>2.198</v>
      </c>
      <c r="U2416" s="3">
        <v>2.2250000000000001</v>
      </c>
      <c r="V2416" s="6">
        <f>U2416-S2416</f>
        <v>2.2250000000000001</v>
      </c>
      <c r="W2416" s="6">
        <f>100 - (1 - (((U2416-T2416)/U2416)+(S2416/T2416)))*100</f>
        <v>1.2134831460674178</v>
      </c>
      <c r="X2416" s="3">
        <v>2.2250000000000001</v>
      </c>
      <c r="Y2416" s="13">
        <f>(X2416-U2416)/U2416*100</f>
        <v>0</v>
      </c>
      <c r="Z2416" s="14">
        <f>IF(W2416&gt;10,"NA",Y2416)</f>
        <v>0</v>
      </c>
    </row>
    <row r="2417" spans="1:26" ht="19" x14ac:dyDescent="0.25">
      <c r="A2417" s="23">
        <v>2416</v>
      </c>
      <c r="B2417" s="5" t="s">
        <v>25</v>
      </c>
      <c r="C2417" s="3" t="s">
        <v>50</v>
      </c>
      <c r="D2417" s="3" t="s">
        <v>50</v>
      </c>
      <c r="E2417" s="3" t="s">
        <v>47</v>
      </c>
      <c r="F2417" s="3" t="s">
        <v>53</v>
      </c>
      <c r="G2417" s="3">
        <v>25</v>
      </c>
      <c r="H2417" s="3" t="s">
        <v>9</v>
      </c>
      <c r="I2417" s="3" t="s">
        <v>58</v>
      </c>
      <c r="J2417" s="3">
        <v>607</v>
      </c>
      <c r="K2417" s="3">
        <v>100</v>
      </c>
      <c r="L2417" s="3">
        <v>0</v>
      </c>
      <c r="M2417" s="4">
        <f>PI()*(K2417/2)^2/1000+PI()*(L2417/2)^2/1000</f>
        <v>7.8539816339744828</v>
      </c>
      <c r="N2417" s="33">
        <v>0</v>
      </c>
      <c r="O2417" s="3">
        <v>10</v>
      </c>
      <c r="P2417" s="3">
        <v>3.04</v>
      </c>
      <c r="Q2417" s="3">
        <v>1.77</v>
      </c>
      <c r="R2417" s="3">
        <v>1.7030000000000001</v>
      </c>
      <c r="S2417" s="6">
        <v>0</v>
      </c>
      <c r="T2417" s="6">
        <f>R2417-S2417</f>
        <v>1.7030000000000001</v>
      </c>
      <c r="U2417" s="3">
        <v>1.7030000000000001</v>
      </c>
      <c r="V2417" s="6">
        <f>U2417-S2417</f>
        <v>1.7030000000000001</v>
      </c>
      <c r="W2417" s="6">
        <f>100 - (1 - (((U2417-T2417)/U2417)+(S2417/T2417)))*100</f>
        <v>0</v>
      </c>
      <c r="X2417" s="3">
        <v>1.7030000000000001</v>
      </c>
      <c r="Y2417" s="13">
        <f>(X2417-U2417)/U2417*100</f>
        <v>0</v>
      </c>
      <c r="Z2417" s="14">
        <f>IF(W2417&gt;10,"NA",Y2417)</f>
        <v>0</v>
      </c>
    </row>
    <row r="2418" spans="1:26" ht="19" x14ac:dyDescent="0.25">
      <c r="A2418" s="23">
        <v>2417</v>
      </c>
      <c r="B2418" s="5" t="s">
        <v>25</v>
      </c>
      <c r="C2418" s="3" t="s">
        <v>50</v>
      </c>
      <c r="D2418" s="3" t="s">
        <v>50</v>
      </c>
      <c r="E2418" s="3" t="s">
        <v>47</v>
      </c>
      <c r="F2418" s="3" t="s">
        <v>53</v>
      </c>
      <c r="G2418" s="3">
        <v>25</v>
      </c>
      <c r="H2418" s="3" t="s">
        <v>9</v>
      </c>
      <c r="I2418" s="3" t="s">
        <v>58</v>
      </c>
      <c r="J2418" s="3">
        <v>607</v>
      </c>
      <c r="K2418" s="3">
        <v>100</v>
      </c>
      <c r="L2418" s="3">
        <v>0</v>
      </c>
      <c r="M2418" s="4">
        <f>PI()*(K2418/2)^2/1000+PI()*(L2418/2)^2/1000</f>
        <v>7.8539816339744828</v>
      </c>
      <c r="N2418" s="33">
        <v>1</v>
      </c>
      <c r="O2418" s="3">
        <v>11</v>
      </c>
      <c r="P2418" s="3">
        <v>1.9590000000000001</v>
      </c>
      <c r="Q2418" s="3">
        <v>1.0409999999999999</v>
      </c>
      <c r="R2418" s="3">
        <v>1.0109999999999999</v>
      </c>
      <c r="S2418" s="6">
        <v>0</v>
      </c>
      <c r="T2418" s="6">
        <f>R2418-S2418</f>
        <v>1.0109999999999999</v>
      </c>
      <c r="U2418" s="3">
        <v>1.0109999999999999</v>
      </c>
      <c r="V2418" s="6">
        <f>U2418-S2418</f>
        <v>1.0109999999999999</v>
      </c>
      <c r="W2418" s="6">
        <f>100 - (1 - (((U2418-T2418)/U2418)+(S2418/T2418)))*100</f>
        <v>0</v>
      </c>
      <c r="X2418" s="3">
        <v>1.0109999999999999</v>
      </c>
      <c r="Y2418" s="13">
        <f>(X2418-U2418)/U2418*100</f>
        <v>0</v>
      </c>
      <c r="Z2418" s="14">
        <f>IF(W2418&gt;10,"NA",Y2418)</f>
        <v>0</v>
      </c>
    </row>
    <row r="2419" spans="1:26" ht="19" x14ac:dyDescent="0.25">
      <c r="A2419" s="23">
        <v>2418</v>
      </c>
      <c r="B2419" s="5" t="s">
        <v>25</v>
      </c>
      <c r="C2419" s="3" t="s">
        <v>50</v>
      </c>
      <c r="D2419" s="3" t="s">
        <v>50</v>
      </c>
      <c r="E2419" s="3" t="s">
        <v>47</v>
      </c>
      <c r="F2419" s="3" t="s">
        <v>53</v>
      </c>
      <c r="G2419" s="3">
        <v>25</v>
      </c>
      <c r="H2419" s="3" t="s">
        <v>17</v>
      </c>
      <c r="I2419" s="3" t="s">
        <v>58</v>
      </c>
      <c r="J2419" s="3">
        <v>607</v>
      </c>
      <c r="K2419" s="3">
        <v>100</v>
      </c>
      <c r="L2419" s="3">
        <v>0</v>
      </c>
      <c r="M2419" s="4">
        <f>PI()*(K2419/2)^2/1000+PI()*(L2419/2)^2/1000</f>
        <v>7.8539816339744828</v>
      </c>
      <c r="N2419" s="33">
        <v>1</v>
      </c>
      <c r="O2419" s="3">
        <v>1</v>
      </c>
      <c r="P2419" s="3">
        <v>2.36</v>
      </c>
      <c r="Q2419" s="3">
        <v>1.337</v>
      </c>
      <c r="R2419" s="3">
        <v>1.337</v>
      </c>
      <c r="S2419" s="6">
        <v>0</v>
      </c>
      <c r="T2419" s="6">
        <f>R2419-S2419</f>
        <v>1.337</v>
      </c>
      <c r="U2419" s="3">
        <v>1.337</v>
      </c>
      <c r="V2419" s="6">
        <f>U2419-S2419</f>
        <v>1.337</v>
      </c>
      <c r="W2419" s="6">
        <f>100 - (1 - (((U2419-T2419)/U2419)+(S2419/T2419)))*100</f>
        <v>0</v>
      </c>
      <c r="X2419" s="11">
        <v>1.337</v>
      </c>
      <c r="Y2419" s="13">
        <f>(X2419-U2419)/U2419*100</f>
        <v>0</v>
      </c>
      <c r="Z2419" s="14">
        <f>IF(W2419&gt;10,"NA",Y2419)</f>
        <v>0</v>
      </c>
    </row>
    <row r="2420" spans="1:26" ht="19" x14ac:dyDescent="0.25">
      <c r="A2420" s="23">
        <v>2419</v>
      </c>
      <c r="B2420" s="5" t="s">
        <v>25</v>
      </c>
      <c r="C2420" s="3" t="s">
        <v>50</v>
      </c>
      <c r="D2420" s="3" t="s">
        <v>50</v>
      </c>
      <c r="E2420" s="3" t="s">
        <v>47</v>
      </c>
      <c r="F2420" s="3" t="s">
        <v>53</v>
      </c>
      <c r="G2420" s="3">
        <v>25</v>
      </c>
      <c r="H2420" s="3" t="s">
        <v>17</v>
      </c>
      <c r="I2420" s="3" t="s">
        <v>58</v>
      </c>
      <c r="J2420" s="3">
        <v>607</v>
      </c>
      <c r="K2420" s="3">
        <v>100</v>
      </c>
      <c r="L2420" s="3">
        <v>0</v>
      </c>
      <c r="M2420" s="4">
        <f>PI()*(K2420/2)^2/1000+PI()*(L2420/2)^2/1000</f>
        <v>7.8539816339744828</v>
      </c>
      <c r="N2420" s="33">
        <v>1</v>
      </c>
      <c r="O2420" s="3">
        <v>2</v>
      </c>
      <c r="P2420" s="3">
        <v>2.3109999999999999</v>
      </c>
      <c r="Q2420" s="3">
        <v>1.246</v>
      </c>
      <c r="R2420" s="3">
        <v>1.246</v>
      </c>
      <c r="S2420" s="6">
        <v>0</v>
      </c>
      <c r="T2420" s="6">
        <f>R2420-S2420</f>
        <v>1.246</v>
      </c>
      <c r="U2420" s="3">
        <v>1.2949999999999999</v>
      </c>
      <c r="V2420" s="6">
        <f>U2420-S2420</f>
        <v>1.2949999999999999</v>
      </c>
      <c r="W2420" s="6">
        <f>100 - (1 - (((U2420-T2420)/U2420)+(S2420/T2420)))*100</f>
        <v>3.7837837837837753</v>
      </c>
      <c r="X2420" s="11">
        <v>1.2949999999999999</v>
      </c>
      <c r="Y2420" s="13">
        <f>(X2420-U2420)/U2420*100</f>
        <v>0</v>
      </c>
      <c r="Z2420" s="14">
        <f>IF(W2420&gt;10,"NA",Y2420)</f>
        <v>0</v>
      </c>
    </row>
    <row r="2421" spans="1:26" ht="19" x14ac:dyDescent="0.25">
      <c r="A2421" s="23">
        <v>2420</v>
      </c>
      <c r="B2421" s="5" t="s">
        <v>25</v>
      </c>
      <c r="C2421" s="3" t="s">
        <v>50</v>
      </c>
      <c r="D2421" s="3" t="s">
        <v>50</v>
      </c>
      <c r="E2421" s="3" t="s">
        <v>47</v>
      </c>
      <c r="F2421" s="3" t="s">
        <v>53</v>
      </c>
      <c r="G2421" s="3">
        <v>25</v>
      </c>
      <c r="H2421" s="3" t="s">
        <v>17</v>
      </c>
      <c r="I2421" s="3" t="s">
        <v>58</v>
      </c>
      <c r="J2421" s="3">
        <v>607</v>
      </c>
      <c r="K2421" s="3">
        <v>100</v>
      </c>
      <c r="L2421" s="3">
        <v>0</v>
      </c>
      <c r="M2421" s="4">
        <f>PI()*(K2421/2)^2/1000+PI()*(L2421/2)^2/1000</f>
        <v>7.8539816339744828</v>
      </c>
      <c r="N2421" s="33">
        <v>1</v>
      </c>
      <c r="O2421" s="3">
        <v>3</v>
      </c>
      <c r="P2421" s="3">
        <v>2.1240000000000001</v>
      </c>
      <c r="Q2421" s="3">
        <v>1.1910000000000001</v>
      </c>
      <c r="R2421" s="3">
        <v>1.1759999999999999</v>
      </c>
      <c r="S2421" s="6">
        <v>0</v>
      </c>
      <c r="T2421" s="6">
        <f>R2421-S2421</f>
        <v>1.1759999999999999</v>
      </c>
      <c r="U2421" s="3">
        <v>1.1759999999999999</v>
      </c>
      <c r="V2421" s="6">
        <f>U2421-S2421</f>
        <v>1.1759999999999999</v>
      </c>
      <c r="W2421" s="6">
        <f>100 - (1 - (((U2421-T2421)/U2421)+(S2421/T2421)))*100</f>
        <v>0</v>
      </c>
      <c r="X2421" s="11">
        <v>1.1759999999999999</v>
      </c>
      <c r="Y2421" s="13">
        <f>(X2421-U2421)/U2421*100</f>
        <v>0</v>
      </c>
      <c r="Z2421" s="14">
        <f>IF(W2421&gt;10,"NA",Y2421)</f>
        <v>0</v>
      </c>
    </row>
    <row r="2422" spans="1:26" ht="19" x14ac:dyDescent="0.25">
      <c r="A2422" s="23">
        <v>2421</v>
      </c>
      <c r="B2422" s="5" t="s">
        <v>25</v>
      </c>
      <c r="C2422" s="3" t="s">
        <v>50</v>
      </c>
      <c r="D2422" s="3" t="s">
        <v>50</v>
      </c>
      <c r="E2422" s="3" t="s">
        <v>47</v>
      </c>
      <c r="F2422" s="3" t="s">
        <v>53</v>
      </c>
      <c r="G2422" s="3">
        <v>25</v>
      </c>
      <c r="H2422" s="3" t="s">
        <v>17</v>
      </c>
      <c r="I2422" s="3" t="s">
        <v>58</v>
      </c>
      <c r="J2422" s="3">
        <v>607</v>
      </c>
      <c r="K2422" s="3">
        <v>100</v>
      </c>
      <c r="L2422" s="3">
        <v>0</v>
      </c>
      <c r="M2422" s="4">
        <f>PI()*(K2422/2)^2/1000+PI()*(L2422/2)^2/1000</f>
        <v>7.8539816339744828</v>
      </c>
      <c r="N2422" s="33">
        <v>0</v>
      </c>
      <c r="O2422" s="3">
        <v>4</v>
      </c>
      <c r="P2422" s="3">
        <v>2.2320000000000002</v>
      </c>
      <c r="Q2422" s="3">
        <v>0.82</v>
      </c>
      <c r="R2422" s="3">
        <v>0.748</v>
      </c>
      <c r="S2422" s="6">
        <v>0</v>
      </c>
      <c r="T2422" s="6">
        <f>R2422-S2422</f>
        <v>0.748</v>
      </c>
      <c r="U2422" s="3">
        <v>1.361</v>
      </c>
      <c r="V2422" s="6">
        <f>U2422-S2422</f>
        <v>1.361</v>
      </c>
      <c r="W2422" s="6">
        <f>100 - (1 - (((U2422-T2422)/U2422)+(S2422/T2422)))*100</f>
        <v>45.040411462160179</v>
      </c>
      <c r="X2422" s="11">
        <v>1.361</v>
      </c>
      <c r="Y2422" s="13">
        <f>(X2422-U2422)/U2422*100</f>
        <v>0</v>
      </c>
      <c r="Z2422" s="14" t="str">
        <f>IF(W2422&gt;10,"NA",Y2422)</f>
        <v>NA</v>
      </c>
    </row>
    <row r="2423" spans="1:26" ht="19" x14ac:dyDescent="0.25">
      <c r="A2423" s="23">
        <v>2422</v>
      </c>
      <c r="B2423" s="5" t="s">
        <v>25</v>
      </c>
      <c r="C2423" s="3" t="s">
        <v>50</v>
      </c>
      <c r="D2423" s="3" t="s">
        <v>50</v>
      </c>
      <c r="E2423" s="3" t="s">
        <v>47</v>
      </c>
      <c r="F2423" s="3" t="s">
        <v>53</v>
      </c>
      <c r="G2423" s="3">
        <v>25</v>
      </c>
      <c r="H2423" s="3" t="s">
        <v>17</v>
      </c>
      <c r="I2423" s="3" t="s">
        <v>58</v>
      </c>
      <c r="J2423" s="3">
        <v>607</v>
      </c>
      <c r="K2423" s="3">
        <v>100</v>
      </c>
      <c r="L2423" s="3">
        <v>0</v>
      </c>
      <c r="M2423" s="4">
        <f>PI()*(K2423/2)^2/1000+PI()*(L2423/2)^2/1000</f>
        <v>7.8539816339744828</v>
      </c>
      <c r="N2423" s="33">
        <v>0</v>
      </c>
      <c r="O2423" s="3">
        <v>5</v>
      </c>
      <c r="P2423" s="3">
        <v>2.702</v>
      </c>
      <c r="Q2423" s="3">
        <v>1.72</v>
      </c>
      <c r="R2423" s="3">
        <v>1.6639999999999999</v>
      </c>
      <c r="S2423" s="6">
        <v>0</v>
      </c>
      <c r="T2423" s="6">
        <f>R2423-S2423</f>
        <v>1.6639999999999999</v>
      </c>
      <c r="U2423" s="3">
        <v>1.6639999999999999</v>
      </c>
      <c r="V2423" s="6">
        <f>U2423-S2423</f>
        <v>1.6639999999999999</v>
      </c>
      <c r="W2423" s="6">
        <f>100 - (1 - (((U2423-T2423)/U2423)+(S2423/T2423)))*100</f>
        <v>0</v>
      </c>
      <c r="X2423" s="11">
        <v>1.6639999999999999</v>
      </c>
      <c r="Y2423" s="13">
        <f>(X2423-U2423)/U2423*100</f>
        <v>0</v>
      </c>
      <c r="Z2423" s="14">
        <f>IF(W2423&gt;10,"NA",Y2423)</f>
        <v>0</v>
      </c>
    </row>
    <row r="2424" spans="1:26" ht="19" x14ac:dyDescent="0.25">
      <c r="A2424" s="23">
        <v>2423</v>
      </c>
      <c r="B2424" s="5" t="s">
        <v>25</v>
      </c>
      <c r="C2424" s="3" t="s">
        <v>50</v>
      </c>
      <c r="D2424" s="3" t="s">
        <v>50</v>
      </c>
      <c r="E2424" s="3" t="s">
        <v>47</v>
      </c>
      <c r="F2424" s="3" t="s">
        <v>53</v>
      </c>
      <c r="G2424" s="3">
        <v>25</v>
      </c>
      <c r="H2424" s="3" t="s">
        <v>17</v>
      </c>
      <c r="I2424" s="3" t="s">
        <v>58</v>
      </c>
      <c r="J2424" s="3">
        <v>607</v>
      </c>
      <c r="K2424" s="3">
        <v>100</v>
      </c>
      <c r="L2424" s="3">
        <v>0</v>
      </c>
      <c r="M2424" s="4">
        <f>PI()*(K2424/2)^2/1000+PI()*(L2424/2)^2/1000</f>
        <v>7.8539816339744828</v>
      </c>
      <c r="N2424" s="33">
        <v>0</v>
      </c>
      <c r="O2424" s="3">
        <v>6</v>
      </c>
      <c r="P2424" s="3">
        <v>2.7450000000000001</v>
      </c>
      <c r="Q2424" s="3">
        <v>1.583</v>
      </c>
      <c r="R2424" s="3">
        <v>1.5389999999999999</v>
      </c>
      <c r="S2424" s="6">
        <v>0</v>
      </c>
      <c r="T2424" s="6">
        <f>R2424-S2424</f>
        <v>1.5389999999999999</v>
      </c>
      <c r="U2424" s="3">
        <v>1.5389999999999999</v>
      </c>
      <c r="V2424" s="6">
        <f>U2424-S2424</f>
        <v>1.5389999999999999</v>
      </c>
      <c r="W2424" s="6">
        <f>100 - (1 - (((U2424-T2424)/U2424)+(S2424/T2424)))*100</f>
        <v>0</v>
      </c>
      <c r="X2424" s="11">
        <v>1.5389999999999999</v>
      </c>
      <c r="Y2424" s="13">
        <f>(X2424-U2424)/U2424*100</f>
        <v>0</v>
      </c>
      <c r="Z2424" s="14">
        <f>IF(W2424&gt;10,"NA",Y2424)</f>
        <v>0</v>
      </c>
    </row>
    <row r="2425" spans="1:26" ht="19" x14ac:dyDescent="0.25">
      <c r="A2425" s="23">
        <v>2424</v>
      </c>
      <c r="B2425" s="5" t="s">
        <v>25</v>
      </c>
      <c r="C2425" s="3" t="s">
        <v>50</v>
      </c>
      <c r="D2425" s="3" t="s">
        <v>50</v>
      </c>
      <c r="E2425" s="3" t="s">
        <v>47</v>
      </c>
      <c r="F2425" s="3" t="s">
        <v>53</v>
      </c>
      <c r="G2425" s="3">
        <v>25</v>
      </c>
      <c r="H2425" s="3" t="s">
        <v>17</v>
      </c>
      <c r="I2425" s="3" t="s">
        <v>58</v>
      </c>
      <c r="J2425" s="3">
        <v>607</v>
      </c>
      <c r="K2425" s="3">
        <v>100</v>
      </c>
      <c r="L2425" s="3">
        <v>0</v>
      </c>
      <c r="M2425" s="4">
        <f>PI()*(K2425/2)^2/1000+PI()*(L2425/2)^2/1000</f>
        <v>7.8539816339744828</v>
      </c>
      <c r="N2425" s="33">
        <v>0</v>
      </c>
      <c r="O2425" s="3">
        <v>7</v>
      </c>
      <c r="P2425" s="3">
        <v>1.849</v>
      </c>
      <c r="Q2425" s="3">
        <v>0.97599999999999998</v>
      </c>
      <c r="R2425" s="3">
        <v>0.94799999999999995</v>
      </c>
      <c r="S2425" s="6">
        <v>0</v>
      </c>
      <c r="T2425" s="6">
        <f>R2425-S2425</f>
        <v>0.94799999999999995</v>
      </c>
      <c r="U2425" s="3">
        <v>0.94799999999999995</v>
      </c>
      <c r="V2425" s="6">
        <f>U2425-S2425</f>
        <v>0.94799999999999995</v>
      </c>
      <c r="W2425" s="6">
        <f>100 - (1 - (((U2425-T2425)/U2425)+(S2425/T2425)))*100</f>
        <v>0</v>
      </c>
      <c r="X2425" s="11">
        <v>0.94799999999999995</v>
      </c>
      <c r="Y2425" s="13">
        <f>(X2425-U2425)/U2425*100</f>
        <v>0</v>
      </c>
      <c r="Z2425" s="14">
        <f>IF(W2425&gt;10,"NA",Y2425)</f>
        <v>0</v>
      </c>
    </row>
    <row r="2426" spans="1:26" ht="19" x14ac:dyDescent="0.25">
      <c r="A2426" s="23">
        <v>2425</v>
      </c>
      <c r="B2426" s="5" t="s">
        <v>25</v>
      </c>
      <c r="C2426" s="3" t="s">
        <v>50</v>
      </c>
      <c r="D2426" s="3" t="s">
        <v>50</v>
      </c>
      <c r="E2426" s="3" t="s">
        <v>47</v>
      </c>
      <c r="F2426" s="3" t="s">
        <v>53</v>
      </c>
      <c r="G2426" s="3">
        <v>25</v>
      </c>
      <c r="H2426" s="3" t="s">
        <v>17</v>
      </c>
      <c r="I2426" s="3" t="s">
        <v>58</v>
      </c>
      <c r="J2426" s="3">
        <v>607</v>
      </c>
      <c r="K2426" s="3">
        <v>100</v>
      </c>
      <c r="L2426" s="3">
        <v>0</v>
      </c>
      <c r="M2426" s="4">
        <f>PI()*(K2426/2)^2/1000+PI()*(L2426/2)^2/1000</f>
        <v>7.8539816339744828</v>
      </c>
      <c r="N2426" s="33">
        <v>0</v>
      </c>
      <c r="O2426" s="3">
        <v>8</v>
      </c>
      <c r="P2426" s="3">
        <v>1.5469999999999999</v>
      </c>
      <c r="Q2426" s="3">
        <v>0.70899999999999996</v>
      </c>
      <c r="R2426" s="3">
        <v>0.67800000000000005</v>
      </c>
      <c r="S2426" s="6">
        <v>0</v>
      </c>
      <c r="T2426" s="6">
        <f>R2426-S2426</f>
        <v>0.67800000000000005</v>
      </c>
      <c r="U2426" s="3">
        <v>0.67800000000000005</v>
      </c>
      <c r="V2426" s="6">
        <f>U2426-S2426</f>
        <v>0.67800000000000005</v>
      </c>
      <c r="W2426" s="6">
        <f>100 - (1 - (((U2426-T2426)/U2426)+(S2426/T2426)))*100</f>
        <v>0</v>
      </c>
      <c r="X2426" s="11">
        <v>0.67800000000000005</v>
      </c>
      <c r="Y2426" s="13">
        <f>(X2426-U2426)/U2426*100</f>
        <v>0</v>
      </c>
      <c r="Z2426" s="14">
        <f>IF(W2426&gt;10,"NA",Y2426)</f>
        <v>0</v>
      </c>
    </row>
    <row r="2427" spans="1:26" ht="19" x14ac:dyDescent="0.25">
      <c r="A2427" s="23">
        <v>2426</v>
      </c>
      <c r="B2427" s="5" t="s">
        <v>25</v>
      </c>
      <c r="C2427" s="3" t="s">
        <v>50</v>
      </c>
      <c r="D2427" s="3" t="s">
        <v>50</v>
      </c>
      <c r="E2427" s="3" t="s">
        <v>47</v>
      </c>
      <c r="F2427" s="3" t="s">
        <v>53</v>
      </c>
      <c r="G2427" s="3">
        <v>25</v>
      </c>
      <c r="H2427" s="3" t="s">
        <v>17</v>
      </c>
      <c r="I2427" s="3" t="s">
        <v>58</v>
      </c>
      <c r="J2427" s="3">
        <v>607</v>
      </c>
      <c r="K2427" s="3">
        <v>100</v>
      </c>
      <c r="L2427" s="3">
        <v>0</v>
      </c>
      <c r="M2427" s="4">
        <f>PI()*(K2427/2)^2/1000+PI()*(L2427/2)^2/1000</f>
        <v>7.8539816339744828</v>
      </c>
      <c r="N2427" s="33">
        <v>0</v>
      </c>
      <c r="O2427" s="3">
        <v>9</v>
      </c>
      <c r="P2427" s="3">
        <v>2.6589999999999998</v>
      </c>
      <c r="Q2427" s="3">
        <v>1.425</v>
      </c>
      <c r="R2427" s="3">
        <v>1.391</v>
      </c>
      <c r="S2427" s="6">
        <v>0</v>
      </c>
      <c r="T2427" s="6">
        <f>R2427-S2427</f>
        <v>1.391</v>
      </c>
      <c r="U2427" s="3">
        <v>1.73</v>
      </c>
      <c r="V2427" s="6">
        <f>U2427-S2427</f>
        <v>1.73</v>
      </c>
      <c r="W2427" s="6">
        <f>100 - (1 - (((U2427-T2427)/U2427)+(S2427/T2427)))*100</f>
        <v>19.595375722543352</v>
      </c>
      <c r="X2427" s="11">
        <v>1.73</v>
      </c>
      <c r="Y2427" s="13">
        <f>(X2427-U2427)/U2427*100</f>
        <v>0</v>
      </c>
      <c r="Z2427" s="14" t="str">
        <f>IF(W2427&gt;10,"NA",Y2427)</f>
        <v>NA</v>
      </c>
    </row>
    <row r="2428" spans="1:26" ht="19" x14ac:dyDescent="0.25">
      <c r="A2428" s="23">
        <v>2427</v>
      </c>
      <c r="B2428" s="5" t="s">
        <v>25</v>
      </c>
      <c r="C2428" s="3" t="s">
        <v>50</v>
      </c>
      <c r="D2428" s="3" t="s">
        <v>50</v>
      </c>
      <c r="E2428" s="3" t="s">
        <v>47</v>
      </c>
      <c r="F2428" s="3" t="s">
        <v>53</v>
      </c>
      <c r="G2428" s="3">
        <v>25</v>
      </c>
      <c r="H2428" s="3" t="s">
        <v>17</v>
      </c>
      <c r="I2428" s="3" t="s">
        <v>58</v>
      </c>
      <c r="J2428" s="3">
        <v>607</v>
      </c>
      <c r="K2428" s="3">
        <v>100</v>
      </c>
      <c r="L2428" s="3">
        <v>0</v>
      </c>
      <c r="M2428" s="4">
        <f>PI()*(K2428/2)^2/1000+PI()*(L2428/2)^2/1000</f>
        <v>7.8539816339744828</v>
      </c>
      <c r="N2428" s="33">
        <v>0</v>
      </c>
      <c r="O2428" s="3">
        <v>10</v>
      </c>
      <c r="P2428" s="3">
        <v>2.484</v>
      </c>
      <c r="Q2428" s="3">
        <v>1.698</v>
      </c>
      <c r="R2428" s="3">
        <v>1.6519999999999999</v>
      </c>
      <c r="S2428" s="6">
        <v>0</v>
      </c>
      <c r="T2428" s="6">
        <f>R2428-S2428</f>
        <v>1.6519999999999999</v>
      </c>
      <c r="U2428" s="3">
        <v>1.651</v>
      </c>
      <c r="V2428" s="6">
        <f>U2428-S2428</f>
        <v>1.651</v>
      </c>
      <c r="W2428" s="6">
        <f>100 - (1 - (((U2428-T2428)/U2428)+(S2428/T2428)))*100</f>
        <v>-6.0569351907929558E-2</v>
      </c>
      <c r="X2428" s="11">
        <v>1.651</v>
      </c>
      <c r="Y2428" s="13">
        <f>(X2428-U2428)/U2428*100</f>
        <v>0</v>
      </c>
      <c r="Z2428" s="14">
        <f>IF(W2428&gt;10,"NA",Y2428)</f>
        <v>0</v>
      </c>
    </row>
    <row r="2429" spans="1:26" ht="19" x14ac:dyDescent="0.25">
      <c r="A2429" s="23">
        <v>2428</v>
      </c>
      <c r="B2429" s="5" t="s">
        <v>25</v>
      </c>
      <c r="C2429" s="3" t="s">
        <v>50</v>
      </c>
      <c r="D2429" s="3" t="s">
        <v>50</v>
      </c>
      <c r="E2429" s="3" t="s">
        <v>47</v>
      </c>
      <c r="F2429" s="3" t="s">
        <v>53</v>
      </c>
      <c r="G2429" s="3">
        <v>26</v>
      </c>
      <c r="H2429" s="3" t="s">
        <v>9</v>
      </c>
      <c r="I2429" s="3" t="s">
        <v>42</v>
      </c>
      <c r="J2429" s="3">
        <v>604</v>
      </c>
      <c r="K2429" s="3">
        <v>60</v>
      </c>
      <c r="L2429" s="3">
        <v>50</v>
      </c>
      <c r="M2429" s="4">
        <f>PI()*(K2429/2)^2/1000+PI()*(L2429/2)^2/1000</f>
        <v>4.7909287967244349</v>
      </c>
      <c r="N2429" s="33">
        <v>0</v>
      </c>
      <c r="O2429" s="3">
        <v>1</v>
      </c>
      <c r="P2429" s="3">
        <v>3.242</v>
      </c>
      <c r="Q2429" s="3">
        <v>2.3490000000000002</v>
      </c>
      <c r="R2429" s="3">
        <v>2.3490000000000002</v>
      </c>
      <c r="S2429" s="6">
        <v>0</v>
      </c>
      <c r="T2429" s="6">
        <f>R2429-S2429</f>
        <v>2.3490000000000002</v>
      </c>
      <c r="U2429" s="3">
        <v>2.573</v>
      </c>
      <c r="V2429" s="6">
        <f>U2429-S2429</f>
        <v>2.573</v>
      </c>
      <c r="W2429" s="6">
        <f>100 - (1 - (((U2429-T2429)/U2429)+(S2429/T2429)))*100</f>
        <v>8.7057909055577056</v>
      </c>
      <c r="X2429" s="11">
        <v>2.573</v>
      </c>
      <c r="Y2429" s="13">
        <f>(X2429-U2429)/U2429*100</f>
        <v>0</v>
      </c>
      <c r="Z2429" s="14">
        <f>IF(W2429&gt;10,"NA",Y2429)</f>
        <v>0</v>
      </c>
    </row>
    <row r="2430" spans="1:26" ht="19" x14ac:dyDescent="0.25">
      <c r="A2430" s="23">
        <v>2429</v>
      </c>
      <c r="B2430" s="5" t="s">
        <v>25</v>
      </c>
      <c r="C2430" s="3" t="s">
        <v>50</v>
      </c>
      <c r="D2430" s="3" t="s">
        <v>50</v>
      </c>
      <c r="E2430" s="3" t="s">
        <v>47</v>
      </c>
      <c r="F2430" s="3" t="s">
        <v>53</v>
      </c>
      <c r="G2430" s="3">
        <v>26</v>
      </c>
      <c r="H2430" s="3" t="s">
        <v>9</v>
      </c>
      <c r="I2430" s="3" t="s">
        <v>42</v>
      </c>
      <c r="J2430" s="3">
        <v>604</v>
      </c>
      <c r="K2430" s="3">
        <v>60</v>
      </c>
      <c r="L2430" s="3">
        <v>50</v>
      </c>
      <c r="M2430" s="4">
        <f>PI()*(K2430/2)^2/1000+PI()*(L2430/2)^2/1000</f>
        <v>4.7909287967244349</v>
      </c>
      <c r="N2430" s="33">
        <v>1</v>
      </c>
      <c r="O2430" s="3">
        <v>2</v>
      </c>
      <c r="P2430" s="3">
        <v>2.1779999999999999</v>
      </c>
      <c r="Q2430" s="3">
        <v>1.095</v>
      </c>
      <c r="R2430" s="3">
        <v>1.0229999999999999</v>
      </c>
      <c r="S2430" s="6">
        <v>0</v>
      </c>
      <c r="T2430" s="6">
        <f>R2430-S2430</f>
        <v>1.0229999999999999</v>
      </c>
      <c r="U2430" s="3">
        <v>1.0449999999999999</v>
      </c>
      <c r="V2430" s="6">
        <f>U2430-S2430</f>
        <v>1.0449999999999999</v>
      </c>
      <c r="W2430" s="6">
        <f>100 - (1 - (((U2430-T2430)/U2430)+(S2430/T2430)))*100</f>
        <v>2.1052631578947398</v>
      </c>
      <c r="X2430" s="11">
        <v>1.0449999999999999</v>
      </c>
      <c r="Y2430" s="13">
        <f>(X2430-U2430)/U2430*100</f>
        <v>0</v>
      </c>
      <c r="Z2430" s="14">
        <f>IF(W2430&gt;10,"NA",Y2430)</f>
        <v>0</v>
      </c>
    </row>
    <row r="2431" spans="1:26" ht="19" x14ac:dyDescent="0.25">
      <c r="A2431" s="23">
        <v>2430</v>
      </c>
      <c r="B2431" s="5" t="s">
        <v>25</v>
      </c>
      <c r="C2431" s="3" t="s">
        <v>50</v>
      </c>
      <c r="D2431" s="3" t="s">
        <v>50</v>
      </c>
      <c r="E2431" s="3" t="s">
        <v>47</v>
      </c>
      <c r="F2431" s="3" t="s">
        <v>53</v>
      </c>
      <c r="G2431" s="3">
        <v>26</v>
      </c>
      <c r="H2431" s="3" t="s">
        <v>9</v>
      </c>
      <c r="I2431" s="3" t="s">
        <v>42</v>
      </c>
      <c r="J2431" s="3">
        <v>604</v>
      </c>
      <c r="K2431" s="3">
        <v>60</v>
      </c>
      <c r="L2431" s="3">
        <v>50</v>
      </c>
      <c r="M2431" s="4">
        <f>PI()*(K2431/2)^2/1000+PI()*(L2431/2)^2/1000</f>
        <v>4.7909287967244349</v>
      </c>
      <c r="N2431" s="33">
        <v>1</v>
      </c>
      <c r="O2431" s="3">
        <v>3</v>
      </c>
      <c r="P2431" s="3">
        <v>2.1070000000000002</v>
      </c>
      <c r="Q2431" s="3">
        <v>1.083</v>
      </c>
      <c r="R2431" s="3">
        <v>1.018</v>
      </c>
      <c r="S2431" s="6">
        <v>0</v>
      </c>
      <c r="T2431" s="6">
        <f>R2431-S2431</f>
        <v>1.018</v>
      </c>
      <c r="U2431" s="3">
        <v>1.141</v>
      </c>
      <c r="V2431" s="6">
        <f>U2431-S2431</f>
        <v>1.141</v>
      </c>
      <c r="W2431" s="6">
        <f>100 - (1 - (((U2431-T2431)/U2431)+(S2431/T2431)))*100</f>
        <v>10.780017528483782</v>
      </c>
      <c r="X2431" s="11">
        <v>1.141</v>
      </c>
      <c r="Y2431" s="13">
        <f>(X2431-U2431)/U2431*100</f>
        <v>0</v>
      </c>
      <c r="Z2431" s="14" t="str">
        <f>IF(W2431&gt;10,"NA",Y2431)</f>
        <v>NA</v>
      </c>
    </row>
    <row r="2432" spans="1:26" ht="19" x14ac:dyDescent="0.25">
      <c r="A2432" s="23">
        <v>2431</v>
      </c>
      <c r="B2432" s="5" t="s">
        <v>25</v>
      </c>
      <c r="C2432" s="3" t="s">
        <v>50</v>
      </c>
      <c r="D2432" s="3" t="s">
        <v>50</v>
      </c>
      <c r="E2432" s="3" t="s">
        <v>47</v>
      </c>
      <c r="F2432" s="3" t="s">
        <v>53</v>
      </c>
      <c r="G2432" s="3">
        <v>26</v>
      </c>
      <c r="H2432" s="3" t="s">
        <v>9</v>
      </c>
      <c r="I2432" s="3" t="s">
        <v>42</v>
      </c>
      <c r="J2432" s="3">
        <v>604</v>
      </c>
      <c r="K2432" s="3">
        <v>60</v>
      </c>
      <c r="L2432" s="3">
        <v>50</v>
      </c>
      <c r="M2432" s="4">
        <f>PI()*(K2432/2)^2/1000+PI()*(L2432/2)^2/1000</f>
        <v>4.7909287967244349</v>
      </c>
      <c r="N2432" s="33">
        <v>0</v>
      </c>
      <c r="O2432" s="3">
        <v>4</v>
      </c>
      <c r="P2432" s="3">
        <v>2.5680000000000001</v>
      </c>
      <c r="Q2432" s="3">
        <v>1.1839999999999999</v>
      </c>
      <c r="R2432" s="3">
        <v>1.1839999999999999</v>
      </c>
      <c r="S2432" s="6">
        <v>0</v>
      </c>
      <c r="T2432" s="6">
        <f>R2432-S2432</f>
        <v>1.1839999999999999</v>
      </c>
      <c r="U2432" s="3">
        <v>1.581</v>
      </c>
      <c r="V2432" s="6">
        <f>U2432-S2432</f>
        <v>1.581</v>
      </c>
      <c r="W2432" s="6">
        <f>100 - (1 - (((U2432-T2432)/U2432)+(S2432/T2432)))*100</f>
        <v>25.110689437065147</v>
      </c>
      <c r="X2432" s="11">
        <v>1.581</v>
      </c>
      <c r="Y2432" s="13">
        <f>(X2432-U2432)/U2432*100</f>
        <v>0</v>
      </c>
      <c r="Z2432" s="14" t="str">
        <f>IF(W2432&gt;10,"NA",Y2432)</f>
        <v>NA</v>
      </c>
    </row>
    <row r="2433" spans="1:26" ht="19" x14ac:dyDescent="0.25">
      <c r="A2433" s="23">
        <v>2432</v>
      </c>
      <c r="B2433" s="5" t="s">
        <v>25</v>
      </c>
      <c r="C2433" s="3" t="s">
        <v>50</v>
      </c>
      <c r="D2433" s="3" t="s">
        <v>50</v>
      </c>
      <c r="E2433" s="3" t="s">
        <v>47</v>
      </c>
      <c r="F2433" s="3" t="s">
        <v>53</v>
      </c>
      <c r="G2433" s="3">
        <v>26</v>
      </c>
      <c r="H2433" s="3" t="s">
        <v>9</v>
      </c>
      <c r="I2433" s="3" t="s">
        <v>42</v>
      </c>
      <c r="J2433" s="3">
        <v>604</v>
      </c>
      <c r="K2433" s="3">
        <v>60</v>
      </c>
      <c r="L2433" s="3">
        <v>50</v>
      </c>
      <c r="M2433" s="4">
        <f>PI()*(K2433/2)^2/1000+PI()*(L2433/2)^2/1000</f>
        <v>4.7909287967244349</v>
      </c>
      <c r="N2433" s="33">
        <v>0</v>
      </c>
      <c r="O2433" s="3">
        <v>5</v>
      </c>
      <c r="P2433" s="3">
        <v>3.1139999999999999</v>
      </c>
      <c r="Q2433" s="3">
        <v>2.3460000000000001</v>
      </c>
      <c r="R2433" s="3">
        <v>2.3460000000000001</v>
      </c>
      <c r="S2433" s="6">
        <v>0</v>
      </c>
      <c r="T2433" s="6">
        <f>R2433-S2433</f>
        <v>2.3460000000000001</v>
      </c>
      <c r="U2433" s="3">
        <v>2.3460000000000001</v>
      </c>
      <c r="V2433" s="6">
        <f>U2433-S2433</f>
        <v>2.3460000000000001</v>
      </c>
      <c r="W2433" s="6">
        <f>100 - (1 - (((U2433-T2433)/U2433)+(S2433/T2433)))*100</f>
        <v>0</v>
      </c>
      <c r="X2433" s="11">
        <v>2.3460000000000001</v>
      </c>
      <c r="Y2433" s="13">
        <f>(X2433-U2433)/U2433*100</f>
        <v>0</v>
      </c>
      <c r="Z2433" s="14">
        <f>IF(W2433&gt;10,"NA",Y2433)</f>
        <v>0</v>
      </c>
    </row>
    <row r="2434" spans="1:26" ht="19" x14ac:dyDescent="0.25">
      <c r="A2434" s="23">
        <v>2433</v>
      </c>
      <c r="B2434" s="5" t="s">
        <v>25</v>
      </c>
      <c r="C2434" s="3" t="s">
        <v>50</v>
      </c>
      <c r="D2434" s="3" t="s">
        <v>50</v>
      </c>
      <c r="E2434" s="3" t="s">
        <v>47</v>
      </c>
      <c r="F2434" s="3" t="s">
        <v>53</v>
      </c>
      <c r="G2434" s="3">
        <v>26</v>
      </c>
      <c r="H2434" s="3" t="s">
        <v>9</v>
      </c>
      <c r="I2434" s="3" t="s">
        <v>42</v>
      </c>
      <c r="J2434" s="3">
        <v>604</v>
      </c>
      <c r="K2434" s="3">
        <v>60</v>
      </c>
      <c r="L2434" s="3">
        <v>50</v>
      </c>
      <c r="M2434" s="4">
        <f>PI()*(K2434/2)^2/1000+PI()*(L2434/2)^2/1000</f>
        <v>4.7909287967244349</v>
      </c>
      <c r="N2434" s="33">
        <v>0</v>
      </c>
      <c r="O2434" s="3">
        <v>6</v>
      </c>
      <c r="P2434" s="3">
        <v>3.6179999999999999</v>
      </c>
      <c r="Q2434" s="3">
        <v>3.0750000000000002</v>
      </c>
      <c r="R2434" s="3">
        <v>3.0750000000000002</v>
      </c>
      <c r="S2434" s="6">
        <v>0</v>
      </c>
      <c r="T2434" s="6">
        <f>R2434-S2434</f>
        <v>3.0750000000000002</v>
      </c>
      <c r="U2434" s="3">
        <v>3.0750000000000002</v>
      </c>
      <c r="V2434" s="6">
        <f>U2434-S2434</f>
        <v>3.0750000000000002</v>
      </c>
      <c r="W2434" s="6">
        <f>100 - (1 - (((U2434-T2434)/U2434)+(S2434/T2434)))*100</f>
        <v>0</v>
      </c>
      <c r="X2434" s="11">
        <v>3.0750000000000002</v>
      </c>
      <c r="Y2434" s="13">
        <f>(X2434-U2434)/U2434*100</f>
        <v>0</v>
      </c>
      <c r="Z2434" s="14">
        <f>IF(W2434&gt;10,"NA",Y2434)</f>
        <v>0</v>
      </c>
    </row>
    <row r="2435" spans="1:26" ht="19" x14ac:dyDescent="0.25">
      <c r="A2435" s="23">
        <v>2434</v>
      </c>
      <c r="B2435" s="5" t="s">
        <v>25</v>
      </c>
      <c r="C2435" s="3" t="s">
        <v>50</v>
      </c>
      <c r="D2435" s="3" t="s">
        <v>50</v>
      </c>
      <c r="E2435" s="3" t="s">
        <v>47</v>
      </c>
      <c r="F2435" s="3" t="s">
        <v>53</v>
      </c>
      <c r="G2435" s="3">
        <v>26</v>
      </c>
      <c r="H2435" s="3" t="s">
        <v>9</v>
      </c>
      <c r="I2435" s="3" t="s">
        <v>42</v>
      </c>
      <c r="J2435" s="3">
        <v>604</v>
      </c>
      <c r="K2435" s="3">
        <v>60</v>
      </c>
      <c r="L2435" s="3">
        <v>50</v>
      </c>
      <c r="M2435" s="4">
        <f>PI()*(K2435/2)^2/1000+PI()*(L2435/2)^2/1000</f>
        <v>4.7909287967244349</v>
      </c>
      <c r="N2435" s="33">
        <v>0</v>
      </c>
      <c r="O2435" s="3">
        <v>7</v>
      </c>
      <c r="P2435" s="3">
        <v>3.4169999999999998</v>
      </c>
      <c r="Q2435" s="3">
        <v>2.6150000000000002</v>
      </c>
      <c r="R2435" s="3">
        <v>2.6150000000000002</v>
      </c>
      <c r="S2435" s="6">
        <v>0</v>
      </c>
      <c r="T2435" s="6">
        <f>R2435-S2435</f>
        <v>2.6150000000000002</v>
      </c>
      <c r="U2435" s="3">
        <v>2.6680000000000001</v>
      </c>
      <c r="V2435" s="6">
        <f>U2435-S2435</f>
        <v>2.6680000000000001</v>
      </c>
      <c r="W2435" s="6">
        <f>100 - (1 - (((U2435-T2435)/U2435)+(S2435/T2435)))*100</f>
        <v>1.9865067466266879</v>
      </c>
      <c r="X2435" s="11">
        <v>2.6680000000000001</v>
      </c>
      <c r="Y2435" s="13">
        <f>(X2435-U2435)/U2435*100</f>
        <v>0</v>
      </c>
      <c r="Z2435" s="14">
        <f>IF(W2435&gt;10,"NA",Y2435)</f>
        <v>0</v>
      </c>
    </row>
    <row r="2436" spans="1:26" ht="19" x14ac:dyDescent="0.25">
      <c r="A2436" s="23">
        <v>2435</v>
      </c>
      <c r="B2436" s="5" t="s">
        <v>25</v>
      </c>
      <c r="C2436" s="3" t="s">
        <v>50</v>
      </c>
      <c r="D2436" s="3" t="s">
        <v>50</v>
      </c>
      <c r="E2436" s="3" t="s">
        <v>47</v>
      </c>
      <c r="F2436" s="3" t="s">
        <v>53</v>
      </c>
      <c r="G2436" s="3">
        <v>26</v>
      </c>
      <c r="H2436" s="3" t="s">
        <v>9</v>
      </c>
      <c r="I2436" s="3" t="s">
        <v>42</v>
      </c>
      <c r="J2436" s="3">
        <v>604</v>
      </c>
      <c r="K2436" s="3">
        <v>60</v>
      </c>
      <c r="L2436" s="3">
        <v>50</v>
      </c>
      <c r="M2436" s="4">
        <f>PI()*(K2436/2)^2/1000+PI()*(L2436/2)^2/1000</f>
        <v>4.7909287967244349</v>
      </c>
      <c r="N2436" s="33">
        <v>0</v>
      </c>
      <c r="O2436" s="3">
        <v>8</v>
      </c>
      <c r="P2436" s="3">
        <v>3.2429999999999999</v>
      </c>
      <c r="Q2436" s="3">
        <v>2.4670000000000001</v>
      </c>
      <c r="R2436" s="3">
        <v>2.3919999999999999</v>
      </c>
      <c r="S2436" s="6">
        <v>0</v>
      </c>
      <c r="T2436" s="6">
        <f>R2436-S2436</f>
        <v>2.3919999999999999</v>
      </c>
      <c r="U2436" s="3">
        <v>2.3919999999999999</v>
      </c>
      <c r="V2436" s="6">
        <f>U2436-S2436</f>
        <v>2.3919999999999999</v>
      </c>
      <c r="W2436" s="6">
        <f>100 - (1 - (((U2436-T2436)/U2436)+(S2436/T2436)))*100</f>
        <v>0</v>
      </c>
      <c r="X2436" s="11">
        <v>2.3919999999999999</v>
      </c>
      <c r="Y2436" s="13">
        <f>(X2436-U2436)/U2436*100</f>
        <v>0</v>
      </c>
      <c r="Z2436" s="14">
        <f>IF(W2436&gt;10,"NA",Y2436)</f>
        <v>0</v>
      </c>
    </row>
    <row r="2437" spans="1:26" ht="19" x14ac:dyDescent="0.25">
      <c r="A2437" s="23">
        <v>2436</v>
      </c>
      <c r="B2437" s="5" t="s">
        <v>25</v>
      </c>
      <c r="C2437" s="3" t="s">
        <v>50</v>
      </c>
      <c r="D2437" s="3" t="s">
        <v>50</v>
      </c>
      <c r="E2437" s="3" t="s">
        <v>47</v>
      </c>
      <c r="F2437" s="3" t="s">
        <v>53</v>
      </c>
      <c r="G2437" s="3">
        <v>26</v>
      </c>
      <c r="H2437" s="3" t="s">
        <v>9</v>
      </c>
      <c r="I2437" s="3" t="s">
        <v>42</v>
      </c>
      <c r="J2437" s="3">
        <v>604</v>
      </c>
      <c r="K2437" s="3">
        <v>60</v>
      </c>
      <c r="L2437" s="3">
        <v>50</v>
      </c>
      <c r="M2437" s="4">
        <f>PI()*(K2437/2)^2/1000+PI()*(L2437/2)^2/1000</f>
        <v>4.7909287967244349</v>
      </c>
      <c r="N2437" s="33">
        <v>0</v>
      </c>
      <c r="O2437" s="3">
        <v>9</v>
      </c>
      <c r="P2437" s="3">
        <v>2.8039999999999998</v>
      </c>
      <c r="Q2437" s="3">
        <v>1.9350000000000001</v>
      </c>
      <c r="R2437" s="3">
        <v>1.9159999999999999</v>
      </c>
      <c r="S2437" s="6">
        <v>0</v>
      </c>
      <c r="T2437" s="6">
        <f>R2437-S2437</f>
        <v>1.9159999999999999</v>
      </c>
      <c r="U2437" s="3">
        <v>1.944</v>
      </c>
      <c r="V2437" s="6">
        <f>U2437-S2437</f>
        <v>1.944</v>
      </c>
      <c r="W2437" s="6">
        <f>100 - (1 - (((U2437-T2437)/U2437)+(S2437/T2437)))*100</f>
        <v>1.4403292181069958</v>
      </c>
      <c r="X2437" s="11">
        <v>1.944</v>
      </c>
      <c r="Y2437" s="13">
        <f>(X2437-U2437)/U2437*100</f>
        <v>0</v>
      </c>
      <c r="Z2437" s="14">
        <f>IF(W2437&gt;10,"NA",Y2437)</f>
        <v>0</v>
      </c>
    </row>
    <row r="2438" spans="1:26" ht="19" x14ac:dyDescent="0.25">
      <c r="A2438" s="23">
        <v>2437</v>
      </c>
      <c r="B2438" s="5" t="s">
        <v>25</v>
      </c>
      <c r="C2438" s="3" t="s">
        <v>50</v>
      </c>
      <c r="D2438" s="3" t="s">
        <v>50</v>
      </c>
      <c r="E2438" s="3" t="s">
        <v>47</v>
      </c>
      <c r="F2438" s="3" t="s">
        <v>53</v>
      </c>
      <c r="G2438" s="3">
        <v>26</v>
      </c>
      <c r="H2438" s="3" t="s">
        <v>17</v>
      </c>
      <c r="I2438" s="3" t="s">
        <v>42</v>
      </c>
      <c r="J2438" s="3">
        <v>604</v>
      </c>
      <c r="K2438" s="3">
        <v>60</v>
      </c>
      <c r="L2438" s="3">
        <v>50</v>
      </c>
      <c r="M2438" s="4">
        <f>PI()*(K2438/2)^2/1000+PI()*(L2438/2)^2/1000</f>
        <v>4.7909287967244349</v>
      </c>
      <c r="N2438" s="33">
        <v>0</v>
      </c>
      <c r="O2438" s="3">
        <v>1</v>
      </c>
      <c r="P2438" s="3">
        <v>2.9350000000000001</v>
      </c>
      <c r="Q2438" s="3">
        <v>1.7549999999999999</v>
      </c>
      <c r="R2438" s="3">
        <v>1.7230000000000001</v>
      </c>
      <c r="S2438" s="6">
        <v>0</v>
      </c>
      <c r="T2438" s="6">
        <f>R2438-S2438</f>
        <v>1.7230000000000001</v>
      </c>
      <c r="U2438" s="3">
        <v>1.84</v>
      </c>
      <c r="V2438" s="6">
        <f>U2438-S2438</f>
        <v>1.84</v>
      </c>
      <c r="W2438" s="6">
        <f>100 - (1 - (((U2438-T2438)/U2438)+(S2438/T2438)))*100</f>
        <v>6.3586956521739069</v>
      </c>
      <c r="X2438" s="3">
        <v>1.84</v>
      </c>
      <c r="Y2438" s="13">
        <f>(X2438-U2438)/U2438*100</f>
        <v>0</v>
      </c>
      <c r="Z2438" s="14">
        <f>IF(W2438&gt;10,"NA",Y2438)</f>
        <v>0</v>
      </c>
    </row>
    <row r="2439" spans="1:26" ht="19" x14ac:dyDescent="0.25">
      <c r="A2439" s="23">
        <v>2438</v>
      </c>
      <c r="B2439" s="5" t="s">
        <v>25</v>
      </c>
      <c r="C2439" s="3" t="s">
        <v>50</v>
      </c>
      <c r="D2439" s="3" t="s">
        <v>50</v>
      </c>
      <c r="E2439" s="3" t="s">
        <v>47</v>
      </c>
      <c r="F2439" s="3" t="s">
        <v>53</v>
      </c>
      <c r="G2439" s="3">
        <v>26</v>
      </c>
      <c r="H2439" s="3" t="s">
        <v>17</v>
      </c>
      <c r="I2439" s="3" t="s">
        <v>42</v>
      </c>
      <c r="J2439" s="3">
        <v>604</v>
      </c>
      <c r="K2439" s="3">
        <v>60</v>
      </c>
      <c r="L2439" s="3">
        <v>50</v>
      </c>
      <c r="M2439" s="4">
        <f>PI()*(K2439/2)^2/1000+PI()*(L2439/2)^2/1000</f>
        <v>4.7909287967244349</v>
      </c>
      <c r="N2439" s="33">
        <v>0</v>
      </c>
      <c r="O2439" s="3">
        <v>2</v>
      </c>
      <c r="P2439" s="3">
        <v>2.7639999999999998</v>
      </c>
      <c r="Q2439" s="3">
        <v>1.677</v>
      </c>
      <c r="R2439" s="3">
        <v>1.6220000000000001</v>
      </c>
      <c r="S2439" s="6">
        <v>0</v>
      </c>
      <c r="T2439" s="6">
        <f>R2439-S2439</f>
        <v>1.6220000000000001</v>
      </c>
      <c r="U2439" s="3">
        <v>1.6220000000000001</v>
      </c>
      <c r="V2439" s="6">
        <f>U2439-S2439</f>
        <v>1.6220000000000001</v>
      </c>
      <c r="W2439" s="6">
        <f>100 - (1 - (((U2439-T2439)/U2439)+(S2439/T2439)))*100</f>
        <v>0</v>
      </c>
      <c r="X2439" s="3">
        <v>1.6220000000000001</v>
      </c>
      <c r="Y2439" s="13">
        <f>(X2439-U2439)/U2439*100</f>
        <v>0</v>
      </c>
      <c r="Z2439" s="14">
        <f>IF(W2439&gt;10,"NA",Y2439)</f>
        <v>0</v>
      </c>
    </row>
    <row r="2440" spans="1:26" ht="19" x14ac:dyDescent="0.25">
      <c r="A2440" s="23">
        <v>2439</v>
      </c>
      <c r="B2440" s="5" t="s">
        <v>25</v>
      </c>
      <c r="C2440" s="3" t="s">
        <v>50</v>
      </c>
      <c r="D2440" s="3" t="s">
        <v>50</v>
      </c>
      <c r="E2440" s="3" t="s">
        <v>47</v>
      </c>
      <c r="F2440" s="3" t="s">
        <v>53</v>
      </c>
      <c r="G2440" s="3">
        <v>26</v>
      </c>
      <c r="H2440" s="3" t="s">
        <v>17</v>
      </c>
      <c r="I2440" s="3" t="s">
        <v>42</v>
      </c>
      <c r="J2440" s="3">
        <v>604</v>
      </c>
      <c r="K2440" s="3">
        <v>60</v>
      </c>
      <c r="L2440" s="3">
        <v>50</v>
      </c>
      <c r="M2440" s="4">
        <f>PI()*(K2440/2)^2/1000+PI()*(L2440/2)^2/1000</f>
        <v>4.7909287967244349</v>
      </c>
      <c r="N2440" s="33">
        <v>0</v>
      </c>
      <c r="O2440" s="3">
        <v>3</v>
      </c>
      <c r="P2440" s="3">
        <v>2.3109999999999999</v>
      </c>
      <c r="Q2440" s="3">
        <v>1.024</v>
      </c>
      <c r="R2440" s="3">
        <v>1.0089999999999999</v>
      </c>
      <c r="S2440" s="6">
        <v>0</v>
      </c>
      <c r="T2440" s="6">
        <f>R2440-S2440</f>
        <v>1.0089999999999999</v>
      </c>
      <c r="U2440" s="3">
        <v>1.0089999999999999</v>
      </c>
      <c r="V2440" s="6">
        <f>U2440-S2440</f>
        <v>1.0089999999999999</v>
      </c>
      <c r="W2440" s="6">
        <f>100 - (1 - (((U2440-T2440)/U2440)+(S2440/T2440)))*100</f>
        <v>0</v>
      </c>
      <c r="X2440" s="3">
        <v>1.0089999999999999</v>
      </c>
      <c r="Y2440" s="13">
        <f>(X2440-U2440)/U2440*100</f>
        <v>0</v>
      </c>
      <c r="Z2440" s="14">
        <f>IF(W2440&gt;10,"NA",Y2440)</f>
        <v>0</v>
      </c>
    </row>
    <row r="2441" spans="1:26" ht="19" x14ac:dyDescent="0.25">
      <c r="A2441" s="23">
        <v>2440</v>
      </c>
      <c r="B2441" s="5" t="s">
        <v>25</v>
      </c>
      <c r="C2441" s="3" t="s">
        <v>50</v>
      </c>
      <c r="D2441" s="3" t="s">
        <v>50</v>
      </c>
      <c r="E2441" s="3" t="s">
        <v>47</v>
      </c>
      <c r="F2441" s="3" t="s">
        <v>53</v>
      </c>
      <c r="G2441" s="3">
        <v>26</v>
      </c>
      <c r="H2441" s="3" t="s">
        <v>17</v>
      </c>
      <c r="I2441" s="3" t="s">
        <v>42</v>
      </c>
      <c r="J2441" s="3">
        <v>604</v>
      </c>
      <c r="K2441" s="3">
        <v>60</v>
      </c>
      <c r="L2441" s="3">
        <v>50</v>
      </c>
      <c r="M2441" s="4">
        <f>PI()*(K2441/2)^2/1000+PI()*(L2441/2)^2/1000</f>
        <v>4.7909287967244349</v>
      </c>
      <c r="N2441" s="33">
        <v>0</v>
      </c>
      <c r="O2441" s="3">
        <v>4</v>
      </c>
      <c r="P2441" s="3">
        <v>2.9159999999999999</v>
      </c>
      <c r="Q2441" s="3">
        <v>1.714</v>
      </c>
      <c r="R2441" s="3">
        <v>1.677</v>
      </c>
      <c r="S2441" s="6">
        <v>0</v>
      </c>
      <c r="T2441" s="6">
        <f>R2441-S2441</f>
        <v>1.677</v>
      </c>
      <c r="U2441" s="3">
        <v>1.677</v>
      </c>
      <c r="V2441" s="6">
        <f>U2441-S2441</f>
        <v>1.677</v>
      </c>
      <c r="W2441" s="6">
        <f>100 - (1 - (((U2441-T2441)/U2441)+(S2441/T2441)))*100</f>
        <v>0</v>
      </c>
      <c r="X2441" s="3">
        <v>1.677</v>
      </c>
      <c r="Y2441" s="13">
        <f>(X2441-U2441)/U2441*100</f>
        <v>0</v>
      </c>
      <c r="Z2441" s="14">
        <f>IF(W2441&gt;10,"NA",Y2441)</f>
        <v>0</v>
      </c>
    </row>
    <row r="2442" spans="1:26" ht="19" x14ac:dyDescent="0.25">
      <c r="A2442" s="23">
        <v>2441</v>
      </c>
      <c r="B2442" s="5" t="s">
        <v>25</v>
      </c>
      <c r="C2442" s="3" t="s">
        <v>50</v>
      </c>
      <c r="D2442" s="3" t="s">
        <v>50</v>
      </c>
      <c r="E2442" s="3" t="s">
        <v>47</v>
      </c>
      <c r="F2442" s="3" t="s">
        <v>53</v>
      </c>
      <c r="G2442" s="3">
        <v>26</v>
      </c>
      <c r="H2442" s="3" t="s">
        <v>17</v>
      </c>
      <c r="I2442" s="3" t="s">
        <v>42</v>
      </c>
      <c r="J2442" s="3">
        <v>604</v>
      </c>
      <c r="K2442" s="3">
        <v>60</v>
      </c>
      <c r="L2442" s="3">
        <v>50</v>
      </c>
      <c r="M2442" s="4">
        <f>PI()*(K2442/2)^2/1000+PI()*(L2442/2)^2/1000</f>
        <v>4.7909287967244349</v>
      </c>
      <c r="N2442" s="33">
        <v>0</v>
      </c>
      <c r="O2442" s="3">
        <v>5</v>
      </c>
      <c r="P2442" s="3">
        <v>3.1989999999999998</v>
      </c>
      <c r="Q2442" s="3">
        <v>2.0680000000000001</v>
      </c>
      <c r="R2442" s="3">
        <v>2.0339999999999998</v>
      </c>
      <c r="S2442" s="6">
        <v>0</v>
      </c>
      <c r="T2442" s="6">
        <f>R2442-S2442</f>
        <v>2.0339999999999998</v>
      </c>
      <c r="U2442" s="3">
        <v>2.0579999999999998</v>
      </c>
      <c r="V2442" s="6">
        <f>U2442-S2442</f>
        <v>2.0579999999999998</v>
      </c>
      <c r="W2442" s="6">
        <f>100 - (1 - (((U2442-T2442)/U2442)+(S2442/T2442)))*100</f>
        <v>1.1661807580175036</v>
      </c>
      <c r="X2442" s="3">
        <v>2.0579999999999998</v>
      </c>
      <c r="Y2442" s="13">
        <f>(X2442-U2442)/U2442*100</f>
        <v>0</v>
      </c>
      <c r="Z2442" s="14">
        <f>IF(W2442&gt;10,"NA",Y2442)</f>
        <v>0</v>
      </c>
    </row>
    <row r="2443" spans="1:26" ht="19" x14ac:dyDescent="0.25">
      <c r="A2443" s="23">
        <v>2442</v>
      </c>
      <c r="B2443" s="5" t="s">
        <v>25</v>
      </c>
      <c r="C2443" s="3" t="s">
        <v>50</v>
      </c>
      <c r="D2443" s="3" t="s">
        <v>50</v>
      </c>
      <c r="E2443" s="3" t="s">
        <v>47</v>
      </c>
      <c r="F2443" s="3" t="s">
        <v>53</v>
      </c>
      <c r="G2443" s="3">
        <v>26</v>
      </c>
      <c r="H2443" s="3" t="s">
        <v>17</v>
      </c>
      <c r="I2443" s="3" t="s">
        <v>42</v>
      </c>
      <c r="J2443" s="3">
        <v>604</v>
      </c>
      <c r="K2443" s="3">
        <v>60</v>
      </c>
      <c r="L2443" s="3">
        <v>50</v>
      </c>
      <c r="M2443" s="4">
        <f>PI()*(K2443/2)^2/1000+PI()*(L2443/2)^2/1000</f>
        <v>4.7909287967244349</v>
      </c>
      <c r="N2443" s="33">
        <v>0</v>
      </c>
      <c r="O2443" s="3">
        <v>6</v>
      </c>
      <c r="P2443" s="3">
        <v>3.069</v>
      </c>
      <c r="Q2443" s="3">
        <v>1.819</v>
      </c>
      <c r="R2443" s="3">
        <v>1.7949999999999999</v>
      </c>
      <c r="S2443" s="6">
        <v>0</v>
      </c>
      <c r="T2443" s="6">
        <f>R2443-S2443</f>
        <v>1.7949999999999999</v>
      </c>
      <c r="U2443" s="3">
        <v>1.7949999999999999</v>
      </c>
      <c r="V2443" s="6">
        <f>U2443-S2443</f>
        <v>1.7949999999999999</v>
      </c>
      <c r="W2443" s="6">
        <f>100 - (1 - (((U2443-T2443)/U2443)+(S2443/T2443)))*100</f>
        <v>0</v>
      </c>
      <c r="X2443" s="3">
        <v>1.7949999999999999</v>
      </c>
      <c r="Y2443" s="13">
        <f>(X2443-U2443)/U2443*100</f>
        <v>0</v>
      </c>
      <c r="Z2443" s="14">
        <f>IF(W2443&gt;10,"NA",Y2443)</f>
        <v>0</v>
      </c>
    </row>
    <row r="2444" spans="1:26" ht="19" x14ac:dyDescent="0.25">
      <c r="A2444" s="23">
        <v>2443</v>
      </c>
      <c r="B2444" s="5" t="s">
        <v>25</v>
      </c>
      <c r="C2444" s="3" t="s">
        <v>50</v>
      </c>
      <c r="D2444" s="3" t="s">
        <v>50</v>
      </c>
      <c r="E2444" s="3" t="s">
        <v>47</v>
      </c>
      <c r="F2444" s="3" t="s">
        <v>53</v>
      </c>
      <c r="G2444" s="3">
        <v>27</v>
      </c>
      <c r="H2444" s="3" t="s">
        <v>9</v>
      </c>
      <c r="I2444" s="3" t="s">
        <v>60</v>
      </c>
      <c r="J2444" s="3">
        <v>592</v>
      </c>
      <c r="K2444" s="3">
        <v>40</v>
      </c>
      <c r="L2444" s="3">
        <v>30</v>
      </c>
      <c r="M2444" s="4">
        <f>PI()*(K2444/2)^2/1000+PI()*(L2444/2)^2/1000</f>
        <v>1.9634954084936207</v>
      </c>
      <c r="N2444" s="33">
        <v>1</v>
      </c>
      <c r="O2444" s="3">
        <v>1</v>
      </c>
      <c r="P2444" s="3">
        <v>3.004</v>
      </c>
      <c r="Q2444" s="3">
        <v>2.907</v>
      </c>
      <c r="R2444" s="3">
        <v>2.907</v>
      </c>
      <c r="S2444" s="6">
        <v>0</v>
      </c>
      <c r="T2444" s="6">
        <f>R2444-S2444</f>
        <v>2.907</v>
      </c>
      <c r="U2444" s="3">
        <v>2.907</v>
      </c>
      <c r="V2444" s="6">
        <f>U2444-S2444</f>
        <v>2.907</v>
      </c>
      <c r="W2444" s="6">
        <f>100 - (1 - (((U2444-T2444)/U2444)+(S2444/T2444)))*100</f>
        <v>0</v>
      </c>
      <c r="X2444" s="3">
        <v>2.907</v>
      </c>
      <c r="Y2444" s="13">
        <f>(X2444-U2444)/U2444*100</f>
        <v>0</v>
      </c>
      <c r="Z2444" s="14">
        <f>IF(W2444&gt;10,"NA",Y2444)</f>
        <v>0</v>
      </c>
    </row>
    <row r="2445" spans="1:26" ht="19" x14ac:dyDescent="0.25">
      <c r="A2445" s="23">
        <v>2444</v>
      </c>
      <c r="B2445" s="5" t="s">
        <v>25</v>
      </c>
      <c r="C2445" s="3" t="s">
        <v>50</v>
      </c>
      <c r="D2445" s="3" t="s">
        <v>50</v>
      </c>
      <c r="E2445" s="3" t="s">
        <v>47</v>
      </c>
      <c r="F2445" s="3" t="s">
        <v>53</v>
      </c>
      <c r="G2445" s="3">
        <v>27</v>
      </c>
      <c r="H2445" s="3" t="s">
        <v>9</v>
      </c>
      <c r="I2445" s="3" t="s">
        <v>60</v>
      </c>
      <c r="J2445" s="3">
        <v>592</v>
      </c>
      <c r="K2445" s="3">
        <v>40</v>
      </c>
      <c r="L2445" s="3">
        <v>30</v>
      </c>
      <c r="M2445" s="4">
        <f>PI()*(K2445/2)^2/1000+PI()*(L2445/2)^2/1000</f>
        <v>1.9634954084936207</v>
      </c>
      <c r="N2445" s="33">
        <v>1</v>
      </c>
      <c r="O2445" s="3">
        <v>2</v>
      </c>
      <c r="P2445" s="3">
        <v>2.3769999999999998</v>
      </c>
      <c r="Q2445" s="3">
        <v>1.7030000000000001</v>
      </c>
      <c r="R2445" s="3">
        <v>1.7030000000000001</v>
      </c>
      <c r="S2445" s="6">
        <v>0</v>
      </c>
      <c r="T2445" s="6">
        <f>R2445-S2445</f>
        <v>1.7030000000000001</v>
      </c>
      <c r="U2445" s="3">
        <v>1.7030000000000001</v>
      </c>
      <c r="V2445" s="6">
        <f>U2445-S2445</f>
        <v>1.7030000000000001</v>
      </c>
      <c r="W2445" s="6">
        <f>100 - (1 - (((U2445-T2445)/U2445)+(S2445/T2445)))*100</f>
        <v>0</v>
      </c>
      <c r="X2445" s="3">
        <v>1.7030000000000001</v>
      </c>
      <c r="Y2445" s="13">
        <f>(X2445-U2445)/U2445*100</f>
        <v>0</v>
      </c>
      <c r="Z2445" s="14">
        <f>IF(W2445&gt;10,"NA",Y2445)</f>
        <v>0</v>
      </c>
    </row>
    <row r="2446" spans="1:26" ht="19" x14ac:dyDescent="0.25">
      <c r="A2446" s="23">
        <v>2445</v>
      </c>
      <c r="B2446" s="5" t="s">
        <v>25</v>
      </c>
      <c r="C2446" s="3" t="s">
        <v>50</v>
      </c>
      <c r="D2446" s="3" t="s">
        <v>50</v>
      </c>
      <c r="E2446" s="3" t="s">
        <v>47</v>
      </c>
      <c r="F2446" s="3" t="s">
        <v>53</v>
      </c>
      <c r="G2446" s="3">
        <v>27</v>
      </c>
      <c r="H2446" s="3" t="s">
        <v>9</v>
      </c>
      <c r="I2446" s="3" t="s">
        <v>60</v>
      </c>
      <c r="J2446" s="3">
        <v>592</v>
      </c>
      <c r="K2446" s="3">
        <v>40</v>
      </c>
      <c r="L2446" s="3">
        <v>30</v>
      </c>
      <c r="M2446" s="4">
        <f>PI()*(K2446/2)^2/1000+PI()*(L2446/2)^2/1000</f>
        <v>1.9634954084936207</v>
      </c>
      <c r="N2446" s="33">
        <v>0</v>
      </c>
      <c r="O2446" s="3">
        <v>3</v>
      </c>
      <c r="P2446" s="3">
        <v>3.04</v>
      </c>
      <c r="Q2446" s="3">
        <v>1.919</v>
      </c>
      <c r="R2446" s="3">
        <v>1.8580000000000001</v>
      </c>
      <c r="S2446" s="6">
        <v>0</v>
      </c>
      <c r="T2446" s="6">
        <f>R2446-S2446</f>
        <v>1.8580000000000001</v>
      </c>
      <c r="U2446" s="3">
        <v>1.9630000000000001</v>
      </c>
      <c r="V2446" s="6">
        <f>U2446-S2446</f>
        <v>1.9630000000000001</v>
      </c>
      <c r="W2446" s="6">
        <f>100 - (1 - (((U2446-T2446)/U2446)+(S2446/T2446)))*100</f>
        <v>5.3489556800815024</v>
      </c>
      <c r="X2446" s="3">
        <v>1.9630000000000001</v>
      </c>
      <c r="Y2446" s="13">
        <f>(X2446-U2446)/U2446*100</f>
        <v>0</v>
      </c>
      <c r="Z2446" s="14">
        <f>IF(W2446&gt;10,"NA",Y2446)</f>
        <v>0</v>
      </c>
    </row>
    <row r="2447" spans="1:26" ht="19" x14ac:dyDescent="0.25">
      <c r="A2447" s="23">
        <v>2446</v>
      </c>
      <c r="B2447" s="5" t="s">
        <v>25</v>
      </c>
      <c r="C2447" s="3" t="s">
        <v>50</v>
      </c>
      <c r="D2447" s="3" t="s">
        <v>50</v>
      </c>
      <c r="E2447" s="3" t="s">
        <v>47</v>
      </c>
      <c r="F2447" s="3" t="s">
        <v>53</v>
      </c>
      <c r="G2447" s="3">
        <v>27</v>
      </c>
      <c r="H2447" s="3" t="s">
        <v>9</v>
      </c>
      <c r="I2447" s="3" t="s">
        <v>60</v>
      </c>
      <c r="J2447" s="3">
        <v>592</v>
      </c>
      <c r="K2447" s="3">
        <v>40</v>
      </c>
      <c r="L2447" s="3">
        <v>30</v>
      </c>
      <c r="M2447" s="4">
        <f>PI()*(K2447/2)^2/1000+PI()*(L2447/2)^2/1000</f>
        <v>1.9634954084936207</v>
      </c>
      <c r="N2447" s="33">
        <v>0</v>
      </c>
      <c r="O2447" s="3">
        <v>4</v>
      </c>
      <c r="P2447" s="3">
        <v>3.11</v>
      </c>
      <c r="Q2447" s="3">
        <v>2.3010000000000002</v>
      </c>
      <c r="R2447" s="3">
        <v>2.2210000000000001</v>
      </c>
      <c r="S2447" s="6">
        <v>0</v>
      </c>
      <c r="T2447" s="6">
        <f>R2447-S2447</f>
        <v>2.2210000000000001</v>
      </c>
      <c r="U2447" s="3">
        <v>2.2210000000000001</v>
      </c>
      <c r="V2447" s="6">
        <f>U2447-S2447</f>
        <v>2.2210000000000001</v>
      </c>
      <c r="W2447" s="6">
        <f>100 - (1 - (((U2447-T2447)/U2447)+(S2447/T2447)))*100</f>
        <v>0</v>
      </c>
      <c r="X2447" s="3">
        <v>2.2210000000000001</v>
      </c>
      <c r="Y2447" s="13">
        <f>(X2447-U2447)/U2447*100</f>
        <v>0</v>
      </c>
      <c r="Z2447" s="14">
        <f>IF(W2447&gt;10,"NA",Y2447)</f>
        <v>0</v>
      </c>
    </row>
    <row r="2448" spans="1:26" ht="19" x14ac:dyDescent="0.25">
      <c r="A2448" s="23">
        <v>2447</v>
      </c>
      <c r="B2448" s="5" t="s">
        <v>25</v>
      </c>
      <c r="C2448" s="3" t="s">
        <v>50</v>
      </c>
      <c r="D2448" s="3" t="s">
        <v>50</v>
      </c>
      <c r="E2448" s="3" t="s">
        <v>47</v>
      </c>
      <c r="F2448" s="3" t="s">
        <v>53</v>
      </c>
      <c r="G2448" s="3">
        <v>27</v>
      </c>
      <c r="H2448" s="3" t="s">
        <v>9</v>
      </c>
      <c r="I2448" s="3" t="s">
        <v>60</v>
      </c>
      <c r="J2448" s="3">
        <v>592</v>
      </c>
      <c r="K2448" s="3">
        <v>40</v>
      </c>
      <c r="L2448" s="3">
        <v>30</v>
      </c>
      <c r="M2448" s="4">
        <f>PI()*(K2448/2)^2/1000+PI()*(L2448/2)^2/1000</f>
        <v>1.9634954084936207</v>
      </c>
      <c r="N2448" s="33">
        <v>0</v>
      </c>
      <c r="O2448" s="3">
        <v>5</v>
      </c>
      <c r="P2448" s="3">
        <v>4.8410000000000002</v>
      </c>
      <c r="Q2448" s="3">
        <v>5.242</v>
      </c>
      <c r="R2448" s="3">
        <v>5.0949999999999998</v>
      </c>
      <c r="S2448" s="6">
        <v>0</v>
      </c>
      <c r="T2448" s="6">
        <f>R2448-S2448</f>
        <v>5.0949999999999998</v>
      </c>
      <c r="U2448" s="3">
        <v>5.0949999999999998</v>
      </c>
      <c r="V2448" s="6">
        <f>U2448-S2448</f>
        <v>5.0949999999999998</v>
      </c>
      <c r="W2448" s="6">
        <f>100 - (1 - (((U2448-T2448)/U2448)+(S2448/T2448)))*100</f>
        <v>0</v>
      </c>
      <c r="X2448" s="3">
        <v>5.0949999999999998</v>
      </c>
      <c r="Y2448" s="13">
        <f>(X2448-U2448)/U2448*100</f>
        <v>0</v>
      </c>
      <c r="Z2448" s="14">
        <f>IF(W2448&gt;10,"NA",Y2448)</f>
        <v>0</v>
      </c>
    </row>
    <row r="2449" spans="1:26" ht="19" x14ac:dyDescent="0.25">
      <c r="A2449" s="23">
        <v>2448</v>
      </c>
      <c r="B2449" s="5" t="s">
        <v>25</v>
      </c>
      <c r="C2449" s="3" t="s">
        <v>50</v>
      </c>
      <c r="D2449" s="3" t="s">
        <v>50</v>
      </c>
      <c r="E2449" s="3" t="s">
        <v>47</v>
      </c>
      <c r="F2449" s="3" t="s">
        <v>53</v>
      </c>
      <c r="G2449" s="3">
        <v>27</v>
      </c>
      <c r="H2449" s="3" t="s">
        <v>9</v>
      </c>
      <c r="I2449" s="3" t="s">
        <v>60</v>
      </c>
      <c r="J2449" s="3">
        <v>592</v>
      </c>
      <c r="K2449" s="3">
        <v>40</v>
      </c>
      <c r="L2449" s="3">
        <v>30</v>
      </c>
      <c r="M2449" s="4">
        <f>PI()*(K2449/2)^2/1000+PI()*(L2449/2)^2/1000</f>
        <v>1.9634954084936207</v>
      </c>
      <c r="N2449" s="33">
        <v>0</v>
      </c>
      <c r="O2449" s="3">
        <v>6</v>
      </c>
      <c r="P2449" s="3">
        <v>7.1639999999999997</v>
      </c>
      <c r="Q2449" s="3">
        <v>11.666</v>
      </c>
      <c r="R2449" s="3">
        <v>11.481</v>
      </c>
      <c r="S2449" s="6">
        <v>0</v>
      </c>
      <c r="T2449" s="6">
        <f>R2449-S2449</f>
        <v>11.481</v>
      </c>
      <c r="U2449" s="3">
        <v>11.481</v>
      </c>
      <c r="V2449" s="6">
        <f>U2449-S2449</f>
        <v>11.481</v>
      </c>
      <c r="W2449" s="6">
        <f>100 - (1 - (((U2449-T2449)/U2449)+(S2449/T2449)))*100</f>
        <v>0</v>
      </c>
      <c r="X2449" s="3">
        <v>11.481</v>
      </c>
      <c r="Y2449" s="13">
        <f>(X2449-U2449)/U2449*100</f>
        <v>0</v>
      </c>
      <c r="Z2449" s="14">
        <f>IF(W2449&gt;10,"NA",Y2449)</f>
        <v>0</v>
      </c>
    </row>
    <row r="2450" spans="1:26" ht="19" x14ac:dyDescent="0.25">
      <c r="A2450" s="23">
        <v>2449</v>
      </c>
      <c r="B2450" s="5" t="s">
        <v>25</v>
      </c>
      <c r="C2450" s="3" t="s">
        <v>50</v>
      </c>
      <c r="D2450" s="3" t="s">
        <v>50</v>
      </c>
      <c r="E2450" s="3" t="s">
        <v>47</v>
      </c>
      <c r="F2450" s="3" t="s">
        <v>53</v>
      </c>
      <c r="G2450" s="3">
        <v>27</v>
      </c>
      <c r="H2450" s="3" t="s">
        <v>9</v>
      </c>
      <c r="I2450" s="3" t="s">
        <v>60</v>
      </c>
      <c r="J2450" s="3">
        <v>592</v>
      </c>
      <c r="K2450" s="3">
        <v>40</v>
      </c>
      <c r="L2450" s="3">
        <v>30</v>
      </c>
      <c r="M2450" s="4">
        <f>PI()*(K2450/2)^2/1000+PI()*(L2450/2)^2/1000</f>
        <v>1.9634954084936207</v>
      </c>
      <c r="N2450" s="33">
        <v>0</v>
      </c>
      <c r="O2450" s="3">
        <v>7</v>
      </c>
      <c r="P2450" s="3">
        <v>3.58</v>
      </c>
      <c r="Q2450" s="3">
        <v>3.2170000000000001</v>
      </c>
      <c r="R2450" s="3">
        <v>3.1219999999999999</v>
      </c>
      <c r="S2450" s="6">
        <v>0</v>
      </c>
      <c r="T2450" s="6">
        <f>R2450-S2450</f>
        <v>3.1219999999999999</v>
      </c>
      <c r="U2450" s="3">
        <v>3.1219999999999999</v>
      </c>
      <c r="V2450" s="6">
        <f>U2450-S2450</f>
        <v>3.1219999999999999</v>
      </c>
      <c r="W2450" s="6">
        <f>100 - (1 - (((U2450-T2450)/U2450)+(S2450/T2450)))*100</f>
        <v>0</v>
      </c>
      <c r="X2450" s="3">
        <v>3.1219999999999999</v>
      </c>
      <c r="Y2450" s="13">
        <f>(X2450-U2450)/U2450*100</f>
        <v>0</v>
      </c>
      <c r="Z2450" s="14">
        <f>IF(W2450&gt;10,"NA",Y2450)</f>
        <v>0</v>
      </c>
    </row>
    <row r="2451" spans="1:26" ht="19" x14ac:dyDescent="0.25">
      <c r="A2451" s="23">
        <v>2450</v>
      </c>
      <c r="B2451" s="5" t="s">
        <v>25</v>
      </c>
      <c r="C2451" s="3" t="s">
        <v>50</v>
      </c>
      <c r="D2451" s="3" t="s">
        <v>50</v>
      </c>
      <c r="E2451" s="3" t="s">
        <v>47</v>
      </c>
      <c r="F2451" s="3" t="s">
        <v>53</v>
      </c>
      <c r="G2451" s="3">
        <v>27</v>
      </c>
      <c r="H2451" s="3" t="s">
        <v>9</v>
      </c>
      <c r="I2451" s="3" t="s">
        <v>60</v>
      </c>
      <c r="J2451" s="3">
        <v>592</v>
      </c>
      <c r="K2451" s="3">
        <v>40</v>
      </c>
      <c r="L2451" s="3">
        <v>30</v>
      </c>
      <c r="M2451" s="4">
        <f>PI()*(K2451/2)^2/1000+PI()*(L2451/2)^2/1000</f>
        <v>1.9634954084936207</v>
      </c>
      <c r="N2451" s="33">
        <v>0</v>
      </c>
      <c r="O2451" s="3">
        <v>8</v>
      </c>
      <c r="P2451" s="3">
        <v>3.8919999999999999</v>
      </c>
      <c r="Q2451" s="3">
        <v>2.948</v>
      </c>
      <c r="R2451" s="3">
        <v>2.8450000000000002</v>
      </c>
      <c r="S2451" s="6">
        <v>0</v>
      </c>
      <c r="T2451" s="6">
        <f>R2451-S2451</f>
        <v>2.8450000000000002</v>
      </c>
      <c r="U2451" s="3">
        <v>2.8450000000000002</v>
      </c>
      <c r="V2451" s="6">
        <f>U2451-S2451</f>
        <v>2.8450000000000002</v>
      </c>
      <c r="W2451" s="6">
        <f>100 - (1 - (((U2451-T2451)/U2451)+(S2451/T2451)))*100</f>
        <v>0</v>
      </c>
      <c r="X2451" s="3">
        <v>2.8450000000000002</v>
      </c>
      <c r="Y2451" s="13">
        <f>(X2451-U2451)/U2451*100</f>
        <v>0</v>
      </c>
      <c r="Z2451" s="14">
        <f>IF(W2451&gt;10,"NA",Y2451)</f>
        <v>0</v>
      </c>
    </row>
    <row r="2452" spans="1:26" ht="17" x14ac:dyDescent="0.2">
      <c r="A2452" s="23">
        <v>2451</v>
      </c>
      <c r="B2452" s="5" t="s">
        <v>25</v>
      </c>
      <c r="C2452" s="3" t="s">
        <v>50</v>
      </c>
      <c r="D2452" s="3" t="s">
        <v>50</v>
      </c>
      <c r="E2452" s="3" t="s">
        <v>47</v>
      </c>
      <c r="F2452" s="3" t="s">
        <v>53</v>
      </c>
      <c r="G2452" s="3">
        <v>27</v>
      </c>
      <c r="H2452" s="3" t="s">
        <v>17</v>
      </c>
      <c r="I2452" s="3" t="s">
        <v>60</v>
      </c>
      <c r="J2452" s="3">
        <v>592</v>
      </c>
      <c r="K2452" s="3">
        <v>40</v>
      </c>
      <c r="L2452" s="3">
        <v>30</v>
      </c>
      <c r="M2452" s="4">
        <f>PI()*(K2452/2)^2/1000+PI()*(L2452/2)^2/1000</f>
        <v>1.9634954084936207</v>
      </c>
      <c r="N2452" s="34">
        <v>0</v>
      </c>
      <c r="O2452" s="3">
        <v>1</v>
      </c>
      <c r="P2452" s="3">
        <v>2.6669999999999998</v>
      </c>
      <c r="Q2452" s="3">
        <v>1.383</v>
      </c>
      <c r="R2452" s="3">
        <v>1.2689999999999999</v>
      </c>
      <c r="S2452" s="6">
        <v>0</v>
      </c>
      <c r="T2452" s="6">
        <f>R2452-S2452</f>
        <v>1.2689999999999999</v>
      </c>
      <c r="U2452" s="3">
        <v>2.5670000000000002</v>
      </c>
      <c r="V2452" s="6">
        <f>U2452-S2452</f>
        <v>2.5670000000000002</v>
      </c>
      <c r="W2452" s="6">
        <f>100 - (1 - (((U2452-T2452)/U2452)+(S2452/T2452)))*100</f>
        <v>50.564861706271927</v>
      </c>
      <c r="X2452" s="3">
        <v>2.5670000000000002</v>
      </c>
      <c r="Y2452" s="13">
        <f>(X2452-U2452)/U2452*100</f>
        <v>0</v>
      </c>
      <c r="Z2452" s="14" t="str">
        <f>IF(W2452&gt;10,"NA",Y2452)</f>
        <v>NA</v>
      </c>
    </row>
    <row r="2453" spans="1:26" ht="17" x14ac:dyDescent="0.2">
      <c r="A2453" s="23">
        <v>2452</v>
      </c>
      <c r="B2453" s="5" t="s">
        <v>25</v>
      </c>
      <c r="C2453" s="3" t="s">
        <v>50</v>
      </c>
      <c r="D2453" s="3" t="s">
        <v>50</v>
      </c>
      <c r="E2453" s="3" t="s">
        <v>47</v>
      </c>
      <c r="F2453" s="3" t="s">
        <v>53</v>
      </c>
      <c r="G2453" s="3">
        <v>27</v>
      </c>
      <c r="H2453" s="3" t="s">
        <v>17</v>
      </c>
      <c r="I2453" s="3" t="s">
        <v>60</v>
      </c>
      <c r="J2453" s="3">
        <v>592</v>
      </c>
      <c r="K2453" s="3">
        <v>40</v>
      </c>
      <c r="L2453" s="3">
        <v>30</v>
      </c>
      <c r="M2453" s="4">
        <f>PI()*(K2453/2)^2/1000+PI()*(L2453/2)^2/1000</f>
        <v>1.9634954084936207</v>
      </c>
      <c r="N2453" s="34">
        <v>0</v>
      </c>
      <c r="O2453" s="3">
        <v>2</v>
      </c>
      <c r="P2453" s="3">
        <v>5.2229999999999999</v>
      </c>
      <c r="Q2453" s="3">
        <v>5.0780000000000003</v>
      </c>
      <c r="R2453" s="3">
        <v>4.91</v>
      </c>
      <c r="S2453" s="6">
        <v>0</v>
      </c>
      <c r="T2453" s="6">
        <f>R2453-S2453</f>
        <v>4.91</v>
      </c>
      <c r="U2453" s="3">
        <v>5.7060000000000004</v>
      </c>
      <c r="V2453" s="6">
        <f>U2453-S2453</f>
        <v>5.7060000000000004</v>
      </c>
      <c r="W2453" s="6">
        <f>100 - (1 - (((U2453-T2453)/U2453)+(S2453/T2453)))*100</f>
        <v>13.950227830354024</v>
      </c>
      <c r="X2453" s="3">
        <v>5.7060000000000004</v>
      </c>
      <c r="Y2453" s="13">
        <f>(X2453-U2453)/U2453*100</f>
        <v>0</v>
      </c>
      <c r="Z2453" s="14" t="str">
        <f>IF(W2453&gt;10,"NA",Y2453)</f>
        <v>NA</v>
      </c>
    </row>
    <row r="2454" spans="1:26" ht="17" x14ac:dyDescent="0.2">
      <c r="A2454" s="23">
        <v>2453</v>
      </c>
      <c r="B2454" s="5" t="s">
        <v>25</v>
      </c>
      <c r="C2454" s="3" t="s">
        <v>50</v>
      </c>
      <c r="D2454" s="3" t="s">
        <v>50</v>
      </c>
      <c r="E2454" s="3" t="s">
        <v>47</v>
      </c>
      <c r="F2454" s="3" t="s">
        <v>53</v>
      </c>
      <c r="G2454" s="3">
        <v>27</v>
      </c>
      <c r="H2454" s="3" t="s">
        <v>17</v>
      </c>
      <c r="I2454" s="3" t="s">
        <v>60</v>
      </c>
      <c r="J2454" s="3">
        <v>592</v>
      </c>
      <c r="K2454" s="3">
        <v>40</v>
      </c>
      <c r="L2454" s="3">
        <v>30</v>
      </c>
      <c r="M2454" s="4">
        <f>PI()*(K2454/2)^2/1000+PI()*(L2454/2)^2/1000</f>
        <v>1.9634954084936207</v>
      </c>
      <c r="N2454" s="34">
        <v>0</v>
      </c>
      <c r="O2454" s="3">
        <v>3</v>
      </c>
      <c r="P2454" s="3">
        <v>4.4850000000000003</v>
      </c>
      <c r="Q2454" s="3">
        <v>3.45</v>
      </c>
      <c r="R2454" s="3">
        <v>3.3130000000000002</v>
      </c>
      <c r="S2454" s="6">
        <v>0</v>
      </c>
      <c r="T2454" s="6">
        <f>R2454-S2454</f>
        <v>3.3130000000000002</v>
      </c>
      <c r="U2454" s="3">
        <v>4.5970000000000004</v>
      </c>
      <c r="V2454" s="6">
        <f>U2454-S2454</f>
        <v>4.5970000000000004</v>
      </c>
      <c r="W2454" s="6">
        <f>100 - (1 - (((U2454-T2454)/U2454)+(S2454/T2454)))*100</f>
        <v>27.931259517076356</v>
      </c>
      <c r="X2454" s="3">
        <v>4.5970000000000004</v>
      </c>
      <c r="Y2454" s="13">
        <f>(X2454-U2454)/U2454*100</f>
        <v>0</v>
      </c>
      <c r="Z2454" s="14" t="str">
        <f>IF(W2454&gt;10,"NA",Y2454)</f>
        <v>NA</v>
      </c>
    </row>
    <row r="2455" spans="1:26" ht="17" x14ac:dyDescent="0.2">
      <c r="A2455" s="23">
        <v>2454</v>
      </c>
      <c r="B2455" s="5" t="s">
        <v>25</v>
      </c>
      <c r="C2455" s="3" t="s">
        <v>50</v>
      </c>
      <c r="D2455" s="3" t="s">
        <v>50</v>
      </c>
      <c r="E2455" s="3" t="s">
        <v>47</v>
      </c>
      <c r="F2455" s="3" t="s">
        <v>53</v>
      </c>
      <c r="G2455" s="3">
        <v>27</v>
      </c>
      <c r="H2455" s="3" t="s">
        <v>17</v>
      </c>
      <c r="I2455" s="3" t="s">
        <v>60</v>
      </c>
      <c r="J2455" s="3">
        <v>592</v>
      </c>
      <c r="K2455" s="3">
        <v>40</v>
      </c>
      <c r="L2455" s="3">
        <v>30</v>
      </c>
      <c r="M2455" s="4">
        <f>PI()*(K2455/2)^2/1000+PI()*(L2455/2)^2/1000</f>
        <v>1.9634954084936207</v>
      </c>
      <c r="N2455" s="34">
        <v>0</v>
      </c>
      <c r="O2455" s="3">
        <v>4</v>
      </c>
      <c r="P2455" s="3">
        <v>3.7389999999999999</v>
      </c>
      <c r="Q2455" s="3">
        <v>3.1080000000000001</v>
      </c>
      <c r="R2455" s="3">
        <v>2.98</v>
      </c>
      <c r="S2455" s="6">
        <v>0</v>
      </c>
      <c r="T2455" s="6">
        <f>R2455-S2455</f>
        <v>2.98</v>
      </c>
      <c r="U2455" s="3">
        <v>2.98</v>
      </c>
      <c r="V2455" s="6">
        <f>U2455-S2455</f>
        <v>2.98</v>
      </c>
      <c r="W2455" s="6">
        <f>100 - (1 - (((U2455-T2455)/U2455)+(S2455/T2455)))*100</f>
        <v>0</v>
      </c>
      <c r="X2455" s="3">
        <v>2.98</v>
      </c>
      <c r="Y2455" s="13">
        <f>(X2455-U2455)/U2455*100</f>
        <v>0</v>
      </c>
      <c r="Z2455" s="14">
        <f>IF(W2455&gt;10,"NA",Y2455)</f>
        <v>0</v>
      </c>
    </row>
    <row r="2456" spans="1:26" ht="17" x14ac:dyDescent="0.2">
      <c r="A2456" s="23">
        <v>2455</v>
      </c>
      <c r="B2456" s="5" t="s">
        <v>25</v>
      </c>
      <c r="C2456" s="3" t="s">
        <v>50</v>
      </c>
      <c r="D2456" s="3" t="s">
        <v>50</v>
      </c>
      <c r="E2456" s="3" t="s">
        <v>47</v>
      </c>
      <c r="F2456" s="3" t="s">
        <v>53</v>
      </c>
      <c r="G2456" s="3">
        <v>27</v>
      </c>
      <c r="H2456" s="3" t="s">
        <v>17</v>
      </c>
      <c r="I2456" s="3" t="s">
        <v>60</v>
      </c>
      <c r="J2456" s="3">
        <v>592</v>
      </c>
      <c r="K2456" s="3">
        <v>40</v>
      </c>
      <c r="L2456" s="3">
        <v>30</v>
      </c>
      <c r="M2456" s="4">
        <f>PI()*(K2456/2)^2/1000+PI()*(L2456/2)^2/1000</f>
        <v>1.9634954084936207</v>
      </c>
      <c r="N2456" s="34">
        <v>0</v>
      </c>
      <c r="O2456" s="3">
        <v>5</v>
      </c>
      <c r="P2456" s="3">
        <v>4.53</v>
      </c>
      <c r="Q2456" s="3">
        <v>3.4260000000000002</v>
      </c>
      <c r="R2456" s="3">
        <v>3.3149999999999999</v>
      </c>
      <c r="S2456" s="6">
        <v>0</v>
      </c>
      <c r="T2456" s="6">
        <f>R2456-S2456</f>
        <v>3.3149999999999999</v>
      </c>
      <c r="U2456" s="3">
        <v>4.6959999999999997</v>
      </c>
      <c r="V2456" s="6">
        <f>U2456-S2456</f>
        <v>4.6959999999999997</v>
      </c>
      <c r="W2456" s="6">
        <f>100 - (1 - (((U2456-T2456)/U2456)+(S2456/T2456)))*100</f>
        <v>29.408006814310056</v>
      </c>
      <c r="X2456" s="3">
        <v>4.6959999999999997</v>
      </c>
      <c r="Y2456" s="13">
        <f>(X2456-U2456)/U2456*100</f>
        <v>0</v>
      </c>
      <c r="Z2456" s="14" t="str">
        <f>IF(W2456&gt;10,"NA",Y2456)</f>
        <v>NA</v>
      </c>
    </row>
    <row r="2457" spans="1:26" ht="17" x14ac:dyDescent="0.2">
      <c r="A2457" s="23">
        <v>2456</v>
      </c>
      <c r="B2457" s="5" t="s">
        <v>25</v>
      </c>
      <c r="C2457" s="3" t="s">
        <v>50</v>
      </c>
      <c r="D2457" s="3" t="s">
        <v>50</v>
      </c>
      <c r="E2457" s="3" t="s">
        <v>47</v>
      </c>
      <c r="F2457" s="3" t="s">
        <v>53</v>
      </c>
      <c r="G2457" s="3">
        <v>27</v>
      </c>
      <c r="H2457" s="3" t="s">
        <v>17</v>
      </c>
      <c r="I2457" s="3" t="s">
        <v>60</v>
      </c>
      <c r="J2457" s="3">
        <v>592</v>
      </c>
      <c r="K2457" s="3">
        <v>40</v>
      </c>
      <c r="L2457" s="3">
        <v>30</v>
      </c>
      <c r="M2457" s="4">
        <f>PI()*(K2457/2)^2/1000+PI()*(L2457/2)^2/1000</f>
        <v>1.9634954084936207</v>
      </c>
      <c r="N2457" s="34">
        <v>0</v>
      </c>
      <c r="O2457" s="3">
        <v>6</v>
      </c>
      <c r="P2457" s="3">
        <v>2.617</v>
      </c>
      <c r="Q2457" s="3">
        <v>1.0169999999999999</v>
      </c>
      <c r="R2457" s="3">
        <v>0.94699999999999995</v>
      </c>
      <c r="S2457" s="6">
        <v>0</v>
      </c>
      <c r="T2457" s="6">
        <f>R2457-S2457</f>
        <v>0.94699999999999995</v>
      </c>
      <c r="U2457" s="3">
        <v>1.788</v>
      </c>
      <c r="V2457" s="6">
        <f>U2457-S2457</f>
        <v>1.788</v>
      </c>
      <c r="W2457" s="6">
        <f>100 - (1 - (((U2457-T2457)/U2457)+(S2457/T2457)))*100</f>
        <v>47.035794183445191</v>
      </c>
      <c r="X2457" s="3">
        <v>1.788</v>
      </c>
      <c r="Y2457" s="13">
        <f>(X2457-U2457)/U2457*100</f>
        <v>0</v>
      </c>
      <c r="Z2457" s="14" t="str">
        <f>IF(W2457&gt;10,"NA",Y2457)</f>
        <v>NA</v>
      </c>
    </row>
    <row r="2458" spans="1:26" ht="17" x14ac:dyDescent="0.2">
      <c r="A2458" s="23">
        <v>2457</v>
      </c>
      <c r="B2458" s="5" t="s">
        <v>25</v>
      </c>
      <c r="C2458" s="3" t="s">
        <v>50</v>
      </c>
      <c r="D2458" s="3" t="s">
        <v>50</v>
      </c>
      <c r="E2458" s="3" t="s">
        <v>47</v>
      </c>
      <c r="F2458" s="3" t="s">
        <v>53</v>
      </c>
      <c r="G2458" s="3">
        <v>27</v>
      </c>
      <c r="H2458" s="3" t="s">
        <v>17</v>
      </c>
      <c r="I2458" s="3" t="s">
        <v>60</v>
      </c>
      <c r="J2458" s="3">
        <v>592</v>
      </c>
      <c r="K2458" s="3">
        <v>40</v>
      </c>
      <c r="L2458" s="3">
        <v>30</v>
      </c>
      <c r="M2458" s="4">
        <f>PI()*(K2458/2)^2/1000+PI()*(L2458/2)^2/1000</f>
        <v>1.9634954084936207</v>
      </c>
      <c r="N2458" s="34">
        <v>0</v>
      </c>
      <c r="O2458" s="3">
        <v>7</v>
      </c>
      <c r="P2458" s="3">
        <v>7.4279999999999999</v>
      </c>
      <c r="Q2458" s="3">
        <v>10.493</v>
      </c>
      <c r="R2458" s="3">
        <v>10.324</v>
      </c>
      <c r="S2458" s="6">
        <v>0</v>
      </c>
      <c r="T2458" s="6">
        <f>R2458-S2458</f>
        <v>10.324</v>
      </c>
      <c r="U2458" s="3">
        <v>10.541</v>
      </c>
      <c r="V2458" s="6">
        <f>U2458-S2458</f>
        <v>10.541</v>
      </c>
      <c r="W2458" s="6">
        <f>100 - (1 - (((U2458-T2458)/U2458)+(S2458/T2458)))*100</f>
        <v>2.0586282136419811</v>
      </c>
      <c r="X2458" s="3">
        <v>10.541</v>
      </c>
      <c r="Y2458" s="13">
        <f>(X2458-U2458)/U2458*100</f>
        <v>0</v>
      </c>
      <c r="Z2458" s="14">
        <f>IF(W2458&gt;10,"NA",Y2458)</f>
        <v>0</v>
      </c>
    </row>
    <row r="2459" spans="1:26" ht="17" x14ac:dyDescent="0.2">
      <c r="A2459" s="23">
        <v>2458</v>
      </c>
      <c r="B2459" s="5" t="s">
        <v>25</v>
      </c>
      <c r="C2459" s="3" t="s">
        <v>50</v>
      </c>
      <c r="D2459" s="3" t="s">
        <v>50</v>
      </c>
      <c r="E2459" s="3" t="s">
        <v>47</v>
      </c>
      <c r="F2459" s="3" t="s">
        <v>53</v>
      </c>
      <c r="G2459" s="3">
        <v>27</v>
      </c>
      <c r="H2459" s="3" t="s">
        <v>17</v>
      </c>
      <c r="I2459" s="3" t="s">
        <v>60</v>
      </c>
      <c r="J2459" s="3">
        <v>592</v>
      </c>
      <c r="K2459" s="3">
        <v>40</v>
      </c>
      <c r="L2459" s="3">
        <v>30</v>
      </c>
      <c r="M2459" s="4">
        <f>PI()*(K2459/2)^2/1000+PI()*(L2459/2)^2/1000</f>
        <v>1.9634954084936207</v>
      </c>
      <c r="N2459" s="34">
        <v>0</v>
      </c>
      <c r="O2459" s="3">
        <v>8</v>
      </c>
      <c r="P2459" s="3">
        <v>6.54</v>
      </c>
      <c r="Q2459" s="3">
        <v>8.8260000000000005</v>
      </c>
      <c r="R2459" s="3">
        <v>8.6170000000000009</v>
      </c>
      <c r="S2459" s="6">
        <v>0</v>
      </c>
      <c r="T2459" s="6">
        <f>R2459-S2459</f>
        <v>8.6170000000000009</v>
      </c>
      <c r="U2459" s="3">
        <v>8.625</v>
      </c>
      <c r="V2459" s="6">
        <f>U2459-S2459</f>
        <v>8.625</v>
      </c>
      <c r="W2459" s="6">
        <f>100 - (1 - (((U2459-T2459)/U2459)+(S2459/T2459)))*100</f>
        <v>9.2753623188386314E-2</v>
      </c>
      <c r="X2459" s="3">
        <v>8.625</v>
      </c>
      <c r="Y2459" s="13">
        <f>(X2459-U2459)/U2459*100</f>
        <v>0</v>
      </c>
      <c r="Z2459" s="14">
        <f>IF(W2459&gt;10,"NA",Y2459)</f>
        <v>0</v>
      </c>
    </row>
    <row r="2460" spans="1:26" ht="17" x14ac:dyDescent="0.2">
      <c r="A2460" s="23">
        <v>2459</v>
      </c>
      <c r="B2460" s="5" t="s">
        <v>25</v>
      </c>
      <c r="C2460" s="3" t="s">
        <v>50</v>
      </c>
      <c r="D2460" s="3" t="s">
        <v>50</v>
      </c>
      <c r="E2460" s="3" t="s">
        <v>47</v>
      </c>
      <c r="F2460" s="3" t="s">
        <v>53</v>
      </c>
      <c r="G2460" s="3">
        <v>27</v>
      </c>
      <c r="H2460" s="3" t="s">
        <v>17</v>
      </c>
      <c r="I2460" s="3" t="s">
        <v>60</v>
      </c>
      <c r="J2460" s="3">
        <v>592</v>
      </c>
      <c r="K2460" s="3">
        <v>40</v>
      </c>
      <c r="L2460" s="3">
        <v>30</v>
      </c>
      <c r="M2460" s="4">
        <f>PI()*(K2460/2)^2/1000+PI()*(L2460/2)^2/1000</f>
        <v>1.9634954084936207</v>
      </c>
      <c r="N2460" s="34">
        <v>0</v>
      </c>
      <c r="O2460" s="3">
        <v>9</v>
      </c>
      <c r="P2460" s="3">
        <v>6.4550000000000001</v>
      </c>
      <c r="Q2460" s="3">
        <v>7.9550000000000001</v>
      </c>
      <c r="R2460" s="3">
        <v>7.8159999999999998</v>
      </c>
      <c r="S2460" s="6">
        <v>0</v>
      </c>
      <c r="T2460" s="6">
        <f>R2460-S2460</f>
        <v>7.8159999999999998</v>
      </c>
      <c r="U2460" s="3">
        <v>7.9550000000000001</v>
      </c>
      <c r="V2460" s="6">
        <f>U2460-S2460</f>
        <v>7.9550000000000001</v>
      </c>
      <c r="W2460" s="6">
        <f>100 - (1 - (((U2460-T2460)/U2460)+(S2460/T2460)))*100</f>
        <v>1.747328724072915</v>
      </c>
      <c r="X2460" s="3">
        <v>7.9550000000000001</v>
      </c>
      <c r="Y2460" s="13">
        <f>(X2460-U2460)/U2460*100</f>
        <v>0</v>
      </c>
      <c r="Z2460" s="14">
        <f>IF(W2460&gt;10,"NA",Y2460)</f>
        <v>0</v>
      </c>
    </row>
    <row r="2461" spans="1:26" ht="19" x14ac:dyDescent="0.25">
      <c r="A2461" s="23">
        <v>2460</v>
      </c>
      <c r="B2461" s="5" t="s">
        <v>25</v>
      </c>
      <c r="C2461" s="3" t="s">
        <v>50</v>
      </c>
      <c r="D2461" s="3" t="s">
        <v>50</v>
      </c>
      <c r="E2461" s="3" t="s">
        <v>47</v>
      </c>
      <c r="F2461" s="3" t="s">
        <v>53</v>
      </c>
      <c r="G2461" s="3">
        <v>27</v>
      </c>
      <c r="H2461" s="3" t="s">
        <v>17</v>
      </c>
      <c r="I2461" s="3" t="s">
        <v>60</v>
      </c>
      <c r="J2461" s="3">
        <v>592</v>
      </c>
      <c r="K2461" s="3">
        <v>40</v>
      </c>
      <c r="L2461" s="3">
        <v>30</v>
      </c>
      <c r="M2461" s="4">
        <f>PI()*(K2461/2)^2/1000+PI()*(L2461/2)^2/1000</f>
        <v>1.9634954084936207</v>
      </c>
      <c r="N2461" s="33">
        <v>0</v>
      </c>
      <c r="O2461" s="3">
        <v>10</v>
      </c>
      <c r="P2461" s="3">
        <v>6.1870000000000003</v>
      </c>
      <c r="Q2461" s="3">
        <v>7.1829999999999998</v>
      </c>
      <c r="R2461" s="3">
        <v>7.0529999999999999</v>
      </c>
      <c r="S2461" s="6">
        <v>0</v>
      </c>
      <c r="T2461" s="6">
        <f>R2461-S2461</f>
        <v>7.0529999999999999</v>
      </c>
      <c r="U2461" s="3">
        <v>7.0529999999999999</v>
      </c>
      <c r="V2461" s="6">
        <f>U2461-S2461</f>
        <v>7.0529999999999999</v>
      </c>
      <c r="W2461" s="6">
        <f>100 - (1 - (((U2461-T2461)/U2461)+(S2461/T2461)))*100</f>
        <v>0</v>
      </c>
      <c r="X2461" s="3">
        <v>7.0529999999999999</v>
      </c>
      <c r="Y2461" s="13">
        <f>(X2461-U2461)/U2461*100</f>
        <v>0</v>
      </c>
      <c r="Z2461" s="14">
        <f>IF(W2461&gt;10,"NA",Y2461)</f>
        <v>0</v>
      </c>
    </row>
    <row r="2462" spans="1:26" ht="19" x14ac:dyDescent="0.25">
      <c r="A2462" s="23">
        <v>2461</v>
      </c>
      <c r="B2462" s="5" t="s">
        <v>25</v>
      </c>
      <c r="C2462" s="3" t="s">
        <v>50</v>
      </c>
      <c r="D2462" s="3" t="s">
        <v>50</v>
      </c>
      <c r="E2462" s="3" t="s">
        <v>47</v>
      </c>
      <c r="F2462" s="3" t="s">
        <v>53</v>
      </c>
      <c r="G2462" s="3">
        <v>28</v>
      </c>
      <c r="H2462" s="3" t="s">
        <v>9</v>
      </c>
      <c r="I2462" s="3" t="s">
        <v>30</v>
      </c>
      <c r="J2462" s="3">
        <v>621</v>
      </c>
      <c r="K2462" s="3">
        <v>70</v>
      </c>
      <c r="L2462" s="3">
        <v>0</v>
      </c>
      <c r="M2462" s="4">
        <f>PI()*(K2462/2)^2/1000+PI()*(L2462/2)^2/1000</f>
        <v>3.8484510006474966</v>
      </c>
      <c r="N2462" s="33">
        <v>1</v>
      </c>
      <c r="O2462" s="3">
        <v>1</v>
      </c>
      <c r="P2462" s="3">
        <v>3.3319999999999999</v>
      </c>
      <c r="Q2462" s="3">
        <v>3.5950000000000002</v>
      </c>
      <c r="R2462" s="3">
        <v>3.4809999999999999</v>
      </c>
      <c r="S2462" s="6">
        <v>0</v>
      </c>
      <c r="T2462" s="6">
        <f>R2462-S2462</f>
        <v>3.4809999999999999</v>
      </c>
      <c r="U2462" s="3">
        <v>3.4809999999999999</v>
      </c>
      <c r="V2462" s="6">
        <f>U2462-S2462</f>
        <v>3.4809999999999999</v>
      </c>
      <c r="W2462" s="6">
        <f>100 - (1 - (((U2462-T2462)/U2462)+(S2462/T2462)))*100</f>
        <v>0</v>
      </c>
      <c r="X2462" s="3">
        <v>3.4809999999999999</v>
      </c>
      <c r="Y2462" s="13">
        <f>(X2462-U2462)/U2462*100</f>
        <v>0</v>
      </c>
      <c r="Z2462" s="14">
        <f>IF(W2462&gt;10,"NA",Y2462)</f>
        <v>0</v>
      </c>
    </row>
    <row r="2463" spans="1:26" ht="19" x14ac:dyDescent="0.25">
      <c r="A2463" s="23">
        <v>2462</v>
      </c>
      <c r="B2463" s="5" t="s">
        <v>25</v>
      </c>
      <c r="C2463" s="3" t="s">
        <v>50</v>
      </c>
      <c r="D2463" s="3" t="s">
        <v>50</v>
      </c>
      <c r="E2463" s="3" t="s">
        <v>47</v>
      </c>
      <c r="F2463" s="3" t="s">
        <v>53</v>
      </c>
      <c r="G2463" s="3">
        <v>28</v>
      </c>
      <c r="H2463" s="3" t="s">
        <v>9</v>
      </c>
      <c r="I2463" s="3" t="s">
        <v>30</v>
      </c>
      <c r="J2463" s="3">
        <v>621</v>
      </c>
      <c r="K2463" s="3">
        <v>70</v>
      </c>
      <c r="L2463" s="3">
        <v>0</v>
      </c>
      <c r="M2463" s="4">
        <f>PI()*(K2463/2)^2/1000+PI()*(L2463/2)^2/1000</f>
        <v>3.8484510006474966</v>
      </c>
      <c r="N2463" s="33">
        <v>1</v>
      </c>
      <c r="O2463" s="3">
        <v>2</v>
      </c>
      <c r="P2463" s="3">
        <v>3.53</v>
      </c>
      <c r="Q2463" s="3">
        <v>3.2610000000000001</v>
      </c>
      <c r="R2463" s="3">
        <v>3.2610000000000001</v>
      </c>
      <c r="S2463" s="6">
        <v>0</v>
      </c>
      <c r="T2463" s="6">
        <f>R2463-S2463</f>
        <v>3.2610000000000001</v>
      </c>
      <c r="U2463" s="3">
        <v>3.2610000000000001</v>
      </c>
      <c r="V2463" s="6">
        <f>U2463-S2463</f>
        <v>3.2610000000000001</v>
      </c>
      <c r="W2463" s="6">
        <f>100 - (1 - (((U2463-T2463)/U2463)+(S2463/T2463)))*100</f>
        <v>0</v>
      </c>
      <c r="X2463" s="3">
        <v>3.2610000000000001</v>
      </c>
      <c r="Y2463" s="13">
        <f>(X2463-U2463)/U2463*100</f>
        <v>0</v>
      </c>
      <c r="Z2463" s="14">
        <f>IF(W2463&gt;10,"NA",Y2463)</f>
        <v>0</v>
      </c>
    </row>
    <row r="2464" spans="1:26" ht="19" x14ac:dyDescent="0.25">
      <c r="A2464" s="23">
        <v>2463</v>
      </c>
      <c r="B2464" s="5" t="s">
        <v>25</v>
      </c>
      <c r="C2464" s="3" t="s">
        <v>50</v>
      </c>
      <c r="D2464" s="3" t="s">
        <v>50</v>
      </c>
      <c r="E2464" s="3" t="s">
        <v>47</v>
      </c>
      <c r="F2464" s="3" t="s">
        <v>53</v>
      </c>
      <c r="G2464" s="3">
        <v>28</v>
      </c>
      <c r="H2464" s="3" t="s">
        <v>9</v>
      </c>
      <c r="I2464" s="3" t="s">
        <v>30</v>
      </c>
      <c r="J2464" s="3">
        <v>621</v>
      </c>
      <c r="K2464" s="3">
        <v>70</v>
      </c>
      <c r="L2464" s="3">
        <v>0</v>
      </c>
      <c r="M2464" s="4">
        <f>PI()*(K2464/2)^2/1000+PI()*(L2464/2)^2/1000</f>
        <v>3.8484510006474966</v>
      </c>
      <c r="N2464" s="33">
        <v>1</v>
      </c>
      <c r="O2464" s="3">
        <v>3</v>
      </c>
      <c r="P2464" s="3">
        <v>2.16</v>
      </c>
      <c r="Q2464" s="3">
        <v>1.69</v>
      </c>
      <c r="R2464" s="3">
        <v>1.5840000000000001</v>
      </c>
      <c r="S2464" s="6">
        <v>0</v>
      </c>
      <c r="T2464" s="6">
        <f>R2464-S2464</f>
        <v>1.5840000000000001</v>
      </c>
      <c r="U2464" s="3">
        <v>1.5840000000000001</v>
      </c>
      <c r="V2464" s="6">
        <f>U2464-S2464</f>
        <v>1.5840000000000001</v>
      </c>
      <c r="W2464" s="6">
        <f>100 - (1 - (((U2464-T2464)/U2464)+(S2464/T2464)))*100</f>
        <v>0</v>
      </c>
      <c r="X2464" s="3">
        <v>1.5840000000000001</v>
      </c>
      <c r="Y2464" s="13">
        <f>(X2464-U2464)/U2464*100</f>
        <v>0</v>
      </c>
      <c r="Z2464" s="14">
        <f>IF(W2464&gt;10,"NA",Y2464)</f>
        <v>0</v>
      </c>
    </row>
    <row r="2465" spans="1:26" ht="19" x14ac:dyDescent="0.25">
      <c r="A2465" s="23">
        <v>2464</v>
      </c>
      <c r="B2465" s="5" t="s">
        <v>25</v>
      </c>
      <c r="C2465" s="3" t="s">
        <v>50</v>
      </c>
      <c r="D2465" s="3" t="s">
        <v>50</v>
      </c>
      <c r="E2465" s="3" t="s">
        <v>47</v>
      </c>
      <c r="F2465" s="3" t="s">
        <v>53</v>
      </c>
      <c r="G2465" s="3">
        <v>28</v>
      </c>
      <c r="H2465" s="3" t="s">
        <v>9</v>
      </c>
      <c r="I2465" s="3" t="s">
        <v>30</v>
      </c>
      <c r="J2465" s="3">
        <v>621</v>
      </c>
      <c r="K2465" s="3">
        <v>70</v>
      </c>
      <c r="L2465" s="3">
        <v>0</v>
      </c>
      <c r="M2465" s="4">
        <f>PI()*(K2465/2)^2/1000+PI()*(L2465/2)^2/1000</f>
        <v>3.8484510006474966</v>
      </c>
      <c r="N2465" s="33">
        <v>1</v>
      </c>
      <c r="O2465" s="3">
        <v>4</v>
      </c>
      <c r="P2465" s="3">
        <v>3.242</v>
      </c>
      <c r="Q2465" s="3">
        <v>2.9769999999999999</v>
      </c>
      <c r="R2465" s="3">
        <v>2.8620000000000001</v>
      </c>
      <c r="S2465" s="6">
        <v>0</v>
      </c>
      <c r="T2465" s="6">
        <f>R2465-S2465</f>
        <v>2.8620000000000001</v>
      </c>
      <c r="U2465" s="3">
        <v>2.8620000000000001</v>
      </c>
      <c r="V2465" s="6">
        <f>U2465-S2465</f>
        <v>2.8620000000000001</v>
      </c>
      <c r="W2465" s="6">
        <f>100 - (1 - (((U2465-T2465)/U2465)+(S2465/T2465)))*100</f>
        <v>0</v>
      </c>
      <c r="X2465" s="3">
        <v>2.8620000000000001</v>
      </c>
      <c r="Y2465" s="13">
        <f>(X2465-U2465)/U2465*100</f>
        <v>0</v>
      </c>
      <c r="Z2465" s="14">
        <f>IF(W2465&gt;10,"NA",Y2465)</f>
        <v>0</v>
      </c>
    </row>
    <row r="2466" spans="1:26" ht="19" x14ac:dyDescent="0.25">
      <c r="A2466" s="23">
        <v>2465</v>
      </c>
      <c r="B2466" s="5" t="s">
        <v>25</v>
      </c>
      <c r="C2466" s="3" t="s">
        <v>50</v>
      </c>
      <c r="D2466" s="3" t="s">
        <v>50</v>
      </c>
      <c r="E2466" s="3" t="s">
        <v>47</v>
      </c>
      <c r="F2466" s="3" t="s">
        <v>53</v>
      </c>
      <c r="G2466" s="3">
        <v>28</v>
      </c>
      <c r="H2466" s="3" t="s">
        <v>9</v>
      </c>
      <c r="I2466" s="3" t="s">
        <v>30</v>
      </c>
      <c r="J2466" s="3">
        <v>621</v>
      </c>
      <c r="K2466" s="3">
        <v>70</v>
      </c>
      <c r="L2466" s="3">
        <v>0</v>
      </c>
      <c r="M2466" s="4">
        <f>PI()*(K2466/2)^2/1000+PI()*(L2466/2)^2/1000</f>
        <v>3.8484510006474966</v>
      </c>
      <c r="N2466" s="33">
        <v>0</v>
      </c>
      <c r="O2466" s="3">
        <v>5</v>
      </c>
      <c r="P2466" s="3">
        <v>2.5579999999999998</v>
      </c>
      <c r="Q2466" s="3">
        <v>2.19</v>
      </c>
      <c r="R2466" s="3">
        <v>2.1030000000000002</v>
      </c>
      <c r="S2466" s="6">
        <v>0</v>
      </c>
      <c r="T2466" s="6">
        <f>R2466-S2466</f>
        <v>2.1030000000000002</v>
      </c>
      <c r="U2466" s="3">
        <v>2.1030000000000002</v>
      </c>
      <c r="V2466" s="6">
        <f>U2466-S2466</f>
        <v>2.1030000000000002</v>
      </c>
      <c r="W2466" s="6">
        <f>100 - (1 - (((U2466-T2466)/U2466)+(S2466/T2466)))*100</f>
        <v>0</v>
      </c>
      <c r="X2466" s="3">
        <v>2.1030000000000002</v>
      </c>
      <c r="Y2466" s="13">
        <f>(X2466-U2466)/U2466*100</f>
        <v>0</v>
      </c>
      <c r="Z2466" s="14">
        <f>IF(W2466&gt;10,"NA",Y2466)</f>
        <v>0</v>
      </c>
    </row>
    <row r="2467" spans="1:26" ht="19" x14ac:dyDescent="0.25">
      <c r="A2467" s="23">
        <v>2466</v>
      </c>
      <c r="B2467" s="5" t="s">
        <v>25</v>
      </c>
      <c r="C2467" s="3" t="s">
        <v>50</v>
      </c>
      <c r="D2467" s="3" t="s">
        <v>50</v>
      </c>
      <c r="E2467" s="3" t="s">
        <v>47</v>
      </c>
      <c r="F2467" s="3" t="s">
        <v>53</v>
      </c>
      <c r="G2467" s="3">
        <v>28</v>
      </c>
      <c r="H2467" s="3" t="s">
        <v>9</v>
      </c>
      <c r="I2467" s="3" t="s">
        <v>30</v>
      </c>
      <c r="J2467" s="3">
        <v>621</v>
      </c>
      <c r="K2467" s="3">
        <v>70</v>
      </c>
      <c r="L2467" s="3">
        <v>0</v>
      </c>
      <c r="M2467" s="4">
        <f>PI()*(K2467/2)^2/1000+PI()*(L2467/2)^2/1000</f>
        <v>3.8484510006474966</v>
      </c>
      <c r="N2467" s="33">
        <v>0</v>
      </c>
      <c r="O2467" s="3">
        <v>6</v>
      </c>
      <c r="P2467" s="3">
        <v>2.3050000000000002</v>
      </c>
      <c r="Q2467" s="3">
        <v>1.345</v>
      </c>
      <c r="R2467" s="3">
        <v>1.3280000000000001</v>
      </c>
      <c r="S2467" s="6">
        <v>0</v>
      </c>
      <c r="T2467" s="6">
        <f>R2467-S2467</f>
        <v>1.3280000000000001</v>
      </c>
      <c r="U2467" s="3">
        <v>1.3280000000000001</v>
      </c>
      <c r="V2467" s="6">
        <f>U2467-S2467</f>
        <v>1.3280000000000001</v>
      </c>
      <c r="W2467" s="6">
        <f>100 - (1 - (((U2467-T2467)/U2467)+(S2467/T2467)))*100</f>
        <v>0</v>
      </c>
      <c r="X2467" s="3">
        <v>1.3280000000000001</v>
      </c>
      <c r="Y2467" s="13">
        <f>(X2467-U2467)/U2467*100</f>
        <v>0</v>
      </c>
      <c r="Z2467" s="14">
        <f>IF(W2467&gt;10,"NA",Y2467)</f>
        <v>0</v>
      </c>
    </row>
    <row r="2468" spans="1:26" ht="19" x14ac:dyDescent="0.25">
      <c r="A2468" s="23">
        <v>2467</v>
      </c>
      <c r="B2468" s="5" t="s">
        <v>25</v>
      </c>
      <c r="C2468" s="3" t="s">
        <v>50</v>
      </c>
      <c r="D2468" s="3" t="s">
        <v>50</v>
      </c>
      <c r="E2468" s="3" t="s">
        <v>47</v>
      </c>
      <c r="F2468" s="3" t="s">
        <v>53</v>
      </c>
      <c r="G2468" s="3">
        <v>28</v>
      </c>
      <c r="H2468" s="3" t="s">
        <v>9</v>
      </c>
      <c r="I2468" s="3" t="s">
        <v>30</v>
      </c>
      <c r="J2468" s="3">
        <v>621</v>
      </c>
      <c r="K2468" s="3">
        <v>70</v>
      </c>
      <c r="L2468" s="3">
        <v>0</v>
      </c>
      <c r="M2468" s="4">
        <f>PI()*(K2468/2)^2/1000+PI()*(L2468/2)^2/1000</f>
        <v>3.8484510006474966</v>
      </c>
      <c r="N2468" s="33">
        <v>0</v>
      </c>
      <c r="O2468" s="3">
        <v>7</v>
      </c>
      <c r="P2468" s="3">
        <v>2.665</v>
      </c>
      <c r="Q2468" s="3">
        <v>1.794</v>
      </c>
      <c r="R2468" s="3">
        <v>1.728</v>
      </c>
      <c r="S2468" s="6">
        <v>0</v>
      </c>
      <c r="T2468" s="6">
        <f>R2468-S2468</f>
        <v>1.728</v>
      </c>
      <c r="U2468" s="3">
        <v>1.728</v>
      </c>
      <c r="V2468" s="6">
        <f>U2468-S2468</f>
        <v>1.728</v>
      </c>
      <c r="W2468" s="6">
        <f>100 - (1 - (((U2468-T2468)/U2468)+(S2468/T2468)))*100</f>
        <v>0</v>
      </c>
      <c r="X2468" s="3">
        <v>1.728</v>
      </c>
      <c r="Y2468" s="13">
        <f>(X2468-U2468)/U2468*100</f>
        <v>0</v>
      </c>
      <c r="Z2468" s="14">
        <f>IF(W2468&gt;10,"NA",Y2468)</f>
        <v>0</v>
      </c>
    </row>
    <row r="2469" spans="1:26" ht="19" x14ac:dyDescent="0.25">
      <c r="A2469" s="23">
        <v>2468</v>
      </c>
      <c r="B2469" s="5" t="s">
        <v>25</v>
      </c>
      <c r="C2469" s="3" t="s">
        <v>50</v>
      </c>
      <c r="D2469" s="3" t="s">
        <v>50</v>
      </c>
      <c r="E2469" s="3" t="s">
        <v>47</v>
      </c>
      <c r="F2469" s="3" t="s">
        <v>53</v>
      </c>
      <c r="G2469" s="3">
        <v>28</v>
      </c>
      <c r="H2469" s="3" t="s">
        <v>9</v>
      </c>
      <c r="I2469" s="3" t="s">
        <v>30</v>
      </c>
      <c r="J2469" s="3">
        <v>621</v>
      </c>
      <c r="K2469" s="3">
        <v>70</v>
      </c>
      <c r="L2469" s="3">
        <v>0</v>
      </c>
      <c r="M2469" s="4">
        <f>PI()*(K2469/2)^2/1000+PI()*(L2469/2)^2/1000</f>
        <v>3.8484510006474966</v>
      </c>
      <c r="N2469" s="33">
        <v>0</v>
      </c>
      <c r="O2469" s="3">
        <v>8</v>
      </c>
      <c r="P2469" s="3">
        <v>2.0859999999999999</v>
      </c>
      <c r="Q2469" s="3">
        <v>0.99</v>
      </c>
      <c r="R2469" s="3">
        <v>0.95399999999999996</v>
      </c>
      <c r="S2469" s="6">
        <v>0</v>
      </c>
      <c r="T2469" s="6">
        <f>R2469-S2469</f>
        <v>0.95399999999999996</v>
      </c>
      <c r="U2469" s="3">
        <v>0.95399999999999996</v>
      </c>
      <c r="V2469" s="6">
        <f>U2469-S2469</f>
        <v>0.95399999999999996</v>
      </c>
      <c r="W2469" s="6">
        <f>100 - (1 - (((U2469-T2469)/U2469)+(S2469/T2469)))*100</f>
        <v>0</v>
      </c>
      <c r="X2469" s="3">
        <v>0.95399999999999996</v>
      </c>
      <c r="Y2469" s="13">
        <f>(X2469-U2469)/U2469*100</f>
        <v>0</v>
      </c>
      <c r="Z2469" s="14">
        <f>IF(W2469&gt;10,"NA",Y2469)</f>
        <v>0</v>
      </c>
    </row>
    <row r="2470" spans="1:26" ht="19" x14ac:dyDescent="0.25">
      <c r="A2470" s="23">
        <v>2469</v>
      </c>
      <c r="B2470" s="5" t="s">
        <v>25</v>
      </c>
      <c r="C2470" s="3" t="s">
        <v>50</v>
      </c>
      <c r="D2470" s="3" t="s">
        <v>50</v>
      </c>
      <c r="E2470" s="3" t="s">
        <v>47</v>
      </c>
      <c r="F2470" s="3" t="s">
        <v>53</v>
      </c>
      <c r="G2470" s="3">
        <v>28</v>
      </c>
      <c r="H2470" s="3" t="s">
        <v>9</v>
      </c>
      <c r="I2470" s="3" t="s">
        <v>30</v>
      </c>
      <c r="J2470" s="3">
        <v>621</v>
      </c>
      <c r="K2470" s="3">
        <v>70</v>
      </c>
      <c r="L2470" s="3">
        <v>0</v>
      </c>
      <c r="M2470" s="4">
        <f>PI()*(K2470/2)^2/1000+PI()*(L2470/2)^2/1000</f>
        <v>3.8484510006474966</v>
      </c>
      <c r="N2470" s="33">
        <v>1</v>
      </c>
      <c r="O2470" s="3">
        <v>9</v>
      </c>
      <c r="P2470" s="3">
        <v>2.3860000000000001</v>
      </c>
      <c r="Q2470" s="3">
        <v>1.6850000000000001</v>
      </c>
      <c r="R2470" s="3">
        <v>1.63</v>
      </c>
      <c r="S2470" s="6">
        <v>0</v>
      </c>
      <c r="T2470" s="6">
        <f>R2470-S2470</f>
        <v>1.63</v>
      </c>
      <c r="U2470" s="3">
        <v>1.63</v>
      </c>
      <c r="V2470" s="6">
        <f>U2470-S2470</f>
        <v>1.63</v>
      </c>
      <c r="W2470" s="6">
        <f>100 - (1 - (((U2470-T2470)/U2470)+(S2470/T2470)))*100</f>
        <v>0</v>
      </c>
      <c r="X2470" s="3">
        <v>1.63</v>
      </c>
      <c r="Y2470" s="13">
        <f>(X2470-U2470)/U2470*100</f>
        <v>0</v>
      </c>
      <c r="Z2470" s="14">
        <f>IF(W2470&gt;10,"NA",Y2470)</f>
        <v>0</v>
      </c>
    </row>
    <row r="2471" spans="1:26" ht="19" x14ac:dyDescent="0.25">
      <c r="A2471" s="23">
        <v>2470</v>
      </c>
      <c r="B2471" s="5" t="s">
        <v>25</v>
      </c>
      <c r="C2471" s="3" t="s">
        <v>50</v>
      </c>
      <c r="D2471" s="3" t="s">
        <v>50</v>
      </c>
      <c r="E2471" s="3" t="s">
        <v>47</v>
      </c>
      <c r="F2471" s="3" t="s">
        <v>53</v>
      </c>
      <c r="G2471" s="3">
        <v>28</v>
      </c>
      <c r="H2471" s="3" t="s">
        <v>17</v>
      </c>
      <c r="I2471" s="3" t="s">
        <v>30</v>
      </c>
      <c r="J2471" s="3">
        <v>621</v>
      </c>
      <c r="K2471" s="3">
        <v>70</v>
      </c>
      <c r="L2471" s="3">
        <v>0</v>
      </c>
      <c r="M2471" s="4">
        <f>PI()*(K2471/2)^2/1000+PI()*(L2471/2)^2/1000</f>
        <v>3.8484510006474966</v>
      </c>
      <c r="N2471" s="33">
        <v>1</v>
      </c>
      <c r="O2471" s="3">
        <v>1</v>
      </c>
      <c r="P2471" s="3">
        <v>2.6589999999999998</v>
      </c>
      <c r="Q2471" s="3">
        <v>2.9039999999999999</v>
      </c>
      <c r="R2471" s="3">
        <v>2.782</v>
      </c>
      <c r="S2471" s="6">
        <v>0</v>
      </c>
      <c r="T2471" s="6">
        <f>R2471-S2471</f>
        <v>2.782</v>
      </c>
      <c r="U2471" s="11">
        <v>2.782</v>
      </c>
      <c r="V2471" s="6">
        <f>U2471-S2471</f>
        <v>2.782</v>
      </c>
      <c r="W2471" s="6">
        <f>100 - (1 - (((U2471-T2471)/U2471)+(S2471/T2471)))*100</f>
        <v>0</v>
      </c>
      <c r="X2471" s="11">
        <v>2.782</v>
      </c>
      <c r="Y2471" s="13">
        <f>(X2471-U2471)/U2471*100</f>
        <v>0</v>
      </c>
      <c r="Z2471" s="14">
        <f>IF(W2471&gt;10,"NA",Y2471)</f>
        <v>0</v>
      </c>
    </row>
    <row r="2472" spans="1:26" ht="19" x14ac:dyDescent="0.25">
      <c r="A2472" s="23">
        <v>2471</v>
      </c>
      <c r="B2472" s="5" t="s">
        <v>25</v>
      </c>
      <c r="C2472" s="3" t="s">
        <v>50</v>
      </c>
      <c r="D2472" s="3" t="s">
        <v>50</v>
      </c>
      <c r="E2472" s="3" t="s">
        <v>47</v>
      </c>
      <c r="F2472" s="3" t="s">
        <v>53</v>
      </c>
      <c r="G2472" s="3">
        <v>28</v>
      </c>
      <c r="H2472" s="3" t="s">
        <v>17</v>
      </c>
      <c r="I2472" s="3" t="s">
        <v>30</v>
      </c>
      <c r="J2472" s="3">
        <v>621</v>
      </c>
      <c r="K2472" s="3">
        <v>70</v>
      </c>
      <c r="L2472" s="3">
        <v>0</v>
      </c>
      <c r="M2472" s="4">
        <f>PI()*(K2472/2)^2/1000+PI()*(L2472/2)^2/1000</f>
        <v>3.8484510006474966</v>
      </c>
      <c r="N2472" s="33">
        <v>1</v>
      </c>
      <c r="O2472" s="3">
        <v>2</v>
      </c>
      <c r="P2472" s="3">
        <v>1.59</v>
      </c>
      <c r="Q2472" s="3">
        <v>1.0640000000000001</v>
      </c>
      <c r="R2472" s="3">
        <v>1.0149999999999999</v>
      </c>
      <c r="S2472" s="6">
        <v>0</v>
      </c>
      <c r="T2472" s="6">
        <f>R2472-S2472</f>
        <v>1.0149999999999999</v>
      </c>
      <c r="U2472" s="11">
        <v>1.0149999999999999</v>
      </c>
      <c r="V2472" s="6">
        <f>U2472-S2472</f>
        <v>1.0149999999999999</v>
      </c>
      <c r="W2472" s="6">
        <f>100 - (1 - (((U2472-T2472)/U2472)+(S2472/T2472)))*100</f>
        <v>0</v>
      </c>
      <c r="X2472" s="11">
        <v>1.0149999999999999</v>
      </c>
      <c r="Y2472" s="13">
        <f>(X2472-U2472)/U2472*100</f>
        <v>0</v>
      </c>
      <c r="Z2472" s="14">
        <f>IF(W2472&gt;10,"NA",Y2472)</f>
        <v>0</v>
      </c>
    </row>
    <row r="2473" spans="1:26" ht="19" x14ac:dyDescent="0.25">
      <c r="A2473" s="23">
        <v>2472</v>
      </c>
      <c r="B2473" s="5" t="s">
        <v>25</v>
      </c>
      <c r="C2473" s="3" t="s">
        <v>50</v>
      </c>
      <c r="D2473" s="3" t="s">
        <v>50</v>
      </c>
      <c r="E2473" s="3" t="s">
        <v>47</v>
      </c>
      <c r="F2473" s="3" t="s">
        <v>53</v>
      </c>
      <c r="G2473" s="3">
        <v>28</v>
      </c>
      <c r="H2473" s="3" t="s">
        <v>17</v>
      </c>
      <c r="I2473" s="3" t="s">
        <v>30</v>
      </c>
      <c r="J2473" s="3">
        <v>621</v>
      </c>
      <c r="K2473" s="3">
        <v>70</v>
      </c>
      <c r="L2473" s="3">
        <v>0</v>
      </c>
      <c r="M2473" s="4">
        <f>PI()*(K2473/2)^2/1000+PI()*(L2473/2)^2/1000</f>
        <v>3.8484510006474966</v>
      </c>
      <c r="N2473" s="33">
        <v>0</v>
      </c>
      <c r="O2473" s="3">
        <v>3</v>
      </c>
      <c r="P2473" s="3">
        <v>2.7069999999999999</v>
      </c>
      <c r="Q2473" s="3">
        <v>1.8340000000000001</v>
      </c>
      <c r="R2473" s="3">
        <v>1.76</v>
      </c>
      <c r="S2473" s="6">
        <v>0</v>
      </c>
      <c r="T2473" s="6">
        <f>R2473-S2473</f>
        <v>1.76</v>
      </c>
      <c r="U2473" s="11">
        <v>1.76</v>
      </c>
      <c r="V2473" s="6">
        <f>U2473-S2473</f>
        <v>1.76</v>
      </c>
      <c r="W2473" s="6">
        <f>100 - (1 - (((U2473-T2473)/U2473)+(S2473/T2473)))*100</f>
        <v>0</v>
      </c>
      <c r="X2473" s="11">
        <v>1.76</v>
      </c>
      <c r="Y2473" s="13">
        <f>(X2473-U2473)/U2473*100</f>
        <v>0</v>
      </c>
      <c r="Z2473" s="14">
        <f>IF(W2473&gt;10,"NA",Y2473)</f>
        <v>0</v>
      </c>
    </row>
    <row r="2474" spans="1:26" ht="19" x14ac:dyDescent="0.25">
      <c r="A2474" s="23">
        <v>2473</v>
      </c>
      <c r="B2474" s="5" t="s">
        <v>25</v>
      </c>
      <c r="C2474" s="3" t="s">
        <v>50</v>
      </c>
      <c r="D2474" s="3" t="s">
        <v>50</v>
      </c>
      <c r="E2474" s="3" t="s">
        <v>47</v>
      </c>
      <c r="F2474" s="3" t="s">
        <v>53</v>
      </c>
      <c r="G2474" s="3">
        <v>28</v>
      </c>
      <c r="H2474" s="3" t="s">
        <v>17</v>
      </c>
      <c r="I2474" s="3" t="s">
        <v>30</v>
      </c>
      <c r="J2474" s="3">
        <v>621</v>
      </c>
      <c r="K2474" s="3">
        <v>70</v>
      </c>
      <c r="L2474" s="3">
        <v>0</v>
      </c>
      <c r="M2474" s="4">
        <f>PI()*(K2474/2)^2/1000+PI()*(L2474/2)^2/1000</f>
        <v>3.8484510006474966</v>
      </c>
      <c r="N2474" s="33">
        <v>1</v>
      </c>
      <c r="O2474" s="3">
        <v>4</v>
      </c>
      <c r="P2474" s="3">
        <v>2.3660000000000001</v>
      </c>
      <c r="Q2474" s="3">
        <v>2.15</v>
      </c>
      <c r="R2474" s="3">
        <v>2.0819999999999999</v>
      </c>
      <c r="S2474" s="6">
        <v>0</v>
      </c>
      <c r="T2474" s="6">
        <f>R2474-S2474</f>
        <v>2.0819999999999999</v>
      </c>
      <c r="U2474" s="11">
        <v>2.0819999999999999</v>
      </c>
      <c r="V2474" s="6">
        <f>U2474-S2474</f>
        <v>2.0819999999999999</v>
      </c>
      <c r="W2474" s="6">
        <f>100 - (1 - (((U2474-T2474)/U2474)+(S2474/T2474)))*100</f>
        <v>0</v>
      </c>
      <c r="X2474" s="11">
        <v>2.0819999999999999</v>
      </c>
      <c r="Y2474" s="13">
        <f>(X2474-U2474)/U2474*100</f>
        <v>0</v>
      </c>
      <c r="Z2474" s="14">
        <f>IF(W2474&gt;10,"NA",Y2474)</f>
        <v>0</v>
      </c>
    </row>
    <row r="2475" spans="1:26" ht="19" x14ac:dyDescent="0.25">
      <c r="A2475" s="23">
        <v>2474</v>
      </c>
      <c r="B2475" s="5" t="s">
        <v>25</v>
      </c>
      <c r="C2475" s="3" t="s">
        <v>50</v>
      </c>
      <c r="D2475" s="3" t="s">
        <v>50</v>
      </c>
      <c r="E2475" s="3" t="s">
        <v>47</v>
      </c>
      <c r="F2475" s="3" t="s">
        <v>53</v>
      </c>
      <c r="G2475" s="3">
        <v>28</v>
      </c>
      <c r="H2475" s="3" t="s">
        <v>17</v>
      </c>
      <c r="I2475" s="3" t="s">
        <v>30</v>
      </c>
      <c r="J2475" s="3">
        <v>621</v>
      </c>
      <c r="K2475" s="3">
        <v>70</v>
      </c>
      <c r="L2475" s="3">
        <v>0</v>
      </c>
      <c r="M2475" s="4">
        <f>PI()*(K2475/2)^2/1000+PI()*(L2475/2)^2/1000</f>
        <v>3.8484510006474966</v>
      </c>
      <c r="N2475" s="33">
        <v>1</v>
      </c>
      <c r="O2475" s="3">
        <v>5</v>
      </c>
      <c r="P2475" s="3">
        <v>3.149</v>
      </c>
      <c r="Q2475" s="3">
        <v>4.2919999999999998</v>
      </c>
      <c r="R2475" s="3">
        <v>4.1319999999999997</v>
      </c>
      <c r="S2475" s="6">
        <v>0</v>
      </c>
      <c r="T2475" s="6">
        <f>R2475-S2475</f>
        <v>4.1319999999999997</v>
      </c>
      <c r="U2475" s="11">
        <v>4.1319999999999997</v>
      </c>
      <c r="V2475" s="6">
        <f>U2475-S2475</f>
        <v>4.1319999999999997</v>
      </c>
      <c r="W2475" s="6">
        <f>100 - (1 - (((U2475-T2475)/U2475)+(S2475/T2475)))*100</f>
        <v>0</v>
      </c>
      <c r="X2475" s="11">
        <v>4.1319999999999997</v>
      </c>
      <c r="Y2475" s="13">
        <f>(X2475-U2475)/U2475*100</f>
        <v>0</v>
      </c>
      <c r="Z2475" s="14">
        <f>IF(W2475&gt;10,"NA",Y2475)</f>
        <v>0</v>
      </c>
    </row>
    <row r="2476" spans="1:26" ht="19" x14ac:dyDescent="0.25">
      <c r="A2476" s="23">
        <v>2475</v>
      </c>
      <c r="B2476" s="5" t="s">
        <v>25</v>
      </c>
      <c r="C2476" s="3" t="s">
        <v>50</v>
      </c>
      <c r="D2476" s="3" t="s">
        <v>50</v>
      </c>
      <c r="E2476" s="3" t="s">
        <v>47</v>
      </c>
      <c r="F2476" s="3" t="s">
        <v>53</v>
      </c>
      <c r="G2476" s="3">
        <v>28</v>
      </c>
      <c r="H2476" s="3" t="s">
        <v>17</v>
      </c>
      <c r="I2476" s="3" t="s">
        <v>30</v>
      </c>
      <c r="J2476" s="3">
        <v>621</v>
      </c>
      <c r="K2476" s="3">
        <v>70</v>
      </c>
      <c r="L2476" s="3">
        <v>0</v>
      </c>
      <c r="M2476" s="4">
        <f>PI()*(K2476/2)^2/1000+PI()*(L2476/2)^2/1000</f>
        <v>3.8484510006474966</v>
      </c>
      <c r="N2476" s="33">
        <v>1</v>
      </c>
      <c r="O2476" s="3">
        <v>6</v>
      </c>
      <c r="P2476" s="3">
        <v>3.74</v>
      </c>
      <c r="Q2476" s="3">
        <v>4.72</v>
      </c>
      <c r="R2476" s="3">
        <v>4.59</v>
      </c>
      <c r="S2476" s="6">
        <v>0</v>
      </c>
      <c r="T2476" s="6">
        <f>R2476-S2476</f>
        <v>4.59</v>
      </c>
      <c r="U2476" s="11">
        <v>4.59</v>
      </c>
      <c r="V2476" s="6">
        <f>U2476-S2476</f>
        <v>4.59</v>
      </c>
      <c r="W2476" s="6">
        <f>100 - (1 - (((U2476-T2476)/U2476)+(S2476/T2476)))*100</f>
        <v>0</v>
      </c>
      <c r="X2476" s="11">
        <v>4.59</v>
      </c>
      <c r="Y2476" s="13">
        <f>(X2476-U2476)/U2476*100</f>
        <v>0</v>
      </c>
      <c r="Z2476" s="14">
        <f>IF(W2476&gt;10,"NA",Y2476)</f>
        <v>0</v>
      </c>
    </row>
    <row r="2477" spans="1:26" ht="19" x14ac:dyDescent="0.25">
      <c r="A2477" s="23">
        <v>2476</v>
      </c>
      <c r="B2477" s="5" t="s">
        <v>25</v>
      </c>
      <c r="C2477" s="3" t="s">
        <v>50</v>
      </c>
      <c r="D2477" s="3" t="s">
        <v>50</v>
      </c>
      <c r="E2477" s="3" t="s">
        <v>47</v>
      </c>
      <c r="F2477" s="3" t="s">
        <v>53</v>
      </c>
      <c r="G2477" s="3">
        <v>28</v>
      </c>
      <c r="H2477" s="3" t="s">
        <v>17</v>
      </c>
      <c r="I2477" s="3" t="s">
        <v>30</v>
      </c>
      <c r="J2477" s="3">
        <v>621</v>
      </c>
      <c r="K2477" s="3">
        <v>70</v>
      </c>
      <c r="L2477" s="3">
        <v>0</v>
      </c>
      <c r="M2477" s="4">
        <f>PI()*(K2477/2)^2/1000+PI()*(L2477/2)^2/1000</f>
        <v>3.8484510006474966</v>
      </c>
      <c r="N2477" s="33">
        <v>1</v>
      </c>
      <c r="O2477" s="3">
        <v>7</v>
      </c>
      <c r="P2477" s="3">
        <v>2.4670000000000001</v>
      </c>
      <c r="Q2477" s="3">
        <v>2.875</v>
      </c>
      <c r="R2477" s="3">
        <v>2.746</v>
      </c>
      <c r="S2477" s="6">
        <v>0</v>
      </c>
      <c r="T2477" s="6">
        <f>R2477-S2477</f>
        <v>2.746</v>
      </c>
      <c r="U2477" s="11">
        <v>2.746</v>
      </c>
      <c r="V2477" s="6">
        <f>U2477-S2477</f>
        <v>2.746</v>
      </c>
      <c r="W2477" s="6">
        <f>100 - (1 - (((U2477-T2477)/U2477)+(S2477/T2477)))*100</f>
        <v>0</v>
      </c>
      <c r="X2477" s="11">
        <v>2.746</v>
      </c>
      <c r="Y2477" s="13">
        <f>(X2477-U2477)/U2477*100</f>
        <v>0</v>
      </c>
      <c r="Z2477" s="14">
        <f>IF(W2477&gt;10,"NA",Y2477)</f>
        <v>0</v>
      </c>
    </row>
    <row r="2478" spans="1:26" ht="19" x14ac:dyDescent="0.25">
      <c r="A2478" s="23">
        <v>2477</v>
      </c>
      <c r="B2478" s="5" t="s">
        <v>25</v>
      </c>
      <c r="C2478" s="3" t="s">
        <v>50</v>
      </c>
      <c r="D2478" s="3" t="s">
        <v>50</v>
      </c>
      <c r="E2478" s="3" t="s">
        <v>47</v>
      </c>
      <c r="F2478" s="3" t="s">
        <v>53</v>
      </c>
      <c r="G2478" s="3">
        <v>28</v>
      </c>
      <c r="H2478" s="3" t="s">
        <v>17</v>
      </c>
      <c r="I2478" s="3" t="s">
        <v>30</v>
      </c>
      <c r="J2478" s="3">
        <v>621</v>
      </c>
      <c r="K2478" s="3">
        <v>70</v>
      </c>
      <c r="L2478" s="3">
        <v>0</v>
      </c>
      <c r="M2478" s="4">
        <f>PI()*(K2478/2)^2/1000+PI()*(L2478/2)^2/1000</f>
        <v>3.8484510006474966</v>
      </c>
      <c r="N2478" s="33">
        <v>0</v>
      </c>
      <c r="O2478" s="3">
        <v>8</v>
      </c>
      <c r="P2478" s="3">
        <v>3.0049999999999999</v>
      </c>
      <c r="Q2478" s="3">
        <v>2.093</v>
      </c>
      <c r="R2478" s="3">
        <v>2.0489999999999999</v>
      </c>
      <c r="S2478" s="6">
        <v>0</v>
      </c>
      <c r="T2478" s="6">
        <f>R2478-S2478</f>
        <v>2.0489999999999999</v>
      </c>
      <c r="U2478" s="11">
        <v>2.0489999999999999</v>
      </c>
      <c r="V2478" s="6">
        <f>U2478-S2478</f>
        <v>2.0489999999999999</v>
      </c>
      <c r="W2478" s="6">
        <f>100 - (1 - (((U2478-T2478)/U2478)+(S2478/T2478)))*100</f>
        <v>0</v>
      </c>
      <c r="X2478" s="11">
        <v>2.0489999999999999</v>
      </c>
      <c r="Y2478" s="13">
        <f>(X2478-U2478)/U2478*100</f>
        <v>0</v>
      </c>
      <c r="Z2478" s="14">
        <f>IF(W2478&gt;10,"NA",Y2478)</f>
        <v>0</v>
      </c>
    </row>
    <row r="2479" spans="1:26" ht="19" x14ac:dyDescent="0.25">
      <c r="A2479" s="23">
        <v>2478</v>
      </c>
      <c r="B2479" s="5" t="s">
        <v>25</v>
      </c>
      <c r="C2479" s="3" t="s">
        <v>50</v>
      </c>
      <c r="D2479" s="3" t="s">
        <v>50</v>
      </c>
      <c r="E2479" s="3" t="s">
        <v>47</v>
      </c>
      <c r="F2479" s="3" t="s">
        <v>53</v>
      </c>
      <c r="G2479" s="3">
        <v>28</v>
      </c>
      <c r="H2479" s="3" t="s">
        <v>17</v>
      </c>
      <c r="I2479" s="3" t="s">
        <v>30</v>
      </c>
      <c r="J2479" s="3">
        <v>621</v>
      </c>
      <c r="K2479" s="3">
        <v>70</v>
      </c>
      <c r="L2479" s="3">
        <v>0</v>
      </c>
      <c r="M2479" s="4">
        <f>PI()*(K2479/2)^2/1000+PI()*(L2479/2)^2/1000</f>
        <v>3.8484510006474966</v>
      </c>
      <c r="N2479" s="33">
        <v>0</v>
      </c>
      <c r="O2479" s="3">
        <v>9</v>
      </c>
      <c r="P2479" s="3">
        <v>2.74</v>
      </c>
      <c r="Q2479" s="3">
        <v>1.929</v>
      </c>
      <c r="R2479" s="3">
        <v>1.8819999999999999</v>
      </c>
      <c r="S2479" s="6">
        <v>0</v>
      </c>
      <c r="T2479" s="6">
        <f>R2479-S2479</f>
        <v>1.8819999999999999</v>
      </c>
      <c r="U2479" s="11">
        <v>1.8819999999999999</v>
      </c>
      <c r="V2479" s="6">
        <f>U2479-S2479</f>
        <v>1.8819999999999999</v>
      </c>
      <c r="W2479" s="6">
        <f>100 - (1 - (((U2479-T2479)/U2479)+(S2479/T2479)))*100</f>
        <v>0</v>
      </c>
      <c r="X2479" s="11">
        <v>1.8819999999999999</v>
      </c>
      <c r="Y2479" s="13">
        <f>(X2479-U2479)/U2479*100</f>
        <v>0</v>
      </c>
      <c r="Z2479" s="14">
        <f>IF(W2479&gt;10,"NA",Y2479)</f>
        <v>0</v>
      </c>
    </row>
    <row r="2480" spans="1:26" ht="19" x14ac:dyDescent="0.25">
      <c r="A2480" s="23">
        <v>2479</v>
      </c>
      <c r="B2480" s="5" t="s">
        <v>25</v>
      </c>
      <c r="C2480" s="3" t="s">
        <v>50</v>
      </c>
      <c r="D2480" s="3" t="s">
        <v>50</v>
      </c>
      <c r="E2480" s="3" t="s">
        <v>47</v>
      </c>
      <c r="F2480" s="3" t="s">
        <v>53</v>
      </c>
      <c r="G2480" s="3">
        <v>28</v>
      </c>
      <c r="H2480" s="3" t="s">
        <v>17</v>
      </c>
      <c r="I2480" s="3" t="s">
        <v>30</v>
      </c>
      <c r="J2480" s="3">
        <v>621</v>
      </c>
      <c r="K2480" s="3">
        <v>70</v>
      </c>
      <c r="L2480" s="3">
        <v>0</v>
      </c>
      <c r="M2480" s="4">
        <f>PI()*(K2480/2)^2/1000+PI()*(L2480/2)^2/1000</f>
        <v>3.8484510006474966</v>
      </c>
      <c r="N2480" s="33">
        <v>1</v>
      </c>
      <c r="O2480" s="3">
        <v>10</v>
      </c>
      <c r="P2480" s="3">
        <v>1.925</v>
      </c>
      <c r="Q2480" s="3">
        <v>1.2729999999999999</v>
      </c>
      <c r="R2480" s="3">
        <v>1.228</v>
      </c>
      <c r="S2480" s="6">
        <v>0</v>
      </c>
      <c r="T2480" s="6">
        <f>R2480-S2480</f>
        <v>1.228</v>
      </c>
      <c r="U2480" s="11">
        <v>1.228</v>
      </c>
      <c r="V2480" s="6">
        <f>U2480-S2480</f>
        <v>1.228</v>
      </c>
      <c r="W2480" s="6">
        <f>100 - (1 - (((U2480-T2480)/U2480)+(S2480/T2480)))*100</f>
        <v>0</v>
      </c>
      <c r="X2480" s="11">
        <v>1.228</v>
      </c>
      <c r="Y2480" s="13">
        <f>(X2480-U2480)/U2480*100</f>
        <v>0</v>
      </c>
      <c r="Z2480" s="14">
        <f>IF(W2480&gt;10,"NA",Y2480)</f>
        <v>0</v>
      </c>
    </row>
    <row r="2481" spans="1:26" ht="19" x14ac:dyDescent="0.25">
      <c r="A2481" s="23">
        <v>2480</v>
      </c>
      <c r="B2481" s="5" t="s">
        <v>25</v>
      </c>
      <c r="C2481" s="3" t="s">
        <v>50</v>
      </c>
      <c r="D2481" s="3" t="s">
        <v>50</v>
      </c>
      <c r="E2481" s="3" t="s">
        <v>47</v>
      </c>
      <c r="F2481" s="3" t="s">
        <v>53</v>
      </c>
      <c r="G2481" s="3">
        <v>28</v>
      </c>
      <c r="H2481" s="3" t="s">
        <v>17</v>
      </c>
      <c r="I2481" s="3" t="s">
        <v>30</v>
      </c>
      <c r="J2481" s="3">
        <v>621</v>
      </c>
      <c r="K2481" s="3">
        <v>70</v>
      </c>
      <c r="L2481" s="3">
        <v>0</v>
      </c>
      <c r="M2481" s="4">
        <f>PI()*(K2481/2)^2/1000+PI()*(L2481/2)^2/1000</f>
        <v>3.8484510006474966</v>
      </c>
      <c r="N2481" s="33">
        <v>0</v>
      </c>
      <c r="O2481" s="3">
        <v>11</v>
      </c>
      <c r="P2481" s="3">
        <v>2.4649999999999999</v>
      </c>
      <c r="Q2481" s="3">
        <v>1.5529999999999999</v>
      </c>
      <c r="R2481" s="3">
        <v>1.4750000000000001</v>
      </c>
      <c r="S2481" s="6">
        <v>0</v>
      </c>
      <c r="T2481" s="6">
        <f>R2481-S2481</f>
        <v>1.4750000000000001</v>
      </c>
      <c r="U2481" s="11">
        <v>1.4750000000000001</v>
      </c>
      <c r="V2481" s="6">
        <f>U2481-S2481</f>
        <v>1.4750000000000001</v>
      </c>
      <c r="W2481" s="6">
        <f>100 - (1 - (((U2481-T2481)/U2481)+(S2481/T2481)))*100</f>
        <v>0</v>
      </c>
      <c r="X2481" s="11">
        <v>1.4750000000000001</v>
      </c>
      <c r="Y2481" s="13">
        <f>(X2481-U2481)/U2481*100</f>
        <v>0</v>
      </c>
      <c r="Z2481" s="14">
        <f>IF(W2481&gt;10,"NA",Y2481)</f>
        <v>0</v>
      </c>
    </row>
    <row r="2482" spans="1:26" ht="19" x14ac:dyDescent="0.25">
      <c r="A2482" s="23">
        <v>2481</v>
      </c>
      <c r="B2482" s="5" t="s">
        <v>25</v>
      </c>
      <c r="C2482" s="3" t="s">
        <v>50</v>
      </c>
      <c r="D2482" s="3" t="s">
        <v>50</v>
      </c>
      <c r="E2482" s="3" t="s">
        <v>47</v>
      </c>
      <c r="F2482" s="3" t="s">
        <v>53</v>
      </c>
      <c r="G2482" s="3">
        <v>28</v>
      </c>
      <c r="H2482" s="3" t="s">
        <v>17</v>
      </c>
      <c r="I2482" s="3" t="s">
        <v>30</v>
      </c>
      <c r="J2482" s="3">
        <v>621</v>
      </c>
      <c r="K2482" s="3">
        <v>70</v>
      </c>
      <c r="L2482" s="3">
        <v>0</v>
      </c>
      <c r="M2482" s="4">
        <f>PI()*(K2482/2)^2/1000+PI()*(L2482/2)^2/1000</f>
        <v>3.8484510006474966</v>
      </c>
      <c r="N2482" s="33">
        <v>1</v>
      </c>
      <c r="O2482" s="3">
        <v>12</v>
      </c>
      <c r="P2482" s="3">
        <v>2.431</v>
      </c>
      <c r="Q2482" s="3">
        <v>1.8919999999999999</v>
      </c>
      <c r="R2482" s="3">
        <v>1.8009999999999999</v>
      </c>
      <c r="S2482" s="6">
        <v>0</v>
      </c>
      <c r="T2482" s="6">
        <f>R2482-S2482</f>
        <v>1.8009999999999999</v>
      </c>
      <c r="U2482" s="11">
        <v>1.8240000000000001</v>
      </c>
      <c r="V2482" s="6">
        <f>U2482-S2482</f>
        <v>1.8240000000000001</v>
      </c>
      <c r="W2482" s="6">
        <f>100 - (1 - (((U2482-T2482)/U2482)+(S2482/T2482)))*100</f>
        <v>1.2609649122806985</v>
      </c>
      <c r="X2482" s="11">
        <v>1.8240000000000001</v>
      </c>
      <c r="Y2482" s="13">
        <f>(X2482-U2482)/U2482*100</f>
        <v>0</v>
      </c>
      <c r="Z2482" s="14">
        <f>IF(W2482&gt;10,"NA",Y2482)</f>
        <v>0</v>
      </c>
    </row>
    <row r="2483" spans="1:26" ht="19" x14ac:dyDescent="0.25">
      <c r="A2483" s="23">
        <v>2482</v>
      </c>
      <c r="B2483" s="5" t="s">
        <v>25</v>
      </c>
      <c r="C2483" s="3" t="s">
        <v>50</v>
      </c>
      <c r="D2483" s="3" t="s">
        <v>50</v>
      </c>
      <c r="E2483" s="3" t="s">
        <v>47</v>
      </c>
      <c r="F2483" s="3" t="s">
        <v>53</v>
      </c>
      <c r="G2483" s="3">
        <v>28</v>
      </c>
      <c r="H2483" s="3" t="s">
        <v>17</v>
      </c>
      <c r="I2483" s="3" t="s">
        <v>30</v>
      </c>
      <c r="J2483" s="3">
        <v>621</v>
      </c>
      <c r="K2483" s="3">
        <v>70</v>
      </c>
      <c r="L2483" s="3">
        <v>0</v>
      </c>
      <c r="M2483" s="4">
        <f>PI()*(K2483/2)^2/1000+PI()*(L2483/2)^2/1000</f>
        <v>3.8484510006474966</v>
      </c>
      <c r="N2483" s="33">
        <v>0</v>
      </c>
      <c r="O2483" s="3">
        <v>13</v>
      </c>
      <c r="P2483" s="3">
        <v>2.4670000000000001</v>
      </c>
      <c r="Q2483" s="3">
        <v>1.52</v>
      </c>
      <c r="R2483" s="3">
        <v>1.4670000000000001</v>
      </c>
      <c r="S2483" s="6">
        <v>0</v>
      </c>
      <c r="T2483" s="6">
        <f>R2483-S2483</f>
        <v>1.4670000000000001</v>
      </c>
      <c r="U2483" s="11">
        <v>1.4670000000000001</v>
      </c>
      <c r="V2483" s="6">
        <f>U2483-S2483</f>
        <v>1.4670000000000001</v>
      </c>
      <c r="W2483" s="6">
        <f>100 - (1 - (((U2483-T2483)/U2483)+(S2483/T2483)))*100</f>
        <v>0</v>
      </c>
      <c r="X2483" s="11">
        <v>1.4670000000000001</v>
      </c>
      <c r="Y2483" s="13">
        <f>(X2483-U2483)/U2483*100</f>
        <v>0</v>
      </c>
      <c r="Z2483" s="14">
        <f>IF(W2483&gt;10,"NA",Y2483)</f>
        <v>0</v>
      </c>
    </row>
    <row r="2484" spans="1:26" ht="19" x14ac:dyDescent="0.25">
      <c r="A2484" s="23">
        <v>2483</v>
      </c>
      <c r="B2484" s="5" t="s">
        <v>25</v>
      </c>
      <c r="C2484" s="3" t="s">
        <v>50</v>
      </c>
      <c r="D2484" s="3" t="s">
        <v>50</v>
      </c>
      <c r="E2484" s="3" t="s">
        <v>47</v>
      </c>
      <c r="F2484" s="3" t="s">
        <v>53</v>
      </c>
      <c r="G2484" s="3">
        <v>29</v>
      </c>
      <c r="H2484" s="3" t="s">
        <v>9</v>
      </c>
      <c r="I2484" s="3" t="s">
        <v>30</v>
      </c>
      <c r="J2484" s="3">
        <v>621</v>
      </c>
      <c r="K2484" s="3">
        <v>80</v>
      </c>
      <c r="L2484" s="3">
        <v>0</v>
      </c>
      <c r="M2484" s="4">
        <f>PI()*(K2484/2)^2/1000+PI()*(L2484/2)^2/1000</f>
        <v>5.026548245743669</v>
      </c>
      <c r="N2484" s="33">
        <v>1</v>
      </c>
      <c r="O2484" s="3">
        <v>1</v>
      </c>
      <c r="P2484" s="3">
        <v>2.198</v>
      </c>
      <c r="Q2484" s="3">
        <v>1.2370000000000001</v>
      </c>
      <c r="R2484" s="3">
        <v>1.161</v>
      </c>
      <c r="S2484" s="6">
        <v>0</v>
      </c>
      <c r="T2484" s="6">
        <f>R2484-S2484</f>
        <v>1.161</v>
      </c>
      <c r="U2484" s="3">
        <v>1.161</v>
      </c>
      <c r="V2484" s="6">
        <f>U2484-S2484</f>
        <v>1.161</v>
      </c>
      <c r="W2484" s="6">
        <f>100 - (1 - (((U2484-T2484)/U2484)+(S2484/T2484)))*100</f>
        <v>0</v>
      </c>
      <c r="X2484" s="3">
        <v>1.161</v>
      </c>
      <c r="Y2484" s="13">
        <f>(X2484-U2484)/U2484*100</f>
        <v>0</v>
      </c>
      <c r="Z2484" s="14">
        <f>IF(W2484&gt;10,"NA",Y2484)</f>
        <v>0</v>
      </c>
    </row>
    <row r="2485" spans="1:26" ht="19" x14ac:dyDescent="0.25">
      <c r="A2485" s="23">
        <v>2484</v>
      </c>
      <c r="B2485" s="5" t="s">
        <v>25</v>
      </c>
      <c r="C2485" s="3" t="s">
        <v>50</v>
      </c>
      <c r="D2485" s="3" t="s">
        <v>50</v>
      </c>
      <c r="E2485" s="3" t="s">
        <v>47</v>
      </c>
      <c r="F2485" s="3" t="s">
        <v>53</v>
      </c>
      <c r="G2485" s="3">
        <v>29</v>
      </c>
      <c r="H2485" s="3" t="s">
        <v>9</v>
      </c>
      <c r="I2485" s="3" t="s">
        <v>30</v>
      </c>
      <c r="J2485" s="3">
        <v>621</v>
      </c>
      <c r="K2485" s="3">
        <v>80</v>
      </c>
      <c r="L2485" s="3">
        <v>0</v>
      </c>
      <c r="M2485" s="4">
        <f>PI()*(K2485/2)^2/1000+PI()*(L2485/2)^2/1000</f>
        <v>5.026548245743669</v>
      </c>
      <c r="N2485" s="33">
        <v>1</v>
      </c>
      <c r="O2485" s="3">
        <v>2</v>
      </c>
      <c r="P2485" s="3">
        <v>1.3779999999999999</v>
      </c>
      <c r="Q2485" s="3">
        <v>0.83799999999999997</v>
      </c>
      <c r="R2485" s="3">
        <v>0.78700000000000003</v>
      </c>
      <c r="S2485" s="6">
        <v>0</v>
      </c>
      <c r="T2485" s="6">
        <f>R2485-S2485</f>
        <v>0.78700000000000003</v>
      </c>
      <c r="U2485" s="3">
        <v>0.78700000000000003</v>
      </c>
      <c r="V2485" s="6">
        <f>U2485-S2485</f>
        <v>0.78700000000000003</v>
      </c>
      <c r="W2485" s="6">
        <f>100 - (1 - (((U2485-T2485)/U2485)+(S2485/T2485)))*100</f>
        <v>0</v>
      </c>
      <c r="X2485" s="3">
        <v>0.78700000000000003</v>
      </c>
      <c r="Y2485" s="13">
        <f>(X2485-U2485)/U2485*100</f>
        <v>0</v>
      </c>
      <c r="Z2485" s="14">
        <f>IF(W2485&gt;10,"NA",Y2485)</f>
        <v>0</v>
      </c>
    </row>
    <row r="2486" spans="1:26" ht="19" x14ac:dyDescent="0.25">
      <c r="A2486" s="23">
        <v>2485</v>
      </c>
      <c r="B2486" s="5" t="s">
        <v>25</v>
      </c>
      <c r="C2486" s="3" t="s">
        <v>50</v>
      </c>
      <c r="D2486" s="3" t="s">
        <v>50</v>
      </c>
      <c r="E2486" s="3" t="s">
        <v>47</v>
      </c>
      <c r="F2486" s="3" t="s">
        <v>53</v>
      </c>
      <c r="G2486" s="3">
        <v>29</v>
      </c>
      <c r="H2486" s="3" t="s">
        <v>9</v>
      </c>
      <c r="I2486" s="3" t="s">
        <v>30</v>
      </c>
      <c r="J2486" s="3">
        <v>621</v>
      </c>
      <c r="K2486" s="3">
        <v>80</v>
      </c>
      <c r="L2486" s="3">
        <v>0</v>
      </c>
      <c r="M2486" s="4">
        <f>PI()*(K2486/2)^2/1000+PI()*(L2486/2)^2/1000</f>
        <v>5.026548245743669</v>
      </c>
      <c r="N2486" s="33">
        <v>1</v>
      </c>
      <c r="O2486" s="3">
        <v>3</v>
      </c>
      <c r="P2486" s="3">
        <v>2.1669999999999998</v>
      </c>
      <c r="Q2486" s="3">
        <v>1.2649999999999999</v>
      </c>
      <c r="R2486" s="3">
        <v>1.1859999999999999</v>
      </c>
      <c r="S2486" s="6">
        <v>0</v>
      </c>
      <c r="T2486" s="6">
        <f>R2486-S2486</f>
        <v>1.1859999999999999</v>
      </c>
      <c r="U2486" s="3">
        <v>1.1859999999999999</v>
      </c>
      <c r="V2486" s="6">
        <f>U2486-S2486</f>
        <v>1.1859999999999999</v>
      </c>
      <c r="W2486" s="6">
        <f>100 - (1 - (((U2486-T2486)/U2486)+(S2486/T2486)))*100</f>
        <v>0</v>
      </c>
      <c r="X2486" s="3">
        <v>1.1859999999999999</v>
      </c>
      <c r="Y2486" s="13">
        <f>(X2486-U2486)/U2486*100</f>
        <v>0</v>
      </c>
      <c r="Z2486" s="14">
        <f>IF(W2486&gt;10,"NA",Y2486)</f>
        <v>0</v>
      </c>
    </row>
    <row r="2487" spans="1:26" ht="19" x14ac:dyDescent="0.25">
      <c r="A2487" s="23">
        <v>2486</v>
      </c>
      <c r="B2487" s="5" t="s">
        <v>25</v>
      </c>
      <c r="C2487" s="3" t="s">
        <v>50</v>
      </c>
      <c r="D2487" s="3" t="s">
        <v>50</v>
      </c>
      <c r="E2487" s="3" t="s">
        <v>47</v>
      </c>
      <c r="F2487" s="3" t="s">
        <v>53</v>
      </c>
      <c r="G2487" s="3">
        <v>29</v>
      </c>
      <c r="H2487" s="3" t="s">
        <v>9</v>
      </c>
      <c r="I2487" s="3" t="s">
        <v>30</v>
      </c>
      <c r="J2487" s="3">
        <v>621</v>
      </c>
      <c r="K2487" s="3">
        <v>80</v>
      </c>
      <c r="L2487" s="3">
        <v>0</v>
      </c>
      <c r="M2487" s="4">
        <f>PI()*(K2487/2)^2/1000+PI()*(L2487/2)^2/1000</f>
        <v>5.026548245743669</v>
      </c>
      <c r="N2487" s="33">
        <v>0</v>
      </c>
      <c r="O2487" s="3">
        <v>4</v>
      </c>
      <c r="P2487" s="3">
        <v>1.53</v>
      </c>
      <c r="Q2487" s="3">
        <v>0.82299999999999995</v>
      </c>
      <c r="R2487" s="3">
        <v>0.76100000000000001</v>
      </c>
      <c r="S2487" s="6">
        <v>0</v>
      </c>
      <c r="T2487" s="6">
        <f>R2487-S2487</f>
        <v>0.76100000000000001</v>
      </c>
      <c r="U2487" s="3">
        <v>0.76100000000000001</v>
      </c>
      <c r="V2487" s="6">
        <f>U2487-S2487</f>
        <v>0.76100000000000001</v>
      </c>
      <c r="W2487" s="6">
        <f>100 - (1 - (((U2487-T2487)/U2487)+(S2487/T2487)))*100</f>
        <v>0</v>
      </c>
      <c r="X2487" s="3">
        <v>0.76100000000000001</v>
      </c>
      <c r="Y2487" s="13">
        <f>(X2487-U2487)/U2487*100</f>
        <v>0</v>
      </c>
      <c r="Z2487" s="14">
        <f>IF(W2487&gt;10,"NA",Y2487)</f>
        <v>0</v>
      </c>
    </row>
    <row r="2488" spans="1:26" ht="19" x14ac:dyDescent="0.25">
      <c r="A2488" s="23">
        <v>2487</v>
      </c>
      <c r="B2488" s="5" t="s">
        <v>25</v>
      </c>
      <c r="C2488" s="3" t="s">
        <v>50</v>
      </c>
      <c r="D2488" s="3" t="s">
        <v>50</v>
      </c>
      <c r="E2488" s="3" t="s">
        <v>47</v>
      </c>
      <c r="F2488" s="3" t="s">
        <v>53</v>
      </c>
      <c r="G2488" s="3">
        <v>29</v>
      </c>
      <c r="H2488" s="3" t="s">
        <v>9</v>
      </c>
      <c r="I2488" s="3" t="s">
        <v>30</v>
      </c>
      <c r="J2488" s="3">
        <v>621</v>
      </c>
      <c r="K2488" s="3">
        <v>80</v>
      </c>
      <c r="L2488" s="3">
        <v>0</v>
      </c>
      <c r="M2488" s="4">
        <f>PI()*(K2488/2)^2/1000+PI()*(L2488/2)^2/1000</f>
        <v>5.026548245743669</v>
      </c>
      <c r="N2488" s="33">
        <v>0</v>
      </c>
      <c r="O2488" s="3">
        <v>5</v>
      </c>
      <c r="P2488" s="3">
        <v>1.4870000000000001</v>
      </c>
      <c r="Q2488" s="3">
        <v>0.71799999999999997</v>
      </c>
      <c r="R2488" s="3">
        <v>0.71699999999999997</v>
      </c>
      <c r="S2488" s="6">
        <v>0</v>
      </c>
      <c r="T2488" s="6">
        <f>R2488-S2488</f>
        <v>0.71699999999999997</v>
      </c>
      <c r="U2488" s="3">
        <v>0.71699999999999997</v>
      </c>
      <c r="V2488" s="6">
        <f>U2488-S2488</f>
        <v>0.71699999999999997</v>
      </c>
      <c r="W2488" s="6">
        <f>100 - (1 - (((U2488-T2488)/U2488)+(S2488/T2488)))*100</f>
        <v>0</v>
      </c>
      <c r="X2488" s="3">
        <v>0.71699999999999997</v>
      </c>
      <c r="Y2488" s="13">
        <f>(X2488-U2488)/U2488*100</f>
        <v>0</v>
      </c>
      <c r="Z2488" s="14">
        <f>IF(W2488&gt;10,"NA",Y2488)</f>
        <v>0</v>
      </c>
    </row>
    <row r="2489" spans="1:26" ht="19" x14ac:dyDescent="0.25">
      <c r="A2489" s="23">
        <v>2488</v>
      </c>
      <c r="B2489" s="5" t="s">
        <v>25</v>
      </c>
      <c r="C2489" s="3" t="s">
        <v>50</v>
      </c>
      <c r="D2489" s="3" t="s">
        <v>50</v>
      </c>
      <c r="E2489" s="3" t="s">
        <v>47</v>
      </c>
      <c r="F2489" s="3" t="s">
        <v>53</v>
      </c>
      <c r="G2489" s="3">
        <v>29</v>
      </c>
      <c r="H2489" s="3" t="s">
        <v>9</v>
      </c>
      <c r="I2489" s="3" t="s">
        <v>30</v>
      </c>
      <c r="J2489" s="3">
        <v>621</v>
      </c>
      <c r="K2489" s="3">
        <v>80</v>
      </c>
      <c r="L2489" s="3">
        <v>0</v>
      </c>
      <c r="M2489" s="4">
        <f>PI()*(K2489/2)^2/1000+PI()*(L2489/2)^2/1000</f>
        <v>5.026548245743669</v>
      </c>
      <c r="N2489" s="33">
        <v>0</v>
      </c>
      <c r="O2489" s="3">
        <v>6</v>
      </c>
      <c r="P2489" s="3">
        <v>2.399</v>
      </c>
      <c r="Q2489" s="3">
        <v>1.248</v>
      </c>
      <c r="R2489" s="3">
        <v>1.2130000000000001</v>
      </c>
      <c r="S2489" s="6">
        <v>0</v>
      </c>
      <c r="T2489" s="6">
        <f>R2489-S2489</f>
        <v>1.2130000000000001</v>
      </c>
      <c r="U2489" s="3">
        <v>1.2130000000000001</v>
      </c>
      <c r="V2489" s="6">
        <f>U2489-S2489</f>
        <v>1.2130000000000001</v>
      </c>
      <c r="W2489" s="6">
        <f>100 - (1 - (((U2489-T2489)/U2489)+(S2489/T2489)))*100</f>
        <v>0</v>
      </c>
      <c r="X2489" s="3">
        <v>1.2130000000000001</v>
      </c>
      <c r="Y2489" s="13">
        <f>(X2489-U2489)/U2489*100</f>
        <v>0</v>
      </c>
      <c r="Z2489" s="14">
        <f>IF(W2489&gt;10,"NA",Y2489)</f>
        <v>0</v>
      </c>
    </row>
    <row r="2490" spans="1:26" ht="19" x14ac:dyDescent="0.25">
      <c r="A2490" s="23">
        <v>2489</v>
      </c>
      <c r="B2490" s="5" t="s">
        <v>25</v>
      </c>
      <c r="C2490" s="3" t="s">
        <v>50</v>
      </c>
      <c r="D2490" s="3" t="s">
        <v>50</v>
      </c>
      <c r="E2490" s="3" t="s">
        <v>47</v>
      </c>
      <c r="F2490" s="3" t="s">
        <v>53</v>
      </c>
      <c r="G2490" s="3">
        <v>29</v>
      </c>
      <c r="H2490" s="3" t="s">
        <v>9</v>
      </c>
      <c r="I2490" s="3" t="s">
        <v>30</v>
      </c>
      <c r="J2490" s="3">
        <v>621</v>
      </c>
      <c r="K2490" s="3">
        <v>80</v>
      </c>
      <c r="L2490" s="3">
        <v>0</v>
      </c>
      <c r="M2490" s="4">
        <f>PI()*(K2490/2)^2/1000+PI()*(L2490/2)^2/1000</f>
        <v>5.026548245743669</v>
      </c>
      <c r="N2490" s="33">
        <v>0</v>
      </c>
      <c r="O2490" s="3">
        <v>7</v>
      </c>
      <c r="P2490" s="3">
        <v>2.1619999999999999</v>
      </c>
      <c r="Q2490" s="3">
        <v>1.3939999999999999</v>
      </c>
      <c r="R2490" s="3">
        <v>1.349</v>
      </c>
      <c r="S2490" s="6">
        <v>0</v>
      </c>
      <c r="T2490" s="6">
        <f>R2490-S2490</f>
        <v>1.349</v>
      </c>
      <c r="U2490" s="3">
        <v>1.349</v>
      </c>
      <c r="V2490" s="6">
        <f>U2490-S2490</f>
        <v>1.349</v>
      </c>
      <c r="W2490" s="6">
        <f>100 - (1 - (((U2490-T2490)/U2490)+(S2490/T2490)))*100</f>
        <v>0</v>
      </c>
      <c r="X2490" s="3">
        <v>1.349</v>
      </c>
      <c r="Y2490" s="13">
        <f>(X2490-U2490)/U2490*100</f>
        <v>0</v>
      </c>
      <c r="Z2490" s="14">
        <f>IF(W2490&gt;10,"NA",Y2490)</f>
        <v>0</v>
      </c>
    </row>
    <row r="2491" spans="1:26" ht="19" x14ac:dyDescent="0.25">
      <c r="A2491" s="23">
        <v>2490</v>
      </c>
      <c r="B2491" s="5" t="s">
        <v>25</v>
      </c>
      <c r="C2491" s="3" t="s">
        <v>50</v>
      </c>
      <c r="D2491" s="3" t="s">
        <v>50</v>
      </c>
      <c r="E2491" s="3" t="s">
        <v>47</v>
      </c>
      <c r="F2491" s="3" t="s">
        <v>53</v>
      </c>
      <c r="G2491" s="3">
        <v>29</v>
      </c>
      <c r="H2491" s="3" t="s">
        <v>9</v>
      </c>
      <c r="I2491" s="3" t="s">
        <v>30</v>
      </c>
      <c r="J2491" s="3">
        <v>621</v>
      </c>
      <c r="K2491" s="3">
        <v>80</v>
      </c>
      <c r="L2491" s="3">
        <v>0</v>
      </c>
      <c r="M2491" s="4">
        <f>PI()*(K2491/2)^2/1000+PI()*(L2491/2)^2/1000</f>
        <v>5.026548245743669</v>
      </c>
      <c r="N2491" s="33">
        <v>0</v>
      </c>
      <c r="O2491" s="3">
        <v>8</v>
      </c>
      <c r="P2491" s="3">
        <v>2.0950000000000002</v>
      </c>
      <c r="Q2491" s="3">
        <v>1.323</v>
      </c>
      <c r="R2491" s="3">
        <v>1.2909999999999999</v>
      </c>
      <c r="S2491" s="6">
        <v>0</v>
      </c>
      <c r="T2491" s="6">
        <f>R2491-S2491</f>
        <v>1.2909999999999999</v>
      </c>
      <c r="U2491" s="3">
        <v>1.2909999999999999</v>
      </c>
      <c r="V2491" s="6">
        <f>U2491-S2491</f>
        <v>1.2909999999999999</v>
      </c>
      <c r="W2491" s="6">
        <f>100 - (1 - (((U2491-T2491)/U2491)+(S2491/T2491)))*100</f>
        <v>0</v>
      </c>
      <c r="X2491" s="3">
        <v>1.2909999999999999</v>
      </c>
      <c r="Y2491" s="13">
        <f>(X2491-U2491)/U2491*100</f>
        <v>0</v>
      </c>
      <c r="Z2491" s="14">
        <f>IF(W2491&gt;10,"NA",Y2491)</f>
        <v>0</v>
      </c>
    </row>
    <row r="2492" spans="1:26" ht="19" x14ac:dyDescent="0.25">
      <c r="A2492" s="23">
        <v>2491</v>
      </c>
      <c r="B2492" s="5" t="s">
        <v>25</v>
      </c>
      <c r="C2492" s="3" t="s">
        <v>50</v>
      </c>
      <c r="D2492" s="3" t="s">
        <v>50</v>
      </c>
      <c r="E2492" s="3" t="s">
        <v>47</v>
      </c>
      <c r="F2492" s="3" t="s">
        <v>53</v>
      </c>
      <c r="G2492" s="3">
        <v>29</v>
      </c>
      <c r="H2492" s="3" t="s">
        <v>9</v>
      </c>
      <c r="I2492" s="3" t="s">
        <v>30</v>
      </c>
      <c r="J2492" s="3">
        <v>621</v>
      </c>
      <c r="K2492" s="3">
        <v>80</v>
      </c>
      <c r="L2492" s="3">
        <v>0</v>
      </c>
      <c r="M2492" s="4">
        <f>PI()*(K2492/2)^2/1000+PI()*(L2492/2)^2/1000</f>
        <v>5.026548245743669</v>
      </c>
      <c r="N2492" s="33">
        <v>0</v>
      </c>
      <c r="O2492" s="3">
        <v>9</v>
      </c>
      <c r="P2492" s="3">
        <v>1.9950000000000001</v>
      </c>
      <c r="Q2492" s="3">
        <v>1.57</v>
      </c>
      <c r="R2492" s="3">
        <v>1.536</v>
      </c>
      <c r="S2492" s="6">
        <v>0</v>
      </c>
      <c r="T2492" s="6">
        <f>R2492-S2492</f>
        <v>1.536</v>
      </c>
      <c r="U2492" s="3">
        <v>1.536</v>
      </c>
      <c r="V2492" s="6">
        <f>U2492-S2492</f>
        <v>1.536</v>
      </c>
      <c r="W2492" s="6">
        <f>100 - (1 - (((U2492-T2492)/U2492)+(S2492/T2492)))*100</f>
        <v>0</v>
      </c>
      <c r="X2492" s="3">
        <v>1.536</v>
      </c>
      <c r="Y2492" s="13">
        <f>(X2492-U2492)/U2492*100</f>
        <v>0</v>
      </c>
      <c r="Z2492" s="14">
        <f>IF(W2492&gt;10,"NA",Y2492)</f>
        <v>0</v>
      </c>
    </row>
    <row r="2493" spans="1:26" ht="19" x14ac:dyDescent="0.25">
      <c r="A2493" s="23">
        <v>2492</v>
      </c>
      <c r="B2493" s="5" t="s">
        <v>25</v>
      </c>
      <c r="C2493" s="3" t="s">
        <v>50</v>
      </c>
      <c r="D2493" s="3" t="s">
        <v>50</v>
      </c>
      <c r="E2493" s="3" t="s">
        <v>47</v>
      </c>
      <c r="F2493" s="3" t="s">
        <v>53</v>
      </c>
      <c r="G2493" s="3">
        <v>29</v>
      </c>
      <c r="H2493" s="3" t="s">
        <v>9</v>
      </c>
      <c r="I2493" s="3" t="s">
        <v>30</v>
      </c>
      <c r="J2493" s="3">
        <v>621</v>
      </c>
      <c r="K2493" s="3">
        <v>80</v>
      </c>
      <c r="L2493" s="3">
        <v>0</v>
      </c>
      <c r="M2493" s="4">
        <f>PI()*(K2493/2)^2/1000+PI()*(L2493/2)^2/1000</f>
        <v>5.026548245743669</v>
      </c>
      <c r="N2493" s="33">
        <v>0</v>
      </c>
      <c r="O2493" s="3">
        <v>10</v>
      </c>
      <c r="P2493" s="3">
        <v>1.794</v>
      </c>
      <c r="Q2493" s="3">
        <v>1.1619999999999999</v>
      </c>
      <c r="R2493" s="3">
        <v>1.1479999999999999</v>
      </c>
      <c r="S2493" s="6">
        <v>0</v>
      </c>
      <c r="T2493" s="6">
        <f>R2493-S2493</f>
        <v>1.1479999999999999</v>
      </c>
      <c r="U2493" s="3">
        <v>1.1479999999999999</v>
      </c>
      <c r="V2493" s="6">
        <f>U2493-S2493</f>
        <v>1.1479999999999999</v>
      </c>
      <c r="W2493" s="6">
        <f>100 - (1 - (((U2493-T2493)/U2493)+(S2493/T2493)))*100</f>
        <v>0</v>
      </c>
      <c r="X2493" s="3">
        <v>1.1479999999999999</v>
      </c>
      <c r="Y2493" s="13">
        <f>(X2493-U2493)/U2493*100</f>
        <v>0</v>
      </c>
      <c r="Z2493" s="14">
        <f>IF(W2493&gt;10,"NA",Y2493)</f>
        <v>0</v>
      </c>
    </row>
    <row r="2494" spans="1:26" ht="19" x14ac:dyDescent="0.25">
      <c r="A2494" s="23">
        <v>2493</v>
      </c>
      <c r="B2494" s="5" t="s">
        <v>25</v>
      </c>
      <c r="C2494" s="3" t="s">
        <v>50</v>
      </c>
      <c r="D2494" s="3" t="s">
        <v>50</v>
      </c>
      <c r="E2494" s="3" t="s">
        <v>47</v>
      </c>
      <c r="F2494" s="3" t="s">
        <v>53</v>
      </c>
      <c r="G2494" s="3">
        <v>29</v>
      </c>
      <c r="H2494" s="3" t="s">
        <v>9</v>
      </c>
      <c r="I2494" s="3" t="s">
        <v>30</v>
      </c>
      <c r="J2494" s="3">
        <v>621</v>
      </c>
      <c r="K2494" s="3">
        <v>80</v>
      </c>
      <c r="L2494" s="3">
        <v>0</v>
      </c>
      <c r="M2494" s="4">
        <f>PI()*(K2494/2)^2/1000+PI()*(L2494/2)^2/1000</f>
        <v>5.026548245743669</v>
      </c>
      <c r="N2494" s="33">
        <v>1</v>
      </c>
      <c r="O2494" s="3">
        <v>11</v>
      </c>
      <c r="P2494" s="3">
        <v>2.1960000000000002</v>
      </c>
      <c r="Q2494" s="3">
        <v>1.5580000000000001</v>
      </c>
      <c r="R2494" s="3">
        <v>1.4790000000000001</v>
      </c>
      <c r="S2494" s="6">
        <v>0</v>
      </c>
      <c r="T2494" s="6">
        <f>R2494-S2494</f>
        <v>1.4790000000000001</v>
      </c>
      <c r="U2494" s="3">
        <v>1.4790000000000001</v>
      </c>
      <c r="V2494" s="6">
        <f>U2494-S2494</f>
        <v>1.4790000000000001</v>
      </c>
      <c r="W2494" s="6">
        <f>100 - (1 - (((U2494-T2494)/U2494)+(S2494/T2494)))*100</f>
        <v>0</v>
      </c>
      <c r="X2494" s="3">
        <v>1.4790000000000001</v>
      </c>
      <c r="Y2494" s="13">
        <f>(X2494-U2494)/U2494*100</f>
        <v>0</v>
      </c>
      <c r="Z2494" s="14">
        <f>IF(W2494&gt;10,"NA",Y2494)</f>
        <v>0</v>
      </c>
    </row>
    <row r="2495" spans="1:26" ht="19" x14ac:dyDescent="0.25">
      <c r="A2495" s="23">
        <v>2494</v>
      </c>
      <c r="B2495" s="5" t="s">
        <v>25</v>
      </c>
      <c r="C2495" s="3" t="s">
        <v>50</v>
      </c>
      <c r="D2495" s="3" t="s">
        <v>50</v>
      </c>
      <c r="E2495" s="3" t="s">
        <v>47</v>
      </c>
      <c r="F2495" s="3" t="s">
        <v>53</v>
      </c>
      <c r="G2495" s="3">
        <v>29</v>
      </c>
      <c r="H2495" s="3" t="s">
        <v>9</v>
      </c>
      <c r="I2495" s="3" t="s">
        <v>30</v>
      </c>
      <c r="J2495" s="3">
        <v>621</v>
      </c>
      <c r="K2495" s="3">
        <v>80</v>
      </c>
      <c r="L2495" s="3">
        <v>0</v>
      </c>
      <c r="M2495" s="4">
        <f>PI()*(K2495/2)^2/1000+PI()*(L2495/2)^2/1000</f>
        <v>5.026548245743669</v>
      </c>
      <c r="N2495" s="33">
        <v>1</v>
      </c>
      <c r="O2495" s="3">
        <v>12</v>
      </c>
      <c r="P2495" s="3">
        <v>1.806</v>
      </c>
      <c r="Q2495" s="3">
        <v>1.3839999999999999</v>
      </c>
      <c r="R2495" s="3">
        <v>1.3109999999999999</v>
      </c>
      <c r="S2495" s="6">
        <v>0</v>
      </c>
      <c r="T2495" s="6">
        <f>R2495-S2495</f>
        <v>1.3109999999999999</v>
      </c>
      <c r="U2495" s="3">
        <v>1.3109999999999999</v>
      </c>
      <c r="V2495" s="6">
        <f>U2495-S2495</f>
        <v>1.3109999999999999</v>
      </c>
      <c r="W2495" s="6">
        <f>100 - (1 - (((U2495-T2495)/U2495)+(S2495/T2495)))*100</f>
        <v>0</v>
      </c>
      <c r="X2495" s="3">
        <v>1.3109999999999999</v>
      </c>
      <c r="Y2495" s="13">
        <f>(X2495-U2495)/U2495*100</f>
        <v>0</v>
      </c>
      <c r="Z2495" s="14">
        <f>IF(W2495&gt;10,"NA",Y2495)</f>
        <v>0</v>
      </c>
    </row>
    <row r="2496" spans="1:26" ht="19" x14ac:dyDescent="0.25">
      <c r="A2496" s="23">
        <v>2495</v>
      </c>
      <c r="B2496" s="5" t="s">
        <v>25</v>
      </c>
      <c r="C2496" s="3" t="s">
        <v>50</v>
      </c>
      <c r="D2496" s="3" t="s">
        <v>50</v>
      </c>
      <c r="E2496" s="3" t="s">
        <v>47</v>
      </c>
      <c r="F2496" s="3" t="s">
        <v>53</v>
      </c>
      <c r="G2496" s="3">
        <v>29</v>
      </c>
      <c r="H2496" s="3" t="s">
        <v>17</v>
      </c>
      <c r="I2496" s="3" t="s">
        <v>30</v>
      </c>
      <c r="J2496" s="3">
        <v>621</v>
      </c>
      <c r="K2496" s="3">
        <v>80</v>
      </c>
      <c r="L2496" s="3">
        <v>0</v>
      </c>
      <c r="M2496" s="4">
        <f>PI()*(K2496/2)^2/1000+PI()*(L2496/2)^2/1000</f>
        <v>5.026548245743669</v>
      </c>
      <c r="N2496" s="33">
        <v>0</v>
      </c>
      <c r="O2496" s="3">
        <v>1</v>
      </c>
      <c r="P2496" s="3">
        <v>2.2170000000000001</v>
      </c>
      <c r="Q2496" s="3">
        <v>1.109</v>
      </c>
      <c r="R2496" s="3">
        <v>1.069</v>
      </c>
      <c r="S2496" s="6">
        <v>0</v>
      </c>
      <c r="T2496" s="6">
        <f>R2496-S2496</f>
        <v>1.069</v>
      </c>
      <c r="U2496" s="3">
        <v>1.3080000000000001</v>
      </c>
      <c r="V2496" s="6">
        <f>U2496-S2496</f>
        <v>1.3080000000000001</v>
      </c>
      <c r="W2496" s="6">
        <f>100 - (1 - (((U2496-T2496)/U2496)+(S2496/T2496)))*100</f>
        <v>18.272171253822634</v>
      </c>
      <c r="X2496" s="11">
        <v>1.3080000000000001</v>
      </c>
      <c r="Y2496" s="13">
        <f>(X2496-U2496)/U2496*100</f>
        <v>0</v>
      </c>
      <c r="Z2496" s="14" t="str">
        <f>IF(W2496&gt;10,"NA",Y2496)</f>
        <v>NA</v>
      </c>
    </row>
    <row r="2497" spans="1:26" ht="19" x14ac:dyDescent="0.25">
      <c r="A2497" s="23">
        <v>2496</v>
      </c>
      <c r="B2497" s="5" t="s">
        <v>25</v>
      </c>
      <c r="C2497" s="3" t="s">
        <v>50</v>
      </c>
      <c r="D2497" s="3" t="s">
        <v>50</v>
      </c>
      <c r="E2497" s="3" t="s">
        <v>47</v>
      </c>
      <c r="F2497" s="3" t="s">
        <v>53</v>
      </c>
      <c r="G2497" s="3">
        <v>29</v>
      </c>
      <c r="H2497" s="3" t="s">
        <v>17</v>
      </c>
      <c r="I2497" s="3" t="s">
        <v>30</v>
      </c>
      <c r="J2497" s="3">
        <v>621</v>
      </c>
      <c r="K2497" s="3">
        <v>80</v>
      </c>
      <c r="L2497" s="3">
        <v>0</v>
      </c>
      <c r="M2497" s="4">
        <f>PI()*(K2497/2)^2/1000+PI()*(L2497/2)^2/1000</f>
        <v>5.026548245743669</v>
      </c>
      <c r="N2497" s="33">
        <v>1</v>
      </c>
      <c r="O2497" s="3">
        <v>2</v>
      </c>
      <c r="P2497" s="3">
        <v>2.0619999999999998</v>
      </c>
      <c r="Q2497" s="3">
        <v>1.1850000000000001</v>
      </c>
      <c r="R2497" s="3">
        <v>1.1499999999999999</v>
      </c>
      <c r="S2497" s="6">
        <v>0</v>
      </c>
      <c r="T2497" s="6">
        <f>R2497-S2497</f>
        <v>1.1499999999999999</v>
      </c>
      <c r="U2497" s="3">
        <v>1.208</v>
      </c>
      <c r="V2497" s="6">
        <f>U2497-S2497</f>
        <v>1.208</v>
      </c>
      <c r="W2497" s="6">
        <f>100 - (1 - (((U2497-T2497)/U2497)+(S2497/T2497)))*100</f>
        <v>4.8013245033112639</v>
      </c>
      <c r="X2497" s="11">
        <v>1.208</v>
      </c>
      <c r="Y2497" s="13">
        <f>(X2497-U2497)/U2497*100</f>
        <v>0</v>
      </c>
      <c r="Z2497" s="14">
        <f>IF(W2497&gt;10,"NA",Y2497)</f>
        <v>0</v>
      </c>
    </row>
    <row r="2498" spans="1:26" ht="19" x14ac:dyDescent="0.25">
      <c r="A2498" s="23">
        <v>2497</v>
      </c>
      <c r="B2498" s="5" t="s">
        <v>25</v>
      </c>
      <c r="C2498" s="3" t="s">
        <v>50</v>
      </c>
      <c r="D2498" s="3" t="s">
        <v>50</v>
      </c>
      <c r="E2498" s="3" t="s">
        <v>47</v>
      </c>
      <c r="F2498" s="3" t="s">
        <v>53</v>
      </c>
      <c r="G2498" s="3">
        <v>29</v>
      </c>
      <c r="H2498" s="3" t="s">
        <v>17</v>
      </c>
      <c r="I2498" s="3" t="s">
        <v>30</v>
      </c>
      <c r="J2498" s="3">
        <v>621</v>
      </c>
      <c r="K2498" s="3">
        <v>80</v>
      </c>
      <c r="L2498" s="3">
        <v>0</v>
      </c>
      <c r="M2498" s="4">
        <f>PI()*(K2498/2)^2/1000+PI()*(L2498/2)^2/1000</f>
        <v>5.026548245743669</v>
      </c>
      <c r="N2498" s="33">
        <v>0</v>
      </c>
      <c r="O2498" s="3">
        <v>3</v>
      </c>
      <c r="P2498" s="3">
        <v>2.1659999999999999</v>
      </c>
      <c r="Q2498" s="3">
        <v>1.1579999999999999</v>
      </c>
      <c r="R2498" s="3">
        <v>1.1579999999999999</v>
      </c>
      <c r="S2498" s="6">
        <v>0</v>
      </c>
      <c r="T2498" s="6">
        <f>R2498-S2498</f>
        <v>1.1579999999999999</v>
      </c>
      <c r="U2498" s="3">
        <v>1.1579999999999999</v>
      </c>
      <c r="V2498" s="6">
        <f>U2498-S2498</f>
        <v>1.1579999999999999</v>
      </c>
      <c r="W2498" s="6">
        <f>100 - (1 - (((U2498-T2498)/U2498)+(S2498/T2498)))*100</f>
        <v>0</v>
      </c>
      <c r="X2498" s="11">
        <v>1.1579999999999999</v>
      </c>
      <c r="Y2498" s="13">
        <f>(X2498-U2498)/U2498*100</f>
        <v>0</v>
      </c>
      <c r="Z2498" s="14">
        <f>IF(W2498&gt;10,"NA",Y2498)</f>
        <v>0</v>
      </c>
    </row>
    <row r="2499" spans="1:26" ht="19" x14ac:dyDescent="0.25">
      <c r="A2499" s="23">
        <v>2498</v>
      </c>
      <c r="B2499" s="5" t="s">
        <v>25</v>
      </c>
      <c r="C2499" s="3" t="s">
        <v>50</v>
      </c>
      <c r="D2499" s="3" t="s">
        <v>50</v>
      </c>
      <c r="E2499" s="3" t="s">
        <v>47</v>
      </c>
      <c r="F2499" s="3" t="s">
        <v>53</v>
      </c>
      <c r="G2499" s="3">
        <v>29</v>
      </c>
      <c r="H2499" s="3" t="s">
        <v>17</v>
      </c>
      <c r="I2499" s="3" t="s">
        <v>30</v>
      </c>
      <c r="J2499" s="3">
        <v>621</v>
      </c>
      <c r="K2499" s="3">
        <v>80</v>
      </c>
      <c r="L2499" s="3">
        <v>0</v>
      </c>
      <c r="M2499" s="4">
        <f>PI()*(K2499/2)^2/1000+PI()*(L2499/2)^2/1000</f>
        <v>5.026548245743669</v>
      </c>
      <c r="N2499" s="33">
        <v>0</v>
      </c>
      <c r="O2499" s="3">
        <v>4</v>
      </c>
      <c r="P2499" s="3">
        <v>2.0009999999999999</v>
      </c>
      <c r="Q2499" s="3">
        <v>0.95499999999999996</v>
      </c>
      <c r="R2499" s="3">
        <v>0.95499999999999996</v>
      </c>
      <c r="S2499" s="6">
        <v>0</v>
      </c>
      <c r="T2499" s="6">
        <f>R2499-S2499</f>
        <v>0.95499999999999996</v>
      </c>
      <c r="U2499" s="3">
        <v>0.95499999999999996</v>
      </c>
      <c r="V2499" s="6">
        <f>U2499-S2499</f>
        <v>0.95499999999999996</v>
      </c>
      <c r="W2499" s="6">
        <f>100 - (1 - (((U2499-T2499)/U2499)+(S2499/T2499)))*100</f>
        <v>0</v>
      </c>
      <c r="X2499" s="11">
        <v>0.95499999999999996</v>
      </c>
      <c r="Y2499" s="13">
        <f>(X2499-U2499)/U2499*100</f>
        <v>0</v>
      </c>
      <c r="Z2499" s="14">
        <f>IF(W2499&gt;10,"NA",Y2499)</f>
        <v>0</v>
      </c>
    </row>
    <row r="2500" spans="1:26" ht="19" x14ac:dyDescent="0.25">
      <c r="A2500" s="23">
        <v>2499</v>
      </c>
      <c r="B2500" s="5" t="s">
        <v>25</v>
      </c>
      <c r="C2500" s="3" t="s">
        <v>50</v>
      </c>
      <c r="D2500" s="3" t="s">
        <v>50</v>
      </c>
      <c r="E2500" s="3" t="s">
        <v>47</v>
      </c>
      <c r="F2500" s="3" t="s">
        <v>53</v>
      </c>
      <c r="G2500" s="3">
        <v>29</v>
      </c>
      <c r="H2500" s="3" t="s">
        <v>17</v>
      </c>
      <c r="I2500" s="3" t="s">
        <v>30</v>
      </c>
      <c r="J2500" s="3">
        <v>621</v>
      </c>
      <c r="K2500" s="3">
        <v>80</v>
      </c>
      <c r="L2500" s="3">
        <v>0</v>
      </c>
      <c r="M2500" s="4">
        <f>PI()*(K2500/2)^2/1000+PI()*(L2500/2)^2/1000</f>
        <v>5.026548245743669</v>
      </c>
      <c r="N2500" s="33">
        <v>0</v>
      </c>
      <c r="O2500" s="3">
        <v>5</v>
      </c>
      <c r="P2500" s="3">
        <v>3.4209999999999998</v>
      </c>
      <c r="Q2500" s="3">
        <v>2.157</v>
      </c>
      <c r="R2500" s="3">
        <v>2.1030000000000002</v>
      </c>
      <c r="S2500" s="6">
        <v>0</v>
      </c>
      <c r="T2500" s="6">
        <f>R2500-S2500</f>
        <v>2.1030000000000002</v>
      </c>
      <c r="U2500" s="3">
        <v>2.1030000000000002</v>
      </c>
      <c r="V2500" s="6">
        <f>U2500-S2500</f>
        <v>2.1030000000000002</v>
      </c>
      <c r="W2500" s="6">
        <f>100 - (1 - (((U2500-T2500)/U2500)+(S2500/T2500)))*100</f>
        <v>0</v>
      </c>
      <c r="X2500" s="11">
        <v>2.1030000000000002</v>
      </c>
      <c r="Y2500" s="13">
        <f>(X2500-U2500)/U2500*100</f>
        <v>0</v>
      </c>
      <c r="Z2500" s="14">
        <f>IF(W2500&gt;10,"NA",Y2500)</f>
        <v>0</v>
      </c>
    </row>
    <row r="2501" spans="1:26" ht="19" x14ac:dyDescent="0.25">
      <c r="A2501" s="23">
        <v>2500</v>
      </c>
      <c r="B2501" s="5" t="s">
        <v>25</v>
      </c>
      <c r="C2501" s="3" t="s">
        <v>50</v>
      </c>
      <c r="D2501" s="3" t="s">
        <v>50</v>
      </c>
      <c r="E2501" s="3" t="s">
        <v>47</v>
      </c>
      <c r="F2501" s="3" t="s">
        <v>53</v>
      </c>
      <c r="G2501" s="3">
        <v>29</v>
      </c>
      <c r="H2501" s="3" t="s">
        <v>17</v>
      </c>
      <c r="I2501" s="3" t="s">
        <v>30</v>
      </c>
      <c r="J2501" s="3">
        <v>621</v>
      </c>
      <c r="K2501" s="3">
        <v>80</v>
      </c>
      <c r="L2501" s="3">
        <v>0</v>
      </c>
      <c r="M2501" s="4">
        <f>PI()*(K2501/2)^2/1000+PI()*(L2501/2)^2/1000</f>
        <v>5.026548245743669</v>
      </c>
      <c r="N2501" s="33">
        <v>0</v>
      </c>
      <c r="O2501" s="3">
        <v>6</v>
      </c>
      <c r="P2501" s="3">
        <v>3.5169999999999999</v>
      </c>
      <c r="Q2501" s="3">
        <v>2.153</v>
      </c>
      <c r="R2501" s="3">
        <v>2.1030000000000002</v>
      </c>
      <c r="S2501" s="6">
        <v>0</v>
      </c>
      <c r="T2501" s="6">
        <f>R2501-S2501</f>
        <v>2.1030000000000002</v>
      </c>
      <c r="U2501" s="3">
        <v>2.1030000000000002</v>
      </c>
      <c r="V2501" s="6">
        <f>U2501-S2501</f>
        <v>2.1030000000000002</v>
      </c>
      <c r="W2501" s="6">
        <f>100 - (1 - (((U2501-T2501)/U2501)+(S2501/T2501)))*100</f>
        <v>0</v>
      </c>
      <c r="X2501" s="11">
        <v>2.1030000000000002</v>
      </c>
      <c r="Y2501" s="13">
        <f>(X2501-U2501)/U2501*100</f>
        <v>0</v>
      </c>
      <c r="Z2501" s="14">
        <f>IF(W2501&gt;10,"NA",Y2501)</f>
        <v>0</v>
      </c>
    </row>
    <row r="2502" spans="1:26" ht="19" x14ac:dyDescent="0.25">
      <c r="A2502" s="23">
        <v>2501</v>
      </c>
      <c r="B2502" s="5" t="s">
        <v>25</v>
      </c>
      <c r="C2502" s="3" t="s">
        <v>50</v>
      </c>
      <c r="D2502" s="3" t="s">
        <v>50</v>
      </c>
      <c r="E2502" s="3" t="s">
        <v>47</v>
      </c>
      <c r="F2502" s="3" t="s">
        <v>53</v>
      </c>
      <c r="G2502" s="3">
        <v>29</v>
      </c>
      <c r="H2502" s="3" t="s">
        <v>17</v>
      </c>
      <c r="I2502" s="3" t="s">
        <v>30</v>
      </c>
      <c r="J2502" s="3">
        <v>621</v>
      </c>
      <c r="K2502" s="3">
        <v>80</v>
      </c>
      <c r="L2502" s="3">
        <v>0</v>
      </c>
      <c r="M2502" s="4">
        <f>PI()*(K2502/2)^2/1000+PI()*(L2502/2)^2/1000</f>
        <v>5.026548245743669</v>
      </c>
      <c r="N2502" s="33">
        <v>0</v>
      </c>
      <c r="O2502" s="3">
        <v>7</v>
      </c>
      <c r="P2502" s="3">
        <v>2.7440000000000002</v>
      </c>
      <c r="Q2502" s="3">
        <v>1.661</v>
      </c>
      <c r="R2502" s="3">
        <v>1.6220000000000001</v>
      </c>
      <c r="S2502" s="6">
        <v>0</v>
      </c>
      <c r="T2502" s="6">
        <f>R2502-S2502</f>
        <v>1.6220000000000001</v>
      </c>
      <c r="U2502" s="3">
        <v>1.6220000000000001</v>
      </c>
      <c r="V2502" s="6">
        <f>U2502-S2502</f>
        <v>1.6220000000000001</v>
      </c>
      <c r="W2502" s="6">
        <f>100 - (1 - (((U2502-T2502)/U2502)+(S2502/T2502)))*100</f>
        <v>0</v>
      </c>
      <c r="X2502" s="11">
        <v>1.6220000000000001</v>
      </c>
      <c r="Y2502" s="13">
        <f>(X2502-U2502)/U2502*100</f>
        <v>0</v>
      </c>
      <c r="Z2502" s="14">
        <f>IF(W2502&gt;10,"NA",Y2502)</f>
        <v>0</v>
      </c>
    </row>
    <row r="2503" spans="1:26" ht="19" x14ac:dyDescent="0.25">
      <c r="A2503" s="23">
        <v>2502</v>
      </c>
      <c r="B2503" s="5" t="s">
        <v>25</v>
      </c>
      <c r="C2503" s="3" t="s">
        <v>50</v>
      </c>
      <c r="D2503" s="3" t="s">
        <v>50</v>
      </c>
      <c r="E2503" s="3" t="s">
        <v>47</v>
      </c>
      <c r="F2503" s="3" t="s">
        <v>53</v>
      </c>
      <c r="G2503" s="3">
        <v>29</v>
      </c>
      <c r="H2503" s="3" t="s">
        <v>17</v>
      </c>
      <c r="I2503" s="3" t="s">
        <v>30</v>
      </c>
      <c r="J2503" s="3">
        <v>621</v>
      </c>
      <c r="K2503" s="3">
        <v>80</v>
      </c>
      <c r="L2503" s="3">
        <v>0</v>
      </c>
      <c r="M2503" s="4">
        <f>PI()*(K2503/2)^2/1000+PI()*(L2503/2)^2/1000</f>
        <v>5.026548245743669</v>
      </c>
      <c r="N2503" s="33">
        <v>1</v>
      </c>
      <c r="O2503" s="3">
        <v>8</v>
      </c>
      <c r="P2503" s="3">
        <v>2.1070000000000002</v>
      </c>
      <c r="Q2503" s="3">
        <v>1.488</v>
      </c>
      <c r="R2503" s="3">
        <v>1.4510000000000001</v>
      </c>
      <c r="S2503" s="6">
        <v>0</v>
      </c>
      <c r="T2503" s="6">
        <f>R2503-S2503</f>
        <v>1.4510000000000001</v>
      </c>
      <c r="U2503" s="3">
        <v>1.6120000000000001</v>
      </c>
      <c r="V2503" s="6">
        <f>U2503-S2503</f>
        <v>1.6120000000000001</v>
      </c>
      <c r="W2503" s="6">
        <f>100 - (1 - (((U2503-T2503)/U2503)+(S2503/T2503)))*100</f>
        <v>9.987593052109176</v>
      </c>
      <c r="X2503" s="11">
        <v>1.6120000000000001</v>
      </c>
      <c r="Y2503" s="13">
        <f>(X2503-U2503)/U2503*100</f>
        <v>0</v>
      </c>
      <c r="Z2503" s="14">
        <f>IF(W2503&gt;10,"NA",Y2503)</f>
        <v>0</v>
      </c>
    </row>
    <row r="2504" spans="1:26" ht="19" x14ac:dyDescent="0.25">
      <c r="A2504" s="23">
        <v>2503</v>
      </c>
      <c r="B2504" s="5" t="s">
        <v>25</v>
      </c>
      <c r="C2504" s="3" t="s">
        <v>50</v>
      </c>
      <c r="D2504" s="3" t="s">
        <v>50</v>
      </c>
      <c r="E2504" s="3" t="s">
        <v>47</v>
      </c>
      <c r="F2504" s="3" t="s">
        <v>53</v>
      </c>
      <c r="G2504" s="3">
        <v>29</v>
      </c>
      <c r="H2504" s="3" t="s">
        <v>17</v>
      </c>
      <c r="I2504" s="3" t="s">
        <v>30</v>
      </c>
      <c r="J2504" s="3">
        <v>621</v>
      </c>
      <c r="K2504" s="3">
        <v>80</v>
      </c>
      <c r="L2504" s="3">
        <v>0</v>
      </c>
      <c r="M2504" s="4">
        <f>PI()*(K2504/2)^2/1000+PI()*(L2504/2)^2/1000</f>
        <v>5.026548245743669</v>
      </c>
      <c r="N2504" s="33">
        <v>0</v>
      </c>
      <c r="O2504" s="3">
        <v>9</v>
      </c>
      <c r="P2504" s="3">
        <v>2.6819999999999999</v>
      </c>
      <c r="Q2504" s="3">
        <v>1.476</v>
      </c>
      <c r="R2504" s="3">
        <v>1.399</v>
      </c>
      <c r="S2504" s="6">
        <v>0</v>
      </c>
      <c r="T2504" s="6">
        <f>R2504-S2504</f>
        <v>1.399</v>
      </c>
      <c r="U2504" s="3">
        <v>1.5209999999999999</v>
      </c>
      <c r="V2504" s="6">
        <f>U2504-S2504</f>
        <v>1.5209999999999999</v>
      </c>
      <c r="W2504" s="6">
        <f>100 - (1 - (((U2504-T2504)/U2504)+(S2504/T2504)))*100</f>
        <v>8.0210387902695572</v>
      </c>
      <c r="X2504" s="11">
        <v>1.5209999999999999</v>
      </c>
      <c r="Y2504" s="13">
        <f>(X2504-U2504)/U2504*100</f>
        <v>0</v>
      </c>
      <c r="Z2504" s="14">
        <f>IF(W2504&gt;10,"NA",Y2504)</f>
        <v>0</v>
      </c>
    </row>
    <row r="2505" spans="1:26" ht="19" x14ac:dyDescent="0.25">
      <c r="A2505" s="23">
        <v>2504</v>
      </c>
      <c r="B2505" s="5" t="s">
        <v>25</v>
      </c>
      <c r="C2505" s="3" t="s">
        <v>50</v>
      </c>
      <c r="D2505" s="3" t="s">
        <v>50</v>
      </c>
      <c r="E2505" s="3" t="s">
        <v>47</v>
      </c>
      <c r="F2505" s="3" t="s">
        <v>53</v>
      </c>
      <c r="G2505" s="3">
        <v>30</v>
      </c>
      <c r="H2505" s="3" t="s">
        <v>9</v>
      </c>
      <c r="I2505" s="3" t="s">
        <v>42</v>
      </c>
      <c r="J2505" s="3">
        <v>618</v>
      </c>
      <c r="K2505" s="3">
        <v>50</v>
      </c>
      <c r="L2505" s="3">
        <v>0</v>
      </c>
      <c r="M2505" s="4">
        <f>PI()*(K2505/2)^2/1000+PI()*(L2505/2)^2/1000</f>
        <v>1.9634954084936207</v>
      </c>
      <c r="N2505" s="33">
        <v>1</v>
      </c>
      <c r="O2505" s="3">
        <v>1</v>
      </c>
      <c r="P2505" s="3">
        <v>2.4369999999999998</v>
      </c>
      <c r="Q2505" s="3">
        <v>2.423</v>
      </c>
      <c r="R2505" s="3">
        <v>2.367</v>
      </c>
      <c r="S2505" s="6">
        <v>0</v>
      </c>
      <c r="T2505" s="6">
        <f>R2505-S2505</f>
        <v>2.367</v>
      </c>
      <c r="U2505" s="3">
        <v>2.367</v>
      </c>
      <c r="V2505" s="6">
        <f>U2505-S2505</f>
        <v>2.367</v>
      </c>
      <c r="W2505" s="6">
        <f>100 - (1 - (((U2505-T2505)/U2505)+(S2505/T2505)))*100</f>
        <v>0</v>
      </c>
      <c r="X2505" s="3">
        <v>2.367</v>
      </c>
      <c r="Y2505" s="13">
        <f>(X2505-U2505)/U2505*100</f>
        <v>0</v>
      </c>
      <c r="Z2505" s="14">
        <f>IF(W2505&gt;10,"NA",Y2505)</f>
        <v>0</v>
      </c>
    </row>
    <row r="2506" spans="1:26" ht="19" x14ac:dyDescent="0.25">
      <c r="A2506" s="23">
        <v>2505</v>
      </c>
      <c r="B2506" s="5" t="s">
        <v>25</v>
      </c>
      <c r="C2506" s="3" t="s">
        <v>50</v>
      </c>
      <c r="D2506" s="3" t="s">
        <v>50</v>
      </c>
      <c r="E2506" s="3" t="s">
        <v>47</v>
      </c>
      <c r="F2506" s="3" t="s">
        <v>53</v>
      </c>
      <c r="G2506" s="3">
        <v>30</v>
      </c>
      <c r="H2506" s="3" t="s">
        <v>9</v>
      </c>
      <c r="I2506" s="3" t="s">
        <v>42</v>
      </c>
      <c r="J2506" s="3">
        <v>618</v>
      </c>
      <c r="K2506" s="3">
        <v>50</v>
      </c>
      <c r="L2506" s="3">
        <v>0</v>
      </c>
      <c r="M2506" s="4">
        <f>PI()*(K2506/2)^2/1000+PI()*(L2506/2)^2/1000</f>
        <v>1.9634954084936207</v>
      </c>
      <c r="N2506" s="33">
        <v>1</v>
      </c>
      <c r="O2506" s="3">
        <v>2</v>
      </c>
      <c r="P2506" s="3">
        <v>2.1309999999999998</v>
      </c>
      <c r="Q2506" s="3">
        <v>1.492</v>
      </c>
      <c r="R2506" s="3">
        <v>1.4690000000000001</v>
      </c>
      <c r="S2506" s="6">
        <v>0</v>
      </c>
      <c r="T2506" s="6">
        <f>R2506-S2506</f>
        <v>1.4690000000000001</v>
      </c>
      <c r="U2506" s="3">
        <v>1.4690000000000001</v>
      </c>
      <c r="V2506" s="6">
        <f>U2506-S2506</f>
        <v>1.4690000000000001</v>
      </c>
      <c r="W2506" s="6">
        <f>100 - (1 - (((U2506-T2506)/U2506)+(S2506/T2506)))*100</f>
        <v>0</v>
      </c>
      <c r="X2506" s="3">
        <v>1.4690000000000001</v>
      </c>
      <c r="Y2506" s="13">
        <f>(X2506-U2506)/U2506*100</f>
        <v>0</v>
      </c>
      <c r="Z2506" s="14">
        <f>IF(W2506&gt;10,"NA",Y2506)</f>
        <v>0</v>
      </c>
    </row>
    <row r="2507" spans="1:26" ht="19" x14ac:dyDescent="0.25">
      <c r="A2507" s="23">
        <v>2506</v>
      </c>
      <c r="B2507" s="5" t="s">
        <v>25</v>
      </c>
      <c r="C2507" s="3" t="s">
        <v>50</v>
      </c>
      <c r="D2507" s="3" t="s">
        <v>50</v>
      </c>
      <c r="E2507" s="3" t="s">
        <v>47</v>
      </c>
      <c r="F2507" s="3" t="s">
        <v>53</v>
      </c>
      <c r="G2507" s="3">
        <v>30</v>
      </c>
      <c r="H2507" s="3" t="s">
        <v>9</v>
      </c>
      <c r="I2507" s="3" t="s">
        <v>42</v>
      </c>
      <c r="J2507" s="3">
        <v>618</v>
      </c>
      <c r="K2507" s="3">
        <v>50</v>
      </c>
      <c r="L2507" s="3">
        <v>0</v>
      </c>
      <c r="M2507" s="4">
        <f>PI()*(K2507/2)^2/1000+PI()*(L2507/2)^2/1000</f>
        <v>1.9634954084936207</v>
      </c>
      <c r="N2507" s="33">
        <v>1</v>
      </c>
      <c r="O2507" s="3">
        <v>3</v>
      </c>
      <c r="P2507" s="3">
        <v>2.5640000000000001</v>
      </c>
      <c r="Q2507" s="3">
        <v>2.66</v>
      </c>
      <c r="R2507" s="3">
        <v>2.552</v>
      </c>
      <c r="S2507" s="6">
        <v>0</v>
      </c>
      <c r="T2507" s="6">
        <f>R2507-S2507</f>
        <v>2.552</v>
      </c>
      <c r="U2507" s="3">
        <v>2.552</v>
      </c>
      <c r="V2507" s="6">
        <f>U2507-S2507</f>
        <v>2.552</v>
      </c>
      <c r="W2507" s="6">
        <f>100 - (1 - (((U2507-T2507)/U2507)+(S2507/T2507)))*100</f>
        <v>0</v>
      </c>
      <c r="X2507" s="3">
        <v>2.552</v>
      </c>
      <c r="Y2507" s="13">
        <f>(X2507-U2507)/U2507*100</f>
        <v>0</v>
      </c>
      <c r="Z2507" s="14">
        <f>IF(W2507&gt;10,"NA",Y2507)</f>
        <v>0</v>
      </c>
    </row>
    <row r="2508" spans="1:26" ht="19" x14ac:dyDescent="0.25">
      <c r="A2508" s="23">
        <v>2507</v>
      </c>
      <c r="B2508" s="5" t="s">
        <v>25</v>
      </c>
      <c r="C2508" s="3" t="s">
        <v>50</v>
      </c>
      <c r="D2508" s="3" t="s">
        <v>50</v>
      </c>
      <c r="E2508" s="3" t="s">
        <v>47</v>
      </c>
      <c r="F2508" s="3" t="s">
        <v>53</v>
      </c>
      <c r="G2508" s="3">
        <v>30</v>
      </c>
      <c r="H2508" s="3" t="s">
        <v>9</v>
      </c>
      <c r="I2508" s="3" t="s">
        <v>42</v>
      </c>
      <c r="J2508" s="3">
        <v>618</v>
      </c>
      <c r="K2508" s="3">
        <v>50</v>
      </c>
      <c r="L2508" s="3">
        <v>0</v>
      </c>
      <c r="M2508" s="4">
        <f>PI()*(K2508/2)^2/1000+PI()*(L2508/2)^2/1000</f>
        <v>1.9634954084936207</v>
      </c>
      <c r="N2508" s="33">
        <v>0</v>
      </c>
      <c r="O2508" s="3">
        <v>4</v>
      </c>
      <c r="P2508" s="3">
        <v>2.1850000000000001</v>
      </c>
      <c r="Q2508" s="3">
        <v>0.96599999999999997</v>
      </c>
      <c r="R2508" s="3">
        <v>0.91200000000000003</v>
      </c>
      <c r="S2508" s="6">
        <v>0</v>
      </c>
      <c r="T2508" s="6">
        <f>R2508-S2508</f>
        <v>0.91200000000000003</v>
      </c>
      <c r="U2508" s="3">
        <v>0.91200000000000003</v>
      </c>
      <c r="V2508" s="6">
        <f>U2508-S2508</f>
        <v>0.91200000000000003</v>
      </c>
      <c r="W2508" s="6">
        <f>100 - (1 - (((U2508-T2508)/U2508)+(S2508/T2508)))*100</f>
        <v>0</v>
      </c>
      <c r="X2508" s="3">
        <v>0.91200000000000003</v>
      </c>
      <c r="Y2508" s="13">
        <f>(X2508-U2508)/U2508*100</f>
        <v>0</v>
      </c>
      <c r="Z2508" s="14">
        <f>IF(W2508&gt;10,"NA",Y2508)</f>
        <v>0</v>
      </c>
    </row>
    <row r="2509" spans="1:26" ht="19" x14ac:dyDescent="0.25">
      <c r="A2509" s="23">
        <v>2508</v>
      </c>
      <c r="B2509" s="5" t="s">
        <v>25</v>
      </c>
      <c r="C2509" s="3" t="s">
        <v>50</v>
      </c>
      <c r="D2509" s="3" t="s">
        <v>50</v>
      </c>
      <c r="E2509" s="3" t="s">
        <v>47</v>
      </c>
      <c r="F2509" s="3" t="s">
        <v>53</v>
      </c>
      <c r="G2509" s="3">
        <v>30</v>
      </c>
      <c r="H2509" s="3" t="s">
        <v>9</v>
      </c>
      <c r="I2509" s="3" t="s">
        <v>42</v>
      </c>
      <c r="J2509" s="3">
        <v>618</v>
      </c>
      <c r="K2509" s="3">
        <v>50</v>
      </c>
      <c r="L2509" s="3">
        <v>0</v>
      </c>
      <c r="M2509" s="4">
        <f>PI()*(K2509/2)^2/1000+PI()*(L2509/2)^2/1000</f>
        <v>1.9634954084936207</v>
      </c>
      <c r="N2509" s="33">
        <v>0</v>
      </c>
      <c r="O2509" s="3">
        <v>5</v>
      </c>
      <c r="P2509" s="3">
        <v>2.08</v>
      </c>
      <c r="Q2509" s="3">
        <v>0.879</v>
      </c>
      <c r="R2509" s="3">
        <v>0.84799999999999998</v>
      </c>
      <c r="S2509" s="6">
        <v>0</v>
      </c>
      <c r="T2509" s="6">
        <f>R2509-S2509</f>
        <v>0.84799999999999998</v>
      </c>
      <c r="U2509" s="3">
        <v>0.85599999999999998</v>
      </c>
      <c r="V2509" s="6">
        <f>U2509-S2509</f>
        <v>0.85599999999999998</v>
      </c>
      <c r="W2509" s="6">
        <f>100 - (1 - (((U2509-T2509)/U2509)+(S2509/T2509)))*100</f>
        <v>0.93457943925233167</v>
      </c>
      <c r="X2509" s="3">
        <v>0.85599999999999998</v>
      </c>
      <c r="Y2509" s="13">
        <f>(X2509-U2509)/U2509*100</f>
        <v>0</v>
      </c>
      <c r="Z2509" s="14">
        <f>IF(W2509&gt;10,"NA",Y2509)</f>
        <v>0</v>
      </c>
    </row>
    <row r="2510" spans="1:26" ht="19" x14ac:dyDescent="0.25">
      <c r="A2510" s="23">
        <v>2509</v>
      </c>
      <c r="B2510" s="5" t="s">
        <v>25</v>
      </c>
      <c r="C2510" s="3" t="s">
        <v>50</v>
      </c>
      <c r="D2510" s="3" t="s">
        <v>50</v>
      </c>
      <c r="E2510" s="3" t="s">
        <v>47</v>
      </c>
      <c r="F2510" s="3" t="s">
        <v>53</v>
      </c>
      <c r="G2510" s="3">
        <v>30</v>
      </c>
      <c r="H2510" s="3" t="s">
        <v>9</v>
      </c>
      <c r="I2510" s="3" t="s">
        <v>42</v>
      </c>
      <c r="J2510" s="3">
        <v>618</v>
      </c>
      <c r="K2510" s="3">
        <v>50</v>
      </c>
      <c r="L2510" s="3">
        <v>0</v>
      </c>
      <c r="M2510" s="4">
        <f>PI()*(K2510/2)^2/1000+PI()*(L2510/2)^2/1000</f>
        <v>1.9634954084936207</v>
      </c>
      <c r="N2510" s="33">
        <v>1</v>
      </c>
      <c r="O2510" s="3">
        <v>6</v>
      </c>
      <c r="P2510" s="3">
        <v>1.774</v>
      </c>
      <c r="Q2510" s="3">
        <v>0.97299999999999998</v>
      </c>
      <c r="R2510" s="3">
        <v>0.91800000000000004</v>
      </c>
      <c r="S2510" s="6">
        <v>0</v>
      </c>
      <c r="T2510" s="6">
        <f>R2510-S2510</f>
        <v>0.91800000000000004</v>
      </c>
      <c r="U2510" s="3">
        <v>0.91800000000000004</v>
      </c>
      <c r="V2510" s="6">
        <f>U2510-S2510</f>
        <v>0.91800000000000004</v>
      </c>
      <c r="W2510" s="6">
        <f>100 - (1 - (((U2510-T2510)/U2510)+(S2510/T2510)))*100</f>
        <v>0</v>
      </c>
      <c r="X2510" s="3">
        <v>0.91800000000000004</v>
      </c>
      <c r="Y2510" s="13">
        <f>(X2510-U2510)/U2510*100</f>
        <v>0</v>
      </c>
      <c r="Z2510" s="14">
        <f>IF(W2510&gt;10,"NA",Y2510)</f>
        <v>0</v>
      </c>
    </row>
    <row r="2511" spans="1:26" ht="19" x14ac:dyDescent="0.25">
      <c r="A2511" s="23">
        <v>2510</v>
      </c>
      <c r="B2511" s="5" t="s">
        <v>25</v>
      </c>
      <c r="C2511" s="3" t="s">
        <v>50</v>
      </c>
      <c r="D2511" s="3" t="s">
        <v>50</v>
      </c>
      <c r="E2511" s="3" t="s">
        <v>47</v>
      </c>
      <c r="F2511" s="3" t="s">
        <v>53</v>
      </c>
      <c r="G2511" s="3">
        <v>30</v>
      </c>
      <c r="H2511" s="3" t="s">
        <v>9</v>
      </c>
      <c r="I2511" s="3" t="s">
        <v>42</v>
      </c>
      <c r="J2511" s="3">
        <v>618</v>
      </c>
      <c r="K2511" s="3">
        <v>50</v>
      </c>
      <c r="L2511" s="3">
        <v>0</v>
      </c>
      <c r="M2511" s="4">
        <f>PI()*(K2511/2)^2/1000+PI()*(L2511/2)^2/1000</f>
        <v>1.9634954084936207</v>
      </c>
      <c r="N2511" s="33">
        <v>0</v>
      </c>
      <c r="O2511" s="3">
        <v>7</v>
      </c>
      <c r="P2511" s="3">
        <v>3.258</v>
      </c>
      <c r="Q2511" s="3">
        <v>2.6619999999999999</v>
      </c>
      <c r="R2511" s="3">
        <v>2.6040000000000001</v>
      </c>
      <c r="S2511" s="6">
        <v>0</v>
      </c>
      <c r="T2511" s="6">
        <f>R2511-S2511</f>
        <v>2.6040000000000001</v>
      </c>
      <c r="U2511" s="3">
        <v>2.6040000000000001</v>
      </c>
      <c r="V2511" s="6">
        <f>U2511-S2511</f>
        <v>2.6040000000000001</v>
      </c>
      <c r="W2511" s="6">
        <f>100 - (1 - (((U2511-T2511)/U2511)+(S2511/T2511)))*100</f>
        <v>0</v>
      </c>
      <c r="X2511" s="3">
        <v>2.6040000000000001</v>
      </c>
      <c r="Y2511" s="13">
        <f>(X2511-U2511)/U2511*100</f>
        <v>0</v>
      </c>
      <c r="Z2511" s="14">
        <f>IF(W2511&gt;10,"NA",Y2511)</f>
        <v>0</v>
      </c>
    </row>
    <row r="2512" spans="1:26" ht="19" x14ac:dyDescent="0.25">
      <c r="A2512" s="23">
        <v>2511</v>
      </c>
      <c r="B2512" s="5" t="s">
        <v>25</v>
      </c>
      <c r="C2512" s="3" t="s">
        <v>50</v>
      </c>
      <c r="D2512" s="3" t="s">
        <v>50</v>
      </c>
      <c r="E2512" s="3" t="s">
        <v>47</v>
      </c>
      <c r="F2512" s="3" t="s">
        <v>53</v>
      </c>
      <c r="G2512" s="3">
        <v>30</v>
      </c>
      <c r="H2512" s="3" t="s">
        <v>9</v>
      </c>
      <c r="I2512" s="3" t="s">
        <v>42</v>
      </c>
      <c r="J2512" s="3">
        <v>618</v>
      </c>
      <c r="K2512" s="3">
        <v>50</v>
      </c>
      <c r="L2512" s="3">
        <v>0</v>
      </c>
      <c r="M2512" s="4">
        <f>PI()*(K2512/2)^2/1000+PI()*(L2512/2)^2/1000</f>
        <v>1.9634954084936207</v>
      </c>
      <c r="N2512" s="33">
        <v>0</v>
      </c>
      <c r="O2512" s="3">
        <v>8</v>
      </c>
      <c r="P2512" s="3">
        <v>3.0409999999999999</v>
      </c>
      <c r="Q2512" s="3">
        <v>2.157</v>
      </c>
      <c r="R2512" s="3">
        <v>2.1</v>
      </c>
      <c r="S2512" s="6">
        <v>0</v>
      </c>
      <c r="T2512" s="6">
        <f>R2512-S2512</f>
        <v>2.1</v>
      </c>
      <c r="U2512" s="3">
        <v>2.1419999999999999</v>
      </c>
      <c r="V2512" s="6">
        <f>U2512-S2512</f>
        <v>2.1419999999999999</v>
      </c>
      <c r="W2512" s="6">
        <f>100 - (1 - (((U2512-T2512)/U2512)+(S2512/T2512)))*100</f>
        <v>1.9607843137254832</v>
      </c>
      <c r="X2512" s="3">
        <v>2.1419999999999999</v>
      </c>
      <c r="Y2512" s="13">
        <f>(X2512-U2512)/U2512*100</f>
        <v>0</v>
      </c>
      <c r="Z2512" s="14">
        <f>IF(W2512&gt;10,"NA",Y2512)</f>
        <v>0</v>
      </c>
    </row>
    <row r="2513" spans="1:26" ht="19" x14ac:dyDescent="0.25">
      <c r="A2513" s="23">
        <v>2512</v>
      </c>
      <c r="B2513" s="5" t="s">
        <v>25</v>
      </c>
      <c r="C2513" s="3" t="s">
        <v>50</v>
      </c>
      <c r="D2513" s="3" t="s">
        <v>50</v>
      </c>
      <c r="E2513" s="3" t="s">
        <v>47</v>
      </c>
      <c r="F2513" s="3" t="s">
        <v>53</v>
      </c>
      <c r="G2513" s="3">
        <v>30</v>
      </c>
      <c r="H2513" s="3" t="s">
        <v>9</v>
      </c>
      <c r="I2513" s="3" t="s">
        <v>42</v>
      </c>
      <c r="J2513" s="3">
        <v>618</v>
      </c>
      <c r="K2513" s="3">
        <v>50</v>
      </c>
      <c r="L2513" s="3">
        <v>0</v>
      </c>
      <c r="M2513" s="4">
        <f>PI()*(K2513/2)^2/1000+PI()*(L2513/2)^2/1000</f>
        <v>1.9634954084936207</v>
      </c>
      <c r="N2513" s="33">
        <v>0</v>
      </c>
      <c r="O2513" s="3">
        <v>9</v>
      </c>
      <c r="P2513" s="3">
        <v>2.8889999999999998</v>
      </c>
      <c r="Q2513" s="3">
        <v>2.085</v>
      </c>
      <c r="R2513" s="3">
        <v>2.0230000000000001</v>
      </c>
      <c r="S2513" s="6">
        <v>0</v>
      </c>
      <c r="T2513" s="6">
        <f>R2513-S2513</f>
        <v>2.0230000000000001</v>
      </c>
      <c r="U2513" s="3">
        <v>2.0230000000000001</v>
      </c>
      <c r="V2513" s="6">
        <f>U2513-S2513</f>
        <v>2.0230000000000001</v>
      </c>
      <c r="W2513" s="6">
        <f>100 - (1 - (((U2513-T2513)/U2513)+(S2513/T2513)))*100</f>
        <v>0</v>
      </c>
      <c r="X2513" s="3">
        <v>2.0230000000000001</v>
      </c>
      <c r="Y2513" s="13">
        <f>(X2513-U2513)/U2513*100</f>
        <v>0</v>
      </c>
      <c r="Z2513" s="14">
        <f>IF(W2513&gt;10,"NA",Y2513)</f>
        <v>0</v>
      </c>
    </row>
    <row r="2514" spans="1:26" ht="19" x14ac:dyDescent="0.25">
      <c r="A2514" s="23">
        <v>2513</v>
      </c>
      <c r="B2514" s="5" t="s">
        <v>25</v>
      </c>
      <c r="C2514" s="3" t="s">
        <v>50</v>
      </c>
      <c r="D2514" s="3" t="s">
        <v>50</v>
      </c>
      <c r="E2514" s="3" t="s">
        <v>47</v>
      </c>
      <c r="F2514" s="3" t="s">
        <v>53</v>
      </c>
      <c r="G2514" s="3">
        <v>30</v>
      </c>
      <c r="H2514" s="3" t="s">
        <v>9</v>
      </c>
      <c r="I2514" s="3" t="s">
        <v>42</v>
      </c>
      <c r="J2514" s="3">
        <v>618</v>
      </c>
      <c r="K2514" s="3">
        <v>50</v>
      </c>
      <c r="L2514" s="3">
        <v>0</v>
      </c>
      <c r="M2514" s="4">
        <f>PI()*(K2514/2)^2/1000+PI()*(L2514/2)^2/1000</f>
        <v>1.9634954084936207</v>
      </c>
      <c r="N2514" s="33">
        <v>0</v>
      </c>
      <c r="O2514" s="3">
        <v>10</v>
      </c>
      <c r="P2514" s="3">
        <v>2.8540000000000001</v>
      </c>
      <c r="Q2514" s="3">
        <v>1.681</v>
      </c>
      <c r="R2514" s="3">
        <v>1.6419999999999999</v>
      </c>
      <c r="S2514" s="6">
        <v>0</v>
      </c>
      <c r="T2514" s="6">
        <f>R2514-S2514</f>
        <v>1.6419999999999999</v>
      </c>
      <c r="U2514" s="3">
        <v>1.661</v>
      </c>
      <c r="V2514" s="6">
        <f>U2514-S2514</f>
        <v>1.661</v>
      </c>
      <c r="W2514" s="6">
        <f>100 - (1 - (((U2514-T2514)/U2514)+(S2514/T2514)))*100</f>
        <v>1.1438892233594231</v>
      </c>
      <c r="X2514" s="3">
        <v>1.661</v>
      </c>
      <c r="Y2514" s="13">
        <f>(X2514-U2514)/U2514*100</f>
        <v>0</v>
      </c>
      <c r="Z2514" s="14">
        <f>IF(W2514&gt;10,"NA",Y2514)</f>
        <v>0</v>
      </c>
    </row>
    <row r="2515" spans="1:26" ht="19" x14ac:dyDescent="0.25">
      <c r="A2515" s="23">
        <v>2514</v>
      </c>
      <c r="B2515" s="5" t="s">
        <v>25</v>
      </c>
      <c r="C2515" s="3" t="s">
        <v>50</v>
      </c>
      <c r="D2515" s="3" t="s">
        <v>50</v>
      </c>
      <c r="E2515" s="3" t="s">
        <v>47</v>
      </c>
      <c r="F2515" s="3" t="s">
        <v>53</v>
      </c>
      <c r="G2515" s="3">
        <v>30</v>
      </c>
      <c r="H2515" s="3" t="s">
        <v>9</v>
      </c>
      <c r="I2515" s="3" t="s">
        <v>42</v>
      </c>
      <c r="J2515" s="3">
        <v>618</v>
      </c>
      <c r="K2515" s="3">
        <v>50</v>
      </c>
      <c r="L2515" s="3">
        <v>0</v>
      </c>
      <c r="M2515" s="4">
        <f>PI()*(K2515/2)^2/1000+PI()*(L2515/2)^2/1000</f>
        <v>1.9634954084936207</v>
      </c>
      <c r="N2515" s="33">
        <v>0</v>
      </c>
      <c r="O2515" s="3">
        <v>11</v>
      </c>
      <c r="P2515" s="3">
        <v>2.1080000000000001</v>
      </c>
      <c r="Q2515" s="3">
        <v>0.89</v>
      </c>
      <c r="R2515" s="3">
        <v>0.87</v>
      </c>
      <c r="S2515" s="6">
        <v>0</v>
      </c>
      <c r="T2515" s="6">
        <f>R2515-S2515</f>
        <v>0.87</v>
      </c>
      <c r="U2515" s="3">
        <v>0.91100000000000003</v>
      </c>
      <c r="V2515" s="6">
        <f>U2515-S2515</f>
        <v>0.91100000000000003</v>
      </c>
      <c r="W2515" s="6">
        <f>100 - (1 - (((U2515-T2515)/U2515)+(S2515/T2515)))*100</f>
        <v>4.5005488474204185</v>
      </c>
      <c r="X2515" s="3">
        <v>0.91100000000000003</v>
      </c>
      <c r="Y2515" s="13">
        <f>(X2515-U2515)/U2515*100</f>
        <v>0</v>
      </c>
      <c r="Z2515" s="14">
        <f>IF(W2515&gt;10,"NA",Y2515)</f>
        <v>0</v>
      </c>
    </row>
    <row r="2516" spans="1:26" ht="19" x14ac:dyDescent="0.25">
      <c r="A2516" s="23">
        <v>2515</v>
      </c>
      <c r="B2516" s="5" t="s">
        <v>25</v>
      </c>
      <c r="C2516" s="3" t="s">
        <v>50</v>
      </c>
      <c r="D2516" s="3" t="s">
        <v>50</v>
      </c>
      <c r="E2516" s="3" t="s">
        <v>47</v>
      </c>
      <c r="F2516" s="3" t="s">
        <v>53</v>
      </c>
      <c r="G2516" s="3">
        <v>31</v>
      </c>
      <c r="H2516" s="3" t="s">
        <v>9</v>
      </c>
      <c r="I2516" s="3" t="s">
        <v>42</v>
      </c>
      <c r="J2516" s="3">
        <v>624</v>
      </c>
      <c r="K2516" s="3">
        <v>70</v>
      </c>
      <c r="L2516" s="3">
        <v>0</v>
      </c>
      <c r="M2516" s="4">
        <f>PI()*(K2516/2)^2/1000+PI()*(L2516/2)^2/1000</f>
        <v>3.8484510006474966</v>
      </c>
      <c r="N2516" s="33">
        <v>1</v>
      </c>
      <c r="O2516" s="3">
        <v>1</v>
      </c>
      <c r="P2516" s="3">
        <v>2.3679999999999999</v>
      </c>
      <c r="Q2516" s="3">
        <v>1.5429999999999999</v>
      </c>
      <c r="R2516" s="3">
        <v>1.4970000000000001</v>
      </c>
      <c r="S2516" s="6">
        <v>0</v>
      </c>
      <c r="T2516" s="6">
        <f>R2516-S2516</f>
        <v>1.4970000000000001</v>
      </c>
      <c r="U2516" s="3">
        <v>1.4970000000000001</v>
      </c>
      <c r="V2516" s="6">
        <f>U2516-S2516</f>
        <v>1.4970000000000001</v>
      </c>
      <c r="W2516" s="6">
        <f>100 - (1 - (((U2516-T2516)/U2516)+(S2516/T2516)))*100</f>
        <v>0</v>
      </c>
      <c r="X2516" s="3">
        <v>1.4970000000000001</v>
      </c>
      <c r="Y2516" s="13">
        <f>(X2516-U2516)/U2516*100</f>
        <v>0</v>
      </c>
      <c r="Z2516" s="14">
        <f>IF(W2516&gt;10,"NA",Y2516)</f>
        <v>0</v>
      </c>
    </row>
    <row r="2517" spans="1:26" ht="19" x14ac:dyDescent="0.25">
      <c r="A2517" s="23">
        <v>2516</v>
      </c>
      <c r="B2517" s="5" t="s">
        <v>25</v>
      </c>
      <c r="C2517" s="3" t="s">
        <v>50</v>
      </c>
      <c r="D2517" s="3" t="s">
        <v>50</v>
      </c>
      <c r="E2517" s="3" t="s">
        <v>47</v>
      </c>
      <c r="F2517" s="3" t="s">
        <v>53</v>
      </c>
      <c r="G2517" s="3">
        <v>31</v>
      </c>
      <c r="H2517" s="3" t="s">
        <v>9</v>
      </c>
      <c r="I2517" s="3" t="s">
        <v>42</v>
      </c>
      <c r="J2517" s="3">
        <v>624</v>
      </c>
      <c r="K2517" s="3">
        <v>70</v>
      </c>
      <c r="L2517" s="3">
        <v>0</v>
      </c>
      <c r="M2517" s="4">
        <f>PI()*(K2517/2)^2/1000+PI()*(L2517/2)^2/1000</f>
        <v>3.8484510006474966</v>
      </c>
      <c r="N2517" s="33">
        <v>1</v>
      </c>
      <c r="O2517" s="3">
        <v>2</v>
      </c>
      <c r="P2517" s="3">
        <v>2.339</v>
      </c>
      <c r="Q2517" s="3">
        <v>1.456</v>
      </c>
      <c r="R2517" s="3">
        <v>1.4079999999999999</v>
      </c>
      <c r="S2517" s="6">
        <v>0</v>
      </c>
      <c r="T2517" s="6">
        <f>R2517-S2517</f>
        <v>1.4079999999999999</v>
      </c>
      <c r="U2517" s="3">
        <v>1.4079999999999999</v>
      </c>
      <c r="V2517" s="6">
        <f>U2517-S2517</f>
        <v>1.4079999999999999</v>
      </c>
      <c r="W2517" s="6">
        <f>100 - (1 - (((U2517-T2517)/U2517)+(S2517/T2517)))*100</f>
        <v>0</v>
      </c>
      <c r="X2517" s="3">
        <v>1.4079999999999999</v>
      </c>
      <c r="Y2517" s="13">
        <f>(X2517-U2517)/U2517*100</f>
        <v>0</v>
      </c>
      <c r="Z2517" s="14">
        <f>IF(W2517&gt;10,"NA",Y2517)</f>
        <v>0</v>
      </c>
    </row>
    <row r="2518" spans="1:26" ht="19" x14ac:dyDescent="0.25">
      <c r="A2518" s="23">
        <v>2517</v>
      </c>
      <c r="B2518" s="5" t="s">
        <v>25</v>
      </c>
      <c r="C2518" s="3" t="s">
        <v>50</v>
      </c>
      <c r="D2518" s="3" t="s">
        <v>50</v>
      </c>
      <c r="E2518" s="3" t="s">
        <v>47</v>
      </c>
      <c r="F2518" s="3" t="s">
        <v>53</v>
      </c>
      <c r="G2518" s="3">
        <v>31</v>
      </c>
      <c r="H2518" s="3" t="s">
        <v>9</v>
      </c>
      <c r="I2518" s="3" t="s">
        <v>42</v>
      </c>
      <c r="J2518" s="3">
        <v>624</v>
      </c>
      <c r="K2518" s="3">
        <v>70</v>
      </c>
      <c r="L2518" s="3">
        <v>0</v>
      </c>
      <c r="M2518" s="4">
        <f>PI()*(K2518/2)^2/1000+PI()*(L2518/2)^2/1000</f>
        <v>3.8484510006474966</v>
      </c>
      <c r="N2518" s="33">
        <v>1</v>
      </c>
      <c r="O2518" s="3">
        <v>3</v>
      </c>
      <c r="P2518" s="3">
        <v>1.9550000000000001</v>
      </c>
      <c r="Q2518" s="3">
        <v>1.1279999999999999</v>
      </c>
      <c r="R2518" s="3">
        <v>1.081</v>
      </c>
      <c r="S2518" s="6">
        <v>0</v>
      </c>
      <c r="T2518" s="6">
        <f>R2518-S2518</f>
        <v>1.081</v>
      </c>
      <c r="U2518" s="3">
        <v>1.081</v>
      </c>
      <c r="V2518" s="6">
        <f>U2518-S2518</f>
        <v>1.081</v>
      </c>
      <c r="W2518" s="6">
        <f>100 - (1 - (((U2518-T2518)/U2518)+(S2518/T2518)))*100</f>
        <v>0</v>
      </c>
      <c r="X2518" s="3">
        <v>1.081</v>
      </c>
      <c r="Y2518" s="13">
        <f>(X2518-U2518)/U2518*100</f>
        <v>0</v>
      </c>
      <c r="Z2518" s="14">
        <f>IF(W2518&gt;10,"NA",Y2518)</f>
        <v>0</v>
      </c>
    </row>
    <row r="2519" spans="1:26" ht="19" x14ac:dyDescent="0.25">
      <c r="A2519" s="23">
        <v>2518</v>
      </c>
      <c r="B2519" s="5" t="s">
        <v>25</v>
      </c>
      <c r="C2519" s="3" t="s">
        <v>50</v>
      </c>
      <c r="D2519" s="3" t="s">
        <v>50</v>
      </c>
      <c r="E2519" s="3" t="s">
        <v>47</v>
      </c>
      <c r="F2519" s="3" t="s">
        <v>53</v>
      </c>
      <c r="G2519" s="3">
        <v>31</v>
      </c>
      <c r="H2519" s="3" t="s">
        <v>9</v>
      </c>
      <c r="I2519" s="3" t="s">
        <v>42</v>
      </c>
      <c r="J2519" s="3">
        <v>624</v>
      </c>
      <c r="K2519" s="3">
        <v>70</v>
      </c>
      <c r="L2519" s="3">
        <v>0</v>
      </c>
      <c r="M2519" s="4">
        <f>PI()*(K2519/2)^2/1000+PI()*(L2519/2)^2/1000</f>
        <v>3.8484510006474966</v>
      </c>
      <c r="N2519" s="33">
        <v>0</v>
      </c>
      <c r="O2519" s="3">
        <v>4</v>
      </c>
      <c r="P2519" s="3">
        <v>4.4240000000000004</v>
      </c>
      <c r="Q2519" s="3">
        <v>3.8879999999999999</v>
      </c>
      <c r="R2519" s="3">
        <v>3.7919999999999998</v>
      </c>
      <c r="S2519" s="6">
        <v>0</v>
      </c>
      <c r="T2519" s="6">
        <f>R2519-S2519</f>
        <v>3.7919999999999998</v>
      </c>
      <c r="U2519" s="3">
        <v>3.887</v>
      </c>
      <c r="V2519" s="6">
        <f>U2519-S2519</f>
        <v>3.887</v>
      </c>
      <c r="W2519" s="6">
        <f>100 - (1 - (((U2519-T2519)/U2519)+(S2519/T2519)))*100</f>
        <v>2.4440442500643229</v>
      </c>
      <c r="X2519" s="3">
        <v>3.887</v>
      </c>
      <c r="Y2519" s="13">
        <f>(X2519-U2519)/U2519*100</f>
        <v>0</v>
      </c>
      <c r="Z2519" s="14">
        <f>IF(W2519&gt;10,"NA",Y2519)</f>
        <v>0</v>
      </c>
    </row>
    <row r="2520" spans="1:26" ht="19" x14ac:dyDescent="0.25">
      <c r="A2520" s="23">
        <v>2519</v>
      </c>
      <c r="B2520" s="5" t="s">
        <v>25</v>
      </c>
      <c r="C2520" s="3" t="s">
        <v>50</v>
      </c>
      <c r="D2520" s="3" t="s">
        <v>50</v>
      </c>
      <c r="E2520" s="3" t="s">
        <v>47</v>
      </c>
      <c r="F2520" s="3" t="s">
        <v>53</v>
      </c>
      <c r="G2520" s="3">
        <v>31</v>
      </c>
      <c r="H2520" s="3" t="s">
        <v>9</v>
      </c>
      <c r="I2520" s="3" t="s">
        <v>42</v>
      </c>
      <c r="J2520" s="3">
        <v>624</v>
      </c>
      <c r="K2520" s="3">
        <v>70</v>
      </c>
      <c r="L2520" s="3">
        <v>0</v>
      </c>
      <c r="M2520" s="4">
        <f>PI()*(K2520/2)^2/1000+PI()*(L2520/2)^2/1000</f>
        <v>3.8484510006474966</v>
      </c>
      <c r="N2520" s="33">
        <v>0</v>
      </c>
      <c r="O2520" s="3">
        <v>5</v>
      </c>
      <c r="P2520" s="3">
        <v>3.6160000000000001</v>
      </c>
      <c r="Q2520" s="3">
        <v>3.4889999999999999</v>
      </c>
      <c r="R2520" s="3">
        <v>3.3719999999999999</v>
      </c>
      <c r="S2520" s="6">
        <v>0</v>
      </c>
      <c r="T2520" s="6">
        <f>R2520-S2520</f>
        <v>3.3719999999999999</v>
      </c>
      <c r="U2520" s="3">
        <v>3.4849999999999999</v>
      </c>
      <c r="V2520" s="6">
        <f>U2520-S2520</f>
        <v>3.4849999999999999</v>
      </c>
      <c r="W2520" s="6">
        <f>100 - (1 - (((U2520-T2520)/U2520)+(S2520/T2520)))*100</f>
        <v>3.2424677187948419</v>
      </c>
      <c r="X2520" s="3">
        <v>3.4849999999999999</v>
      </c>
      <c r="Y2520" s="13">
        <f>(X2520-U2520)/U2520*100</f>
        <v>0</v>
      </c>
      <c r="Z2520" s="14">
        <f>IF(W2520&gt;10,"NA",Y2520)</f>
        <v>0</v>
      </c>
    </row>
    <row r="2521" spans="1:26" ht="19" x14ac:dyDescent="0.25">
      <c r="A2521" s="23">
        <v>2520</v>
      </c>
      <c r="B2521" s="5" t="s">
        <v>25</v>
      </c>
      <c r="C2521" s="3" t="s">
        <v>50</v>
      </c>
      <c r="D2521" s="3" t="s">
        <v>50</v>
      </c>
      <c r="E2521" s="3" t="s">
        <v>47</v>
      </c>
      <c r="F2521" s="3" t="s">
        <v>53</v>
      </c>
      <c r="G2521" s="3">
        <v>31</v>
      </c>
      <c r="H2521" s="3" t="s">
        <v>9</v>
      </c>
      <c r="I2521" s="3" t="s">
        <v>42</v>
      </c>
      <c r="J2521" s="3">
        <v>624</v>
      </c>
      <c r="K2521" s="3">
        <v>70</v>
      </c>
      <c r="L2521" s="3">
        <v>0</v>
      </c>
      <c r="M2521" s="4">
        <f>PI()*(K2521/2)^2/1000+PI()*(L2521/2)^2/1000</f>
        <v>3.8484510006474966</v>
      </c>
      <c r="N2521" s="33">
        <v>0</v>
      </c>
      <c r="O2521" s="3">
        <v>6</v>
      </c>
      <c r="P2521" s="3">
        <v>4.5199999999999996</v>
      </c>
      <c r="Q2521" s="3">
        <v>4.0010000000000003</v>
      </c>
      <c r="R2521" s="3">
        <v>3.8849999999999998</v>
      </c>
      <c r="S2521" s="6">
        <v>0</v>
      </c>
      <c r="T2521" s="6">
        <f>R2521-S2521</f>
        <v>3.8849999999999998</v>
      </c>
      <c r="U2521" s="3">
        <v>3.8849999999999998</v>
      </c>
      <c r="V2521" s="6">
        <f>U2521-S2521</f>
        <v>3.8849999999999998</v>
      </c>
      <c r="W2521" s="6">
        <f>100 - (1 - (((U2521-T2521)/U2521)+(S2521/T2521)))*100</f>
        <v>0</v>
      </c>
      <c r="X2521" s="3">
        <v>3.8849999999999998</v>
      </c>
      <c r="Y2521" s="13">
        <f>(X2521-U2521)/U2521*100</f>
        <v>0</v>
      </c>
      <c r="Z2521" s="14">
        <f>IF(W2521&gt;10,"NA",Y2521)</f>
        <v>0</v>
      </c>
    </row>
    <row r="2522" spans="1:26" ht="19" x14ac:dyDescent="0.25">
      <c r="A2522" s="23">
        <v>2521</v>
      </c>
      <c r="B2522" s="5" t="s">
        <v>25</v>
      </c>
      <c r="C2522" s="3" t="s">
        <v>50</v>
      </c>
      <c r="D2522" s="3" t="s">
        <v>50</v>
      </c>
      <c r="E2522" s="3" t="s">
        <v>47</v>
      </c>
      <c r="F2522" s="3" t="s">
        <v>53</v>
      </c>
      <c r="G2522" s="3">
        <v>31</v>
      </c>
      <c r="H2522" s="3" t="s">
        <v>9</v>
      </c>
      <c r="I2522" s="3" t="s">
        <v>42</v>
      </c>
      <c r="J2522" s="3">
        <v>624</v>
      </c>
      <c r="K2522" s="3">
        <v>70</v>
      </c>
      <c r="L2522" s="3">
        <v>0</v>
      </c>
      <c r="M2522" s="4">
        <f>PI()*(K2522/2)^2/1000+PI()*(L2522/2)^2/1000</f>
        <v>3.8484510006474966</v>
      </c>
      <c r="N2522" s="33">
        <v>0</v>
      </c>
      <c r="O2522" s="3">
        <v>7</v>
      </c>
      <c r="P2522" s="3">
        <v>4.1029999999999998</v>
      </c>
      <c r="Q2522" s="3">
        <v>3.3029999999999999</v>
      </c>
      <c r="R2522" s="3">
        <v>3.218</v>
      </c>
      <c r="S2522" s="6">
        <v>0</v>
      </c>
      <c r="T2522" s="6">
        <f>R2522-S2522</f>
        <v>3.218</v>
      </c>
      <c r="U2522" s="3">
        <v>3.218</v>
      </c>
      <c r="V2522" s="6">
        <f>U2522-S2522</f>
        <v>3.218</v>
      </c>
      <c r="W2522" s="6">
        <f>100 - (1 - (((U2522-T2522)/U2522)+(S2522/T2522)))*100</f>
        <v>0</v>
      </c>
      <c r="X2522" s="3">
        <v>3.218</v>
      </c>
      <c r="Y2522" s="13">
        <f>(X2522-U2522)/U2522*100</f>
        <v>0</v>
      </c>
      <c r="Z2522" s="14">
        <f>IF(W2522&gt;10,"NA",Y2522)</f>
        <v>0</v>
      </c>
    </row>
    <row r="2523" spans="1:26" ht="19" x14ac:dyDescent="0.25">
      <c r="A2523" s="23">
        <v>2522</v>
      </c>
      <c r="B2523" s="5" t="s">
        <v>25</v>
      </c>
      <c r="C2523" s="3" t="s">
        <v>50</v>
      </c>
      <c r="D2523" s="3" t="s">
        <v>50</v>
      </c>
      <c r="E2523" s="3" t="s">
        <v>47</v>
      </c>
      <c r="F2523" s="3" t="s">
        <v>53</v>
      </c>
      <c r="G2523" s="3">
        <v>31</v>
      </c>
      <c r="H2523" s="3" t="s">
        <v>9</v>
      </c>
      <c r="I2523" s="3" t="s">
        <v>42</v>
      </c>
      <c r="J2523" s="3">
        <v>624</v>
      </c>
      <c r="K2523" s="3">
        <v>70</v>
      </c>
      <c r="L2523" s="3">
        <v>0</v>
      </c>
      <c r="M2523" s="4">
        <f>PI()*(K2523/2)^2/1000+PI()*(L2523/2)^2/1000</f>
        <v>3.8484510006474966</v>
      </c>
      <c r="N2523" s="33">
        <v>1</v>
      </c>
      <c r="O2523" s="3">
        <v>8</v>
      </c>
      <c r="P2523" s="3">
        <v>2.2349999999999999</v>
      </c>
      <c r="Q2523" s="3">
        <v>1.5669999999999999</v>
      </c>
      <c r="R2523" s="3">
        <v>1.526</v>
      </c>
      <c r="S2523" s="6">
        <v>0</v>
      </c>
      <c r="T2523" s="6">
        <f>R2523-S2523</f>
        <v>1.526</v>
      </c>
      <c r="U2523" s="3">
        <v>1.526</v>
      </c>
      <c r="V2523" s="6">
        <f>U2523-S2523</f>
        <v>1.526</v>
      </c>
      <c r="W2523" s="6">
        <f>100 - (1 - (((U2523-T2523)/U2523)+(S2523/T2523)))*100</f>
        <v>0</v>
      </c>
      <c r="X2523" s="3">
        <v>1.526</v>
      </c>
      <c r="Y2523" s="13">
        <f>(X2523-U2523)/U2523*100</f>
        <v>0</v>
      </c>
      <c r="Z2523" s="14">
        <f>IF(W2523&gt;10,"NA",Y2523)</f>
        <v>0</v>
      </c>
    </row>
    <row r="2524" spans="1:26" ht="19" x14ac:dyDescent="0.25">
      <c r="A2524" s="23">
        <v>2523</v>
      </c>
      <c r="B2524" s="5" t="s">
        <v>25</v>
      </c>
      <c r="C2524" s="3" t="s">
        <v>50</v>
      </c>
      <c r="D2524" s="3" t="s">
        <v>50</v>
      </c>
      <c r="E2524" s="3" t="s">
        <v>47</v>
      </c>
      <c r="F2524" s="3" t="s">
        <v>53</v>
      </c>
      <c r="G2524" s="3">
        <v>31</v>
      </c>
      <c r="H2524" s="3" t="s">
        <v>17</v>
      </c>
      <c r="I2524" s="3" t="s">
        <v>42</v>
      </c>
      <c r="J2524" s="3">
        <v>624</v>
      </c>
      <c r="K2524" s="3">
        <v>70</v>
      </c>
      <c r="L2524" s="3">
        <v>0</v>
      </c>
      <c r="M2524" s="4">
        <f>PI()*(K2524/2)^2/1000+PI()*(L2524/2)^2/1000</f>
        <v>3.8484510006474966</v>
      </c>
      <c r="N2524" s="33">
        <v>0</v>
      </c>
      <c r="O2524" s="3">
        <v>1</v>
      </c>
      <c r="P2524" s="3">
        <v>3.448</v>
      </c>
      <c r="Q2524" s="3">
        <v>2.0169999999999999</v>
      </c>
      <c r="R2524" s="3">
        <v>1.97</v>
      </c>
      <c r="S2524" s="6">
        <v>0</v>
      </c>
      <c r="T2524" s="6">
        <f>R2524-S2524</f>
        <v>1.97</v>
      </c>
      <c r="U2524" s="3">
        <v>2.452</v>
      </c>
      <c r="V2524" s="6">
        <f>U2524-S2524</f>
        <v>2.452</v>
      </c>
      <c r="W2524" s="6">
        <f>100 - (1 - (((U2524-T2524)/U2524)+(S2524/T2524)))*100</f>
        <v>19.657422512234916</v>
      </c>
      <c r="X2524" s="3">
        <v>2.452</v>
      </c>
      <c r="Y2524" s="13">
        <f>(X2524-U2524)/U2524*100</f>
        <v>0</v>
      </c>
      <c r="Z2524" s="14" t="str">
        <f>IF(W2524&gt;10,"NA",Y2524)</f>
        <v>NA</v>
      </c>
    </row>
    <row r="2525" spans="1:26" ht="19" x14ac:dyDescent="0.25">
      <c r="A2525" s="23">
        <v>2524</v>
      </c>
      <c r="B2525" s="5" t="s">
        <v>25</v>
      </c>
      <c r="C2525" s="3" t="s">
        <v>50</v>
      </c>
      <c r="D2525" s="3" t="s">
        <v>50</v>
      </c>
      <c r="E2525" s="3" t="s">
        <v>47</v>
      </c>
      <c r="F2525" s="3" t="s">
        <v>53</v>
      </c>
      <c r="G2525" s="3">
        <v>31</v>
      </c>
      <c r="H2525" s="3" t="s">
        <v>17</v>
      </c>
      <c r="I2525" s="3" t="s">
        <v>42</v>
      </c>
      <c r="J2525" s="3">
        <v>624</v>
      </c>
      <c r="K2525" s="3">
        <v>70</v>
      </c>
      <c r="L2525" s="3">
        <v>0</v>
      </c>
      <c r="M2525" s="4">
        <f>PI()*(K2525/2)^2/1000+PI()*(L2525/2)^2/1000</f>
        <v>3.8484510006474966</v>
      </c>
      <c r="N2525" s="33">
        <v>0</v>
      </c>
      <c r="O2525" s="3">
        <v>2</v>
      </c>
      <c r="P2525" s="3">
        <v>2.601</v>
      </c>
      <c r="Q2525" s="3">
        <v>1.286</v>
      </c>
      <c r="R2525" s="3">
        <v>1.2250000000000001</v>
      </c>
      <c r="S2525" s="6">
        <v>0</v>
      </c>
      <c r="T2525" s="6">
        <f>R2525-S2525</f>
        <v>1.2250000000000001</v>
      </c>
      <c r="U2525" s="3">
        <v>1.2250000000000001</v>
      </c>
      <c r="V2525" s="6">
        <f>U2525-S2525</f>
        <v>1.2250000000000001</v>
      </c>
      <c r="W2525" s="6">
        <f>100 - (1 - (((U2525-T2525)/U2525)+(S2525/T2525)))*100</f>
        <v>0</v>
      </c>
      <c r="X2525" s="3">
        <v>1.2250000000000001</v>
      </c>
      <c r="Y2525" s="13">
        <f>(X2525-U2525)/U2525*100</f>
        <v>0</v>
      </c>
      <c r="Z2525" s="14">
        <f>IF(W2525&gt;10,"NA",Y2525)</f>
        <v>0</v>
      </c>
    </row>
    <row r="2526" spans="1:26" ht="19" x14ac:dyDescent="0.25">
      <c r="A2526" s="23">
        <v>2525</v>
      </c>
      <c r="B2526" s="5" t="s">
        <v>25</v>
      </c>
      <c r="C2526" s="3" t="s">
        <v>50</v>
      </c>
      <c r="D2526" s="3" t="s">
        <v>50</v>
      </c>
      <c r="E2526" s="3" t="s">
        <v>47</v>
      </c>
      <c r="F2526" s="3" t="s">
        <v>53</v>
      </c>
      <c r="G2526" s="3">
        <v>31</v>
      </c>
      <c r="H2526" s="3" t="s">
        <v>17</v>
      </c>
      <c r="I2526" s="3" t="s">
        <v>42</v>
      </c>
      <c r="J2526" s="3">
        <v>624</v>
      </c>
      <c r="K2526" s="3">
        <v>70</v>
      </c>
      <c r="L2526" s="3">
        <v>0</v>
      </c>
      <c r="M2526" s="4">
        <f>PI()*(K2526/2)^2/1000+PI()*(L2526/2)^2/1000</f>
        <v>3.8484510006474966</v>
      </c>
      <c r="N2526" s="33">
        <v>1</v>
      </c>
      <c r="O2526" s="3">
        <v>3</v>
      </c>
      <c r="P2526" s="3">
        <v>2.3450000000000002</v>
      </c>
      <c r="Q2526" s="3">
        <v>1.5229999999999999</v>
      </c>
      <c r="R2526" s="3">
        <v>1.4610000000000001</v>
      </c>
      <c r="S2526" s="6">
        <v>0</v>
      </c>
      <c r="T2526" s="6">
        <f>R2526-S2526</f>
        <v>1.4610000000000001</v>
      </c>
      <c r="U2526" s="3">
        <v>1.4610000000000001</v>
      </c>
      <c r="V2526" s="6">
        <f>U2526-S2526</f>
        <v>1.4610000000000001</v>
      </c>
      <c r="W2526" s="6">
        <f>100 - (1 - (((U2526-T2526)/U2526)+(S2526/T2526)))*100</f>
        <v>0</v>
      </c>
      <c r="X2526" s="3">
        <v>1.4610000000000001</v>
      </c>
      <c r="Y2526" s="13">
        <f>(X2526-U2526)/U2526*100</f>
        <v>0</v>
      </c>
      <c r="Z2526" s="14">
        <f>IF(W2526&gt;10,"NA",Y2526)</f>
        <v>0</v>
      </c>
    </row>
    <row r="2527" spans="1:26" ht="19" x14ac:dyDescent="0.25">
      <c r="A2527" s="23">
        <v>2526</v>
      </c>
      <c r="B2527" s="5" t="s">
        <v>25</v>
      </c>
      <c r="C2527" s="3" t="s">
        <v>50</v>
      </c>
      <c r="D2527" s="3" t="s">
        <v>50</v>
      </c>
      <c r="E2527" s="3" t="s">
        <v>47</v>
      </c>
      <c r="F2527" s="3" t="s">
        <v>53</v>
      </c>
      <c r="G2527" s="3">
        <v>31</v>
      </c>
      <c r="H2527" s="3" t="s">
        <v>17</v>
      </c>
      <c r="I2527" s="3" t="s">
        <v>42</v>
      </c>
      <c r="J2527" s="3">
        <v>624</v>
      </c>
      <c r="K2527" s="3">
        <v>70</v>
      </c>
      <c r="L2527" s="3">
        <v>0</v>
      </c>
      <c r="M2527" s="4">
        <f>PI()*(K2527/2)^2/1000+PI()*(L2527/2)^2/1000</f>
        <v>3.8484510006474966</v>
      </c>
      <c r="N2527" s="33">
        <v>1</v>
      </c>
      <c r="O2527" s="3">
        <v>4</v>
      </c>
      <c r="P2527" s="3">
        <v>2.3370000000000002</v>
      </c>
      <c r="Q2527" s="3">
        <v>1.419</v>
      </c>
      <c r="R2527" s="3">
        <v>1.365</v>
      </c>
      <c r="S2527" s="6">
        <v>0</v>
      </c>
      <c r="T2527" s="6">
        <f>R2527-S2527</f>
        <v>1.365</v>
      </c>
      <c r="U2527" s="3">
        <v>1.4139999999999999</v>
      </c>
      <c r="V2527" s="6">
        <f>U2527-S2527</f>
        <v>1.4139999999999999</v>
      </c>
      <c r="W2527" s="6">
        <f>100 - (1 - (((U2527-T2527)/U2527)+(S2527/T2527)))*100</f>
        <v>3.4653465346534631</v>
      </c>
      <c r="X2527" s="3">
        <v>1.4139999999999999</v>
      </c>
      <c r="Y2527" s="13">
        <f>(X2527-U2527)/U2527*100</f>
        <v>0</v>
      </c>
      <c r="Z2527" s="14">
        <f>IF(W2527&gt;10,"NA",Y2527)</f>
        <v>0</v>
      </c>
    </row>
    <row r="2528" spans="1:26" ht="19" x14ac:dyDescent="0.25">
      <c r="A2528" s="23">
        <v>2527</v>
      </c>
      <c r="B2528" s="5" t="s">
        <v>25</v>
      </c>
      <c r="C2528" s="3" t="s">
        <v>50</v>
      </c>
      <c r="D2528" s="3" t="s">
        <v>50</v>
      </c>
      <c r="E2528" s="3" t="s">
        <v>47</v>
      </c>
      <c r="F2528" s="3" t="s">
        <v>53</v>
      </c>
      <c r="G2528" s="3">
        <v>31</v>
      </c>
      <c r="H2528" s="3" t="s">
        <v>17</v>
      </c>
      <c r="I2528" s="3" t="s">
        <v>42</v>
      </c>
      <c r="J2528" s="3">
        <v>624</v>
      </c>
      <c r="K2528" s="3">
        <v>70</v>
      </c>
      <c r="L2528" s="3">
        <v>0</v>
      </c>
      <c r="M2528" s="4">
        <f>PI()*(K2528/2)^2/1000+PI()*(L2528/2)^2/1000</f>
        <v>3.8484510006474966</v>
      </c>
      <c r="N2528" s="33">
        <v>1</v>
      </c>
      <c r="O2528" s="3">
        <v>5</v>
      </c>
      <c r="P2528" s="3">
        <v>2</v>
      </c>
      <c r="Q2528" s="3">
        <v>1.081</v>
      </c>
      <c r="R2528" s="3">
        <v>1.034</v>
      </c>
      <c r="S2528" s="6">
        <v>0</v>
      </c>
      <c r="T2528" s="6">
        <f>R2528-S2528</f>
        <v>1.034</v>
      </c>
      <c r="U2528" s="3">
        <v>1.034</v>
      </c>
      <c r="V2528" s="6">
        <f>U2528-S2528</f>
        <v>1.034</v>
      </c>
      <c r="W2528" s="6">
        <f>100 - (1 - (((U2528-T2528)/U2528)+(S2528/T2528)))*100</f>
        <v>0</v>
      </c>
      <c r="X2528" s="3">
        <v>1.034</v>
      </c>
      <c r="Y2528" s="13">
        <f>(X2528-U2528)/U2528*100</f>
        <v>0</v>
      </c>
      <c r="Z2528" s="14">
        <f>IF(W2528&gt;10,"NA",Y2528)</f>
        <v>0</v>
      </c>
    </row>
    <row r="2529" spans="1:26" ht="19" x14ac:dyDescent="0.25">
      <c r="A2529" s="23">
        <v>2528</v>
      </c>
      <c r="B2529" s="5" t="s">
        <v>25</v>
      </c>
      <c r="C2529" s="3" t="s">
        <v>50</v>
      </c>
      <c r="D2529" s="3" t="s">
        <v>50</v>
      </c>
      <c r="E2529" s="3" t="s">
        <v>47</v>
      </c>
      <c r="F2529" s="3" t="s">
        <v>53</v>
      </c>
      <c r="G2529" s="3">
        <v>31</v>
      </c>
      <c r="H2529" s="3" t="s">
        <v>17</v>
      </c>
      <c r="I2529" s="3" t="s">
        <v>42</v>
      </c>
      <c r="J2529" s="3">
        <v>624</v>
      </c>
      <c r="K2529" s="3">
        <v>70</v>
      </c>
      <c r="L2529" s="3">
        <v>0</v>
      </c>
      <c r="M2529" s="4">
        <f>PI()*(K2529/2)^2/1000+PI()*(L2529/2)^2/1000</f>
        <v>3.8484510006474966</v>
      </c>
      <c r="N2529" s="33">
        <v>0</v>
      </c>
      <c r="O2529" s="3">
        <v>6</v>
      </c>
      <c r="P2529" s="3">
        <v>3.9220000000000002</v>
      </c>
      <c r="Q2529" s="3">
        <v>2.8370000000000002</v>
      </c>
      <c r="R2529" s="3">
        <v>2.8180000000000001</v>
      </c>
      <c r="S2529" s="6">
        <v>0</v>
      </c>
      <c r="T2529" s="6">
        <f>R2529-S2529</f>
        <v>2.8180000000000001</v>
      </c>
      <c r="U2529" s="3">
        <v>2.8180000000000001</v>
      </c>
      <c r="V2529" s="6">
        <f>U2529-S2529</f>
        <v>2.8180000000000001</v>
      </c>
      <c r="W2529" s="6">
        <f>100 - (1 - (((U2529-T2529)/U2529)+(S2529/T2529)))*100</f>
        <v>0</v>
      </c>
      <c r="X2529" s="3">
        <v>2.8180000000000001</v>
      </c>
      <c r="Y2529" s="13">
        <f>(X2529-U2529)/U2529*100</f>
        <v>0</v>
      </c>
      <c r="Z2529" s="14">
        <f>IF(W2529&gt;10,"NA",Y2529)</f>
        <v>0</v>
      </c>
    </row>
    <row r="2530" spans="1:26" ht="19" x14ac:dyDescent="0.25">
      <c r="A2530" s="23">
        <v>2529</v>
      </c>
      <c r="B2530" s="5" t="s">
        <v>25</v>
      </c>
      <c r="C2530" s="3" t="s">
        <v>50</v>
      </c>
      <c r="D2530" s="3" t="s">
        <v>50</v>
      </c>
      <c r="E2530" s="3" t="s">
        <v>47</v>
      </c>
      <c r="F2530" s="3" t="s">
        <v>53</v>
      </c>
      <c r="G2530" s="3">
        <v>31</v>
      </c>
      <c r="H2530" s="3" t="s">
        <v>17</v>
      </c>
      <c r="I2530" s="3" t="s">
        <v>42</v>
      </c>
      <c r="J2530" s="3">
        <v>624</v>
      </c>
      <c r="K2530" s="3">
        <v>70</v>
      </c>
      <c r="L2530" s="3">
        <v>0</v>
      </c>
      <c r="M2530" s="4">
        <f>PI()*(K2530/2)^2/1000+PI()*(L2530/2)^2/1000</f>
        <v>3.8484510006474966</v>
      </c>
      <c r="N2530" s="33">
        <v>0</v>
      </c>
      <c r="O2530" s="3">
        <v>7</v>
      </c>
      <c r="P2530" s="3">
        <v>2.637</v>
      </c>
      <c r="Q2530" s="3">
        <v>1.792</v>
      </c>
      <c r="R2530" s="3">
        <v>1.724</v>
      </c>
      <c r="S2530" s="6">
        <v>0</v>
      </c>
      <c r="T2530" s="6">
        <f>R2530-S2530</f>
        <v>1.724</v>
      </c>
      <c r="U2530" s="3">
        <v>1.724</v>
      </c>
      <c r="V2530" s="6">
        <f>U2530-S2530</f>
        <v>1.724</v>
      </c>
      <c r="W2530" s="6">
        <f>100 - (1 - (((U2530-T2530)/U2530)+(S2530/T2530)))*100</f>
        <v>0</v>
      </c>
      <c r="X2530" s="3">
        <v>1.724</v>
      </c>
      <c r="Y2530" s="13">
        <f>(X2530-U2530)/U2530*100</f>
        <v>0</v>
      </c>
      <c r="Z2530" s="14">
        <f>IF(W2530&gt;10,"NA",Y2530)</f>
        <v>0</v>
      </c>
    </row>
    <row r="2531" spans="1:26" ht="19" x14ac:dyDescent="0.25">
      <c r="A2531" s="23">
        <v>2530</v>
      </c>
      <c r="B2531" s="5" t="s">
        <v>25</v>
      </c>
      <c r="C2531" s="3" t="s">
        <v>50</v>
      </c>
      <c r="D2531" s="3" t="s">
        <v>50</v>
      </c>
      <c r="E2531" s="3" t="s">
        <v>47</v>
      </c>
      <c r="F2531" s="3" t="s">
        <v>53</v>
      </c>
      <c r="G2531" s="3">
        <v>31</v>
      </c>
      <c r="H2531" s="3" t="s">
        <v>17</v>
      </c>
      <c r="I2531" s="3" t="s">
        <v>42</v>
      </c>
      <c r="J2531" s="3">
        <v>624</v>
      </c>
      <c r="K2531" s="3">
        <v>70</v>
      </c>
      <c r="L2531" s="3">
        <v>0</v>
      </c>
      <c r="M2531" s="4">
        <f>PI()*(K2531/2)^2/1000+PI()*(L2531/2)^2/1000</f>
        <v>3.8484510006474966</v>
      </c>
      <c r="N2531" s="33">
        <v>1</v>
      </c>
      <c r="O2531" s="3">
        <v>8</v>
      </c>
      <c r="P2531" s="3">
        <v>2.77</v>
      </c>
      <c r="Q2531" s="3">
        <v>1.4039999999999999</v>
      </c>
      <c r="R2531" s="3">
        <v>1.349</v>
      </c>
      <c r="S2531" s="6">
        <v>0</v>
      </c>
      <c r="T2531" s="6">
        <f>R2531-S2531</f>
        <v>1.349</v>
      </c>
      <c r="U2531" s="3">
        <v>1.349</v>
      </c>
      <c r="V2531" s="6">
        <f>U2531-S2531</f>
        <v>1.349</v>
      </c>
      <c r="W2531" s="6">
        <f>100 - (1 - (((U2531-T2531)/U2531)+(S2531/T2531)))*100</f>
        <v>0</v>
      </c>
      <c r="X2531" s="3">
        <v>1.349</v>
      </c>
      <c r="Y2531" s="13">
        <f>(X2531-U2531)/U2531*100</f>
        <v>0</v>
      </c>
      <c r="Z2531" s="14">
        <f>IF(W2531&gt;10,"NA",Y2531)</f>
        <v>0</v>
      </c>
    </row>
    <row r="2532" spans="1:26" ht="19" x14ac:dyDescent="0.25">
      <c r="A2532" s="23">
        <v>2531</v>
      </c>
      <c r="B2532" s="5" t="s">
        <v>25</v>
      </c>
      <c r="C2532" s="3" t="s">
        <v>50</v>
      </c>
      <c r="D2532" s="3" t="s">
        <v>50</v>
      </c>
      <c r="E2532" s="3" t="s">
        <v>47</v>
      </c>
      <c r="F2532" s="3" t="s">
        <v>53</v>
      </c>
      <c r="G2532" s="3">
        <v>31</v>
      </c>
      <c r="H2532" s="3" t="s">
        <v>17</v>
      </c>
      <c r="I2532" s="3" t="s">
        <v>42</v>
      </c>
      <c r="J2532" s="3">
        <v>624</v>
      </c>
      <c r="K2532" s="3">
        <v>70</v>
      </c>
      <c r="L2532" s="3">
        <v>0</v>
      </c>
      <c r="M2532" s="4">
        <f>PI()*(K2532/2)^2/1000+PI()*(L2532/2)^2/1000</f>
        <v>3.8484510006474966</v>
      </c>
      <c r="N2532" s="33">
        <v>0</v>
      </c>
      <c r="O2532" s="3">
        <v>9</v>
      </c>
      <c r="P2532" s="3">
        <v>3.2440000000000002</v>
      </c>
      <c r="Q2532" s="3">
        <v>2.6909999999999998</v>
      </c>
      <c r="R2532" s="3">
        <v>2.6080000000000001</v>
      </c>
      <c r="S2532" s="6">
        <v>0</v>
      </c>
      <c r="T2532" s="6">
        <f>R2532-S2532</f>
        <v>2.6080000000000001</v>
      </c>
      <c r="U2532" s="3">
        <v>2.6080000000000001</v>
      </c>
      <c r="V2532" s="6">
        <f>U2532-S2532</f>
        <v>2.6080000000000001</v>
      </c>
      <c r="W2532" s="6">
        <f>100 - (1 - (((U2532-T2532)/U2532)+(S2532/T2532)))*100</f>
        <v>0</v>
      </c>
      <c r="X2532" s="3">
        <v>2.6080000000000001</v>
      </c>
      <c r="Y2532" s="13">
        <f>(X2532-U2532)/U2532*100</f>
        <v>0</v>
      </c>
      <c r="Z2532" s="14">
        <f>IF(W2532&gt;10,"NA",Y2532)</f>
        <v>0</v>
      </c>
    </row>
    <row r="2533" spans="1:26" ht="19" x14ac:dyDescent="0.25">
      <c r="A2533" s="23">
        <v>2532</v>
      </c>
      <c r="B2533" s="5" t="s">
        <v>25</v>
      </c>
      <c r="C2533" s="3" t="s">
        <v>50</v>
      </c>
      <c r="D2533" s="3" t="s">
        <v>50</v>
      </c>
      <c r="E2533" s="3" t="s">
        <v>47</v>
      </c>
      <c r="F2533" s="3" t="s">
        <v>53</v>
      </c>
      <c r="G2533" s="3">
        <v>31</v>
      </c>
      <c r="H2533" s="3" t="s">
        <v>17</v>
      </c>
      <c r="I2533" s="3" t="s">
        <v>42</v>
      </c>
      <c r="J2533" s="3">
        <v>624</v>
      </c>
      <c r="K2533" s="3">
        <v>70</v>
      </c>
      <c r="L2533" s="3">
        <v>0</v>
      </c>
      <c r="M2533" s="4">
        <f>PI()*(K2533/2)^2/1000+PI()*(L2533/2)^2/1000</f>
        <v>3.8484510006474966</v>
      </c>
      <c r="N2533" s="33">
        <v>0</v>
      </c>
      <c r="O2533" s="3">
        <v>10</v>
      </c>
      <c r="P2533" s="3">
        <v>2.5</v>
      </c>
      <c r="Q2533" s="3">
        <v>1.5469999999999999</v>
      </c>
      <c r="R2533" s="3">
        <v>1.4890000000000001</v>
      </c>
      <c r="S2533" s="6">
        <v>0</v>
      </c>
      <c r="T2533" s="6">
        <f>R2533-S2533</f>
        <v>1.4890000000000001</v>
      </c>
      <c r="U2533" s="3">
        <v>1.96</v>
      </c>
      <c r="V2533" s="6">
        <f>U2533-S2533</f>
        <v>1.96</v>
      </c>
      <c r="W2533" s="6">
        <f>100 - (1 - (((U2533-T2533)/U2533)+(S2533/T2533)))*100</f>
        <v>24.030612244897952</v>
      </c>
      <c r="X2533" s="3">
        <v>1.96</v>
      </c>
      <c r="Y2533" s="13">
        <f>(X2533-U2533)/U2533*100</f>
        <v>0</v>
      </c>
      <c r="Z2533" s="14" t="str">
        <f>IF(W2533&gt;10,"NA",Y2533)</f>
        <v>NA</v>
      </c>
    </row>
    <row r="2534" spans="1:26" ht="19" x14ac:dyDescent="0.25">
      <c r="A2534" s="23">
        <v>2533</v>
      </c>
      <c r="B2534" s="5" t="s">
        <v>25</v>
      </c>
      <c r="C2534" s="3" t="s">
        <v>50</v>
      </c>
      <c r="D2534" s="3" t="s">
        <v>50</v>
      </c>
      <c r="E2534" s="3" t="s">
        <v>47</v>
      </c>
      <c r="F2534" s="3" t="s">
        <v>53</v>
      </c>
      <c r="G2534" s="3">
        <v>32</v>
      </c>
      <c r="H2534" s="3" t="s">
        <v>9</v>
      </c>
      <c r="I2534" s="3" t="s">
        <v>29</v>
      </c>
      <c r="J2534" s="3">
        <v>624</v>
      </c>
      <c r="K2534" s="3">
        <v>60</v>
      </c>
      <c r="L2534" s="3">
        <v>0</v>
      </c>
      <c r="M2534" s="4">
        <f>PI()*(K2534/2)^2/1000+PI()*(L2534/2)^2/1000</f>
        <v>2.8274333882308138</v>
      </c>
      <c r="N2534" s="33">
        <v>1</v>
      </c>
      <c r="O2534" s="3">
        <v>1</v>
      </c>
      <c r="P2534" s="3">
        <v>2.3359999999999999</v>
      </c>
      <c r="Q2534" s="3">
        <v>2.2869999999999999</v>
      </c>
      <c r="R2534" s="3">
        <v>2.1880000000000002</v>
      </c>
      <c r="S2534" s="6">
        <v>0</v>
      </c>
      <c r="T2534" s="6">
        <f>R2534-S2534</f>
        <v>2.1880000000000002</v>
      </c>
      <c r="U2534" s="3">
        <v>2.1880000000000002</v>
      </c>
      <c r="V2534" s="6">
        <f>U2534-S2534</f>
        <v>2.1880000000000002</v>
      </c>
      <c r="W2534" s="6">
        <f>100 - (1 - (((U2534-T2534)/U2534)+(S2534/T2534)))*100</f>
        <v>0</v>
      </c>
      <c r="X2534" s="3">
        <v>2.1880000000000002</v>
      </c>
      <c r="Y2534" s="13">
        <f>(X2534-U2534)/U2534*100</f>
        <v>0</v>
      </c>
      <c r="Z2534" s="14">
        <f>IF(W2534&gt;10,"NA",Y2534)</f>
        <v>0</v>
      </c>
    </row>
    <row r="2535" spans="1:26" ht="19" x14ac:dyDescent="0.25">
      <c r="A2535" s="23">
        <v>2534</v>
      </c>
      <c r="B2535" s="5" t="s">
        <v>25</v>
      </c>
      <c r="C2535" s="3" t="s">
        <v>50</v>
      </c>
      <c r="D2535" s="3" t="s">
        <v>50</v>
      </c>
      <c r="E2535" s="3" t="s">
        <v>47</v>
      </c>
      <c r="F2535" s="3" t="s">
        <v>53</v>
      </c>
      <c r="G2535" s="3">
        <v>32</v>
      </c>
      <c r="H2535" s="3" t="s">
        <v>9</v>
      </c>
      <c r="I2535" s="3" t="s">
        <v>29</v>
      </c>
      <c r="J2535" s="3">
        <v>624</v>
      </c>
      <c r="K2535" s="3">
        <v>60</v>
      </c>
      <c r="L2535" s="3">
        <v>0</v>
      </c>
      <c r="M2535" s="4">
        <f>PI()*(K2535/2)^2/1000+PI()*(L2535/2)^2/1000</f>
        <v>2.8274333882308138</v>
      </c>
      <c r="N2535" s="33">
        <v>1</v>
      </c>
      <c r="O2535" s="3">
        <v>2</v>
      </c>
      <c r="P2535" s="3">
        <v>3.93</v>
      </c>
      <c r="Q2535" s="3">
        <v>3.7519999999999998</v>
      </c>
      <c r="R2535" s="3">
        <v>3.6560000000000001</v>
      </c>
      <c r="S2535" s="6">
        <v>0</v>
      </c>
      <c r="T2535" s="6">
        <f>R2535-S2535</f>
        <v>3.6560000000000001</v>
      </c>
      <c r="U2535" s="3">
        <v>3.6560000000000001</v>
      </c>
      <c r="V2535" s="6">
        <f>U2535-S2535</f>
        <v>3.6560000000000001</v>
      </c>
      <c r="W2535" s="6">
        <f>100 - (1 - (((U2535-T2535)/U2535)+(S2535/T2535)))*100</f>
        <v>0</v>
      </c>
      <c r="X2535" s="3">
        <v>3.6560000000000001</v>
      </c>
      <c r="Y2535" s="13">
        <f>(X2535-U2535)/U2535*100</f>
        <v>0</v>
      </c>
      <c r="Z2535" s="14">
        <f>IF(W2535&gt;10,"NA",Y2535)</f>
        <v>0</v>
      </c>
    </row>
    <row r="2536" spans="1:26" ht="17" x14ac:dyDescent="0.2">
      <c r="A2536" s="23">
        <v>2535</v>
      </c>
      <c r="B2536" s="5" t="s">
        <v>25</v>
      </c>
      <c r="C2536" s="3" t="s">
        <v>50</v>
      </c>
      <c r="D2536" s="3" t="s">
        <v>50</v>
      </c>
      <c r="E2536" s="3" t="s">
        <v>47</v>
      </c>
      <c r="F2536" s="3" t="s">
        <v>53</v>
      </c>
      <c r="G2536" s="3">
        <v>32</v>
      </c>
      <c r="H2536" s="3" t="s">
        <v>9</v>
      </c>
      <c r="I2536" s="3" t="s">
        <v>29</v>
      </c>
      <c r="J2536" s="3">
        <v>624</v>
      </c>
      <c r="K2536" s="3">
        <v>60</v>
      </c>
      <c r="L2536" s="3">
        <v>0</v>
      </c>
      <c r="M2536" s="4">
        <f>PI()*(K2536/2)^2/1000+PI()*(L2536/2)^2/1000</f>
        <v>2.8274333882308138</v>
      </c>
      <c r="N2536" s="34">
        <v>1</v>
      </c>
      <c r="O2536" s="3">
        <v>3</v>
      </c>
      <c r="P2536" s="3">
        <v>3.238</v>
      </c>
      <c r="Q2536" s="3">
        <v>2.2320000000000002</v>
      </c>
      <c r="R2536" s="3">
        <v>2.1379999999999999</v>
      </c>
      <c r="S2536" s="6">
        <v>0</v>
      </c>
      <c r="T2536" s="6">
        <f>R2536-S2536</f>
        <v>2.1379999999999999</v>
      </c>
      <c r="U2536" s="3">
        <v>2.1640000000000001</v>
      </c>
      <c r="V2536" s="6">
        <f>U2536-S2536</f>
        <v>2.1640000000000001</v>
      </c>
      <c r="W2536" s="6">
        <f>100 - (1 - (((U2536-T2536)/U2536)+(S2536/T2536)))*100</f>
        <v>1.2014787430684066</v>
      </c>
      <c r="X2536" s="3">
        <v>2.1640000000000001</v>
      </c>
      <c r="Y2536" s="13">
        <f>(X2536-U2536)/U2536*100</f>
        <v>0</v>
      </c>
      <c r="Z2536" s="14">
        <f>IF(W2536&gt;10,"NA",Y2536)</f>
        <v>0</v>
      </c>
    </row>
    <row r="2537" spans="1:26" ht="17" x14ac:dyDescent="0.2">
      <c r="A2537" s="23">
        <v>2536</v>
      </c>
      <c r="B2537" s="5" t="s">
        <v>25</v>
      </c>
      <c r="C2537" s="3" t="s">
        <v>50</v>
      </c>
      <c r="D2537" s="3" t="s">
        <v>50</v>
      </c>
      <c r="E2537" s="3" t="s">
        <v>47</v>
      </c>
      <c r="F2537" s="3" t="s">
        <v>53</v>
      </c>
      <c r="G2537" s="3">
        <v>32</v>
      </c>
      <c r="H2537" s="3" t="s">
        <v>9</v>
      </c>
      <c r="I2537" s="3" t="s">
        <v>29</v>
      </c>
      <c r="J2537" s="3">
        <v>624</v>
      </c>
      <c r="K2537" s="3">
        <v>60</v>
      </c>
      <c r="L2537" s="3">
        <v>0</v>
      </c>
      <c r="M2537" s="4">
        <f>PI()*(K2537/2)^2/1000+PI()*(L2537/2)^2/1000</f>
        <v>2.8274333882308138</v>
      </c>
      <c r="N2537" s="34">
        <v>1</v>
      </c>
      <c r="O2537" s="3">
        <v>4</v>
      </c>
      <c r="P2537" s="3">
        <v>2.77</v>
      </c>
      <c r="Q2537" s="3">
        <v>1.454</v>
      </c>
      <c r="R2537" s="3">
        <v>1.3939999999999999</v>
      </c>
      <c r="S2537" s="6">
        <v>0</v>
      </c>
      <c r="T2537" s="6">
        <f>R2537-S2537</f>
        <v>1.3939999999999999</v>
      </c>
      <c r="U2537" s="3">
        <v>1.3939999999999999</v>
      </c>
      <c r="V2537" s="6">
        <f>U2537-S2537</f>
        <v>1.3939999999999999</v>
      </c>
      <c r="W2537" s="6">
        <f>100 - (1 - (((U2537-T2537)/U2537)+(S2537/T2537)))*100</f>
        <v>0</v>
      </c>
      <c r="X2537" s="3">
        <v>1.3939999999999999</v>
      </c>
      <c r="Y2537" s="13">
        <f>(X2537-U2537)/U2537*100</f>
        <v>0</v>
      </c>
      <c r="Z2537" s="14">
        <f>IF(W2537&gt;10,"NA",Y2537)</f>
        <v>0</v>
      </c>
    </row>
    <row r="2538" spans="1:26" ht="17" x14ac:dyDescent="0.2">
      <c r="A2538" s="23">
        <v>2537</v>
      </c>
      <c r="B2538" s="5" t="s">
        <v>25</v>
      </c>
      <c r="C2538" s="3" t="s">
        <v>50</v>
      </c>
      <c r="D2538" s="3" t="s">
        <v>50</v>
      </c>
      <c r="E2538" s="3" t="s">
        <v>47</v>
      </c>
      <c r="F2538" s="3" t="s">
        <v>53</v>
      </c>
      <c r="G2538" s="3">
        <v>32</v>
      </c>
      <c r="H2538" s="3" t="s">
        <v>9</v>
      </c>
      <c r="I2538" s="3" t="s">
        <v>29</v>
      </c>
      <c r="J2538" s="3">
        <v>624</v>
      </c>
      <c r="K2538" s="3">
        <v>60</v>
      </c>
      <c r="L2538" s="3">
        <v>0</v>
      </c>
      <c r="M2538" s="4">
        <f>PI()*(K2538/2)^2/1000+PI()*(L2538/2)^2/1000</f>
        <v>2.8274333882308138</v>
      </c>
      <c r="N2538" s="34">
        <v>0</v>
      </c>
      <c r="O2538" s="3">
        <v>5</v>
      </c>
      <c r="P2538" s="3">
        <v>3.2759999999999998</v>
      </c>
      <c r="Q2538" s="3">
        <v>2.1059999999999999</v>
      </c>
      <c r="R2538" s="3">
        <v>2.0630000000000002</v>
      </c>
      <c r="S2538" s="6">
        <v>0</v>
      </c>
      <c r="T2538" s="6">
        <f>R2538-S2538</f>
        <v>2.0630000000000002</v>
      </c>
      <c r="U2538" s="3">
        <v>2.1110000000000002</v>
      </c>
      <c r="V2538" s="6">
        <f>U2538-S2538</f>
        <v>2.1110000000000002</v>
      </c>
      <c r="W2538" s="6">
        <f>100 - (1 - (((U2538-T2538)/U2538)+(S2538/T2538)))*100</f>
        <v>2.2738038844149742</v>
      </c>
      <c r="X2538" s="3">
        <v>2.1110000000000002</v>
      </c>
      <c r="Y2538" s="13">
        <f>(X2538-U2538)/U2538*100</f>
        <v>0</v>
      </c>
      <c r="Z2538" s="14">
        <f>IF(W2538&gt;10,"NA",Y2538)</f>
        <v>0</v>
      </c>
    </row>
    <row r="2539" spans="1:26" ht="17" x14ac:dyDescent="0.2">
      <c r="A2539" s="23">
        <v>2538</v>
      </c>
      <c r="B2539" s="5" t="s">
        <v>25</v>
      </c>
      <c r="C2539" s="3" t="s">
        <v>50</v>
      </c>
      <c r="D2539" s="3" t="s">
        <v>50</v>
      </c>
      <c r="E2539" s="3" t="s">
        <v>47</v>
      </c>
      <c r="F2539" s="3" t="s">
        <v>53</v>
      </c>
      <c r="G2539" s="3">
        <v>32</v>
      </c>
      <c r="H2539" s="3" t="s">
        <v>9</v>
      </c>
      <c r="I2539" s="3" t="s">
        <v>29</v>
      </c>
      <c r="J2539" s="3">
        <v>624</v>
      </c>
      <c r="K2539" s="3">
        <v>60</v>
      </c>
      <c r="L2539" s="3">
        <v>0</v>
      </c>
      <c r="M2539" s="4">
        <f>PI()*(K2539/2)^2/1000+PI()*(L2539/2)^2/1000</f>
        <v>2.8274333882308138</v>
      </c>
      <c r="N2539" s="34">
        <v>0</v>
      </c>
      <c r="O2539" s="3">
        <v>6</v>
      </c>
      <c r="P2539" s="3">
        <v>3.371</v>
      </c>
      <c r="Q2539" s="3">
        <v>2.3460000000000001</v>
      </c>
      <c r="R2539" s="3">
        <v>2.262</v>
      </c>
      <c r="S2539" s="6">
        <v>0</v>
      </c>
      <c r="T2539" s="6">
        <f>R2539-S2539</f>
        <v>2.262</v>
      </c>
      <c r="U2539" s="3">
        <v>2.262</v>
      </c>
      <c r="V2539" s="6">
        <f>U2539-S2539</f>
        <v>2.262</v>
      </c>
      <c r="W2539" s="6">
        <f>100 - (1 - (((U2539-T2539)/U2539)+(S2539/T2539)))*100</f>
        <v>0</v>
      </c>
      <c r="X2539" s="3">
        <v>2.262</v>
      </c>
      <c r="Y2539" s="13">
        <f>(X2539-U2539)/U2539*100</f>
        <v>0</v>
      </c>
      <c r="Z2539" s="14">
        <f>IF(W2539&gt;10,"NA",Y2539)</f>
        <v>0</v>
      </c>
    </row>
    <row r="2540" spans="1:26" ht="17" x14ac:dyDescent="0.2">
      <c r="A2540" s="23">
        <v>2539</v>
      </c>
      <c r="B2540" s="5" t="s">
        <v>25</v>
      </c>
      <c r="C2540" s="3" t="s">
        <v>50</v>
      </c>
      <c r="D2540" s="3" t="s">
        <v>50</v>
      </c>
      <c r="E2540" s="3" t="s">
        <v>47</v>
      </c>
      <c r="F2540" s="3" t="s">
        <v>53</v>
      </c>
      <c r="G2540" s="3">
        <v>32</v>
      </c>
      <c r="H2540" s="3" t="s">
        <v>9</v>
      </c>
      <c r="I2540" s="3" t="s">
        <v>29</v>
      </c>
      <c r="J2540" s="3">
        <v>624</v>
      </c>
      <c r="K2540" s="3">
        <v>60</v>
      </c>
      <c r="L2540" s="3">
        <v>0</v>
      </c>
      <c r="M2540" s="4">
        <f>PI()*(K2540/2)^2/1000+PI()*(L2540/2)^2/1000</f>
        <v>2.8274333882308138</v>
      </c>
      <c r="N2540" s="34">
        <v>0</v>
      </c>
      <c r="O2540" s="3">
        <v>7</v>
      </c>
      <c r="P2540" s="3">
        <v>2.4039999999999999</v>
      </c>
      <c r="Q2540" s="3">
        <v>1.381</v>
      </c>
      <c r="R2540" s="3">
        <v>1.302</v>
      </c>
      <c r="S2540" s="6">
        <v>0</v>
      </c>
      <c r="T2540" s="6">
        <f>R2540-S2540</f>
        <v>1.302</v>
      </c>
      <c r="U2540" s="3">
        <v>1.6870000000000001</v>
      </c>
      <c r="V2540" s="6">
        <f>U2540-S2540</f>
        <v>1.6870000000000001</v>
      </c>
      <c r="W2540" s="6">
        <f>100 - (1 - (((U2540-T2540)/U2540)+(S2540/T2540)))*100</f>
        <v>22.821576763485467</v>
      </c>
      <c r="X2540" s="3">
        <v>1.6870000000000001</v>
      </c>
      <c r="Y2540" s="13">
        <f>(X2540-U2540)/U2540*100</f>
        <v>0</v>
      </c>
      <c r="Z2540" s="14" t="str">
        <f>IF(W2540&gt;10,"NA",Y2540)</f>
        <v>NA</v>
      </c>
    </row>
    <row r="2541" spans="1:26" ht="17" x14ac:dyDescent="0.2">
      <c r="A2541" s="23">
        <v>2540</v>
      </c>
      <c r="B2541" s="5" t="s">
        <v>25</v>
      </c>
      <c r="C2541" s="3" t="s">
        <v>50</v>
      </c>
      <c r="D2541" s="3" t="s">
        <v>50</v>
      </c>
      <c r="E2541" s="3" t="s">
        <v>47</v>
      </c>
      <c r="F2541" s="3" t="s">
        <v>53</v>
      </c>
      <c r="G2541" s="3">
        <v>32</v>
      </c>
      <c r="H2541" s="3" t="s">
        <v>9</v>
      </c>
      <c r="I2541" s="3" t="s">
        <v>29</v>
      </c>
      <c r="J2541" s="3">
        <v>624</v>
      </c>
      <c r="K2541" s="3">
        <v>60</v>
      </c>
      <c r="L2541" s="3">
        <v>0</v>
      </c>
      <c r="M2541" s="4">
        <f>PI()*(K2541/2)^2/1000+PI()*(L2541/2)^2/1000</f>
        <v>2.8274333882308138</v>
      </c>
      <c r="N2541" s="34">
        <v>1</v>
      </c>
      <c r="O2541" s="3">
        <v>8</v>
      </c>
      <c r="P2541" s="3">
        <v>1.5880000000000001</v>
      </c>
      <c r="Q2541" s="3">
        <v>1.2390000000000001</v>
      </c>
      <c r="R2541" s="3">
        <v>1.202</v>
      </c>
      <c r="S2541" s="6">
        <v>0</v>
      </c>
      <c r="T2541" s="6">
        <f>R2541-S2541</f>
        <v>1.202</v>
      </c>
      <c r="U2541" s="3">
        <v>1.202</v>
      </c>
      <c r="V2541" s="6">
        <f>U2541-S2541</f>
        <v>1.202</v>
      </c>
      <c r="W2541" s="6">
        <f>100 - (1 - (((U2541-T2541)/U2541)+(S2541/T2541)))*100</f>
        <v>0</v>
      </c>
      <c r="X2541" s="3">
        <v>1.202</v>
      </c>
      <c r="Y2541" s="13">
        <f>(X2541-U2541)/U2541*100</f>
        <v>0</v>
      </c>
      <c r="Z2541" s="14">
        <f>IF(W2541&gt;10,"NA",Y2541)</f>
        <v>0</v>
      </c>
    </row>
    <row r="2542" spans="1:26" ht="19" x14ac:dyDescent="0.25">
      <c r="A2542" s="23">
        <v>2541</v>
      </c>
      <c r="B2542" s="5" t="s">
        <v>25</v>
      </c>
      <c r="C2542" s="3" t="s">
        <v>50</v>
      </c>
      <c r="D2542" s="3" t="s">
        <v>50</v>
      </c>
      <c r="E2542" s="3" t="s">
        <v>47</v>
      </c>
      <c r="F2542" s="3" t="s">
        <v>53</v>
      </c>
      <c r="G2542" s="3">
        <v>32</v>
      </c>
      <c r="H2542" s="3" t="s">
        <v>9</v>
      </c>
      <c r="I2542" s="3" t="s">
        <v>29</v>
      </c>
      <c r="J2542" s="3">
        <v>624</v>
      </c>
      <c r="K2542" s="3">
        <v>60</v>
      </c>
      <c r="L2542" s="3">
        <v>0</v>
      </c>
      <c r="M2542" s="4">
        <f>PI()*(K2542/2)^2/1000+PI()*(L2542/2)^2/1000</f>
        <v>2.8274333882308138</v>
      </c>
      <c r="N2542" s="33">
        <v>1</v>
      </c>
      <c r="O2542" s="3">
        <v>9</v>
      </c>
      <c r="P2542" s="3">
        <v>3.1789999999999998</v>
      </c>
      <c r="Q2542" s="3">
        <v>3.3919999999999999</v>
      </c>
      <c r="R2542" s="3">
        <v>3.2629999999999999</v>
      </c>
      <c r="S2542" s="6">
        <v>0</v>
      </c>
      <c r="T2542" s="6">
        <f>R2542-S2542</f>
        <v>3.2629999999999999</v>
      </c>
      <c r="U2542" s="3">
        <v>3.2629999999999999</v>
      </c>
      <c r="V2542" s="6">
        <f>U2542-S2542</f>
        <v>3.2629999999999999</v>
      </c>
      <c r="W2542" s="6">
        <f>100 - (1 - (((U2542-T2542)/U2542)+(S2542/T2542)))*100</f>
        <v>0</v>
      </c>
      <c r="X2542" s="3">
        <v>3.2629999999999999</v>
      </c>
      <c r="Y2542" s="13">
        <f>(X2542-U2542)/U2542*100</f>
        <v>0</v>
      </c>
      <c r="Z2542" s="14">
        <f>IF(W2542&gt;10,"NA",Y2542)</f>
        <v>0</v>
      </c>
    </row>
    <row r="2543" spans="1:26" ht="19" x14ac:dyDescent="0.25">
      <c r="A2543" s="23">
        <v>2542</v>
      </c>
      <c r="B2543" s="5" t="s">
        <v>25</v>
      </c>
      <c r="C2543" s="3" t="s">
        <v>50</v>
      </c>
      <c r="D2543" s="3" t="s">
        <v>50</v>
      </c>
      <c r="E2543" s="3" t="s">
        <v>47</v>
      </c>
      <c r="F2543" s="3" t="s">
        <v>53</v>
      </c>
      <c r="G2543" s="3">
        <v>32</v>
      </c>
      <c r="H2543" s="3" t="s">
        <v>17</v>
      </c>
      <c r="I2543" s="3" t="s">
        <v>29</v>
      </c>
      <c r="J2543" s="3">
        <v>624</v>
      </c>
      <c r="K2543" s="3">
        <v>60</v>
      </c>
      <c r="L2543" s="3">
        <v>0</v>
      </c>
      <c r="M2543" s="4">
        <f>PI()*(K2543/2)^2/1000+PI()*(L2543/2)^2/1000</f>
        <v>2.8274333882308138</v>
      </c>
      <c r="N2543" s="33">
        <v>1</v>
      </c>
      <c r="O2543" s="3">
        <v>1</v>
      </c>
      <c r="P2543" s="3">
        <v>2.6070000000000002</v>
      </c>
      <c r="Q2543" s="3">
        <v>1.89</v>
      </c>
      <c r="R2543" s="3">
        <v>1.8149999999999999</v>
      </c>
      <c r="S2543" s="6">
        <v>0</v>
      </c>
      <c r="T2543" s="6">
        <f>R2543-S2543</f>
        <v>1.8149999999999999</v>
      </c>
      <c r="U2543" s="3">
        <v>1.8149999999999999</v>
      </c>
      <c r="V2543" s="6">
        <f>U2543-S2543</f>
        <v>1.8149999999999999</v>
      </c>
      <c r="W2543" s="6">
        <f>100 - (1 - (((U2543-T2543)/U2543)+(S2543/T2543)))*100</f>
        <v>0</v>
      </c>
      <c r="X2543" s="3">
        <v>1.8149999999999999</v>
      </c>
      <c r="Y2543" s="13">
        <f>(X2543-U2543)/U2543*100</f>
        <v>0</v>
      </c>
      <c r="Z2543" s="14">
        <f>IF(W2543&gt;10,"NA",Y2543)</f>
        <v>0</v>
      </c>
    </row>
    <row r="2544" spans="1:26" ht="19" x14ac:dyDescent="0.25">
      <c r="A2544" s="23">
        <v>2543</v>
      </c>
      <c r="B2544" s="5" t="s">
        <v>25</v>
      </c>
      <c r="C2544" s="3" t="s">
        <v>50</v>
      </c>
      <c r="D2544" s="3" t="s">
        <v>50</v>
      </c>
      <c r="E2544" s="3" t="s">
        <v>47</v>
      </c>
      <c r="F2544" s="3" t="s">
        <v>53</v>
      </c>
      <c r="G2544" s="3">
        <v>32</v>
      </c>
      <c r="H2544" s="3" t="s">
        <v>17</v>
      </c>
      <c r="I2544" s="3" t="s">
        <v>29</v>
      </c>
      <c r="J2544" s="3">
        <v>624</v>
      </c>
      <c r="K2544" s="3">
        <v>60</v>
      </c>
      <c r="L2544" s="3">
        <v>0</v>
      </c>
      <c r="M2544" s="4">
        <f>PI()*(K2544/2)^2/1000+PI()*(L2544/2)^2/1000</f>
        <v>2.8274333882308138</v>
      </c>
      <c r="N2544" s="33">
        <v>0</v>
      </c>
      <c r="O2544" s="3">
        <v>2</v>
      </c>
      <c r="P2544" s="3">
        <v>2.69</v>
      </c>
      <c r="Q2544" s="3">
        <v>1.2290000000000001</v>
      </c>
      <c r="R2544" s="3">
        <v>1.2250000000000001</v>
      </c>
      <c r="S2544" s="6">
        <v>0</v>
      </c>
      <c r="T2544" s="6">
        <f>R2544-S2544</f>
        <v>1.2250000000000001</v>
      </c>
      <c r="U2544" s="3">
        <v>1.2509999999999999</v>
      </c>
      <c r="V2544" s="6">
        <f>U2544-S2544</f>
        <v>1.2509999999999999</v>
      </c>
      <c r="W2544" s="6">
        <f>100 - (1 - (((U2544-T2544)/U2544)+(S2544/T2544)))*100</f>
        <v>2.0783373301358665</v>
      </c>
      <c r="X2544" s="3">
        <v>1.2509999999999999</v>
      </c>
      <c r="Y2544" s="13">
        <f>(X2544-U2544)/U2544*100</f>
        <v>0</v>
      </c>
      <c r="Z2544" s="14">
        <f>IF(W2544&gt;10,"NA",Y2544)</f>
        <v>0</v>
      </c>
    </row>
    <row r="2545" spans="1:26" ht="19" x14ac:dyDescent="0.25">
      <c r="A2545" s="23">
        <v>2544</v>
      </c>
      <c r="B2545" s="5" t="s">
        <v>25</v>
      </c>
      <c r="C2545" s="3" t="s">
        <v>50</v>
      </c>
      <c r="D2545" s="3" t="s">
        <v>50</v>
      </c>
      <c r="E2545" s="3" t="s">
        <v>47</v>
      </c>
      <c r="F2545" s="3" t="s">
        <v>53</v>
      </c>
      <c r="G2545" s="3">
        <v>32</v>
      </c>
      <c r="H2545" s="3" t="s">
        <v>17</v>
      </c>
      <c r="I2545" s="3" t="s">
        <v>29</v>
      </c>
      <c r="J2545" s="3">
        <v>624</v>
      </c>
      <c r="K2545" s="3">
        <v>60</v>
      </c>
      <c r="L2545" s="3">
        <v>0</v>
      </c>
      <c r="M2545" s="4">
        <f>PI()*(K2545/2)^2/1000+PI()*(L2545/2)^2/1000</f>
        <v>2.8274333882308138</v>
      </c>
      <c r="N2545" s="33">
        <v>1</v>
      </c>
      <c r="O2545" s="3">
        <v>3</v>
      </c>
      <c r="P2545" s="3">
        <v>2.4260000000000002</v>
      </c>
      <c r="Q2545" s="3">
        <v>1.845</v>
      </c>
      <c r="R2545" s="3">
        <v>1.7589999999999999</v>
      </c>
      <c r="S2545" s="6">
        <v>0</v>
      </c>
      <c r="T2545" s="6">
        <f>R2545-S2545</f>
        <v>1.7589999999999999</v>
      </c>
      <c r="U2545" s="3">
        <v>1.7589999999999999</v>
      </c>
      <c r="V2545" s="6">
        <f>U2545-S2545</f>
        <v>1.7589999999999999</v>
      </c>
      <c r="W2545" s="6">
        <f>100 - (1 - (((U2545-T2545)/U2545)+(S2545/T2545)))*100</f>
        <v>0</v>
      </c>
      <c r="X2545" s="3">
        <v>1.7589999999999999</v>
      </c>
      <c r="Y2545" s="13">
        <f>(X2545-U2545)/U2545*100</f>
        <v>0</v>
      </c>
      <c r="Z2545" s="14">
        <f>IF(W2545&gt;10,"NA",Y2545)</f>
        <v>0</v>
      </c>
    </row>
    <row r="2546" spans="1:26" ht="19" x14ac:dyDescent="0.25">
      <c r="A2546" s="23">
        <v>2545</v>
      </c>
      <c r="B2546" s="5" t="s">
        <v>25</v>
      </c>
      <c r="C2546" s="3" t="s">
        <v>50</v>
      </c>
      <c r="D2546" s="3" t="s">
        <v>50</v>
      </c>
      <c r="E2546" s="3" t="s">
        <v>47</v>
      </c>
      <c r="F2546" s="3" t="s">
        <v>53</v>
      </c>
      <c r="G2546" s="3">
        <v>32</v>
      </c>
      <c r="H2546" s="3" t="s">
        <v>17</v>
      </c>
      <c r="I2546" s="3" t="s">
        <v>29</v>
      </c>
      <c r="J2546" s="3">
        <v>624</v>
      </c>
      <c r="K2546" s="3">
        <v>60</v>
      </c>
      <c r="L2546" s="3">
        <v>0</v>
      </c>
      <c r="M2546" s="4">
        <f>PI()*(K2546/2)^2/1000+PI()*(L2546/2)^2/1000</f>
        <v>2.8274333882308138</v>
      </c>
      <c r="N2546" s="33">
        <v>1</v>
      </c>
      <c r="O2546" s="3">
        <v>4</v>
      </c>
      <c r="P2546" s="3">
        <v>1.9790000000000001</v>
      </c>
      <c r="Q2546" s="3">
        <v>1.587</v>
      </c>
      <c r="R2546" s="3">
        <v>1.4750000000000001</v>
      </c>
      <c r="S2546" s="6">
        <v>0</v>
      </c>
      <c r="T2546" s="6">
        <f>R2546-S2546</f>
        <v>1.4750000000000001</v>
      </c>
      <c r="U2546" s="3">
        <v>1.4750000000000001</v>
      </c>
      <c r="V2546" s="6">
        <f>U2546-S2546</f>
        <v>1.4750000000000001</v>
      </c>
      <c r="W2546" s="6">
        <f>100 - (1 - (((U2546-T2546)/U2546)+(S2546/T2546)))*100</f>
        <v>0</v>
      </c>
      <c r="X2546" s="3">
        <v>1.4750000000000001</v>
      </c>
      <c r="Y2546" s="13">
        <f>(X2546-U2546)/U2546*100</f>
        <v>0</v>
      </c>
      <c r="Z2546" s="14">
        <f>IF(W2546&gt;10,"NA",Y2546)</f>
        <v>0</v>
      </c>
    </row>
    <row r="2547" spans="1:26" ht="19" x14ac:dyDescent="0.25">
      <c r="A2547" s="23">
        <v>2546</v>
      </c>
      <c r="B2547" s="5" t="s">
        <v>25</v>
      </c>
      <c r="C2547" s="3" t="s">
        <v>50</v>
      </c>
      <c r="D2547" s="3" t="s">
        <v>50</v>
      </c>
      <c r="E2547" s="3" t="s">
        <v>47</v>
      </c>
      <c r="F2547" s="3" t="s">
        <v>53</v>
      </c>
      <c r="G2547" s="3">
        <v>32</v>
      </c>
      <c r="H2547" s="3" t="s">
        <v>17</v>
      </c>
      <c r="I2547" s="3" t="s">
        <v>29</v>
      </c>
      <c r="J2547" s="3">
        <v>624</v>
      </c>
      <c r="K2547" s="3">
        <v>60</v>
      </c>
      <c r="L2547" s="3">
        <v>0</v>
      </c>
      <c r="M2547" s="4">
        <f>PI()*(K2547/2)^2/1000+PI()*(L2547/2)^2/1000</f>
        <v>2.8274333882308138</v>
      </c>
      <c r="N2547" s="33">
        <v>0</v>
      </c>
      <c r="O2547" s="3">
        <v>5</v>
      </c>
      <c r="P2547" s="3">
        <v>2.673</v>
      </c>
      <c r="Q2547" s="3">
        <v>1.5109999999999999</v>
      </c>
      <c r="R2547" s="3">
        <v>1.431</v>
      </c>
      <c r="S2547" s="6">
        <v>0</v>
      </c>
      <c r="T2547" s="6">
        <f>R2547-S2547</f>
        <v>1.431</v>
      </c>
      <c r="U2547" s="3">
        <v>1.431</v>
      </c>
      <c r="V2547" s="6">
        <f>U2547-S2547</f>
        <v>1.431</v>
      </c>
      <c r="W2547" s="6">
        <f>100 - (1 - (((U2547-T2547)/U2547)+(S2547/T2547)))*100</f>
        <v>0</v>
      </c>
      <c r="X2547" s="3">
        <v>1.431</v>
      </c>
      <c r="Y2547" s="13">
        <f>(X2547-U2547)/U2547*100</f>
        <v>0</v>
      </c>
      <c r="Z2547" s="14">
        <f>IF(W2547&gt;10,"NA",Y2547)</f>
        <v>0</v>
      </c>
    </row>
    <row r="2548" spans="1:26" ht="19" x14ac:dyDescent="0.25">
      <c r="A2548" s="23">
        <v>2547</v>
      </c>
      <c r="B2548" s="5" t="s">
        <v>25</v>
      </c>
      <c r="C2548" s="3" t="s">
        <v>50</v>
      </c>
      <c r="D2548" s="3" t="s">
        <v>50</v>
      </c>
      <c r="E2548" s="3" t="s">
        <v>47</v>
      </c>
      <c r="F2548" s="3" t="s">
        <v>53</v>
      </c>
      <c r="G2548" s="3">
        <v>32</v>
      </c>
      <c r="H2548" s="3" t="s">
        <v>17</v>
      </c>
      <c r="I2548" s="3" t="s">
        <v>29</v>
      </c>
      <c r="J2548" s="3">
        <v>624</v>
      </c>
      <c r="K2548" s="3">
        <v>60</v>
      </c>
      <c r="L2548" s="3">
        <v>0</v>
      </c>
      <c r="M2548" s="4">
        <f>PI()*(K2548/2)^2/1000+PI()*(L2548/2)^2/1000</f>
        <v>2.8274333882308138</v>
      </c>
      <c r="N2548" s="33">
        <v>1</v>
      </c>
      <c r="O2548" s="3">
        <v>6</v>
      </c>
      <c r="P2548" s="3">
        <v>2.121</v>
      </c>
      <c r="Q2548" s="3">
        <v>1.8049999999999999</v>
      </c>
      <c r="R2548" s="3">
        <v>1.696</v>
      </c>
      <c r="S2548" s="6">
        <v>0</v>
      </c>
      <c r="T2548" s="6">
        <f>R2548-S2548</f>
        <v>1.696</v>
      </c>
      <c r="U2548" s="3">
        <v>1.696</v>
      </c>
      <c r="V2548" s="6">
        <f>U2548-S2548</f>
        <v>1.696</v>
      </c>
      <c r="W2548" s="6">
        <f>100 - (1 - (((U2548-T2548)/U2548)+(S2548/T2548)))*100</f>
        <v>0</v>
      </c>
      <c r="X2548" s="3">
        <v>1.696</v>
      </c>
      <c r="Y2548" s="13">
        <f>(X2548-U2548)/U2548*100</f>
        <v>0</v>
      </c>
      <c r="Z2548" s="14">
        <f>IF(W2548&gt;10,"NA",Y2548)</f>
        <v>0</v>
      </c>
    </row>
    <row r="2549" spans="1:26" ht="19" x14ac:dyDescent="0.25">
      <c r="A2549" s="23">
        <v>2548</v>
      </c>
      <c r="B2549" s="5" t="s">
        <v>25</v>
      </c>
      <c r="C2549" s="3" t="s">
        <v>50</v>
      </c>
      <c r="D2549" s="3" t="s">
        <v>50</v>
      </c>
      <c r="E2549" s="3" t="s">
        <v>47</v>
      </c>
      <c r="F2549" s="3" t="s">
        <v>53</v>
      </c>
      <c r="G2549" s="3">
        <v>32</v>
      </c>
      <c r="H2549" s="3" t="s">
        <v>17</v>
      </c>
      <c r="I2549" s="3" t="s">
        <v>29</v>
      </c>
      <c r="J2549" s="3">
        <v>624</v>
      </c>
      <c r="K2549" s="3">
        <v>60</v>
      </c>
      <c r="L2549" s="3">
        <v>0</v>
      </c>
      <c r="M2549" s="4">
        <f>PI()*(K2549/2)^2/1000+PI()*(L2549/2)^2/1000</f>
        <v>2.8274333882308138</v>
      </c>
      <c r="N2549" s="33">
        <v>1</v>
      </c>
      <c r="O2549" s="3">
        <v>7</v>
      </c>
      <c r="P2549" s="3">
        <v>1.649</v>
      </c>
      <c r="Q2549" s="3">
        <v>1.383</v>
      </c>
      <c r="R2549" s="3">
        <v>1.3220000000000001</v>
      </c>
      <c r="S2549" s="6">
        <v>0</v>
      </c>
      <c r="T2549" s="6">
        <f>R2549-S2549</f>
        <v>1.3220000000000001</v>
      </c>
      <c r="U2549" s="3">
        <v>1.3220000000000001</v>
      </c>
      <c r="V2549" s="6">
        <f>U2549-S2549</f>
        <v>1.3220000000000001</v>
      </c>
      <c r="W2549" s="6">
        <f>100 - (1 - (((U2549-T2549)/U2549)+(S2549/T2549)))*100</f>
        <v>0</v>
      </c>
      <c r="X2549" s="3">
        <v>1.3220000000000001</v>
      </c>
      <c r="Y2549" s="13">
        <f>(X2549-U2549)/U2549*100</f>
        <v>0</v>
      </c>
      <c r="Z2549" s="14">
        <f>IF(W2549&gt;10,"NA",Y2549)</f>
        <v>0</v>
      </c>
    </row>
    <row r="2550" spans="1:26" ht="19" x14ac:dyDescent="0.25">
      <c r="A2550" s="23">
        <v>2549</v>
      </c>
      <c r="B2550" s="5" t="s">
        <v>25</v>
      </c>
      <c r="C2550" s="3" t="s">
        <v>50</v>
      </c>
      <c r="D2550" s="3" t="s">
        <v>50</v>
      </c>
      <c r="E2550" s="3" t="s">
        <v>47</v>
      </c>
      <c r="F2550" s="3" t="s">
        <v>53</v>
      </c>
      <c r="G2550" s="3">
        <v>32</v>
      </c>
      <c r="H2550" s="3" t="s">
        <v>17</v>
      </c>
      <c r="I2550" s="3" t="s">
        <v>29</v>
      </c>
      <c r="J2550" s="3">
        <v>624</v>
      </c>
      <c r="K2550" s="3">
        <v>60</v>
      </c>
      <c r="L2550" s="3">
        <v>0</v>
      </c>
      <c r="M2550" s="4">
        <f>PI()*(K2550/2)^2/1000+PI()*(L2550/2)^2/1000</f>
        <v>2.8274333882308138</v>
      </c>
      <c r="N2550" s="33">
        <v>1</v>
      </c>
      <c r="O2550" s="3">
        <v>8</v>
      </c>
      <c r="P2550" s="3">
        <v>2.5030000000000001</v>
      </c>
      <c r="Q2550" s="3">
        <v>1.452</v>
      </c>
      <c r="R2550" s="3">
        <v>1.367</v>
      </c>
      <c r="S2550" s="6">
        <v>0</v>
      </c>
      <c r="T2550" s="6">
        <f>R2550-S2550</f>
        <v>1.367</v>
      </c>
      <c r="U2550" s="3">
        <v>1.367</v>
      </c>
      <c r="V2550" s="6">
        <f>U2550-S2550</f>
        <v>1.367</v>
      </c>
      <c r="W2550" s="6">
        <f>100 - (1 - (((U2550-T2550)/U2550)+(S2550/T2550)))*100</f>
        <v>0</v>
      </c>
      <c r="X2550" s="3">
        <v>1.367</v>
      </c>
      <c r="Y2550" s="13">
        <f>(X2550-U2550)/U2550*100</f>
        <v>0</v>
      </c>
      <c r="Z2550" s="14">
        <f>IF(W2550&gt;10,"NA",Y2550)</f>
        <v>0</v>
      </c>
    </row>
    <row r="2551" spans="1:26" ht="19" x14ac:dyDescent="0.25">
      <c r="A2551" s="23">
        <v>2550</v>
      </c>
      <c r="B2551" s="5" t="s">
        <v>25</v>
      </c>
      <c r="C2551" s="3" t="s">
        <v>50</v>
      </c>
      <c r="D2551" s="3" t="s">
        <v>50</v>
      </c>
      <c r="E2551" s="3" t="s">
        <v>47</v>
      </c>
      <c r="F2551" s="3" t="s">
        <v>53</v>
      </c>
      <c r="G2551" s="3">
        <v>32</v>
      </c>
      <c r="H2551" s="3" t="s">
        <v>17</v>
      </c>
      <c r="I2551" s="3" t="s">
        <v>29</v>
      </c>
      <c r="J2551" s="3">
        <v>624</v>
      </c>
      <c r="K2551" s="3">
        <v>60</v>
      </c>
      <c r="L2551" s="3">
        <v>0</v>
      </c>
      <c r="M2551" s="4">
        <f>PI()*(K2551/2)^2/1000+PI()*(L2551/2)^2/1000</f>
        <v>2.8274333882308138</v>
      </c>
      <c r="N2551" s="33">
        <v>0</v>
      </c>
      <c r="O2551" s="3">
        <v>9</v>
      </c>
      <c r="P2551" s="3">
        <v>3.1459999999999999</v>
      </c>
      <c r="Q2551" s="3">
        <v>1.9019999999999999</v>
      </c>
      <c r="R2551" s="3">
        <v>1.841</v>
      </c>
      <c r="S2551" s="6">
        <v>0</v>
      </c>
      <c r="T2551" s="6">
        <f>R2551-S2551</f>
        <v>1.841</v>
      </c>
      <c r="U2551" s="3">
        <v>1.841</v>
      </c>
      <c r="V2551" s="6">
        <f>U2551-S2551</f>
        <v>1.841</v>
      </c>
      <c r="W2551" s="6">
        <f>100 - (1 - (((U2551-T2551)/U2551)+(S2551/T2551)))*100</f>
        <v>0</v>
      </c>
      <c r="X2551" s="3">
        <v>1.841</v>
      </c>
      <c r="Y2551" s="13">
        <f>(X2551-U2551)/U2551*100</f>
        <v>0</v>
      </c>
      <c r="Z2551" s="14">
        <f>IF(W2551&gt;10,"NA",Y2551)</f>
        <v>0</v>
      </c>
    </row>
    <row r="2552" spans="1:26" ht="19" x14ac:dyDescent="0.25">
      <c r="A2552" s="23">
        <v>2551</v>
      </c>
      <c r="B2552" s="5" t="s">
        <v>25</v>
      </c>
      <c r="C2552" s="3" t="s">
        <v>50</v>
      </c>
      <c r="D2552" s="3" t="s">
        <v>50</v>
      </c>
      <c r="E2552" s="3" t="s">
        <v>47</v>
      </c>
      <c r="F2552" s="3" t="s">
        <v>53</v>
      </c>
      <c r="G2552" s="3">
        <v>32</v>
      </c>
      <c r="H2552" s="3" t="s">
        <v>17</v>
      </c>
      <c r="I2552" s="3" t="s">
        <v>29</v>
      </c>
      <c r="J2552" s="3">
        <v>624</v>
      </c>
      <c r="K2552" s="3">
        <v>60</v>
      </c>
      <c r="L2552" s="3">
        <v>0</v>
      </c>
      <c r="M2552" s="4">
        <f>PI()*(K2552/2)^2/1000+PI()*(L2552/2)^2/1000</f>
        <v>2.8274333882308138</v>
      </c>
      <c r="N2552" s="33">
        <v>0</v>
      </c>
      <c r="O2552" s="3">
        <v>10</v>
      </c>
      <c r="P2552" s="3">
        <v>2.8919999999999999</v>
      </c>
      <c r="Q2552" s="3">
        <v>1.7490000000000001</v>
      </c>
      <c r="R2552" s="3">
        <v>1.681</v>
      </c>
      <c r="S2552" s="6">
        <v>0</v>
      </c>
      <c r="T2552" s="6">
        <f>R2552-S2552</f>
        <v>1.681</v>
      </c>
      <c r="U2552" s="3">
        <v>1.6819999999999999</v>
      </c>
      <c r="V2552" s="6">
        <f>U2552-S2552</f>
        <v>1.6819999999999999</v>
      </c>
      <c r="W2552" s="6">
        <f>100 - (1 - (((U2552-T2552)/U2552)+(S2552/T2552)))*100</f>
        <v>5.9453032104627823E-2</v>
      </c>
      <c r="X2552" s="3">
        <v>1.6819999999999999</v>
      </c>
      <c r="Y2552" s="13">
        <f>(X2552-U2552)/U2552*100</f>
        <v>0</v>
      </c>
      <c r="Z2552" s="14">
        <f>IF(W2552&gt;10,"NA",Y2552)</f>
        <v>0</v>
      </c>
    </row>
    <row r="2553" spans="1:26" ht="19" x14ac:dyDescent="0.25">
      <c r="A2553" s="23">
        <v>2552</v>
      </c>
      <c r="B2553" s="5" t="s">
        <v>25</v>
      </c>
      <c r="C2553" s="3" t="s">
        <v>50</v>
      </c>
      <c r="D2553" s="3" t="s">
        <v>50</v>
      </c>
      <c r="E2553" s="3" t="s">
        <v>47</v>
      </c>
      <c r="F2553" s="3" t="s">
        <v>53</v>
      </c>
      <c r="G2553" s="3">
        <v>32</v>
      </c>
      <c r="H2553" s="3" t="s">
        <v>17</v>
      </c>
      <c r="I2553" s="3" t="s">
        <v>29</v>
      </c>
      <c r="J2553" s="3">
        <v>624</v>
      </c>
      <c r="K2553" s="3">
        <v>60</v>
      </c>
      <c r="L2553" s="3">
        <v>0</v>
      </c>
      <c r="M2553" s="4">
        <f>PI()*(K2553/2)^2/1000+PI()*(L2553/2)^2/1000</f>
        <v>2.8274333882308138</v>
      </c>
      <c r="N2553" s="33">
        <v>0</v>
      </c>
      <c r="O2553" s="3">
        <v>11</v>
      </c>
      <c r="P2553" s="3">
        <v>3.1469999999999998</v>
      </c>
      <c r="Q2553" s="3">
        <v>1.9059999999999999</v>
      </c>
      <c r="R2553" s="3">
        <v>1.8520000000000001</v>
      </c>
      <c r="S2553" s="6">
        <v>0</v>
      </c>
      <c r="T2553" s="6">
        <f>R2553-S2553</f>
        <v>1.8520000000000001</v>
      </c>
      <c r="U2553" s="3">
        <v>1.9219999999999999</v>
      </c>
      <c r="V2553" s="6">
        <f>U2553-S2553</f>
        <v>1.9219999999999999</v>
      </c>
      <c r="W2553" s="6">
        <f>100 - (1 - (((U2553-T2553)/U2553)+(S2553/T2553)))*100</f>
        <v>3.6420395421435927</v>
      </c>
      <c r="X2553" s="3">
        <v>1.9219999999999999</v>
      </c>
      <c r="Y2553" s="13">
        <f>(X2553-U2553)/U2553*100</f>
        <v>0</v>
      </c>
      <c r="Z2553" s="14">
        <f>IF(W2553&gt;10,"NA",Y2553)</f>
        <v>0</v>
      </c>
    </row>
    <row r="2554" spans="1:26" ht="19" x14ac:dyDescent="0.25">
      <c r="A2554" s="23">
        <v>2553</v>
      </c>
      <c r="B2554" s="5" t="s">
        <v>25</v>
      </c>
      <c r="C2554" s="3" t="s">
        <v>50</v>
      </c>
      <c r="D2554" s="3" t="s">
        <v>50</v>
      </c>
      <c r="E2554" s="3" t="s">
        <v>47</v>
      </c>
      <c r="F2554" s="3" t="s">
        <v>53</v>
      </c>
      <c r="G2554" s="3">
        <v>32</v>
      </c>
      <c r="H2554" s="3" t="s">
        <v>17</v>
      </c>
      <c r="I2554" s="3" t="s">
        <v>29</v>
      </c>
      <c r="J2554" s="3">
        <v>624</v>
      </c>
      <c r="K2554" s="3">
        <v>60</v>
      </c>
      <c r="L2554" s="3">
        <v>0</v>
      </c>
      <c r="M2554" s="4">
        <f>PI()*(K2554/2)^2/1000+PI()*(L2554/2)^2/1000</f>
        <v>2.8274333882308138</v>
      </c>
      <c r="N2554" s="33">
        <v>0</v>
      </c>
      <c r="O2554" s="3">
        <v>12</v>
      </c>
      <c r="P2554" s="3">
        <v>2.972</v>
      </c>
      <c r="Q2554" s="3">
        <v>1.6930000000000001</v>
      </c>
      <c r="R2554" s="3">
        <v>1.6479999999999999</v>
      </c>
      <c r="S2554" s="6">
        <v>0</v>
      </c>
      <c r="T2554" s="6">
        <f>R2554-S2554</f>
        <v>1.6479999999999999</v>
      </c>
      <c r="U2554" s="3">
        <v>1.6479999999999999</v>
      </c>
      <c r="V2554" s="6">
        <f>U2554-S2554</f>
        <v>1.6479999999999999</v>
      </c>
      <c r="W2554" s="6">
        <f>100 - (1 - (((U2554-T2554)/U2554)+(S2554/T2554)))*100</f>
        <v>0</v>
      </c>
      <c r="X2554" s="3">
        <v>1.6479999999999999</v>
      </c>
      <c r="Y2554" s="13">
        <f>(X2554-U2554)/U2554*100</f>
        <v>0</v>
      </c>
      <c r="Z2554" s="14">
        <f>IF(W2554&gt;10,"NA",Y2554)</f>
        <v>0</v>
      </c>
    </row>
    <row r="2555" spans="1:26" ht="19" x14ac:dyDescent="0.25">
      <c r="A2555" s="23">
        <v>2554</v>
      </c>
      <c r="B2555" s="5" t="s">
        <v>25</v>
      </c>
      <c r="C2555" s="3" t="s">
        <v>50</v>
      </c>
      <c r="D2555" s="3" t="s">
        <v>50</v>
      </c>
      <c r="E2555" s="3" t="s">
        <v>47</v>
      </c>
      <c r="F2555" s="3" t="s">
        <v>53</v>
      </c>
      <c r="G2555" s="3">
        <v>32</v>
      </c>
      <c r="H2555" s="3" t="s">
        <v>17</v>
      </c>
      <c r="I2555" s="3" t="s">
        <v>29</v>
      </c>
      <c r="J2555" s="3">
        <v>624</v>
      </c>
      <c r="K2555" s="3">
        <v>60</v>
      </c>
      <c r="L2555" s="3">
        <v>0</v>
      </c>
      <c r="M2555" s="4">
        <f>PI()*(K2555/2)^2/1000+PI()*(L2555/2)^2/1000</f>
        <v>2.8274333882308138</v>
      </c>
      <c r="N2555" s="33">
        <v>0</v>
      </c>
      <c r="O2555" s="3">
        <v>13</v>
      </c>
      <c r="P2555" s="3">
        <v>2.09</v>
      </c>
      <c r="Q2555" s="3">
        <v>0.86399999999999999</v>
      </c>
      <c r="R2555" s="3">
        <v>0.82499999999999996</v>
      </c>
      <c r="S2555" s="6">
        <v>0</v>
      </c>
      <c r="T2555" s="6">
        <f>R2555-S2555</f>
        <v>0.82499999999999996</v>
      </c>
      <c r="U2555" s="3">
        <v>0.82699999999999996</v>
      </c>
      <c r="V2555" s="6">
        <f>U2555-S2555</f>
        <v>0.82699999999999996</v>
      </c>
      <c r="W2555" s="6">
        <f>100 - (1 - (((U2555-T2555)/U2555)+(S2555/T2555)))*100</f>
        <v>0.24183796856107165</v>
      </c>
      <c r="X2555" s="3">
        <v>0.82699999999999996</v>
      </c>
      <c r="Y2555" s="13">
        <f>(X2555-U2555)/U2555*100</f>
        <v>0</v>
      </c>
      <c r="Z2555" s="14">
        <f>IF(W2555&gt;10,"NA",Y2555)</f>
        <v>0</v>
      </c>
    </row>
    <row r="2556" spans="1:26" ht="19" x14ac:dyDescent="0.25">
      <c r="A2556" s="23">
        <v>2555</v>
      </c>
      <c r="B2556" s="5" t="s">
        <v>25</v>
      </c>
      <c r="C2556" s="3" t="s">
        <v>50</v>
      </c>
      <c r="D2556" s="3" t="s">
        <v>50</v>
      </c>
      <c r="E2556" s="3" t="s">
        <v>47</v>
      </c>
      <c r="F2556" s="3" t="s">
        <v>53</v>
      </c>
      <c r="G2556" s="3">
        <v>33</v>
      </c>
      <c r="H2556" s="3" t="s">
        <v>9</v>
      </c>
      <c r="I2556" s="3" t="s">
        <v>29</v>
      </c>
      <c r="J2556" s="3">
        <v>624</v>
      </c>
      <c r="K2556" s="3">
        <v>60</v>
      </c>
      <c r="L2556" s="3">
        <v>0</v>
      </c>
      <c r="M2556" s="4">
        <f>PI()*(K2556/2)^2/1000+PI()*(L2556/2)^2/1000</f>
        <v>2.8274333882308138</v>
      </c>
      <c r="N2556" s="33">
        <v>1</v>
      </c>
      <c r="O2556" s="3">
        <v>1</v>
      </c>
      <c r="P2556" s="3">
        <v>1.732</v>
      </c>
      <c r="Q2556" s="3">
        <v>1.9159999999999999</v>
      </c>
      <c r="R2556" s="3">
        <v>1.8640000000000001</v>
      </c>
      <c r="S2556" s="6">
        <v>0</v>
      </c>
      <c r="T2556" s="6">
        <f>R2556-S2556</f>
        <v>1.8640000000000001</v>
      </c>
      <c r="U2556" s="3">
        <v>1.8640000000000001</v>
      </c>
      <c r="V2556" s="6">
        <f>U2556-S2556</f>
        <v>1.8640000000000001</v>
      </c>
      <c r="W2556" s="6">
        <f>100 - (1 - (((U2556-T2556)/U2556)+(S2556/T2556)))*100</f>
        <v>0</v>
      </c>
      <c r="X2556" s="3">
        <v>1.8640000000000001</v>
      </c>
      <c r="Y2556" s="13">
        <f>(X2556-U2556)/U2556*100</f>
        <v>0</v>
      </c>
      <c r="Z2556" s="14">
        <f>IF(W2556&gt;10,"NA",Y2556)</f>
        <v>0</v>
      </c>
    </row>
    <row r="2557" spans="1:26" ht="19" x14ac:dyDescent="0.25">
      <c r="A2557" s="23">
        <v>2556</v>
      </c>
      <c r="B2557" s="5" t="s">
        <v>25</v>
      </c>
      <c r="C2557" s="3" t="s">
        <v>50</v>
      </c>
      <c r="D2557" s="3" t="s">
        <v>50</v>
      </c>
      <c r="E2557" s="3" t="s">
        <v>47</v>
      </c>
      <c r="F2557" s="3" t="s">
        <v>53</v>
      </c>
      <c r="G2557" s="3">
        <v>33</v>
      </c>
      <c r="H2557" s="3" t="s">
        <v>9</v>
      </c>
      <c r="I2557" s="3" t="s">
        <v>29</v>
      </c>
      <c r="J2557" s="3">
        <v>624</v>
      </c>
      <c r="K2557" s="3">
        <v>60</v>
      </c>
      <c r="L2557" s="3">
        <v>0</v>
      </c>
      <c r="M2557" s="4">
        <f>PI()*(K2557/2)^2/1000+PI()*(L2557/2)^2/1000</f>
        <v>2.8274333882308138</v>
      </c>
      <c r="N2557" s="33">
        <v>1</v>
      </c>
      <c r="O2557" s="3">
        <v>2</v>
      </c>
      <c r="P2557" s="3">
        <v>2.488</v>
      </c>
      <c r="Q2557" s="3">
        <v>2.7570000000000001</v>
      </c>
      <c r="R2557" s="3">
        <v>2.6880000000000002</v>
      </c>
      <c r="S2557" s="6">
        <v>0</v>
      </c>
      <c r="T2557" s="6">
        <f>R2557-S2557</f>
        <v>2.6880000000000002</v>
      </c>
      <c r="U2557" s="3">
        <v>2.6880000000000002</v>
      </c>
      <c r="V2557" s="6">
        <f>U2557-S2557</f>
        <v>2.6880000000000002</v>
      </c>
      <c r="W2557" s="6">
        <f>100 - (1 - (((U2557-T2557)/U2557)+(S2557/T2557)))*100</f>
        <v>0</v>
      </c>
      <c r="X2557" s="3">
        <v>2.6880000000000002</v>
      </c>
      <c r="Y2557" s="13">
        <f>(X2557-U2557)/U2557*100</f>
        <v>0</v>
      </c>
      <c r="Z2557" s="14">
        <f>IF(W2557&gt;10,"NA",Y2557)</f>
        <v>0</v>
      </c>
    </row>
    <row r="2558" spans="1:26" ht="19" x14ac:dyDescent="0.25">
      <c r="A2558" s="23">
        <v>2557</v>
      </c>
      <c r="B2558" s="5" t="s">
        <v>25</v>
      </c>
      <c r="C2558" s="3" t="s">
        <v>50</v>
      </c>
      <c r="D2558" s="3" t="s">
        <v>50</v>
      </c>
      <c r="E2558" s="3" t="s">
        <v>47</v>
      </c>
      <c r="F2558" s="3" t="s">
        <v>53</v>
      </c>
      <c r="G2558" s="3">
        <v>33</v>
      </c>
      <c r="H2558" s="3" t="s">
        <v>9</v>
      </c>
      <c r="I2558" s="3" t="s">
        <v>29</v>
      </c>
      <c r="J2558" s="3">
        <v>624</v>
      </c>
      <c r="K2558" s="3">
        <v>60</v>
      </c>
      <c r="L2558" s="3">
        <v>0</v>
      </c>
      <c r="M2558" s="4">
        <f>PI()*(K2558/2)^2/1000+PI()*(L2558/2)^2/1000</f>
        <v>2.8274333882308138</v>
      </c>
      <c r="N2558" s="33">
        <v>1</v>
      </c>
      <c r="O2558" s="3">
        <v>3</v>
      </c>
      <c r="P2558" s="3">
        <v>2.2829999999999999</v>
      </c>
      <c r="Q2558" s="3">
        <v>3.0910000000000002</v>
      </c>
      <c r="R2558" s="3">
        <v>2.9769999999999999</v>
      </c>
      <c r="S2558" s="6">
        <v>0</v>
      </c>
      <c r="T2558" s="6">
        <f>R2558-S2558</f>
        <v>2.9769999999999999</v>
      </c>
      <c r="U2558" s="3">
        <v>2.9769999999999999</v>
      </c>
      <c r="V2558" s="6">
        <f>U2558-S2558</f>
        <v>2.9769999999999999</v>
      </c>
      <c r="W2558" s="6">
        <f>100 - (1 - (((U2558-T2558)/U2558)+(S2558/T2558)))*100</f>
        <v>0</v>
      </c>
      <c r="X2558" s="3">
        <v>2.9769999999999999</v>
      </c>
      <c r="Y2558" s="13">
        <f>(X2558-U2558)/U2558*100</f>
        <v>0</v>
      </c>
      <c r="Z2558" s="14">
        <f>IF(W2558&gt;10,"NA",Y2558)</f>
        <v>0</v>
      </c>
    </row>
    <row r="2559" spans="1:26" ht="19" x14ac:dyDescent="0.25">
      <c r="A2559" s="23">
        <v>2558</v>
      </c>
      <c r="B2559" s="5" t="s">
        <v>25</v>
      </c>
      <c r="C2559" s="3" t="s">
        <v>50</v>
      </c>
      <c r="D2559" s="3" t="s">
        <v>50</v>
      </c>
      <c r="E2559" s="3" t="s">
        <v>47</v>
      </c>
      <c r="F2559" s="3" t="s">
        <v>53</v>
      </c>
      <c r="G2559" s="3">
        <v>33</v>
      </c>
      <c r="H2559" s="3" t="s">
        <v>9</v>
      </c>
      <c r="I2559" s="3" t="s">
        <v>29</v>
      </c>
      <c r="J2559" s="3">
        <v>624</v>
      </c>
      <c r="K2559" s="3">
        <v>60</v>
      </c>
      <c r="L2559" s="3">
        <v>0</v>
      </c>
      <c r="M2559" s="4">
        <f>PI()*(K2559/2)^2/1000+PI()*(L2559/2)^2/1000</f>
        <v>2.8274333882308138</v>
      </c>
      <c r="N2559" s="33">
        <v>0</v>
      </c>
      <c r="O2559" s="3">
        <v>4</v>
      </c>
      <c r="P2559" s="3">
        <v>2.694</v>
      </c>
      <c r="Q2559" s="3">
        <v>2.0630000000000002</v>
      </c>
      <c r="R2559" s="3">
        <v>1.9750000000000001</v>
      </c>
      <c r="S2559" s="6">
        <v>0</v>
      </c>
      <c r="T2559" s="6">
        <f>R2559-S2559</f>
        <v>1.9750000000000001</v>
      </c>
      <c r="U2559" s="3">
        <v>1.9750000000000001</v>
      </c>
      <c r="V2559" s="6">
        <f>U2559-S2559</f>
        <v>1.9750000000000001</v>
      </c>
      <c r="W2559" s="6">
        <f>100 - (1 - (((U2559-T2559)/U2559)+(S2559/T2559)))*100</f>
        <v>0</v>
      </c>
      <c r="X2559" s="3">
        <v>1.9750000000000001</v>
      </c>
      <c r="Y2559" s="13">
        <f>(X2559-U2559)/U2559*100</f>
        <v>0</v>
      </c>
      <c r="Z2559" s="14">
        <f>IF(W2559&gt;10,"NA",Y2559)</f>
        <v>0</v>
      </c>
    </row>
    <row r="2560" spans="1:26" ht="19" x14ac:dyDescent="0.25">
      <c r="A2560" s="23">
        <v>2559</v>
      </c>
      <c r="B2560" s="5" t="s">
        <v>25</v>
      </c>
      <c r="C2560" s="3" t="s">
        <v>50</v>
      </c>
      <c r="D2560" s="3" t="s">
        <v>50</v>
      </c>
      <c r="E2560" s="3" t="s">
        <v>47</v>
      </c>
      <c r="F2560" s="3" t="s">
        <v>53</v>
      </c>
      <c r="G2560" s="3">
        <v>33</v>
      </c>
      <c r="H2560" s="3" t="s">
        <v>9</v>
      </c>
      <c r="I2560" s="3" t="s">
        <v>29</v>
      </c>
      <c r="J2560" s="3">
        <v>624</v>
      </c>
      <c r="K2560" s="3">
        <v>60</v>
      </c>
      <c r="L2560" s="3">
        <v>0</v>
      </c>
      <c r="M2560" s="4">
        <f>PI()*(K2560/2)^2/1000+PI()*(L2560/2)^2/1000</f>
        <v>2.8274333882308138</v>
      </c>
      <c r="N2560" s="33">
        <v>0</v>
      </c>
      <c r="O2560" s="3">
        <v>5</v>
      </c>
      <c r="P2560" s="3">
        <v>2.94</v>
      </c>
      <c r="Q2560" s="3">
        <v>2.097</v>
      </c>
      <c r="R2560" s="3">
        <v>1.984</v>
      </c>
      <c r="S2560" s="6">
        <v>0</v>
      </c>
      <c r="T2560" s="6">
        <f>R2560-S2560</f>
        <v>1.984</v>
      </c>
      <c r="U2560" s="3">
        <v>1.984</v>
      </c>
      <c r="V2560" s="6">
        <f>U2560-S2560</f>
        <v>1.984</v>
      </c>
      <c r="W2560" s="6">
        <f>100 - (1 - (((U2560-T2560)/U2560)+(S2560/T2560)))*100</f>
        <v>0</v>
      </c>
      <c r="X2560" s="3">
        <v>1.984</v>
      </c>
      <c r="Y2560" s="13">
        <f>(X2560-U2560)/U2560*100</f>
        <v>0</v>
      </c>
      <c r="Z2560" s="14">
        <f>IF(W2560&gt;10,"NA",Y2560)</f>
        <v>0</v>
      </c>
    </row>
    <row r="2561" spans="1:26" ht="19" x14ac:dyDescent="0.25">
      <c r="A2561" s="23">
        <v>2560</v>
      </c>
      <c r="B2561" s="5" t="s">
        <v>25</v>
      </c>
      <c r="C2561" s="3" t="s">
        <v>50</v>
      </c>
      <c r="D2561" s="3" t="s">
        <v>50</v>
      </c>
      <c r="E2561" s="3" t="s">
        <v>47</v>
      </c>
      <c r="F2561" s="3" t="s">
        <v>53</v>
      </c>
      <c r="G2561" s="3">
        <v>33</v>
      </c>
      <c r="H2561" s="3" t="s">
        <v>9</v>
      </c>
      <c r="I2561" s="3" t="s">
        <v>29</v>
      </c>
      <c r="J2561" s="3">
        <v>624</v>
      </c>
      <c r="K2561" s="3">
        <v>60</v>
      </c>
      <c r="L2561" s="3">
        <v>0</v>
      </c>
      <c r="M2561" s="4">
        <f>PI()*(K2561/2)^2/1000+PI()*(L2561/2)^2/1000</f>
        <v>2.8274333882308138</v>
      </c>
      <c r="N2561" s="33">
        <v>0</v>
      </c>
      <c r="O2561" s="3">
        <v>6</v>
      </c>
      <c r="P2561" s="3">
        <v>3.2010000000000001</v>
      </c>
      <c r="Q2561" s="3">
        <v>2.194</v>
      </c>
      <c r="R2561" s="3">
        <v>2.1800000000000002</v>
      </c>
      <c r="S2561" s="6">
        <v>0</v>
      </c>
      <c r="T2561" s="6">
        <f>R2561-S2561</f>
        <v>2.1800000000000002</v>
      </c>
      <c r="U2561" s="3">
        <v>2.1800000000000002</v>
      </c>
      <c r="V2561" s="6">
        <f>U2561-S2561</f>
        <v>2.1800000000000002</v>
      </c>
      <c r="W2561" s="6">
        <f>100 - (1 - (((U2561-T2561)/U2561)+(S2561/T2561)))*100</f>
        <v>0</v>
      </c>
      <c r="X2561" s="3">
        <v>2.1800000000000002</v>
      </c>
      <c r="Y2561" s="13">
        <f>(X2561-U2561)/U2561*100</f>
        <v>0</v>
      </c>
      <c r="Z2561" s="14">
        <f>IF(W2561&gt;10,"NA",Y2561)</f>
        <v>0</v>
      </c>
    </row>
    <row r="2562" spans="1:26" ht="19" x14ac:dyDescent="0.25">
      <c r="A2562" s="23">
        <v>2561</v>
      </c>
      <c r="B2562" s="5" t="s">
        <v>25</v>
      </c>
      <c r="C2562" s="3" t="s">
        <v>50</v>
      </c>
      <c r="D2562" s="3" t="s">
        <v>50</v>
      </c>
      <c r="E2562" s="3" t="s">
        <v>47</v>
      </c>
      <c r="F2562" s="3" t="s">
        <v>53</v>
      </c>
      <c r="G2562" s="3">
        <v>33</v>
      </c>
      <c r="H2562" s="3" t="s">
        <v>9</v>
      </c>
      <c r="I2562" s="3" t="s">
        <v>29</v>
      </c>
      <c r="J2562" s="3">
        <v>624</v>
      </c>
      <c r="K2562" s="3">
        <v>60</v>
      </c>
      <c r="L2562" s="3">
        <v>0</v>
      </c>
      <c r="M2562" s="4">
        <f>PI()*(K2562/2)^2/1000+PI()*(L2562/2)^2/1000</f>
        <v>2.8274333882308138</v>
      </c>
      <c r="N2562" s="33">
        <v>0</v>
      </c>
      <c r="O2562" s="3">
        <v>7</v>
      </c>
      <c r="P2562" s="3">
        <v>3.145</v>
      </c>
      <c r="Q2562" s="3">
        <v>2.081</v>
      </c>
      <c r="R2562" s="3">
        <v>1.9810000000000001</v>
      </c>
      <c r="S2562" s="6">
        <v>0</v>
      </c>
      <c r="T2562" s="6">
        <f>R2562-S2562</f>
        <v>1.9810000000000001</v>
      </c>
      <c r="U2562" s="3">
        <v>1.9810000000000001</v>
      </c>
      <c r="V2562" s="6">
        <f>U2562-S2562</f>
        <v>1.9810000000000001</v>
      </c>
      <c r="W2562" s="6">
        <f>100 - (1 - (((U2562-T2562)/U2562)+(S2562/T2562)))*100</f>
        <v>0</v>
      </c>
      <c r="X2562" s="3">
        <v>1.9810000000000001</v>
      </c>
      <c r="Y2562" s="13">
        <f>(X2562-U2562)/U2562*100</f>
        <v>0</v>
      </c>
      <c r="Z2562" s="14">
        <f>IF(W2562&gt;10,"NA",Y2562)</f>
        <v>0</v>
      </c>
    </row>
    <row r="2563" spans="1:26" ht="19" x14ac:dyDescent="0.25">
      <c r="A2563" s="23">
        <v>2562</v>
      </c>
      <c r="B2563" s="5" t="s">
        <v>25</v>
      </c>
      <c r="C2563" s="3" t="s">
        <v>50</v>
      </c>
      <c r="D2563" s="3" t="s">
        <v>50</v>
      </c>
      <c r="E2563" s="3" t="s">
        <v>47</v>
      </c>
      <c r="F2563" s="3" t="s">
        <v>53</v>
      </c>
      <c r="G2563" s="3">
        <v>33</v>
      </c>
      <c r="H2563" s="3" t="s">
        <v>9</v>
      </c>
      <c r="I2563" s="3" t="s">
        <v>29</v>
      </c>
      <c r="J2563" s="3">
        <v>624</v>
      </c>
      <c r="K2563" s="3">
        <v>60</v>
      </c>
      <c r="L2563" s="3">
        <v>0</v>
      </c>
      <c r="M2563" s="4">
        <f>PI()*(K2563/2)^2/1000+PI()*(L2563/2)^2/1000</f>
        <v>2.8274333882308138</v>
      </c>
      <c r="N2563" s="33">
        <v>0</v>
      </c>
      <c r="O2563" s="3">
        <v>8</v>
      </c>
      <c r="P2563" s="3">
        <v>3.0790000000000002</v>
      </c>
      <c r="Q2563" s="3">
        <v>2.024</v>
      </c>
      <c r="R2563" s="3">
        <v>1.992</v>
      </c>
      <c r="S2563" s="6">
        <v>0</v>
      </c>
      <c r="T2563" s="6">
        <f>R2563-S2563</f>
        <v>1.992</v>
      </c>
      <c r="U2563" s="3">
        <v>1.992</v>
      </c>
      <c r="V2563" s="6">
        <f>U2563-S2563</f>
        <v>1.992</v>
      </c>
      <c r="W2563" s="6">
        <f>100 - (1 - (((U2563-T2563)/U2563)+(S2563/T2563)))*100</f>
        <v>0</v>
      </c>
      <c r="X2563" s="3">
        <v>1.992</v>
      </c>
      <c r="Y2563" s="13">
        <f>(X2563-U2563)/U2563*100</f>
        <v>0</v>
      </c>
      <c r="Z2563" s="14">
        <f>IF(W2563&gt;10,"NA",Y2563)</f>
        <v>0</v>
      </c>
    </row>
    <row r="2564" spans="1:26" ht="19" x14ac:dyDescent="0.25">
      <c r="A2564" s="23">
        <v>2563</v>
      </c>
      <c r="B2564" s="5" t="s">
        <v>25</v>
      </c>
      <c r="C2564" s="3" t="s">
        <v>50</v>
      </c>
      <c r="D2564" s="3" t="s">
        <v>50</v>
      </c>
      <c r="E2564" s="3" t="s">
        <v>47</v>
      </c>
      <c r="F2564" s="3" t="s">
        <v>53</v>
      </c>
      <c r="G2564" s="3">
        <v>33</v>
      </c>
      <c r="H2564" s="3" t="s">
        <v>17</v>
      </c>
      <c r="I2564" s="3" t="s">
        <v>29</v>
      </c>
      <c r="J2564" s="3">
        <v>624</v>
      </c>
      <c r="K2564" s="3">
        <v>60</v>
      </c>
      <c r="L2564" s="3">
        <v>0</v>
      </c>
      <c r="M2564" s="4">
        <f>PI()*(K2564/2)^2/1000+PI()*(L2564/2)^2/1000</f>
        <v>2.8274333882308138</v>
      </c>
      <c r="N2564" s="33">
        <v>1</v>
      </c>
      <c r="O2564" s="3">
        <v>1</v>
      </c>
      <c r="P2564" s="3">
        <v>1.65</v>
      </c>
      <c r="Q2564" s="3">
        <v>0.94599999999999995</v>
      </c>
      <c r="R2564" s="3">
        <v>0.94599999999999995</v>
      </c>
      <c r="S2564" s="6">
        <v>0</v>
      </c>
      <c r="T2564" s="6">
        <f>R2564-S2564</f>
        <v>0.94599999999999995</v>
      </c>
      <c r="U2564" s="3">
        <v>0.97699999999999998</v>
      </c>
      <c r="V2564" s="6">
        <f>U2564-S2564</f>
        <v>0.97699999999999998</v>
      </c>
      <c r="W2564" s="6">
        <f>100 - (1 - (((U2564-T2564)/U2564)+(S2564/T2564)))*100</f>
        <v>3.172978505629473</v>
      </c>
      <c r="X2564" s="3">
        <v>0.97699999999999998</v>
      </c>
      <c r="Y2564" s="13">
        <f>(X2564-U2564)/U2564*100</f>
        <v>0</v>
      </c>
      <c r="Z2564" s="14">
        <f>IF(W2564&gt;10,"NA",Y2564)</f>
        <v>0</v>
      </c>
    </row>
    <row r="2565" spans="1:26" ht="19" x14ac:dyDescent="0.25">
      <c r="A2565" s="23">
        <v>2564</v>
      </c>
      <c r="B2565" s="5" t="s">
        <v>25</v>
      </c>
      <c r="C2565" s="3" t="s">
        <v>50</v>
      </c>
      <c r="D2565" s="3" t="s">
        <v>50</v>
      </c>
      <c r="E2565" s="3" t="s">
        <v>47</v>
      </c>
      <c r="F2565" s="3" t="s">
        <v>53</v>
      </c>
      <c r="G2565" s="3">
        <v>33</v>
      </c>
      <c r="H2565" s="3" t="s">
        <v>17</v>
      </c>
      <c r="I2565" s="3" t="s">
        <v>29</v>
      </c>
      <c r="J2565" s="3">
        <v>624</v>
      </c>
      <c r="K2565" s="3">
        <v>60</v>
      </c>
      <c r="L2565" s="3">
        <v>0</v>
      </c>
      <c r="M2565" s="4">
        <f>PI()*(K2565/2)^2/1000+PI()*(L2565/2)^2/1000</f>
        <v>2.8274333882308138</v>
      </c>
      <c r="N2565" s="33">
        <v>1</v>
      </c>
      <c r="O2565" s="3">
        <v>2</v>
      </c>
      <c r="P2565" s="3">
        <v>1.488</v>
      </c>
      <c r="Q2565" s="3">
        <v>1.0640000000000001</v>
      </c>
      <c r="R2565" s="3">
        <v>1.0289999999999999</v>
      </c>
      <c r="S2565" s="6">
        <v>0</v>
      </c>
      <c r="T2565" s="6">
        <f>R2565-S2565</f>
        <v>1.0289999999999999</v>
      </c>
      <c r="U2565" s="3">
        <v>1.0289999999999999</v>
      </c>
      <c r="V2565" s="6">
        <f>U2565-S2565</f>
        <v>1.0289999999999999</v>
      </c>
      <c r="W2565" s="6">
        <f>100 - (1 - (((U2565-T2565)/U2565)+(S2565/T2565)))*100</f>
        <v>0</v>
      </c>
      <c r="X2565" s="3">
        <v>1.0289999999999999</v>
      </c>
      <c r="Y2565" s="13">
        <f>(X2565-U2565)/U2565*100</f>
        <v>0</v>
      </c>
      <c r="Z2565" s="14">
        <f>IF(W2565&gt;10,"NA",Y2565)</f>
        <v>0</v>
      </c>
    </row>
    <row r="2566" spans="1:26" ht="19" x14ac:dyDescent="0.25">
      <c r="A2566" s="23">
        <v>2565</v>
      </c>
      <c r="B2566" s="5" t="s">
        <v>25</v>
      </c>
      <c r="C2566" s="3" t="s">
        <v>50</v>
      </c>
      <c r="D2566" s="3" t="s">
        <v>50</v>
      </c>
      <c r="E2566" s="3" t="s">
        <v>47</v>
      </c>
      <c r="F2566" s="3" t="s">
        <v>53</v>
      </c>
      <c r="G2566" s="3">
        <v>33</v>
      </c>
      <c r="H2566" s="3" t="s">
        <v>17</v>
      </c>
      <c r="I2566" s="3" t="s">
        <v>29</v>
      </c>
      <c r="J2566" s="3">
        <v>624</v>
      </c>
      <c r="K2566" s="3">
        <v>60</v>
      </c>
      <c r="L2566" s="3">
        <v>0</v>
      </c>
      <c r="M2566" s="4">
        <f>PI()*(K2566/2)^2/1000+PI()*(L2566/2)^2/1000</f>
        <v>2.8274333882308138</v>
      </c>
      <c r="N2566" s="33">
        <v>1</v>
      </c>
      <c r="O2566" s="3">
        <v>3</v>
      </c>
      <c r="P2566" s="3">
        <v>1.367</v>
      </c>
      <c r="Q2566" s="3">
        <v>1.0660000000000001</v>
      </c>
      <c r="R2566" s="3">
        <v>1.0660000000000001</v>
      </c>
      <c r="S2566" s="6">
        <v>0</v>
      </c>
      <c r="T2566" s="6">
        <f>R2566-S2566</f>
        <v>1.0660000000000001</v>
      </c>
      <c r="U2566" s="3">
        <v>1.0660000000000001</v>
      </c>
      <c r="V2566" s="6">
        <f>U2566-S2566</f>
        <v>1.0660000000000001</v>
      </c>
      <c r="W2566" s="6">
        <f>100 - (1 - (((U2566-T2566)/U2566)+(S2566/T2566)))*100</f>
        <v>0</v>
      </c>
      <c r="X2566" s="3">
        <v>1.0660000000000001</v>
      </c>
      <c r="Y2566" s="13">
        <f>(X2566-U2566)/U2566*100</f>
        <v>0</v>
      </c>
      <c r="Z2566" s="14">
        <f>IF(W2566&gt;10,"NA",Y2566)</f>
        <v>0</v>
      </c>
    </row>
    <row r="2567" spans="1:26" ht="19" x14ac:dyDescent="0.25">
      <c r="A2567" s="23">
        <v>2566</v>
      </c>
      <c r="B2567" s="5" t="s">
        <v>25</v>
      </c>
      <c r="C2567" s="3" t="s">
        <v>50</v>
      </c>
      <c r="D2567" s="3" t="s">
        <v>50</v>
      </c>
      <c r="E2567" s="3" t="s">
        <v>47</v>
      </c>
      <c r="F2567" s="3" t="s">
        <v>53</v>
      </c>
      <c r="G2567" s="3">
        <v>33</v>
      </c>
      <c r="H2567" s="3" t="s">
        <v>17</v>
      </c>
      <c r="I2567" s="3" t="s">
        <v>29</v>
      </c>
      <c r="J2567" s="3">
        <v>624</v>
      </c>
      <c r="K2567" s="3">
        <v>60</v>
      </c>
      <c r="L2567" s="3">
        <v>0</v>
      </c>
      <c r="M2567" s="4">
        <f>PI()*(K2567/2)^2/1000+PI()*(L2567/2)^2/1000</f>
        <v>2.8274333882308138</v>
      </c>
      <c r="N2567" s="33">
        <v>0</v>
      </c>
      <c r="O2567" s="3">
        <v>4</v>
      </c>
      <c r="P2567" s="3">
        <v>2.2759999999999998</v>
      </c>
      <c r="Q2567" s="3">
        <v>1.5720000000000001</v>
      </c>
      <c r="R2567" s="3">
        <v>1.534</v>
      </c>
      <c r="S2567" s="6">
        <v>0</v>
      </c>
      <c r="T2567" s="6">
        <f>R2567-S2567</f>
        <v>1.534</v>
      </c>
      <c r="U2567" s="3">
        <v>1.534</v>
      </c>
      <c r="V2567" s="6">
        <f>U2567-S2567</f>
        <v>1.534</v>
      </c>
      <c r="W2567" s="6">
        <f>100 - (1 - (((U2567-T2567)/U2567)+(S2567/T2567)))*100</f>
        <v>0</v>
      </c>
      <c r="X2567" s="3">
        <v>1.534</v>
      </c>
      <c r="Y2567" s="13">
        <f>(X2567-U2567)/U2567*100</f>
        <v>0</v>
      </c>
      <c r="Z2567" s="14">
        <f>IF(W2567&gt;10,"NA",Y2567)</f>
        <v>0</v>
      </c>
    </row>
    <row r="2568" spans="1:26" ht="19" x14ac:dyDescent="0.25">
      <c r="A2568" s="23">
        <v>2567</v>
      </c>
      <c r="B2568" s="5" t="s">
        <v>25</v>
      </c>
      <c r="C2568" s="3" t="s">
        <v>50</v>
      </c>
      <c r="D2568" s="3" t="s">
        <v>50</v>
      </c>
      <c r="E2568" s="3" t="s">
        <v>47</v>
      </c>
      <c r="F2568" s="3" t="s">
        <v>53</v>
      </c>
      <c r="G2568" s="3">
        <v>33</v>
      </c>
      <c r="H2568" s="3" t="s">
        <v>17</v>
      </c>
      <c r="I2568" s="3" t="s">
        <v>29</v>
      </c>
      <c r="J2568" s="3">
        <v>624</v>
      </c>
      <c r="K2568" s="3">
        <v>60</v>
      </c>
      <c r="L2568" s="3">
        <v>0</v>
      </c>
      <c r="M2568" s="4">
        <f>PI()*(K2568/2)^2/1000+PI()*(L2568/2)^2/1000</f>
        <v>2.8274333882308138</v>
      </c>
      <c r="N2568" s="33">
        <v>0</v>
      </c>
      <c r="O2568" s="3">
        <v>5</v>
      </c>
      <c r="P2568" s="3">
        <v>2.6379999999999999</v>
      </c>
      <c r="Q2568" s="3">
        <v>1.89</v>
      </c>
      <c r="R2568" s="3">
        <v>1.867</v>
      </c>
      <c r="S2568" s="6">
        <v>0</v>
      </c>
      <c r="T2568" s="6">
        <f>R2568-S2568</f>
        <v>1.867</v>
      </c>
      <c r="U2568" s="3">
        <v>1.867</v>
      </c>
      <c r="V2568" s="6">
        <f>U2568-S2568</f>
        <v>1.867</v>
      </c>
      <c r="W2568" s="6">
        <f>100 - (1 - (((U2568-T2568)/U2568)+(S2568/T2568)))*100</f>
        <v>0</v>
      </c>
      <c r="X2568" s="3">
        <v>1.867</v>
      </c>
      <c r="Y2568" s="13">
        <f>(X2568-U2568)/U2568*100</f>
        <v>0</v>
      </c>
      <c r="Z2568" s="14">
        <f>IF(W2568&gt;10,"NA",Y2568)</f>
        <v>0</v>
      </c>
    </row>
    <row r="2569" spans="1:26" ht="19" x14ac:dyDescent="0.25">
      <c r="A2569" s="23">
        <v>2568</v>
      </c>
      <c r="B2569" s="5" t="s">
        <v>25</v>
      </c>
      <c r="C2569" s="3" t="s">
        <v>50</v>
      </c>
      <c r="D2569" s="3" t="s">
        <v>50</v>
      </c>
      <c r="E2569" s="3" t="s">
        <v>47</v>
      </c>
      <c r="F2569" s="3" t="s">
        <v>53</v>
      </c>
      <c r="G2569" s="3">
        <v>33</v>
      </c>
      <c r="H2569" s="3" t="s">
        <v>17</v>
      </c>
      <c r="I2569" s="3" t="s">
        <v>29</v>
      </c>
      <c r="J2569" s="3">
        <v>624</v>
      </c>
      <c r="K2569" s="3">
        <v>60</v>
      </c>
      <c r="L2569" s="3">
        <v>0</v>
      </c>
      <c r="M2569" s="4">
        <f>PI()*(K2569/2)^2/1000+PI()*(L2569/2)^2/1000</f>
        <v>2.8274333882308138</v>
      </c>
      <c r="N2569" s="33">
        <v>0</v>
      </c>
      <c r="O2569" s="3">
        <v>6</v>
      </c>
      <c r="P2569" s="3">
        <v>2.641</v>
      </c>
      <c r="Q2569" s="3">
        <v>1.885</v>
      </c>
      <c r="R2569" s="3">
        <v>1.851</v>
      </c>
      <c r="S2569" s="6">
        <v>0</v>
      </c>
      <c r="T2569" s="6">
        <f>R2569-S2569</f>
        <v>1.851</v>
      </c>
      <c r="U2569" s="3">
        <v>1.867</v>
      </c>
      <c r="V2569" s="6">
        <f>U2569-S2569</f>
        <v>1.867</v>
      </c>
      <c r="W2569" s="6">
        <f>100 - (1 - (((U2569-T2569)/U2569)+(S2569/T2569)))*100</f>
        <v>0.85698982324583994</v>
      </c>
      <c r="X2569" s="3">
        <v>1.867</v>
      </c>
      <c r="Y2569" s="13">
        <f>(X2569-U2569)/U2569*100</f>
        <v>0</v>
      </c>
      <c r="Z2569" s="14">
        <f>IF(W2569&gt;10,"NA",Y2569)</f>
        <v>0</v>
      </c>
    </row>
    <row r="2570" spans="1:26" ht="19" x14ac:dyDescent="0.25">
      <c r="A2570" s="23">
        <v>2569</v>
      </c>
      <c r="B2570" s="5" t="s">
        <v>25</v>
      </c>
      <c r="C2570" s="3" t="s">
        <v>50</v>
      </c>
      <c r="D2570" s="3" t="s">
        <v>50</v>
      </c>
      <c r="E2570" s="3" t="s">
        <v>47</v>
      </c>
      <c r="F2570" s="3" t="s">
        <v>53</v>
      </c>
      <c r="G2570" s="3">
        <v>33</v>
      </c>
      <c r="H2570" s="3" t="s">
        <v>17</v>
      </c>
      <c r="I2570" s="3" t="s">
        <v>29</v>
      </c>
      <c r="J2570" s="3">
        <v>624</v>
      </c>
      <c r="K2570" s="3">
        <v>60</v>
      </c>
      <c r="L2570" s="3">
        <v>0</v>
      </c>
      <c r="M2570" s="4">
        <f>PI()*(K2570/2)^2/1000+PI()*(L2570/2)^2/1000</f>
        <v>2.8274333882308138</v>
      </c>
      <c r="N2570" s="33">
        <v>0</v>
      </c>
      <c r="O2570" s="3">
        <v>7</v>
      </c>
      <c r="P2570" s="3">
        <v>1.123</v>
      </c>
      <c r="Q2570" s="3">
        <v>0.497</v>
      </c>
      <c r="R2570" s="3">
        <v>0.497</v>
      </c>
      <c r="S2570" s="6">
        <v>0</v>
      </c>
      <c r="T2570" s="6">
        <f>R2570-S2570</f>
        <v>0.497</v>
      </c>
      <c r="U2570" s="3">
        <v>0.497</v>
      </c>
      <c r="V2570" s="6">
        <f>U2570-S2570</f>
        <v>0.497</v>
      </c>
      <c r="W2570" s="6">
        <f>100 - (1 - (((U2570-T2570)/U2570)+(S2570/T2570)))*100</f>
        <v>0</v>
      </c>
      <c r="X2570" s="3">
        <v>0.497</v>
      </c>
      <c r="Y2570" s="13">
        <f>(X2570-U2570)/U2570*100</f>
        <v>0</v>
      </c>
      <c r="Z2570" s="14">
        <f>IF(W2570&gt;10,"NA",Y2570)</f>
        <v>0</v>
      </c>
    </row>
    <row r="2571" spans="1:26" ht="19" x14ac:dyDescent="0.25">
      <c r="A2571" s="23">
        <v>2570</v>
      </c>
      <c r="B2571" s="5" t="s">
        <v>25</v>
      </c>
      <c r="C2571" s="3" t="s">
        <v>50</v>
      </c>
      <c r="D2571" s="3" t="s">
        <v>50</v>
      </c>
      <c r="E2571" s="3" t="s">
        <v>47</v>
      </c>
      <c r="F2571" s="3" t="s">
        <v>53</v>
      </c>
      <c r="G2571" s="3">
        <v>33</v>
      </c>
      <c r="H2571" s="3" t="s">
        <v>17</v>
      </c>
      <c r="I2571" s="3" t="s">
        <v>29</v>
      </c>
      <c r="J2571" s="3">
        <v>624</v>
      </c>
      <c r="K2571" s="3">
        <v>60</v>
      </c>
      <c r="L2571" s="3">
        <v>0</v>
      </c>
      <c r="M2571" s="4">
        <f>PI()*(K2571/2)^2/1000+PI()*(L2571/2)^2/1000</f>
        <v>2.8274333882308138</v>
      </c>
      <c r="N2571" s="33">
        <v>0</v>
      </c>
      <c r="O2571" s="3">
        <v>8</v>
      </c>
      <c r="P2571" s="3">
        <v>1.0820000000000001</v>
      </c>
      <c r="Q2571" s="3">
        <v>0.501</v>
      </c>
      <c r="R2571" s="3">
        <v>0.48799999999999999</v>
      </c>
      <c r="S2571" s="6">
        <v>0</v>
      </c>
      <c r="T2571" s="6">
        <f>R2571-S2571</f>
        <v>0.48799999999999999</v>
      </c>
      <c r="U2571" s="3">
        <v>0.48799999999999999</v>
      </c>
      <c r="V2571" s="6">
        <f>U2571-S2571</f>
        <v>0.48799999999999999</v>
      </c>
      <c r="W2571" s="6">
        <f>100 - (1 - (((U2571-T2571)/U2571)+(S2571/T2571)))*100</f>
        <v>0</v>
      </c>
      <c r="X2571" s="3">
        <v>0.48799999999999999</v>
      </c>
      <c r="Y2571" s="13">
        <f>(X2571-U2571)/U2571*100</f>
        <v>0</v>
      </c>
      <c r="Z2571" s="14">
        <f>IF(W2571&gt;10,"NA",Y2571)</f>
        <v>0</v>
      </c>
    </row>
    <row r="2572" spans="1:26" ht="19" x14ac:dyDescent="0.25">
      <c r="A2572" s="23">
        <v>2571</v>
      </c>
      <c r="B2572" s="5" t="s">
        <v>25</v>
      </c>
      <c r="C2572" s="3" t="s">
        <v>50</v>
      </c>
      <c r="D2572" s="3" t="s">
        <v>50</v>
      </c>
      <c r="E2572" s="3" t="s">
        <v>47</v>
      </c>
      <c r="F2572" s="3" t="s">
        <v>53</v>
      </c>
      <c r="G2572" s="3">
        <v>33</v>
      </c>
      <c r="H2572" s="3" t="s">
        <v>17</v>
      </c>
      <c r="I2572" s="3" t="s">
        <v>29</v>
      </c>
      <c r="J2572" s="3">
        <v>624</v>
      </c>
      <c r="K2572" s="3">
        <v>60</v>
      </c>
      <c r="L2572" s="3">
        <v>0</v>
      </c>
      <c r="M2572" s="4">
        <f>PI()*(K2572/2)^2/1000+PI()*(L2572/2)^2/1000</f>
        <v>2.8274333882308138</v>
      </c>
      <c r="N2572" s="33">
        <v>0</v>
      </c>
      <c r="O2572" s="3">
        <v>9</v>
      </c>
      <c r="P2572" s="3">
        <v>2.3340000000000001</v>
      </c>
      <c r="Q2572" s="3">
        <v>1.484</v>
      </c>
      <c r="R2572" s="3">
        <v>1.4510000000000001</v>
      </c>
      <c r="S2572" s="6">
        <v>0</v>
      </c>
      <c r="T2572" s="6">
        <f>R2572-S2572</f>
        <v>1.4510000000000001</v>
      </c>
      <c r="U2572" s="3">
        <v>1.627</v>
      </c>
      <c r="V2572" s="6">
        <f>U2572-S2572</f>
        <v>1.627</v>
      </c>
      <c r="W2572" s="6">
        <f>100 - (1 - (((U2572-T2572)/U2572)+(S2572/T2572)))*100</f>
        <v>10.817455439459124</v>
      </c>
      <c r="X2572" s="3">
        <v>1.627</v>
      </c>
      <c r="Y2572" s="13">
        <f>(X2572-U2572)/U2572*100</f>
        <v>0</v>
      </c>
      <c r="Z2572" s="14" t="str">
        <f>IF(W2572&gt;10,"NA",Y2572)</f>
        <v>NA</v>
      </c>
    </row>
    <row r="2573" spans="1:26" ht="19" x14ac:dyDescent="0.25">
      <c r="A2573" s="23">
        <v>2572</v>
      </c>
      <c r="B2573" s="5" t="s">
        <v>25</v>
      </c>
      <c r="C2573" s="3" t="s">
        <v>50</v>
      </c>
      <c r="D2573" s="3" t="s">
        <v>50</v>
      </c>
      <c r="E2573" s="3" t="s">
        <v>47</v>
      </c>
      <c r="F2573" s="3" t="s">
        <v>53</v>
      </c>
      <c r="G2573" s="3">
        <v>33</v>
      </c>
      <c r="H2573" s="3" t="s">
        <v>17</v>
      </c>
      <c r="I2573" s="3" t="s">
        <v>29</v>
      </c>
      <c r="J2573" s="3">
        <v>624</v>
      </c>
      <c r="K2573" s="3">
        <v>60</v>
      </c>
      <c r="L2573" s="3">
        <v>0</v>
      </c>
      <c r="M2573" s="4">
        <f>PI()*(K2573/2)^2/1000+PI()*(L2573/2)^2/1000</f>
        <v>2.8274333882308138</v>
      </c>
      <c r="N2573" s="33">
        <v>1</v>
      </c>
      <c r="O2573" s="3">
        <v>10</v>
      </c>
      <c r="P2573" s="3">
        <v>1.3959999999999999</v>
      </c>
      <c r="Q2573" s="3">
        <v>0.92400000000000004</v>
      </c>
      <c r="R2573" s="3">
        <v>0.92400000000000004</v>
      </c>
      <c r="S2573" s="6">
        <v>0</v>
      </c>
      <c r="T2573" s="6">
        <f>R2573-S2573</f>
        <v>0.92400000000000004</v>
      </c>
      <c r="U2573" s="3">
        <v>0.92400000000000004</v>
      </c>
      <c r="V2573" s="6">
        <f>U2573-S2573</f>
        <v>0.92400000000000004</v>
      </c>
      <c r="W2573" s="6">
        <f>100 - (1 - (((U2573-T2573)/U2573)+(S2573/T2573)))*100</f>
        <v>0</v>
      </c>
      <c r="X2573" s="3">
        <v>0.92400000000000004</v>
      </c>
      <c r="Y2573" s="13">
        <f>(X2573-U2573)/U2573*100</f>
        <v>0</v>
      </c>
      <c r="Z2573" s="14">
        <f>IF(W2573&gt;10,"NA",Y2573)</f>
        <v>0</v>
      </c>
    </row>
    <row r="2574" spans="1:26" ht="19" x14ac:dyDescent="0.25">
      <c r="A2574" s="23">
        <v>2573</v>
      </c>
      <c r="B2574" s="5" t="s">
        <v>25</v>
      </c>
      <c r="C2574" s="3" t="s">
        <v>52</v>
      </c>
      <c r="D2574" s="3" t="s">
        <v>52</v>
      </c>
      <c r="E2574" s="3" t="s">
        <v>47</v>
      </c>
      <c r="F2574" s="3" t="s">
        <v>53</v>
      </c>
      <c r="G2574" s="3">
        <v>44</v>
      </c>
      <c r="H2574" s="3" t="s">
        <v>9</v>
      </c>
      <c r="I2574" s="3" t="s">
        <v>13</v>
      </c>
      <c r="J2574" s="3">
        <v>741</v>
      </c>
      <c r="K2574" s="3">
        <v>30</v>
      </c>
      <c r="L2574" s="3">
        <v>24</v>
      </c>
      <c r="M2574" s="4">
        <f>PI()*(K2574/2)^2/1000+PI()*(L2574/2)^2/1000</f>
        <v>1.1592476891746337</v>
      </c>
      <c r="N2574" s="33">
        <v>1</v>
      </c>
      <c r="O2574" s="3">
        <v>1</v>
      </c>
      <c r="P2574" s="3">
        <v>2.5499999999999998</v>
      </c>
      <c r="Q2574" s="3">
        <v>2.2080000000000002</v>
      </c>
      <c r="R2574" s="3">
        <v>2.121</v>
      </c>
      <c r="S2574" s="6">
        <v>0</v>
      </c>
      <c r="T2574" s="6">
        <f>R2574-S2574</f>
        <v>2.121</v>
      </c>
      <c r="U2574" s="3">
        <v>2.165</v>
      </c>
      <c r="V2574" s="6">
        <f>U2574-S2574</f>
        <v>2.165</v>
      </c>
      <c r="W2574" s="6">
        <f>100 - (1 - (((U2574-T2574)/U2574)+(S2574/T2574)))*100</f>
        <v>2.0323325635103942</v>
      </c>
      <c r="X2574" s="3">
        <v>2.165</v>
      </c>
      <c r="Y2574" s="13">
        <f>(X2574-U2574)/U2574*100</f>
        <v>0</v>
      </c>
      <c r="Z2574" s="14">
        <f>IF(W2574&gt;10,"NA",Y2574)</f>
        <v>0</v>
      </c>
    </row>
    <row r="2575" spans="1:26" ht="19" x14ac:dyDescent="0.25">
      <c r="A2575" s="23">
        <v>2574</v>
      </c>
      <c r="B2575" s="5" t="s">
        <v>25</v>
      </c>
      <c r="C2575" s="3" t="s">
        <v>52</v>
      </c>
      <c r="D2575" s="3" t="s">
        <v>52</v>
      </c>
      <c r="E2575" s="3" t="s">
        <v>47</v>
      </c>
      <c r="F2575" s="3" t="s">
        <v>53</v>
      </c>
      <c r="G2575" s="3">
        <v>44</v>
      </c>
      <c r="H2575" s="3" t="s">
        <v>9</v>
      </c>
      <c r="I2575" s="3" t="s">
        <v>13</v>
      </c>
      <c r="J2575" s="3">
        <v>741</v>
      </c>
      <c r="K2575" s="3">
        <v>30</v>
      </c>
      <c r="L2575" s="3">
        <v>24</v>
      </c>
      <c r="M2575" s="4">
        <f>PI()*(K2575/2)^2/1000+PI()*(L2575/2)^2/1000</f>
        <v>1.1592476891746337</v>
      </c>
      <c r="N2575" s="33">
        <v>1</v>
      </c>
      <c r="O2575" s="3">
        <v>2</v>
      </c>
      <c r="P2575" s="3">
        <v>2.9950000000000001</v>
      </c>
      <c r="Q2575" s="3">
        <v>2.4209999999999998</v>
      </c>
      <c r="R2575" s="3">
        <v>2.3410000000000002</v>
      </c>
      <c r="S2575" s="6">
        <v>0</v>
      </c>
      <c r="T2575" s="6">
        <f>R2575-S2575</f>
        <v>2.3410000000000002</v>
      </c>
      <c r="U2575" s="3">
        <v>2.3410000000000002</v>
      </c>
      <c r="V2575" s="6">
        <f>U2575-S2575</f>
        <v>2.3410000000000002</v>
      </c>
      <c r="W2575" s="6">
        <f>100 - (1 - (((U2575-T2575)/U2575)+(S2575/T2575)))*100</f>
        <v>0</v>
      </c>
      <c r="X2575" s="3">
        <v>2.3410000000000002</v>
      </c>
      <c r="Y2575" s="13">
        <f>(X2575-U2575)/U2575*100</f>
        <v>0</v>
      </c>
      <c r="Z2575" s="14">
        <f>IF(W2575&gt;10,"NA",Y2575)</f>
        <v>0</v>
      </c>
    </row>
    <row r="2576" spans="1:26" ht="19" x14ac:dyDescent="0.25">
      <c r="A2576" s="23">
        <v>2575</v>
      </c>
      <c r="B2576" s="5" t="s">
        <v>25</v>
      </c>
      <c r="C2576" s="3" t="s">
        <v>52</v>
      </c>
      <c r="D2576" s="3" t="s">
        <v>52</v>
      </c>
      <c r="E2576" s="3" t="s">
        <v>47</v>
      </c>
      <c r="F2576" s="3" t="s">
        <v>53</v>
      </c>
      <c r="G2576" s="3">
        <v>44</v>
      </c>
      <c r="H2576" s="3" t="s">
        <v>9</v>
      </c>
      <c r="I2576" s="3" t="s">
        <v>13</v>
      </c>
      <c r="J2576" s="3">
        <v>741</v>
      </c>
      <c r="K2576" s="3">
        <v>30</v>
      </c>
      <c r="L2576" s="3">
        <v>24</v>
      </c>
      <c r="M2576" s="4">
        <f>PI()*(K2576/2)^2/1000+PI()*(L2576/2)^2/1000</f>
        <v>1.1592476891746337</v>
      </c>
      <c r="N2576" s="33">
        <v>0</v>
      </c>
      <c r="O2576" s="3">
        <v>3</v>
      </c>
      <c r="P2576" s="3">
        <v>2.9049999999999998</v>
      </c>
      <c r="Q2576" s="3">
        <v>2.355</v>
      </c>
      <c r="R2576" s="3">
        <v>2.2730000000000001</v>
      </c>
      <c r="S2576" s="6">
        <v>0</v>
      </c>
      <c r="T2576" s="6">
        <f>R2576-S2576</f>
        <v>2.2730000000000001</v>
      </c>
      <c r="U2576" s="3">
        <v>2.3319999999999999</v>
      </c>
      <c r="V2576" s="6">
        <f>U2576-S2576</f>
        <v>2.3319999999999999</v>
      </c>
      <c r="W2576" s="6">
        <f>100 - (1 - (((U2576-T2576)/U2576)+(S2576/T2576)))*100</f>
        <v>2.5300171526586439</v>
      </c>
      <c r="X2576" s="3">
        <v>2.3319999999999999</v>
      </c>
      <c r="Y2576" s="13">
        <f>(X2576-U2576)/U2576*100</f>
        <v>0</v>
      </c>
      <c r="Z2576" s="14">
        <f>IF(W2576&gt;10,"NA",Y2576)</f>
        <v>0</v>
      </c>
    </row>
    <row r="2577" spans="1:26" ht="19" x14ac:dyDescent="0.25">
      <c r="A2577" s="23">
        <v>2576</v>
      </c>
      <c r="B2577" s="5" t="s">
        <v>25</v>
      </c>
      <c r="C2577" s="3" t="s">
        <v>52</v>
      </c>
      <c r="D2577" s="3" t="s">
        <v>52</v>
      </c>
      <c r="E2577" s="3" t="s">
        <v>47</v>
      </c>
      <c r="F2577" s="3" t="s">
        <v>53</v>
      </c>
      <c r="G2577" s="3">
        <v>44</v>
      </c>
      <c r="H2577" s="3" t="s">
        <v>9</v>
      </c>
      <c r="I2577" s="3" t="s">
        <v>13</v>
      </c>
      <c r="J2577" s="3">
        <v>741</v>
      </c>
      <c r="K2577" s="3">
        <v>30</v>
      </c>
      <c r="L2577" s="3">
        <v>24</v>
      </c>
      <c r="M2577" s="4">
        <f>PI()*(K2577/2)^2/1000+PI()*(L2577/2)^2/1000</f>
        <v>1.1592476891746337</v>
      </c>
      <c r="N2577" s="33">
        <v>1</v>
      </c>
      <c r="O2577" s="3">
        <v>4</v>
      </c>
      <c r="P2577" s="3">
        <v>3.246</v>
      </c>
      <c r="Q2577" s="3">
        <v>2.8980000000000001</v>
      </c>
      <c r="R2577" s="3">
        <v>2.8</v>
      </c>
      <c r="S2577" s="6">
        <v>0</v>
      </c>
      <c r="T2577" s="6">
        <f>R2577-S2577</f>
        <v>2.8</v>
      </c>
      <c r="U2577" s="3">
        <v>2.8639999999999999</v>
      </c>
      <c r="V2577" s="6">
        <f>U2577-S2577</f>
        <v>2.8639999999999999</v>
      </c>
      <c r="W2577" s="6">
        <f>100 - (1 - (((U2577-T2577)/U2577)+(S2577/T2577)))*100</f>
        <v>2.2346368715083713</v>
      </c>
      <c r="X2577" s="3">
        <v>2.8639999999999999</v>
      </c>
      <c r="Y2577" s="13">
        <f>(X2577-U2577)/U2577*100</f>
        <v>0</v>
      </c>
      <c r="Z2577" s="14">
        <f>IF(W2577&gt;10,"NA",Y2577)</f>
        <v>0</v>
      </c>
    </row>
    <row r="2578" spans="1:26" ht="19" x14ac:dyDescent="0.25">
      <c r="A2578" s="23">
        <v>2577</v>
      </c>
      <c r="B2578" s="5" t="s">
        <v>25</v>
      </c>
      <c r="C2578" s="3" t="s">
        <v>52</v>
      </c>
      <c r="D2578" s="3" t="s">
        <v>52</v>
      </c>
      <c r="E2578" s="3" t="s">
        <v>47</v>
      </c>
      <c r="F2578" s="3" t="s">
        <v>53</v>
      </c>
      <c r="G2578" s="3">
        <v>44</v>
      </c>
      <c r="H2578" s="3" t="s">
        <v>9</v>
      </c>
      <c r="I2578" s="3" t="s">
        <v>13</v>
      </c>
      <c r="J2578" s="3">
        <v>741</v>
      </c>
      <c r="K2578" s="3">
        <v>30</v>
      </c>
      <c r="L2578" s="3">
        <v>24</v>
      </c>
      <c r="M2578" s="4">
        <f>PI()*(K2578/2)^2/1000+PI()*(L2578/2)^2/1000</f>
        <v>1.1592476891746337</v>
      </c>
      <c r="N2578" s="33">
        <v>1</v>
      </c>
      <c r="O2578" s="3">
        <v>5</v>
      </c>
      <c r="P2578" s="3">
        <v>2.6949999999999998</v>
      </c>
      <c r="Q2578" s="3">
        <v>1.643</v>
      </c>
      <c r="R2578" s="3">
        <v>1.643</v>
      </c>
      <c r="S2578" s="6">
        <v>0</v>
      </c>
      <c r="T2578" s="6">
        <f>R2578-S2578</f>
        <v>1.643</v>
      </c>
      <c r="U2578" s="3">
        <v>1.6950000000000001</v>
      </c>
      <c r="V2578" s="6">
        <f>U2578-S2578</f>
        <v>1.6950000000000001</v>
      </c>
      <c r="W2578" s="6">
        <f>100 - (1 - (((U2578-T2578)/U2578)+(S2578/T2578)))*100</f>
        <v>3.0678466076696225</v>
      </c>
      <c r="X2578" s="3">
        <v>1.6950000000000001</v>
      </c>
      <c r="Y2578" s="13">
        <f>(X2578-U2578)/U2578*100</f>
        <v>0</v>
      </c>
      <c r="Z2578" s="14">
        <f>IF(W2578&gt;10,"NA",Y2578)</f>
        <v>0</v>
      </c>
    </row>
    <row r="2579" spans="1:26" ht="19" x14ac:dyDescent="0.25">
      <c r="A2579" s="23">
        <v>2578</v>
      </c>
      <c r="B2579" s="5" t="s">
        <v>25</v>
      </c>
      <c r="C2579" s="3" t="s">
        <v>52</v>
      </c>
      <c r="D2579" s="3" t="s">
        <v>52</v>
      </c>
      <c r="E2579" s="3" t="s">
        <v>47</v>
      </c>
      <c r="F2579" s="3" t="s">
        <v>53</v>
      </c>
      <c r="G2579" s="3">
        <v>44</v>
      </c>
      <c r="H2579" s="3" t="s">
        <v>9</v>
      </c>
      <c r="I2579" s="3" t="s">
        <v>13</v>
      </c>
      <c r="J2579" s="3">
        <v>741</v>
      </c>
      <c r="K2579" s="3">
        <v>30</v>
      </c>
      <c r="L2579" s="3">
        <v>24</v>
      </c>
      <c r="M2579" s="4">
        <f>PI()*(K2579/2)^2/1000+PI()*(L2579/2)^2/1000</f>
        <v>1.1592476891746337</v>
      </c>
      <c r="N2579" s="33">
        <v>0</v>
      </c>
      <c r="O2579" s="3">
        <v>6</v>
      </c>
      <c r="P2579" s="3">
        <v>3.2919999999999998</v>
      </c>
      <c r="Q2579" s="3">
        <v>2.706</v>
      </c>
      <c r="R2579" s="3">
        <v>2.6059999999999999</v>
      </c>
      <c r="S2579" s="6">
        <v>0</v>
      </c>
      <c r="T2579" s="6">
        <f>R2579-S2579</f>
        <v>2.6059999999999999</v>
      </c>
      <c r="U2579" s="3">
        <v>2.6059999999999999</v>
      </c>
      <c r="V2579" s="6">
        <f>U2579-S2579</f>
        <v>2.6059999999999999</v>
      </c>
      <c r="W2579" s="6">
        <f>100 - (1 - (((U2579-T2579)/U2579)+(S2579/T2579)))*100</f>
        <v>0</v>
      </c>
      <c r="X2579" s="3">
        <v>2.6059999999999999</v>
      </c>
      <c r="Y2579" s="13">
        <f>(X2579-U2579)/U2579*100</f>
        <v>0</v>
      </c>
      <c r="Z2579" s="14">
        <f>IF(W2579&gt;10,"NA",Y2579)</f>
        <v>0</v>
      </c>
    </row>
    <row r="2580" spans="1:26" ht="19" x14ac:dyDescent="0.25">
      <c r="A2580" s="23">
        <v>2579</v>
      </c>
      <c r="B2580" s="5" t="s">
        <v>25</v>
      </c>
      <c r="C2580" s="3" t="s">
        <v>52</v>
      </c>
      <c r="D2580" s="3" t="s">
        <v>52</v>
      </c>
      <c r="E2580" s="3" t="s">
        <v>47</v>
      </c>
      <c r="F2580" s="3" t="s">
        <v>53</v>
      </c>
      <c r="G2580" s="3">
        <v>44</v>
      </c>
      <c r="H2580" s="3" t="s">
        <v>9</v>
      </c>
      <c r="I2580" s="3" t="s">
        <v>13</v>
      </c>
      <c r="J2580" s="3">
        <v>741</v>
      </c>
      <c r="K2580" s="3">
        <v>30</v>
      </c>
      <c r="L2580" s="3">
        <v>24</v>
      </c>
      <c r="M2580" s="4">
        <f>PI()*(K2580/2)^2/1000+PI()*(L2580/2)^2/1000</f>
        <v>1.1592476891746337</v>
      </c>
      <c r="N2580" s="33">
        <v>0</v>
      </c>
      <c r="O2580" s="3">
        <v>7</v>
      </c>
      <c r="P2580" s="3">
        <v>2.5640000000000001</v>
      </c>
      <c r="Q2580" s="3">
        <v>2.0920000000000001</v>
      </c>
      <c r="R2580" s="3">
        <v>2.0550000000000002</v>
      </c>
      <c r="S2580" s="6">
        <v>0</v>
      </c>
      <c r="T2580" s="6">
        <f>R2580-S2580</f>
        <v>2.0550000000000002</v>
      </c>
      <c r="U2580" s="3">
        <v>2.0550000000000002</v>
      </c>
      <c r="V2580" s="6">
        <f>U2580-S2580</f>
        <v>2.0550000000000002</v>
      </c>
      <c r="W2580" s="6">
        <f>100 - (1 - (((U2580-T2580)/U2580)+(S2580/T2580)))*100</f>
        <v>0</v>
      </c>
      <c r="X2580" s="3">
        <v>2.0550000000000002</v>
      </c>
      <c r="Y2580" s="13">
        <f>(X2580-U2580)/U2580*100</f>
        <v>0</v>
      </c>
      <c r="Z2580" s="14">
        <f>IF(W2580&gt;10,"NA",Y2580)</f>
        <v>0</v>
      </c>
    </row>
    <row r="2581" spans="1:26" ht="19" x14ac:dyDescent="0.25">
      <c r="A2581" s="23">
        <v>2580</v>
      </c>
      <c r="B2581" s="5" t="s">
        <v>25</v>
      </c>
      <c r="C2581" s="3" t="s">
        <v>52</v>
      </c>
      <c r="D2581" s="3" t="s">
        <v>52</v>
      </c>
      <c r="E2581" s="3" t="s">
        <v>47</v>
      </c>
      <c r="F2581" s="3" t="s">
        <v>53</v>
      </c>
      <c r="G2581" s="3">
        <v>44</v>
      </c>
      <c r="H2581" s="3" t="s">
        <v>9</v>
      </c>
      <c r="I2581" s="3" t="s">
        <v>13</v>
      </c>
      <c r="J2581" s="3">
        <v>741</v>
      </c>
      <c r="K2581" s="3">
        <v>30</v>
      </c>
      <c r="L2581" s="3">
        <v>24</v>
      </c>
      <c r="M2581" s="4">
        <f>PI()*(K2581/2)^2/1000+PI()*(L2581/2)^2/1000</f>
        <v>1.1592476891746337</v>
      </c>
      <c r="N2581" s="33">
        <v>0</v>
      </c>
      <c r="O2581" s="3">
        <v>8</v>
      </c>
      <c r="P2581" s="3">
        <v>3.1739999999999999</v>
      </c>
      <c r="Q2581" s="3">
        <v>2.4540000000000002</v>
      </c>
      <c r="R2581" s="3">
        <v>2.4129999999999998</v>
      </c>
      <c r="S2581" s="6">
        <v>0</v>
      </c>
      <c r="T2581" s="6">
        <f>R2581-S2581</f>
        <v>2.4129999999999998</v>
      </c>
      <c r="U2581" s="3">
        <v>2.4129999999999998</v>
      </c>
      <c r="V2581" s="6">
        <f>U2581-S2581</f>
        <v>2.4129999999999998</v>
      </c>
      <c r="W2581" s="6">
        <f>100 - (1 - (((U2581-T2581)/U2581)+(S2581/T2581)))*100</f>
        <v>0</v>
      </c>
      <c r="X2581" s="3">
        <v>2.4129999999999998</v>
      </c>
      <c r="Y2581" s="13">
        <f>(X2581-U2581)/U2581*100</f>
        <v>0</v>
      </c>
      <c r="Z2581" s="14">
        <f>IF(W2581&gt;10,"NA",Y2581)</f>
        <v>0</v>
      </c>
    </row>
    <row r="2582" spans="1:26" ht="19" x14ac:dyDescent="0.25">
      <c r="A2582" s="23">
        <v>2581</v>
      </c>
      <c r="B2582" s="5" t="s">
        <v>25</v>
      </c>
      <c r="C2582" s="3" t="s">
        <v>52</v>
      </c>
      <c r="D2582" s="3" t="s">
        <v>52</v>
      </c>
      <c r="E2582" s="3" t="s">
        <v>47</v>
      </c>
      <c r="F2582" s="3" t="s">
        <v>53</v>
      </c>
      <c r="G2582" s="3">
        <v>44</v>
      </c>
      <c r="H2582" s="3" t="s">
        <v>9</v>
      </c>
      <c r="I2582" s="3" t="s">
        <v>13</v>
      </c>
      <c r="J2582" s="3">
        <v>741</v>
      </c>
      <c r="K2582" s="3">
        <v>30</v>
      </c>
      <c r="L2582" s="3">
        <v>24</v>
      </c>
      <c r="M2582" s="4">
        <f>PI()*(K2582/2)^2/1000+PI()*(L2582/2)^2/1000</f>
        <v>1.1592476891746337</v>
      </c>
      <c r="N2582" s="33">
        <v>0</v>
      </c>
      <c r="O2582" s="3">
        <v>9</v>
      </c>
      <c r="P2582" s="3">
        <v>3.32</v>
      </c>
      <c r="Q2582" s="3">
        <v>2.5249999999999999</v>
      </c>
      <c r="R2582" s="3">
        <v>2.476</v>
      </c>
      <c r="S2582" s="6">
        <v>0</v>
      </c>
      <c r="T2582" s="6">
        <f>R2582-S2582</f>
        <v>2.476</v>
      </c>
      <c r="U2582" s="3">
        <v>2.5739999999999998</v>
      </c>
      <c r="V2582" s="6">
        <f>U2582-S2582</f>
        <v>2.5739999999999998</v>
      </c>
      <c r="W2582" s="6">
        <f>100 - (1 - (((U2582-T2582)/U2582)+(S2582/T2582)))*100</f>
        <v>3.8073038073038106</v>
      </c>
      <c r="X2582" s="3">
        <v>2.5739999999999998</v>
      </c>
      <c r="Y2582" s="13">
        <f>(X2582-U2582)/U2582*100</f>
        <v>0</v>
      </c>
      <c r="Z2582" s="14">
        <f>IF(W2582&gt;10,"NA",Y2582)</f>
        <v>0</v>
      </c>
    </row>
    <row r="2583" spans="1:26" ht="19" x14ac:dyDescent="0.25">
      <c r="A2583" s="23">
        <v>2582</v>
      </c>
      <c r="B2583" s="5" t="s">
        <v>25</v>
      </c>
      <c r="C2583" s="3" t="s">
        <v>52</v>
      </c>
      <c r="D2583" s="3" t="s">
        <v>52</v>
      </c>
      <c r="E2583" s="3" t="s">
        <v>47</v>
      </c>
      <c r="F2583" s="3" t="s">
        <v>53</v>
      </c>
      <c r="G2583" s="3">
        <v>44</v>
      </c>
      <c r="H2583" s="3" t="s">
        <v>9</v>
      </c>
      <c r="I2583" s="3" t="s">
        <v>13</v>
      </c>
      <c r="J2583" s="3">
        <v>741</v>
      </c>
      <c r="K2583" s="3">
        <v>30</v>
      </c>
      <c r="L2583" s="3">
        <v>24</v>
      </c>
      <c r="M2583" s="4">
        <f>PI()*(K2583/2)^2/1000+PI()*(L2583/2)^2/1000</f>
        <v>1.1592476891746337</v>
      </c>
      <c r="N2583" s="33">
        <v>0</v>
      </c>
      <c r="O2583" s="3">
        <v>10</v>
      </c>
      <c r="P2583" s="3">
        <v>3.3839999999999999</v>
      </c>
      <c r="Q2583" s="3">
        <v>2.6709999999999998</v>
      </c>
      <c r="R2583" s="3">
        <v>2.601</v>
      </c>
      <c r="S2583" s="6">
        <v>0</v>
      </c>
      <c r="T2583" s="6">
        <f>R2583-S2583</f>
        <v>2.601</v>
      </c>
      <c r="U2583" s="3">
        <v>2.601</v>
      </c>
      <c r="V2583" s="6">
        <f>U2583-S2583</f>
        <v>2.601</v>
      </c>
      <c r="W2583" s="6">
        <f>100 - (1 - (((U2583-T2583)/U2583)+(S2583/T2583)))*100</f>
        <v>0</v>
      </c>
      <c r="X2583" s="3">
        <v>2.601</v>
      </c>
      <c r="Y2583" s="13">
        <f>(X2583-U2583)/U2583*100</f>
        <v>0</v>
      </c>
      <c r="Z2583" s="14">
        <f>IF(W2583&gt;10,"NA",Y2583)</f>
        <v>0</v>
      </c>
    </row>
    <row r="2584" spans="1:26" ht="19" x14ac:dyDescent="0.25">
      <c r="A2584" s="23">
        <v>2583</v>
      </c>
      <c r="B2584" s="5" t="s">
        <v>25</v>
      </c>
      <c r="C2584" s="3" t="s">
        <v>52</v>
      </c>
      <c r="D2584" s="3" t="s">
        <v>52</v>
      </c>
      <c r="E2584" s="3" t="s">
        <v>47</v>
      </c>
      <c r="F2584" s="3" t="s">
        <v>53</v>
      </c>
      <c r="G2584" s="3">
        <v>44</v>
      </c>
      <c r="H2584" s="3" t="s">
        <v>9</v>
      </c>
      <c r="I2584" s="3" t="s">
        <v>13</v>
      </c>
      <c r="J2584" s="3">
        <v>741</v>
      </c>
      <c r="K2584" s="3">
        <v>30</v>
      </c>
      <c r="L2584" s="3">
        <v>24</v>
      </c>
      <c r="M2584" s="4">
        <f>PI()*(K2584/2)^2/1000+PI()*(L2584/2)^2/1000</f>
        <v>1.1592476891746337</v>
      </c>
      <c r="N2584" s="33">
        <v>0</v>
      </c>
      <c r="O2584" s="3">
        <v>11</v>
      </c>
      <c r="P2584" s="3">
        <v>2.024</v>
      </c>
      <c r="Q2584" s="3">
        <v>1.4830000000000001</v>
      </c>
      <c r="R2584" s="3">
        <v>1.4039999999999999</v>
      </c>
      <c r="S2584" s="6">
        <v>0</v>
      </c>
      <c r="T2584" s="6">
        <f>R2584-S2584</f>
        <v>1.4039999999999999</v>
      </c>
      <c r="U2584" s="3">
        <v>1.454</v>
      </c>
      <c r="V2584" s="6">
        <f>U2584-S2584</f>
        <v>1.454</v>
      </c>
      <c r="W2584" s="6">
        <f>100 - (1 - (((U2584-T2584)/U2584)+(S2584/T2584)))*100</f>
        <v>3.4387895460797751</v>
      </c>
      <c r="X2584" s="3">
        <v>1.454</v>
      </c>
      <c r="Y2584" s="13">
        <f>(X2584-U2584)/U2584*100</f>
        <v>0</v>
      </c>
      <c r="Z2584" s="14">
        <f>IF(W2584&gt;10,"NA",Y2584)</f>
        <v>0</v>
      </c>
    </row>
    <row r="2585" spans="1:26" ht="19" x14ac:dyDescent="0.25">
      <c r="A2585" s="23">
        <v>2584</v>
      </c>
      <c r="B2585" s="5" t="s">
        <v>25</v>
      </c>
      <c r="C2585" s="3" t="s">
        <v>52</v>
      </c>
      <c r="D2585" s="3" t="s">
        <v>52</v>
      </c>
      <c r="E2585" s="3" t="s">
        <v>47</v>
      </c>
      <c r="F2585" s="3" t="s">
        <v>53</v>
      </c>
      <c r="G2585" s="3">
        <v>44</v>
      </c>
      <c r="H2585" s="3" t="s">
        <v>17</v>
      </c>
      <c r="I2585" s="3" t="s">
        <v>13</v>
      </c>
      <c r="J2585" s="3">
        <v>741</v>
      </c>
      <c r="K2585" s="3">
        <v>30</v>
      </c>
      <c r="L2585" s="3">
        <v>24</v>
      </c>
      <c r="M2585" s="4">
        <f>PI()*(K2585/2)^2/1000+PI()*(L2585/2)^2/1000</f>
        <v>1.1592476891746337</v>
      </c>
      <c r="N2585" s="33">
        <v>0</v>
      </c>
      <c r="O2585" s="3">
        <v>1</v>
      </c>
      <c r="P2585" s="3">
        <v>3.0630000000000002</v>
      </c>
      <c r="Q2585" s="3">
        <v>2.613</v>
      </c>
      <c r="R2585" s="3">
        <v>2.5529999999999999</v>
      </c>
      <c r="S2585" s="6">
        <v>0</v>
      </c>
      <c r="T2585" s="6">
        <f>R2585-S2585</f>
        <v>2.5529999999999999</v>
      </c>
      <c r="U2585" s="3">
        <v>2.5529999999999999</v>
      </c>
      <c r="V2585" s="6">
        <f>U2585-S2585</f>
        <v>2.5529999999999999</v>
      </c>
      <c r="W2585" s="6">
        <f>100 - (1 - (((U2585-T2585)/U2585)+(S2585/T2585)))*100</f>
        <v>0</v>
      </c>
      <c r="X2585" s="3">
        <v>2.5529999999999999</v>
      </c>
      <c r="Y2585" s="13">
        <f>(X2585-U2585)/U2585*100</f>
        <v>0</v>
      </c>
      <c r="Z2585" s="14">
        <f>IF(W2585&gt;10,"NA",Y2585)</f>
        <v>0</v>
      </c>
    </row>
    <row r="2586" spans="1:26" ht="19" x14ac:dyDescent="0.25">
      <c r="A2586" s="23">
        <v>2585</v>
      </c>
      <c r="B2586" s="5" t="s">
        <v>25</v>
      </c>
      <c r="C2586" s="3" t="s">
        <v>52</v>
      </c>
      <c r="D2586" s="3" t="s">
        <v>52</v>
      </c>
      <c r="E2586" s="3" t="s">
        <v>47</v>
      </c>
      <c r="F2586" s="3" t="s">
        <v>53</v>
      </c>
      <c r="G2586" s="3">
        <v>44</v>
      </c>
      <c r="H2586" s="3" t="s">
        <v>17</v>
      </c>
      <c r="I2586" s="3" t="s">
        <v>13</v>
      </c>
      <c r="J2586" s="3">
        <v>741</v>
      </c>
      <c r="K2586" s="3">
        <v>30</v>
      </c>
      <c r="L2586" s="3">
        <v>24</v>
      </c>
      <c r="M2586" s="4">
        <f>PI()*(K2586/2)^2/1000+PI()*(L2586/2)^2/1000</f>
        <v>1.1592476891746337</v>
      </c>
      <c r="N2586" s="33">
        <v>0</v>
      </c>
      <c r="O2586" s="3">
        <v>2</v>
      </c>
      <c r="P2586" s="3">
        <v>2.0680000000000001</v>
      </c>
      <c r="Q2586" s="3">
        <v>0.95399999999999996</v>
      </c>
      <c r="R2586" s="3">
        <v>0.95399999999999996</v>
      </c>
      <c r="S2586" s="6">
        <v>0</v>
      </c>
      <c r="T2586" s="6">
        <f>R2586-S2586</f>
        <v>0.95399999999999996</v>
      </c>
      <c r="U2586" s="3">
        <v>1.3360000000000001</v>
      </c>
      <c r="V2586" s="6">
        <f>U2586-S2586</f>
        <v>1.3360000000000001</v>
      </c>
      <c r="W2586" s="6">
        <f>100 - (1 - (((U2586-T2586)/U2586)+(S2586/T2586)))*100</f>
        <v>28.592814371257489</v>
      </c>
      <c r="X2586" s="3">
        <v>1.3360000000000001</v>
      </c>
      <c r="Y2586" s="13">
        <f>(X2586-U2586)/U2586*100</f>
        <v>0</v>
      </c>
      <c r="Z2586" s="14" t="str">
        <f>IF(W2586&gt;10,"NA",Y2586)</f>
        <v>NA</v>
      </c>
    </row>
    <row r="2587" spans="1:26" ht="19" x14ac:dyDescent="0.25">
      <c r="A2587" s="23">
        <v>2586</v>
      </c>
      <c r="B2587" s="5" t="s">
        <v>25</v>
      </c>
      <c r="C2587" s="3" t="s">
        <v>52</v>
      </c>
      <c r="D2587" s="3" t="s">
        <v>52</v>
      </c>
      <c r="E2587" s="3" t="s">
        <v>47</v>
      </c>
      <c r="F2587" s="3" t="s">
        <v>53</v>
      </c>
      <c r="G2587" s="3">
        <v>44</v>
      </c>
      <c r="H2587" s="3" t="s">
        <v>17</v>
      </c>
      <c r="I2587" s="3" t="s">
        <v>13</v>
      </c>
      <c r="J2587" s="3">
        <v>741</v>
      </c>
      <c r="K2587" s="3">
        <v>30</v>
      </c>
      <c r="L2587" s="3">
        <v>24</v>
      </c>
      <c r="M2587" s="4">
        <f>PI()*(K2587/2)^2/1000+PI()*(L2587/2)^2/1000</f>
        <v>1.1592476891746337</v>
      </c>
      <c r="N2587" s="33">
        <v>0</v>
      </c>
      <c r="O2587" s="3">
        <v>3</v>
      </c>
      <c r="P2587" s="3">
        <v>2.137</v>
      </c>
      <c r="Q2587" s="3">
        <v>1.5569999999999999</v>
      </c>
      <c r="R2587" s="3">
        <v>1.4970000000000001</v>
      </c>
      <c r="S2587" s="6">
        <v>0</v>
      </c>
      <c r="T2587" s="6">
        <f>R2587-S2587</f>
        <v>1.4970000000000001</v>
      </c>
      <c r="U2587" s="3">
        <v>1.5229999999999999</v>
      </c>
      <c r="V2587" s="6">
        <f>U2587-S2587</f>
        <v>1.5229999999999999</v>
      </c>
      <c r="W2587" s="6">
        <f>100 - (1 - (((U2587-T2587)/U2587)+(S2587/T2587)))*100</f>
        <v>1.7071569271175093</v>
      </c>
      <c r="X2587" s="3">
        <v>1.5229999999999999</v>
      </c>
      <c r="Y2587" s="13">
        <f>(X2587-U2587)/U2587*100</f>
        <v>0</v>
      </c>
      <c r="Z2587" s="14">
        <f>IF(W2587&gt;10,"NA",Y2587)</f>
        <v>0</v>
      </c>
    </row>
    <row r="2588" spans="1:26" ht="19" x14ac:dyDescent="0.25">
      <c r="A2588" s="23">
        <v>2587</v>
      </c>
      <c r="B2588" s="5" t="s">
        <v>25</v>
      </c>
      <c r="C2588" s="3" t="s">
        <v>52</v>
      </c>
      <c r="D2588" s="3" t="s">
        <v>52</v>
      </c>
      <c r="E2588" s="3" t="s">
        <v>47</v>
      </c>
      <c r="F2588" s="3" t="s">
        <v>53</v>
      </c>
      <c r="G2588" s="3">
        <v>44</v>
      </c>
      <c r="H2588" s="3" t="s">
        <v>17</v>
      </c>
      <c r="I2588" s="3" t="s">
        <v>13</v>
      </c>
      <c r="J2588" s="3">
        <v>741</v>
      </c>
      <c r="K2588" s="3">
        <v>30</v>
      </c>
      <c r="L2588" s="3">
        <v>24</v>
      </c>
      <c r="M2588" s="4">
        <f>PI()*(K2588/2)^2/1000+PI()*(L2588/2)^2/1000</f>
        <v>1.1592476891746337</v>
      </c>
      <c r="N2588" s="33">
        <v>0</v>
      </c>
      <c r="O2588" s="3">
        <v>4</v>
      </c>
      <c r="P2588" s="3">
        <v>3.1619999999999999</v>
      </c>
      <c r="Q2588" s="3">
        <v>2.915</v>
      </c>
      <c r="R2588" s="3">
        <v>2.8149999999999999</v>
      </c>
      <c r="S2588" s="6">
        <v>0</v>
      </c>
      <c r="T2588" s="6">
        <f>R2588-S2588</f>
        <v>2.8149999999999999</v>
      </c>
      <c r="U2588" s="3">
        <v>2.8149999999999999</v>
      </c>
      <c r="V2588" s="6">
        <f>U2588-S2588</f>
        <v>2.8149999999999999</v>
      </c>
      <c r="W2588" s="6">
        <f>100 - (1 - (((U2588-T2588)/U2588)+(S2588/T2588)))*100</f>
        <v>0</v>
      </c>
      <c r="X2588" s="3">
        <v>2.8149999999999999</v>
      </c>
      <c r="Y2588" s="13">
        <f>(X2588-U2588)/U2588*100</f>
        <v>0</v>
      </c>
      <c r="Z2588" s="14">
        <f>IF(W2588&gt;10,"NA",Y2588)</f>
        <v>0</v>
      </c>
    </row>
    <row r="2589" spans="1:26" ht="19" x14ac:dyDescent="0.25">
      <c r="A2589" s="23">
        <v>2588</v>
      </c>
      <c r="B2589" s="5" t="s">
        <v>25</v>
      </c>
      <c r="C2589" s="3" t="s">
        <v>52</v>
      </c>
      <c r="D2589" s="3" t="s">
        <v>52</v>
      </c>
      <c r="E2589" s="3" t="s">
        <v>47</v>
      </c>
      <c r="F2589" s="3" t="s">
        <v>53</v>
      </c>
      <c r="G2589" s="3">
        <v>44</v>
      </c>
      <c r="H2589" s="3" t="s">
        <v>17</v>
      </c>
      <c r="I2589" s="3" t="s">
        <v>13</v>
      </c>
      <c r="J2589" s="3">
        <v>741</v>
      </c>
      <c r="K2589" s="3">
        <v>30</v>
      </c>
      <c r="L2589" s="3">
        <v>24</v>
      </c>
      <c r="M2589" s="4">
        <f>PI()*(K2589/2)^2/1000+PI()*(L2589/2)^2/1000</f>
        <v>1.1592476891746337</v>
      </c>
      <c r="N2589" s="33">
        <v>0</v>
      </c>
      <c r="O2589" s="3">
        <v>5</v>
      </c>
      <c r="P2589" s="3">
        <v>2.2989999999999999</v>
      </c>
      <c r="Q2589" s="3">
        <v>1.9930000000000001</v>
      </c>
      <c r="R2589" s="3">
        <v>1.9450000000000001</v>
      </c>
      <c r="S2589" s="6">
        <v>0</v>
      </c>
      <c r="T2589" s="6">
        <f>R2589-S2589</f>
        <v>1.9450000000000001</v>
      </c>
      <c r="U2589" s="3">
        <v>1.9450000000000001</v>
      </c>
      <c r="V2589" s="6">
        <f>U2589-S2589</f>
        <v>1.9450000000000001</v>
      </c>
      <c r="W2589" s="6">
        <f>100 - (1 - (((U2589-T2589)/U2589)+(S2589/T2589)))*100</f>
        <v>0</v>
      </c>
      <c r="X2589" s="3">
        <v>1.9450000000000001</v>
      </c>
      <c r="Y2589" s="13">
        <f>(X2589-U2589)/U2589*100</f>
        <v>0</v>
      </c>
      <c r="Z2589" s="14">
        <f>IF(W2589&gt;10,"NA",Y2589)</f>
        <v>0</v>
      </c>
    </row>
    <row r="2590" spans="1:26" ht="19" x14ac:dyDescent="0.25">
      <c r="A2590" s="23">
        <v>2589</v>
      </c>
      <c r="B2590" s="5" t="s">
        <v>25</v>
      </c>
      <c r="C2590" s="3" t="s">
        <v>52</v>
      </c>
      <c r="D2590" s="3" t="s">
        <v>52</v>
      </c>
      <c r="E2590" s="3" t="s">
        <v>47</v>
      </c>
      <c r="F2590" s="3" t="s">
        <v>53</v>
      </c>
      <c r="G2590" s="3">
        <v>44</v>
      </c>
      <c r="H2590" s="3" t="s">
        <v>17</v>
      </c>
      <c r="I2590" s="3" t="s">
        <v>13</v>
      </c>
      <c r="J2590" s="3">
        <v>741</v>
      </c>
      <c r="K2590" s="3">
        <v>30</v>
      </c>
      <c r="L2590" s="3">
        <v>24</v>
      </c>
      <c r="M2590" s="4">
        <f>PI()*(K2590/2)^2/1000+PI()*(L2590/2)^2/1000</f>
        <v>1.1592476891746337</v>
      </c>
      <c r="N2590" s="33">
        <v>1</v>
      </c>
      <c r="O2590" s="3">
        <v>6</v>
      </c>
      <c r="P2590" s="3">
        <v>3.8239999999999998</v>
      </c>
      <c r="Q2590" s="3">
        <v>2.8559999999999999</v>
      </c>
      <c r="R2590" s="3">
        <v>2.8559999999999999</v>
      </c>
      <c r="S2590" s="6">
        <v>0</v>
      </c>
      <c r="T2590" s="6">
        <f>R2590-S2590</f>
        <v>2.8559999999999999</v>
      </c>
      <c r="U2590" s="3">
        <v>3.036</v>
      </c>
      <c r="V2590" s="6">
        <f>U2590-S2590</f>
        <v>3.036</v>
      </c>
      <c r="W2590" s="6">
        <f>100 - (1 - (((U2590-T2590)/U2590)+(S2590/T2590)))*100</f>
        <v>5.9288537549407181</v>
      </c>
      <c r="X2590" s="3">
        <v>3.036</v>
      </c>
      <c r="Y2590" s="13">
        <f>(X2590-U2590)/U2590*100</f>
        <v>0</v>
      </c>
      <c r="Z2590" s="14">
        <f>IF(W2590&gt;10,"NA",Y2590)</f>
        <v>0</v>
      </c>
    </row>
    <row r="2591" spans="1:26" ht="19" x14ac:dyDescent="0.25">
      <c r="A2591" s="23">
        <v>2590</v>
      </c>
      <c r="B2591" s="5" t="s">
        <v>25</v>
      </c>
      <c r="C2591" s="3" t="s">
        <v>52</v>
      </c>
      <c r="D2591" s="3" t="s">
        <v>52</v>
      </c>
      <c r="E2591" s="3" t="s">
        <v>47</v>
      </c>
      <c r="F2591" s="3" t="s">
        <v>53</v>
      </c>
      <c r="G2591" s="3">
        <v>44</v>
      </c>
      <c r="H2591" s="3" t="s">
        <v>17</v>
      </c>
      <c r="I2591" s="3" t="s">
        <v>13</v>
      </c>
      <c r="J2591" s="3">
        <v>741</v>
      </c>
      <c r="K2591" s="3">
        <v>30</v>
      </c>
      <c r="L2591" s="3">
        <v>24</v>
      </c>
      <c r="M2591" s="4">
        <f>PI()*(K2591/2)^2/1000+PI()*(L2591/2)^2/1000</f>
        <v>1.1592476891746337</v>
      </c>
      <c r="N2591" s="33">
        <v>0</v>
      </c>
      <c r="O2591" s="3">
        <v>7</v>
      </c>
      <c r="P2591" s="3">
        <v>2.3410000000000002</v>
      </c>
      <c r="Q2591" s="3">
        <v>2.052</v>
      </c>
      <c r="R2591" s="3">
        <v>1.944</v>
      </c>
      <c r="S2591" s="6">
        <v>0</v>
      </c>
      <c r="T2591" s="6">
        <f>R2591-S2591</f>
        <v>1.944</v>
      </c>
      <c r="U2591" s="3">
        <v>1.944</v>
      </c>
      <c r="V2591" s="6">
        <f>U2591-S2591</f>
        <v>1.944</v>
      </c>
      <c r="W2591" s="6">
        <f>100 - (1 - (((U2591-T2591)/U2591)+(S2591/T2591)))*100</f>
        <v>0</v>
      </c>
      <c r="X2591" s="3">
        <v>1.944</v>
      </c>
      <c r="Y2591" s="13">
        <f>(X2591-U2591)/U2591*100</f>
        <v>0</v>
      </c>
      <c r="Z2591" s="14">
        <f>IF(W2591&gt;10,"NA",Y2591)</f>
        <v>0</v>
      </c>
    </row>
    <row r="2592" spans="1:26" ht="19" x14ac:dyDescent="0.25">
      <c r="A2592" s="23">
        <v>2591</v>
      </c>
      <c r="B2592" s="5" t="s">
        <v>25</v>
      </c>
      <c r="C2592" s="3" t="s">
        <v>52</v>
      </c>
      <c r="D2592" s="3" t="s">
        <v>52</v>
      </c>
      <c r="E2592" s="3" t="s">
        <v>47</v>
      </c>
      <c r="F2592" s="3" t="s">
        <v>53</v>
      </c>
      <c r="G2592" s="3">
        <v>44</v>
      </c>
      <c r="H2592" s="3" t="s">
        <v>17</v>
      </c>
      <c r="I2592" s="3" t="s">
        <v>13</v>
      </c>
      <c r="J2592" s="3">
        <v>741</v>
      </c>
      <c r="K2592" s="3">
        <v>30</v>
      </c>
      <c r="L2592" s="3">
        <v>24</v>
      </c>
      <c r="M2592" s="4">
        <f>PI()*(K2592/2)^2/1000+PI()*(L2592/2)^2/1000</f>
        <v>1.1592476891746337</v>
      </c>
      <c r="N2592" s="33">
        <v>0</v>
      </c>
      <c r="O2592" s="3">
        <v>8</v>
      </c>
      <c r="P2592" s="3">
        <v>2.694</v>
      </c>
      <c r="Q2592" s="3">
        <v>1.835</v>
      </c>
      <c r="R2592" s="3">
        <v>1.819</v>
      </c>
      <c r="S2592" s="6">
        <v>0</v>
      </c>
      <c r="T2592" s="6">
        <f>R2592-S2592</f>
        <v>1.819</v>
      </c>
      <c r="U2592" s="3">
        <v>2.2330000000000001</v>
      </c>
      <c r="V2592" s="6">
        <f>U2592-S2592</f>
        <v>2.2330000000000001</v>
      </c>
      <c r="W2592" s="6">
        <f>100 - (1 - (((U2592-T2592)/U2592)+(S2592/T2592)))*100</f>
        <v>18.540080609046129</v>
      </c>
      <c r="X2592" s="3">
        <v>2.2330000000000001</v>
      </c>
      <c r="Y2592" s="13">
        <f>(X2592-U2592)/U2592*100</f>
        <v>0</v>
      </c>
      <c r="Z2592" s="14" t="str">
        <f>IF(W2592&gt;10,"NA",Y2592)</f>
        <v>NA</v>
      </c>
    </row>
    <row r="2593" spans="1:26" ht="19" x14ac:dyDescent="0.25">
      <c r="A2593" s="23">
        <v>2592</v>
      </c>
      <c r="B2593" s="5" t="s">
        <v>25</v>
      </c>
      <c r="C2593" s="3" t="s">
        <v>52</v>
      </c>
      <c r="D2593" s="3" t="s">
        <v>52</v>
      </c>
      <c r="E2593" s="3" t="s">
        <v>47</v>
      </c>
      <c r="F2593" s="3" t="s">
        <v>53</v>
      </c>
      <c r="G2593" s="3">
        <v>44</v>
      </c>
      <c r="H2593" s="3" t="s">
        <v>17</v>
      </c>
      <c r="I2593" s="3" t="s">
        <v>13</v>
      </c>
      <c r="J2593" s="3">
        <v>741</v>
      </c>
      <c r="K2593" s="3">
        <v>30</v>
      </c>
      <c r="L2593" s="3">
        <v>24</v>
      </c>
      <c r="M2593" s="4">
        <f>PI()*(K2593/2)^2/1000+PI()*(L2593/2)^2/1000</f>
        <v>1.1592476891746337</v>
      </c>
      <c r="N2593" s="33">
        <v>0</v>
      </c>
      <c r="O2593" s="3">
        <v>9</v>
      </c>
      <c r="P2593" s="3">
        <v>2.5169999999999999</v>
      </c>
      <c r="Q2593" s="3">
        <v>1.9</v>
      </c>
      <c r="R2593" s="3">
        <v>1.9</v>
      </c>
      <c r="S2593" s="6">
        <v>0</v>
      </c>
      <c r="T2593" s="6">
        <f>R2593-S2593</f>
        <v>1.9</v>
      </c>
      <c r="U2593" s="3">
        <v>1.925</v>
      </c>
      <c r="V2593" s="6">
        <f>U2593-S2593</f>
        <v>1.925</v>
      </c>
      <c r="W2593" s="6">
        <f>100 - (1 - (((U2593-T2593)/U2593)+(S2593/T2593)))*100</f>
        <v>1.2987012987013031</v>
      </c>
      <c r="X2593" s="3">
        <v>1.925</v>
      </c>
      <c r="Y2593" s="13">
        <f>(X2593-U2593)/U2593*100</f>
        <v>0</v>
      </c>
      <c r="Z2593" s="14">
        <f>IF(W2593&gt;10,"NA",Y2593)</f>
        <v>0</v>
      </c>
    </row>
    <row r="2594" spans="1:26" ht="19" x14ac:dyDescent="0.25">
      <c r="A2594" s="23">
        <v>2593</v>
      </c>
      <c r="B2594" s="5" t="s">
        <v>25</v>
      </c>
      <c r="C2594" s="3" t="s">
        <v>52</v>
      </c>
      <c r="D2594" s="3" t="s">
        <v>52</v>
      </c>
      <c r="E2594" s="3" t="s">
        <v>47</v>
      </c>
      <c r="F2594" s="3" t="s">
        <v>53</v>
      </c>
      <c r="G2594" s="3">
        <v>44</v>
      </c>
      <c r="H2594" s="3" t="s">
        <v>17</v>
      </c>
      <c r="I2594" s="3" t="s">
        <v>13</v>
      </c>
      <c r="J2594" s="3">
        <v>741</v>
      </c>
      <c r="K2594" s="3">
        <v>30</v>
      </c>
      <c r="L2594" s="3">
        <v>24</v>
      </c>
      <c r="M2594" s="4">
        <f>PI()*(K2594/2)^2/1000+PI()*(L2594/2)^2/1000</f>
        <v>1.1592476891746337</v>
      </c>
      <c r="N2594" s="33">
        <v>1</v>
      </c>
      <c r="O2594" s="3">
        <v>10</v>
      </c>
      <c r="P2594" s="3">
        <v>3.2839999999999998</v>
      </c>
      <c r="Q2594" s="3">
        <v>3.1869999999999998</v>
      </c>
      <c r="R2594" s="3">
        <v>3.0379999999999998</v>
      </c>
      <c r="S2594" s="6">
        <v>0</v>
      </c>
      <c r="T2594" s="6">
        <f>R2594-S2594</f>
        <v>3.0379999999999998</v>
      </c>
      <c r="U2594" s="3">
        <v>3.0379999999999998</v>
      </c>
      <c r="V2594" s="6">
        <f>U2594-S2594</f>
        <v>3.0379999999999998</v>
      </c>
      <c r="W2594" s="6">
        <f>100 - (1 - (((U2594-T2594)/U2594)+(S2594/T2594)))*100</f>
        <v>0</v>
      </c>
      <c r="X2594" s="3">
        <v>3.0379999999999998</v>
      </c>
      <c r="Y2594" s="13">
        <f>(X2594-U2594)/U2594*100</f>
        <v>0</v>
      </c>
      <c r="Z2594" s="14">
        <f>IF(W2594&gt;10,"NA",Y2594)</f>
        <v>0</v>
      </c>
    </row>
    <row r="2595" spans="1:26" ht="19" x14ac:dyDescent="0.25">
      <c r="A2595" s="23">
        <v>2594</v>
      </c>
      <c r="B2595" s="5" t="s">
        <v>25</v>
      </c>
      <c r="C2595" s="3" t="s">
        <v>52</v>
      </c>
      <c r="D2595" s="3" t="s">
        <v>52</v>
      </c>
      <c r="E2595" s="3" t="s">
        <v>47</v>
      </c>
      <c r="F2595" s="3" t="s">
        <v>53</v>
      </c>
      <c r="G2595" s="3">
        <v>44</v>
      </c>
      <c r="H2595" s="3" t="s">
        <v>17</v>
      </c>
      <c r="I2595" s="3" t="s">
        <v>13</v>
      </c>
      <c r="J2595" s="3">
        <v>741</v>
      </c>
      <c r="K2595" s="3">
        <v>30</v>
      </c>
      <c r="L2595" s="3">
        <v>24</v>
      </c>
      <c r="M2595" s="4">
        <f>PI()*(K2595/2)^2/1000+PI()*(L2595/2)^2/1000</f>
        <v>1.1592476891746337</v>
      </c>
      <c r="N2595" s="33">
        <v>1</v>
      </c>
      <c r="O2595" s="3">
        <v>11</v>
      </c>
      <c r="P2595" s="3">
        <v>3.19</v>
      </c>
      <c r="Q2595" s="3">
        <v>2.9729999999999999</v>
      </c>
      <c r="R2595" s="3">
        <v>2.907</v>
      </c>
      <c r="S2595" s="6">
        <v>0</v>
      </c>
      <c r="T2595" s="6">
        <f>R2595-S2595</f>
        <v>2.907</v>
      </c>
      <c r="U2595" s="3">
        <v>2.907</v>
      </c>
      <c r="V2595" s="6">
        <f>U2595-S2595</f>
        <v>2.907</v>
      </c>
      <c r="W2595" s="6">
        <f>100 - (1 - (((U2595-T2595)/U2595)+(S2595/T2595)))*100</f>
        <v>0</v>
      </c>
      <c r="X2595" s="3">
        <v>2.907</v>
      </c>
      <c r="Y2595" s="13">
        <f>(X2595-U2595)/U2595*100</f>
        <v>0</v>
      </c>
      <c r="Z2595" s="14">
        <f>IF(W2595&gt;10,"NA",Y2595)</f>
        <v>0</v>
      </c>
    </row>
    <row r="2596" spans="1:26" ht="19" x14ac:dyDescent="0.25">
      <c r="A2596" s="23">
        <v>2595</v>
      </c>
      <c r="B2596" s="5" t="s">
        <v>25</v>
      </c>
      <c r="C2596" s="3" t="s">
        <v>52</v>
      </c>
      <c r="D2596" s="3" t="s">
        <v>52</v>
      </c>
      <c r="E2596" s="3" t="s">
        <v>47</v>
      </c>
      <c r="F2596" s="3" t="s">
        <v>53</v>
      </c>
      <c r="G2596" s="3">
        <v>44</v>
      </c>
      <c r="H2596" s="3" t="s">
        <v>17</v>
      </c>
      <c r="I2596" s="3" t="s">
        <v>13</v>
      </c>
      <c r="J2596" s="3">
        <v>741</v>
      </c>
      <c r="K2596" s="3">
        <v>30</v>
      </c>
      <c r="L2596" s="3">
        <v>24</v>
      </c>
      <c r="M2596" s="4">
        <f>PI()*(K2596/2)^2/1000+PI()*(L2596/2)^2/1000</f>
        <v>1.1592476891746337</v>
      </c>
      <c r="N2596" s="33">
        <v>0</v>
      </c>
      <c r="O2596" s="3">
        <v>12</v>
      </c>
      <c r="P2596" s="3">
        <v>3.1349999999999998</v>
      </c>
      <c r="Q2596" s="3">
        <v>3.121</v>
      </c>
      <c r="R2596" s="3">
        <v>3.0110000000000001</v>
      </c>
      <c r="S2596" s="6">
        <v>0</v>
      </c>
      <c r="T2596" s="6">
        <f>R2596-S2596</f>
        <v>3.0110000000000001</v>
      </c>
      <c r="U2596" s="3">
        <v>3.2090000000000001</v>
      </c>
      <c r="V2596" s="6">
        <f>U2596-S2596</f>
        <v>3.2090000000000001</v>
      </c>
      <c r="W2596" s="6">
        <f>100 - (1 - (((U2596-T2596)/U2596)+(S2596/T2596)))*100</f>
        <v>6.1701464630726122</v>
      </c>
      <c r="X2596" s="3">
        <v>3.2090000000000001</v>
      </c>
      <c r="Y2596" s="13">
        <f>(X2596-U2596)/U2596*100</f>
        <v>0</v>
      </c>
      <c r="Z2596" s="14">
        <f>IF(W2596&gt;10,"NA",Y2596)</f>
        <v>0</v>
      </c>
    </row>
    <row r="2597" spans="1:26" ht="19" x14ac:dyDescent="0.25">
      <c r="A2597" s="23">
        <v>2596</v>
      </c>
      <c r="B2597" s="5" t="s">
        <v>25</v>
      </c>
      <c r="C2597" s="3" t="s">
        <v>52</v>
      </c>
      <c r="D2597" s="3" t="s">
        <v>52</v>
      </c>
      <c r="E2597" s="3" t="s">
        <v>47</v>
      </c>
      <c r="F2597" s="3" t="s">
        <v>53</v>
      </c>
      <c r="G2597" s="3">
        <v>44</v>
      </c>
      <c r="H2597" s="3" t="s">
        <v>17</v>
      </c>
      <c r="I2597" s="3" t="s">
        <v>13</v>
      </c>
      <c r="J2597" s="3">
        <v>741</v>
      </c>
      <c r="K2597" s="3">
        <v>30</v>
      </c>
      <c r="L2597" s="3">
        <v>24</v>
      </c>
      <c r="M2597" s="4">
        <f>PI()*(K2597/2)^2/1000+PI()*(L2597/2)^2/1000</f>
        <v>1.1592476891746337</v>
      </c>
      <c r="N2597" s="33">
        <v>0</v>
      </c>
      <c r="O2597" s="3">
        <v>13</v>
      </c>
      <c r="P2597" s="3">
        <v>3.4020000000000001</v>
      </c>
      <c r="Q2597" s="3">
        <v>3.0880000000000001</v>
      </c>
      <c r="R2597" s="3">
        <v>3.0019999999999998</v>
      </c>
      <c r="S2597" s="6">
        <v>0</v>
      </c>
      <c r="T2597" s="6">
        <f>R2597-S2597</f>
        <v>3.0019999999999998</v>
      </c>
      <c r="U2597" s="3">
        <v>3.0019999999999998</v>
      </c>
      <c r="V2597" s="6">
        <f>U2597-S2597</f>
        <v>3.0019999999999998</v>
      </c>
      <c r="W2597" s="6">
        <f>100 - (1 - (((U2597-T2597)/U2597)+(S2597/T2597)))*100</f>
        <v>0</v>
      </c>
      <c r="X2597" s="3">
        <v>3.0019999999999998</v>
      </c>
      <c r="Y2597" s="13">
        <f>(X2597-U2597)/U2597*100</f>
        <v>0</v>
      </c>
      <c r="Z2597" s="14">
        <f>IF(W2597&gt;10,"NA",Y2597)</f>
        <v>0</v>
      </c>
    </row>
    <row r="2598" spans="1:26" ht="19" x14ac:dyDescent="0.25">
      <c r="A2598" s="23">
        <v>2597</v>
      </c>
      <c r="B2598" s="5" t="s">
        <v>25</v>
      </c>
      <c r="C2598" s="3" t="s">
        <v>52</v>
      </c>
      <c r="D2598" s="3" t="s">
        <v>52</v>
      </c>
      <c r="E2598" s="3" t="s">
        <v>47</v>
      </c>
      <c r="F2598" s="3" t="s">
        <v>53</v>
      </c>
      <c r="G2598" s="3">
        <v>44</v>
      </c>
      <c r="H2598" s="3" t="s">
        <v>17</v>
      </c>
      <c r="I2598" s="3" t="s">
        <v>13</v>
      </c>
      <c r="J2598" s="3">
        <v>741</v>
      </c>
      <c r="K2598" s="3">
        <v>30</v>
      </c>
      <c r="L2598" s="3">
        <v>24</v>
      </c>
      <c r="M2598" s="4">
        <f>PI()*(K2598/2)^2/1000+PI()*(L2598/2)^2/1000</f>
        <v>1.1592476891746337</v>
      </c>
      <c r="N2598" s="33">
        <v>1</v>
      </c>
      <c r="O2598" s="3">
        <v>14</v>
      </c>
      <c r="P2598" s="3">
        <v>3.5659999999999998</v>
      </c>
      <c r="Q2598" s="3">
        <v>2.1070000000000002</v>
      </c>
      <c r="R2598" s="3">
        <v>2.1070000000000002</v>
      </c>
      <c r="S2598" s="6">
        <v>0</v>
      </c>
      <c r="T2598" s="6">
        <f>R2598-S2598</f>
        <v>2.1070000000000002</v>
      </c>
      <c r="U2598" s="3">
        <v>2.4209999999999998</v>
      </c>
      <c r="V2598" s="6">
        <f>U2598-S2598</f>
        <v>2.4209999999999998</v>
      </c>
      <c r="W2598" s="6">
        <f>100 - (1 - (((U2598-T2598)/U2598)+(S2598/T2598)))*100</f>
        <v>12.969847170590654</v>
      </c>
      <c r="X2598" s="3">
        <v>2.4209999999999998</v>
      </c>
      <c r="Y2598" s="13">
        <f>(X2598-U2598)/U2598*100</f>
        <v>0</v>
      </c>
      <c r="Z2598" s="14" t="str">
        <f>IF(W2598&gt;10,"NA",Y2598)</f>
        <v>NA</v>
      </c>
    </row>
    <row r="2599" spans="1:26" ht="19" x14ac:dyDescent="0.25">
      <c r="A2599" s="23">
        <v>2598</v>
      </c>
      <c r="B2599" s="5" t="s">
        <v>25</v>
      </c>
      <c r="C2599" s="3" t="s">
        <v>52</v>
      </c>
      <c r="D2599" s="3" t="s">
        <v>52</v>
      </c>
      <c r="E2599" s="3" t="s">
        <v>47</v>
      </c>
      <c r="F2599" s="3" t="s">
        <v>53</v>
      </c>
      <c r="G2599" s="3">
        <v>44</v>
      </c>
      <c r="H2599" s="3" t="s">
        <v>17</v>
      </c>
      <c r="I2599" s="3" t="s">
        <v>13</v>
      </c>
      <c r="J2599" s="3">
        <v>741</v>
      </c>
      <c r="K2599" s="3">
        <v>30</v>
      </c>
      <c r="L2599" s="3">
        <v>24</v>
      </c>
      <c r="M2599" s="4">
        <f>PI()*(K2599/2)^2/1000+PI()*(L2599/2)^2/1000</f>
        <v>1.1592476891746337</v>
      </c>
      <c r="N2599" s="33">
        <v>0</v>
      </c>
      <c r="O2599" s="3">
        <v>15</v>
      </c>
      <c r="P2599" s="3">
        <v>4.798</v>
      </c>
      <c r="Q2599" s="3">
        <v>4.33</v>
      </c>
      <c r="R2599" s="3">
        <v>4.0979999999999999</v>
      </c>
      <c r="S2599" s="6">
        <v>0</v>
      </c>
      <c r="T2599" s="6">
        <f>R2599-S2599</f>
        <v>4.0979999999999999</v>
      </c>
      <c r="U2599" s="3">
        <v>4.1100000000000003</v>
      </c>
      <c r="V2599" s="6">
        <f>U2599-S2599</f>
        <v>4.1100000000000003</v>
      </c>
      <c r="W2599" s="6">
        <f>100 - (1 - (((U2599-T2599)/U2599)+(S2599/T2599)))*100</f>
        <v>0.291970802919721</v>
      </c>
      <c r="X2599" s="3">
        <v>4.1100000000000003</v>
      </c>
      <c r="Y2599" s="13">
        <f>(X2599-U2599)/U2599*100</f>
        <v>0</v>
      </c>
      <c r="Z2599" s="14">
        <f>IF(W2599&gt;10,"NA",Y2599)</f>
        <v>0</v>
      </c>
    </row>
    <row r="2600" spans="1:26" ht="19" x14ac:dyDescent="0.25">
      <c r="A2600" s="23">
        <v>2599</v>
      </c>
      <c r="B2600" s="5" t="s">
        <v>25</v>
      </c>
      <c r="C2600" s="3" t="s">
        <v>52</v>
      </c>
      <c r="D2600" s="3" t="s">
        <v>52</v>
      </c>
      <c r="E2600" s="3" t="s">
        <v>47</v>
      </c>
      <c r="F2600" s="3" t="s">
        <v>53</v>
      </c>
      <c r="G2600" s="3">
        <v>44</v>
      </c>
      <c r="H2600" s="3" t="s">
        <v>17</v>
      </c>
      <c r="I2600" s="3" t="s">
        <v>13</v>
      </c>
      <c r="J2600" s="3">
        <v>741</v>
      </c>
      <c r="K2600" s="3">
        <v>30</v>
      </c>
      <c r="L2600" s="3">
        <v>24</v>
      </c>
      <c r="M2600" s="4">
        <f>PI()*(K2600/2)^2/1000+PI()*(L2600/2)^2/1000</f>
        <v>1.1592476891746337</v>
      </c>
      <c r="N2600" s="33">
        <v>0</v>
      </c>
      <c r="O2600" s="3">
        <v>16</v>
      </c>
      <c r="P2600" s="3">
        <v>3.246</v>
      </c>
      <c r="Q2600" s="3">
        <v>2.8130000000000002</v>
      </c>
      <c r="R2600" s="3">
        <v>2.7170000000000001</v>
      </c>
      <c r="S2600" s="6">
        <v>0</v>
      </c>
      <c r="T2600" s="6">
        <f>R2600-S2600</f>
        <v>2.7170000000000001</v>
      </c>
      <c r="U2600" s="3">
        <v>2.7429999999999999</v>
      </c>
      <c r="V2600" s="6">
        <f>U2600-S2600</f>
        <v>2.7429999999999999</v>
      </c>
      <c r="W2600" s="6">
        <f>100 - (1 - (((U2600-T2600)/U2600)+(S2600/T2600)))*100</f>
        <v>0.94786729857818841</v>
      </c>
      <c r="X2600" s="3">
        <v>2.7429999999999999</v>
      </c>
      <c r="Y2600" s="13">
        <f>(X2600-U2600)/U2600*100</f>
        <v>0</v>
      </c>
      <c r="Z2600" s="14">
        <f>IF(W2600&gt;10,"NA",Y2600)</f>
        <v>0</v>
      </c>
    </row>
    <row r="2601" spans="1:26" ht="19" x14ac:dyDescent="0.25">
      <c r="A2601" s="23">
        <v>2600</v>
      </c>
      <c r="B2601" s="5" t="s">
        <v>25</v>
      </c>
      <c r="C2601" s="3" t="s">
        <v>52</v>
      </c>
      <c r="D2601" s="3" t="s">
        <v>52</v>
      </c>
      <c r="E2601" s="3" t="s">
        <v>47</v>
      </c>
      <c r="F2601" s="3" t="s">
        <v>53</v>
      </c>
      <c r="G2601" s="3">
        <v>44</v>
      </c>
      <c r="H2601" s="3" t="s">
        <v>17</v>
      </c>
      <c r="I2601" s="3" t="s">
        <v>13</v>
      </c>
      <c r="J2601" s="3">
        <v>741</v>
      </c>
      <c r="K2601" s="3">
        <v>30</v>
      </c>
      <c r="L2601" s="3">
        <v>24</v>
      </c>
      <c r="M2601" s="4">
        <f>PI()*(K2601/2)^2/1000+PI()*(L2601/2)^2/1000</f>
        <v>1.1592476891746337</v>
      </c>
      <c r="N2601" s="33">
        <v>0</v>
      </c>
      <c r="O2601" s="3">
        <v>17</v>
      </c>
      <c r="P2601" s="3">
        <v>3.5430000000000001</v>
      </c>
      <c r="Q2601" s="3">
        <v>3.3279999999999998</v>
      </c>
      <c r="R2601" s="3">
        <v>3.1349999999999998</v>
      </c>
      <c r="S2601" s="6">
        <v>0</v>
      </c>
      <c r="T2601" s="6">
        <f>R2601-S2601</f>
        <v>3.1349999999999998</v>
      </c>
      <c r="U2601" s="3">
        <v>3.1739999999999999</v>
      </c>
      <c r="V2601" s="6">
        <f>U2601-S2601</f>
        <v>3.1739999999999999</v>
      </c>
      <c r="W2601" s="6">
        <f>100 - (1 - (((U2601-T2601)/U2601)+(S2601/T2601)))*100</f>
        <v>1.2287334593572723</v>
      </c>
      <c r="X2601" s="3">
        <v>3.1739999999999999</v>
      </c>
      <c r="Y2601" s="13">
        <f>(X2601-U2601)/U2601*100</f>
        <v>0</v>
      </c>
      <c r="Z2601" s="14">
        <f>IF(W2601&gt;10,"NA",Y2601)</f>
        <v>0</v>
      </c>
    </row>
    <row r="2602" spans="1:26" ht="19" x14ac:dyDescent="0.25">
      <c r="A2602" s="23">
        <v>2601</v>
      </c>
      <c r="B2602" s="5" t="s">
        <v>25</v>
      </c>
      <c r="C2602" s="3" t="s">
        <v>52</v>
      </c>
      <c r="D2602" s="3" t="s">
        <v>52</v>
      </c>
      <c r="E2602" s="3" t="s">
        <v>47</v>
      </c>
      <c r="F2602" s="3" t="s">
        <v>53</v>
      </c>
      <c r="G2602" s="3">
        <v>44</v>
      </c>
      <c r="H2602" s="3" t="s">
        <v>17</v>
      </c>
      <c r="I2602" s="3" t="s">
        <v>13</v>
      </c>
      <c r="J2602" s="3">
        <v>741</v>
      </c>
      <c r="K2602" s="3">
        <v>30</v>
      </c>
      <c r="L2602" s="3">
        <v>24</v>
      </c>
      <c r="M2602" s="4">
        <f>PI()*(K2602/2)^2/1000+PI()*(L2602/2)^2/1000</f>
        <v>1.1592476891746337</v>
      </c>
      <c r="N2602" s="33">
        <v>0</v>
      </c>
      <c r="O2602" s="3">
        <v>18</v>
      </c>
      <c r="P2602" s="3">
        <v>3.2240000000000002</v>
      </c>
      <c r="Q2602" s="3">
        <v>3.1560000000000001</v>
      </c>
      <c r="R2602" s="3">
        <v>3.1070000000000002</v>
      </c>
      <c r="S2602" s="6">
        <v>0</v>
      </c>
      <c r="T2602" s="6">
        <f>R2602-S2602</f>
        <v>3.1070000000000002</v>
      </c>
      <c r="U2602" s="3">
        <v>3.1070000000000002</v>
      </c>
      <c r="V2602" s="6">
        <f>U2602-S2602</f>
        <v>3.1070000000000002</v>
      </c>
      <c r="W2602" s="6">
        <f>100 - (1 - (((U2602-T2602)/U2602)+(S2602/T2602)))*100</f>
        <v>0</v>
      </c>
      <c r="X2602" s="3">
        <v>3.1070000000000002</v>
      </c>
      <c r="Y2602" s="13">
        <f>(X2602-U2602)/U2602*100</f>
        <v>0</v>
      </c>
      <c r="Z2602" s="14">
        <f>IF(W2602&gt;10,"NA",Y2602)</f>
        <v>0</v>
      </c>
    </row>
    <row r="2603" spans="1:26" ht="19" x14ac:dyDescent="0.25">
      <c r="A2603" s="23">
        <v>2602</v>
      </c>
      <c r="B2603" s="5" t="s">
        <v>25</v>
      </c>
      <c r="C2603" s="3" t="s">
        <v>52</v>
      </c>
      <c r="D2603" s="3" t="s">
        <v>52</v>
      </c>
      <c r="E2603" s="3" t="s">
        <v>47</v>
      </c>
      <c r="F2603" s="3" t="s">
        <v>53</v>
      </c>
      <c r="G2603" s="3">
        <v>44</v>
      </c>
      <c r="H2603" s="3" t="s">
        <v>17</v>
      </c>
      <c r="I2603" s="3" t="s">
        <v>13</v>
      </c>
      <c r="J2603" s="3">
        <v>741</v>
      </c>
      <c r="K2603" s="3">
        <v>30</v>
      </c>
      <c r="L2603" s="3">
        <v>24</v>
      </c>
      <c r="M2603" s="4">
        <f>PI()*(K2603/2)^2/1000+PI()*(L2603/2)^2/1000</f>
        <v>1.1592476891746337</v>
      </c>
      <c r="N2603" s="33">
        <v>0</v>
      </c>
      <c r="O2603" s="3">
        <v>19</v>
      </c>
      <c r="P2603" s="3">
        <v>3.706</v>
      </c>
      <c r="Q2603" s="3">
        <v>3.1120000000000001</v>
      </c>
      <c r="R2603" s="3">
        <v>3.0619999999999998</v>
      </c>
      <c r="S2603" s="6">
        <v>0</v>
      </c>
      <c r="T2603" s="6">
        <f>R2603-S2603</f>
        <v>3.0619999999999998</v>
      </c>
      <c r="U2603" s="3">
        <v>3.0619999999999998</v>
      </c>
      <c r="V2603" s="6">
        <f>U2603-S2603</f>
        <v>3.0619999999999998</v>
      </c>
      <c r="W2603" s="6">
        <f>100 - (1 - (((U2603-T2603)/U2603)+(S2603/T2603)))*100</f>
        <v>0</v>
      </c>
      <c r="X2603" s="3">
        <v>3.0619999999999998</v>
      </c>
      <c r="Y2603" s="13">
        <f>(X2603-U2603)/U2603*100</f>
        <v>0</v>
      </c>
      <c r="Z2603" s="14">
        <f>IF(W2603&gt;10,"NA",Y2603)</f>
        <v>0</v>
      </c>
    </row>
    <row r="2604" spans="1:26" ht="19" x14ac:dyDescent="0.25">
      <c r="A2604" s="23">
        <v>2603</v>
      </c>
      <c r="B2604" s="5" t="s">
        <v>25</v>
      </c>
      <c r="C2604" s="3" t="s">
        <v>52</v>
      </c>
      <c r="D2604" s="3" t="s">
        <v>52</v>
      </c>
      <c r="E2604" s="3" t="s">
        <v>47</v>
      </c>
      <c r="F2604" s="3" t="s">
        <v>53</v>
      </c>
      <c r="G2604" s="3">
        <v>44</v>
      </c>
      <c r="H2604" s="3" t="s">
        <v>17</v>
      </c>
      <c r="I2604" s="3" t="s">
        <v>13</v>
      </c>
      <c r="J2604" s="3">
        <v>741</v>
      </c>
      <c r="K2604" s="3">
        <v>30</v>
      </c>
      <c r="L2604" s="3">
        <v>24</v>
      </c>
      <c r="M2604" s="4">
        <f>PI()*(K2604/2)^2/1000+PI()*(L2604/2)^2/1000</f>
        <v>1.1592476891746337</v>
      </c>
      <c r="N2604" s="33">
        <v>0</v>
      </c>
      <c r="O2604" s="3">
        <v>20</v>
      </c>
      <c r="P2604" s="3">
        <v>3.052</v>
      </c>
      <c r="Q2604" s="3">
        <v>2.77</v>
      </c>
      <c r="R2604" s="3">
        <v>2.669</v>
      </c>
      <c r="S2604" s="6">
        <v>0</v>
      </c>
      <c r="T2604" s="6">
        <f>R2604-S2604</f>
        <v>2.669</v>
      </c>
      <c r="U2604" s="3">
        <v>2.669</v>
      </c>
      <c r="V2604" s="6">
        <f>U2604-S2604</f>
        <v>2.669</v>
      </c>
      <c r="W2604" s="6">
        <f>100 - (1 - (((U2604-T2604)/U2604)+(S2604/T2604)))*100</f>
        <v>0</v>
      </c>
      <c r="X2604" s="3">
        <v>2.669</v>
      </c>
      <c r="Y2604" s="13">
        <f>(X2604-U2604)/U2604*100</f>
        <v>0</v>
      </c>
      <c r="Z2604" s="14">
        <f>IF(W2604&gt;10,"NA",Y2604)</f>
        <v>0</v>
      </c>
    </row>
    <row r="2605" spans="1:26" ht="19" x14ac:dyDescent="0.25">
      <c r="A2605" s="23">
        <v>2604</v>
      </c>
      <c r="B2605" s="5" t="s">
        <v>25</v>
      </c>
      <c r="C2605" s="3" t="s">
        <v>52</v>
      </c>
      <c r="D2605" s="3" t="s">
        <v>52</v>
      </c>
      <c r="E2605" s="3" t="s">
        <v>47</v>
      </c>
      <c r="F2605" s="3" t="s">
        <v>53</v>
      </c>
      <c r="G2605" s="3">
        <v>45</v>
      </c>
      <c r="H2605" s="3" t="s">
        <v>9</v>
      </c>
      <c r="I2605" s="3" t="s">
        <v>56</v>
      </c>
      <c r="J2605" s="3">
        <v>705</v>
      </c>
      <c r="K2605" s="3">
        <v>21</v>
      </c>
      <c r="L2605" s="3">
        <v>0</v>
      </c>
      <c r="M2605" s="4">
        <f>PI()*(K2605/2)^2/1000+PI()*(L2605/2)^2/1000</f>
        <v>0.34636059005827469</v>
      </c>
      <c r="N2605" s="33">
        <v>1</v>
      </c>
      <c r="O2605" s="3">
        <v>1</v>
      </c>
      <c r="P2605" s="3">
        <v>1.8129999999999999</v>
      </c>
      <c r="Q2605" s="3">
        <v>1.0740000000000001</v>
      </c>
      <c r="R2605" s="3">
        <v>0.93600000000000005</v>
      </c>
      <c r="S2605" s="6">
        <v>0</v>
      </c>
      <c r="T2605" s="6">
        <f>R2605-S2605</f>
        <v>0.93600000000000005</v>
      </c>
      <c r="U2605" s="3">
        <v>0.93600000000000005</v>
      </c>
      <c r="V2605" s="6">
        <f>U2605-S2605</f>
        <v>0.93600000000000005</v>
      </c>
      <c r="W2605" s="6">
        <f>100 - (1 - (((U2605-T2605)/U2605)+(S2605/T2605)))*100</f>
        <v>0</v>
      </c>
      <c r="X2605" s="3">
        <v>0.93600000000000005</v>
      </c>
      <c r="Y2605" s="13">
        <f>(X2605-U2605)/U2605*100</f>
        <v>0</v>
      </c>
      <c r="Z2605" s="14">
        <f>IF(W2605&gt;10,"NA",Y2605)</f>
        <v>0</v>
      </c>
    </row>
    <row r="2606" spans="1:26" ht="19" x14ac:dyDescent="0.25">
      <c r="A2606" s="23">
        <v>2605</v>
      </c>
      <c r="B2606" s="5" t="s">
        <v>25</v>
      </c>
      <c r="C2606" s="3" t="s">
        <v>52</v>
      </c>
      <c r="D2606" s="3" t="s">
        <v>52</v>
      </c>
      <c r="E2606" s="3" t="s">
        <v>47</v>
      </c>
      <c r="F2606" s="3" t="s">
        <v>53</v>
      </c>
      <c r="G2606" s="3">
        <v>45</v>
      </c>
      <c r="H2606" s="3" t="s">
        <v>9</v>
      </c>
      <c r="I2606" s="3" t="s">
        <v>56</v>
      </c>
      <c r="J2606" s="3">
        <v>705</v>
      </c>
      <c r="K2606" s="3">
        <v>21</v>
      </c>
      <c r="L2606" s="3">
        <v>0</v>
      </c>
      <c r="M2606" s="4">
        <f>PI()*(K2606/2)^2/1000+PI()*(L2606/2)^2/1000</f>
        <v>0.34636059005827469</v>
      </c>
      <c r="N2606" s="33">
        <v>1</v>
      </c>
      <c r="O2606" s="3">
        <v>2</v>
      </c>
      <c r="P2606" s="3">
        <v>1.476</v>
      </c>
      <c r="Q2606" s="3">
        <v>0.97</v>
      </c>
      <c r="R2606" s="3">
        <v>0.91900000000000004</v>
      </c>
      <c r="S2606" s="6">
        <v>0</v>
      </c>
      <c r="T2606" s="6">
        <f>R2606-S2606</f>
        <v>0.91900000000000004</v>
      </c>
      <c r="U2606" s="3">
        <v>1.081</v>
      </c>
      <c r="V2606" s="6">
        <f>U2606-S2606</f>
        <v>1.081</v>
      </c>
      <c r="W2606" s="6">
        <f>100 - (1 - (((U2606-T2606)/U2606)+(S2606/T2606)))*100</f>
        <v>14.986123959296933</v>
      </c>
      <c r="X2606" s="3">
        <v>1.081</v>
      </c>
      <c r="Y2606" s="13">
        <f>(X2606-U2606)/U2606*100</f>
        <v>0</v>
      </c>
      <c r="Z2606" s="14" t="str">
        <f>IF(W2606&gt;10,"NA",Y2606)</f>
        <v>NA</v>
      </c>
    </row>
    <row r="2607" spans="1:26" ht="19" x14ac:dyDescent="0.25">
      <c r="A2607" s="23">
        <v>2606</v>
      </c>
      <c r="B2607" s="5" t="s">
        <v>25</v>
      </c>
      <c r="C2607" s="3" t="s">
        <v>52</v>
      </c>
      <c r="D2607" s="3" t="s">
        <v>52</v>
      </c>
      <c r="E2607" s="3" t="s">
        <v>47</v>
      </c>
      <c r="F2607" s="3" t="s">
        <v>53</v>
      </c>
      <c r="G2607" s="3">
        <v>45</v>
      </c>
      <c r="H2607" s="3" t="s">
        <v>9</v>
      </c>
      <c r="I2607" s="3" t="s">
        <v>56</v>
      </c>
      <c r="J2607" s="3">
        <v>705</v>
      </c>
      <c r="K2607" s="3">
        <v>21</v>
      </c>
      <c r="L2607" s="3">
        <v>0</v>
      </c>
      <c r="M2607" s="4">
        <f>PI()*(K2607/2)^2/1000+PI()*(L2607/2)^2/1000</f>
        <v>0.34636059005827469</v>
      </c>
      <c r="N2607" s="33">
        <v>1</v>
      </c>
      <c r="O2607" s="3">
        <v>3</v>
      </c>
      <c r="P2607" s="3">
        <v>2.581</v>
      </c>
      <c r="Q2607" s="3">
        <v>1.2170000000000001</v>
      </c>
      <c r="R2607" s="3">
        <v>1.167</v>
      </c>
      <c r="S2607" s="6">
        <v>0</v>
      </c>
      <c r="T2607" s="6">
        <f>R2607-S2607</f>
        <v>1.167</v>
      </c>
      <c r="U2607" s="3">
        <v>1.167</v>
      </c>
      <c r="V2607" s="6">
        <f>U2607-S2607</f>
        <v>1.167</v>
      </c>
      <c r="W2607" s="6">
        <f>100 - (1 - (((U2607-T2607)/U2607)+(S2607/T2607)))*100</f>
        <v>0</v>
      </c>
      <c r="X2607" s="3">
        <v>1.167</v>
      </c>
      <c r="Y2607" s="13">
        <f>(X2607-U2607)/U2607*100</f>
        <v>0</v>
      </c>
      <c r="Z2607" s="14">
        <f>IF(W2607&gt;10,"NA",Y2607)</f>
        <v>0</v>
      </c>
    </row>
    <row r="2608" spans="1:26" ht="19" x14ac:dyDescent="0.25">
      <c r="A2608" s="23">
        <v>2607</v>
      </c>
      <c r="B2608" s="5" t="s">
        <v>25</v>
      </c>
      <c r="C2608" s="3" t="s">
        <v>52</v>
      </c>
      <c r="D2608" s="3" t="s">
        <v>52</v>
      </c>
      <c r="E2608" s="3" t="s">
        <v>47</v>
      </c>
      <c r="F2608" s="3" t="s">
        <v>53</v>
      </c>
      <c r="G2608" s="3">
        <v>45</v>
      </c>
      <c r="H2608" s="3" t="s">
        <v>9</v>
      </c>
      <c r="I2608" s="3" t="s">
        <v>56</v>
      </c>
      <c r="J2608" s="3">
        <v>705</v>
      </c>
      <c r="K2608" s="3">
        <v>21</v>
      </c>
      <c r="L2608" s="3">
        <v>0</v>
      </c>
      <c r="M2608" s="4">
        <f>PI()*(K2608/2)^2/1000+PI()*(L2608/2)^2/1000</f>
        <v>0.34636059005827469</v>
      </c>
      <c r="N2608" s="33">
        <v>1</v>
      </c>
      <c r="O2608" s="3">
        <v>4</v>
      </c>
      <c r="P2608" s="3">
        <v>3.0619999999999998</v>
      </c>
      <c r="Q2608" s="3">
        <v>2.3490000000000002</v>
      </c>
      <c r="R2608" s="3">
        <v>2.2789999999999999</v>
      </c>
      <c r="S2608" s="6">
        <v>0</v>
      </c>
      <c r="T2608" s="6">
        <f>R2608-S2608</f>
        <v>2.2789999999999999</v>
      </c>
      <c r="U2608" s="3">
        <v>2.3149999999999999</v>
      </c>
      <c r="V2608" s="6">
        <f>U2608-S2608</f>
        <v>2.3149999999999999</v>
      </c>
      <c r="W2608" s="6">
        <f>100 - (1 - (((U2608-T2608)/U2608)+(S2608/T2608)))*100</f>
        <v>1.5550755939524805</v>
      </c>
      <c r="X2608" s="3">
        <v>2.3149999999999999</v>
      </c>
      <c r="Y2608" s="13">
        <f>(X2608-U2608)/U2608*100</f>
        <v>0</v>
      </c>
      <c r="Z2608" s="14">
        <f>IF(W2608&gt;10,"NA",Y2608)</f>
        <v>0</v>
      </c>
    </row>
    <row r="2609" spans="1:26" ht="19" x14ac:dyDescent="0.25">
      <c r="A2609" s="23">
        <v>2608</v>
      </c>
      <c r="B2609" s="5" t="s">
        <v>25</v>
      </c>
      <c r="C2609" s="3" t="s">
        <v>52</v>
      </c>
      <c r="D2609" s="3" t="s">
        <v>52</v>
      </c>
      <c r="E2609" s="3" t="s">
        <v>47</v>
      </c>
      <c r="F2609" s="3" t="s">
        <v>53</v>
      </c>
      <c r="G2609" s="3">
        <v>45</v>
      </c>
      <c r="H2609" s="3" t="s">
        <v>9</v>
      </c>
      <c r="I2609" s="3" t="s">
        <v>56</v>
      </c>
      <c r="J2609" s="3">
        <v>705</v>
      </c>
      <c r="K2609" s="3">
        <v>21</v>
      </c>
      <c r="L2609" s="3">
        <v>0</v>
      </c>
      <c r="M2609" s="4">
        <f>PI()*(K2609/2)^2/1000+PI()*(L2609/2)^2/1000</f>
        <v>0.34636059005827469</v>
      </c>
      <c r="N2609" s="33">
        <v>1</v>
      </c>
      <c r="O2609" s="3">
        <v>5</v>
      </c>
      <c r="P2609" s="3">
        <v>2.7130000000000001</v>
      </c>
      <c r="Q2609" s="3">
        <v>2.125</v>
      </c>
      <c r="R2609" s="3">
        <v>2.0619999999999998</v>
      </c>
      <c r="S2609" s="6">
        <v>0</v>
      </c>
      <c r="T2609" s="6">
        <f>R2609-S2609</f>
        <v>2.0619999999999998</v>
      </c>
      <c r="U2609" s="3">
        <v>2.0619999999999998</v>
      </c>
      <c r="V2609" s="6">
        <f>U2609-S2609</f>
        <v>2.0619999999999998</v>
      </c>
      <c r="W2609" s="6">
        <f>100 - (1 - (((U2609-T2609)/U2609)+(S2609/T2609)))*100</f>
        <v>0</v>
      </c>
      <c r="X2609" s="3">
        <v>2.0619999999999998</v>
      </c>
      <c r="Y2609" s="13">
        <f>(X2609-U2609)/U2609*100</f>
        <v>0</v>
      </c>
      <c r="Z2609" s="14">
        <f>IF(W2609&gt;10,"NA",Y2609)</f>
        <v>0</v>
      </c>
    </row>
    <row r="2610" spans="1:26" ht="19" x14ac:dyDescent="0.25">
      <c r="A2610" s="23">
        <v>2609</v>
      </c>
      <c r="B2610" s="5" t="s">
        <v>25</v>
      </c>
      <c r="C2610" s="3" t="s">
        <v>52</v>
      </c>
      <c r="D2610" s="3" t="s">
        <v>52</v>
      </c>
      <c r="E2610" s="3" t="s">
        <v>47</v>
      </c>
      <c r="F2610" s="3" t="s">
        <v>53</v>
      </c>
      <c r="G2610" s="3">
        <v>45</v>
      </c>
      <c r="H2610" s="3" t="s">
        <v>9</v>
      </c>
      <c r="I2610" s="3" t="s">
        <v>56</v>
      </c>
      <c r="J2610" s="3">
        <v>705</v>
      </c>
      <c r="K2610" s="3">
        <v>21</v>
      </c>
      <c r="L2610" s="3">
        <v>0</v>
      </c>
      <c r="M2610" s="4">
        <f>PI()*(K2610/2)^2/1000+PI()*(L2610/2)^2/1000</f>
        <v>0.34636059005827469</v>
      </c>
      <c r="N2610" s="33">
        <v>1</v>
      </c>
      <c r="O2610" s="3">
        <v>6</v>
      </c>
      <c r="P2610" s="3">
        <v>3.0790000000000002</v>
      </c>
      <c r="Q2610" s="3">
        <v>2.4260000000000002</v>
      </c>
      <c r="R2610" s="3">
        <v>2.399</v>
      </c>
      <c r="S2610" s="6">
        <v>0</v>
      </c>
      <c r="T2610" s="6">
        <f>R2610-S2610</f>
        <v>2.399</v>
      </c>
      <c r="U2610" s="3">
        <v>2.399</v>
      </c>
      <c r="V2610" s="6">
        <f>U2610-S2610</f>
        <v>2.399</v>
      </c>
      <c r="W2610" s="6">
        <f>100 - (1 - (((U2610-T2610)/U2610)+(S2610/T2610)))*100</f>
        <v>0</v>
      </c>
      <c r="X2610" s="3">
        <v>2.399</v>
      </c>
      <c r="Y2610" s="13">
        <f>(X2610-U2610)/U2610*100</f>
        <v>0</v>
      </c>
      <c r="Z2610" s="14">
        <f>IF(W2610&gt;10,"NA",Y2610)</f>
        <v>0</v>
      </c>
    </row>
    <row r="2611" spans="1:26" ht="19" x14ac:dyDescent="0.25">
      <c r="A2611" s="23">
        <v>2610</v>
      </c>
      <c r="B2611" s="5" t="s">
        <v>25</v>
      </c>
      <c r="C2611" s="3" t="s">
        <v>52</v>
      </c>
      <c r="D2611" s="3" t="s">
        <v>52</v>
      </c>
      <c r="E2611" s="3" t="s">
        <v>47</v>
      </c>
      <c r="F2611" s="3" t="s">
        <v>53</v>
      </c>
      <c r="G2611" s="3">
        <v>45</v>
      </c>
      <c r="H2611" s="3" t="s">
        <v>9</v>
      </c>
      <c r="I2611" s="3" t="s">
        <v>56</v>
      </c>
      <c r="J2611" s="3">
        <v>705</v>
      </c>
      <c r="K2611" s="3">
        <v>21</v>
      </c>
      <c r="L2611" s="3">
        <v>0</v>
      </c>
      <c r="M2611" s="4">
        <f>PI()*(K2611/2)^2/1000+PI()*(L2611/2)^2/1000</f>
        <v>0.34636059005827469</v>
      </c>
      <c r="N2611" s="33">
        <v>1</v>
      </c>
      <c r="O2611" s="3">
        <v>7</v>
      </c>
      <c r="P2611" s="3">
        <v>2.86</v>
      </c>
      <c r="Q2611" s="3">
        <v>1.7689999999999999</v>
      </c>
      <c r="R2611" s="3">
        <v>1.6619999999999999</v>
      </c>
      <c r="S2611" s="6">
        <v>0</v>
      </c>
      <c r="T2611" s="6">
        <f>R2611-S2611</f>
        <v>1.6619999999999999</v>
      </c>
      <c r="U2611" s="3">
        <v>1.6619999999999999</v>
      </c>
      <c r="V2611" s="6">
        <f>U2611-S2611</f>
        <v>1.6619999999999999</v>
      </c>
      <c r="W2611" s="6">
        <f>100 - (1 - (((U2611-T2611)/U2611)+(S2611/T2611)))*100</f>
        <v>0</v>
      </c>
      <c r="X2611" s="3">
        <v>1.6619999999999999</v>
      </c>
      <c r="Y2611" s="13">
        <f>(X2611-U2611)/U2611*100</f>
        <v>0</v>
      </c>
      <c r="Z2611" s="14">
        <f>IF(W2611&gt;10,"NA",Y2611)</f>
        <v>0</v>
      </c>
    </row>
    <row r="2612" spans="1:26" ht="19" x14ac:dyDescent="0.25">
      <c r="A2612" s="23">
        <v>2611</v>
      </c>
      <c r="B2612" s="5" t="s">
        <v>25</v>
      </c>
      <c r="C2612" s="3" t="s">
        <v>52</v>
      </c>
      <c r="D2612" s="3" t="s">
        <v>52</v>
      </c>
      <c r="E2612" s="3" t="s">
        <v>47</v>
      </c>
      <c r="F2612" s="3" t="s">
        <v>53</v>
      </c>
      <c r="G2612" s="3">
        <v>45</v>
      </c>
      <c r="H2612" s="3" t="s">
        <v>9</v>
      </c>
      <c r="I2612" s="3" t="s">
        <v>56</v>
      </c>
      <c r="J2612" s="3">
        <v>705</v>
      </c>
      <c r="K2612" s="3">
        <v>21</v>
      </c>
      <c r="L2612" s="3">
        <v>0</v>
      </c>
      <c r="M2612" s="4">
        <f>PI()*(K2612/2)^2/1000+PI()*(L2612/2)^2/1000</f>
        <v>0.34636059005827469</v>
      </c>
      <c r="N2612" s="33">
        <v>1</v>
      </c>
      <c r="O2612" s="3">
        <v>8</v>
      </c>
      <c r="P2612" s="3">
        <v>2.3879999999999999</v>
      </c>
      <c r="Q2612" s="3">
        <v>1.468</v>
      </c>
      <c r="R2612" s="3">
        <v>1.4390000000000001</v>
      </c>
      <c r="S2612" s="6">
        <v>0</v>
      </c>
      <c r="T2612" s="6">
        <f>R2612-S2612</f>
        <v>1.4390000000000001</v>
      </c>
      <c r="U2612" s="3">
        <v>1.4390000000000001</v>
      </c>
      <c r="V2612" s="6">
        <f>U2612-S2612</f>
        <v>1.4390000000000001</v>
      </c>
      <c r="W2612" s="6">
        <f>100 - (1 - (((U2612-T2612)/U2612)+(S2612/T2612)))*100</f>
        <v>0</v>
      </c>
      <c r="X2612" s="3">
        <v>1.4390000000000001</v>
      </c>
      <c r="Y2612" s="13">
        <f>(X2612-U2612)/U2612*100</f>
        <v>0</v>
      </c>
      <c r="Z2612" s="14">
        <f>IF(W2612&gt;10,"NA",Y2612)</f>
        <v>0</v>
      </c>
    </row>
    <row r="2613" spans="1:26" ht="19" x14ac:dyDescent="0.25">
      <c r="A2613" s="23">
        <v>2612</v>
      </c>
      <c r="B2613" s="5" t="s">
        <v>25</v>
      </c>
      <c r="C2613" s="3" t="s">
        <v>52</v>
      </c>
      <c r="D2613" s="3" t="s">
        <v>52</v>
      </c>
      <c r="E2613" s="3" t="s">
        <v>47</v>
      </c>
      <c r="F2613" s="3" t="s">
        <v>53</v>
      </c>
      <c r="G2613" s="3">
        <v>45</v>
      </c>
      <c r="H2613" s="3" t="s">
        <v>9</v>
      </c>
      <c r="I2613" s="3" t="s">
        <v>56</v>
      </c>
      <c r="J2613" s="3">
        <v>705</v>
      </c>
      <c r="K2613" s="3">
        <v>21</v>
      </c>
      <c r="L2613" s="3">
        <v>0</v>
      </c>
      <c r="M2613" s="4">
        <f>PI()*(K2613/2)^2/1000+PI()*(L2613/2)^2/1000</f>
        <v>0.34636059005827469</v>
      </c>
      <c r="N2613" s="33">
        <v>1</v>
      </c>
      <c r="O2613" s="3">
        <v>9</v>
      </c>
      <c r="P2613" s="3">
        <v>2.2280000000000002</v>
      </c>
      <c r="Q2613" s="3">
        <v>1.508</v>
      </c>
      <c r="R2613" s="3">
        <v>1.454</v>
      </c>
      <c r="S2613" s="6">
        <v>0</v>
      </c>
      <c r="T2613" s="6">
        <f>R2613-S2613</f>
        <v>1.454</v>
      </c>
      <c r="U2613" s="3">
        <v>1.454</v>
      </c>
      <c r="V2613" s="6">
        <f>U2613-S2613</f>
        <v>1.454</v>
      </c>
      <c r="W2613" s="6">
        <f>100 - (1 - (((U2613-T2613)/U2613)+(S2613/T2613)))*100</f>
        <v>0</v>
      </c>
      <c r="X2613" s="3">
        <v>1.454</v>
      </c>
      <c r="Y2613" s="13">
        <f>(X2613-U2613)/U2613*100</f>
        <v>0</v>
      </c>
      <c r="Z2613" s="14">
        <f>IF(W2613&gt;10,"NA",Y2613)</f>
        <v>0</v>
      </c>
    </row>
    <row r="2614" spans="1:26" ht="19" x14ac:dyDescent="0.25">
      <c r="A2614" s="23">
        <v>2613</v>
      </c>
      <c r="B2614" s="5" t="s">
        <v>25</v>
      </c>
      <c r="C2614" s="3" t="s">
        <v>52</v>
      </c>
      <c r="D2614" s="3" t="s">
        <v>52</v>
      </c>
      <c r="E2614" s="3" t="s">
        <v>47</v>
      </c>
      <c r="F2614" s="3" t="s">
        <v>53</v>
      </c>
      <c r="G2614" s="3">
        <v>45</v>
      </c>
      <c r="H2614" s="3" t="s">
        <v>9</v>
      </c>
      <c r="I2614" s="3" t="s">
        <v>56</v>
      </c>
      <c r="J2614" s="3">
        <v>705</v>
      </c>
      <c r="K2614" s="3">
        <v>21</v>
      </c>
      <c r="L2614" s="3">
        <v>0</v>
      </c>
      <c r="M2614" s="4">
        <f>PI()*(K2614/2)^2/1000+PI()*(L2614/2)^2/1000</f>
        <v>0.34636059005827469</v>
      </c>
      <c r="N2614" s="33">
        <v>0</v>
      </c>
      <c r="O2614" s="3">
        <v>10</v>
      </c>
      <c r="P2614" s="3">
        <v>4.4870000000000001</v>
      </c>
      <c r="Q2614" s="3">
        <v>3.891</v>
      </c>
      <c r="R2614" s="3">
        <v>3.7280000000000002</v>
      </c>
      <c r="S2614" s="6">
        <v>0</v>
      </c>
      <c r="T2614" s="6">
        <f>R2614-S2614</f>
        <v>3.7280000000000002</v>
      </c>
      <c r="U2614" s="3">
        <v>3.9260000000000002</v>
      </c>
      <c r="V2614" s="6">
        <f>U2614-S2614</f>
        <v>3.9260000000000002</v>
      </c>
      <c r="W2614" s="6">
        <f>100 - (1 - (((U2614-T2614)/U2614)+(S2614/T2614)))*100</f>
        <v>5.0433010697911413</v>
      </c>
      <c r="X2614" s="3">
        <v>3.9260000000000002</v>
      </c>
      <c r="Y2614" s="13">
        <f>(X2614-U2614)/U2614*100</f>
        <v>0</v>
      </c>
      <c r="Z2614" s="14">
        <f>IF(W2614&gt;10,"NA",Y2614)</f>
        <v>0</v>
      </c>
    </row>
    <row r="2615" spans="1:26" ht="19" x14ac:dyDescent="0.25">
      <c r="A2615" s="23">
        <v>2614</v>
      </c>
      <c r="B2615" s="5" t="s">
        <v>25</v>
      </c>
      <c r="C2615" s="3" t="s">
        <v>52</v>
      </c>
      <c r="D2615" s="3" t="s">
        <v>52</v>
      </c>
      <c r="E2615" s="3" t="s">
        <v>47</v>
      </c>
      <c r="F2615" s="3" t="s">
        <v>53</v>
      </c>
      <c r="G2615" s="3">
        <v>45</v>
      </c>
      <c r="H2615" s="3" t="s">
        <v>9</v>
      </c>
      <c r="I2615" s="3" t="s">
        <v>56</v>
      </c>
      <c r="J2615" s="3">
        <v>705</v>
      </c>
      <c r="K2615" s="3">
        <v>21</v>
      </c>
      <c r="L2615" s="3">
        <v>0</v>
      </c>
      <c r="M2615" s="4">
        <f>PI()*(K2615/2)^2/1000+PI()*(L2615/2)^2/1000</f>
        <v>0.34636059005827469</v>
      </c>
      <c r="N2615" s="33">
        <v>0</v>
      </c>
      <c r="O2615" s="3">
        <v>11</v>
      </c>
      <c r="P2615" s="3">
        <v>4.7649999999999997</v>
      </c>
      <c r="Q2615" s="3">
        <v>4.1970000000000001</v>
      </c>
      <c r="R2615" s="3">
        <v>4.093</v>
      </c>
      <c r="S2615" s="6">
        <v>0</v>
      </c>
      <c r="T2615" s="6">
        <f>R2615-S2615</f>
        <v>4.093</v>
      </c>
      <c r="U2615" s="3">
        <v>4.3520000000000003</v>
      </c>
      <c r="V2615" s="6">
        <f>U2615-S2615</f>
        <v>4.3520000000000003</v>
      </c>
      <c r="W2615" s="6">
        <f>100 - (1 - (((U2615-T2615)/U2615)+(S2615/T2615)))*100</f>
        <v>5.951286764705884</v>
      </c>
      <c r="X2615" s="3">
        <v>4.3520000000000003</v>
      </c>
      <c r="Y2615" s="13">
        <f>(X2615-U2615)/U2615*100</f>
        <v>0</v>
      </c>
      <c r="Z2615" s="14">
        <f>IF(W2615&gt;10,"NA",Y2615)</f>
        <v>0</v>
      </c>
    </row>
    <row r="2616" spans="1:26" ht="19" x14ac:dyDescent="0.25">
      <c r="A2616" s="23">
        <v>2615</v>
      </c>
      <c r="B2616" s="5" t="s">
        <v>25</v>
      </c>
      <c r="C2616" s="3" t="s">
        <v>52</v>
      </c>
      <c r="D2616" s="3" t="s">
        <v>52</v>
      </c>
      <c r="E2616" s="3" t="s">
        <v>47</v>
      </c>
      <c r="F2616" s="3" t="s">
        <v>53</v>
      </c>
      <c r="G2616" s="3">
        <v>45</v>
      </c>
      <c r="H2616" s="3" t="s">
        <v>9</v>
      </c>
      <c r="I2616" s="3" t="s">
        <v>56</v>
      </c>
      <c r="J2616" s="3">
        <v>705</v>
      </c>
      <c r="K2616" s="3">
        <v>21</v>
      </c>
      <c r="L2616" s="3">
        <v>0</v>
      </c>
      <c r="M2616" s="4">
        <f>PI()*(K2616/2)^2/1000+PI()*(L2616/2)^2/1000</f>
        <v>0.34636059005827469</v>
      </c>
      <c r="N2616" s="33">
        <v>0</v>
      </c>
      <c r="O2616" s="3">
        <v>12</v>
      </c>
      <c r="P2616" s="3">
        <v>5.1849999999999996</v>
      </c>
      <c r="Q2616" s="3">
        <v>4.1710000000000003</v>
      </c>
      <c r="R2616" s="3">
        <v>4.0209999999999999</v>
      </c>
      <c r="S2616" s="6">
        <v>0</v>
      </c>
      <c r="T2616" s="6">
        <f>R2616-S2616</f>
        <v>4.0209999999999999</v>
      </c>
      <c r="U2616" s="3">
        <v>5.6970000000000001</v>
      </c>
      <c r="V2616" s="6">
        <f>U2616-S2616</f>
        <v>5.6970000000000001</v>
      </c>
      <c r="W2616" s="6">
        <f>100 - (1 - (((U2616-T2616)/U2616)+(S2616/T2616)))*100</f>
        <v>29.418992452167814</v>
      </c>
      <c r="X2616" s="3">
        <v>5.6970000000000001</v>
      </c>
      <c r="Y2616" s="13">
        <f>(X2616-U2616)/U2616*100</f>
        <v>0</v>
      </c>
      <c r="Z2616" s="14" t="str">
        <f>IF(W2616&gt;10,"NA",Y2616)</f>
        <v>NA</v>
      </c>
    </row>
    <row r="2617" spans="1:26" ht="19" x14ac:dyDescent="0.25">
      <c r="A2617" s="23">
        <v>2616</v>
      </c>
      <c r="B2617" s="5" t="s">
        <v>25</v>
      </c>
      <c r="C2617" s="3" t="s">
        <v>52</v>
      </c>
      <c r="D2617" s="3" t="s">
        <v>52</v>
      </c>
      <c r="E2617" s="3" t="s">
        <v>47</v>
      </c>
      <c r="F2617" s="3" t="s">
        <v>53</v>
      </c>
      <c r="G2617" s="3">
        <v>45</v>
      </c>
      <c r="H2617" s="3" t="s">
        <v>9</v>
      </c>
      <c r="I2617" s="3" t="s">
        <v>56</v>
      </c>
      <c r="J2617" s="3">
        <v>705</v>
      </c>
      <c r="K2617" s="3">
        <v>21</v>
      </c>
      <c r="L2617" s="3">
        <v>0</v>
      </c>
      <c r="M2617" s="4">
        <f>PI()*(K2617/2)^2/1000+PI()*(L2617/2)^2/1000</f>
        <v>0.34636059005827469</v>
      </c>
      <c r="N2617" s="33">
        <v>0</v>
      </c>
      <c r="O2617" s="3">
        <v>13</v>
      </c>
      <c r="P2617" s="3">
        <v>5.077</v>
      </c>
      <c r="Q2617" s="3">
        <v>4.7359999999999998</v>
      </c>
      <c r="R2617" s="3">
        <v>4.5960000000000001</v>
      </c>
      <c r="S2617" s="6">
        <v>0</v>
      </c>
      <c r="T2617" s="6">
        <f>R2617-S2617</f>
        <v>4.5960000000000001</v>
      </c>
      <c r="U2617" s="3">
        <v>5.9470000000000001</v>
      </c>
      <c r="V2617" s="6">
        <f>U2617-S2617</f>
        <v>5.9470000000000001</v>
      </c>
      <c r="W2617" s="6">
        <f>100 - (1 - (((U2617-T2617)/U2617)+(S2617/T2617)))*100</f>
        <v>22.717336472170842</v>
      </c>
      <c r="X2617" s="3">
        <v>5.9470000000000001</v>
      </c>
      <c r="Y2617" s="13">
        <f>(X2617-U2617)/U2617*100</f>
        <v>0</v>
      </c>
      <c r="Z2617" s="14" t="str">
        <f>IF(W2617&gt;10,"NA",Y2617)</f>
        <v>NA</v>
      </c>
    </row>
    <row r="2618" spans="1:26" ht="19" x14ac:dyDescent="0.25">
      <c r="A2618" s="23">
        <v>2617</v>
      </c>
      <c r="B2618" s="5" t="s">
        <v>25</v>
      </c>
      <c r="C2618" s="3" t="s">
        <v>52</v>
      </c>
      <c r="D2618" s="3" t="s">
        <v>52</v>
      </c>
      <c r="E2618" s="3" t="s">
        <v>47</v>
      </c>
      <c r="F2618" s="3" t="s">
        <v>53</v>
      </c>
      <c r="G2618" s="3">
        <v>45</v>
      </c>
      <c r="H2618" s="3" t="s">
        <v>9</v>
      </c>
      <c r="I2618" s="3" t="s">
        <v>56</v>
      </c>
      <c r="J2618" s="3">
        <v>705</v>
      </c>
      <c r="K2618" s="3">
        <v>21</v>
      </c>
      <c r="L2618" s="3">
        <v>0</v>
      </c>
      <c r="M2618" s="4">
        <f>PI()*(K2618/2)^2/1000+PI()*(L2618/2)^2/1000</f>
        <v>0.34636059005827469</v>
      </c>
      <c r="N2618" s="33">
        <v>0</v>
      </c>
      <c r="O2618" s="3">
        <v>14</v>
      </c>
      <c r="P2618" s="3">
        <v>5.3070000000000004</v>
      </c>
      <c r="Q2618" s="3">
        <v>3.9910000000000001</v>
      </c>
      <c r="R2618" s="3">
        <v>3.899</v>
      </c>
      <c r="S2618" s="6">
        <v>0</v>
      </c>
      <c r="T2618" s="6">
        <f>R2618-S2618</f>
        <v>3.899</v>
      </c>
      <c r="U2618" s="3">
        <v>5.3659999999999997</v>
      </c>
      <c r="V2618" s="6">
        <f>U2618-S2618</f>
        <v>5.3659999999999997</v>
      </c>
      <c r="W2618" s="6">
        <f>100 - (1 - (((U2618-T2618)/U2618)+(S2618/T2618)))*100</f>
        <v>27.338799850913148</v>
      </c>
      <c r="X2618" s="3">
        <v>5.3659999999999997</v>
      </c>
      <c r="Y2618" s="13">
        <f>(X2618-U2618)/U2618*100</f>
        <v>0</v>
      </c>
      <c r="Z2618" s="14" t="str">
        <f>IF(W2618&gt;10,"NA",Y2618)</f>
        <v>NA</v>
      </c>
    </row>
    <row r="2619" spans="1:26" ht="19" x14ac:dyDescent="0.25">
      <c r="A2619" s="23">
        <v>2618</v>
      </c>
      <c r="B2619" s="5" t="s">
        <v>25</v>
      </c>
      <c r="C2619" s="3" t="s">
        <v>52</v>
      </c>
      <c r="D2619" s="3" t="s">
        <v>52</v>
      </c>
      <c r="E2619" s="3" t="s">
        <v>47</v>
      </c>
      <c r="F2619" s="3" t="s">
        <v>53</v>
      </c>
      <c r="G2619" s="3">
        <v>45</v>
      </c>
      <c r="H2619" s="3" t="s">
        <v>9</v>
      </c>
      <c r="I2619" s="3" t="s">
        <v>56</v>
      </c>
      <c r="J2619" s="3">
        <v>705</v>
      </c>
      <c r="K2619" s="3">
        <v>21</v>
      </c>
      <c r="L2619" s="3">
        <v>0</v>
      </c>
      <c r="M2619" s="4">
        <f>PI()*(K2619/2)^2/1000+PI()*(L2619/2)^2/1000</f>
        <v>0.34636059005827469</v>
      </c>
      <c r="N2619" s="33">
        <v>1</v>
      </c>
      <c r="O2619" s="3">
        <v>15</v>
      </c>
      <c r="P2619" s="3">
        <v>2.42</v>
      </c>
      <c r="Q2619" s="3">
        <v>1.5489999999999999</v>
      </c>
      <c r="R2619" s="3">
        <v>1.488</v>
      </c>
      <c r="S2619" s="6">
        <v>0</v>
      </c>
      <c r="T2619" s="6">
        <f>R2619-S2619</f>
        <v>1.488</v>
      </c>
      <c r="U2619" s="3">
        <v>1.488</v>
      </c>
      <c r="V2619" s="6">
        <f>U2619-S2619</f>
        <v>1.488</v>
      </c>
      <c r="W2619" s="6">
        <f>100 - (1 - (((U2619-T2619)/U2619)+(S2619/T2619)))*100</f>
        <v>0</v>
      </c>
      <c r="X2619" s="3">
        <v>1.488</v>
      </c>
      <c r="Y2619" s="13">
        <f>(X2619-U2619)/U2619*100</f>
        <v>0</v>
      </c>
      <c r="Z2619" s="14">
        <f>IF(W2619&gt;10,"NA",Y2619)</f>
        <v>0</v>
      </c>
    </row>
    <row r="2620" spans="1:26" ht="19" x14ac:dyDescent="0.25">
      <c r="A2620" s="23">
        <v>2619</v>
      </c>
      <c r="B2620" s="5" t="s">
        <v>25</v>
      </c>
      <c r="C2620" s="3" t="s">
        <v>52</v>
      </c>
      <c r="D2620" s="3" t="s">
        <v>52</v>
      </c>
      <c r="E2620" s="3" t="s">
        <v>47</v>
      </c>
      <c r="F2620" s="3" t="s">
        <v>53</v>
      </c>
      <c r="G2620" s="3">
        <v>46</v>
      </c>
      <c r="H2620" s="3" t="s">
        <v>9</v>
      </c>
      <c r="I2620" s="3" t="s">
        <v>36</v>
      </c>
      <c r="J2620" s="3">
        <v>697</v>
      </c>
      <c r="K2620" s="3" t="s">
        <v>13</v>
      </c>
      <c r="L2620" s="3" t="s">
        <v>13</v>
      </c>
      <c r="M2620" s="3" t="s">
        <v>13</v>
      </c>
      <c r="N2620" s="33">
        <v>1</v>
      </c>
      <c r="O2620" s="3">
        <v>1</v>
      </c>
      <c r="P2620" s="3">
        <v>2.4329999999999998</v>
      </c>
      <c r="Q2620" s="3">
        <v>1.645</v>
      </c>
      <c r="R2620" s="3">
        <v>1.5469999999999999</v>
      </c>
      <c r="S2620" s="6">
        <v>0</v>
      </c>
      <c r="T2620" s="6">
        <f>R2620-S2620</f>
        <v>1.5469999999999999</v>
      </c>
      <c r="U2620" s="3">
        <v>1.5469999999999999</v>
      </c>
      <c r="V2620" s="6">
        <f>U2620-S2620</f>
        <v>1.5469999999999999</v>
      </c>
      <c r="W2620" s="6">
        <f>100 - (1 - (((U2620-T2620)/U2620)+(S2620/T2620)))*100</f>
        <v>0</v>
      </c>
      <c r="X2620" s="11">
        <v>1.5469999999999999</v>
      </c>
      <c r="Y2620" s="13">
        <f>(X2620-U2620)/U2620*100</f>
        <v>0</v>
      </c>
      <c r="Z2620" s="14">
        <f>IF(W2620&gt;10,"NA",Y2620)</f>
        <v>0</v>
      </c>
    </row>
    <row r="2621" spans="1:26" ht="19" x14ac:dyDescent="0.25">
      <c r="A2621" s="23">
        <v>2620</v>
      </c>
      <c r="B2621" s="5" t="s">
        <v>25</v>
      </c>
      <c r="C2621" s="3" t="s">
        <v>52</v>
      </c>
      <c r="D2621" s="3" t="s">
        <v>52</v>
      </c>
      <c r="E2621" s="3" t="s">
        <v>47</v>
      </c>
      <c r="F2621" s="3" t="s">
        <v>53</v>
      </c>
      <c r="G2621" s="3">
        <v>46</v>
      </c>
      <c r="H2621" s="3" t="s">
        <v>9</v>
      </c>
      <c r="I2621" s="3" t="s">
        <v>36</v>
      </c>
      <c r="J2621" s="3">
        <v>697</v>
      </c>
      <c r="K2621" s="3" t="s">
        <v>13</v>
      </c>
      <c r="L2621" s="3" t="s">
        <v>13</v>
      </c>
      <c r="M2621" s="3" t="s">
        <v>13</v>
      </c>
      <c r="N2621" s="33">
        <v>0</v>
      </c>
      <c r="O2621" s="3">
        <v>2</v>
      </c>
      <c r="P2621" s="3">
        <v>3.9060000000000001</v>
      </c>
      <c r="Q2621" s="3">
        <v>2.8730000000000002</v>
      </c>
      <c r="R2621" s="3">
        <v>2.7959999999999998</v>
      </c>
      <c r="S2621" s="6">
        <v>0</v>
      </c>
      <c r="T2621" s="6">
        <f>R2621-S2621</f>
        <v>2.7959999999999998</v>
      </c>
      <c r="U2621" s="3">
        <v>3.0270000000000001</v>
      </c>
      <c r="V2621" s="6">
        <f>U2621-S2621</f>
        <v>3.0270000000000001</v>
      </c>
      <c r="W2621" s="6">
        <f>100 - (1 - (((U2621-T2621)/U2621)+(S2621/T2621)))*100</f>
        <v>7.6313181367690959</v>
      </c>
      <c r="X2621" s="11">
        <v>3.0270000000000001</v>
      </c>
      <c r="Y2621" s="13">
        <f>(X2621-U2621)/U2621*100</f>
        <v>0</v>
      </c>
      <c r="Z2621" s="14">
        <f>IF(W2621&gt;10,"NA",Y2621)</f>
        <v>0</v>
      </c>
    </row>
    <row r="2622" spans="1:26" ht="19" x14ac:dyDescent="0.25">
      <c r="A2622" s="23">
        <v>2621</v>
      </c>
      <c r="B2622" s="5" t="s">
        <v>25</v>
      </c>
      <c r="C2622" s="3" t="s">
        <v>52</v>
      </c>
      <c r="D2622" s="3" t="s">
        <v>52</v>
      </c>
      <c r="E2622" s="3" t="s">
        <v>47</v>
      </c>
      <c r="F2622" s="3" t="s">
        <v>53</v>
      </c>
      <c r="G2622" s="3">
        <v>46</v>
      </c>
      <c r="H2622" s="3" t="s">
        <v>9</v>
      </c>
      <c r="I2622" s="3" t="s">
        <v>36</v>
      </c>
      <c r="J2622" s="3">
        <v>697</v>
      </c>
      <c r="K2622" s="3" t="s">
        <v>13</v>
      </c>
      <c r="L2622" s="3" t="s">
        <v>13</v>
      </c>
      <c r="M2622" s="3" t="s">
        <v>13</v>
      </c>
      <c r="N2622" s="33">
        <v>1</v>
      </c>
      <c r="O2622" s="3">
        <v>3</v>
      </c>
      <c r="P2622" s="3">
        <v>2.7250000000000001</v>
      </c>
      <c r="Q2622" s="3">
        <v>1.9159999999999999</v>
      </c>
      <c r="R2622" s="3">
        <v>1.859</v>
      </c>
      <c r="S2622" s="6">
        <v>0</v>
      </c>
      <c r="T2622" s="6">
        <f>R2622-S2622</f>
        <v>1.859</v>
      </c>
      <c r="U2622" s="3">
        <v>1.859</v>
      </c>
      <c r="V2622" s="6">
        <f>U2622-S2622</f>
        <v>1.859</v>
      </c>
      <c r="W2622" s="6">
        <f>100 - (1 - (((U2622-T2622)/U2622)+(S2622/T2622)))*100</f>
        <v>0</v>
      </c>
      <c r="X2622" s="11">
        <v>1.859</v>
      </c>
      <c r="Y2622" s="13">
        <f>(X2622-U2622)/U2622*100</f>
        <v>0</v>
      </c>
      <c r="Z2622" s="14">
        <f>IF(W2622&gt;10,"NA",Y2622)</f>
        <v>0</v>
      </c>
    </row>
    <row r="2623" spans="1:26" ht="19" x14ac:dyDescent="0.25">
      <c r="A2623" s="23">
        <v>2622</v>
      </c>
      <c r="B2623" s="5" t="s">
        <v>25</v>
      </c>
      <c r="C2623" s="3" t="s">
        <v>52</v>
      </c>
      <c r="D2623" s="3" t="s">
        <v>52</v>
      </c>
      <c r="E2623" s="3" t="s">
        <v>47</v>
      </c>
      <c r="F2623" s="3" t="s">
        <v>53</v>
      </c>
      <c r="G2623" s="3">
        <v>46</v>
      </c>
      <c r="H2623" s="3" t="s">
        <v>9</v>
      </c>
      <c r="I2623" s="3" t="s">
        <v>36</v>
      </c>
      <c r="J2623" s="3">
        <v>697</v>
      </c>
      <c r="K2623" s="3" t="s">
        <v>13</v>
      </c>
      <c r="L2623" s="3" t="s">
        <v>13</v>
      </c>
      <c r="M2623" s="3" t="s">
        <v>13</v>
      </c>
      <c r="N2623" s="33">
        <v>0</v>
      </c>
      <c r="O2623" s="3">
        <v>4</v>
      </c>
      <c r="P2623" s="3">
        <v>4.2549999999999999</v>
      </c>
      <c r="Q2623" s="3">
        <v>3.3149999999999999</v>
      </c>
      <c r="R2623" s="3">
        <v>3.2069999999999999</v>
      </c>
      <c r="S2623" s="6">
        <v>0</v>
      </c>
      <c r="T2623" s="6">
        <f>R2623-S2623</f>
        <v>3.2069999999999999</v>
      </c>
      <c r="U2623" s="3">
        <v>3.3839999999999999</v>
      </c>
      <c r="V2623" s="6">
        <f>U2623-S2623</f>
        <v>3.3839999999999999</v>
      </c>
      <c r="W2623" s="6">
        <f>100 - (1 - (((U2623-T2623)/U2623)+(S2623/T2623)))*100</f>
        <v>5.230496453900713</v>
      </c>
      <c r="X2623" s="11">
        <v>3.3839999999999999</v>
      </c>
      <c r="Y2623" s="13">
        <f>(X2623-U2623)/U2623*100</f>
        <v>0</v>
      </c>
      <c r="Z2623" s="14">
        <f>IF(W2623&gt;10,"NA",Y2623)</f>
        <v>0</v>
      </c>
    </row>
    <row r="2624" spans="1:26" ht="19" x14ac:dyDescent="0.25">
      <c r="A2624" s="23">
        <v>2623</v>
      </c>
      <c r="B2624" s="5" t="s">
        <v>25</v>
      </c>
      <c r="C2624" s="3" t="s">
        <v>52</v>
      </c>
      <c r="D2624" s="3" t="s">
        <v>52</v>
      </c>
      <c r="E2624" s="3" t="s">
        <v>47</v>
      </c>
      <c r="F2624" s="3" t="s">
        <v>53</v>
      </c>
      <c r="G2624" s="3">
        <v>46</v>
      </c>
      <c r="H2624" s="3" t="s">
        <v>9</v>
      </c>
      <c r="I2624" s="3" t="s">
        <v>36</v>
      </c>
      <c r="J2624" s="3">
        <v>697</v>
      </c>
      <c r="K2624" s="3" t="s">
        <v>13</v>
      </c>
      <c r="L2624" s="3" t="s">
        <v>13</v>
      </c>
      <c r="M2624" s="3" t="s">
        <v>13</v>
      </c>
      <c r="N2624" s="33">
        <v>0</v>
      </c>
      <c r="O2624" s="3">
        <v>5</v>
      </c>
      <c r="P2624" s="3">
        <v>3.7850000000000001</v>
      </c>
      <c r="Q2624" s="3">
        <v>2.7050000000000001</v>
      </c>
      <c r="R2624" s="3">
        <v>2.645</v>
      </c>
      <c r="S2624" s="6">
        <v>0</v>
      </c>
      <c r="T2624" s="6">
        <f>R2624-S2624</f>
        <v>2.645</v>
      </c>
      <c r="U2624" s="3">
        <v>2.7410000000000001</v>
      </c>
      <c r="V2624" s="6">
        <f>U2624-S2624</f>
        <v>2.7410000000000001</v>
      </c>
      <c r="W2624" s="6">
        <f>100 - (1 - (((U2624-T2624)/U2624)+(S2624/T2624)))*100</f>
        <v>3.5023713973002657</v>
      </c>
      <c r="X2624" s="11">
        <v>2.7410000000000001</v>
      </c>
      <c r="Y2624" s="13">
        <f>(X2624-U2624)/U2624*100</f>
        <v>0</v>
      </c>
      <c r="Z2624" s="14">
        <f>IF(W2624&gt;10,"NA",Y2624)</f>
        <v>0</v>
      </c>
    </row>
    <row r="2625" spans="1:26" ht="19" x14ac:dyDescent="0.25">
      <c r="A2625" s="23">
        <v>2624</v>
      </c>
      <c r="B2625" s="5" t="s">
        <v>25</v>
      </c>
      <c r="C2625" s="3" t="s">
        <v>52</v>
      </c>
      <c r="D2625" s="3" t="s">
        <v>52</v>
      </c>
      <c r="E2625" s="3" t="s">
        <v>47</v>
      </c>
      <c r="F2625" s="3" t="s">
        <v>53</v>
      </c>
      <c r="G2625" s="3">
        <v>46</v>
      </c>
      <c r="H2625" s="3" t="s">
        <v>9</v>
      </c>
      <c r="I2625" s="3" t="s">
        <v>36</v>
      </c>
      <c r="J2625" s="3">
        <v>697</v>
      </c>
      <c r="K2625" s="3" t="s">
        <v>13</v>
      </c>
      <c r="L2625" s="3" t="s">
        <v>13</v>
      </c>
      <c r="M2625" s="3" t="s">
        <v>13</v>
      </c>
      <c r="N2625" s="33">
        <v>1</v>
      </c>
      <c r="O2625" s="3">
        <v>6</v>
      </c>
      <c r="P2625" s="3">
        <v>3.3069999999999999</v>
      </c>
      <c r="Q2625" s="3">
        <v>2.7189999999999999</v>
      </c>
      <c r="R2625" s="3">
        <v>2.6219999999999999</v>
      </c>
      <c r="S2625" s="6">
        <v>0</v>
      </c>
      <c r="T2625" s="6">
        <f>R2625-S2625</f>
        <v>2.6219999999999999</v>
      </c>
      <c r="U2625" s="3">
        <v>2.6219999999999999</v>
      </c>
      <c r="V2625" s="6">
        <f>U2625-S2625</f>
        <v>2.6219999999999999</v>
      </c>
      <c r="W2625" s="6">
        <f>100 - (1 - (((U2625-T2625)/U2625)+(S2625/T2625)))*100</f>
        <v>0</v>
      </c>
      <c r="X2625" s="11">
        <v>2.6219999999999999</v>
      </c>
      <c r="Y2625" s="13">
        <f>(X2625-U2625)/U2625*100</f>
        <v>0</v>
      </c>
      <c r="Z2625" s="14">
        <f>IF(W2625&gt;10,"NA",Y2625)</f>
        <v>0</v>
      </c>
    </row>
    <row r="2626" spans="1:26" ht="19" x14ac:dyDescent="0.25">
      <c r="A2626" s="23">
        <v>2625</v>
      </c>
      <c r="B2626" s="5" t="s">
        <v>25</v>
      </c>
      <c r="C2626" s="3" t="s">
        <v>52</v>
      </c>
      <c r="D2626" s="3" t="s">
        <v>52</v>
      </c>
      <c r="E2626" s="3" t="s">
        <v>47</v>
      </c>
      <c r="F2626" s="3" t="s">
        <v>53</v>
      </c>
      <c r="G2626" s="3">
        <v>46</v>
      </c>
      <c r="H2626" s="3" t="s">
        <v>9</v>
      </c>
      <c r="I2626" s="3" t="s">
        <v>36</v>
      </c>
      <c r="J2626" s="3">
        <v>697</v>
      </c>
      <c r="K2626" s="3" t="s">
        <v>13</v>
      </c>
      <c r="L2626" s="3" t="s">
        <v>13</v>
      </c>
      <c r="M2626" s="3" t="s">
        <v>13</v>
      </c>
      <c r="N2626" s="33">
        <v>0</v>
      </c>
      <c r="O2626" s="3">
        <v>7</v>
      </c>
      <c r="P2626" s="3">
        <v>3.9649999999999999</v>
      </c>
      <c r="Q2626" s="3">
        <v>3.1469999999999998</v>
      </c>
      <c r="R2626" s="3">
        <v>3.1110000000000002</v>
      </c>
      <c r="S2626" s="6">
        <v>0</v>
      </c>
      <c r="T2626" s="6">
        <f>R2626-S2626</f>
        <v>3.1110000000000002</v>
      </c>
      <c r="U2626" s="3">
        <v>3.2610000000000001</v>
      </c>
      <c r="V2626" s="6">
        <f>U2626-S2626</f>
        <v>3.2610000000000001</v>
      </c>
      <c r="W2626" s="6">
        <f>100 - (1 - (((U2626-T2626)/U2626)+(S2626/T2626)))*100</f>
        <v>4.5998160073597063</v>
      </c>
      <c r="X2626" s="11">
        <v>3.2610000000000001</v>
      </c>
      <c r="Y2626" s="13">
        <f>(X2626-U2626)/U2626*100</f>
        <v>0</v>
      </c>
      <c r="Z2626" s="14">
        <f>IF(W2626&gt;10,"NA",Y2626)</f>
        <v>0</v>
      </c>
    </row>
    <row r="2627" spans="1:26" ht="19" x14ac:dyDescent="0.25">
      <c r="A2627" s="23">
        <v>2626</v>
      </c>
      <c r="B2627" s="5" t="s">
        <v>25</v>
      </c>
      <c r="C2627" s="3" t="s">
        <v>52</v>
      </c>
      <c r="D2627" s="3" t="s">
        <v>52</v>
      </c>
      <c r="E2627" s="3" t="s">
        <v>47</v>
      </c>
      <c r="F2627" s="3" t="s">
        <v>53</v>
      </c>
      <c r="G2627" s="3">
        <v>46</v>
      </c>
      <c r="H2627" s="3" t="s">
        <v>9</v>
      </c>
      <c r="I2627" s="3" t="s">
        <v>36</v>
      </c>
      <c r="J2627" s="3">
        <v>697</v>
      </c>
      <c r="K2627" s="3" t="s">
        <v>13</v>
      </c>
      <c r="L2627" s="3" t="s">
        <v>13</v>
      </c>
      <c r="M2627" s="3" t="s">
        <v>13</v>
      </c>
      <c r="N2627" s="33">
        <v>1</v>
      </c>
      <c r="O2627" s="3">
        <v>8</v>
      </c>
      <c r="P2627" s="3">
        <v>3.5230000000000001</v>
      </c>
      <c r="Q2627" s="3">
        <v>2.6190000000000002</v>
      </c>
      <c r="R2627" s="3">
        <v>2.5609999999999999</v>
      </c>
      <c r="S2627" s="6">
        <v>0</v>
      </c>
      <c r="T2627" s="6">
        <f>R2627-S2627</f>
        <v>2.5609999999999999</v>
      </c>
      <c r="U2627" s="3">
        <v>2.5609999999999999</v>
      </c>
      <c r="V2627" s="6">
        <f>U2627-S2627</f>
        <v>2.5609999999999999</v>
      </c>
      <c r="W2627" s="6">
        <f>100 - (1 - (((U2627-T2627)/U2627)+(S2627/T2627)))*100</f>
        <v>0</v>
      </c>
      <c r="X2627" s="11">
        <v>2.5609999999999999</v>
      </c>
      <c r="Y2627" s="13">
        <f>(X2627-U2627)/U2627*100</f>
        <v>0</v>
      </c>
      <c r="Z2627" s="14">
        <f>IF(W2627&gt;10,"NA",Y2627)</f>
        <v>0</v>
      </c>
    </row>
    <row r="2628" spans="1:26" ht="19" x14ac:dyDescent="0.25">
      <c r="A2628" s="23">
        <v>2627</v>
      </c>
      <c r="B2628" s="5" t="s">
        <v>25</v>
      </c>
      <c r="C2628" s="3" t="s">
        <v>52</v>
      </c>
      <c r="D2628" s="3" t="s">
        <v>52</v>
      </c>
      <c r="E2628" s="3" t="s">
        <v>47</v>
      </c>
      <c r="F2628" s="3" t="s">
        <v>53</v>
      </c>
      <c r="G2628" s="3">
        <v>46</v>
      </c>
      <c r="H2628" s="3" t="s">
        <v>9</v>
      </c>
      <c r="I2628" s="3" t="s">
        <v>36</v>
      </c>
      <c r="J2628" s="3">
        <v>697</v>
      </c>
      <c r="K2628" s="3" t="s">
        <v>13</v>
      </c>
      <c r="L2628" s="3" t="s">
        <v>13</v>
      </c>
      <c r="M2628" s="3" t="s">
        <v>13</v>
      </c>
      <c r="N2628" s="33">
        <v>1</v>
      </c>
      <c r="O2628" s="3">
        <v>9</v>
      </c>
      <c r="P2628" s="3">
        <v>2.327</v>
      </c>
      <c r="Q2628" s="3">
        <v>1.7370000000000001</v>
      </c>
      <c r="R2628" s="3">
        <v>1.6479999999999999</v>
      </c>
      <c r="S2628" s="6">
        <v>0</v>
      </c>
      <c r="T2628" s="6">
        <f>R2628-S2628</f>
        <v>1.6479999999999999</v>
      </c>
      <c r="U2628" s="3">
        <v>1.669</v>
      </c>
      <c r="V2628" s="6">
        <f>U2628-S2628</f>
        <v>1.669</v>
      </c>
      <c r="W2628" s="6">
        <f>100 - (1 - (((U2628-T2628)/U2628)+(S2628/T2628)))*100</f>
        <v>1.2582384661474038</v>
      </c>
      <c r="X2628" s="11">
        <v>1.669</v>
      </c>
      <c r="Y2628" s="13">
        <f>(X2628-U2628)/U2628*100</f>
        <v>0</v>
      </c>
      <c r="Z2628" s="14">
        <f>IF(W2628&gt;10,"NA",Y2628)</f>
        <v>0</v>
      </c>
    </row>
    <row r="2629" spans="1:26" ht="19" x14ac:dyDescent="0.25">
      <c r="A2629" s="23">
        <v>2628</v>
      </c>
      <c r="B2629" s="5" t="s">
        <v>25</v>
      </c>
      <c r="C2629" s="3" t="s">
        <v>52</v>
      </c>
      <c r="D2629" s="3" t="s">
        <v>52</v>
      </c>
      <c r="E2629" s="3" t="s">
        <v>47</v>
      </c>
      <c r="F2629" s="3" t="s">
        <v>53</v>
      </c>
      <c r="G2629" s="3">
        <v>47</v>
      </c>
      <c r="H2629" s="3" t="s">
        <v>9</v>
      </c>
      <c r="I2629" s="3" t="s">
        <v>36</v>
      </c>
      <c r="J2629" s="3">
        <v>685</v>
      </c>
      <c r="K2629" s="3">
        <v>20</v>
      </c>
      <c r="L2629" s="3">
        <v>20</v>
      </c>
      <c r="M2629" s="4">
        <f>PI()*(K2629/2)^2/1000+PI()*(L2629/2)^2/1000</f>
        <v>0.62831853071795862</v>
      </c>
      <c r="N2629" s="33">
        <v>1</v>
      </c>
      <c r="O2629" s="3">
        <v>1</v>
      </c>
      <c r="P2629" s="3">
        <v>2.6309999999999998</v>
      </c>
      <c r="Q2629" s="3">
        <v>1.802</v>
      </c>
      <c r="R2629" s="3">
        <v>1.768</v>
      </c>
      <c r="S2629" s="6">
        <v>0</v>
      </c>
      <c r="T2629" s="6">
        <f>R2629-S2629</f>
        <v>1.768</v>
      </c>
      <c r="U2629" s="3">
        <v>2.0019999999999998</v>
      </c>
      <c r="V2629" s="6">
        <f>U2629-S2629</f>
        <v>2.0019999999999998</v>
      </c>
      <c r="W2629" s="6">
        <f>100 - (1 - (((U2629-T2629)/U2629)+(S2629/T2629)))*100</f>
        <v>11.688311688311686</v>
      </c>
      <c r="X2629" s="3">
        <v>2.0019999999999998</v>
      </c>
      <c r="Y2629" s="13">
        <f>(X2629-U2629)/U2629*100</f>
        <v>0</v>
      </c>
      <c r="Z2629" s="14" t="str">
        <f>IF(W2629&gt;10,"NA",Y2629)</f>
        <v>NA</v>
      </c>
    </row>
    <row r="2630" spans="1:26" ht="19" x14ac:dyDescent="0.25">
      <c r="A2630" s="23">
        <v>2629</v>
      </c>
      <c r="B2630" s="5" t="s">
        <v>25</v>
      </c>
      <c r="C2630" s="3" t="s">
        <v>52</v>
      </c>
      <c r="D2630" s="3" t="s">
        <v>52</v>
      </c>
      <c r="E2630" s="3" t="s">
        <v>47</v>
      </c>
      <c r="F2630" s="3" t="s">
        <v>53</v>
      </c>
      <c r="G2630" s="3">
        <v>47</v>
      </c>
      <c r="H2630" s="3" t="s">
        <v>9</v>
      </c>
      <c r="I2630" s="3" t="s">
        <v>36</v>
      </c>
      <c r="J2630" s="3">
        <v>685</v>
      </c>
      <c r="K2630" s="3">
        <v>20</v>
      </c>
      <c r="L2630" s="3">
        <v>20</v>
      </c>
      <c r="M2630" s="4">
        <f>PI()*(K2630/2)^2/1000+PI()*(L2630/2)^2/1000</f>
        <v>0.62831853071795862</v>
      </c>
      <c r="N2630" s="33">
        <v>0</v>
      </c>
      <c r="O2630" s="3">
        <v>2</v>
      </c>
      <c r="P2630" s="3">
        <v>5.4930000000000003</v>
      </c>
      <c r="Q2630" s="3">
        <v>3.464</v>
      </c>
      <c r="R2630" s="3">
        <v>3.3340000000000001</v>
      </c>
      <c r="S2630" s="6">
        <v>0</v>
      </c>
      <c r="T2630" s="6">
        <f>R2630-S2630</f>
        <v>3.3340000000000001</v>
      </c>
      <c r="U2630" s="3">
        <v>4.4550000000000001</v>
      </c>
      <c r="V2630" s="6">
        <f>U2630-S2630</f>
        <v>4.4550000000000001</v>
      </c>
      <c r="W2630" s="6">
        <f>100 - (1 - (((U2630-T2630)/U2630)+(S2630/T2630)))*100</f>
        <v>25.162738496071825</v>
      </c>
      <c r="X2630" s="3">
        <v>4.4550000000000001</v>
      </c>
      <c r="Y2630" s="13">
        <f>(X2630-U2630)/U2630*100</f>
        <v>0</v>
      </c>
      <c r="Z2630" s="14" t="str">
        <f>IF(W2630&gt;10,"NA",Y2630)</f>
        <v>NA</v>
      </c>
    </row>
    <row r="2631" spans="1:26" ht="19" x14ac:dyDescent="0.25">
      <c r="A2631" s="23">
        <v>2630</v>
      </c>
      <c r="B2631" s="5" t="s">
        <v>25</v>
      </c>
      <c r="C2631" s="3" t="s">
        <v>52</v>
      </c>
      <c r="D2631" s="3" t="s">
        <v>52</v>
      </c>
      <c r="E2631" s="3" t="s">
        <v>47</v>
      </c>
      <c r="F2631" s="3" t="s">
        <v>53</v>
      </c>
      <c r="G2631" s="3">
        <v>47</v>
      </c>
      <c r="H2631" s="3" t="s">
        <v>9</v>
      </c>
      <c r="I2631" s="3" t="s">
        <v>36</v>
      </c>
      <c r="J2631" s="3">
        <v>685</v>
      </c>
      <c r="K2631" s="3">
        <v>20</v>
      </c>
      <c r="L2631" s="3">
        <v>20</v>
      </c>
      <c r="M2631" s="4">
        <f>PI()*(K2631/2)^2/1000+PI()*(L2631/2)^2/1000</f>
        <v>0.62831853071795862</v>
      </c>
      <c r="N2631" s="33">
        <v>1</v>
      </c>
      <c r="O2631" s="3">
        <v>3</v>
      </c>
      <c r="P2631" s="3">
        <v>4.3479999999999999</v>
      </c>
      <c r="Q2631" s="3">
        <v>4.984</v>
      </c>
      <c r="R2631" s="3">
        <v>4.8710000000000004</v>
      </c>
      <c r="S2631" s="6">
        <v>0</v>
      </c>
      <c r="T2631" s="6">
        <f>R2631-S2631</f>
        <v>4.8710000000000004</v>
      </c>
      <c r="U2631" s="3">
        <v>5.2480000000000002</v>
      </c>
      <c r="V2631" s="6">
        <f>U2631-S2631</f>
        <v>5.2480000000000002</v>
      </c>
      <c r="W2631" s="6">
        <f>100 - (1 - (((U2631-T2631)/U2631)+(S2631/T2631)))*100</f>
        <v>7.1836890243902332</v>
      </c>
      <c r="X2631" s="3">
        <v>5.2480000000000002</v>
      </c>
      <c r="Y2631" s="13">
        <f>(X2631-U2631)/U2631*100</f>
        <v>0</v>
      </c>
      <c r="Z2631" s="14">
        <f>IF(W2631&gt;10,"NA",Y2631)</f>
        <v>0</v>
      </c>
    </row>
    <row r="2632" spans="1:26" ht="19" x14ac:dyDescent="0.25">
      <c r="A2632" s="23">
        <v>2631</v>
      </c>
      <c r="B2632" s="5" t="s">
        <v>25</v>
      </c>
      <c r="C2632" s="3" t="s">
        <v>52</v>
      </c>
      <c r="D2632" s="3" t="s">
        <v>52</v>
      </c>
      <c r="E2632" s="3" t="s">
        <v>47</v>
      </c>
      <c r="F2632" s="3" t="s">
        <v>53</v>
      </c>
      <c r="G2632" s="3">
        <v>47</v>
      </c>
      <c r="H2632" s="3" t="s">
        <v>9</v>
      </c>
      <c r="I2632" s="3" t="s">
        <v>36</v>
      </c>
      <c r="J2632" s="3">
        <v>685</v>
      </c>
      <c r="K2632" s="3">
        <v>20</v>
      </c>
      <c r="L2632" s="3">
        <v>20</v>
      </c>
      <c r="M2632" s="4">
        <f>PI()*(K2632/2)^2/1000+PI()*(L2632/2)^2/1000</f>
        <v>0.62831853071795862</v>
      </c>
      <c r="N2632" s="33">
        <v>0</v>
      </c>
      <c r="O2632" s="3">
        <v>4</v>
      </c>
      <c r="P2632" s="3">
        <v>3.8809999999999998</v>
      </c>
      <c r="Q2632" s="3">
        <v>2.0459999999999998</v>
      </c>
      <c r="R2632" s="3">
        <v>1.9830000000000001</v>
      </c>
      <c r="S2632" s="6">
        <v>0</v>
      </c>
      <c r="T2632" s="6">
        <f>R2632-S2632</f>
        <v>1.9830000000000001</v>
      </c>
      <c r="U2632" s="3">
        <v>2.4009999999999998</v>
      </c>
      <c r="V2632" s="6">
        <f>U2632-S2632</f>
        <v>2.4009999999999998</v>
      </c>
      <c r="W2632" s="6">
        <f>100 - (1 - (((U2632-T2632)/U2632)+(S2632/T2632)))*100</f>
        <v>17.409412744689703</v>
      </c>
      <c r="X2632" s="3">
        <v>2.4009999999999998</v>
      </c>
      <c r="Y2632" s="13">
        <f>(X2632-U2632)/U2632*100</f>
        <v>0</v>
      </c>
      <c r="Z2632" s="14" t="str">
        <f>IF(W2632&gt;10,"NA",Y2632)</f>
        <v>NA</v>
      </c>
    </row>
    <row r="2633" spans="1:26" ht="19" x14ac:dyDescent="0.25">
      <c r="A2633" s="23">
        <v>2632</v>
      </c>
      <c r="B2633" s="5" t="s">
        <v>25</v>
      </c>
      <c r="C2633" s="3" t="s">
        <v>52</v>
      </c>
      <c r="D2633" s="3" t="s">
        <v>52</v>
      </c>
      <c r="E2633" s="3" t="s">
        <v>47</v>
      </c>
      <c r="F2633" s="3" t="s">
        <v>53</v>
      </c>
      <c r="G2633" s="3">
        <v>47</v>
      </c>
      <c r="H2633" s="3" t="s">
        <v>9</v>
      </c>
      <c r="I2633" s="3" t="s">
        <v>36</v>
      </c>
      <c r="J2633" s="3">
        <v>685</v>
      </c>
      <c r="K2633" s="3">
        <v>20</v>
      </c>
      <c r="L2633" s="3">
        <v>20</v>
      </c>
      <c r="M2633" s="4">
        <f>PI()*(K2633/2)^2/1000+PI()*(L2633/2)^2/1000</f>
        <v>0.62831853071795862</v>
      </c>
      <c r="N2633" s="33">
        <v>1</v>
      </c>
      <c r="O2633" s="3">
        <v>5</v>
      </c>
      <c r="P2633" s="3">
        <v>4.0590000000000002</v>
      </c>
      <c r="Q2633" s="3">
        <v>4.0590000000000002</v>
      </c>
      <c r="R2633" s="3">
        <v>3.972</v>
      </c>
      <c r="S2633" s="6">
        <v>0</v>
      </c>
      <c r="T2633" s="6">
        <f>R2633-S2633</f>
        <v>3.972</v>
      </c>
      <c r="U2633" s="3">
        <v>4.173</v>
      </c>
      <c r="V2633" s="6">
        <f>U2633-S2633</f>
        <v>4.173</v>
      </c>
      <c r="W2633" s="6">
        <f>100 - (1 - (((U2633-T2633)/U2633)+(S2633/T2633)))*100</f>
        <v>4.8166786484543564</v>
      </c>
      <c r="X2633" s="3">
        <v>4.173</v>
      </c>
      <c r="Y2633" s="13">
        <f>(X2633-U2633)/U2633*100</f>
        <v>0</v>
      </c>
      <c r="Z2633" s="14">
        <f>IF(W2633&gt;10,"NA",Y2633)</f>
        <v>0</v>
      </c>
    </row>
    <row r="2634" spans="1:26" ht="19" x14ac:dyDescent="0.25">
      <c r="A2634" s="23">
        <v>2633</v>
      </c>
      <c r="B2634" s="5" t="s">
        <v>25</v>
      </c>
      <c r="C2634" s="3" t="s">
        <v>52</v>
      </c>
      <c r="D2634" s="3" t="s">
        <v>52</v>
      </c>
      <c r="E2634" s="3" t="s">
        <v>47</v>
      </c>
      <c r="F2634" s="3" t="s">
        <v>53</v>
      </c>
      <c r="G2634" s="3">
        <v>47</v>
      </c>
      <c r="H2634" s="3" t="s">
        <v>9</v>
      </c>
      <c r="I2634" s="3" t="s">
        <v>36</v>
      </c>
      <c r="J2634" s="3">
        <v>685</v>
      </c>
      <c r="K2634" s="3">
        <v>20</v>
      </c>
      <c r="L2634" s="3">
        <v>20</v>
      </c>
      <c r="M2634" s="4">
        <f>PI()*(K2634/2)^2/1000+PI()*(L2634/2)^2/1000</f>
        <v>0.62831853071795862</v>
      </c>
      <c r="N2634" s="33">
        <v>0</v>
      </c>
      <c r="O2634" s="3">
        <v>6</v>
      </c>
      <c r="P2634" s="3">
        <v>7.37</v>
      </c>
      <c r="Q2634" s="3">
        <v>6.71</v>
      </c>
      <c r="R2634" s="3">
        <v>6.6189999999999998</v>
      </c>
      <c r="S2634" s="6">
        <v>0</v>
      </c>
      <c r="T2634" s="6">
        <f>R2634-S2634</f>
        <v>6.6189999999999998</v>
      </c>
      <c r="U2634" s="3">
        <v>7.1840000000000002</v>
      </c>
      <c r="V2634" s="6">
        <f>U2634-S2634</f>
        <v>7.1840000000000002</v>
      </c>
      <c r="W2634" s="6">
        <f>100 - (1 - (((U2634-T2634)/U2634)+(S2634/T2634)))*100</f>
        <v>7.8646993318485556</v>
      </c>
      <c r="X2634" s="3">
        <v>7.1840000000000002</v>
      </c>
      <c r="Y2634" s="13">
        <f>(X2634-U2634)/U2634*100</f>
        <v>0</v>
      </c>
      <c r="Z2634" s="14">
        <f>IF(W2634&gt;10,"NA",Y2634)</f>
        <v>0</v>
      </c>
    </row>
    <row r="2635" spans="1:26" ht="19" x14ac:dyDescent="0.25">
      <c r="A2635" s="23">
        <v>2634</v>
      </c>
      <c r="B2635" s="5" t="s">
        <v>25</v>
      </c>
      <c r="C2635" s="3" t="s">
        <v>52</v>
      </c>
      <c r="D2635" s="3" t="s">
        <v>52</v>
      </c>
      <c r="E2635" s="3" t="s">
        <v>47</v>
      </c>
      <c r="F2635" s="3" t="s">
        <v>53</v>
      </c>
      <c r="G2635" s="3">
        <v>47</v>
      </c>
      <c r="H2635" s="3" t="s">
        <v>9</v>
      </c>
      <c r="I2635" s="3" t="s">
        <v>36</v>
      </c>
      <c r="J2635" s="3">
        <v>685</v>
      </c>
      <c r="K2635" s="3">
        <v>20</v>
      </c>
      <c r="L2635" s="3">
        <v>20</v>
      </c>
      <c r="M2635" s="4">
        <f>PI()*(K2635/2)^2/1000+PI()*(L2635/2)^2/1000</f>
        <v>0.62831853071795862</v>
      </c>
      <c r="N2635" s="33">
        <v>0</v>
      </c>
      <c r="O2635" s="3">
        <v>7</v>
      </c>
      <c r="P2635" s="3">
        <v>6.5590000000000002</v>
      </c>
      <c r="Q2635" s="3">
        <v>6.0540000000000003</v>
      </c>
      <c r="R2635" s="3">
        <v>5.9420000000000002</v>
      </c>
      <c r="S2635" s="6">
        <v>0</v>
      </c>
      <c r="T2635" s="6">
        <f>R2635-S2635</f>
        <v>5.9420000000000002</v>
      </c>
      <c r="U2635" s="3">
        <v>6.13</v>
      </c>
      <c r="V2635" s="6">
        <f>U2635-S2635</f>
        <v>6.13</v>
      </c>
      <c r="W2635" s="6">
        <f>100 - (1 - (((U2635-T2635)/U2635)+(S2635/T2635)))*100</f>
        <v>3.066884176182711</v>
      </c>
      <c r="X2635" s="3">
        <v>6.13</v>
      </c>
      <c r="Y2635" s="13">
        <f>(X2635-U2635)/U2635*100</f>
        <v>0</v>
      </c>
      <c r="Z2635" s="14">
        <f>IF(W2635&gt;10,"NA",Y2635)</f>
        <v>0</v>
      </c>
    </row>
    <row r="2636" spans="1:26" ht="19" x14ac:dyDescent="0.25">
      <c r="A2636" s="23">
        <v>2635</v>
      </c>
      <c r="B2636" s="5" t="s">
        <v>25</v>
      </c>
      <c r="C2636" s="3" t="s">
        <v>52</v>
      </c>
      <c r="D2636" s="3" t="s">
        <v>52</v>
      </c>
      <c r="E2636" s="3" t="s">
        <v>47</v>
      </c>
      <c r="F2636" s="3" t="s">
        <v>53</v>
      </c>
      <c r="G2636" s="3">
        <v>47</v>
      </c>
      <c r="H2636" s="3" t="s">
        <v>9</v>
      </c>
      <c r="I2636" s="3" t="s">
        <v>36</v>
      </c>
      <c r="J2636" s="3">
        <v>685</v>
      </c>
      <c r="K2636" s="3">
        <v>20</v>
      </c>
      <c r="L2636" s="3">
        <v>20</v>
      </c>
      <c r="M2636" s="4">
        <f>PI()*(K2636/2)^2/1000+PI()*(L2636/2)^2/1000</f>
        <v>0.62831853071795862</v>
      </c>
      <c r="N2636" s="33">
        <v>0</v>
      </c>
      <c r="O2636" s="3">
        <v>8</v>
      </c>
      <c r="P2636" s="3">
        <v>5.6479999999999997</v>
      </c>
      <c r="Q2636" s="3">
        <v>4.3780000000000001</v>
      </c>
      <c r="R2636" s="3">
        <v>4.2839999999999998</v>
      </c>
      <c r="S2636" s="6">
        <v>0</v>
      </c>
      <c r="T2636" s="6">
        <f>R2636-S2636</f>
        <v>4.2839999999999998</v>
      </c>
      <c r="U2636" s="3">
        <v>4.343</v>
      </c>
      <c r="V2636" s="6">
        <f>U2636-S2636</f>
        <v>4.343</v>
      </c>
      <c r="W2636" s="6">
        <f>100 - (1 - (((U2636-T2636)/U2636)+(S2636/T2636)))*100</f>
        <v>1.3585079438176422</v>
      </c>
      <c r="X2636" s="3">
        <v>4.343</v>
      </c>
      <c r="Y2636" s="13">
        <f>(X2636-U2636)/U2636*100</f>
        <v>0</v>
      </c>
      <c r="Z2636" s="14">
        <f>IF(W2636&gt;10,"NA",Y2636)</f>
        <v>0</v>
      </c>
    </row>
    <row r="2637" spans="1:26" ht="19" x14ac:dyDescent="0.25">
      <c r="A2637" s="23">
        <v>2636</v>
      </c>
      <c r="B2637" s="5" t="s">
        <v>25</v>
      </c>
      <c r="C2637" s="3" t="s">
        <v>52</v>
      </c>
      <c r="D2637" s="3" t="s">
        <v>52</v>
      </c>
      <c r="E2637" s="3" t="s">
        <v>47</v>
      </c>
      <c r="F2637" s="3" t="s">
        <v>53</v>
      </c>
      <c r="G2637" s="3">
        <v>47</v>
      </c>
      <c r="H2637" s="3" t="s">
        <v>9</v>
      </c>
      <c r="I2637" s="3" t="s">
        <v>36</v>
      </c>
      <c r="J2637" s="3">
        <v>685</v>
      </c>
      <c r="K2637" s="3">
        <v>20</v>
      </c>
      <c r="L2637" s="3">
        <v>20</v>
      </c>
      <c r="M2637" s="4">
        <f>PI()*(K2637/2)^2/1000+PI()*(L2637/2)^2/1000</f>
        <v>0.62831853071795862</v>
      </c>
      <c r="N2637" s="33">
        <v>1</v>
      </c>
      <c r="O2637" s="3">
        <v>9</v>
      </c>
      <c r="P2637" s="3">
        <v>2.7229999999999999</v>
      </c>
      <c r="Q2637" s="3">
        <v>1.9970000000000001</v>
      </c>
      <c r="R2637" s="3">
        <v>1.9570000000000001</v>
      </c>
      <c r="S2637" s="6">
        <v>0</v>
      </c>
      <c r="T2637" s="6">
        <f>R2637-S2637</f>
        <v>1.9570000000000001</v>
      </c>
      <c r="U2637" s="3">
        <v>1.9570000000000001</v>
      </c>
      <c r="V2637" s="6">
        <f>U2637-S2637</f>
        <v>1.9570000000000001</v>
      </c>
      <c r="W2637" s="6">
        <f>100 - (1 - (((U2637-T2637)/U2637)+(S2637/T2637)))*100</f>
        <v>0</v>
      </c>
      <c r="X2637" s="3">
        <v>1.9570000000000001</v>
      </c>
      <c r="Y2637" s="13">
        <f>(X2637-U2637)/U2637*100</f>
        <v>0</v>
      </c>
      <c r="Z2637" s="14">
        <f>IF(W2637&gt;10,"NA",Y2637)</f>
        <v>0</v>
      </c>
    </row>
    <row r="2638" spans="1:26" ht="19" x14ac:dyDescent="0.25">
      <c r="A2638" s="23">
        <v>2637</v>
      </c>
      <c r="B2638" s="5" t="s">
        <v>25</v>
      </c>
      <c r="C2638" s="3" t="s">
        <v>52</v>
      </c>
      <c r="D2638" s="3" t="s">
        <v>52</v>
      </c>
      <c r="E2638" s="3" t="s">
        <v>47</v>
      </c>
      <c r="F2638" s="3" t="s">
        <v>53</v>
      </c>
      <c r="G2638" s="3">
        <v>48</v>
      </c>
      <c r="H2638" s="3" t="s">
        <v>9</v>
      </c>
      <c r="I2638" s="3" t="s">
        <v>35</v>
      </c>
      <c r="J2638" s="3">
        <v>660</v>
      </c>
      <c r="K2638" s="3">
        <v>23</v>
      </c>
      <c r="L2638" s="3">
        <v>0</v>
      </c>
      <c r="M2638" s="4">
        <f>PI()*(K2638/2)^2/1000+PI()*(L2638/2)^2/1000</f>
        <v>0.41547562843725011</v>
      </c>
      <c r="N2638" s="33">
        <v>1</v>
      </c>
      <c r="O2638" s="3">
        <v>1</v>
      </c>
      <c r="P2638" s="3">
        <v>3.375</v>
      </c>
      <c r="Q2638" s="3">
        <v>2.9449999999999998</v>
      </c>
      <c r="R2638" s="3">
        <v>2.863</v>
      </c>
      <c r="S2638" s="6">
        <v>0</v>
      </c>
      <c r="T2638" s="6">
        <f>R2638-S2638</f>
        <v>2.863</v>
      </c>
      <c r="U2638" s="11">
        <v>2.863</v>
      </c>
      <c r="V2638" s="6">
        <f>U2638-S2638</f>
        <v>2.863</v>
      </c>
      <c r="W2638" s="6">
        <f>100 - (1 - (((U2638-T2638)/U2638)+(S2638/T2638)))*100</f>
        <v>0</v>
      </c>
      <c r="X2638" s="11">
        <v>2.863</v>
      </c>
      <c r="Y2638" s="13">
        <f>(X2638-U2638)/U2638*100</f>
        <v>0</v>
      </c>
      <c r="Z2638" s="14">
        <f>IF(W2638&gt;10,"NA",Y2638)</f>
        <v>0</v>
      </c>
    </row>
    <row r="2639" spans="1:26" ht="19" x14ac:dyDescent="0.25">
      <c r="A2639" s="23">
        <v>2638</v>
      </c>
      <c r="B2639" s="5" t="s">
        <v>25</v>
      </c>
      <c r="C2639" s="3" t="s">
        <v>52</v>
      </c>
      <c r="D2639" s="3" t="s">
        <v>52</v>
      </c>
      <c r="E2639" s="3" t="s">
        <v>47</v>
      </c>
      <c r="F2639" s="3" t="s">
        <v>53</v>
      </c>
      <c r="G2639" s="3">
        <v>48</v>
      </c>
      <c r="H2639" s="3" t="s">
        <v>9</v>
      </c>
      <c r="I2639" s="3" t="s">
        <v>35</v>
      </c>
      <c r="J2639" s="3">
        <v>660</v>
      </c>
      <c r="K2639" s="3">
        <v>23</v>
      </c>
      <c r="L2639" s="3">
        <v>0</v>
      </c>
      <c r="M2639" s="4">
        <f>PI()*(K2639/2)^2/1000+PI()*(L2639/2)^2/1000</f>
        <v>0.41547562843725011</v>
      </c>
      <c r="N2639" s="33">
        <v>1</v>
      </c>
      <c r="O2639" s="3">
        <v>2</v>
      </c>
      <c r="P2639" s="3">
        <v>3.21</v>
      </c>
      <c r="Q2639" s="3">
        <v>3.6949999999999998</v>
      </c>
      <c r="R2639" s="3">
        <v>3.59</v>
      </c>
      <c r="S2639" s="6">
        <v>0</v>
      </c>
      <c r="T2639" s="6">
        <f>R2639-S2639</f>
        <v>3.59</v>
      </c>
      <c r="U2639" s="11">
        <v>3.59</v>
      </c>
      <c r="V2639" s="6">
        <f>U2639-S2639</f>
        <v>3.59</v>
      </c>
      <c r="W2639" s="6">
        <f>100 - (1 - (((U2639-T2639)/U2639)+(S2639/T2639)))*100</f>
        <v>0</v>
      </c>
      <c r="X2639" s="11">
        <v>3.59</v>
      </c>
      <c r="Y2639" s="13">
        <f>(X2639-U2639)/U2639*100</f>
        <v>0</v>
      </c>
      <c r="Z2639" s="14">
        <f>IF(W2639&gt;10,"NA",Y2639)</f>
        <v>0</v>
      </c>
    </row>
    <row r="2640" spans="1:26" ht="19" x14ac:dyDescent="0.25">
      <c r="A2640" s="23">
        <v>2639</v>
      </c>
      <c r="B2640" s="5" t="s">
        <v>25</v>
      </c>
      <c r="C2640" s="3" t="s">
        <v>52</v>
      </c>
      <c r="D2640" s="3" t="s">
        <v>52</v>
      </c>
      <c r="E2640" s="3" t="s">
        <v>47</v>
      </c>
      <c r="F2640" s="3" t="s">
        <v>53</v>
      </c>
      <c r="G2640" s="3">
        <v>48</v>
      </c>
      <c r="H2640" s="3" t="s">
        <v>9</v>
      </c>
      <c r="I2640" s="3" t="s">
        <v>35</v>
      </c>
      <c r="J2640" s="3">
        <v>660</v>
      </c>
      <c r="K2640" s="3">
        <v>23</v>
      </c>
      <c r="L2640" s="3">
        <v>0</v>
      </c>
      <c r="M2640" s="4">
        <f>PI()*(K2640/2)^2/1000+PI()*(L2640/2)^2/1000</f>
        <v>0.41547562843725011</v>
      </c>
      <c r="N2640" s="33">
        <v>1</v>
      </c>
      <c r="O2640" s="3">
        <v>3</v>
      </c>
      <c r="P2640" s="3">
        <v>3.9940000000000002</v>
      </c>
      <c r="Q2640" s="3">
        <v>4.6529999999999996</v>
      </c>
      <c r="R2640" s="3">
        <v>4.6529999999999996</v>
      </c>
      <c r="S2640" s="6">
        <v>0</v>
      </c>
      <c r="T2640" s="6">
        <f>R2640-S2640</f>
        <v>4.6529999999999996</v>
      </c>
      <c r="U2640" s="11">
        <v>4.6529999999999996</v>
      </c>
      <c r="V2640" s="6">
        <f>U2640-S2640</f>
        <v>4.6529999999999996</v>
      </c>
      <c r="W2640" s="6">
        <f>100 - (1 - (((U2640-T2640)/U2640)+(S2640/T2640)))*100</f>
        <v>0</v>
      </c>
      <c r="X2640" s="11">
        <v>4.6529999999999996</v>
      </c>
      <c r="Y2640" s="13">
        <f>(X2640-U2640)/U2640*100</f>
        <v>0</v>
      </c>
      <c r="Z2640" s="14">
        <f>IF(W2640&gt;10,"NA",Y2640)</f>
        <v>0</v>
      </c>
    </row>
    <row r="2641" spans="1:26" ht="19" x14ac:dyDescent="0.25">
      <c r="A2641" s="23">
        <v>2640</v>
      </c>
      <c r="B2641" s="5" t="s">
        <v>25</v>
      </c>
      <c r="C2641" s="3" t="s">
        <v>52</v>
      </c>
      <c r="D2641" s="3" t="s">
        <v>52</v>
      </c>
      <c r="E2641" s="3" t="s">
        <v>47</v>
      </c>
      <c r="F2641" s="3" t="s">
        <v>53</v>
      </c>
      <c r="G2641" s="3">
        <v>48</v>
      </c>
      <c r="H2641" s="3" t="s">
        <v>9</v>
      </c>
      <c r="I2641" s="3" t="s">
        <v>35</v>
      </c>
      <c r="J2641" s="3">
        <v>660</v>
      </c>
      <c r="K2641" s="3">
        <v>23</v>
      </c>
      <c r="L2641" s="3">
        <v>0</v>
      </c>
      <c r="M2641" s="4">
        <f>PI()*(K2641/2)^2/1000+PI()*(L2641/2)^2/1000</f>
        <v>0.41547562843725011</v>
      </c>
      <c r="N2641" s="33">
        <v>1</v>
      </c>
      <c r="O2641" s="3">
        <v>4</v>
      </c>
      <c r="P2641" s="3">
        <v>2.0179999999999998</v>
      </c>
      <c r="Q2641" s="3">
        <v>1.714</v>
      </c>
      <c r="R2641" s="3">
        <v>1.579</v>
      </c>
      <c r="S2641" s="6">
        <v>0</v>
      </c>
      <c r="T2641" s="6">
        <f>R2641-S2641</f>
        <v>1.579</v>
      </c>
      <c r="U2641" s="11">
        <v>1.579</v>
      </c>
      <c r="V2641" s="6">
        <f>U2641-S2641</f>
        <v>1.579</v>
      </c>
      <c r="W2641" s="6">
        <f>100 - (1 - (((U2641-T2641)/U2641)+(S2641/T2641)))*100</f>
        <v>0</v>
      </c>
      <c r="X2641" s="11">
        <v>1.579</v>
      </c>
      <c r="Y2641" s="13">
        <f>(X2641-U2641)/U2641*100</f>
        <v>0</v>
      </c>
      <c r="Z2641" s="14">
        <f>IF(W2641&gt;10,"NA",Y2641)</f>
        <v>0</v>
      </c>
    </row>
    <row r="2642" spans="1:26" ht="19" x14ac:dyDescent="0.25">
      <c r="A2642" s="23">
        <v>2641</v>
      </c>
      <c r="B2642" s="5" t="s">
        <v>25</v>
      </c>
      <c r="C2642" s="3" t="s">
        <v>52</v>
      </c>
      <c r="D2642" s="3" t="s">
        <v>52</v>
      </c>
      <c r="E2642" s="3" t="s">
        <v>47</v>
      </c>
      <c r="F2642" s="3" t="s">
        <v>53</v>
      </c>
      <c r="G2642" s="3">
        <v>48</v>
      </c>
      <c r="H2642" s="3" t="s">
        <v>9</v>
      </c>
      <c r="I2642" s="3" t="s">
        <v>35</v>
      </c>
      <c r="J2642" s="3">
        <v>660</v>
      </c>
      <c r="K2642" s="3">
        <v>23</v>
      </c>
      <c r="L2642" s="3">
        <v>0</v>
      </c>
      <c r="M2642" s="4">
        <f>PI()*(K2642/2)^2/1000+PI()*(L2642/2)^2/1000</f>
        <v>0.41547562843725011</v>
      </c>
      <c r="N2642" s="33">
        <v>1</v>
      </c>
      <c r="O2642" s="3">
        <v>5</v>
      </c>
      <c r="P2642" s="3">
        <v>3.1629999999999998</v>
      </c>
      <c r="Q2642" s="3">
        <v>2.9220000000000002</v>
      </c>
      <c r="R2642" s="3">
        <v>2.8159999999999998</v>
      </c>
      <c r="S2642" s="6">
        <v>0</v>
      </c>
      <c r="T2642" s="6">
        <f>R2642-S2642</f>
        <v>2.8159999999999998</v>
      </c>
      <c r="U2642" s="11">
        <v>2.8159999999999998</v>
      </c>
      <c r="V2642" s="6">
        <f>U2642-S2642</f>
        <v>2.8159999999999998</v>
      </c>
      <c r="W2642" s="6">
        <f>100 - (1 - (((U2642-T2642)/U2642)+(S2642/T2642)))*100</f>
        <v>0</v>
      </c>
      <c r="X2642" s="11">
        <v>2.8159999999999998</v>
      </c>
      <c r="Y2642" s="13">
        <f>(X2642-U2642)/U2642*100</f>
        <v>0</v>
      </c>
      <c r="Z2642" s="14">
        <f>IF(W2642&gt;10,"NA",Y2642)</f>
        <v>0</v>
      </c>
    </row>
    <row r="2643" spans="1:26" ht="19" x14ac:dyDescent="0.25">
      <c r="A2643" s="23">
        <v>2642</v>
      </c>
      <c r="B2643" s="5" t="s">
        <v>25</v>
      </c>
      <c r="C2643" s="3" t="s">
        <v>52</v>
      </c>
      <c r="D2643" s="3" t="s">
        <v>52</v>
      </c>
      <c r="E2643" s="3" t="s">
        <v>47</v>
      </c>
      <c r="F2643" s="3" t="s">
        <v>53</v>
      </c>
      <c r="G2643" s="3">
        <v>48</v>
      </c>
      <c r="H2643" s="3" t="s">
        <v>9</v>
      </c>
      <c r="I2643" s="3" t="s">
        <v>35</v>
      </c>
      <c r="J2643" s="3">
        <v>660</v>
      </c>
      <c r="K2643" s="3">
        <v>23</v>
      </c>
      <c r="L2643" s="3">
        <v>0</v>
      </c>
      <c r="M2643" s="4">
        <f>PI()*(K2643/2)^2/1000+PI()*(L2643/2)^2/1000</f>
        <v>0.41547562843725011</v>
      </c>
      <c r="N2643" s="33">
        <v>1</v>
      </c>
      <c r="O2643" s="3">
        <v>6</v>
      </c>
      <c r="P2643" s="3">
        <v>3.4470000000000001</v>
      </c>
      <c r="Q2643" s="3">
        <v>3.319</v>
      </c>
      <c r="R2643" s="3">
        <v>3.129</v>
      </c>
      <c r="S2643" s="6">
        <v>0</v>
      </c>
      <c r="T2643" s="6">
        <f>R2643-S2643</f>
        <v>3.129</v>
      </c>
      <c r="U2643" s="11">
        <v>3.129</v>
      </c>
      <c r="V2643" s="6">
        <f>U2643-S2643</f>
        <v>3.129</v>
      </c>
      <c r="W2643" s="6">
        <f>100 - (1 - (((U2643-T2643)/U2643)+(S2643/T2643)))*100</f>
        <v>0</v>
      </c>
      <c r="X2643" s="11">
        <v>3.129</v>
      </c>
      <c r="Y2643" s="13">
        <f>(X2643-U2643)/U2643*100</f>
        <v>0</v>
      </c>
      <c r="Z2643" s="14">
        <f>IF(W2643&gt;10,"NA",Y2643)</f>
        <v>0</v>
      </c>
    </row>
    <row r="2644" spans="1:26" ht="19" x14ac:dyDescent="0.25">
      <c r="A2644" s="23">
        <v>2643</v>
      </c>
      <c r="B2644" s="5" t="s">
        <v>25</v>
      </c>
      <c r="C2644" s="3" t="s">
        <v>52</v>
      </c>
      <c r="D2644" s="3" t="s">
        <v>52</v>
      </c>
      <c r="E2644" s="3" t="s">
        <v>47</v>
      </c>
      <c r="F2644" s="3" t="s">
        <v>53</v>
      </c>
      <c r="G2644" s="3">
        <v>48</v>
      </c>
      <c r="H2644" s="3" t="s">
        <v>9</v>
      </c>
      <c r="I2644" s="3" t="s">
        <v>35</v>
      </c>
      <c r="J2644" s="3">
        <v>660</v>
      </c>
      <c r="K2644" s="3">
        <v>23</v>
      </c>
      <c r="L2644" s="3">
        <v>0</v>
      </c>
      <c r="M2644" s="4">
        <f>PI()*(K2644/2)^2/1000+PI()*(L2644/2)^2/1000</f>
        <v>0.41547562843725011</v>
      </c>
      <c r="N2644" s="33">
        <v>1</v>
      </c>
      <c r="O2644" s="3">
        <v>7</v>
      </c>
      <c r="P2644" s="3">
        <v>3.2349999999999999</v>
      </c>
      <c r="Q2644" s="3">
        <v>2.7</v>
      </c>
      <c r="R2644" s="3">
        <v>2.62</v>
      </c>
      <c r="S2644" s="6">
        <v>0</v>
      </c>
      <c r="T2644" s="6">
        <f>R2644-S2644</f>
        <v>2.62</v>
      </c>
      <c r="U2644" s="11">
        <v>2.62</v>
      </c>
      <c r="V2644" s="6">
        <f>U2644-S2644</f>
        <v>2.62</v>
      </c>
      <c r="W2644" s="6">
        <f>100 - (1 - (((U2644-T2644)/U2644)+(S2644/T2644)))*100</f>
        <v>0</v>
      </c>
      <c r="X2644" s="11">
        <v>2.62</v>
      </c>
      <c r="Y2644" s="13">
        <f>(X2644-U2644)/U2644*100</f>
        <v>0</v>
      </c>
      <c r="Z2644" s="14">
        <f>IF(W2644&gt;10,"NA",Y2644)</f>
        <v>0</v>
      </c>
    </row>
    <row r="2645" spans="1:26" ht="19" x14ac:dyDescent="0.25">
      <c r="A2645" s="23">
        <v>2644</v>
      </c>
      <c r="B2645" s="5" t="s">
        <v>25</v>
      </c>
      <c r="C2645" s="3" t="s">
        <v>52</v>
      </c>
      <c r="D2645" s="3" t="s">
        <v>52</v>
      </c>
      <c r="E2645" s="3" t="s">
        <v>47</v>
      </c>
      <c r="F2645" s="3" t="s">
        <v>53</v>
      </c>
      <c r="G2645" s="3">
        <v>48</v>
      </c>
      <c r="H2645" s="3" t="s">
        <v>9</v>
      </c>
      <c r="I2645" s="3" t="s">
        <v>35</v>
      </c>
      <c r="J2645" s="3">
        <v>660</v>
      </c>
      <c r="K2645" s="3">
        <v>23</v>
      </c>
      <c r="L2645" s="3">
        <v>0</v>
      </c>
      <c r="M2645" s="4">
        <f>PI()*(K2645/2)^2/1000+PI()*(L2645/2)^2/1000</f>
        <v>0.41547562843725011</v>
      </c>
      <c r="N2645" s="33">
        <v>1</v>
      </c>
      <c r="O2645" s="3">
        <v>8</v>
      </c>
      <c r="P2645" s="3">
        <v>3.3889999999999998</v>
      </c>
      <c r="Q2645" s="3">
        <v>3.6520000000000001</v>
      </c>
      <c r="R2645" s="3">
        <v>3.556</v>
      </c>
      <c r="S2645" s="6">
        <v>0</v>
      </c>
      <c r="T2645" s="6">
        <f>R2645-S2645</f>
        <v>3.556</v>
      </c>
      <c r="U2645" s="11">
        <v>3.74</v>
      </c>
      <c r="V2645" s="6">
        <f>U2645-S2645</f>
        <v>3.74</v>
      </c>
      <c r="W2645" s="6">
        <f>100 - (1 - (((U2645-T2645)/U2645)+(S2645/T2645)))*100</f>
        <v>4.9197860962566864</v>
      </c>
      <c r="X2645" s="11">
        <v>3.74</v>
      </c>
      <c r="Y2645" s="13">
        <f>(X2645-U2645)/U2645*100</f>
        <v>0</v>
      </c>
      <c r="Z2645" s="14">
        <f>IF(W2645&gt;10,"NA",Y2645)</f>
        <v>0</v>
      </c>
    </row>
    <row r="2646" spans="1:26" ht="19" x14ac:dyDescent="0.25">
      <c r="A2646" s="23">
        <v>2645</v>
      </c>
      <c r="B2646" s="5" t="s">
        <v>25</v>
      </c>
      <c r="C2646" s="3" t="s">
        <v>52</v>
      </c>
      <c r="D2646" s="3" t="s">
        <v>52</v>
      </c>
      <c r="E2646" s="3" t="s">
        <v>47</v>
      </c>
      <c r="F2646" s="3" t="s">
        <v>53</v>
      </c>
      <c r="G2646" s="3">
        <v>48</v>
      </c>
      <c r="H2646" s="3" t="s">
        <v>9</v>
      </c>
      <c r="I2646" s="3" t="s">
        <v>35</v>
      </c>
      <c r="J2646" s="3">
        <v>660</v>
      </c>
      <c r="K2646" s="3">
        <v>23</v>
      </c>
      <c r="L2646" s="3">
        <v>0</v>
      </c>
      <c r="M2646" s="4">
        <f>PI()*(K2646/2)^2/1000+PI()*(L2646/2)^2/1000</f>
        <v>0.41547562843725011</v>
      </c>
      <c r="N2646" s="33">
        <v>1</v>
      </c>
      <c r="O2646" s="3">
        <v>9</v>
      </c>
      <c r="P2646" s="3">
        <v>3.8879999999999999</v>
      </c>
      <c r="Q2646" s="3">
        <v>5.306</v>
      </c>
      <c r="R2646" s="3">
        <v>5.1879999999999997</v>
      </c>
      <c r="S2646" s="6">
        <v>0</v>
      </c>
      <c r="T2646" s="6">
        <f>R2646-S2646</f>
        <v>5.1879999999999997</v>
      </c>
      <c r="U2646" s="11">
        <v>5.1879999999999997</v>
      </c>
      <c r="V2646" s="6">
        <f>U2646-S2646</f>
        <v>5.1879999999999997</v>
      </c>
      <c r="W2646" s="6">
        <f>100 - (1 - (((U2646-T2646)/U2646)+(S2646/T2646)))*100</f>
        <v>0</v>
      </c>
      <c r="X2646" s="11">
        <v>5.1879999999999997</v>
      </c>
      <c r="Y2646" s="13">
        <f>(X2646-U2646)/U2646*100</f>
        <v>0</v>
      </c>
      <c r="Z2646" s="14">
        <f>IF(W2646&gt;10,"NA",Y2646)</f>
        <v>0</v>
      </c>
    </row>
    <row r="2647" spans="1:26" ht="19" x14ac:dyDescent="0.25">
      <c r="A2647" s="23">
        <v>2646</v>
      </c>
      <c r="B2647" s="5" t="s">
        <v>25</v>
      </c>
      <c r="C2647" s="3" t="s">
        <v>52</v>
      </c>
      <c r="D2647" s="3" t="s">
        <v>52</v>
      </c>
      <c r="E2647" s="3" t="s">
        <v>47</v>
      </c>
      <c r="F2647" s="3" t="s">
        <v>53</v>
      </c>
      <c r="G2647" s="3">
        <v>48</v>
      </c>
      <c r="H2647" s="3" t="s">
        <v>9</v>
      </c>
      <c r="I2647" s="3" t="s">
        <v>35</v>
      </c>
      <c r="J2647" s="3">
        <v>660</v>
      </c>
      <c r="K2647" s="3">
        <v>23</v>
      </c>
      <c r="L2647" s="3">
        <v>0</v>
      </c>
      <c r="M2647" s="4">
        <f>PI()*(K2647/2)^2/1000+PI()*(L2647/2)^2/1000</f>
        <v>0.41547562843725011</v>
      </c>
      <c r="N2647" s="33">
        <v>0</v>
      </c>
      <c r="O2647" s="3">
        <v>10</v>
      </c>
      <c r="P2647" s="3">
        <v>3.92</v>
      </c>
      <c r="Q2647" s="3">
        <v>3.5739999999999998</v>
      </c>
      <c r="R2647" s="3">
        <v>3.5059999999999998</v>
      </c>
      <c r="S2647" s="6">
        <v>0</v>
      </c>
      <c r="T2647" s="6">
        <f>R2647-S2647</f>
        <v>3.5059999999999998</v>
      </c>
      <c r="U2647" s="11">
        <v>3.5059999999999998</v>
      </c>
      <c r="V2647" s="6">
        <f>U2647-S2647</f>
        <v>3.5059999999999998</v>
      </c>
      <c r="W2647" s="6">
        <f>100 - (1 - (((U2647-T2647)/U2647)+(S2647/T2647)))*100</f>
        <v>0</v>
      </c>
      <c r="X2647" s="11">
        <v>3.5059999999999998</v>
      </c>
      <c r="Y2647" s="13">
        <f>(X2647-U2647)/U2647*100</f>
        <v>0</v>
      </c>
      <c r="Z2647" s="14">
        <f>IF(W2647&gt;10,"NA",Y2647)</f>
        <v>0</v>
      </c>
    </row>
    <row r="2648" spans="1:26" ht="19" x14ac:dyDescent="0.25">
      <c r="A2648" s="23">
        <v>2647</v>
      </c>
      <c r="B2648" s="5" t="s">
        <v>25</v>
      </c>
      <c r="C2648" s="3" t="s">
        <v>52</v>
      </c>
      <c r="D2648" s="3" t="s">
        <v>52</v>
      </c>
      <c r="E2648" s="3" t="s">
        <v>47</v>
      </c>
      <c r="F2648" s="3" t="s">
        <v>53</v>
      </c>
      <c r="G2648" s="3">
        <v>48</v>
      </c>
      <c r="H2648" s="3" t="s">
        <v>9</v>
      </c>
      <c r="I2648" s="3" t="s">
        <v>35</v>
      </c>
      <c r="J2648" s="3">
        <v>660</v>
      </c>
      <c r="K2648" s="3">
        <v>23</v>
      </c>
      <c r="L2648" s="3">
        <v>0</v>
      </c>
      <c r="M2648" s="4">
        <f>PI()*(K2648/2)^2/1000+PI()*(L2648/2)^2/1000</f>
        <v>0.41547562843725011</v>
      </c>
      <c r="N2648" s="33">
        <v>0</v>
      </c>
      <c r="O2648" s="3">
        <v>11</v>
      </c>
      <c r="P2648" s="3">
        <v>3.431</v>
      </c>
      <c r="Q2648" s="3">
        <v>3.3220000000000001</v>
      </c>
      <c r="R2648" s="3">
        <v>3.206</v>
      </c>
      <c r="S2648" s="6">
        <v>0</v>
      </c>
      <c r="T2648" s="6">
        <f>R2648-S2648</f>
        <v>3.206</v>
      </c>
      <c r="U2648" s="11">
        <v>3.206</v>
      </c>
      <c r="V2648" s="6">
        <f>U2648-S2648</f>
        <v>3.206</v>
      </c>
      <c r="W2648" s="6">
        <f>100 - (1 - (((U2648-T2648)/U2648)+(S2648/T2648)))*100</f>
        <v>0</v>
      </c>
      <c r="X2648" s="11">
        <v>3.206</v>
      </c>
      <c r="Y2648" s="13">
        <f>(X2648-U2648)/U2648*100</f>
        <v>0</v>
      </c>
      <c r="Z2648" s="14">
        <f>IF(W2648&gt;10,"NA",Y2648)</f>
        <v>0</v>
      </c>
    </row>
    <row r="2649" spans="1:26" ht="19" x14ac:dyDescent="0.25">
      <c r="A2649" s="23">
        <v>2648</v>
      </c>
      <c r="B2649" s="5" t="s">
        <v>25</v>
      </c>
      <c r="C2649" s="3" t="s">
        <v>52</v>
      </c>
      <c r="D2649" s="3" t="s">
        <v>52</v>
      </c>
      <c r="E2649" s="3" t="s">
        <v>47</v>
      </c>
      <c r="F2649" s="3" t="s">
        <v>53</v>
      </c>
      <c r="G2649" s="3">
        <v>48</v>
      </c>
      <c r="H2649" s="3" t="s">
        <v>9</v>
      </c>
      <c r="I2649" s="3" t="s">
        <v>35</v>
      </c>
      <c r="J2649" s="3">
        <v>660</v>
      </c>
      <c r="K2649" s="3">
        <v>23</v>
      </c>
      <c r="L2649" s="3">
        <v>0</v>
      </c>
      <c r="M2649" s="4">
        <f>PI()*(K2649/2)^2/1000+PI()*(L2649/2)^2/1000</f>
        <v>0.41547562843725011</v>
      </c>
      <c r="N2649" s="33">
        <v>0</v>
      </c>
      <c r="O2649" s="3">
        <v>12</v>
      </c>
      <c r="P2649" s="3">
        <v>3.835</v>
      </c>
      <c r="Q2649" s="3">
        <v>3.214</v>
      </c>
      <c r="R2649" s="3">
        <v>3.0760000000000001</v>
      </c>
      <c r="S2649" s="6">
        <v>0</v>
      </c>
      <c r="T2649" s="6">
        <f>R2649-S2649</f>
        <v>3.0760000000000001</v>
      </c>
      <c r="U2649" s="11">
        <v>3.0760000000000001</v>
      </c>
      <c r="V2649" s="6">
        <f>U2649-S2649</f>
        <v>3.0760000000000001</v>
      </c>
      <c r="W2649" s="6">
        <f>100 - (1 - (((U2649-T2649)/U2649)+(S2649/T2649)))*100</f>
        <v>0</v>
      </c>
      <c r="X2649" s="11">
        <v>3.0760000000000001</v>
      </c>
      <c r="Y2649" s="13">
        <f>(X2649-U2649)/U2649*100</f>
        <v>0</v>
      </c>
      <c r="Z2649" s="14">
        <f>IF(W2649&gt;10,"NA",Y2649)</f>
        <v>0</v>
      </c>
    </row>
    <row r="2650" spans="1:26" ht="19" x14ac:dyDescent="0.25">
      <c r="A2650" s="23">
        <v>2649</v>
      </c>
      <c r="B2650" s="5" t="s">
        <v>25</v>
      </c>
      <c r="C2650" s="3" t="s">
        <v>52</v>
      </c>
      <c r="D2650" s="3" t="s">
        <v>52</v>
      </c>
      <c r="E2650" s="3" t="s">
        <v>47</v>
      </c>
      <c r="F2650" s="3" t="s">
        <v>53</v>
      </c>
      <c r="G2650" s="3">
        <v>48</v>
      </c>
      <c r="H2650" s="3" t="s">
        <v>9</v>
      </c>
      <c r="I2650" s="3" t="s">
        <v>35</v>
      </c>
      <c r="J2650" s="3">
        <v>660</v>
      </c>
      <c r="K2650" s="3">
        <v>23</v>
      </c>
      <c r="L2650" s="3">
        <v>0</v>
      </c>
      <c r="M2650" s="4">
        <f>PI()*(K2650/2)^2/1000+PI()*(L2650/2)^2/1000</f>
        <v>0.41547562843725011</v>
      </c>
      <c r="N2650" s="33">
        <v>0</v>
      </c>
      <c r="O2650" s="3">
        <v>13</v>
      </c>
      <c r="P2650" s="3">
        <v>3.5830000000000002</v>
      </c>
      <c r="Q2650" s="3">
        <v>3.4380000000000002</v>
      </c>
      <c r="R2650" s="3">
        <v>3.2930000000000001</v>
      </c>
      <c r="S2650" s="6">
        <v>0</v>
      </c>
      <c r="T2650" s="6">
        <f>R2650-S2650</f>
        <v>3.2930000000000001</v>
      </c>
      <c r="U2650" s="11">
        <v>3.2930000000000001</v>
      </c>
      <c r="V2650" s="6">
        <f>U2650-S2650</f>
        <v>3.2930000000000001</v>
      </c>
      <c r="W2650" s="6">
        <f>100 - (1 - (((U2650-T2650)/U2650)+(S2650/T2650)))*100</f>
        <v>0</v>
      </c>
      <c r="X2650" s="11">
        <v>3.2930000000000001</v>
      </c>
      <c r="Y2650" s="13">
        <f>(X2650-U2650)/U2650*100</f>
        <v>0</v>
      </c>
      <c r="Z2650" s="14">
        <f>IF(W2650&gt;10,"NA",Y2650)</f>
        <v>0</v>
      </c>
    </row>
    <row r="2651" spans="1:26" ht="19" x14ac:dyDescent="0.25">
      <c r="A2651" s="23">
        <v>2650</v>
      </c>
      <c r="B2651" s="5" t="s">
        <v>25</v>
      </c>
      <c r="C2651" s="3" t="s">
        <v>52</v>
      </c>
      <c r="D2651" s="3" t="s">
        <v>52</v>
      </c>
      <c r="E2651" s="3" t="s">
        <v>47</v>
      </c>
      <c r="F2651" s="3" t="s">
        <v>53</v>
      </c>
      <c r="G2651" s="3">
        <v>48</v>
      </c>
      <c r="H2651" s="3" t="s">
        <v>9</v>
      </c>
      <c r="I2651" s="3" t="s">
        <v>35</v>
      </c>
      <c r="J2651" s="3">
        <v>660</v>
      </c>
      <c r="K2651" s="3">
        <v>23</v>
      </c>
      <c r="L2651" s="3">
        <v>0</v>
      </c>
      <c r="M2651" s="4">
        <f>PI()*(K2651/2)^2/1000+PI()*(L2651/2)^2/1000</f>
        <v>0.41547562843725011</v>
      </c>
      <c r="N2651" s="33">
        <v>0</v>
      </c>
      <c r="O2651" s="3">
        <v>14</v>
      </c>
      <c r="P2651" s="3">
        <v>4.2779999999999996</v>
      </c>
      <c r="Q2651" s="3">
        <v>4.4249999999999998</v>
      </c>
      <c r="R2651" s="3">
        <v>4.3010000000000002</v>
      </c>
      <c r="S2651" s="6">
        <v>0</v>
      </c>
      <c r="T2651" s="6">
        <f>R2651-S2651</f>
        <v>4.3010000000000002</v>
      </c>
      <c r="U2651" s="11">
        <v>4.3010000000000002</v>
      </c>
      <c r="V2651" s="6">
        <f>U2651-S2651</f>
        <v>4.3010000000000002</v>
      </c>
      <c r="W2651" s="6">
        <f>100 - (1 - (((U2651-T2651)/U2651)+(S2651/T2651)))*100</f>
        <v>0</v>
      </c>
      <c r="X2651" s="11">
        <v>4.3010000000000002</v>
      </c>
      <c r="Y2651" s="13">
        <f>(X2651-U2651)/U2651*100</f>
        <v>0</v>
      </c>
      <c r="Z2651" s="14">
        <f>IF(W2651&gt;10,"NA",Y2651)</f>
        <v>0</v>
      </c>
    </row>
    <row r="2652" spans="1:26" ht="19" x14ac:dyDescent="0.25">
      <c r="A2652" s="23">
        <v>2651</v>
      </c>
      <c r="B2652" s="5" t="s">
        <v>25</v>
      </c>
      <c r="C2652" s="3" t="s">
        <v>52</v>
      </c>
      <c r="D2652" s="3" t="s">
        <v>52</v>
      </c>
      <c r="E2652" s="3" t="s">
        <v>47</v>
      </c>
      <c r="F2652" s="3" t="s">
        <v>53</v>
      </c>
      <c r="G2652" s="3">
        <v>48</v>
      </c>
      <c r="H2652" s="3" t="s">
        <v>17</v>
      </c>
      <c r="I2652" s="3" t="s">
        <v>35</v>
      </c>
      <c r="J2652" s="3">
        <v>660</v>
      </c>
      <c r="K2652" s="3">
        <v>23</v>
      </c>
      <c r="L2652" s="3">
        <v>0</v>
      </c>
      <c r="M2652" s="4">
        <f>PI()*(K2652/2)^2/1000+PI()*(L2652/2)^2/1000</f>
        <v>0.41547562843725011</v>
      </c>
      <c r="N2652" s="33">
        <v>1</v>
      </c>
      <c r="O2652" s="3">
        <v>1</v>
      </c>
      <c r="P2652" s="3">
        <v>2.827</v>
      </c>
      <c r="Q2652" s="3">
        <v>1.7729999999999999</v>
      </c>
      <c r="R2652" s="3">
        <v>1.718</v>
      </c>
      <c r="S2652" s="6">
        <v>0</v>
      </c>
      <c r="T2652" s="6">
        <f>R2652-S2652</f>
        <v>1.718</v>
      </c>
      <c r="U2652" s="3">
        <v>1.718</v>
      </c>
      <c r="V2652" s="6">
        <f>U2652-S2652</f>
        <v>1.718</v>
      </c>
      <c r="W2652" s="6">
        <f>100 - (1 - (((U2652-T2652)/U2652)+(S2652/T2652)))*100</f>
        <v>0</v>
      </c>
      <c r="X2652" s="3">
        <v>1.718</v>
      </c>
      <c r="Y2652" s="13">
        <f>(X2652-U2652)/U2652*100</f>
        <v>0</v>
      </c>
      <c r="Z2652" s="14">
        <f>IF(W2652&gt;10,"NA",Y2652)</f>
        <v>0</v>
      </c>
    </row>
    <row r="2653" spans="1:26" ht="19" x14ac:dyDescent="0.25">
      <c r="A2653" s="23">
        <v>2652</v>
      </c>
      <c r="B2653" s="5" t="s">
        <v>25</v>
      </c>
      <c r="C2653" s="3" t="s">
        <v>52</v>
      </c>
      <c r="D2653" s="3" t="s">
        <v>52</v>
      </c>
      <c r="E2653" s="3" t="s">
        <v>47</v>
      </c>
      <c r="F2653" s="3" t="s">
        <v>53</v>
      </c>
      <c r="G2653" s="3">
        <v>48</v>
      </c>
      <c r="H2653" s="3" t="s">
        <v>17</v>
      </c>
      <c r="I2653" s="3" t="s">
        <v>35</v>
      </c>
      <c r="J2653" s="3">
        <v>660</v>
      </c>
      <c r="K2653" s="3">
        <v>23</v>
      </c>
      <c r="L2653" s="3">
        <v>0</v>
      </c>
      <c r="M2653" s="4">
        <f>PI()*(K2653/2)^2/1000+PI()*(L2653/2)^2/1000</f>
        <v>0.41547562843725011</v>
      </c>
      <c r="N2653" s="33">
        <v>1</v>
      </c>
      <c r="O2653" s="3">
        <v>2</v>
      </c>
      <c r="P2653" s="3">
        <v>2.0459999999999998</v>
      </c>
      <c r="Q2653" s="3">
        <v>1.653</v>
      </c>
      <c r="R2653" s="3">
        <v>1.6020000000000001</v>
      </c>
      <c r="S2653" s="6">
        <v>0</v>
      </c>
      <c r="T2653" s="6">
        <f>R2653-S2653</f>
        <v>1.6020000000000001</v>
      </c>
      <c r="U2653" s="3">
        <v>1.6020000000000001</v>
      </c>
      <c r="V2653" s="6">
        <f>U2653-S2653</f>
        <v>1.6020000000000001</v>
      </c>
      <c r="W2653" s="6">
        <f>100 - (1 - (((U2653-T2653)/U2653)+(S2653/T2653)))*100</f>
        <v>0</v>
      </c>
      <c r="X2653" s="3">
        <v>1.6020000000000001</v>
      </c>
      <c r="Y2653" s="13">
        <f>(X2653-U2653)/U2653*100</f>
        <v>0</v>
      </c>
      <c r="Z2653" s="14">
        <f>IF(W2653&gt;10,"NA",Y2653)</f>
        <v>0</v>
      </c>
    </row>
    <row r="2654" spans="1:26" ht="19" x14ac:dyDescent="0.25">
      <c r="A2654" s="23">
        <v>2653</v>
      </c>
      <c r="B2654" s="5" t="s">
        <v>25</v>
      </c>
      <c r="C2654" s="3" t="s">
        <v>52</v>
      </c>
      <c r="D2654" s="3" t="s">
        <v>52</v>
      </c>
      <c r="E2654" s="3" t="s">
        <v>47</v>
      </c>
      <c r="F2654" s="3" t="s">
        <v>53</v>
      </c>
      <c r="G2654" s="3">
        <v>48</v>
      </c>
      <c r="H2654" s="3" t="s">
        <v>17</v>
      </c>
      <c r="I2654" s="3" t="s">
        <v>35</v>
      </c>
      <c r="J2654" s="3">
        <v>660</v>
      </c>
      <c r="K2654" s="3">
        <v>23</v>
      </c>
      <c r="L2654" s="3">
        <v>0</v>
      </c>
      <c r="M2654" s="4">
        <f>PI()*(K2654/2)^2/1000+PI()*(L2654/2)^2/1000</f>
        <v>0.41547562843725011</v>
      </c>
      <c r="N2654" s="33">
        <v>1</v>
      </c>
      <c r="O2654" s="3">
        <v>3</v>
      </c>
      <c r="P2654" s="3">
        <v>2.024</v>
      </c>
      <c r="Q2654" s="3">
        <v>1.238</v>
      </c>
      <c r="R2654" s="3">
        <v>1.1950000000000001</v>
      </c>
      <c r="S2654" s="6">
        <v>0</v>
      </c>
      <c r="T2654" s="6">
        <f>R2654-S2654</f>
        <v>1.1950000000000001</v>
      </c>
      <c r="U2654" s="3">
        <v>1.2470000000000001</v>
      </c>
      <c r="V2654" s="6">
        <f>U2654-S2654</f>
        <v>1.2470000000000001</v>
      </c>
      <c r="W2654" s="6">
        <f>100 - (1 - (((U2654-T2654)/U2654)+(S2654/T2654)))*100</f>
        <v>4.1700080192461968</v>
      </c>
      <c r="X2654" s="3">
        <v>1.2470000000000001</v>
      </c>
      <c r="Y2654" s="13">
        <f>(X2654-U2654)/U2654*100</f>
        <v>0</v>
      </c>
      <c r="Z2654" s="14">
        <f>IF(W2654&gt;10,"NA",Y2654)</f>
        <v>0</v>
      </c>
    </row>
    <row r="2655" spans="1:26" ht="19" x14ac:dyDescent="0.25">
      <c r="A2655" s="23">
        <v>2654</v>
      </c>
      <c r="B2655" s="5" t="s">
        <v>25</v>
      </c>
      <c r="C2655" s="3" t="s">
        <v>52</v>
      </c>
      <c r="D2655" s="3" t="s">
        <v>52</v>
      </c>
      <c r="E2655" s="3" t="s">
        <v>47</v>
      </c>
      <c r="F2655" s="3" t="s">
        <v>53</v>
      </c>
      <c r="G2655" s="3">
        <v>48</v>
      </c>
      <c r="H2655" s="3" t="s">
        <v>17</v>
      </c>
      <c r="I2655" s="3" t="s">
        <v>35</v>
      </c>
      <c r="J2655" s="3">
        <v>660</v>
      </c>
      <c r="K2655" s="3">
        <v>23</v>
      </c>
      <c r="L2655" s="3">
        <v>0</v>
      </c>
      <c r="M2655" s="4">
        <f>PI()*(K2655/2)^2/1000+PI()*(L2655/2)^2/1000</f>
        <v>0.41547562843725011</v>
      </c>
      <c r="N2655" s="33">
        <v>0</v>
      </c>
      <c r="O2655" s="3">
        <v>4</v>
      </c>
      <c r="P2655" s="3">
        <v>2.012</v>
      </c>
      <c r="Q2655" s="3">
        <v>1.0309999999999999</v>
      </c>
      <c r="R2655" s="3">
        <v>0.96799999999999997</v>
      </c>
      <c r="S2655" s="6">
        <v>0</v>
      </c>
      <c r="T2655" s="6">
        <f>R2655-S2655</f>
        <v>0.96799999999999997</v>
      </c>
      <c r="U2655" s="3">
        <v>1.462</v>
      </c>
      <c r="V2655" s="6">
        <f>U2655-S2655</f>
        <v>1.462</v>
      </c>
      <c r="W2655" s="6">
        <f>100 - (1 - (((U2655-T2655)/U2655)+(S2655/T2655)))*100</f>
        <v>33.789329685362517</v>
      </c>
      <c r="X2655" s="3">
        <v>1.462</v>
      </c>
      <c r="Y2655" s="13">
        <f>(X2655-U2655)/U2655*100</f>
        <v>0</v>
      </c>
      <c r="Z2655" s="14" t="str">
        <f>IF(W2655&gt;10,"NA",Y2655)</f>
        <v>NA</v>
      </c>
    </row>
    <row r="2656" spans="1:26" ht="19" x14ac:dyDescent="0.25">
      <c r="A2656" s="23">
        <v>2655</v>
      </c>
      <c r="B2656" s="5" t="s">
        <v>25</v>
      </c>
      <c r="C2656" s="3" t="s">
        <v>52</v>
      </c>
      <c r="D2656" s="3" t="s">
        <v>52</v>
      </c>
      <c r="E2656" s="3" t="s">
        <v>47</v>
      </c>
      <c r="F2656" s="3" t="s">
        <v>53</v>
      </c>
      <c r="G2656" s="3">
        <v>48</v>
      </c>
      <c r="H2656" s="3" t="s">
        <v>17</v>
      </c>
      <c r="I2656" s="3" t="s">
        <v>35</v>
      </c>
      <c r="J2656" s="3">
        <v>660</v>
      </c>
      <c r="K2656" s="3">
        <v>23</v>
      </c>
      <c r="L2656" s="3">
        <v>0</v>
      </c>
      <c r="M2656" s="4">
        <f>PI()*(K2656/2)^2/1000+PI()*(L2656/2)^2/1000</f>
        <v>0.41547562843725011</v>
      </c>
      <c r="N2656" s="33">
        <v>1</v>
      </c>
      <c r="O2656" s="3">
        <v>5</v>
      </c>
      <c r="P2656" s="3">
        <v>2.9209999999999998</v>
      </c>
      <c r="Q2656" s="3">
        <v>2.9169999999999998</v>
      </c>
      <c r="R2656" s="3">
        <v>2.8109999999999999</v>
      </c>
      <c r="S2656" s="6">
        <v>0</v>
      </c>
      <c r="T2656" s="6">
        <f>R2656-S2656</f>
        <v>2.8109999999999999</v>
      </c>
      <c r="U2656" s="3">
        <v>2.8109999999999999</v>
      </c>
      <c r="V2656" s="6">
        <f>U2656-S2656</f>
        <v>2.8109999999999999</v>
      </c>
      <c r="W2656" s="6">
        <f>100 - (1 - (((U2656-T2656)/U2656)+(S2656/T2656)))*100</f>
        <v>0</v>
      </c>
      <c r="X2656" s="3">
        <v>2.8109999999999999</v>
      </c>
      <c r="Y2656" s="13">
        <f>(X2656-U2656)/U2656*100</f>
        <v>0</v>
      </c>
      <c r="Z2656" s="14">
        <f>IF(W2656&gt;10,"NA",Y2656)</f>
        <v>0</v>
      </c>
    </row>
    <row r="2657" spans="1:26" ht="19" x14ac:dyDescent="0.25">
      <c r="A2657" s="23">
        <v>2656</v>
      </c>
      <c r="B2657" s="5" t="s">
        <v>25</v>
      </c>
      <c r="C2657" s="3" t="s">
        <v>52</v>
      </c>
      <c r="D2657" s="3" t="s">
        <v>52</v>
      </c>
      <c r="E2657" s="3" t="s">
        <v>47</v>
      </c>
      <c r="F2657" s="3" t="s">
        <v>53</v>
      </c>
      <c r="G2657" s="3">
        <v>48</v>
      </c>
      <c r="H2657" s="3" t="s">
        <v>17</v>
      </c>
      <c r="I2657" s="3" t="s">
        <v>35</v>
      </c>
      <c r="J2657" s="3">
        <v>660</v>
      </c>
      <c r="K2657" s="3">
        <v>23</v>
      </c>
      <c r="L2657" s="3">
        <v>0</v>
      </c>
      <c r="M2657" s="4">
        <f>PI()*(K2657/2)^2/1000+PI()*(L2657/2)^2/1000</f>
        <v>0.41547562843725011</v>
      </c>
      <c r="N2657" s="33">
        <v>1</v>
      </c>
      <c r="O2657" s="3">
        <v>6</v>
      </c>
      <c r="P2657" s="3">
        <v>3.31</v>
      </c>
      <c r="Q2657" s="3">
        <v>2.5169999999999999</v>
      </c>
      <c r="R2657" s="3">
        <v>2.3980000000000001</v>
      </c>
      <c r="S2657" s="6">
        <v>0</v>
      </c>
      <c r="T2657" s="6">
        <f>R2657-S2657</f>
        <v>2.3980000000000001</v>
      </c>
      <c r="U2657" s="3">
        <v>2.528</v>
      </c>
      <c r="V2657" s="6">
        <f>U2657-S2657</f>
        <v>2.528</v>
      </c>
      <c r="W2657" s="6">
        <f>100 - (1 - (((U2657-T2657)/U2657)+(S2657/T2657)))*100</f>
        <v>5.142405063291136</v>
      </c>
      <c r="X2657" s="3">
        <v>2.528</v>
      </c>
      <c r="Y2657" s="13">
        <f>(X2657-U2657)/U2657*100</f>
        <v>0</v>
      </c>
      <c r="Z2657" s="14">
        <f>IF(W2657&gt;10,"NA",Y2657)</f>
        <v>0</v>
      </c>
    </row>
    <row r="2658" spans="1:26" ht="19" x14ac:dyDescent="0.25">
      <c r="A2658" s="23">
        <v>2657</v>
      </c>
      <c r="B2658" s="5" t="s">
        <v>25</v>
      </c>
      <c r="C2658" s="3" t="s">
        <v>52</v>
      </c>
      <c r="D2658" s="3" t="s">
        <v>52</v>
      </c>
      <c r="E2658" s="3" t="s">
        <v>47</v>
      </c>
      <c r="F2658" s="3" t="s">
        <v>53</v>
      </c>
      <c r="G2658" s="3">
        <v>48</v>
      </c>
      <c r="H2658" s="3" t="s">
        <v>17</v>
      </c>
      <c r="I2658" s="3" t="s">
        <v>35</v>
      </c>
      <c r="J2658" s="3">
        <v>660</v>
      </c>
      <c r="K2658" s="3">
        <v>23</v>
      </c>
      <c r="L2658" s="3">
        <v>0</v>
      </c>
      <c r="M2658" s="4">
        <f>PI()*(K2658/2)^2/1000+PI()*(L2658/2)^2/1000</f>
        <v>0.41547562843725011</v>
      </c>
      <c r="N2658" s="33">
        <v>1</v>
      </c>
      <c r="O2658" s="3">
        <v>7</v>
      </c>
      <c r="P2658" s="3">
        <v>2.8159999999999998</v>
      </c>
      <c r="Q2658" s="3">
        <v>2.4969999999999999</v>
      </c>
      <c r="R2658" s="3">
        <v>2.4319999999999999</v>
      </c>
      <c r="S2658" s="6">
        <v>0</v>
      </c>
      <c r="T2658" s="6">
        <f>R2658-S2658</f>
        <v>2.4319999999999999</v>
      </c>
      <c r="U2658" s="3">
        <v>2.4319999999999999</v>
      </c>
      <c r="V2658" s="6">
        <f>U2658-S2658</f>
        <v>2.4319999999999999</v>
      </c>
      <c r="W2658" s="6">
        <f>100 - (1 - (((U2658-T2658)/U2658)+(S2658/T2658)))*100</f>
        <v>0</v>
      </c>
      <c r="X2658" s="3">
        <v>2.4319999999999999</v>
      </c>
      <c r="Y2658" s="13">
        <f>(X2658-U2658)/U2658*100</f>
        <v>0</v>
      </c>
      <c r="Z2658" s="14">
        <f>IF(W2658&gt;10,"NA",Y2658)</f>
        <v>0</v>
      </c>
    </row>
    <row r="2659" spans="1:26" ht="19" x14ac:dyDescent="0.25">
      <c r="A2659" s="23">
        <v>2658</v>
      </c>
      <c r="B2659" s="5" t="s">
        <v>25</v>
      </c>
      <c r="C2659" s="3" t="s">
        <v>52</v>
      </c>
      <c r="D2659" s="3" t="s">
        <v>52</v>
      </c>
      <c r="E2659" s="3" t="s">
        <v>47</v>
      </c>
      <c r="F2659" s="3" t="s">
        <v>53</v>
      </c>
      <c r="G2659" s="3">
        <v>48</v>
      </c>
      <c r="H2659" s="3" t="s">
        <v>17</v>
      </c>
      <c r="I2659" s="3" t="s">
        <v>35</v>
      </c>
      <c r="J2659" s="3">
        <v>660</v>
      </c>
      <c r="K2659" s="3">
        <v>23</v>
      </c>
      <c r="L2659" s="3">
        <v>0</v>
      </c>
      <c r="M2659" s="4">
        <f>PI()*(K2659/2)^2/1000+PI()*(L2659/2)^2/1000</f>
        <v>0.41547562843725011</v>
      </c>
      <c r="N2659" s="33">
        <v>1</v>
      </c>
      <c r="O2659" s="3">
        <v>8</v>
      </c>
      <c r="P2659" s="3">
        <v>2.839</v>
      </c>
      <c r="Q2659" s="3">
        <v>2.206</v>
      </c>
      <c r="R2659" s="3">
        <v>2.1440000000000001</v>
      </c>
      <c r="S2659" s="6">
        <v>0</v>
      </c>
      <c r="T2659" s="6">
        <f>R2659-S2659</f>
        <v>2.1440000000000001</v>
      </c>
      <c r="U2659" s="3">
        <v>2.3809999999999998</v>
      </c>
      <c r="V2659" s="6">
        <f>U2659-S2659</f>
        <v>2.3809999999999998</v>
      </c>
      <c r="W2659" s="6">
        <f>100 - (1 - (((U2659-T2659)/U2659)+(S2659/T2659)))*100</f>
        <v>9.953800923981504</v>
      </c>
      <c r="X2659" s="3">
        <v>2.3809999999999998</v>
      </c>
      <c r="Y2659" s="13">
        <f>(X2659-U2659)/U2659*100</f>
        <v>0</v>
      </c>
      <c r="Z2659" s="14">
        <f>IF(W2659&gt;10,"NA",Y2659)</f>
        <v>0</v>
      </c>
    </row>
    <row r="2660" spans="1:26" ht="19" x14ac:dyDescent="0.25">
      <c r="A2660" s="23">
        <v>2659</v>
      </c>
      <c r="B2660" s="5" t="s">
        <v>25</v>
      </c>
      <c r="C2660" s="3" t="s">
        <v>52</v>
      </c>
      <c r="D2660" s="3" t="s">
        <v>52</v>
      </c>
      <c r="E2660" s="3" t="s">
        <v>47</v>
      </c>
      <c r="F2660" s="3" t="s">
        <v>53</v>
      </c>
      <c r="G2660" s="3">
        <v>48</v>
      </c>
      <c r="H2660" s="3" t="s">
        <v>17</v>
      </c>
      <c r="I2660" s="3" t="s">
        <v>35</v>
      </c>
      <c r="J2660" s="3">
        <v>660</v>
      </c>
      <c r="K2660" s="3">
        <v>23</v>
      </c>
      <c r="L2660" s="3">
        <v>0</v>
      </c>
      <c r="M2660" s="4">
        <f>PI()*(K2660/2)^2/1000+PI()*(L2660/2)^2/1000</f>
        <v>0.41547562843725011</v>
      </c>
      <c r="N2660" s="33">
        <v>1</v>
      </c>
      <c r="O2660" s="3">
        <v>9</v>
      </c>
      <c r="P2660" s="3">
        <v>3.03</v>
      </c>
      <c r="Q2660" s="3">
        <v>2.36</v>
      </c>
      <c r="R2660" s="3">
        <v>2.2530000000000001</v>
      </c>
      <c r="S2660" s="6">
        <v>0</v>
      </c>
      <c r="T2660" s="6">
        <f>R2660-S2660</f>
        <v>2.2530000000000001</v>
      </c>
      <c r="U2660" s="3">
        <v>2.2530000000000001</v>
      </c>
      <c r="V2660" s="6">
        <f>U2660-S2660</f>
        <v>2.2530000000000001</v>
      </c>
      <c r="W2660" s="6">
        <f>100 - (1 - (((U2660-T2660)/U2660)+(S2660/T2660)))*100</f>
        <v>0</v>
      </c>
      <c r="X2660" s="3">
        <v>2.2530000000000001</v>
      </c>
      <c r="Y2660" s="13">
        <f>(X2660-U2660)/U2660*100</f>
        <v>0</v>
      </c>
      <c r="Z2660" s="14">
        <f>IF(W2660&gt;10,"NA",Y2660)</f>
        <v>0</v>
      </c>
    </row>
    <row r="2661" spans="1:26" ht="19" x14ac:dyDescent="0.25">
      <c r="A2661" s="23">
        <v>2660</v>
      </c>
      <c r="B2661" s="5" t="s">
        <v>25</v>
      </c>
      <c r="C2661" s="3" t="s">
        <v>52</v>
      </c>
      <c r="D2661" s="3" t="s">
        <v>52</v>
      </c>
      <c r="E2661" s="3" t="s">
        <v>47</v>
      </c>
      <c r="F2661" s="3" t="s">
        <v>53</v>
      </c>
      <c r="G2661" s="3">
        <v>48</v>
      </c>
      <c r="H2661" s="3" t="s">
        <v>17</v>
      </c>
      <c r="I2661" s="3" t="s">
        <v>35</v>
      </c>
      <c r="J2661" s="3">
        <v>660</v>
      </c>
      <c r="K2661" s="3">
        <v>23</v>
      </c>
      <c r="L2661" s="3">
        <v>0</v>
      </c>
      <c r="M2661" s="4">
        <f>PI()*(K2661/2)^2/1000+PI()*(L2661/2)^2/1000</f>
        <v>0.41547562843725011</v>
      </c>
      <c r="N2661" s="33">
        <v>0</v>
      </c>
      <c r="O2661" s="3">
        <v>10</v>
      </c>
      <c r="P2661" s="3">
        <v>4.8659999999999997</v>
      </c>
      <c r="Q2661" s="3">
        <v>5.3490000000000002</v>
      </c>
      <c r="R2661" s="3">
        <v>5.266</v>
      </c>
      <c r="S2661" s="6">
        <v>0</v>
      </c>
      <c r="T2661" s="6">
        <f>R2661-S2661</f>
        <v>5.266</v>
      </c>
      <c r="U2661" s="3">
        <v>5.2709999999999999</v>
      </c>
      <c r="V2661" s="6">
        <f>U2661-S2661</f>
        <v>5.2709999999999999</v>
      </c>
      <c r="W2661" s="6">
        <f>100 - (1 - (((U2661-T2661)/U2661)+(S2661/T2661)))*100</f>
        <v>9.4858660595704691E-2</v>
      </c>
      <c r="X2661" s="3">
        <v>5.2709999999999999</v>
      </c>
      <c r="Y2661" s="13">
        <f>(X2661-U2661)/U2661*100</f>
        <v>0</v>
      </c>
      <c r="Z2661" s="14">
        <f>IF(W2661&gt;10,"NA",Y2661)</f>
        <v>0</v>
      </c>
    </row>
    <row r="2662" spans="1:26" ht="19" x14ac:dyDescent="0.25">
      <c r="A2662" s="23">
        <v>2661</v>
      </c>
      <c r="B2662" s="5" t="s">
        <v>25</v>
      </c>
      <c r="C2662" s="3" t="s">
        <v>52</v>
      </c>
      <c r="D2662" s="3" t="s">
        <v>52</v>
      </c>
      <c r="E2662" s="3" t="s">
        <v>47</v>
      </c>
      <c r="F2662" s="3" t="s">
        <v>53</v>
      </c>
      <c r="G2662" s="3">
        <v>48</v>
      </c>
      <c r="H2662" s="3" t="s">
        <v>17</v>
      </c>
      <c r="I2662" s="3" t="s">
        <v>35</v>
      </c>
      <c r="J2662" s="3">
        <v>660</v>
      </c>
      <c r="K2662" s="3">
        <v>23</v>
      </c>
      <c r="L2662" s="3">
        <v>0</v>
      </c>
      <c r="M2662" s="4">
        <f>PI()*(K2662/2)^2/1000+PI()*(L2662/2)^2/1000</f>
        <v>0.41547562843725011</v>
      </c>
      <c r="N2662" s="33">
        <v>0</v>
      </c>
      <c r="O2662" s="3">
        <v>11</v>
      </c>
      <c r="P2662" s="3">
        <v>4.4279999999999999</v>
      </c>
      <c r="Q2662" s="3">
        <v>4.6070000000000002</v>
      </c>
      <c r="R2662" s="3">
        <v>4.51</v>
      </c>
      <c r="S2662" s="6">
        <v>0</v>
      </c>
      <c r="T2662" s="6">
        <f>R2662-S2662</f>
        <v>4.51</v>
      </c>
      <c r="U2662" s="3">
        <v>4.984</v>
      </c>
      <c r="V2662" s="6">
        <f>U2662-S2662</f>
        <v>4.984</v>
      </c>
      <c r="W2662" s="6">
        <f>100 - (1 - (((U2662-T2662)/U2662)+(S2662/T2662)))*100</f>
        <v>9.5104333868378745</v>
      </c>
      <c r="X2662" s="3">
        <v>4.984</v>
      </c>
      <c r="Y2662" s="13">
        <f>(X2662-U2662)/U2662*100</f>
        <v>0</v>
      </c>
      <c r="Z2662" s="14">
        <f>IF(W2662&gt;10,"NA",Y2662)</f>
        <v>0</v>
      </c>
    </row>
    <row r="2663" spans="1:26" ht="19" x14ac:dyDescent="0.25">
      <c r="A2663" s="23">
        <v>2662</v>
      </c>
      <c r="B2663" s="5" t="s">
        <v>25</v>
      </c>
      <c r="C2663" s="3" t="s">
        <v>52</v>
      </c>
      <c r="D2663" s="3" t="s">
        <v>52</v>
      </c>
      <c r="E2663" s="3" t="s">
        <v>47</v>
      </c>
      <c r="F2663" s="3" t="s">
        <v>53</v>
      </c>
      <c r="G2663" s="3">
        <v>48</v>
      </c>
      <c r="H2663" s="3" t="s">
        <v>17</v>
      </c>
      <c r="I2663" s="3" t="s">
        <v>35</v>
      </c>
      <c r="J2663" s="3">
        <v>660</v>
      </c>
      <c r="K2663" s="3">
        <v>23</v>
      </c>
      <c r="L2663" s="3">
        <v>0</v>
      </c>
      <c r="M2663" s="4">
        <f>PI()*(K2663/2)^2/1000+PI()*(L2663/2)^2/1000</f>
        <v>0.41547562843725011</v>
      </c>
      <c r="N2663" s="33">
        <v>0</v>
      </c>
      <c r="O2663" s="3">
        <v>12</v>
      </c>
      <c r="P2663" s="3">
        <v>3.411</v>
      </c>
      <c r="Q2663" s="3">
        <v>2.2650000000000001</v>
      </c>
      <c r="R2663" s="3">
        <v>2.1909999999999998</v>
      </c>
      <c r="S2663" s="6">
        <v>0</v>
      </c>
      <c r="T2663" s="6">
        <f>R2663-S2663</f>
        <v>2.1909999999999998</v>
      </c>
      <c r="U2663" s="3">
        <v>3.847</v>
      </c>
      <c r="V2663" s="6">
        <f>U2663-S2663</f>
        <v>3.847</v>
      </c>
      <c r="W2663" s="6">
        <f>100 - (1 - (((U2663-T2663)/U2663)+(S2663/T2663)))*100</f>
        <v>43.046529763452043</v>
      </c>
      <c r="X2663" s="3">
        <v>3.847</v>
      </c>
      <c r="Y2663" s="13">
        <f>(X2663-U2663)/U2663*100</f>
        <v>0</v>
      </c>
      <c r="Z2663" s="14" t="str">
        <f>IF(W2663&gt;10,"NA",Y2663)</f>
        <v>NA</v>
      </c>
    </row>
    <row r="2664" spans="1:26" ht="19" x14ac:dyDescent="0.25">
      <c r="A2664" s="23">
        <v>2663</v>
      </c>
      <c r="B2664" s="5" t="s">
        <v>25</v>
      </c>
      <c r="C2664" s="3" t="s">
        <v>52</v>
      </c>
      <c r="D2664" s="3" t="s">
        <v>52</v>
      </c>
      <c r="E2664" s="3" t="s">
        <v>47</v>
      </c>
      <c r="F2664" s="3" t="s">
        <v>53</v>
      </c>
      <c r="G2664" s="3">
        <v>48</v>
      </c>
      <c r="H2664" s="3" t="s">
        <v>17</v>
      </c>
      <c r="I2664" s="3" t="s">
        <v>35</v>
      </c>
      <c r="J2664" s="3">
        <v>660</v>
      </c>
      <c r="K2664" s="3">
        <v>23</v>
      </c>
      <c r="L2664" s="3">
        <v>0</v>
      </c>
      <c r="M2664" s="4">
        <f>PI()*(K2664/2)^2/1000+PI()*(L2664/2)^2/1000</f>
        <v>0.41547562843725011</v>
      </c>
      <c r="N2664" s="33">
        <v>0</v>
      </c>
      <c r="O2664" s="3">
        <v>13</v>
      </c>
      <c r="P2664" s="3">
        <v>2.9940000000000002</v>
      </c>
      <c r="Q2664" s="3">
        <v>2.089</v>
      </c>
      <c r="R2664" s="3">
        <v>2.048</v>
      </c>
      <c r="S2664" s="6">
        <v>0</v>
      </c>
      <c r="T2664" s="6">
        <f>R2664-S2664</f>
        <v>2.048</v>
      </c>
      <c r="U2664" s="3">
        <v>2.5430000000000001</v>
      </c>
      <c r="V2664" s="6">
        <f>U2664-S2664</f>
        <v>2.5430000000000001</v>
      </c>
      <c r="W2664" s="6">
        <f>100 - (1 - (((U2664-T2664)/U2664)+(S2664/T2664)))*100</f>
        <v>19.465198584349196</v>
      </c>
      <c r="X2664" s="3">
        <v>2.5430000000000001</v>
      </c>
      <c r="Y2664" s="13">
        <f>(X2664-U2664)/U2664*100</f>
        <v>0</v>
      </c>
      <c r="Z2664" s="14" t="str">
        <f>IF(W2664&gt;10,"NA",Y2664)</f>
        <v>NA</v>
      </c>
    </row>
    <row r="2665" spans="1:26" ht="19" x14ac:dyDescent="0.25">
      <c r="A2665" s="23">
        <v>2664</v>
      </c>
      <c r="B2665" s="5" t="s">
        <v>25</v>
      </c>
      <c r="C2665" s="3" t="s">
        <v>52</v>
      </c>
      <c r="D2665" s="3" t="s">
        <v>52</v>
      </c>
      <c r="E2665" s="3" t="s">
        <v>47</v>
      </c>
      <c r="F2665" s="3" t="s">
        <v>53</v>
      </c>
      <c r="G2665" s="3">
        <v>48</v>
      </c>
      <c r="H2665" s="3" t="s">
        <v>17</v>
      </c>
      <c r="I2665" s="3" t="s">
        <v>35</v>
      </c>
      <c r="J2665" s="3">
        <v>660</v>
      </c>
      <c r="K2665" s="3">
        <v>23</v>
      </c>
      <c r="L2665" s="3">
        <v>0</v>
      </c>
      <c r="M2665" s="4">
        <f>PI()*(K2665/2)^2/1000+PI()*(L2665/2)^2/1000</f>
        <v>0.41547562843725011</v>
      </c>
      <c r="N2665" s="33">
        <v>1</v>
      </c>
      <c r="O2665" s="3">
        <v>14</v>
      </c>
      <c r="P2665" s="3">
        <v>2.7250000000000001</v>
      </c>
      <c r="Q2665" s="3">
        <v>2.548</v>
      </c>
      <c r="R2665" s="3">
        <v>2.4369999999999998</v>
      </c>
      <c r="S2665" s="6">
        <v>0</v>
      </c>
      <c r="T2665" s="6">
        <f>R2665-S2665</f>
        <v>2.4369999999999998</v>
      </c>
      <c r="U2665" s="3">
        <v>2.4369999999999998</v>
      </c>
      <c r="V2665" s="6">
        <f>U2665-S2665</f>
        <v>2.4369999999999998</v>
      </c>
      <c r="W2665" s="6">
        <f>100 - (1 - (((U2665-T2665)/U2665)+(S2665/T2665)))*100</f>
        <v>0</v>
      </c>
      <c r="X2665" s="3">
        <v>2.4369999999999998</v>
      </c>
      <c r="Y2665" s="13">
        <f>(X2665-U2665)/U2665*100</f>
        <v>0</v>
      </c>
      <c r="Z2665" s="14">
        <f>IF(W2665&gt;10,"NA",Y2665)</f>
        <v>0</v>
      </c>
    </row>
    <row r="2666" spans="1:26" ht="19" x14ac:dyDescent="0.25">
      <c r="A2666" s="23">
        <v>2665</v>
      </c>
      <c r="B2666" s="5" t="s">
        <v>25</v>
      </c>
      <c r="C2666" s="3" t="s">
        <v>52</v>
      </c>
      <c r="D2666" s="3" t="s">
        <v>52</v>
      </c>
      <c r="E2666" s="3" t="s">
        <v>47</v>
      </c>
      <c r="F2666" s="3" t="s">
        <v>53</v>
      </c>
      <c r="G2666" s="3">
        <v>49</v>
      </c>
      <c r="H2666" s="3" t="s">
        <v>9</v>
      </c>
      <c r="I2666" s="3" t="s">
        <v>56</v>
      </c>
      <c r="J2666" s="3">
        <v>660</v>
      </c>
      <c r="K2666" s="3">
        <v>21</v>
      </c>
      <c r="L2666" s="3">
        <v>0</v>
      </c>
      <c r="M2666" s="4">
        <f>PI()*(K2666/2)^2/1000+PI()*(L2666/2)^2/1000</f>
        <v>0.34636059005827469</v>
      </c>
      <c r="N2666" s="33">
        <v>0</v>
      </c>
      <c r="O2666" s="3">
        <v>1</v>
      </c>
      <c r="P2666" s="3">
        <v>2.3730000000000002</v>
      </c>
      <c r="Q2666" s="3">
        <v>1.39</v>
      </c>
      <c r="R2666" s="3">
        <v>1.367</v>
      </c>
      <c r="S2666" s="6">
        <v>0</v>
      </c>
      <c r="T2666" s="6">
        <f>R2666-S2666</f>
        <v>1.367</v>
      </c>
      <c r="U2666" s="3">
        <v>1.367</v>
      </c>
      <c r="V2666" s="6">
        <f>U2666-S2666</f>
        <v>1.367</v>
      </c>
      <c r="W2666" s="6">
        <f>100 - (1 - (((U2666-T2666)/U2666)+(S2666/T2666)))*100</f>
        <v>0</v>
      </c>
      <c r="X2666" s="3">
        <v>1.367</v>
      </c>
      <c r="Y2666" s="13">
        <f>(X2666-U2666)/U2666*100</f>
        <v>0</v>
      </c>
      <c r="Z2666" s="14">
        <f>IF(W2666&gt;10,"NA",Y2666)</f>
        <v>0</v>
      </c>
    </row>
    <row r="2667" spans="1:26" ht="19" x14ac:dyDescent="0.25">
      <c r="A2667" s="23">
        <v>2666</v>
      </c>
      <c r="B2667" s="5" t="s">
        <v>25</v>
      </c>
      <c r="C2667" s="3" t="s">
        <v>52</v>
      </c>
      <c r="D2667" s="3" t="s">
        <v>52</v>
      </c>
      <c r="E2667" s="3" t="s">
        <v>47</v>
      </c>
      <c r="F2667" s="3" t="s">
        <v>53</v>
      </c>
      <c r="G2667" s="3">
        <v>49</v>
      </c>
      <c r="H2667" s="3" t="s">
        <v>9</v>
      </c>
      <c r="I2667" s="3" t="s">
        <v>56</v>
      </c>
      <c r="J2667" s="3">
        <v>660</v>
      </c>
      <c r="K2667" s="3">
        <v>21</v>
      </c>
      <c r="L2667" s="3">
        <v>0</v>
      </c>
      <c r="M2667" s="4">
        <f>PI()*(K2667/2)^2/1000+PI()*(L2667/2)^2/1000</f>
        <v>0.34636059005827469</v>
      </c>
      <c r="N2667" s="33">
        <v>0</v>
      </c>
      <c r="O2667" s="3">
        <v>2</v>
      </c>
      <c r="P2667" s="3">
        <v>2.1560000000000001</v>
      </c>
      <c r="Q2667" s="3">
        <v>1.054</v>
      </c>
      <c r="R2667" s="3">
        <v>0.999</v>
      </c>
      <c r="S2667" s="6">
        <v>0</v>
      </c>
      <c r="T2667" s="6">
        <f>R2667-S2667</f>
        <v>0.999</v>
      </c>
      <c r="U2667" s="3">
        <v>0.999</v>
      </c>
      <c r="V2667" s="6">
        <f>U2667-S2667</f>
        <v>0.999</v>
      </c>
      <c r="W2667" s="6">
        <f>100 - (1 - (((U2667-T2667)/U2667)+(S2667/T2667)))*100</f>
        <v>0</v>
      </c>
      <c r="X2667" s="3">
        <v>0.999</v>
      </c>
      <c r="Y2667" s="13">
        <f>(X2667-U2667)/U2667*100</f>
        <v>0</v>
      </c>
      <c r="Z2667" s="14">
        <f>IF(W2667&gt;10,"NA",Y2667)</f>
        <v>0</v>
      </c>
    </row>
    <row r="2668" spans="1:26" ht="19" x14ac:dyDescent="0.25">
      <c r="A2668" s="23">
        <v>2667</v>
      </c>
      <c r="B2668" s="5" t="s">
        <v>25</v>
      </c>
      <c r="C2668" s="3" t="s">
        <v>52</v>
      </c>
      <c r="D2668" s="3" t="s">
        <v>52</v>
      </c>
      <c r="E2668" s="3" t="s">
        <v>47</v>
      </c>
      <c r="F2668" s="3" t="s">
        <v>53</v>
      </c>
      <c r="G2668" s="3">
        <v>49</v>
      </c>
      <c r="H2668" s="3" t="s">
        <v>9</v>
      </c>
      <c r="I2668" s="3" t="s">
        <v>56</v>
      </c>
      <c r="J2668" s="3">
        <v>660</v>
      </c>
      <c r="K2668" s="3">
        <v>21</v>
      </c>
      <c r="L2668" s="3">
        <v>0</v>
      </c>
      <c r="M2668" s="4">
        <f>PI()*(K2668/2)^2/1000+PI()*(L2668/2)^2/1000</f>
        <v>0.34636059005827469</v>
      </c>
      <c r="N2668" s="33">
        <v>0</v>
      </c>
      <c r="O2668" s="3">
        <v>3</v>
      </c>
      <c r="P2668" s="3">
        <v>2.206</v>
      </c>
      <c r="Q2668" s="3">
        <v>1.1659999999999999</v>
      </c>
      <c r="R2668" s="3">
        <v>1.085</v>
      </c>
      <c r="S2668" s="6">
        <v>0</v>
      </c>
      <c r="T2668" s="6">
        <f>R2668-S2668</f>
        <v>1.085</v>
      </c>
      <c r="U2668" s="3">
        <v>1.2629999999999999</v>
      </c>
      <c r="V2668" s="6">
        <f>U2668-S2668</f>
        <v>1.2629999999999999</v>
      </c>
      <c r="W2668" s="6">
        <f>100 - (1 - (((U2668-T2668)/U2668)+(S2668/T2668)))*100</f>
        <v>14.093428345209816</v>
      </c>
      <c r="X2668" s="3">
        <v>1.2629999999999999</v>
      </c>
      <c r="Y2668" s="13">
        <f>(X2668-U2668)/U2668*100</f>
        <v>0</v>
      </c>
      <c r="Z2668" s="14" t="str">
        <f>IF(W2668&gt;10,"NA",Y2668)</f>
        <v>NA</v>
      </c>
    </row>
    <row r="2669" spans="1:26" ht="19" x14ac:dyDescent="0.25">
      <c r="A2669" s="23">
        <v>2668</v>
      </c>
      <c r="B2669" s="5" t="s">
        <v>25</v>
      </c>
      <c r="C2669" s="3" t="s">
        <v>52</v>
      </c>
      <c r="D2669" s="3" t="s">
        <v>52</v>
      </c>
      <c r="E2669" s="3" t="s">
        <v>47</v>
      </c>
      <c r="F2669" s="3" t="s">
        <v>53</v>
      </c>
      <c r="G2669" s="3">
        <v>49</v>
      </c>
      <c r="H2669" s="3" t="s">
        <v>9</v>
      </c>
      <c r="I2669" s="3" t="s">
        <v>56</v>
      </c>
      <c r="J2669" s="3">
        <v>660</v>
      </c>
      <c r="K2669" s="3">
        <v>21</v>
      </c>
      <c r="L2669" s="3">
        <v>0</v>
      </c>
      <c r="M2669" s="4">
        <f>PI()*(K2669/2)^2/1000+PI()*(L2669/2)^2/1000</f>
        <v>0.34636059005827469</v>
      </c>
      <c r="N2669" s="33">
        <v>1</v>
      </c>
      <c r="O2669" s="3">
        <v>4</v>
      </c>
      <c r="P2669" s="3">
        <v>1.6779999999999999</v>
      </c>
      <c r="Q2669" s="3">
        <v>1.331</v>
      </c>
      <c r="R2669" s="3">
        <v>1.2170000000000001</v>
      </c>
      <c r="S2669" s="6">
        <v>0</v>
      </c>
      <c r="T2669" s="6">
        <f>R2669-S2669</f>
        <v>1.2170000000000001</v>
      </c>
      <c r="U2669" s="3">
        <v>1.4530000000000001</v>
      </c>
      <c r="V2669" s="6">
        <f>U2669-S2669</f>
        <v>1.4530000000000001</v>
      </c>
      <c r="W2669" s="6">
        <f>100 - (1 - (((U2669-T2669)/U2669)+(S2669/T2669)))*100</f>
        <v>16.24225739848589</v>
      </c>
      <c r="X2669" s="3">
        <v>1.4530000000000001</v>
      </c>
      <c r="Y2669" s="13">
        <f>(X2669-U2669)/U2669*100</f>
        <v>0</v>
      </c>
      <c r="Z2669" s="14" t="str">
        <f>IF(W2669&gt;10,"NA",Y2669)</f>
        <v>NA</v>
      </c>
    </row>
    <row r="2670" spans="1:26" ht="19" x14ac:dyDescent="0.25">
      <c r="A2670" s="23">
        <v>2669</v>
      </c>
      <c r="B2670" s="5" t="s">
        <v>25</v>
      </c>
      <c r="C2670" s="3" t="s">
        <v>52</v>
      </c>
      <c r="D2670" s="3" t="s">
        <v>52</v>
      </c>
      <c r="E2670" s="3" t="s">
        <v>47</v>
      </c>
      <c r="F2670" s="3" t="s">
        <v>53</v>
      </c>
      <c r="G2670" s="3">
        <v>49</v>
      </c>
      <c r="H2670" s="3" t="s">
        <v>9</v>
      </c>
      <c r="I2670" s="3" t="s">
        <v>56</v>
      </c>
      <c r="J2670" s="3">
        <v>660</v>
      </c>
      <c r="K2670" s="3">
        <v>21</v>
      </c>
      <c r="L2670" s="3">
        <v>0</v>
      </c>
      <c r="M2670" s="4">
        <f>PI()*(K2670/2)^2/1000+PI()*(L2670/2)^2/1000</f>
        <v>0.34636059005827469</v>
      </c>
      <c r="N2670" s="33">
        <v>1</v>
      </c>
      <c r="O2670" s="3">
        <v>5</v>
      </c>
      <c r="P2670" s="3">
        <v>2.1920000000000002</v>
      </c>
      <c r="Q2670" s="3">
        <v>1.4590000000000001</v>
      </c>
      <c r="R2670" s="3">
        <v>1.429</v>
      </c>
      <c r="S2670" s="6">
        <v>0</v>
      </c>
      <c r="T2670" s="6">
        <f>R2670-S2670</f>
        <v>1.429</v>
      </c>
      <c r="U2670" s="3">
        <v>1.429</v>
      </c>
      <c r="V2670" s="6">
        <f>U2670-S2670</f>
        <v>1.429</v>
      </c>
      <c r="W2670" s="6">
        <f>100 - (1 - (((U2670-T2670)/U2670)+(S2670/T2670)))*100</f>
        <v>0</v>
      </c>
      <c r="X2670" s="3">
        <v>1.429</v>
      </c>
      <c r="Y2670" s="13">
        <f>(X2670-U2670)/U2670*100</f>
        <v>0</v>
      </c>
      <c r="Z2670" s="14">
        <f>IF(W2670&gt;10,"NA",Y2670)</f>
        <v>0</v>
      </c>
    </row>
    <row r="2671" spans="1:26" ht="19" x14ac:dyDescent="0.25">
      <c r="A2671" s="23">
        <v>2670</v>
      </c>
      <c r="B2671" s="5" t="s">
        <v>25</v>
      </c>
      <c r="C2671" s="3" t="s">
        <v>52</v>
      </c>
      <c r="D2671" s="3" t="s">
        <v>52</v>
      </c>
      <c r="E2671" s="3" t="s">
        <v>47</v>
      </c>
      <c r="F2671" s="3" t="s">
        <v>53</v>
      </c>
      <c r="G2671" s="3">
        <v>49</v>
      </c>
      <c r="H2671" s="3" t="s">
        <v>9</v>
      </c>
      <c r="I2671" s="3" t="s">
        <v>56</v>
      </c>
      <c r="J2671" s="3">
        <v>660</v>
      </c>
      <c r="K2671" s="3">
        <v>21</v>
      </c>
      <c r="L2671" s="3">
        <v>0</v>
      </c>
      <c r="M2671" s="4">
        <f>PI()*(K2671/2)^2/1000+PI()*(L2671/2)^2/1000</f>
        <v>0.34636059005827469</v>
      </c>
      <c r="N2671" s="33">
        <v>1</v>
      </c>
      <c r="O2671" s="3">
        <v>6</v>
      </c>
      <c r="P2671" s="3">
        <v>3.0630000000000002</v>
      </c>
      <c r="Q2671" s="3">
        <v>4.0650000000000004</v>
      </c>
      <c r="R2671" s="3">
        <v>3.9529999999999998</v>
      </c>
      <c r="S2671" s="6">
        <v>0</v>
      </c>
      <c r="T2671" s="6">
        <f>R2671-S2671</f>
        <v>3.9529999999999998</v>
      </c>
      <c r="U2671" s="3">
        <v>3.9529999999999998</v>
      </c>
      <c r="V2671" s="6">
        <f>U2671-S2671</f>
        <v>3.9529999999999998</v>
      </c>
      <c r="W2671" s="6">
        <f>100 - (1 - (((U2671-T2671)/U2671)+(S2671/T2671)))*100</f>
        <v>0</v>
      </c>
      <c r="X2671" s="3">
        <v>3.9529999999999998</v>
      </c>
      <c r="Y2671" s="13">
        <f>(X2671-U2671)/U2671*100</f>
        <v>0</v>
      </c>
      <c r="Z2671" s="14">
        <f>IF(W2671&gt;10,"NA",Y2671)</f>
        <v>0</v>
      </c>
    </row>
    <row r="2672" spans="1:26" ht="19" x14ac:dyDescent="0.25">
      <c r="A2672" s="23">
        <v>2671</v>
      </c>
      <c r="B2672" s="5" t="s">
        <v>25</v>
      </c>
      <c r="C2672" s="3" t="s">
        <v>52</v>
      </c>
      <c r="D2672" s="3" t="s">
        <v>52</v>
      </c>
      <c r="E2672" s="3" t="s">
        <v>47</v>
      </c>
      <c r="F2672" s="3" t="s">
        <v>53</v>
      </c>
      <c r="G2672" s="3">
        <v>49</v>
      </c>
      <c r="H2672" s="3" t="s">
        <v>9</v>
      </c>
      <c r="I2672" s="3" t="s">
        <v>56</v>
      </c>
      <c r="J2672" s="3">
        <v>660</v>
      </c>
      <c r="K2672" s="3">
        <v>21</v>
      </c>
      <c r="L2672" s="3">
        <v>0</v>
      </c>
      <c r="M2672" s="4">
        <f>PI()*(K2672/2)^2/1000+PI()*(L2672/2)^2/1000</f>
        <v>0.34636059005827469</v>
      </c>
      <c r="N2672" s="33">
        <v>1</v>
      </c>
      <c r="O2672" s="3">
        <v>7</v>
      </c>
      <c r="P2672" s="3">
        <v>2.887</v>
      </c>
      <c r="Q2672" s="3">
        <v>2.7650000000000001</v>
      </c>
      <c r="R2672" s="3">
        <v>2.694</v>
      </c>
      <c r="S2672" s="6">
        <v>0</v>
      </c>
      <c r="T2672" s="6">
        <f>R2672-S2672</f>
        <v>2.694</v>
      </c>
      <c r="U2672" s="3">
        <v>2.694</v>
      </c>
      <c r="V2672" s="6">
        <f>U2672-S2672</f>
        <v>2.694</v>
      </c>
      <c r="W2672" s="6">
        <f>100 - (1 - (((U2672-T2672)/U2672)+(S2672/T2672)))*100</f>
        <v>0</v>
      </c>
      <c r="X2672" s="3">
        <v>2.694</v>
      </c>
      <c r="Y2672" s="13">
        <f>(X2672-U2672)/U2672*100</f>
        <v>0</v>
      </c>
      <c r="Z2672" s="14">
        <f>IF(W2672&gt;10,"NA",Y2672)</f>
        <v>0</v>
      </c>
    </row>
    <row r="2673" spans="1:26" ht="19" x14ac:dyDescent="0.25">
      <c r="A2673" s="23">
        <v>2672</v>
      </c>
      <c r="B2673" s="5" t="s">
        <v>25</v>
      </c>
      <c r="C2673" s="3" t="s">
        <v>52</v>
      </c>
      <c r="D2673" s="3" t="s">
        <v>52</v>
      </c>
      <c r="E2673" s="3" t="s">
        <v>47</v>
      </c>
      <c r="F2673" s="3" t="s">
        <v>53</v>
      </c>
      <c r="G2673" s="3">
        <v>49</v>
      </c>
      <c r="H2673" s="3" t="s">
        <v>9</v>
      </c>
      <c r="I2673" s="3" t="s">
        <v>56</v>
      </c>
      <c r="J2673" s="3">
        <v>660</v>
      </c>
      <c r="K2673" s="3">
        <v>21</v>
      </c>
      <c r="L2673" s="3">
        <v>0</v>
      </c>
      <c r="M2673" s="4">
        <f>PI()*(K2673/2)^2/1000+PI()*(L2673/2)^2/1000</f>
        <v>0.34636059005827469</v>
      </c>
      <c r="N2673" s="33">
        <v>0</v>
      </c>
      <c r="O2673" s="3">
        <v>8</v>
      </c>
      <c r="P2673" s="3">
        <v>3.597</v>
      </c>
      <c r="Q2673" s="3">
        <v>3.0139999999999998</v>
      </c>
      <c r="R2673" s="3">
        <v>2.9220000000000002</v>
      </c>
      <c r="S2673" s="6">
        <v>0</v>
      </c>
      <c r="T2673" s="6">
        <f>R2673-S2673</f>
        <v>2.9220000000000002</v>
      </c>
      <c r="U2673" s="3">
        <v>3.0009999999999999</v>
      </c>
      <c r="V2673" s="6">
        <f>U2673-S2673</f>
        <v>3.0009999999999999</v>
      </c>
      <c r="W2673" s="6">
        <f>100 - (1 - (((U2673-T2673)/U2673)+(S2673/T2673)))*100</f>
        <v>2.6324558480506397</v>
      </c>
      <c r="X2673" s="3">
        <v>3.0009999999999999</v>
      </c>
      <c r="Y2673" s="13">
        <f>(X2673-U2673)/U2673*100</f>
        <v>0</v>
      </c>
      <c r="Z2673" s="14">
        <f>IF(W2673&gt;10,"NA",Y2673)</f>
        <v>0</v>
      </c>
    </row>
    <row r="2674" spans="1:26" ht="19" x14ac:dyDescent="0.25">
      <c r="A2674" s="23">
        <v>2673</v>
      </c>
      <c r="B2674" s="5" t="s">
        <v>25</v>
      </c>
      <c r="C2674" s="3" t="s">
        <v>52</v>
      </c>
      <c r="D2674" s="3" t="s">
        <v>52</v>
      </c>
      <c r="E2674" s="3" t="s">
        <v>47</v>
      </c>
      <c r="F2674" s="3" t="s">
        <v>53</v>
      </c>
      <c r="G2674" s="3">
        <v>49</v>
      </c>
      <c r="H2674" s="3" t="s">
        <v>9</v>
      </c>
      <c r="I2674" s="3" t="s">
        <v>56</v>
      </c>
      <c r="J2674" s="3">
        <v>660</v>
      </c>
      <c r="K2674" s="3">
        <v>21</v>
      </c>
      <c r="L2674" s="3">
        <v>0</v>
      </c>
      <c r="M2674" s="4">
        <f>PI()*(K2674/2)^2/1000+PI()*(L2674/2)^2/1000</f>
        <v>0.34636059005827469</v>
      </c>
      <c r="N2674" s="33">
        <v>0</v>
      </c>
      <c r="O2674" s="3">
        <v>9</v>
      </c>
      <c r="P2674" s="3">
        <v>2.8540000000000001</v>
      </c>
      <c r="Q2674" s="3">
        <v>1.71</v>
      </c>
      <c r="R2674" s="3">
        <v>1.6779999999999999</v>
      </c>
      <c r="S2674" s="6">
        <v>0</v>
      </c>
      <c r="T2674" s="6">
        <f>R2674-S2674</f>
        <v>1.6779999999999999</v>
      </c>
      <c r="U2674" s="3">
        <v>1.6779999999999999</v>
      </c>
      <c r="V2674" s="6">
        <f>U2674-S2674</f>
        <v>1.6779999999999999</v>
      </c>
      <c r="W2674" s="6">
        <f>100 - (1 - (((U2674-T2674)/U2674)+(S2674/T2674)))*100</f>
        <v>0</v>
      </c>
      <c r="X2674" s="3">
        <v>1.6779999999999999</v>
      </c>
      <c r="Y2674" s="13">
        <f>(X2674-U2674)/U2674*100</f>
        <v>0</v>
      </c>
      <c r="Z2674" s="14">
        <f>IF(W2674&gt;10,"NA",Y2674)</f>
        <v>0</v>
      </c>
    </row>
    <row r="2675" spans="1:26" ht="19" x14ac:dyDescent="0.25">
      <c r="A2675" s="23">
        <v>2674</v>
      </c>
      <c r="B2675" s="5" t="s">
        <v>25</v>
      </c>
      <c r="C2675" s="3" t="s">
        <v>52</v>
      </c>
      <c r="D2675" s="3" t="s">
        <v>52</v>
      </c>
      <c r="E2675" s="3" t="s">
        <v>47</v>
      </c>
      <c r="F2675" s="3" t="s">
        <v>53</v>
      </c>
      <c r="G2675" s="3">
        <v>49</v>
      </c>
      <c r="H2675" s="3" t="s">
        <v>9</v>
      </c>
      <c r="I2675" s="3" t="s">
        <v>56</v>
      </c>
      <c r="J2675" s="3">
        <v>660</v>
      </c>
      <c r="K2675" s="3">
        <v>21</v>
      </c>
      <c r="L2675" s="3">
        <v>0</v>
      </c>
      <c r="M2675" s="4">
        <f>PI()*(K2675/2)^2/1000+PI()*(L2675/2)^2/1000</f>
        <v>0.34636059005827469</v>
      </c>
      <c r="N2675" s="33">
        <v>0</v>
      </c>
      <c r="O2675" s="3">
        <v>10</v>
      </c>
      <c r="P2675" s="3">
        <v>3.1230000000000002</v>
      </c>
      <c r="Q2675" s="3">
        <v>2.218</v>
      </c>
      <c r="R2675" s="3">
        <v>2.218</v>
      </c>
      <c r="S2675" s="6">
        <v>0</v>
      </c>
      <c r="T2675" s="6">
        <f>R2675-S2675</f>
        <v>2.218</v>
      </c>
      <c r="U2675" s="3">
        <v>2.218</v>
      </c>
      <c r="V2675" s="6">
        <f>U2675-S2675</f>
        <v>2.218</v>
      </c>
      <c r="W2675" s="6">
        <f>100 - (1 - (((U2675-T2675)/U2675)+(S2675/T2675)))*100</f>
        <v>0</v>
      </c>
      <c r="X2675" s="3">
        <v>2.218</v>
      </c>
      <c r="Y2675" s="13">
        <f>(X2675-U2675)/U2675*100</f>
        <v>0</v>
      </c>
      <c r="Z2675" s="14">
        <f>IF(W2675&gt;10,"NA",Y2675)</f>
        <v>0</v>
      </c>
    </row>
    <row r="2676" spans="1:26" ht="19" x14ac:dyDescent="0.25">
      <c r="A2676" s="23">
        <v>2675</v>
      </c>
      <c r="B2676" s="5" t="s">
        <v>25</v>
      </c>
      <c r="C2676" s="3" t="s">
        <v>52</v>
      </c>
      <c r="D2676" s="3" t="s">
        <v>52</v>
      </c>
      <c r="E2676" s="3" t="s">
        <v>47</v>
      </c>
      <c r="F2676" s="3" t="s">
        <v>53</v>
      </c>
      <c r="G2676" s="3">
        <v>49</v>
      </c>
      <c r="H2676" s="3" t="s">
        <v>9</v>
      </c>
      <c r="I2676" s="3" t="s">
        <v>56</v>
      </c>
      <c r="J2676" s="3">
        <v>660</v>
      </c>
      <c r="K2676" s="3">
        <v>21</v>
      </c>
      <c r="L2676" s="3">
        <v>0</v>
      </c>
      <c r="M2676" s="4">
        <f>PI()*(K2676/2)^2/1000+PI()*(L2676/2)^2/1000</f>
        <v>0.34636059005827469</v>
      </c>
      <c r="N2676" s="33">
        <v>0</v>
      </c>
      <c r="O2676" s="3">
        <v>11</v>
      </c>
      <c r="P2676" s="3">
        <v>4.0259999999999998</v>
      </c>
      <c r="Q2676" s="3">
        <v>4.234</v>
      </c>
      <c r="R2676" s="3">
        <v>4.117</v>
      </c>
      <c r="S2676" s="6">
        <v>0</v>
      </c>
      <c r="T2676" s="6">
        <f>R2676-S2676</f>
        <v>4.117</v>
      </c>
      <c r="U2676" s="3">
        <v>4.944</v>
      </c>
      <c r="V2676" s="6">
        <f>U2676-S2676</f>
        <v>4.944</v>
      </c>
      <c r="W2676" s="6">
        <f>100 - (1 - (((U2676-T2676)/U2676)+(S2676/T2676)))*100</f>
        <v>16.727346278317157</v>
      </c>
      <c r="X2676" s="3">
        <v>4.944</v>
      </c>
      <c r="Y2676" s="13">
        <f>(X2676-U2676)/U2676*100</f>
        <v>0</v>
      </c>
      <c r="Z2676" s="14" t="str">
        <f>IF(W2676&gt;10,"NA",Y2676)</f>
        <v>NA</v>
      </c>
    </row>
    <row r="2677" spans="1:26" ht="19" x14ac:dyDescent="0.25">
      <c r="A2677" s="23">
        <v>2676</v>
      </c>
      <c r="B2677" s="5" t="s">
        <v>25</v>
      </c>
      <c r="C2677" s="3" t="s">
        <v>52</v>
      </c>
      <c r="D2677" s="3" t="s">
        <v>52</v>
      </c>
      <c r="E2677" s="3" t="s">
        <v>47</v>
      </c>
      <c r="F2677" s="3" t="s">
        <v>53</v>
      </c>
      <c r="G2677" s="3">
        <v>49</v>
      </c>
      <c r="H2677" s="3" t="s">
        <v>9</v>
      </c>
      <c r="I2677" s="3" t="s">
        <v>56</v>
      </c>
      <c r="J2677" s="3">
        <v>660</v>
      </c>
      <c r="K2677" s="3">
        <v>21</v>
      </c>
      <c r="L2677" s="3">
        <v>0</v>
      </c>
      <c r="M2677" s="4">
        <f>PI()*(K2677/2)^2/1000+PI()*(L2677/2)^2/1000</f>
        <v>0.34636059005827469</v>
      </c>
      <c r="N2677" s="33">
        <v>0</v>
      </c>
      <c r="O2677" s="3">
        <v>12</v>
      </c>
      <c r="P2677" s="3">
        <v>3.0230000000000001</v>
      </c>
      <c r="Q2677" s="3">
        <v>2.3079999999999998</v>
      </c>
      <c r="R2677" s="3">
        <v>2.2400000000000002</v>
      </c>
      <c r="S2677" s="6">
        <v>0</v>
      </c>
      <c r="T2677" s="6">
        <f>R2677-S2677</f>
        <v>2.2400000000000002</v>
      </c>
      <c r="U2677" s="3">
        <v>2.3119999999999998</v>
      </c>
      <c r="V2677" s="6">
        <f>U2677-S2677</f>
        <v>2.3119999999999998</v>
      </c>
      <c r="W2677" s="6">
        <f>100 - (1 - (((U2677-T2677)/U2677)+(S2677/T2677)))*100</f>
        <v>3.1141868512110591</v>
      </c>
      <c r="X2677" s="3">
        <v>2.3119999999999998</v>
      </c>
      <c r="Y2677" s="13">
        <f>(X2677-U2677)/U2677*100</f>
        <v>0</v>
      </c>
      <c r="Z2677" s="14">
        <f>IF(W2677&gt;10,"NA",Y2677)</f>
        <v>0</v>
      </c>
    </row>
    <row r="2678" spans="1:26" ht="19" x14ac:dyDescent="0.25">
      <c r="A2678" s="23">
        <v>2677</v>
      </c>
      <c r="B2678" s="5" t="s">
        <v>25</v>
      </c>
      <c r="C2678" s="3" t="s">
        <v>52</v>
      </c>
      <c r="D2678" s="3" t="s">
        <v>52</v>
      </c>
      <c r="E2678" s="3" t="s">
        <v>47</v>
      </c>
      <c r="F2678" s="3" t="s">
        <v>53</v>
      </c>
      <c r="G2678" s="3">
        <v>49</v>
      </c>
      <c r="H2678" s="3" t="s">
        <v>9</v>
      </c>
      <c r="I2678" s="3" t="s">
        <v>56</v>
      </c>
      <c r="J2678" s="3">
        <v>660</v>
      </c>
      <c r="K2678" s="3">
        <v>21</v>
      </c>
      <c r="L2678" s="3">
        <v>0</v>
      </c>
      <c r="M2678" s="4">
        <f>PI()*(K2678/2)^2/1000+PI()*(L2678/2)^2/1000</f>
        <v>0.34636059005827469</v>
      </c>
      <c r="N2678" s="33">
        <v>0</v>
      </c>
      <c r="O2678" s="3">
        <v>13</v>
      </c>
      <c r="P2678" s="3">
        <v>3.492</v>
      </c>
      <c r="Q2678" s="3">
        <v>3.036</v>
      </c>
      <c r="R2678" s="3">
        <v>2.8860000000000001</v>
      </c>
      <c r="S2678" s="6">
        <v>0</v>
      </c>
      <c r="T2678" s="6">
        <f>R2678-S2678</f>
        <v>2.8860000000000001</v>
      </c>
      <c r="U2678" s="3">
        <v>3.028</v>
      </c>
      <c r="V2678" s="6">
        <f>U2678-S2678</f>
        <v>3.028</v>
      </c>
      <c r="W2678" s="6">
        <f>100 - (1 - (((U2678-T2678)/U2678)+(S2678/T2678)))*100</f>
        <v>4.6895640686921922</v>
      </c>
      <c r="X2678" s="3">
        <v>3.028</v>
      </c>
      <c r="Y2678" s="13">
        <f>(X2678-U2678)/U2678*100</f>
        <v>0</v>
      </c>
      <c r="Z2678" s="14">
        <f>IF(W2678&gt;10,"NA",Y2678)</f>
        <v>0</v>
      </c>
    </row>
    <row r="2679" spans="1:26" ht="19" x14ac:dyDescent="0.25">
      <c r="A2679" s="23">
        <v>2678</v>
      </c>
      <c r="B2679" s="5" t="s">
        <v>25</v>
      </c>
      <c r="C2679" s="3" t="s">
        <v>52</v>
      </c>
      <c r="D2679" s="3" t="s">
        <v>52</v>
      </c>
      <c r="E2679" s="3" t="s">
        <v>47</v>
      </c>
      <c r="F2679" s="3" t="s">
        <v>53</v>
      </c>
      <c r="G2679" s="3">
        <v>49</v>
      </c>
      <c r="H2679" s="3" t="s">
        <v>9</v>
      </c>
      <c r="I2679" s="3" t="s">
        <v>56</v>
      </c>
      <c r="J2679" s="3">
        <v>660</v>
      </c>
      <c r="K2679" s="3">
        <v>21</v>
      </c>
      <c r="L2679" s="3">
        <v>0</v>
      </c>
      <c r="M2679" s="4">
        <f>PI()*(K2679/2)^2/1000+PI()*(L2679/2)^2/1000</f>
        <v>0.34636059005827469</v>
      </c>
      <c r="N2679" s="33">
        <v>0</v>
      </c>
      <c r="O2679" s="3">
        <v>14</v>
      </c>
      <c r="P2679" s="3">
        <v>3.2109999999999999</v>
      </c>
      <c r="Q2679" s="3">
        <v>2.8130000000000002</v>
      </c>
      <c r="R2679" s="3">
        <v>2.6960000000000002</v>
      </c>
      <c r="S2679" s="6">
        <v>0</v>
      </c>
      <c r="T2679" s="6">
        <f>R2679-S2679</f>
        <v>2.6960000000000002</v>
      </c>
      <c r="U2679" s="3">
        <v>2.6960000000000002</v>
      </c>
      <c r="V2679" s="6">
        <f>U2679-S2679</f>
        <v>2.6960000000000002</v>
      </c>
      <c r="W2679" s="6">
        <f>100 - (1 - (((U2679-T2679)/U2679)+(S2679/T2679)))*100</f>
        <v>0</v>
      </c>
      <c r="X2679" s="3">
        <v>2.6960000000000002</v>
      </c>
      <c r="Y2679" s="13">
        <f>(X2679-U2679)/U2679*100</f>
        <v>0</v>
      </c>
      <c r="Z2679" s="14">
        <f>IF(W2679&gt;10,"NA",Y2679)</f>
        <v>0</v>
      </c>
    </row>
    <row r="2680" spans="1:26" ht="19" x14ac:dyDescent="0.25">
      <c r="A2680" s="23">
        <v>2679</v>
      </c>
      <c r="B2680" s="5" t="s">
        <v>25</v>
      </c>
      <c r="C2680" s="3" t="s">
        <v>52</v>
      </c>
      <c r="D2680" s="3" t="s">
        <v>52</v>
      </c>
      <c r="E2680" s="3" t="s">
        <v>47</v>
      </c>
      <c r="F2680" s="3" t="s">
        <v>53</v>
      </c>
      <c r="G2680" s="3">
        <v>49</v>
      </c>
      <c r="H2680" s="3" t="s">
        <v>17</v>
      </c>
      <c r="I2680" s="3" t="s">
        <v>56</v>
      </c>
      <c r="J2680" s="3">
        <v>660</v>
      </c>
      <c r="K2680" s="3">
        <v>21</v>
      </c>
      <c r="L2680" s="3">
        <v>0</v>
      </c>
      <c r="M2680" s="4">
        <f>PI()*(K2680/2)^2/1000+PI()*(L2680/2)^2/1000</f>
        <v>0.34636059005827469</v>
      </c>
      <c r="N2680" s="33">
        <v>0</v>
      </c>
      <c r="O2680" s="3">
        <v>1</v>
      </c>
      <c r="P2680" s="3">
        <v>4.33</v>
      </c>
      <c r="Q2680" s="3">
        <v>3.879</v>
      </c>
      <c r="R2680" s="3">
        <v>3.7330000000000001</v>
      </c>
      <c r="S2680" s="6">
        <v>0</v>
      </c>
      <c r="T2680" s="6">
        <f>R2680-S2680</f>
        <v>3.7330000000000001</v>
      </c>
      <c r="U2680" s="3">
        <v>3.851</v>
      </c>
      <c r="V2680" s="6">
        <f>U2680-S2680</f>
        <v>3.851</v>
      </c>
      <c r="W2680" s="6">
        <f>100 - (1 - (((U2680-T2680)/U2680)+(S2680/T2680)))*100</f>
        <v>3.0641391846273649</v>
      </c>
      <c r="X2680" s="3">
        <v>3.851</v>
      </c>
      <c r="Y2680" s="13">
        <f>(X2680-U2680)/U2680*100</f>
        <v>0</v>
      </c>
      <c r="Z2680" s="14">
        <f>IF(W2680&gt;10,"NA",Y2680)</f>
        <v>0</v>
      </c>
    </row>
    <row r="2681" spans="1:26" ht="19" x14ac:dyDescent="0.25">
      <c r="A2681" s="23">
        <v>2680</v>
      </c>
      <c r="B2681" s="5" t="s">
        <v>25</v>
      </c>
      <c r="C2681" s="3" t="s">
        <v>52</v>
      </c>
      <c r="D2681" s="3" t="s">
        <v>52</v>
      </c>
      <c r="E2681" s="3" t="s">
        <v>47</v>
      </c>
      <c r="F2681" s="3" t="s">
        <v>53</v>
      </c>
      <c r="G2681" s="3">
        <v>49</v>
      </c>
      <c r="H2681" s="3" t="s">
        <v>17</v>
      </c>
      <c r="I2681" s="3" t="s">
        <v>56</v>
      </c>
      <c r="J2681" s="3">
        <v>660</v>
      </c>
      <c r="K2681" s="3">
        <v>21</v>
      </c>
      <c r="L2681" s="3">
        <v>0</v>
      </c>
      <c r="M2681" s="4">
        <f>PI()*(K2681/2)^2/1000+PI()*(L2681/2)^2/1000</f>
        <v>0.34636059005827469</v>
      </c>
      <c r="N2681" s="33">
        <v>0</v>
      </c>
      <c r="O2681" s="3">
        <v>2</v>
      </c>
      <c r="P2681" s="3">
        <v>4.0519999999999996</v>
      </c>
      <c r="Q2681" s="3">
        <v>2.895</v>
      </c>
      <c r="R2681" s="3">
        <v>2.82</v>
      </c>
      <c r="S2681" s="6">
        <v>0</v>
      </c>
      <c r="T2681" s="6">
        <f>R2681-S2681</f>
        <v>2.82</v>
      </c>
      <c r="U2681" s="3">
        <v>3.133</v>
      </c>
      <c r="V2681" s="6">
        <f>U2681-S2681</f>
        <v>3.133</v>
      </c>
      <c r="W2681" s="6">
        <f>100 - (1 - (((U2681-T2681)/U2681)+(S2681/T2681)))*100</f>
        <v>9.9904245132460971</v>
      </c>
      <c r="X2681" s="3">
        <v>3.133</v>
      </c>
      <c r="Y2681" s="13">
        <f>(X2681-U2681)/U2681*100</f>
        <v>0</v>
      </c>
      <c r="Z2681" s="14">
        <f>IF(W2681&gt;10,"NA",Y2681)</f>
        <v>0</v>
      </c>
    </row>
    <row r="2682" spans="1:26" ht="19" x14ac:dyDescent="0.25">
      <c r="A2682" s="23">
        <v>2681</v>
      </c>
      <c r="B2682" s="5" t="s">
        <v>25</v>
      </c>
      <c r="C2682" s="3" t="s">
        <v>52</v>
      </c>
      <c r="D2682" s="3" t="s">
        <v>52</v>
      </c>
      <c r="E2682" s="3" t="s">
        <v>47</v>
      </c>
      <c r="F2682" s="3" t="s">
        <v>53</v>
      </c>
      <c r="G2682" s="3">
        <v>49</v>
      </c>
      <c r="H2682" s="3" t="s">
        <v>17</v>
      </c>
      <c r="I2682" s="3" t="s">
        <v>56</v>
      </c>
      <c r="J2682" s="3">
        <v>660</v>
      </c>
      <c r="K2682" s="3">
        <v>21</v>
      </c>
      <c r="L2682" s="3">
        <v>0</v>
      </c>
      <c r="M2682" s="4">
        <f>PI()*(K2682/2)^2/1000+PI()*(L2682/2)^2/1000</f>
        <v>0.34636059005827469</v>
      </c>
      <c r="N2682" s="33">
        <v>0</v>
      </c>
      <c r="O2682" s="3">
        <v>3</v>
      </c>
      <c r="P2682" s="3">
        <v>2.129</v>
      </c>
      <c r="Q2682" s="3">
        <v>0.86499999999999999</v>
      </c>
      <c r="R2682" s="3">
        <v>0.77100000000000002</v>
      </c>
      <c r="S2682" s="6">
        <v>0</v>
      </c>
      <c r="T2682" s="6">
        <f>R2682-S2682</f>
        <v>0.77100000000000002</v>
      </c>
      <c r="U2682" s="3">
        <v>1.2330000000000001</v>
      </c>
      <c r="V2682" s="6">
        <f>U2682-S2682</f>
        <v>1.2330000000000001</v>
      </c>
      <c r="W2682" s="6">
        <f>100 - (1 - (((U2682-T2682)/U2682)+(S2682/T2682)))*100</f>
        <v>37.469586374695865</v>
      </c>
      <c r="X2682" s="3">
        <v>1.2330000000000001</v>
      </c>
      <c r="Y2682" s="13">
        <f>(X2682-U2682)/U2682*100</f>
        <v>0</v>
      </c>
      <c r="Z2682" s="14" t="str">
        <f>IF(W2682&gt;10,"NA",Y2682)</f>
        <v>NA</v>
      </c>
    </row>
    <row r="2683" spans="1:26" ht="19" x14ac:dyDescent="0.25">
      <c r="A2683" s="23">
        <v>2682</v>
      </c>
      <c r="B2683" s="5" t="s">
        <v>25</v>
      </c>
      <c r="C2683" s="3" t="s">
        <v>52</v>
      </c>
      <c r="D2683" s="3" t="s">
        <v>52</v>
      </c>
      <c r="E2683" s="3" t="s">
        <v>47</v>
      </c>
      <c r="F2683" s="3" t="s">
        <v>53</v>
      </c>
      <c r="G2683" s="3">
        <v>49</v>
      </c>
      <c r="H2683" s="3" t="s">
        <v>17</v>
      </c>
      <c r="I2683" s="3" t="s">
        <v>56</v>
      </c>
      <c r="J2683" s="3">
        <v>660</v>
      </c>
      <c r="K2683" s="3">
        <v>21</v>
      </c>
      <c r="L2683" s="3">
        <v>0</v>
      </c>
      <c r="M2683" s="4">
        <f>PI()*(K2683/2)^2/1000+PI()*(L2683/2)^2/1000</f>
        <v>0.34636059005827469</v>
      </c>
      <c r="N2683" s="33">
        <v>0</v>
      </c>
      <c r="O2683" s="3">
        <v>4</v>
      </c>
      <c r="P2683" s="3">
        <v>3.6930000000000001</v>
      </c>
      <c r="Q2683" s="3">
        <v>2.036</v>
      </c>
      <c r="R2683" s="3">
        <v>2.0009999999999999</v>
      </c>
      <c r="S2683" s="6">
        <v>0</v>
      </c>
      <c r="T2683" s="6">
        <f>R2683-S2683</f>
        <v>2.0009999999999999</v>
      </c>
      <c r="U2683" s="3">
        <v>2.4180000000000001</v>
      </c>
      <c r="V2683" s="6">
        <f>U2683-S2683</f>
        <v>2.4180000000000001</v>
      </c>
      <c r="W2683" s="6">
        <f>100 - (1 - (((U2683-T2683)/U2683)+(S2683/T2683)))*100</f>
        <v>17.245657568238229</v>
      </c>
      <c r="X2683" s="3">
        <v>2.4180000000000001</v>
      </c>
      <c r="Y2683" s="13">
        <f>(X2683-U2683)/U2683*100</f>
        <v>0</v>
      </c>
      <c r="Z2683" s="14" t="str">
        <f>IF(W2683&gt;10,"NA",Y2683)</f>
        <v>NA</v>
      </c>
    </row>
    <row r="2684" spans="1:26" ht="19" x14ac:dyDescent="0.25">
      <c r="A2684" s="23">
        <v>2683</v>
      </c>
      <c r="B2684" s="5" t="s">
        <v>25</v>
      </c>
      <c r="C2684" s="3" t="s">
        <v>52</v>
      </c>
      <c r="D2684" s="3" t="s">
        <v>52</v>
      </c>
      <c r="E2684" s="3" t="s">
        <v>47</v>
      </c>
      <c r="F2684" s="3" t="s">
        <v>53</v>
      </c>
      <c r="G2684" s="3">
        <v>49</v>
      </c>
      <c r="H2684" s="3" t="s">
        <v>17</v>
      </c>
      <c r="I2684" s="3" t="s">
        <v>56</v>
      </c>
      <c r="J2684" s="3">
        <v>660</v>
      </c>
      <c r="K2684" s="3">
        <v>21</v>
      </c>
      <c r="L2684" s="3">
        <v>0</v>
      </c>
      <c r="M2684" s="4">
        <f>PI()*(K2684/2)^2/1000+PI()*(L2684/2)^2/1000</f>
        <v>0.34636059005827469</v>
      </c>
      <c r="N2684" s="33">
        <v>0</v>
      </c>
      <c r="O2684" s="3">
        <v>5</v>
      </c>
      <c r="P2684" s="3">
        <v>3.2850000000000001</v>
      </c>
      <c r="Q2684" s="3">
        <v>2.6389999999999998</v>
      </c>
      <c r="R2684" s="3">
        <v>2.6019999999999999</v>
      </c>
      <c r="S2684" s="6">
        <v>0</v>
      </c>
      <c r="T2684" s="6">
        <f>R2684-S2684</f>
        <v>2.6019999999999999</v>
      </c>
      <c r="U2684" s="3">
        <v>2.7690000000000001</v>
      </c>
      <c r="V2684" s="6">
        <f>U2684-S2684</f>
        <v>2.7690000000000001</v>
      </c>
      <c r="W2684" s="6">
        <f>100 - (1 - (((U2684-T2684)/U2684)+(S2684/T2684)))*100</f>
        <v>6.0310581437342137</v>
      </c>
      <c r="X2684" s="3">
        <v>2.7690000000000001</v>
      </c>
      <c r="Y2684" s="13">
        <f>(X2684-U2684)/U2684*100</f>
        <v>0</v>
      </c>
      <c r="Z2684" s="14">
        <f>IF(W2684&gt;10,"NA",Y2684)</f>
        <v>0</v>
      </c>
    </row>
    <row r="2685" spans="1:26" ht="19" x14ac:dyDescent="0.25">
      <c r="A2685" s="23">
        <v>2684</v>
      </c>
      <c r="B2685" s="5" t="s">
        <v>25</v>
      </c>
      <c r="C2685" s="3" t="s">
        <v>52</v>
      </c>
      <c r="D2685" s="3" t="s">
        <v>52</v>
      </c>
      <c r="E2685" s="3" t="s">
        <v>47</v>
      </c>
      <c r="F2685" s="3" t="s">
        <v>53</v>
      </c>
      <c r="G2685" s="3">
        <v>49</v>
      </c>
      <c r="H2685" s="3" t="s">
        <v>17</v>
      </c>
      <c r="I2685" s="3" t="s">
        <v>56</v>
      </c>
      <c r="J2685" s="3">
        <v>660</v>
      </c>
      <c r="K2685" s="3">
        <v>21</v>
      </c>
      <c r="L2685" s="3">
        <v>0</v>
      </c>
      <c r="M2685" s="4">
        <f>PI()*(K2685/2)^2/1000+PI()*(L2685/2)^2/1000</f>
        <v>0.34636059005827469</v>
      </c>
      <c r="N2685" s="33">
        <v>0</v>
      </c>
      <c r="O2685" s="3">
        <v>6</v>
      </c>
      <c r="P2685" s="3">
        <v>3.8580000000000001</v>
      </c>
      <c r="Q2685" s="3">
        <v>3.0779999999999998</v>
      </c>
      <c r="R2685" s="3">
        <v>3.0019999999999998</v>
      </c>
      <c r="S2685" s="6">
        <v>0</v>
      </c>
      <c r="T2685" s="6">
        <f>R2685-S2685</f>
        <v>3.0019999999999998</v>
      </c>
      <c r="U2685" s="3">
        <v>3.0019999999999998</v>
      </c>
      <c r="V2685" s="6">
        <f>U2685-S2685</f>
        <v>3.0019999999999998</v>
      </c>
      <c r="W2685" s="6">
        <f>100 - (1 - (((U2685-T2685)/U2685)+(S2685/T2685)))*100</f>
        <v>0</v>
      </c>
      <c r="X2685" s="3">
        <v>3.0019999999999998</v>
      </c>
      <c r="Y2685" s="13">
        <f>(X2685-U2685)/U2685*100</f>
        <v>0</v>
      </c>
      <c r="Z2685" s="14">
        <f>IF(W2685&gt;10,"NA",Y2685)</f>
        <v>0</v>
      </c>
    </row>
    <row r="2686" spans="1:26" ht="19" x14ac:dyDescent="0.25">
      <c r="A2686" s="23">
        <v>2685</v>
      </c>
      <c r="B2686" s="5" t="s">
        <v>25</v>
      </c>
      <c r="C2686" s="3" t="s">
        <v>52</v>
      </c>
      <c r="D2686" s="3" t="s">
        <v>52</v>
      </c>
      <c r="E2686" s="3" t="s">
        <v>47</v>
      </c>
      <c r="F2686" s="3" t="s">
        <v>53</v>
      </c>
      <c r="G2686" s="3">
        <v>49</v>
      </c>
      <c r="H2686" s="3" t="s">
        <v>17</v>
      </c>
      <c r="I2686" s="3" t="s">
        <v>56</v>
      </c>
      <c r="J2686" s="3">
        <v>660</v>
      </c>
      <c r="K2686" s="3">
        <v>21</v>
      </c>
      <c r="L2686" s="3">
        <v>0</v>
      </c>
      <c r="M2686" s="4">
        <f>PI()*(K2686/2)^2/1000+PI()*(L2686/2)^2/1000</f>
        <v>0.34636059005827469</v>
      </c>
      <c r="N2686" s="33">
        <v>0</v>
      </c>
      <c r="O2686" s="3">
        <v>7</v>
      </c>
      <c r="P2686" s="3">
        <v>3.8980000000000001</v>
      </c>
      <c r="Q2686" s="3">
        <v>3.3740000000000001</v>
      </c>
      <c r="R2686" s="3">
        <v>3.3340000000000001</v>
      </c>
      <c r="S2686" s="6">
        <v>0</v>
      </c>
      <c r="T2686" s="6">
        <f>R2686-S2686</f>
        <v>3.3340000000000001</v>
      </c>
      <c r="U2686" s="3">
        <v>3.4569999999999999</v>
      </c>
      <c r="V2686" s="6">
        <f>U2686-S2686</f>
        <v>3.4569999999999999</v>
      </c>
      <c r="W2686" s="6">
        <f>100 - (1 - (((U2686-T2686)/U2686)+(S2686/T2686)))*100</f>
        <v>3.5579982643910881</v>
      </c>
      <c r="X2686" s="3">
        <v>3.4569999999999999</v>
      </c>
      <c r="Y2686" s="13">
        <f>(X2686-U2686)/U2686*100</f>
        <v>0</v>
      </c>
      <c r="Z2686" s="14">
        <f>IF(W2686&gt;10,"NA",Y2686)</f>
        <v>0</v>
      </c>
    </row>
    <row r="2687" spans="1:26" ht="19" x14ac:dyDescent="0.25">
      <c r="A2687" s="23">
        <v>2686</v>
      </c>
      <c r="B2687" s="5" t="s">
        <v>25</v>
      </c>
      <c r="C2687" s="3" t="s">
        <v>52</v>
      </c>
      <c r="D2687" s="3" t="s">
        <v>52</v>
      </c>
      <c r="E2687" s="3" t="s">
        <v>47</v>
      </c>
      <c r="F2687" s="3" t="s">
        <v>53</v>
      </c>
      <c r="G2687" s="3">
        <v>50</v>
      </c>
      <c r="H2687" s="3" t="s">
        <v>9</v>
      </c>
      <c r="I2687" s="3" t="s">
        <v>45</v>
      </c>
      <c r="J2687" s="3">
        <v>658</v>
      </c>
      <c r="K2687" s="3" t="s">
        <v>13</v>
      </c>
      <c r="L2687" s="3" t="s">
        <v>13</v>
      </c>
      <c r="M2687" s="3" t="s">
        <v>13</v>
      </c>
      <c r="N2687" s="33">
        <v>1</v>
      </c>
      <c r="O2687" s="3">
        <v>1</v>
      </c>
      <c r="P2687" s="3">
        <v>7.6219999999999999</v>
      </c>
      <c r="Q2687" s="3">
        <v>12.775</v>
      </c>
      <c r="R2687" s="3">
        <v>12.516</v>
      </c>
      <c r="S2687" s="6">
        <v>6.5000000000000002E-2</v>
      </c>
      <c r="T2687" s="6">
        <f>R2687-S2687</f>
        <v>12.451000000000001</v>
      </c>
      <c r="U2687" s="3">
        <v>12.696999999999999</v>
      </c>
      <c r="V2687" s="6">
        <f>U2687-S2687</f>
        <v>12.632</v>
      </c>
      <c r="W2687" s="6">
        <f>100 - (1 - (((U2687-T2687)/U2687)+(S2687/T2687)))*100</f>
        <v>2.4595119650157926</v>
      </c>
      <c r="X2687" s="3">
        <v>12.696999999999999</v>
      </c>
      <c r="Y2687" s="13">
        <f>(X2687-U2687)/U2687*100</f>
        <v>0</v>
      </c>
      <c r="Z2687" s="14">
        <f>IF(W2687&gt;10,"NA",Y2687)</f>
        <v>0</v>
      </c>
    </row>
    <row r="2688" spans="1:26" ht="19" x14ac:dyDescent="0.25">
      <c r="A2688" s="23">
        <v>2687</v>
      </c>
      <c r="B2688" s="5" t="s">
        <v>25</v>
      </c>
      <c r="C2688" s="3" t="s">
        <v>52</v>
      </c>
      <c r="D2688" s="3" t="s">
        <v>52</v>
      </c>
      <c r="E2688" s="3" t="s">
        <v>47</v>
      </c>
      <c r="F2688" s="3" t="s">
        <v>53</v>
      </c>
      <c r="G2688" s="3">
        <v>50</v>
      </c>
      <c r="H2688" s="3" t="s">
        <v>9</v>
      </c>
      <c r="I2688" s="3" t="s">
        <v>45</v>
      </c>
      <c r="J2688" s="3">
        <v>658</v>
      </c>
      <c r="K2688" s="3" t="s">
        <v>13</v>
      </c>
      <c r="L2688" s="3" t="s">
        <v>13</v>
      </c>
      <c r="M2688" s="3" t="s">
        <v>13</v>
      </c>
      <c r="N2688" s="33">
        <v>0</v>
      </c>
      <c r="O2688" s="3">
        <v>2</v>
      </c>
      <c r="P2688" s="3">
        <v>4.6230000000000002</v>
      </c>
      <c r="Q2688" s="3">
        <v>4.3049999999999997</v>
      </c>
      <c r="R2688" s="3">
        <v>4.1319999999999997</v>
      </c>
      <c r="S2688" s="6">
        <v>0</v>
      </c>
      <c r="T2688" s="6">
        <f>R2688-S2688</f>
        <v>4.1319999999999997</v>
      </c>
      <c r="U2688" s="3">
        <v>4.9939999999999998</v>
      </c>
      <c r="V2688" s="6">
        <f>U2688-S2688</f>
        <v>4.9939999999999998</v>
      </c>
      <c r="W2688" s="6">
        <f>100 - (1 - (((U2688-T2688)/U2688)+(S2688/T2688)))*100</f>
        <v>17.260712855426519</v>
      </c>
      <c r="X2688" s="3">
        <v>4.9939999999999998</v>
      </c>
      <c r="Y2688" s="13">
        <f>(X2688-U2688)/U2688*100</f>
        <v>0</v>
      </c>
      <c r="Z2688" s="14" t="str">
        <f>IF(W2688&gt;10,"NA",Y2688)</f>
        <v>NA</v>
      </c>
    </row>
    <row r="2689" spans="1:26" ht="19" x14ac:dyDescent="0.25">
      <c r="A2689" s="23">
        <v>2688</v>
      </c>
      <c r="B2689" s="5" t="s">
        <v>25</v>
      </c>
      <c r="C2689" s="3" t="s">
        <v>52</v>
      </c>
      <c r="D2689" s="3" t="s">
        <v>52</v>
      </c>
      <c r="E2689" s="3" t="s">
        <v>47</v>
      </c>
      <c r="F2689" s="3" t="s">
        <v>53</v>
      </c>
      <c r="G2689" s="3">
        <v>50</v>
      </c>
      <c r="H2689" s="3" t="s">
        <v>9</v>
      </c>
      <c r="I2689" s="3" t="s">
        <v>45</v>
      </c>
      <c r="J2689" s="3">
        <v>658</v>
      </c>
      <c r="K2689" s="3" t="s">
        <v>13</v>
      </c>
      <c r="L2689" s="3" t="s">
        <v>13</v>
      </c>
      <c r="M2689" s="3" t="s">
        <v>13</v>
      </c>
      <c r="N2689" s="33">
        <v>1</v>
      </c>
      <c r="O2689" s="3">
        <v>3</v>
      </c>
      <c r="P2689" s="3">
        <v>8.7100000000000009</v>
      </c>
      <c r="Q2689" s="3">
        <v>15.468</v>
      </c>
      <c r="R2689" s="3">
        <v>15.189</v>
      </c>
      <c r="S2689" s="6">
        <v>0</v>
      </c>
      <c r="T2689" s="6">
        <f>R2689-S2689</f>
        <v>15.189</v>
      </c>
      <c r="U2689" s="3">
        <v>15.239000000000001</v>
      </c>
      <c r="V2689" s="6">
        <f>U2689-S2689</f>
        <v>15.239000000000001</v>
      </c>
      <c r="W2689" s="6">
        <f>100 - (1 - (((U2689-T2689)/U2689)+(S2689/T2689)))*100</f>
        <v>0.32810551873483007</v>
      </c>
      <c r="X2689" s="3">
        <v>15.239000000000001</v>
      </c>
      <c r="Y2689" s="13">
        <f>(X2689-U2689)/U2689*100</f>
        <v>0</v>
      </c>
      <c r="Z2689" s="14">
        <f>IF(W2689&gt;10,"NA",Y2689)</f>
        <v>0</v>
      </c>
    </row>
    <row r="2690" spans="1:26" ht="19" x14ac:dyDescent="0.25">
      <c r="A2690" s="23">
        <v>2689</v>
      </c>
      <c r="B2690" s="5" t="s">
        <v>25</v>
      </c>
      <c r="C2690" s="3" t="s">
        <v>52</v>
      </c>
      <c r="D2690" s="3" t="s">
        <v>52</v>
      </c>
      <c r="E2690" s="3" t="s">
        <v>47</v>
      </c>
      <c r="F2690" s="3" t="s">
        <v>53</v>
      </c>
      <c r="G2690" s="3">
        <v>50</v>
      </c>
      <c r="H2690" s="3" t="s">
        <v>9</v>
      </c>
      <c r="I2690" s="3" t="s">
        <v>45</v>
      </c>
      <c r="J2690" s="3">
        <v>658</v>
      </c>
      <c r="K2690" s="3" t="s">
        <v>13</v>
      </c>
      <c r="L2690" s="3" t="s">
        <v>13</v>
      </c>
      <c r="M2690" s="3" t="s">
        <v>13</v>
      </c>
      <c r="N2690" s="33">
        <v>0</v>
      </c>
      <c r="O2690" s="3">
        <v>4</v>
      </c>
      <c r="P2690" s="3">
        <v>3.649</v>
      </c>
      <c r="Q2690" s="3">
        <v>2.1640000000000001</v>
      </c>
      <c r="R2690" s="3">
        <v>2.0710000000000002</v>
      </c>
      <c r="S2690" s="6">
        <v>0</v>
      </c>
      <c r="T2690" s="6">
        <f>R2690-S2690</f>
        <v>2.0710000000000002</v>
      </c>
      <c r="U2690" s="3">
        <v>3.6480000000000001</v>
      </c>
      <c r="V2690" s="6">
        <f>U2690-S2690</f>
        <v>3.6480000000000001</v>
      </c>
      <c r="W2690" s="6">
        <f>100 - (1 - (((U2690-T2690)/U2690)+(S2690/T2690)))*100</f>
        <v>43.229166666666664</v>
      </c>
      <c r="X2690" s="3">
        <v>3.6480000000000001</v>
      </c>
      <c r="Y2690" s="13">
        <f>(X2690-U2690)/U2690*100</f>
        <v>0</v>
      </c>
      <c r="Z2690" s="14" t="str">
        <f>IF(W2690&gt;10,"NA",Y2690)</f>
        <v>NA</v>
      </c>
    </row>
    <row r="2691" spans="1:26" ht="19" x14ac:dyDescent="0.25">
      <c r="A2691" s="23">
        <v>2690</v>
      </c>
      <c r="B2691" s="5" t="s">
        <v>25</v>
      </c>
      <c r="C2691" s="3" t="s">
        <v>52</v>
      </c>
      <c r="D2691" s="3" t="s">
        <v>52</v>
      </c>
      <c r="E2691" s="3" t="s">
        <v>47</v>
      </c>
      <c r="F2691" s="3" t="s">
        <v>53</v>
      </c>
      <c r="G2691" s="3">
        <v>50</v>
      </c>
      <c r="H2691" s="3" t="s">
        <v>9</v>
      </c>
      <c r="I2691" s="3" t="s">
        <v>45</v>
      </c>
      <c r="J2691" s="3">
        <v>658</v>
      </c>
      <c r="K2691" s="3" t="s">
        <v>13</v>
      </c>
      <c r="L2691" s="3" t="s">
        <v>13</v>
      </c>
      <c r="M2691" s="3" t="s">
        <v>13</v>
      </c>
      <c r="N2691" s="33">
        <v>1</v>
      </c>
      <c r="O2691" s="3">
        <v>5</v>
      </c>
      <c r="P2691" s="3">
        <v>7.5949999999999998</v>
      </c>
      <c r="Q2691" s="3">
        <v>13.569000000000001</v>
      </c>
      <c r="R2691" s="3">
        <v>13.375999999999999</v>
      </c>
      <c r="S2691" s="6">
        <v>0</v>
      </c>
      <c r="T2691" s="6">
        <f>R2691-S2691</f>
        <v>13.375999999999999</v>
      </c>
      <c r="U2691" s="3">
        <v>13.456</v>
      </c>
      <c r="V2691" s="6">
        <f>U2691-S2691</f>
        <v>13.456</v>
      </c>
      <c r="W2691" s="6">
        <f>100 - (1 - (((U2691-T2691)/U2691)+(S2691/T2691)))*100</f>
        <v>0.59453032104637771</v>
      </c>
      <c r="X2691" s="3">
        <v>13.456</v>
      </c>
      <c r="Y2691" s="13">
        <f>(X2691-U2691)/U2691*100</f>
        <v>0</v>
      </c>
      <c r="Z2691" s="14">
        <f>IF(W2691&gt;10,"NA",Y2691)</f>
        <v>0</v>
      </c>
    </row>
    <row r="2692" spans="1:26" ht="19" x14ac:dyDescent="0.25">
      <c r="A2692" s="23">
        <v>2691</v>
      </c>
      <c r="B2692" s="5" t="s">
        <v>25</v>
      </c>
      <c r="C2692" s="3" t="s">
        <v>52</v>
      </c>
      <c r="D2692" s="3" t="s">
        <v>52</v>
      </c>
      <c r="E2692" s="3" t="s">
        <v>47</v>
      </c>
      <c r="F2692" s="3" t="s">
        <v>53</v>
      </c>
      <c r="G2692" s="3">
        <v>50</v>
      </c>
      <c r="H2692" s="3" t="s">
        <v>9</v>
      </c>
      <c r="I2692" s="3" t="s">
        <v>45</v>
      </c>
      <c r="J2692" s="3">
        <v>658</v>
      </c>
      <c r="K2692" s="3" t="s">
        <v>13</v>
      </c>
      <c r="L2692" s="3" t="s">
        <v>13</v>
      </c>
      <c r="M2692" s="3" t="s">
        <v>13</v>
      </c>
      <c r="N2692" s="33">
        <v>1</v>
      </c>
      <c r="O2692" s="3">
        <v>6</v>
      </c>
      <c r="P2692" s="3">
        <v>8.1790000000000003</v>
      </c>
      <c r="Q2692" s="3">
        <v>13.244</v>
      </c>
      <c r="R2692" s="3">
        <v>13.121</v>
      </c>
      <c r="S2692" s="6">
        <v>0</v>
      </c>
      <c r="T2692" s="6">
        <f>R2692-S2692</f>
        <v>13.121</v>
      </c>
      <c r="U2692" s="3">
        <v>13.176</v>
      </c>
      <c r="V2692" s="6">
        <f>U2692-S2692</f>
        <v>13.176</v>
      </c>
      <c r="W2692" s="6">
        <f>100 - (1 - (((U2692-T2692)/U2692)+(S2692/T2692)))*100</f>
        <v>0.417425622343643</v>
      </c>
      <c r="X2692" s="3">
        <v>13.176</v>
      </c>
      <c r="Y2692" s="13">
        <f>(X2692-U2692)/U2692*100</f>
        <v>0</v>
      </c>
      <c r="Z2692" s="14">
        <f>IF(W2692&gt;10,"NA",Y2692)</f>
        <v>0</v>
      </c>
    </row>
    <row r="2693" spans="1:26" ht="19" x14ac:dyDescent="0.25">
      <c r="A2693" s="23">
        <v>2692</v>
      </c>
      <c r="B2693" s="5" t="s">
        <v>25</v>
      </c>
      <c r="C2693" s="3" t="s">
        <v>52</v>
      </c>
      <c r="D2693" s="3" t="s">
        <v>52</v>
      </c>
      <c r="E2693" s="3" t="s">
        <v>47</v>
      </c>
      <c r="F2693" s="3" t="s">
        <v>53</v>
      </c>
      <c r="G2693" s="3">
        <v>50</v>
      </c>
      <c r="H2693" s="3" t="s">
        <v>9</v>
      </c>
      <c r="I2693" s="3" t="s">
        <v>45</v>
      </c>
      <c r="J2693" s="3">
        <v>658</v>
      </c>
      <c r="K2693" s="3" t="s">
        <v>13</v>
      </c>
      <c r="L2693" s="3" t="s">
        <v>13</v>
      </c>
      <c r="M2693" s="3" t="s">
        <v>13</v>
      </c>
      <c r="N2693" s="33">
        <v>1</v>
      </c>
      <c r="O2693" s="3">
        <v>7</v>
      </c>
      <c r="P2693" s="3">
        <v>9.2720000000000002</v>
      </c>
      <c r="Q2693" s="3">
        <v>17.265000000000001</v>
      </c>
      <c r="R2693" s="3">
        <v>17.116</v>
      </c>
      <c r="S2693" s="6">
        <v>0</v>
      </c>
      <c r="T2693" s="6">
        <f>R2693-S2693</f>
        <v>17.116</v>
      </c>
      <c r="U2693" s="3">
        <v>17.888999999999999</v>
      </c>
      <c r="V2693" s="6">
        <f>U2693-S2693</f>
        <v>17.888999999999999</v>
      </c>
      <c r="W2693" s="6">
        <f>100 - (1 - (((U2693-T2693)/U2693)+(S2693/T2693)))*100</f>
        <v>4.3210911733467441</v>
      </c>
      <c r="X2693" s="3">
        <v>17.888999999999999</v>
      </c>
      <c r="Y2693" s="13">
        <f>(X2693-U2693)/U2693*100</f>
        <v>0</v>
      </c>
      <c r="Z2693" s="14">
        <f>IF(W2693&gt;10,"NA",Y2693)</f>
        <v>0</v>
      </c>
    </row>
    <row r="2694" spans="1:26" ht="19" x14ac:dyDescent="0.25">
      <c r="A2694" s="23">
        <v>2693</v>
      </c>
      <c r="B2694" s="5" t="s">
        <v>25</v>
      </c>
      <c r="C2694" s="3" t="s">
        <v>52</v>
      </c>
      <c r="D2694" s="3" t="s">
        <v>52</v>
      </c>
      <c r="E2694" s="3" t="s">
        <v>47</v>
      </c>
      <c r="F2694" s="3" t="s">
        <v>53</v>
      </c>
      <c r="G2694" s="3">
        <v>50</v>
      </c>
      <c r="H2694" s="3" t="s">
        <v>9</v>
      </c>
      <c r="I2694" s="3" t="s">
        <v>45</v>
      </c>
      <c r="J2694" s="3">
        <v>658</v>
      </c>
      <c r="K2694" s="3" t="s">
        <v>13</v>
      </c>
      <c r="L2694" s="3" t="s">
        <v>13</v>
      </c>
      <c r="M2694" s="3" t="s">
        <v>13</v>
      </c>
      <c r="N2694" s="33">
        <v>1</v>
      </c>
      <c r="O2694" s="3">
        <v>8</v>
      </c>
      <c r="P2694" s="3">
        <v>4.3079999999999998</v>
      </c>
      <c r="Q2694" s="3">
        <v>7.9039999999999999</v>
      </c>
      <c r="R2694" s="3">
        <v>7.6970000000000001</v>
      </c>
      <c r="S2694" s="6">
        <v>0</v>
      </c>
      <c r="T2694" s="6">
        <f>R2694-S2694</f>
        <v>7.6970000000000001</v>
      </c>
      <c r="U2694" s="3">
        <v>7.6970000000000001</v>
      </c>
      <c r="V2694" s="6">
        <f>U2694-S2694</f>
        <v>7.6970000000000001</v>
      </c>
      <c r="W2694" s="6">
        <f>100 - (1 - (((U2694-T2694)/U2694)+(S2694/T2694)))*100</f>
        <v>0</v>
      </c>
      <c r="X2694" s="3">
        <v>7.6970000000000001</v>
      </c>
      <c r="Y2694" s="13">
        <f>(X2694-U2694)/U2694*100</f>
        <v>0</v>
      </c>
      <c r="Z2694" s="14">
        <f>IF(W2694&gt;10,"NA",Y2694)</f>
        <v>0</v>
      </c>
    </row>
    <row r="2695" spans="1:26" ht="19" x14ac:dyDescent="0.25">
      <c r="A2695" s="23">
        <v>2694</v>
      </c>
      <c r="B2695" s="5" t="s">
        <v>25</v>
      </c>
      <c r="C2695" s="3" t="s">
        <v>52</v>
      </c>
      <c r="D2695" s="3" t="s">
        <v>52</v>
      </c>
      <c r="E2695" s="3" t="s">
        <v>47</v>
      </c>
      <c r="F2695" s="3" t="s">
        <v>53</v>
      </c>
      <c r="G2695" s="3">
        <v>50</v>
      </c>
      <c r="H2695" s="3" t="s">
        <v>9</v>
      </c>
      <c r="I2695" s="3" t="s">
        <v>45</v>
      </c>
      <c r="J2695" s="3">
        <v>658</v>
      </c>
      <c r="K2695" s="3" t="s">
        <v>13</v>
      </c>
      <c r="L2695" s="3" t="s">
        <v>13</v>
      </c>
      <c r="M2695" s="3" t="s">
        <v>13</v>
      </c>
      <c r="N2695" s="33">
        <v>1</v>
      </c>
      <c r="O2695" s="3">
        <v>9</v>
      </c>
      <c r="P2695" s="3">
        <v>3.5529999999999999</v>
      </c>
      <c r="Q2695" s="3">
        <v>3.5670000000000002</v>
      </c>
      <c r="R2695" s="3">
        <v>3.4470000000000001</v>
      </c>
      <c r="S2695" s="6">
        <v>0</v>
      </c>
      <c r="T2695" s="6">
        <f>R2695-S2695</f>
        <v>3.4470000000000001</v>
      </c>
      <c r="U2695" s="3">
        <v>3.484</v>
      </c>
      <c r="V2695" s="6">
        <f>U2695-S2695</f>
        <v>3.484</v>
      </c>
      <c r="W2695" s="6">
        <f>100 - (1 - (((U2695-T2695)/U2695)+(S2695/T2695)))*100</f>
        <v>1.061997703788748</v>
      </c>
      <c r="X2695" s="3">
        <v>3.484</v>
      </c>
      <c r="Y2695" s="13">
        <f>(X2695-U2695)/U2695*100</f>
        <v>0</v>
      </c>
      <c r="Z2695" s="14">
        <f>IF(W2695&gt;10,"NA",Y2695)</f>
        <v>0</v>
      </c>
    </row>
    <row r="2696" spans="1:26" ht="19" x14ac:dyDescent="0.25">
      <c r="A2696" s="23">
        <v>2695</v>
      </c>
      <c r="B2696" s="5" t="s">
        <v>25</v>
      </c>
      <c r="C2696" s="3" t="s">
        <v>52</v>
      </c>
      <c r="D2696" s="3" t="s">
        <v>52</v>
      </c>
      <c r="E2696" s="3" t="s">
        <v>47</v>
      </c>
      <c r="F2696" s="3" t="s">
        <v>53</v>
      </c>
      <c r="G2696" s="3">
        <v>50</v>
      </c>
      <c r="H2696" s="3" t="s">
        <v>9</v>
      </c>
      <c r="I2696" s="3" t="s">
        <v>45</v>
      </c>
      <c r="J2696" s="3">
        <v>658</v>
      </c>
      <c r="K2696" s="3" t="s">
        <v>13</v>
      </c>
      <c r="L2696" s="3" t="s">
        <v>13</v>
      </c>
      <c r="M2696" s="3" t="s">
        <v>13</v>
      </c>
      <c r="N2696" s="33">
        <v>1</v>
      </c>
      <c r="O2696" s="3">
        <v>10</v>
      </c>
      <c r="P2696" s="3">
        <v>8.8369999999999997</v>
      </c>
      <c r="Q2696" s="3">
        <v>16.783999999999999</v>
      </c>
      <c r="R2696" s="3">
        <v>16.614000000000001</v>
      </c>
      <c r="S2696" s="6">
        <v>0</v>
      </c>
      <c r="T2696" s="6">
        <f>R2696-S2696</f>
        <v>16.614000000000001</v>
      </c>
      <c r="U2696" s="3">
        <v>17.571999999999999</v>
      </c>
      <c r="V2696" s="6">
        <f>U2696-S2696</f>
        <v>17.571999999999999</v>
      </c>
      <c r="W2696" s="6">
        <f>100 - (1 - (((U2696-T2696)/U2696)+(S2696/T2696)))*100</f>
        <v>5.4518552242203384</v>
      </c>
      <c r="X2696" s="3">
        <v>17.571999999999999</v>
      </c>
      <c r="Y2696" s="13">
        <f>(X2696-U2696)/U2696*100</f>
        <v>0</v>
      </c>
      <c r="Z2696" s="14">
        <f>IF(W2696&gt;10,"NA",Y2696)</f>
        <v>0</v>
      </c>
    </row>
    <row r="2697" spans="1:26" ht="19" x14ac:dyDescent="0.25">
      <c r="A2697" s="23">
        <v>2696</v>
      </c>
      <c r="B2697" s="5" t="s">
        <v>25</v>
      </c>
      <c r="C2697" s="3" t="s">
        <v>52</v>
      </c>
      <c r="D2697" s="3" t="s">
        <v>52</v>
      </c>
      <c r="E2697" s="3" t="s">
        <v>47</v>
      </c>
      <c r="F2697" s="3" t="s">
        <v>53</v>
      </c>
      <c r="G2697" s="3">
        <v>50</v>
      </c>
      <c r="H2697" s="3" t="s">
        <v>9</v>
      </c>
      <c r="I2697" s="3" t="s">
        <v>45</v>
      </c>
      <c r="J2697" s="3">
        <v>658</v>
      </c>
      <c r="K2697" s="3" t="s">
        <v>13</v>
      </c>
      <c r="L2697" s="3" t="s">
        <v>13</v>
      </c>
      <c r="M2697" s="3" t="s">
        <v>13</v>
      </c>
      <c r="N2697" s="33">
        <v>0</v>
      </c>
      <c r="O2697" s="3">
        <v>11</v>
      </c>
      <c r="P2697" s="3">
        <v>2.6549999999999998</v>
      </c>
      <c r="Q2697" s="3">
        <v>2.2709999999999999</v>
      </c>
      <c r="R2697" s="3">
        <v>2.2090000000000001</v>
      </c>
      <c r="S2697" s="6">
        <v>0</v>
      </c>
      <c r="T2697" s="6">
        <f>R2697-S2697</f>
        <v>2.2090000000000001</v>
      </c>
      <c r="U2697" s="3">
        <v>2.2090000000000001</v>
      </c>
      <c r="V2697" s="6">
        <f>U2697-S2697</f>
        <v>2.2090000000000001</v>
      </c>
      <c r="W2697" s="6">
        <f>100 - (1 - (((U2697-T2697)/U2697)+(S2697/T2697)))*100</f>
        <v>0</v>
      </c>
      <c r="X2697" s="3">
        <v>2.2090000000000001</v>
      </c>
      <c r="Y2697" s="13">
        <f>(X2697-U2697)/U2697*100</f>
        <v>0</v>
      </c>
      <c r="Z2697" s="14">
        <f>IF(W2697&gt;10,"NA",Y2697)</f>
        <v>0</v>
      </c>
    </row>
    <row r="2698" spans="1:26" ht="19" x14ac:dyDescent="0.25">
      <c r="A2698" s="23">
        <v>2697</v>
      </c>
      <c r="B2698" s="5" t="s">
        <v>25</v>
      </c>
      <c r="C2698" s="3" t="s">
        <v>52</v>
      </c>
      <c r="D2698" s="3" t="s">
        <v>52</v>
      </c>
      <c r="E2698" s="3" t="s">
        <v>47</v>
      </c>
      <c r="F2698" s="3" t="s">
        <v>53</v>
      </c>
      <c r="G2698" s="3">
        <v>50</v>
      </c>
      <c r="H2698" s="3" t="s">
        <v>9</v>
      </c>
      <c r="I2698" s="3" t="s">
        <v>45</v>
      </c>
      <c r="J2698" s="3">
        <v>658</v>
      </c>
      <c r="K2698" s="3" t="s">
        <v>13</v>
      </c>
      <c r="L2698" s="3" t="s">
        <v>13</v>
      </c>
      <c r="M2698" s="3" t="s">
        <v>13</v>
      </c>
      <c r="N2698" s="33">
        <v>0</v>
      </c>
      <c r="O2698" s="3">
        <v>12</v>
      </c>
      <c r="P2698" s="3">
        <v>5.1980000000000004</v>
      </c>
      <c r="Q2698" s="3">
        <v>5.4729999999999999</v>
      </c>
      <c r="R2698" s="3">
        <v>5.3390000000000004</v>
      </c>
      <c r="S2698" s="6">
        <v>0</v>
      </c>
      <c r="T2698" s="6">
        <f>R2698-S2698</f>
        <v>5.3390000000000004</v>
      </c>
      <c r="U2698" s="3">
        <v>5.6840000000000002</v>
      </c>
      <c r="V2698" s="6">
        <f>U2698-S2698</f>
        <v>5.6840000000000002</v>
      </c>
      <c r="W2698" s="6">
        <f>100 - (1 - (((U2698-T2698)/U2698)+(S2698/T2698)))*100</f>
        <v>6.0696692470091449</v>
      </c>
      <c r="X2698" s="3">
        <v>5.6840000000000002</v>
      </c>
      <c r="Y2698" s="13">
        <f>(X2698-U2698)/U2698*100</f>
        <v>0</v>
      </c>
      <c r="Z2698" s="14">
        <f>IF(W2698&gt;10,"NA",Y2698)</f>
        <v>0</v>
      </c>
    </row>
    <row r="2699" spans="1:26" ht="19" x14ac:dyDescent="0.25">
      <c r="A2699" s="23">
        <v>2698</v>
      </c>
      <c r="B2699" s="5" t="s">
        <v>25</v>
      </c>
      <c r="C2699" s="3" t="s">
        <v>52</v>
      </c>
      <c r="D2699" s="3" t="s">
        <v>52</v>
      </c>
      <c r="E2699" s="3" t="s">
        <v>47</v>
      </c>
      <c r="F2699" s="3" t="s">
        <v>53</v>
      </c>
      <c r="G2699" s="3">
        <v>50</v>
      </c>
      <c r="H2699" s="3" t="s">
        <v>9</v>
      </c>
      <c r="I2699" s="3" t="s">
        <v>45</v>
      </c>
      <c r="J2699" s="3">
        <v>658</v>
      </c>
      <c r="K2699" s="3" t="s">
        <v>13</v>
      </c>
      <c r="L2699" s="3" t="s">
        <v>13</v>
      </c>
      <c r="M2699" s="3" t="s">
        <v>13</v>
      </c>
      <c r="N2699" s="33">
        <v>1</v>
      </c>
      <c r="O2699" s="3">
        <v>13</v>
      </c>
      <c r="P2699" s="3">
        <v>10.032999999999999</v>
      </c>
      <c r="Q2699" s="3">
        <v>19.338000000000001</v>
      </c>
      <c r="R2699" s="3">
        <v>19.242000000000001</v>
      </c>
      <c r="S2699" s="6">
        <v>0</v>
      </c>
      <c r="T2699" s="6">
        <f>R2699-S2699</f>
        <v>19.242000000000001</v>
      </c>
      <c r="U2699" s="3">
        <v>20.495000000000001</v>
      </c>
      <c r="V2699" s="6">
        <f>U2699-S2699</f>
        <v>20.495000000000001</v>
      </c>
      <c r="W2699" s="6">
        <f>100 - (1 - (((U2699-T2699)/U2699)+(S2699/T2699)))*100</f>
        <v>6.1136862649426575</v>
      </c>
      <c r="X2699" s="3">
        <v>20.495000000000001</v>
      </c>
      <c r="Y2699" s="13">
        <f>(X2699-U2699)/U2699*100</f>
        <v>0</v>
      </c>
      <c r="Z2699" s="14">
        <f>IF(W2699&gt;10,"NA",Y2699)</f>
        <v>0</v>
      </c>
    </row>
    <row r="2700" spans="1:26" ht="19" x14ac:dyDescent="0.25">
      <c r="A2700" s="23">
        <v>2699</v>
      </c>
      <c r="B2700" s="5" t="s">
        <v>25</v>
      </c>
      <c r="C2700" s="3" t="s">
        <v>52</v>
      </c>
      <c r="D2700" s="3" t="s">
        <v>52</v>
      </c>
      <c r="E2700" s="3" t="s">
        <v>47</v>
      </c>
      <c r="F2700" s="3" t="s">
        <v>53</v>
      </c>
      <c r="G2700" s="3">
        <v>50</v>
      </c>
      <c r="H2700" s="3" t="s">
        <v>9</v>
      </c>
      <c r="I2700" s="3" t="s">
        <v>45</v>
      </c>
      <c r="J2700" s="3">
        <v>658</v>
      </c>
      <c r="K2700" s="3" t="s">
        <v>13</v>
      </c>
      <c r="L2700" s="3" t="s">
        <v>13</v>
      </c>
      <c r="M2700" s="3" t="s">
        <v>13</v>
      </c>
      <c r="N2700" s="33">
        <v>1</v>
      </c>
      <c r="O2700" s="3">
        <v>14</v>
      </c>
      <c r="P2700" s="3">
        <v>6.883</v>
      </c>
      <c r="Q2700" s="3">
        <v>10.305</v>
      </c>
      <c r="R2700" s="3">
        <v>10.086</v>
      </c>
      <c r="S2700" s="6">
        <v>0</v>
      </c>
      <c r="T2700" s="6">
        <f>R2700-S2700</f>
        <v>10.086</v>
      </c>
      <c r="U2700" s="3">
        <v>10.548</v>
      </c>
      <c r="V2700" s="6">
        <f>U2700-S2700</f>
        <v>10.548</v>
      </c>
      <c r="W2700" s="6">
        <f>100 - (1 - (((U2700-T2700)/U2700)+(S2700/T2700)))*100</f>
        <v>4.379977246871448</v>
      </c>
      <c r="X2700" s="3">
        <v>10.548</v>
      </c>
      <c r="Y2700" s="13">
        <f>(X2700-U2700)/U2700*100</f>
        <v>0</v>
      </c>
      <c r="Z2700" s="14">
        <f>IF(W2700&gt;10,"NA",Y2700)</f>
        <v>0</v>
      </c>
    </row>
    <row r="2701" spans="1:26" ht="19" x14ac:dyDescent="0.25">
      <c r="A2701" s="23">
        <v>2700</v>
      </c>
      <c r="B2701" s="5" t="s">
        <v>25</v>
      </c>
      <c r="C2701" s="3" t="s">
        <v>52</v>
      </c>
      <c r="D2701" s="3" t="s">
        <v>52</v>
      </c>
      <c r="E2701" s="3" t="s">
        <v>47</v>
      </c>
      <c r="F2701" s="3" t="s">
        <v>53</v>
      </c>
      <c r="G2701" s="3">
        <v>51</v>
      </c>
      <c r="H2701" s="3" t="s">
        <v>9</v>
      </c>
      <c r="I2701" s="3" t="s">
        <v>56</v>
      </c>
      <c r="J2701" s="3">
        <v>655</v>
      </c>
      <c r="K2701" s="3" t="s">
        <v>13</v>
      </c>
      <c r="L2701" s="3" t="s">
        <v>13</v>
      </c>
      <c r="M2701" s="3" t="s">
        <v>13</v>
      </c>
      <c r="N2701" s="33">
        <v>1</v>
      </c>
      <c r="O2701" s="3">
        <v>1</v>
      </c>
      <c r="P2701" s="3">
        <v>2.6930000000000001</v>
      </c>
      <c r="Q2701" s="3">
        <v>1.37</v>
      </c>
      <c r="R2701" s="3">
        <v>1.347</v>
      </c>
      <c r="S2701" s="6">
        <v>0</v>
      </c>
      <c r="T2701" s="6">
        <f>R2701-S2701</f>
        <v>1.347</v>
      </c>
      <c r="U2701" s="3">
        <v>1.347</v>
      </c>
      <c r="V2701" s="6">
        <f>U2701-S2701</f>
        <v>1.347</v>
      </c>
      <c r="W2701" s="6">
        <f>100 - (1 - (((U2701-T2701)/U2701)+(S2701/T2701)))*100</f>
        <v>0</v>
      </c>
      <c r="X2701" s="3">
        <v>1.347</v>
      </c>
      <c r="Y2701" s="13">
        <f>(X2701-U2701)/U2701*100</f>
        <v>0</v>
      </c>
      <c r="Z2701" s="14">
        <f>IF(W2701&gt;10,"NA",Y2701)</f>
        <v>0</v>
      </c>
    </row>
    <row r="2702" spans="1:26" ht="19" x14ac:dyDescent="0.25">
      <c r="A2702" s="23">
        <v>2701</v>
      </c>
      <c r="B2702" s="5" t="s">
        <v>25</v>
      </c>
      <c r="C2702" s="3" t="s">
        <v>52</v>
      </c>
      <c r="D2702" s="3" t="s">
        <v>52</v>
      </c>
      <c r="E2702" s="3" t="s">
        <v>47</v>
      </c>
      <c r="F2702" s="3" t="s">
        <v>53</v>
      </c>
      <c r="G2702" s="3">
        <v>51</v>
      </c>
      <c r="H2702" s="3" t="s">
        <v>9</v>
      </c>
      <c r="I2702" s="3" t="s">
        <v>56</v>
      </c>
      <c r="J2702" s="3">
        <v>655</v>
      </c>
      <c r="K2702" s="3" t="s">
        <v>13</v>
      </c>
      <c r="L2702" s="3" t="s">
        <v>13</v>
      </c>
      <c r="M2702" s="3" t="s">
        <v>13</v>
      </c>
      <c r="N2702" s="33">
        <v>1</v>
      </c>
      <c r="O2702" s="3">
        <v>2</v>
      </c>
      <c r="P2702" s="3">
        <v>1.837</v>
      </c>
      <c r="Q2702" s="3">
        <v>0.92700000000000005</v>
      </c>
      <c r="R2702" s="3">
        <v>0.86799999999999999</v>
      </c>
      <c r="S2702" s="6">
        <v>0</v>
      </c>
      <c r="T2702" s="6">
        <f>R2702-S2702</f>
        <v>0.86799999999999999</v>
      </c>
      <c r="U2702" s="3">
        <v>0.86799999999999999</v>
      </c>
      <c r="V2702" s="6">
        <f>U2702-S2702</f>
        <v>0.86799999999999999</v>
      </c>
      <c r="W2702" s="6">
        <f>100 - (1 - (((U2702-T2702)/U2702)+(S2702/T2702)))*100</f>
        <v>0</v>
      </c>
      <c r="X2702" s="3">
        <v>0.86799999999999999</v>
      </c>
      <c r="Y2702" s="13">
        <f>(X2702-U2702)/U2702*100</f>
        <v>0</v>
      </c>
      <c r="Z2702" s="14">
        <f>IF(W2702&gt;10,"NA",Y2702)</f>
        <v>0</v>
      </c>
    </row>
    <row r="2703" spans="1:26" ht="19" x14ac:dyDescent="0.25">
      <c r="A2703" s="23">
        <v>2702</v>
      </c>
      <c r="B2703" s="5" t="s">
        <v>25</v>
      </c>
      <c r="C2703" s="3" t="s">
        <v>52</v>
      </c>
      <c r="D2703" s="3" t="s">
        <v>52</v>
      </c>
      <c r="E2703" s="3" t="s">
        <v>47</v>
      </c>
      <c r="F2703" s="3" t="s">
        <v>53</v>
      </c>
      <c r="G2703" s="3">
        <v>51</v>
      </c>
      <c r="H2703" s="3" t="s">
        <v>9</v>
      </c>
      <c r="I2703" s="3" t="s">
        <v>56</v>
      </c>
      <c r="J2703" s="3">
        <v>655</v>
      </c>
      <c r="K2703" s="3" t="s">
        <v>13</v>
      </c>
      <c r="L2703" s="3" t="s">
        <v>13</v>
      </c>
      <c r="M2703" s="3" t="s">
        <v>13</v>
      </c>
      <c r="N2703" s="33">
        <v>0</v>
      </c>
      <c r="O2703" s="3">
        <v>3</v>
      </c>
      <c r="P2703" s="3">
        <v>5.5060000000000002</v>
      </c>
      <c r="Q2703" s="3">
        <v>6.7530000000000001</v>
      </c>
      <c r="R2703" s="3">
        <v>6.6189999999999998</v>
      </c>
      <c r="S2703" s="6">
        <v>0</v>
      </c>
      <c r="T2703" s="6">
        <f>R2703-S2703</f>
        <v>6.6189999999999998</v>
      </c>
      <c r="U2703" s="3">
        <v>6.9589999999999996</v>
      </c>
      <c r="V2703" s="6">
        <f>U2703-S2703</f>
        <v>6.9589999999999996</v>
      </c>
      <c r="W2703" s="6">
        <f>100 - (1 - (((U2703-T2703)/U2703)+(S2703/T2703)))*100</f>
        <v>4.8857594481965805</v>
      </c>
      <c r="X2703" s="3">
        <v>6.9589999999999996</v>
      </c>
      <c r="Y2703" s="13">
        <f>(X2703-U2703)/U2703*100</f>
        <v>0</v>
      </c>
      <c r="Z2703" s="14">
        <f>IF(W2703&gt;10,"NA",Y2703)</f>
        <v>0</v>
      </c>
    </row>
    <row r="2704" spans="1:26" ht="19" x14ac:dyDescent="0.25">
      <c r="A2704" s="23">
        <v>2703</v>
      </c>
      <c r="B2704" s="5" t="s">
        <v>25</v>
      </c>
      <c r="C2704" s="3" t="s">
        <v>52</v>
      </c>
      <c r="D2704" s="3" t="s">
        <v>52</v>
      </c>
      <c r="E2704" s="3" t="s">
        <v>47</v>
      </c>
      <c r="F2704" s="3" t="s">
        <v>53</v>
      </c>
      <c r="G2704" s="3">
        <v>51</v>
      </c>
      <c r="H2704" s="3" t="s">
        <v>9</v>
      </c>
      <c r="I2704" s="3" t="s">
        <v>56</v>
      </c>
      <c r="J2704" s="3">
        <v>655</v>
      </c>
      <c r="K2704" s="3" t="s">
        <v>13</v>
      </c>
      <c r="L2704" s="3" t="s">
        <v>13</v>
      </c>
      <c r="M2704" s="3" t="s">
        <v>13</v>
      </c>
      <c r="N2704" s="33">
        <v>0</v>
      </c>
      <c r="O2704" s="3">
        <v>4</v>
      </c>
      <c r="P2704" s="3">
        <v>4.3310000000000004</v>
      </c>
      <c r="Q2704" s="3">
        <v>5.0019999999999998</v>
      </c>
      <c r="R2704" s="3">
        <v>4.8159999999999998</v>
      </c>
      <c r="S2704" s="6">
        <v>5.0999999999999997E-2</v>
      </c>
      <c r="T2704" s="6">
        <f>R2704-S2704</f>
        <v>4.7649999999999997</v>
      </c>
      <c r="U2704" s="3">
        <v>5.1760000000000002</v>
      </c>
      <c r="V2704" s="6">
        <f>U2704-S2704</f>
        <v>5.125</v>
      </c>
      <c r="W2704" s="6">
        <f>100 - (1 - (((U2704-T2704)/U2704)+(S2704/T2704)))*100</f>
        <v>9.0107988926208833</v>
      </c>
      <c r="X2704" s="3">
        <v>5.1760000000000002</v>
      </c>
      <c r="Y2704" s="13">
        <f>(X2704-U2704)/U2704*100</f>
        <v>0</v>
      </c>
      <c r="Z2704" s="14">
        <f>IF(W2704&gt;10,"NA",Y2704)</f>
        <v>0</v>
      </c>
    </row>
    <row r="2705" spans="1:26" ht="19" x14ac:dyDescent="0.25">
      <c r="A2705" s="23">
        <v>2704</v>
      </c>
      <c r="B2705" s="5" t="s">
        <v>25</v>
      </c>
      <c r="C2705" s="3" t="s">
        <v>52</v>
      </c>
      <c r="D2705" s="3" t="s">
        <v>52</v>
      </c>
      <c r="E2705" s="3" t="s">
        <v>47</v>
      </c>
      <c r="F2705" s="3" t="s">
        <v>53</v>
      </c>
      <c r="G2705" s="3">
        <v>51</v>
      </c>
      <c r="H2705" s="3" t="s">
        <v>9</v>
      </c>
      <c r="I2705" s="3" t="s">
        <v>56</v>
      </c>
      <c r="J2705" s="3">
        <v>655</v>
      </c>
      <c r="K2705" s="3" t="s">
        <v>13</v>
      </c>
      <c r="L2705" s="3" t="s">
        <v>13</v>
      </c>
      <c r="M2705" s="3" t="s">
        <v>13</v>
      </c>
      <c r="N2705" s="33">
        <v>1</v>
      </c>
      <c r="O2705" s="3">
        <v>5</v>
      </c>
      <c r="P2705" s="3">
        <v>3.32</v>
      </c>
      <c r="Q2705" s="3">
        <v>2.5030000000000001</v>
      </c>
      <c r="R2705" s="3">
        <v>2.4620000000000002</v>
      </c>
      <c r="S2705" s="6">
        <v>0</v>
      </c>
      <c r="T2705" s="6">
        <f>R2705-S2705</f>
        <v>2.4620000000000002</v>
      </c>
      <c r="U2705" s="3">
        <v>2.4620000000000002</v>
      </c>
      <c r="V2705" s="6">
        <f>U2705-S2705</f>
        <v>2.4620000000000002</v>
      </c>
      <c r="W2705" s="6">
        <f>100 - (1 - (((U2705-T2705)/U2705)+(S2705/T2705)))*100</f>
        <v>0</v>
      </c>
      <c r="X2705" s="3">
        <v>2.4620000000000002</v>
      </c>
      <c r="Y2705" s="13">
        <f>(X2705-U2705)/U2705*100</f>
        <v>0</v>
      </c>
      <c r="Z2705" s="14">
        <f>IF(W2705&gt;10,"NA",Y2705)</f>
        <v>0</v>
      </c>
    </row>
    <row r="2706" spans="1:26" ht="19" x14ac:dyDescent="0.25">
      <c r="A2706" s="23">
        <v>2705</v>
      </c>
      <c r="B2706" s="5" t="s">
        <v>25</v>
      </c>
      <c r="C2706" s="3" t="s">
        <v>52</v>
      </c>
      <c r="D2706" s="3" t="s">
        <v>52</v>
      </c>
      <c r="E2706" s="3" t="s">
        <v>47</v>
      </c>
      <c r="F2706" s="3" t="s">
        <v>53</v>
      </c>
      <c r="G2706" s="3">
        <v>51</v>
      </c>
      <c r="H2706" s="3" t="s">
        <v>9</v>
      </c>
      <c r="I2706" s="3" t="s">
        <v>56</v>
      </c>
      <c r="J2706" s="3">
        <v>655</v>
      </c>
      <c r="K2706" s="3" t="s">
        <v>13</v>
      </c>
      <c r="L2706" s="3" t="s">
        <v>13</v>
      </c>
      <c r="M2706" s="3" t="s">
        <v>13</v>
      </c>
      <c r="N2706" s="33">
        <v>1</v>
      </c>
      <c r="O2706" s="3">
        <v>6</v>
      </c>
      <c r="P2706" s="3">
        <v>3.5609999999999999</v>
      </c>
      <c r="Q2706" s="3">
        <v>1.9810000000000001</v>
      </c>
      <c r="R2706" s="3">
        <v>1.9390000000000001</v>
      </c>
      <c r="S2706" s="6">
        <v>0</v>
      </c>
      <c r="T2706" s="6">
        <f>R2706-S2706</f>
        <v>1.9390000000000001</v>
      </c>
      <c r="U2706" s="3">
        <v>1.9390000000000001</v>
      </c>
      <c r="V2706" s="6">
        <f>U2706-S2706</f>
        <v>1.9390000000000001</v>
      </c>
      <c r="W2706" s="6">
        <f>100 - (1 - (((U2706-T2706)/U2706)+(S2706/T2706)))*100</f>
        <v>0</v>
      </c>
      <c r="X2706" s="3">
        <v>1.9390000000000001</v>
      </c>
      <c r="Y2706" s="13">
        <f>(X2706-U2706)/U2706*100</f>
        <v>0</v>
      </c>
      <c r="Z2706" s="14">
        <f>IF(W2706&gt;10,"NA",Y2706)</f>
        <v>0</v>
      </c>
    </row>
    <row r="2707" spans="1:26" ht="19" x14ac:dyDescent="0.25">
      <c r="A2707" s="23">
        <v>2706</v>
      </c>
      <c r="B2707" s="5" t="s">
        <v>25</v>
      </c>
      <c r="C2707" s="3" t="s">
        <v>52</v>
      </c>
      <c r="D2707" s="3" t="s">
        <v>52</v>
      </c>
      <c r="E2707" s="3" t="s">
        <v>47</v>
      </c>
      <c r="F2707" s="3" t="s">
        <v>53</v>
      </c>
      <c r="G2707" s="3">
        <v>51</v>
      </c>
      <c r="H2707" s="3" t="s">
        <v>9</v>
      </c>
      <c r="I2707" s="3" t="s">
        <v>56</v>
      </c>
      <c r="J2707" s="3">
        <v>655</v>
      </c>
      <c r="K2707" s="3" t="s">
        <v>13</v>
      </c>
      <c r="L2707" s="3" t="s">
        <v>13</v>
      </c>
      <c r="M2707" s="3" t="s">
        <v>13</v>
      </c>
      <c r="N2707" s="33">
        <v>1</v>
      </c>
      <c r="O2707" s="3">
        <v>7</v>
      </c>
      <c r="P2707" s="3">
        <v>2.97</v>
      </c>
      <c r="Q2707" s="3">
        <v>1.123</v>
      </c>
      <c r="R2707" s="3">
        <v>1.0880000000000001</v>
      </c>
      <c r="S2707" s="6">
        <v>0</v>
      </c>
      <c r="T2707" s="6">
        <f>R2707-S2707</f>
        <v>1.0880000000000001</v>
      </c>
      <c r="U2707" s="3">
        <v>1.278</v>
      </c>
      <c r="V2707" s="6">
        <f>U2707-S2707</f>
        <v>1.278</v>
      </c>
      <c r="W2707" s="6">
        <f>100 - (1 - (((U2707-T2707)/U2707)+(S2707/T2707)))*100</f>
        <v>14.866979655712043</v>
      </c>
      <c r="X2707" s="3">
        <v>1.278</v>
      </c>
      <c r="Y2707" s="13">
        <f>(X2707-U2707)/U2707*100</f>
        <v>0</v>
      </c>
      <c r="Z2707" s="14" t="str">
        <f>IF(W2707&gt;10,"NA",Y2707)</f>
        <v>NA</v>
      </c>
    </row>
    <row r="2708" spans="1:26" ht="19" x14ac:dyDescent="0.25">
      <c r="A2708" s="23">
        <v>2707</v>
      </c>
      <c r="B2708" s="5" t="s">
        <v>25</v>
      </c>
      <c r="C2708" s="3" t="s">
        <v>52</v>
      </c>
      <c r="D2708" s="3" t="s">
        <v>52</v>
      </c>
      <c r="E2708" s="3" t="s">
        <v>47</v>
      </c>
      <c r="F2708" s="3" t="s">
        <v>53</v>
      </c>
      <c r="G2708" s="3">
        <v>51</v>
      </c>
      <c r="H2708" s="3" t="s">
        <v>9</v>
      </c>
      <c r="I2708" s="3" t="s">
        <v>56</v>
      </c>
      <c r="J2708" s="3">
        <v>655</v>
      </c>
      <c r="K2708" s="3" t="s">
        <v>13</v>
      </c>
      <c r="L2708" s="3" t="s">
        <v>13</v>
      </c>
      <c r="M2708" s="3" t="s">
        <v>13</v>
      </c>
      <c r="N2708" s="33">
        <v>0</v>
      </c>
      <c r="O2708" s="3">
        <v>8</v>
      </c>
      <c r="P2708" s="3">
        <v>9.5530000000000008</v>
      </c>
      <c r="Q2708" s="3">
        <v>11.93</v>
      </c>
      <c r="R2708" s="3">
        <v>11.776999999999999</v>
      </c>
      <c r="S2708" s="6">
        <v>0</v>
      </c>
      <c r="T2708" s="6">
        <f>R2708-S2708</f>
        <v>11.776999999999999</v>
      </c>
      <c r="U2708" s="3">
        <v>12.391999999999999</v>
      </c>
      <c r="V2708" s="6">
        <f>U2708-S2708</f>
        <v>12.391999999999999</v>
      </c>
      <c r="W2708" s="6">
        <f>100 - (1 - (((U2708-T2708)/U2708)+(S2708/T2708)))*100</f>
        <v>4.9628792769528758</v>
      </c>
      <c r="X2708" s="3">
        <v>12.391999999999999</v>
      </c>
      <c r="Y2708" s="13">
        <f>(X2708-U2708)/U2708*100</f>
        <v>0</v>
      </c>
      <c r="Z2708" s="14">
        <f>IF(W2708&gt;10,"NA",Y2708)</f>
        <v>0</v>
      </c>
    </row>
    <row r="2709" spans="1:26" ht="19" x14ac:dyDescent="0.25">
      <c r="A2709" s="23">
        <v>2708</v>
      </c>
      <c r="B2709" s="5" t="s">
        <v>25</v>
      </c>
      <c r="C2709" s="3" t="s">
        <v>52</v>
      </c>
      <c r="D2709" s="3" t="s">
        <v>52</v>
      </c>
      <c r="E2709" s="3" t="s">
        <v>47</v>
      </c>
      <c r="F2709" s="3" t="s">
        <v>53</v>
      </c>
      <c r="G2709" s="3">
        <v>51</v>
      </c>
      <c r="H2709" s="3" t="s">
        <v>9</v>
      </c>
      <c r="I2709" s="3" t="s">
        <v>56</v>
      </c>
      <c r="J2709" s="3">
        <v>655</v>
      </c>
      <c r="K2709" s="3" t="s">
        <v>13</v>
      </c>
      <c r="L2709" s="3" t="s">
        <v>13</v>
      </c>
      <c r="M2709" s="3" t="s">
        <v>13</v>
      </c>
      <c r="N2709" s="33">
        <v>0</v>
      </c>
      <c r="O2709" s="3">
        <v>9</v>
      </c>
      <c r="P2709" s="3">
        <v>6.9290000000000003</v>
      </c>
      <c r="Q2709" s="3">
        <v>6.3460000000000001</v>
      </c>
      <c r="R2709" s="3">
        <v>6.1870000000000003</v>
      </c>
      <c r="S2709" s="6">
        <v>0</v>
      </c>
      <c r="T2709" s="6">
        <f>R2709-S2709</f>
        <v>6.1870000000000003</v>
      </c>
      <c r="U2709" s="3">
        <v>6.4909999999999997</v>
      </c>
      <c r="V2709" s="6">
        <f>U2709-S2709</f>
        <v>6.4909999999999997</v>
      </c>
      <c r="W2709" s="6">
        <f>100 - (1 - (((U2709-T2709)/U2709)+(S2709/T2709)))*100</f>
        <v>4.6834077954090247</v>
      </c>
      <c r="X2709" s="3">
        <v>6.4909999999999997</v>
      </c>
      <c r="Y2709" s="13">
        <f>(X2709-U2709)/U2709*100</f>
        <v>0</v>
      </c>
      <c r="Z2709" s="14">
        <f>IF(W2709&gt;10,"NA",Y2709)</f>
        <v>0</v>
      </c>
    </row>
    <row r="2710" spans="1:26" ht="19" x14ac:dyDescent="0.25">
      <c r="A2710" s="23">
        <v>2709</v>
      </c>
      <c r="B2710" s="5" t="s">
        <v>25</v>
      </c>
      <c r="C2710" s="3" t="s">
        <v>52</v>
      </c>
      <c r="D2710" s="3" t="s">
        <v>52</v>
      </c>
      <c r="E2710" s="3" t="s">
        <v>47</v>
      </c>
      <c r="F2710" s="3" t="s">
        <v>53</v>
      </c>
      <c r="G2710" s="3">
        <v>51</v>
      </c>
      <c r="H2710" s="3" t="s">
        <v>9</v>
      </c>
      <c r="I2710" s="3" t="s">
        <v>56</v>
      </c>
      <c r="J2710" s="3">
        <v>655</v>
      </c>
      <c r="K2710" s="3" t="s">
        <v>13</v>
      </c>
      <c r="L2710" s="3" t="s">
        <v>13</v>
      </c>
      <c r="M2710" s="3" t="s">
        <v>13</v>
      </c>
      <c r="N2710" s="33">
        <v>0</v>
      </c>
      <c r="O2710" s="3">
        <v>10</v>
      </c>
      <c r="P2710" s="3">
        <v>5.77</v>
      </c>
      <c r="Q2710" s="3">
        <v>5.51</v>
      </c>
      <c r="R2710" s="3">
        <v>5.4420000000000002</v>
      </c>
      <c r="S2710" s="6">
        <v>0.10299999999999999</v>
      </c>
      <c r="T2710" s="6">
        <f>R2710-S2710</f>
        <v>5.3390000000000004</v>
      </c>
      <c r="U2710" s="3">
        <v>6.4509999999999996</v>
      </c>
      <c r="V2710" s="6">
        <f>U2710-S2710</f>
        <v>6.3479999999999999</v>
      </c>
      <c r="W2710" s="6">
        <f>100 - (1 - (((U2710-T2710)/U2710)+(S2710/T2710)))*100</f>
        <v>19.166837800330853</v>
      </c>
      <c r="X2710" s="3">
        <v>6.4509999999999996</v>
      </c>
      <c r="Y2710" s="13">
        <f>(X2710-U2710)/U2710*100</f>
        <v>0</v>
      </c>
      <c r="Z2710" s="14" t="str">
        <f>IF(W2710&gt;10,"NA",Y2710)</f>
        <v>NA</v>
      </c>
    </row>
    <row r="2711" spans="1:26" ht="19" x14ac:dyDescent="0.25">
      <c r="A2711" s="23">
        <v>2710</v>
      </c>
      <c r="B2711" s="5" t="s">
        <v>25</v>
      </c>
      <c r="C2711" s="3" t="s">
        <v>52</v>
      </c>
      <c r="D2711" s="3" t="s">
        <v>52</v>
      </c>
      <c r="E2711" s="3" t="s">
        <v>47</v>
      </c>
      <c r="F2711" s="3" t="s">
        <v>53</v>
      </c>
      <c r="G2711" s="3">
        <v>51</v>
      </c>
      <c r="H2711" s="3" t="s">
        <v>9</v>
      </c>
      <c r="I2711" s="3" t="s">
        <v>56</v>
      </c>
      <c r="J2711" s="3">
        <v>655</v>
      </c>
      <c r="K2711" s="3" t="s">
        <v>13</v>
      </c>
      <c r="L2711" s="3" t="s">
        <v>13</v>
      </c>
      <c r="M2711" s="3" t="s">
        <v>13</v>
      </c>
      <c r="N2711" s="33">
        <v>1</v>
      </c>
      <c r="O2711" s="3">
        <v>11</v>
      </c>
      <c r="P2711" s="3">
        <v>3.1909999999999998</v>
      </c>
      <c r="Q2711" s="3">
        <v>1.9970000000000001</v>
      </c>
      <c r="R2711" s="3">
        <v>1.877</v>
      </c>
      <c r="S2711" s="6">
        <v>0</v>
      </c>
      <c r="T2711" s="6">
        <f>R2711-S2711</f>
        <v>1.877</v>
      </c>
      <c r="U2711" s="3">
        <v>2.278</v>
      </c>
      <c r="V2711" s="6">
        <f>U2711-S2711</f>
        <v>2.278</v>
      </c>
      <c r="W2711" s="6">
        <f>100 - (1 - (((U2711-T2711)/U2711)+(S2711/T2711)))*100</f>
        <v>17.603160667251984</v>
      </c>
      <c r="X2711" s="3">
        <v>2.278</v>
      </c>
      <c r="Y2711" s="13">
        <f>(X2711-U2711)/U2711*100</f>
        <v>0</v>
      </c>
      <c r="Z2711" s="14" t="str">
        <f>IF(W2711&gt;10,"NA",Y2711)</f>
        <v>NA</v>
      </c>
    </row>
    <row r="2712" spans="1:26" ht="19" x14ac:dyDescent="0.25">
      <c r="A2712" s="23">
        <v>2711</v>
      </c>
      <c r="B2712" s="5" t="s">
        <v>25</v>
      </c>
      <c r="C2712" s="3" t="s">
        <v>52</v>
      </c>
      <c r="D2712" s="3" t="s">
        <v>52</v>
      </c>
      <c r="E2712" s="3" t="s">
        <v>47</v>
      </c>
      <c r="F2712" s="3" t="s">
        <v>53</v>
      </c>
      <c r="G2712" s="3">
        <v>51</v>
      </c>
      <c r="H2712" s="3" t="s">
        <v>9</v>
      </c>
      <c r="I2712" s="3" t="s">
        <v>56</v>
      </c>
      <c r="J2712" s="3">
        <v>655</v>
      </c>
      <c r="K2712" s="3" t="s">
        <v>13</v>
      </c>
      <c r="L2712" s="3" t="s">
        <v>13</v>
      </c>
      <c r="M2712" s="3" t="s">
        <v>13</v>
      </c>
      <c r="N2712" s="33">
        <v>1</v>
      </c>
      <c r="O2712" s="3">
        <v>12</v>
      </c>
      <c r="P2712" s="3">
        <v>3.7</v>
      </c>
      <c r="Q2712" s="3">
        <v>2.4169999999999998</v>
      </c>
      <c r="R2712" s="3">
        <v>2.37</v>
      </c>
      <c r="S2712" s="6">
        <v>0</v>
      </c>
      <c r="T2712" s="6">
        <f>R2712-S2712</f>
        <v>2.37</v>
      </c>
      <c r="U2712" s="3">
        <v>2.37</v>
      </c>
      <c r="V2712" s="6">
        <f>U2712-S2712</f>
        <v>2.37</v>
      </c>
      <c r="W2712" s="6">
        <f>100 - (1 - (((U2712-T2712)/U2712)+(S2712/T2712)))*100</f>
        <v>0</v>
      </c>
      <c r="X2712" s="3">
        <v>2.37</v>
      </c>
      <c r="Y2712" s="13">
        <f>(X2712-U2712)/U2712*100</f>
        <v>0</v>
      </c>
      <c r="Z2712" s="14">
        <f>IF(W2712&gt;10,"NA",Y2712)</f>
        <v>0</v>
      </c>
    </row>
    <row r="2713" spans="1:26" ht="19" x14ac:dyDescent="0.25">
      <c r="A2713" s="23">
        <v>2712</v>
      </c>
      <c r="B2713" s="5" t="s">
        <v>25</v>
      </c>
      <c r="C2713" s="3" t="s">
        <v>52</v>
      </c>
      <c r="D2713" s="3" t="s">
        <v>52</v>
      </c>
      <c r="E2713" s="3" t="s">
        <v>47</v>
      </c>
      <c r="F2713" s="3" t="s">
        <v>53</v>
      </c>
      <c r="G2713" s="3">
        <v>52</v>
      </c>
      <c r="H2713" s="3" t="s">
        <v>9</v>
      </c>
      <c r="I2713" s="3" t="s">
        <v>36</v>
      </c>
      <c r="J2713" s="3">
        <v>636</v>
      </c>
      <c r="K2713" s="3">
        <v>28</v>
      </c>
      <c r="L2713" s="3">
        <v>24</v>
      </c>
      <c r="M2713" s="4">
        <f>PI()*(K2713/2)^2/1000+PI()*(L2713/2)^2/1000</f>
        <v>1.0681415022205296</v>
      </c>
      <c r="N2713" s="33">
        <v>1</v>
      </c>
      <c r="O2713" s="3">
        <v>1</v>
      </c>
      <c r="P2713" s="3">
        <v>4.5839999999999996</v>
      </c>
      <c r="Q2713" s="3">
        <v>3.7810000000000001</v>
      </c>
      <c r="R2713" s="3">
        <v>3.673</v>
      </c>
      <c r="S2713" s="6">
        <v>0</v>
      </c>
      <c r="T2713" s="6">
        <f>R2713-S2713</f>
        <v>3.673</v>
      </c>
      <c r="U2713" s="3">
        <v>3.78</v>
      </c>
      <c r="V2713" s="6">
        <f>U2713-S2713</f>
        <v>3.78</v>
      </c>
      <c r="W2713" s="6">
        <f>100 - (1 - (((U2713-T2713)/U2713)+(S2713/T2713)))*100</f>
        <v>2.8306878306878218</v>
      </c>
      <c r="X2713" s="3">
        <v>3.78</v>
      </c>
      <c r="Y2713" s="13">
        <f>(X2713-U2713)/U2713*100</f>
        <v>0</v>
      </c>
      <c r="Z2713" s="14">
        <f>IF(W2713&gt;10,"NA",Y2713)</f>
        <v>0</v>
      </c>
    </row>
    <row r="2714" spans="1:26" ht="19" x14ac:dyDescent="0.25">
      <c r="A2714" s="23">
        <v>2713</v>
      </c>
      <c r="B2714" s="5" t="s">
        <v>25</v>
      </c>
      <c r="C2714" s="3" t="s">
        <v>52</v>
      </c>
      <c r="D2714" s="3" t="s">
        <v>52</v>
      </c>
      <c r="E2714" s="3" t="s">
        <v>47</v>
      </c>
      <c r="F2714" s="3" t="s">
        <v>53</v>
      </c>
      <c r="G2714" s="3">
        <v>52</v>
      </c>
      <c r="H2714" s="3" t="s">
        <v>9</v>
      </c>
      <c r="I2714" s="3" t="s">
        <v>36</v>
      </c>
      <c r="J2714" s="3">
        <v>636</v>
      </c>
      <c r="K2714" s="3">
        <v>28</v>
      </c>
      <c r="L2714" s="3">
        <v>24</v>
      </c>
      <c r="M2714" s="4">
        <f>PI()*(K2714/2)^2/1000+PI()*(L2714/2)^2/1000</f>
        <v>1.0681415022205296</v>
      </c>
      <c r="N2714" s="33">
        <v>0</v>
      </c>
      <c r="O2714" s="3">
        <v>2</v>
      </c>
      <c r="P2714" s="3">
        <v>4.7519999999999998</v>
      </c>
      <c r="Q2714" s="3">
        <v>3.3959999999999999</v>
      </c>
      <c r="R2714" s="3">
        <v>3.331</v>
      </c>
      <c r="S2714" s="6">
        <v>0</v>
      </c>
      <c r="T2714" s="6">
        <f>R2714-S2714</f>
        <v>3.331</v>
      </c>
      <c r="U2714" s="3">
        <v>3.331</v>
      </c>
      <c r="V2714" s="6">
        <f>U2714-S2714</f>
        <v>3.331</v>
      </c>
      <c r="W2714" s="6">
        <f>100 - (1 - (((U2714-T2714)/U2714)+(S2714/T2714)))*100</f>
        <v>0</v>
      </c>
      <c r="X2714" s="3">
        <v>3.331</v>
      </c>
      <c r="Y2714" s="13">
        <f>(X2714-U2714)/U2714*100</f>
        <v>0</v>
      </c>
      <c r="Z2714" s="14">
        <f>IF(W2714&gt;10,"NA",Y2714)</f>
        <v>0</v>
      </c>
    </row>
    <row r="2715" spans="1:26" ht="19" x14ac:dyDescent="0.25">
      <c r="A2715" s="23">
        <v>2714</v>
      </c>
      <c r="B2715" s="5" t="s">
        <v>25</v>
      </c>
      <c r="C2715" s="3" t="s">
        <v>52</v>
      </c>
      <c r="D2715" s="3" t="s">
        <v>52</v>
      </c>
      <c r="E2715" s="3" t="s">
        <v>47</v>
      </c>
      <c r="F2715" s="3" t="s">
        <v>53</v>
      </c>
      <c r="G2715" s="3">
        <v>52</v>
      </c>
      <c r="H2715" s="3" t="s">
        <v>9</v>
      </c>
      <c r="I2715" s="3" t="s">
        <v>36</v>
      </c>
      <c r="J2715" s="3">
        <v>636</v>
      </c>
      <c r="K2715" s="3">
        <v>28</v>
      </c>
      <c r="L2715" s="3">
        <v>24</v>
      </c>
      <c r="M2715" s="4">
        <f>PI()*(K2715/2)^2/1000+PI()*(L2715/2)^2/1000</f>
        <v>1.0681415022205296</v>
      </c>
      <c r="N2715" s="33">
        <v>0</v>
      </c>
      <c r="O2715" s="3">
        <v>3</v>
      </c>
      <c r="P2715" s="3">
        <v>5.6920000000000002</v>
      </c>
      <c r="Q2715" s="3">
        <v>4.9729999999999999</v>
      </c>
      <c r="R2715" s="3">
        <v>4.9029999999999996</v>
      </c>
      <c r="S2715" s="6">
        <v>0</v>
      </c>
      <c r="T2715" s="6">
        <f>R2715-S2715</f>
        <v>4.9029999999999996</v>
      </c>
      <c r="U2715" s="3">
        <v>4.9210000000000003</v>
      </c>
      <c r="V2715" s="6">
        <f>U2715-S2715</f>
        <v>4.9210000000000003</v>
      </c>
      <c r="W2715" s="6">
        <f>100 - (1 - (((U2715-T2715)/U2715)+(S2715/T2715)))*100</f>
        <v>0.36577931314775469</v>
      </c>
      <c r="X2715" s="3">
        <v>4.9210000000000003</v>
      </c>
      <c r="Y2715" s="13">
        <f>(X2715-U2715)/U2715*100</f>
        <v>0</v>
      </c>
      <c r="Z2715" s="14">
        <f>IF(W2715&gt;10,"NA",Y2715)</f>
        <v>0</v>
      </c>
    </row>
    <row r="2716" spans="1:26" ht="19" x14ac:dyDescent="0.25">
      <c r="A2716" s="23">
        <v>2715</v>
      </c>
      <c r="B2716" s="5" t="s">
        <v>25</v>
      </c>
      <c r="C2716" s="3" t="s">
        <v>52</v>
      </c>
      <c r="D2716" s="3" t="s">
        <v>52</v>
      </c>
      <c r="E2716" s="3" t="s">
        <v>47</v>
      </c>
      <c r="F2716" s="3" t="s">
        <v>53</v>
      </c>
      <c r="G2716" s="3">
        <v>52</v>
      </c>
      <c r="H2716" s="3" t="s">
        <v>9</v>
      </c>
      <c r="I2716" s="3" t="s">
        <v>36</v>
      </c>
      <c r="J2716" s="3">
        <v>636</v>
      </c>
      <c r="K2716" s="3">
        <v>28</v>
      </c>
      <c r="L2716" s="3">
        <v>24</v>
      </c>
      <c r="M2716" s="4">
        <f>PI()*(K2716/2)^2/1000+PI()*(L2716/2)^2/1000</f>
        <v>1.0681415022205296</v>
      </c>
      <c r="N2716" s="33">
        <v>0</v>
      </c>
      <c r="O2716" s="3">
        <v>4</v>
      </c>
      <c r="P2716" s="3">
        <v>4.41</v>
      </c>
      <c r="Q2716" s="3">
        <v>3.3519999999999999</v>
      </c>
      <c r="R2716" s="3">
        <v>3.3519999999999999</v>
      </c>
      <c r="S2716" s="6">
        <v>0</v>
      </c>
      <c r="T2716" s="6">
        <f>R2716-S2716</f>
        <v>3.3519999999999999</v>
      </c>
      <c r="U2716" s="3">
        <v>3.956</v>
      </c>
      <c r="V2716" s="6">
        <f>U2716-S2716</f>
        <v>3.956</v>
      </c>
      <c r="W2716" s="6">
        <f>100 - (1 - (((U2716-T2716)/U2716)+(S2716/T2716)))*100</f>
        <v>15.267947421638013</v>
      </c>
      <c r="X2716" s="3">
        <v>3.956</v>
      </c>
      <c r="Y2716" s="13">
        <f>(X2716-U2716)/U2716*100</f>
        <v>0</v>
      </c>
      <c r="Z2716" s="14" t="str">
        <f>IF(W2716&gt;10,"NA",Y2716)</f>
        <v>NA</v>
      </c>
    </row>
    <row r="2717" spans="1:26" ht="19" x14ac:dyDescent="0.25">
      <c r="A2717" s="23">
        <v>2716</v>
      </c>
      <c r="B2717" s="5" t="s">
        <v>25</v>
      </c>
      <c r="C2717" s="3" t="s">
        <v>52</v>
      </c>
      <c r="D2717" s="3" t="s">
        <v>52</v>
      </c>
      <c r="E2717" s="3" t="s">
        <v>47</v>
      </c>
      <c r="F2717" s="3" t="s">
        <v>53</v>
      </c>
      <c r="G2717" s="3">
        <v>52</v>
      </c>
      <c r="H2717" s="3" t="s">
        <v>9</v>
      </c>
      <c r="I2717" s="3" t="s">
        <v>36</v>
      </c>
      <c r="J2717" s="3">
        <v>636</v>
      </c>
      <c r="K2717" s="3">
        <v>28</v>
      </c>
      <c r="L2717" s="3">
        <v>24</v>
      </c>
      <c r="M2717" s="4">
        <f>PI()*(K2717/2)^2/1000+PI()*(L2717/2)^2/1000</f>
        <v>1.0681415022205296</v>
      </c>
      <c r="N2717" s="33">
        <v>0</v>
      </c>
      <c r="O2717" s="3">
        <v>5</v>
      </c>
      <c r="P2717" s="3">
        <v>5.86</v>
      </c>
      <c r="Q2717" s="3">
        <v>4.7450000000000001</v>
      </c>
      <c r="R2717" s="3">
        <v>4.7450000000000001</v>
      </c>
      <c r="S2717" s="6">
        <v>0</v>
      </c>
      <c r="T2717" s="6">
        <f>R2717-S2717</f>
        <v>4.7450000000000001</v>
      </c>
      <c r="U2717" s="3">
        <v>4.8470000000000004</v>
      </c>
      <c r="V2717" s="6">
        <f>U2717-S2717</f>
        <v>4.8470000000000004</v>
      </c>
      <c r="W2717" s="6">
        <f>100 - (1 - (((U2717-T2717)/U2717)+(S2717/T2717)))*100</f>
        <v>2.1043944708066959</v>
      </c>
      <c r="X2717" s="3">
        <v>4.8470000000000004</v>
      </c>
      <c r="Y2717" s="13">
        <f>(X2717-U2717)/U2717*100</f>
        <v>0</v>
      </c>
      <c r="Z2717" s="14">
        <f>IF(W2717&gt;10,"NA",Y2717)</f>
        <v>0</v>
      </c>
    </row>
    <row r="2718" spans="1:26" ht="19" x14ac:dyDescent="0.25">
      <c r="A2718" s="23">
        <v>2717</v>
      </c>
      <c r="B2718" s="5" t="s">
        <v>25</v>
      </c>
      <c r="C2718" s="3" t="s">
        <v>52</v>
      </c>
      <c r="D2718" s="3" t="s">
        <v>52</v>
      </c>
      <c r="E2718" s="3" t="s">
        <v>47</v>
      </c>
      <c r="F2718" s="3" t="s">
        <v>53</v>
      </c>
      <c r="G2718" s="3">
        <v>52</v>
      </c>
      <c r="H2718" s="3" t="s">
        <v>9</v>
      </c>
      <c r="I2718" s="3" t="s">
        <v>36</v>
      </c>
      <c r="J2718" s="3">
        <v>636</v>
      </c>
      <c r="K2718" s="3">
        <v>28</v>
      </c>
      <c r="L2718" s="3">
        <v>24</v>
      </c>
      <c r="M2718" s="4">
        <f>PI()*(K2718/2)^2/1000+PI()*(L2718/2)^2/1000</f>
        <v>1.0681415022205296</v>
      </c>
      <c r="N2718" s="33">
        <v>0</v>
      </c>
      <c r="O2718" s="3">
        <v>6</v>
      </c>
      <c r="P2718" s="3">
        <v>5.3120000000000003</v>
      </c>
      <c r="Q2718" s="3">
        <v>4.0419999999999998</v>
      </c>
      <c r="R2718" s="3">
        <v>3.972</v>
      </c>
      <c r="S2718" s="6">
        <v>0</v>
      </c>
      <c r="T2718" s="6">
        <f>R2718-S2718</f>
        <v>3.972</v>
      </c>
      <c r="U2718" s="3">
        <v>4.5999999999999996</v>
      </c>
      <c r="V2718" s="6">
        <f>U2718-S2718</f>
        <v>4.5999999999999996</v>
      </c>
      <c r="W2718" s="6">
        <f>100 - (1 - (((U2718-T2718)/U2718)+(S2718/T2718)))*100</f>
        <v>13.65217391304347</v>
      </c>
      <c r="X2718" s="3">
        <v>4.5999999999999996</v>
      </c>
      <c r="Y2718" s="13">
        <f>(X2718-U2718)/U2718*100</f>
        <v>0</v>
      </c>
      <c r="Z2718" s="14" t="str">
        <f>IF(W2718&gt;10,"NA",Y2718)</f>
        <v>NA</v>
      </c>
    </row>
    <row r="2719" spans="1:26" ht="19" x14ac:dyDescent="0.25">
      <c r="A2719" s="23">
        <v>2718</v>
      </c>
      <c r="B2719" s="5" t="s">
        <v>25</v>
      </c>
      <c r="C2719" s="3" t="s">
        <v>52</v>
      </c>
      <c r="D2719" s="3" t="s">
        <v>52</v>
      </c>
      <c r="E2719" s="3" t="s">
        <v>47</v>
      </c>
      <c r="F2719" s="3" t="s">
        <v>53</v>
      </c>
      <c r="G2719" s="3">
        <v>52</v>
      </c>
      <c r="H2719" s="3" t="s">
        <v>9</v>
      </c>
      <c r="I2719" s="3" t="s">
        <v>36</v>
      </c>
      <c r="J2719" s="3">
        <v>636</v>
      </c>
      <c r="K2719" s="3">
        <v>28</v>
      </c>
      <c r="L2719" s="3">
        <v>24</v>
      </c>
      <c r="M2719" s="4">
        <f>PI()*(K2719/2)^2/1000+PI()*(L2719/2)^2/1000</f>
        <v>1.0681415022205296</v>
      </c>
      <c r="N2719" s="33">
        <v>1</v>
      </c>
      <c r="O2719" s="3">
        <v>7</v>
      </c>
      <c r="P2719" s="3">
        <v>3.0640000000000001</v>
      </c>
      <c r="Q2719" s="3">
        <v>2.6539999999999999</v>
      </c>
      <c r="R2719" s="3">
        <v>2.544</v>
      </c>
      <c r="S2719" s="6">
        <v>0</v>
      </c>
      <c r="T2719" s="6">
        <f>R2719-S2719</f>
        <v>2.544</v>
      </c>
      <c r="U2719" s="3">
        <v>2.5790000000000002</v>
      </c>
      <c r="V2719" s="6">
        <f>U2719-S2719</f>
        <v>2.5790000000000002</v>
      </c>
      <c r="W2719" s="6">
        <f>100 - (1 - (((U2719-T2719)/U2719)+(S2719/T2719)))*100</f>
        <v>1.357115160915086</v>
      </c>
      <c r="X2719" s="3">
        <v>2.5790000000000002</v>
      </c>
      <c r="Y2719" s="13">
        <f>(X2719-U2719)/U2719*100</f>
        <v>0</v>
      </c>
      <c r="Z2719" s="14">
        <f>IF(W2719&gt;10,"NA",Y2719)</f>
        <v>0</v>
      </c>
    </row>
    <row r="2720" spans="1:26" ht="19" x14ac:dyDescent="0.25">
      <c r="A2720" s="23">
        <v>2719</v>
      </c>
      <c r="B2720" s="5" t="s">
        <v>25</v>
      </c>
      <c r="C2720" s="3" t="s">
        <v>52</v>
      </c>
      <c r="D2720" s="3" t="s">
        <v>52</v>
      </c>
      <c r="E2720" s="3" t="s">
        <v>47</v>
      </c>
      <c r="F2720" s="3" t="s">
        <v>53</v>
      </c>
      <c r="G2720" s="3">
        <v>52</v>
      </c>
      <c r="H2720" s="3" t="s">
        <v>9</v>
      </c>
      <c r="I2720" s="3" t="s">
        <v>36</v>
      </c>
      <c r="J2720" s="3">
        <v>636</v>
      </c>
      <c r="K2720" s="3">
        <v>28</v>
      </c>
      <c r="L2720" s="3">
        <v>24</v>
      </c>
      <c r="M2720" s="4">
        <f>PI()*(K2720/2)^2/1000+PI()*(L2720/2)^2/1000</f>
        <v>1.0681415022205296</v>
      </c>
      <c r="N2720" s="33">
        <v>1</v>
      </c>
      <c r="O2720" s="3">
        <v>8</v>
      </c>
      <c r="P2720" s="3">
        <v>4.3869999999999996</v>
      </c>
      <c r="Q2720" s="3">
        <v>4.7519999999999998</v>
      </c>
      <c r="R2720" s="3">
        <v>4.6459999999999999</v>
      </c>
      <c r="S2720" s="6">
        <v>0</v>
      </c>
      <c r="T2720" s="6">
        <f>R2720-S2720</f>
        <v>4.6459999999999999</v>
      </c>
      <c r="U2720" s="3">
        <v>4.923</v>
      </c>
      <c r="V2720" s="6">
        <f>U2720-S2720</f>
        <v>4.923</v>
      </c>
      <c r="W2720" s="6">
        <f>100 - (1 - (((U2720-T2720)/U2720)+(S2720/T2720)))*100</f>
        <v>5.6266504164127582</v>
      </c>
      <c r="X2720" s="3">
        <v>4.923</v>
      </c>
      <c r="Y2720" s="13">
        <f>(X2720-U2720)/U2720*100</f>
        <v>0</v>
      </c>
      <c r="Z2720" s="14">
        <f>IF(W2720&gt;10,"NA",Y2720)</f>
        <v>0</v>
      </c>
    </row>
    <row r="2721" spans="1:26" ht="19" x14ac:dyDescent="0.25">
      <c r="A2721" s="23">
        <v>2720</v>
      </c>
      <c r="B2721" s="5" t="s">
        <v>25</v>
      </c>
      <c r="C2721" s="3" t="s">
        <v>52</v>
      </c>
      <c r="D2721" s="3" t="s">
        <v>52</v>
      </c>
      <c r="E2721" s="3" t="s">
        <v>47</v>
      </c>
      <c r="F2721" s="3" t="s">
        <v>53</v>
      </c>
      <c r="G2721" s="3">
        <v>52</v>
      </c>
      <c r="H2721" s="3" t="s">
        <v>9</v>
      </c>
      <c r="I2721" s="3" t="s">
        <v>36</v>
      </c>
      <c r="J2721" s="3">
        <v>636</v>
      </c>
      <c r="K2721" s="3">
        <v>28</v>
      </c>
      <c r="L2721" s="3">
        <v>24</v>
      </c>
      <c r="M2721" s="4">
        <f>PI()*(K2721/2)^2/1000+PI()*(L2721/2)^2/1000</f>
        <v>1.0681415022205296</v>
      </c>
      <c r="N2721" s="33">
        <v>1</v>
      </c>
      <c r="O2721" s="3">
        <v>9</v>
      </c>
      <c r="P2721" s="3">
        <v>4.8079999999999998</v>
      </c>
      <c r="Q2721" s="3">
        <v>4.4009999999999998</v>
      </c>
      <c r="R2721" s="3">
        <v>4.3499999999999996</v>
      </c>
      <c r="S2721" s="6">
        <v>0</v>
      </c>
      <c r="T2721" s="6">
        <f>R2721-S2721</f>
        <v>4.3499999999999996</v>
      </c>
      <c r="U2721" s="3">
        <v>4.42</v>
      </c>
      <c r="V2721" s="6">
        <f>U2721-S2721</f>
        <v>4.42</v>
      </c>
      <c r="W2721" s="6">
        <f>100 - (1 - (((U2721-T2721)/U2721)+(S2721/T2721)))*100</f>
        <v>1.5837104072398205</v>
      </c>
      <c r="X2721" s="3">
        <v>4.42</v>
      </c>
      <c r="Y2721" s="13">
        <f>(X2721-U2721)/U2721*100</f>
        <v>0</v>
      </c>
      <c r="Z2721" s="14">
        <f>IF(W2721&gt;10,"NA",Y2721)</f>
        <v>0</v>
      </c>
    </row>
    <row r="2722" spans="1:26" ht="19" x14ac:dyDescent="0.25">
      <c r="A2722" s="23">
        <v>2721</v>
      </c>
      <c r="B2722" s="5" t="s">
        <v>25</v>
      </c>
      <c r="C2722" s="3" t="s">
        <v>52</v>
      </c>
      <c r="D2722" s="3" t="s">
        <v>52</v>
      </c>
      <c r="E2722" s="3" t="s">
        <v>47</v>
      </c>
      <c r="F2722" s="3" t="s">
        <v>53</v>
      </c>
      <c r="G2722" s="3">
        <v>52</v>
      </c>
      <c r="H2722" s="3" t="s">
        <v>9</v>
      </c>
      <c r="I2722" s="3" t="s">
        <v>36</v>
      </c>
      <c r="J2722" s="3">
        <v>636</v>
      </c>
      <c r="K2722" s="3">
        <v>28</v>
      </c>
      <c r="L2722" s="3">
        <v>24</v>
      </c>
      <c r="M2722" s="4">
        <f>PI()*(K2722/2)^2/1000+PI()*(L2722/2)^2/1000</f>
        <v>1.0681415022205296</v>
      </c>
      <c r="N2722" s="33">
        <v>1</v>
      </c>
      <c r="O2722" s="3">
        <v>10</v>
      </c>
      <c r="P2722" s="3">
        <v>2.09</v>
      </c>
      <c r="Q2722" s="3">
        <v>1.756</v>
      </c>
      <c r="R2722" s="3">
        <v>1.7150000000000001</v>
      </c>
      <c r="S2722" s="6">
        <v>0</v>
      </c>
      <c r="T2722" s="6">
        <f>R2722-S2722</f>
        <v>1.7150000000000001</v>
      </c>
      <c r="U2722" s="3">
        <v>1.7150000000000001</v>
      </c>
      <c r="V2722" s="6">
        <f>U2722-S2722</f>
        <v>1.7150000000000001</v>
      </c>
      <c r="W2722" s="6">
        <f>100 - (1 - (((U2722-T2722)/U2722)+(S2722/T2722)))*100</f>
        <v>0</v>
      </c>
      <c r="X2722" s="3">
        <v>1.7150000000000001</v>
      </c>
      <c r="Y2722" s="13">
        <f>(X2722-U2722)/U2722*100</f>
        <v>0</v>
      </c>
      <c r="Z2722" s="14">
        <f>IF(W2722&gt;10,"NA",Y2722)</f>
        <v>0</v>
      </c>
    </row>
    <row r="2723" spans="1:26" ht="19" x14ac:dyDescent="0.25">
      <c r="A2723" s="23">
        <v>2722</v>
      </c>
      <c r="B2723" s="5" t="s">
        <v>25</v>
      </c>
      <c r="C2723" s="3" t="s">
        <v>52</v>
      </c>
      <c r="D2723" s="3" t="s">
        <v>52</v>
      </c>
      <c r="E2723" s="3" t="s">
        <v>47</v>
      </c>
      <c r="F2723" s="3" t="s">
        <v>53</v>
      </c>
      <c r="G2723" s="3">
        <v>52</v>
      </c>
      <c r="H2723" s="3" t="s">
        <v>17</v>
      </c>
      <c r="I2723" s="3" t="s">
        <v>36</v>
      </c>
      <c r="J2723" s="3">
        <v>636</v>
      </c>
      <c r="K2723" s="3">
        <v>28</v>
      </c>
      <c r="L2723" s="3">
        <v>24</v>
      </c>
      <c r="M2723" s="4">
        <f>PI()*(K2723/2)^2/1000+PI()*(L2723/2)^2/1000</f>
        <v>1.0681415022205296</v>
      </c>
      <c r="N2723" s="33">
        <v>0</v>
      </c>
      <c r="O2723" s="3">
        <v>1</v>
      </c>
      <c r="P2723" s="3">
        <v>4.6059999999999999</v>
      </c>
      <c r="Q2723" s="3">
        <v>3.093</v>
      </c>
      <c r="R2723" s="3">
        <v>3.1760000000000002</v>
      </c>
      <c r="S2723" s="6">
        <v>0</v>
      </c>
      <c r="T2723" s="6">
        <f>R2723-S2723</f>
        <v>3.1760000000000002</v>
      </c>
      <c r="U2723" s="3">
        <v>3.7290000000000001</v>
      </c>
      <c r="V2723" s="6">
        <f>U2723-S2723</f>
        <v>3.7290000000000001</v>
      </c>
      <c r="W2723" s="6">
        <f>100 - (1 - (((U2723-T2723)/U2723)+(S2723/T2723)))*100</f>
        <v>14.829713059801549</v>
      </c>
      <c r="X2723" s="3">
        <v>3.7290000000000001</v>
      </c>
      <c r="Y2723" s="13">
        <f>(X2723-U2723)/U2723*100</f>
        <v>0</v>
      </c>
      <c r="Z2723" s="14" t="str">
        <f>IF(W2723&gt;10,"NA",Y2723)</f>
        <v>NA</v>
      </c>
    </row>
    <row r="2724" spans="1:26" ht="19" x14ac:dyDescent="0.25">
      <c r="A2724" s="23">
        <v>2723</v>
      </c>
      <c r="B2724" s="5" t="s">
        <v>25</v>
      </c>
      <c r="C2724" s="3" t="s">
        <v>52</v>
      </c>
      <c r="D2724" s="3" t="s">
        <v>52</v>
      </c>
      <c r="E2724" s="3" t="s">
        <v>47</v>
      </c>
      <c r="F2724" s="3" t="s">
        <v>53</v>
      </c>
      <c r="G2724" s="3">
        <v>52</v>
      </c>
      <c r="H2724" s="3" t="s">
        <v>17</v>
      </c>
      <c r="I2724" s="3" t="s">
        <v>36</v>
      </c>
      <c r="J2724" s="3">
        <v>636</v>
      </c>
      <c r="K2724" s="3">
        <v>28</v>
      </c>
      <c r="L2724" s="3">
        <v>24</v>
      </c>
      <c r="M2724" s="4">
        <f>PI()*(K2724/2)^2/1000+PI()*(L2724/2)^2/1000</f>
        <v>1.0681415022205296</v>
      </c>
      <c r="N2724" s="33">
        <v>0</v>
      </c>
      <c r="O2724" s="3">
        <v>2</v>
      </c>
      <c r="P2724" s="3">
        <v>4.9210000000000003</v>
      </c>
      <c r="Q2724" s="3">
        <v>4.9480000000000004</v>
      </c>
      <c r="R2724" s="3">
        <v>4.9269999999999996</v>
      </c>
      <c r="S2724" s="6">
        <v>0</v>
      </c>
      <c r="T2724" s="6">
        <f>R2724-S2724</f>
        <v>4.9269999999999996</v>
      </c>
      <c r="U2724" s="3">
        <v>5.0940000000000003</v>
      </c>
      <c r="V2724" s="6">
        <f>U2724-S2724</f>
        <v>5.0940000000000003</v>
      </c>
      <c r="W2724" s="6">
        <f>100 - (1 - (((U2724-T2724)/U2724)+(S2724/T2724)))*100</f>
        <v>3.2783667059285619</v>
      </c>
      <c r="X2724" s="3">
        <v>5.0940000000000003</v>
      </c>
      <c r="Y2724" s="13">
        <f>(X2724-U2724)/U2724*100</f>
        <v>0</v>
      </c>
      <c r="Z2724" s="14">
        <f>IF(W2724&gt;10,"NA",Y2724)</f>
        <v>0</v>
      </c>
    </row>
    <row r="2725" spans="1:26" ht="19" x14ac:dyDescent="0.25">
      <c r="A2725" s="23">
        <v>2724</v>
      </c>
      <c r="B2725" s="5" t="s">
        <v>25</v>
      </c>
      <c r="C2725" s="3" t="s">
        <v>52</v>
      </c>
      <c r="D2725" s="3" t="s">
        <v>52</v>
      </c>
      <c r="E2725" s="3" t="s">
        <v>47</v>
      </c>
      <c r="F2725" s="3" t="s">
        <v>53</v>
      </c>
      <c r="G2725" s="3">
        <v>52</v>
      </c>
      <c r="H2725" s="3" t="s">
        <v>17</v>
      </c>
      <c r="I2725" s="3" t="s">
        <v>36</v>
      </c>
      <c r="J2725" s="3">
        <v>636</v>
      </c>
      <c r="K2725" s="3">
        <v>28</v>
      </c>
      <c r="L2725" s="3">
        <v>24</v>
      </c>
      <c r="M2725" s="4">
        <f>PI()*(K2725/2)^2/1000+PI()*(L2725/2)^2/1000</f>
        <v>1.0681415022205296</v>
      </c>
      <c r="N2725" s="33">
        <v>0</v>
      </c>
      <c r="O2725" s="3">
        <v>3</v>
      </c>
      <c r="P2725" s="3">
        <v>4.1059999999999999</v>
      </c>
      <c r="Q2725" s="3">
        <v>4.431</v>
      </c>
      <c r="R2725" s="3">
        <v>4.444</v>
      </c>
      <c r="S2725" s="6">
        <v>0</v>
      </c>
      <c r="T2725" s="6">
        <f>R2725-S2725</f>
        <v>4.444</v>
      </c>
      <c r="U2725" s="3">
        <v>4.5570000000000004</v>
      </c>
      <c r="V2725" s="6">
        <f>U2725-S2725</f>
        <v>4.5570000000000004</v>
      </c>
      <c r="W2725" s="6">
        <f>100 - (1 - (((U2725-T2725)/U2725)+(S2725/T2725)))*100</f>
        <v>2.4797015580425779</v>
      </c>
      <c r="X2725" s="3">
        <v>4.5570000000000004</v>
      </c>
      <c r="Y2725" s="13">
        <f>(X2725-U2725)/U2725*100</f>
        <v>0</v>
      </c>
      <c r="Z2725" s="14">
        <f>IF(W2725&gt;10,"NA",Y2725)</f>
        <v>0</v>
      </c>
    </row>
    <row r="2726" spans="1:26" ht="19" x14ac:dyDescent="0.25">
      <c r="A2726" s="23">
        <v>2725</v>
      </c>
      <c r="B2726" s="5" t="s">
        <v>25</v>
      </c>
      <c r="C2726" s="3" t="s">
        <v>52</v>
      </c>
      <c r="D2726" s="3" t="s">
        <v>52</v>
      </c>
      <c r="E2726" s="3" t="s">
        <v>47</v>
      </c>
      <c r="F2726" s="3" t="s">
        <v>53</v>
      </c>
      <c r="G2726" s="3">
        <v>52</v>
      </c>
      <c r="H2726" s="3" t="s">
        <v>17</v>
      </c>
      <c r="I2726" s="3" t="s">
        <v>36</v>
      </c>
      <c r="J2726" s="3">
        <v>636</v>
      </c>
      <c r="K2726" s="3">
        <v>28</v>
      </c>
      <c r="L2726" s="3">
        <v>24</v>
      </c>
      <c r="M2726" s="4">
        <f>PI()*(K2726/2)^2/1000+PI()*(L2726/2)^2/1000</f>
        <v>1.0681415022205296</v>
      </c>
      <c r="N2726" s="33">
        <v>1</v>
      </c>
      <c r="O2726" s="3">
        <v>4</v>
      </c>
      <c r="P2726" s="3">
        <v>4.024</v>
      </c>
      <c r="Q2726" s="3">
        <v>2.883</v>
      </c>
      <c r="R2726" s="3">
        <v>2.8660000000000001</v>
      </c>
      <c r="S2726" s="6">
        <v>0</v>
      </c>
      <c r="T2726" s="6">
        <f>R2726-S2726</f>
        <v>2.8660000000000001</v>
      </c>
      <c r="U2726" s="3">
        <v>2.8660000000000001</v>
      </c>
      <c r="V2726" s="6">
        <f>U2726-S2726</f>
        <v>2.8660000000000001</v>
      </c>
      <c r="W2726" s="6">
        <f>100 - (1 - (((U2726-T2726)/U2726)+(S2726/T2726)))*100</f>
        <v>0</v>
      </c>
      <c r="X2726" s="3">
        <v>2.8660000000000001</v>
      </c>
      <c r="Y2726" s="13">
        <f>(X2726-U2726)/U2726*100</f>
        <v>0</v>
      </c>
      <c r="Z2726" s="14">
        <f>IF(W2726&gt;10,"NA",Y2726)</f>
        <v>0</v>
      </c>
    </row>
    <row r="2727" spans="1:26" ht="19" x14ac:dyDescent="0.25">
      <c r="A2727" s="23">
        <v>2726</v>
      </c>
      <c r="B2727" s="5" t="s">
        <v>25</v>
      </c>
      <c r="C2727" s="3" t="s">
        <v>52</v>
      </c>
      <c r="D2727" s="3" t="s">
        <v>52</v>
      </c>
      <c r="E2727" s="3" t="s">
        <v>47</v>
      </c>
      <c r="F2727" s="3" t="s">
        <v>53</v>
      </c>
      <c r="G2727" s="3">
        <v>52</v>
      </c>
      <c r="H2727" s="3" t="s">
        <v>17</v>
      </c>
      <c r="I2727" s="3" t="s">
        <v>36</v>
      </c>
      <c r="J2727" s="3">
        <v>636</v>
      </c>
      <c r="K2727" s="3">
        <v>28</v>
      </c>
      <c r="L2727" s="3">
        <v>24</v>
      </c>
      <c r="M2727" s="4">
        <f>PI()*(K2727/2)^2/1000+PI()*(L2727/2)^2/1000</f>
        <v>1.0681415022205296</v>
      </c>
      <c r="N2727" s="33">
        <v>1</v>
      </c>
      <c r="O2727" s="3">
        <v>5</v>
      </c>
      <c r="P2727" s="3">
        <v>4.6870000000000003</v>
      </c>
      <c r="Q2727" s="3">
        <v>4.3230000000000004</v>
      </c>
      <c r="R2727" s="3">
        <v>4.2460000000000004</v>
      </c>
      <c r="S2727" s="6">
        <v>0</v>
      </c>
      <c r="T2727" s="6">
        <f>R2727-S2727</f>
        <v>4.2460000000000004</v>
      </c>
      <c r="U2727" s="3">
        <v>4.2460000000000004</v>
      </c>
      <c r="V2727" s="6">
        <f>U2727-S2727</f>
        <v>4.2460000000000004</v>
      </c>
      <c r="W2727" s="6">
        <f>100 - (1 - (((U2727-T2727)/U2727)+(S2727/T2727)))*100</f>
        <v>0</v>
      </c>
      <c r="X2727" s="3">
        <v>4.2460000000000004</v>
      </c>
      <c r="Y2727" s="13">
        <f>(X2727-U2727)/U2727*100</f>
        <v>0</v>
      </c>
      <c r="Z2727" s="14">
        <f>IF(W2727&gt;10,"NA",Y2727)</f>
        <v>0</v>
      </c>
    </row>
    <row r="2728" spans="1:26" ht="19" x14ac:dyDescent="0.25">
      <c r="A2728" s="23">
        <v>2727</v>
      </c>
      <c r="B2728" s="5" t="s">
        <v>25</v>
      </c>
      <c r="C2728" s="3" t="s">
        <v>52</v>
      </c>
      <c r="D2728" s="3" t="s">
        <v>52</v>
      </c>
      <c r="E2728" s="3" t="s">
        <v>47</v>
      </c>
      <c r="F2728" s="3" t="s">
        <v>53</v>
      </c>
      <c r="G2728" s="3">
        <v>52</v>
      </c>
      <c r="H2728" s="3" t="s">
        <v>17</v>
      </c>
      <c r="I2728" s="3" t="s">
        <v>36</v>
      </c>
      <c r="J2728" s="3">
        <v>636</v>
      </c>
      <c r="K2728" s="3">
        <v>28</v>
      </c>
      <c r="L2728" s="3">
        <v>24</v>
      </c>
      <c r="M2728" s="4">
        <f>PI()*(K2728/2)^2/1000+PI()*(L2728/2)^2/1000</f>
        <v>1.0681415022205296</v>
      </c>
      <c r="N2728" s="33">
        <v>0</v>
      </c>
      <c r="O2728" s="3">
        <v>6</v>
      </c>
      <c r="P2728" s="3">
        <v>5.9039999999999999</v>
      </c>
      <c r="Q2728" s="3">
        <v>6.2939999999999996</v>
      </c>
      <c r="R2728" s="3">
        <v>6.2149999999999999</v>
      </c>
      <c r="S2728" s="6">
        <v>0</v>
      </c>
      <c r="T2728" s="6">
        <f>R2728-S2728</f>
        <v>6.2149999999999999</v>
      </c>
      <c r="U2728" s="3">
        <v>6.2969999999999997</v>
      </c>
      <c r="V2728" s="6">
        <f>U2728-S2728</f>
        <v>6.2969999999999997</v>
      </c>
      <c r="W2728" s="6">
        <f>100 - (1 - (((U2728-T2728)/U2728)+(S2728/T2728)))*100</f>
        <v>1.3022074003493742</v>
      </c>
      <c r="X2728" s="3">
        <v>6.2969999999999997</v>
      </c>
      <c r="Y2728" s="13">
        <f>(X2728-U2728)/U2728*100</f>
        <v>0</v>
      </c>
      <c r="Z2728" s="14">
        <f>IF(W2728&gt;10,"NA",Y2728)</f>
        <v>0</v>
      </c>
    </row>
    <row r="2729" spans="1:26" ht="19" x14ac:dyDescent="0.25">
      <c r="A2729" s="23">
        <v>2728</v>
      </c>
      <c r="B2729" s="5" t="s">
        <v>25</v>
      </c>
      <c r="C2729" s="3" t="s">
        <v>52</v>
      </c>
      <c r="D2729" s="3" t="s">
        <v>52</v>
      </c>
      <c r="E2729" s="3" t="s">
        <v>47</v>
      </c>
      <c r="F2729" s="3" t="s">
        <v>53</v>
      </c>
      <c r="G2729" s="3">
        <v>52</v>
      </c>
      <c r="H2729" s="3" t="s">
        <v>17</v>
      </c>
      <c r="I2729" s="3" t="s">
        <v>36</v>
      </c>
      <c r="J2729" s="3">
        <v>636</v>
      </c>
      <c r="K2729" s="3">
        <v>28</v>
      </c>
      <c r="L2729" s="3">
        <v>24</v>
      </c>
      <c r="M2729" s="4">
        <f>PI()*(K2729/2)^2/1000+PI()*(L2729/2)^2/1000</f>
        <v>1.0681415022205296</v>
      </c>
      <c r="N2729" s="33">
        <v>0</v>
      </c>
      <c r="O2729" s="3">
        <v>7</v>
      </c>
      <c r="P2729" s="3">
        <v>5.0679999999999996</v>
      </c>
      <c r="Q2729" s="3">
        <v>5.5670000000000002</v>
      </c>
      <c r="R2729" s="3">
        <v>5.4470000000000001</v>
      </c>
      <c r="S2729" s="6">
        <v>0</v>
      </c>
      <c r="T2729" s="6">
        <f>R2729-S2729</f>
        <v>5.4470000000000001</v>
      </c>
      <c r="U2729" s="3">
        <v>5.4470000000000001</v>
      </c>
      <c r="V2729" s="6">
        <f>U2729-S2729</f>
        <v>5.4470000000000001</v>
      </c>
      <c r="W2729" s="6">
        <f>100 - (1 - (((U2729-T2729)/U2729)+(S2729/T2729)))*100</f>
        <v>0</v>
      </c>
      <c r="X2729" s="3">
        <v>5.4470000000000001</v>
      </c>
      <c r="Y2729" s="13">
        <f>(X2729-U2729)/U2729*100</f>
        <v>0</v>
      </c>
      <c r="Z2729" s="14">
        <f>IF(W2729&gt;10,"NA",Y2729)</f>
        <v>0</v>
      </c>
    </row>
    <row r="2730" spans="1:26" ht="19" x14ac:dyDescent="0.25">
      <c r="A2730" s="23">
        <v>2729</v>
      </c>
      <c r="B2730" s="5" t="s">
        <v>25</v>
      </c>
      <c r="C2730" s="3" t="s">
        <v>52</v>
      </c>
      <c r="D2730" s="3" t="s">
        <v>52</v>
      </c>
      <c r="E2730" s="3" t="s">
        <v>47</v>
      </c>
      <c r="F2730" s="3" t="s">
        <v>53</v>
      </c>
      <c r="G2730" s="3">
        <v>52</v>
      </c>
      <c r="H2730" s="3" t="s">
        <v>17</v>
      </c>
      <c r="I2730" s="3" t="s">
        <v>36</v>
      </c>
      <c r="J2730" s="3">
        <v>636</v>
      </c>
      <c r="K2730" s="3">
        <v>28</v>
      </c>
      <c r="L2730" s="3">
        <v>24</v>
      </c>
      <c r="M2730" s="4">
        <f>PI()*(K2730/2)^2/1000+PI()*(L2730/2)^2/1000</f>
        <v>1.0681415022205296</v>
      </c>
      <c r="N2730" s="33">
        <v>0</v>
      </c>
      <c r="O2730" s="3">
        <v>8</v>
      </c>
      <c r="P2730" s="3">
        <v>3.5630000000000002</v>
      </c>
      <c r="Q2730" s="3">
        <v>3.2269999999999999</v>
      </c>
      <c r="R2730" s="3">
        <v>3.206</v>
      </c>
      <c r="S2730" s="6">
        <v>0</v>
      </c>
      <c r="T2730" s="6">
        <f>R2730-S2730</f>
        <v>3.206</v>
      </c>
      <c r="U2730" s="3">
        <v>3.464</v>
      </c>
      <c r="V2730" s="6">
        <f>U2730-S2730</f>
        <v>3.464</v>
      </c>
      <c r="W2730" s="6">
        <f>100 - (1 - (((U2730-T2730)/U2730)+(S2730/T2730)))*100</f>
        <v>7.4480369515011517</v>
      </c>
      <c r="X2730" s="3">
        <v>3.464</v>
      </c>
      <c r="Y2730" s="13">
        <f>(X2730-U2730)/U2730*100</f>
        <v>0</v>
      </c>
      <c r="Z2730" s="14">
        <f>IF(W2730&gt;10,"NA",Y2730)</f>
        <v>0</v>
      </c>
    </row>
    <row r="2731" spans="1:26" ht="19" x14ac:dyDescent="0.25">
      <c r="A2731" s="23">
        <v>2730</v>
      </c>
      <c r="B2731" s="5" t="s">
        <v>25</v>
      </c>
      <c r="C2731" s="3" t="s">
        <v>52</v>
      </c>
      <c r="D2731" s="3" t="s">
        <v>52</v>
      </c>
      <c r="E2731" s="3" t="s">
        <v>47</v>
      </c>
      <c r="F2731" s="3" t="s">
        <v>53</v>
      </c>
      <c r="G2731" s="3">
        <v>52</v>
      </c>
      <c r="H2731" s="3" t="s">
        <v>17</v>
      </c>
      <c r="I2731" s="3" t="s">
        <v>36</v>
      </c>
      <c r="J2731" s="3">
        <v>636</v>
      </c>
      <c r="K2731" s="3">
        <v>28</v>
      </c>
      <c r="L2731" s="3">
        <v>24</v>
      </c>
      <c r="M2731" s="4">
        <f>PI()*(K2731/2)^2/1000+PI()*(L2731/2)^2/1000</f>
        <v>1.0681415022205296</v>
      </c>
      <c r="N2731" s="33">
        <v>0</v>
      </c>
      <c r="O2731" s="3">
        <v>9</v>
      </c>
      <c r="P2731" s="3">
        <v>3.0950000000000002</v>
      </c>
      <c r="Q2731" s="3">
        <v>1.9550000000000001</v>
      </c>
      <c r="R2731" s="3">
        <v>1.976</v>
      </c>
      <c r="S2731" s="6">
        <v>0</v>
      </c>
      <c r="T2731" s="6">
        <f>R2731-S2731</f>
        <v>1.976</v>
      </c>
      <c r="U2731" s="3">
        <v>2.17</v>
      </c>
      <c r="V2731" s="6">
        <f>U2731-S2731</f>
        <v>2.17</v>
      </c>
      <c r="W2731" s="6">
        <f>100 - (1 - (((U2731-T2731)/U2731)+(S2731/T2731)))*100</f>
        <v>8.9400921658986192</v>
      </c>
      <c r="X2731" s="3">
        <v>2.17</v>
      </c>
      <c r="Y2731" s="13">
        <f>(X2731-U2731)/U2731*100</f>
        <v>0</v>
      </c>
      <c r="Z2731" s="14">
        <f>IF(W2731&gt;10,"NA",Y2731)</f>
        <v>0</v>
      </c>
    </row>
    <row r="2732" spans="1:26" ht="19" x14ac:dyDescent="0.25">
      <c r="A2732" s="23">
        <v>2731</v>
      </c>
      <c r="B2732" s="5" t="s">
        <v>25</v>
      </c>
      <c r="C2732" s="3" t="s">
        <v>52</v>
      </c>
      <c r="D2732" s="3" t="s">
        <v>52</v>
      </c>
      <c r="E2732" s="3" t="s">
        <v>47</v>
      </c>
      <c r="F2732" s="3" t="s">
        <v>53</v>
      </c>
      <c r="G2732" s="3">
        <v>52</v>
      </c>
      <c r="H2732" s="3" t="s">
        <v>17</v>
      </c>
      <c r="I2732" s="3" t="s">
        <v>36</v>
      </c>
      <c r="J2732" s="3">
        <v>636</v>
      </c>
      <c r="K2732" s="3">
        <v>28</v>
      </c>
      <c r="L2732" s="3">
        <v>24</v>
      </c>
      <c r="M2732" s="4">
        <f>PI()*(K2732/2)^2/1000+PI()*(L2732/2)^2/1000</f>
        <v>1.0681415022205296</v>
      </c>
      <c r="N2732" s="33">
        <v>0</v>
      </c>
      <c r="O2732" s="3">
        <v>10</v>
      </c>
      <c r="P2732" s="3">
        <v>5.4349999999999996</v>
      </c>
      <c r="Q2732" s="3">
        <v>4.3230000000000004</v>
      </c>
      <c r="R2732" s="3">
        <v>4.3310000000000004</v>
      </c>
      <c r="S2732" s="6">
        <v>0</v>
      </c>
      <c r="T2732" s="6">
        <f>R2732-S2732</f>
        <v>4.3310000000000004</v>
      </c>
      <c r="U2732" s="3">
        <v>4.3310000000000004</v>
      </c>
      <c r="V2732" s="6">
        <f>U2732-S2732</f>
        <v>4.3310000000000004</v>
      </c>
      <c r="W2732" s="6">
        <f>100 - (1 - (((U2732-T2732)/U2732)+(S2732/T2732)))*100</f>
        <v>0</v>
      </c>
      <c r="X2732" s="3">
        <v>4.3310000000000004</v>
      </c>
      <c r="Y2732" s="13">
        <f>(X2732-U2732)/U2732*100</f>
        <v>0</v>
      </c>
      <c r="Z2732" s="14">
        <f>IF(W2732&gt;10,"NA",Y2732)</f>
        <v>0</v>
      </c>
    </row>
    <row r="2733" spans="1:26" ht="19" x14ac:dyDescent="0.25">
      <c r="A2733" s="23">
        <v>2732</v>
      </c>
      <c r="B2733" s="5" t="s">
        <v>25</v>
      </c>
      <c r="C2733" s="3" t="s">
        <v>52</v>
      </c>
      <c r="D2733" s="3" t="s">
        <v>52</v>
      </c>
      <c r="E2733" s="3" t="s">
        <v>47</v>
      </c>
      <c r="F2733" s="3" t="s">
        <v>53</v>
      </c>
      <c r="G2733" s="3">
        <v>52</v>
      </c>
      <c r="H2733" s="3" t="s">
        <v>17</v>
      </c>
      <c r="I2733" s="3" t="s">
        <v>36</v>
      </c>
      <c r="J2733" s="3">
        <v>636</v>
      </c>
      <c r="K2733" s="3">
        <v>28</v>
      </c>
      <c r="L2733" s="3">
        <v>24</v>
      </c>
      <c r="M2733" s="4">
        <f>PI()*(K2733/2)^2/1000+PI()*(L2733/2)^2/1000</f>
        <v>1.0681415022205296</v>
      </c>
      <c r="N2733" s="33">
        <v>1</v>
      </c>
      <c r="O2733" s="3">
        <v>11</v>
      </c>
      <c r="P2733" s="3">
        <v>1.792</v>
      </c>
      <c r="Q2733" s="3">
        <v>1.3129999999999999</v>
      </c>
      <c r="R2733" s="3">
        <v>1.2969999999999999</v>
      </c>
      <c r="S2733" s="6">
        <v>0</v>
      </c>
      <c r="T2733" s="6">
        <f>R2733-S2733</f>
        <v>1.2969999999999999</v>
      </c>
      <c r="U2733" s="3">
        <v>1.2969999999999999</v>
      </c>
      <c r="V2733" s="6">
        <f>U2733-S2733</f>
        <v>1.2969999999999999</v>
      </c>
      <c r="W2733" s="6">
        <f>100 - (1 - (((U2733-T2733)/U2733)+(S2733/T2733)))*100</f>
        <v>0</v>
      </c>
      <c r="X2733" s="3">
        <v>1.2969999999999999</v>
      </c>
      <c r="Y2733" s="13">
        <f>(X2733-U2733)/U2733*100</f>
        <v>0</v>
      </c>
      <c r="Z2733" s="14">
        <f>IF(W2733&gt;10,"NA",Y2733)</f>
        <v>0</v>
      </c>
    </row>
    <row r="2734" spans="1:26" ht="19" x14ac:dyDescent="0.25">
      <c r="A2734" s="23">
        <v>2733</v>
      </c>
      <c r="B2734" s="5" t="s">
        <v>25</v>
      </c>
      <c r="C2734" s="3" t="s">
        <v>52</v>
      </c>
      <c r="D2734" s="3" t="s">
        <v>52</v>
      </c>
      <c r="E2734" s="3" t="s">
        <v>47</v>
      </c>
      <c r="F2734" s="3" t="s">
        <v>53</v>
      </c>
      <c r="G2734" s="3">
        <v>52</v>
      </c>
      <c r="H2734" s="3" t="s">
        <v>17</v>
      </c>
      <c r="I2734" s="3" t="s">
        <v>36</v>
      </c>
      <c r="J2734" s="3">
        <v>636</v>
      </c>
      <c r="K2734" s="3">
        <v>28</v>
      </c>
      <c r="L2734" s="3">
        <v>24</v>
      </c>
      <c r="M2734" s="4">
        <f>PI()*(K2734/2)^2/1000+PI()*(L2734/2)^2/1000</f>
        <v>1.0681415022205296</v>
      </c>
      <c r="N2734" s="33">
        <v>1</v>
      </c>
      <c r="O2734" s="3">
        <v>12</v>
      </c>
      <c r="P2734" s="3">
        <v>5.0129999999999999</v>
      </c>
      <c r="Q2734" s="3">
        <v>6.6719999999999997</v>
      </c>
      <c r="R2734" s="3">
        <v>6.6740000000000004</v>
      </c>
      <c r="S2734" s="6">
        <v>0</v>
      </c>
      <c r="T2734" s="6">
        <f>R2734-S2734</f>
        <v>6.6740000000000004</v>
      </c>
      <c r="U2734" s="3">
        <v>6.6740000000000004</v>
      </c>
      <c r="V2734" s="6">
        <f>U2734-S2734</f>
        <v>6.6740000000000004</v>
      </c>
      <c r="W2734" s="6">
        <f>100 - (1 - (((U2734-T2734)/U2734)+(S2734/T2734)))*100</f>
        <v>0</v>
      </c>
      <c r="X2734" s="3">
        <v>6.6740000000000004</v>
      </c>
      <c r="Y2734" s="13">
        <f>(X2734-U2734)/U2734*100</f>
        <v>0</v>
      </c>
      <c r="Z2734" s="14">
        <f>IF(W2734&gt;10,"NA",Y2734)</f>
        <v>0</v>
      </c>
    </row>
    <row r="2735" spans="1:26" ht="19" x14ac:dyDescent="0.25">
      <c r="A2735" s="23">
        <v>2734</v>
      </c>
      <c r="B2735" s="5" t="s">
        <v>25</v>
      </c>
      <c r="C2735" s="3" t="s">
        <v>52</v>
      </c>
      <c r="D2735" s="3" t="s">
        <v>52</v>
      </c>
      <c r="E2735" s="3" t="s">
        <v>47</v>
      </c>
      <c r="F2735" s="3" t="s">
        <v>53</v>
      </c>
      <c r="G2735" s="3">
        <v>52</v>
      </c>
      <c r="H2735" s="3" t="s">
        <v>17</v>
      </c>
      <c r="I2735" s="3" t="s">
        <v>36</v>
      </c>
      <c r="J2735" s="3">
        <v>636</v>
      </c>
      <c r="K2735" s="3">
        <v>28</v>
      </c>
      <c r="L2735" s="3">
        <v>24</v>
      </c>
      <c r="M2735" s="4">
        <f>PI()*(K2735/2)^2/1000+PI()*(L2735/2)^2/1000</f>
        <v>1.0681415022205296</v>
      </c>
      <c r="N2735" s="33">
        <v>0</v>
      </c>
      <c r="O2735" s="3">
        <v>13</v>
      </c>
      <c r="P2735" s="3">
        <v>6.0069999999999997</v>
      </c>
      <c r="Q2735" s="3">
        <v>7.6260000000000003</v>
      </c>
      <c r="R2735" s="3">
        <v>7.641</v>
      </c>
      <c r="S2735" s="6">
        <v>0</v>
      </c>
      <c r="T2735" s="6">
        <f>R2735-S2735</f>
        <v>7.641</v>
      </c>
      <c r="U2735" s="3">
        <v>7.641</v>
      </c>
      <c r="V2735" s="6">
        <f>U2735-S2735</f>
        <v>7.641</v>
      </c>
      <c r="W2735" s="6">
        <f>100 - (1 - (((U2735-T2735)/U2735)+(S2735/T2735)))*100</f>
        <v>0</v>
      </c>
      <c r="X2735" s="3">
        <v>7.641</v>
      </c>
      <c r="Y2735" s="13">
        <f>(X2735-U2735)/U2735*100</f>
        <v>0</v>
      </c>
      <c r="Z2735" s="14">
        <f>IF(W2735&gt;10,"NA",Y2735)</f>
        <v>0</v>
      </c>
    </row>
    <row r="2736" spans="1:26" ht="19" x14ac:dyDescent="0.25">
      <c r="A2736" s="23">
        <v>2735</v>
      </c>
      <c r="B2736" s="5" t="s">
        <v>25</v>
      </c>
      <c r="C2736" s="3" t="s">
        <v>52</v>
      </c>
      <c r="D2736" s="3" t="s">
        <v>52</v>
      </c>
      <c r="E2736" s="3" t="s">
        <v>47</v>
      </c>
      <c r="F2736" s="3" t="s">
        <v>53</v>
      </c>
      <c r="G2736" s="3">
        <v>53</v>
      </c>
      <c r="H2736" s="3" t="s">
        <v>9</v>
      </c>
      <c r="I2736" s="3" t="s">
        <v>56</v>
      </c>
      <c r="J2736" s="3">
        <v>602</v>
      </c>
      <c r="K2736" s="3">
        <v>31</v>
      </c>
      <c r="L2736" s="3">
        <v>0</v>
      </c>
      <c r="M2736" s="4">
        <f>PI()*(K2736/2)^2/1000+PI()*(L2736/2)^2/1000</f>
        <v>0.75476763502494781</v>
      </c>
      <c r="N2736" s="33">
        <v>1</v>
      </c>
      <c r="O2736" s="3">
        <v>1</v>
      </c>
      <c r="P2736" s="3">
        <v>2.214</v>
      </c>
      <c r="Q2736" s="3">
        <v>1.323</v>
      </c>
      <c r="R2736" s="3">
        <v>1.2929999999999999</v>
      </c>
      <c r="S2736" s="6">
        <v>0</v>
      </c>
      <c r="T2736" s="6">
        <f>R2736-S2736</f>
        <v>1.2929999999999999</v>
      </c>
      <c r="U2736" s="3">
        <v>1.5329999999999999</v>
      </c>
      <c r="V2736" s="6">
        <f>U2736-S2736</f>
        <v>1.5329999999999999</v>
      </c>
      <c r="W2736" s="6">
        <f>100 - (1 - (((U2736-T2736)/U2736)+(S2736/T2736)))*100</f>
        <v>15.655577299412911</v>
      </c>
      <c r="X2736" s="3">
        <v>1.5329999999999999</v>
      </c>
      <c r="Y2736" s="13">
        <f>(X2736-U2736)/U2736*100</f>
        <v>0</v>
      </c>
      <c r="Z2736" s="14" t="str">
        <f>IF(W2736&gt;10,"NA",Y2736)</f>
        <v>NA</v>
      </c>
    </row>
    <row r="2737" spans="1:26" ht="19" x14ac:dyDescent="0.25">
      <c r="A2737" s="23">
        <v>2736</v>
      </c>
      <c r="B2737" s="5" t="s">
        <v>25</v>
      </c>
      <c r="C2737" s="3" t="s">
        <v>52</v>
      </c>
      <c r="D2737" s="3" t="s">
        <v>52</v>
      </c>
      <c r="E2737" s="3" t="s">
        <v>47</v>
      </c>
      <c r="F2737" s="3" t="s">
        <v>53</v>
      </c>
      <c r="G2737" s="3">
        <v>53</v>
      </c>
      <c r="H2737" s="3" t="s">
        <v>9</v>
      </c>
      <c r="I2737" s="3" t="s">
        <v>56</v>
      </c>
      <c r="J2737" s="3">
        <v>602</v>
      </c>
      <c r="K2737" s="3">
        <v>31</v>
      </c>
      <c r="L2737" s="3">
        <v>0</v>
      </c>
      <c r="M2737" s="4">
        <f>PI()*(K2737/2)^2/1000+PI()*(L2737/2)^2/1000</f>
        <v>0.75476763502494781</v>
      </c>
      <c r="N2737" s="33">
        <v>0</v>
      </c>
      <c r="O2737" s="3">
        <v>2</v>
      </c>
      <c r="P2737" s="3">
        <v>3.1219999999999999</v>
      </c>
      <c r="Q2737" s="3">
        <v>3.24</v>
      </c>
      <c r="R2737" s="3">
        <v>3.149</v>
      </c>
      <c r="S2737" s="6">
        <v>0</v>
      </c>
      <c r="T2737" s="6">
        <f>R2737-S2737</f>
        <v>3.149</v>
      </c>
      <c r="U2737" s="3">
        <v>4.2640000000000002</v>
      </c>
      <c r="V2737" s="6">
        <f>U2737-S2737</f>
        <v>4.2640000000000002</v>
      </c>
      <c r="W2737" s="6">
        <f>100 - (1 - (((U2737-T2737)/U2737)+(S2737/T2737)))*100</f>
        <v>26.149155722326455</v>
      </c>
      <c r="X2737" s="3">
        <v>4.2640000000000002</v>
      </c>
      <c r="Y2737" s="13">
        <f>(X2737-U2737)/U2737*100</f>
        <v>0</v>
      </c>
      <c r="Z2737" s="14" t="str">
        <f>IF(W2737&gt;10,"NA",Y2737)</f>
        <v>NA</v>
      </c>
    </row>
    <row r="2738" spans="1:26" ht="19" x14ac:dyDescent="0.25">
      <c r="A2738" s="23">
        <v>2737</v>
      </c>
      <c r="B2738" s="5" t="s">
        <v>25</v>
      </c>
      <c r="C2738" s="3" t="s">
        <v>52</v>
      </c>
      <c r="D2738" s="3" t="s">
        <v>52</v>
      </c>
      <c r="E2738" s="3" t="s">
        <v>47</v>
      </c>
      <c r="F2738" s="3" t="s">
        <v>53</v>
      </c>
      <c r="G2738" s="3">
        <v>53</v>
      </c>
      <c r="H2738" s="3" t="s">
        <v>9</v>
      </c>
      <c r="I2738" s="3" t="s">
        <v>56</v>
      </c>
      <c r="J2738" s="3">
        <v>602</v>
      </c>
      <c r="K2738" s="3">
        <v>31</v>
      </c>
      <c r="L2738" s="3">
        <v>0</v>
      </c>
      <c r="M2738" s="4">
        <f>PI()*(K2738/2)^2/1000+PI()*(L2738/2)^2/1000</f>
        <v>0.75476763502494781</v>
      </c>
      <c r="N2738" s="33">
        <v>0</v>
      </c>
      <c r="O2738" s="3">
        <v>3</v>
      </c>
      <c r="P2738" s="3">
        <v>2.427</v>
      </c>
      <c r="Q2738" s="3">
        <v>1.3420000000000001</v>
      </c>
      <c r="R2738" s="3">
        <v>1.1870000000000001</v>
      </c>
      <c r="S2738" s="6">
        <v>0</v>
      </c>
      <c r="T2738" s="6">
        <f>R2738-S2738</f>
        <v>1.1870000000000001</v>
      </c>
      <c r="U2738" s="3">
        <v>1.1870000000000001</v>
      </c>
      <c r="V2738" s="6">
        <f>U2738-S2738</f>
        <v>1.1870000000000001</v>
      </c>
      <c r="W2738" s="6">
        <f>100 - (1 - (((U2738-T2738)/U2738)+(S2738/T2738)))*100</f>
        <v>0</v>
      </c>
      <c r="X2738" s="3">
        <v>1.1870000000000001</v>
      </c>
      <c r="Y2738" s="13">
        <f>(X2738-U2738)/U2738*100</f>
        <v>0</v>
      </c>
      <c r="Z2738" s="14">
        <f>IF(W2738&gt;10,"NA",Y2738)</f>
        <v>0</v>
      </c>
    </row>
    <row r="2739" spans="1:26" ht="19" x14ac:dyDescent="0.25">
      <c r="A2739" s="23">
        <v>2738</v>
      </c>
      <c r="B2739" s="5" t="s">
        <v>25</v>
      </c>
      <c r="C2739" s="3" t="s">
        <v>52</v>
      </c>
      <c r="D2739" s="3" t="s">
        <v>52</v>
      </c>
      <c r="E2739" s="3" t="s">
        <v>47</v>
      </c>
      <c r="F2739" s="3" t="s">
        <v>53</v>
      </c>
      <c r="G2739" s="3">
        <v>53</v>
      </c>
      <c r="H2739" s="3" t="s">
        <v>9</v>
      </c>
      <c r="I2739" s="3" t="s">
        <v>56</v>
      </c>
      <c r="J2739" s="3">
        <v>602</v>
      </c>
      <c r="K2739" s="3">
        <v>31</v>
      </c>
      <c r="L2739" s="3">
        <v>0</v>
      </c>
      <c r="M2739" s="4">
        <f>PI()*(K2739/2)^2/1000+PI()*(L2739/2)^2/1000</f>
        <v>0.75476763502494781</v>
      </c>
      <c r="N2739" s="33">
        <v>1</v>
      </c>
      <c r="O2739" s="3">
        <v>4</v>
      </c>
      <c r="P2739" s="3">
        <v>2.5</v>
      </c>
      <c r="Q2739" s="3">
        <v>2.6280000000000001</v>
      </c>
      <c r="R2739" s="3">
        <v>2.5150000000000001</v>
      </c>
      <c r="S2739" s="6">
        <v>0</v>
      </c>
      <c r="T2739" s="6">
        <f>R2739-S2739</f>
        <v>2.5150000000000001</v>
      </c>
      <c r="U2739" s="3">
        <v>2.8119999999999998</v>
      </c>
      <c r="V2739" s="6">
        <f>U2739-S2739</f>
        <v>2.8119999999999998</v>
      </c>
      <c r="W2739" s="6">
        <f>100 - (1 - (((U2739-T2739)/U2739)+(S2739/T2739)))*100</f>
        <v>10.56187766714082</v>
      </c>
      <c r="X2739" s="3">
        <v>2.8119999999999998</v>
      </c>
      <c r="Y2739" s="13">
        <f>(X2739-U2739)/U2739*100</f>
        <v>0</v>
      </c>
      <c r="Z2739" s="14" t="str">
        <f>IF(W2739&gt;10,"NA",Y2739)</f>
        <v>NA</v>
      </c>
    </row>
    <row r="2740" spans="1:26" ht="19" x14ac:dyDescent="0.25">
      <c r="A2740" s="23">
        <v>2739</v>
      </c>
      <c r="B2740" s="5" t="s">
        <v>25</v>
      </c>
      <c r="C2740" s="3" t="s">
        <v>52</v>
      </c>
      <c r="D2740" s="3" t="s">
        <v>52</v>
      </c>
      <c r="E2740" s="3" t="s">
        <v>47</v>
      </c>
      <c r="F2740" s="3" t="s">
        <v>53</v>
      </c>
      <c r="G2740" s="3">
        <v>53</v>
      </c>
      <c r="H2740" s="3" t="s">
        <v>9</v>
      </c>
      <c r="I2740" s="3" t="s">
        <v>56</v>
      </c>
      <c r="J2740" s="3">
        <v>602</v>
      </c>
      <c r="K2740" s="3">
        <v>31</v>
      </c>
      <c r="L2740" s="3">
        <v>0</v>
      </c>
      <c r="M2740" s="4">
        <f>PI()*(K2740/2)^2/1000+PI()*(L2740/2)^2/1000</f>
        <v>0.75476763502494781</v>
      </c>
      <c r="N2740" s="33">
        <v>0</v>
      </c>
      <c r="O2740" s="3">
        <v>5</v>
      </c>
      <c r="P2740" s="3">
        <v>5.66</v>
      </c>
      <c r="Q2740" s="3">
        <v>7.0670000000000002</v>
      </c>
      <c r="R2740" s="3">
        <v>6.89</v>
      </c>
      <c r="S2740" s="6">
        <v>0</v>
      </c>
      <c r="T2740" s="6">
        <f>R2740-S2740</f>
        <v>6.89</v>
      </c>
      <c r="U2740" s="3">
        <v>7.1520000000000001</v>
      </c>
      <c r="V2740" s="6">
        <f>U2740-S2740</f>
        <v>7.1520000000000001</v>
      </c>
      <c r="W2740" s="6">
        <f>100 - (1 - (((U2740-T2740)/U2740)+(S2740/T2740)))*100</f>
        <v>3.6633109619686905</v>
      </c>
      <c r="X2740" s="3">
        <v>7.1520000000000001</v>
      </c>
      <c r="Y2740" s="13">
        <f>(X2740-U2740)/U2740*100</f>
        <v>0</v>
      </c>
      <c r="Z2740" s="14">
        <f>IF(W2740&gt;10,"NA",Y2740)</f>
        <v>0</v>
      </c>
    </row>
    <row r="2741" spans="1:26" ht="19" x14ac:dyDescent="0.25">
      <c r="A2741" s="23">
        <v>2740</v>
      </c>
      <c r="B2741" s="5" t="s">
        <v>25</v>
      </c>
      <c r="C2741" s="3" t="s">
        <v>52</v>
      </c>
      <c r="D2741" s="3" t="s">
        <v>52</v>
      </c>
      <c r="E2741" s="3" t="s">
        <v>47</v>
      </c>
      <c r="F2741" s="3" t="s">
        <v>53</v>
      </c>
      <c r="G2741" s="3">
        <v>53</v>
      </c>
      <c r="H2741" s="3" t="s">
        <v>9</v>
      </c>
      <c r="I2741" s="3" t="s">
        <v>56</v>
      </c>
      <c r="J2741" s="3">
        <v>602</v>
      </c>
      <c r="K2741" s="3">
        <v>31</v>
      </c>
      <c r="L2741" s="3">
        <v>0</v>
      </c>
      <c r="M2741" s="4">
        <f>PI()*(K2741/2)^2/1000+PI()*(L2741/2)^2/1000</f>
        <v>0.75476763502494781</v>
      </c>
      <c r="N2741" s="33">
        <v>1</v>
      </c>
      <c r="O2741" s="3">
        <v>6</v>
      </c>
      <c r="P2741" s="3">
        <v>3.7189999999999999</v>
      </c>
      <c r="Q2741" s="3">
        <v>3.2469999999999999</v>
      </c>
      <c r="R2741" s="3">
        <v>3.181</v>
      </c>
      <c r="S2741" s="6">
        <v>0</v>
      </c>
      <c r="T2741" s="6">
        <f>R2741-S2741</f>
        <v>3.181</v>
      </c>
      <c r="U2741" s="3">
        <v>3.181</v>
      </c>
      <c r="V2741" s="6">
        <f>U2741-S2741</f>
        <v>3.181</v>
      </c>
      <c r="W2741" s="6">
        <f>100 - (1 - (((U2741-T2741)/U2741)+(S2741/T2741)))*100</f>
        <v>0</v>
      </c>
      <c r="X2741" s="3">
        <v>3.181</v>
      </c>
      <c r="Y2741" s="13">
        <f>(X2741-U2741)/U2741*100</f>
        <v>0</v>
      </c>
      <c r="Z2741" s="14">
        <f>IF(W2741&gt;10,"NA",Y2741)</f>
        <v>0</v>
      </c>
    </row>
    <row r="2742" spans="1:26" ht="19" x14ac:dyDescent="0.25">
      <c r="A2742" s="23">
        <v>2741</v>
      </c>
      <c r="B2742" s="5" t="s">
        <v>25</v>
      </c>
      <c r="C2742" s="3" t="s">
        <v>52</v>
      </c>
      <c r="D2742" s="3" t="s">
        <v>52</v>
      </c>
      <c r="E2742" s="3" t="s">
        <v>47</v>
      </c>
      <c r="F2742" s="3" t="s">
        <v>53</v>
      </c>
      <c r="G2742" s="3">
        <v>53</v>
      </c>
      <c r="H2742" s="3" t="s">
        <v>9</v>
      </c>
      <c r="I2742" s="3" t="s">
        <v>56</v>
      </c>
      <c r="J2742" s="3">
        <v>602</v>
      </c>
      <c r="K2742" s="3">
        <v>31</v>
      </c>
      <c r="L2742" s="3">
        <v>0</v>
      </c>
      <c r="M2742" s="4">
        <f>PI()*(K2742/2)^2/1000+PI()*(L2742/2)^2/1000</f>
        <v>0.75476763502494781</v>
      </c>
      <c r="N2742" s="33">
        <v>0</v>
      </c>
      <c r="O2742" s="3">
        <v>7</v>
      </c>
      <c r="P2742" s="3">
        <v>2.0179999999999998</v>
      </c>
      <c r="Q2742" s="3">
        <v>0.83199999999999996</v>
      </c>
      <c r="R2742" s="3">
        <v>0.76500000000000001</v>
      </c>
      <c r="S2742" s="6">
        <v>0</v>
      </c>
      <c r="T2742" s="6">
        <f>R2742-S2742</f>
        <v>0.76500000000000001</v>
      </c>
      <c r="U2742" s="3">
        <v>1.5860000000000001</v>
      </c>
      <c r="V2742" s="6">
        <f>U2742-S2742</f>
        <v>1.5860000000000001</v>
      </c>
      <c r="W2742" s="6">
        <f>100 - (1 - (((U2742-T2742)/U2742)+(S2742/T2742)))*100</f>
        <v>51.765447667087017</v>
      </c>
      <c r="X2742" s="3">
        <v>1.5860000000000001</v>
      </c>
      <c r="Y2742" s="13">
        <f>(X2742-U2742)/U2742*100</f>
        <v>0</v>
      </c>
      <c r="Z2742" s="14" t="str">
        <f>IF(W2742&gt;10,"NA",Y2742)</f>
        <v>NA</v>
      </c>
    </row>
    <row r="2743" spans="1:26" ht="19" x14ac:dyDescent="0.25">
      <c r="A2743" s="23">
        <v>2742</v>
      </c>
      <c r="B2743" s="5" t="s">
        <v>25</v>
      </c>
      <c r="C2743" s="3" t="s">
        <v>52</v>
      </c>
      <c r="D2743" s="3" t="s">
        <v>52</v>
      </c>
      <c r="E2743" s="3" t="s">
        <v>47</v>
      </c>
      <c r="F2743" s="3" t="s">
        <v>53</v>
      </c>
      <c r="G2743" s="3">
        <v>53</v>
      </c>
      <c r="H2743" s="3" t="s">
        <v>9</v>
      </c>
      <c r="I2743" s="3" t="s">
        <v>56</v>
      </c>
      <c r="J2743" s="3">
        <v>602</v>
      </c>
      <c r="K2743" s="3">
        <v>31</v>
      </c>
      <c r="L2743" s="3">
        <v>0</v>
      </c>
      <c r="M2743" s="4">
        <f>PI()*(K2743/2)^2/1000+PI()*(L2743/2)^2/1000</f>
        <v>0.75476763502494781</v>
      </c>
      <c r="N2743" s="33">
        <v>0</v>
      </c>
      <c r="O2743" s="3">
        <v>8</v>
      </c>
      <c r="P2743" s="3">
        <v>3.5670000000000002</v>
      </c>
      <c r="Q2743" s="3">
        <v>2.4129999999999998</v>
      </c>
      <c r="R2743" s="3">
        <v>2.351</v>
      </c>
      <c r="S2743" s="6">
        <v>0</v>
      </c>
      <c r="T2743" s="6">
        <f>R2743-S2743</f>
        <v>2.351</v>
      </c>
      <c r="U2743" s="3">
        <v>3.4169999999999998</v>
      </c>
      <c r="V2743" s="6">
        <f>U2743-S2743</f>
        <v>3.4169999999999998</v>
      </c>
      <c r="W2743" s="6">
        <f>100 - (1 - (((U2743-T2743)/U2743)+(S2743/T2743)))*100</f>
        <v>31.196956394498088</v>
      </c>
      <c r="X2743" s="3">
        <v>3.4169999999999998</v>
      </c>
      <c r="Y2743" s="13">
        <f>(X2743-U2743)/U2743*100</f>
        <v>0</v>
      </c>
      <c r="Z2743" s="14" t="str">
        <f>IF(W2743&gt;10,"NA",Y2743)</f>
        <v>NA</v>
      </c>
    </row>
    <row r="2744" spans="1:26" ht="19" x14ac:dyDescent="0.25">
      <c r="A2744" s="23">
        <v>2743</v>
      </c>
      <c r="B2744" s="5" t="s">
        <v>25</v>
      </c>
      <c r="C2744" s="3" t="s">
        <v>52</v>
      </c>
      <c r="D2744" s="3" t="s">
        <v>52</v>
      </c>
      <c r="E2744" s="3" t="s">
        <v>47</v>
      </c>
      <c r="F2744" s="3" t="s">
        <v>53</v>
      </c>
      <c r="G2744" s="3">
        <v>53</v>
      </c>
      <c r="H2744" s="3" t="s">
        <v>9</v>
      </c>
      <c r="I2744" s="3" t="s">
        <v>56</v>
      </c>
      <c r="J2744" s="3">
        <v>602</v>
      </c>
      <c r="K2744" s="3">
        <v>31</v>
      </c>
      <c r="L2744" s="3">
        <v>0</v>
      </c>
      <c r="M2744" s="4">
        <f>PI()*(K2744/2)^2/1000+PI()*(L2744/2)^2/1000</f>
        <v>0.75476763502494781</v>
      </c>
      <c r="N2744" s="33">
        <v>1</v>
      </c>
      <c r="O2744" s="3">
        <v>9</v>
      </c>
      <c r="P2744" s="3">
        <v>4.3129999999999997</v>
      </c>
      <c r="Q2744" s="3">
        <v>5.1509999999999998</v>
      </c>
      <c r="R2744" s="3">
        <v>5.093</v>
      </c>
      <c r="S2744" s="6">
        <v>0</v>
      </c>
      <c r="T2744" s="6">
        <f>R2744-S2744</f>
        <v>5.093</v>
      </c>
      <c r="U2744" s="3">
        <v>5.093</v>
      </c>
      <c r="V2744" s="6">
        <f>U2744-S2744</f>
        <v>5.093</v>
      </c>
      <c r="W2744" s="6">
        <f>100 - (1 - (((U2744-T2744)/U2744)+(S2744/T2744)))*100</f>
        <v>0</v>
      </c>
      <c r="X2744" s="3">
        <v>5.093</v>
      </c>
      <c r="Y2744" s="13">
        <f>(X2744-U2744)/U2744*100</f>
        <v>0</v>
      </c>
      <c r="Z2744" s="14">
        <f>IF(W2744&gt;10,"NA",Y2744)</f>
        <v>0</v>
      </c>
    </row>
    <row r="2745" spans="1:26" ht="19" x14ac:dyDescent="0.25">
      <c r="A2745" s="23">
        <v>2744</v>
      </c>
      <c r="B2745" s="5" t="s">
        <v>25</v>
      </c>
      <c r="C2745" s="3" t="s">
        <v>52</v>
      </c>
      <c r="D2745" s="3" t="s">
        <v>52</v>
      </c>
      <c r="E2745" s="3" t="s">
        <v>47</v>
      </c>
      <c r="F2745" s="3" t="s">
        <v>53</v>
      </c>
      <c r="G2745" s="3">
        <v>53</v>
      </c>
      <c r="H2745" s="3" t="s">
        <v>9</v>
      </c>
      <c r="I2745" s="3" t="s">
        <v>56</v>
      </c>
      <c r="J2745" s="3">
        <v>602</v>
      </c>
      <c r="K2745" s="3">
        <v>31</v>
      </c>
      <c r="L2745" s="3">
        <v>0</v>
      </c>
      <c r="M2745" s="4">
        <f>PI()*(K2745/2)^2/1000+PI()*(L2745/2)^2/1000</f>
        <v>0.75476763502494781</v>
      </c>
      <c r="N2745" s="33">
        <v>1</v>
      </c>
      <c r="O2745" s="3">
        <v>10</v>
      </c>
      <c r="P2745" s="3">
        <v>4.5350000000000001</v>
      </c>
      <c r="Q2745" s="3">
        <v>6.383</v>
      </c>
      <c r="R2745" s="3">
        <v>6.335</v>
      </c>
      <c r="S2745" s="6">
        <v>0</v>
      </c>
      <c r="T2745" s="6">
        <f>R2745-S2745</f>
        <v>6.335</v>
      </c>
      <c r="U2745" s="3">
        <v>6.335</v>
      </c>
      <c r="V2745" s="6">
        <f>U2745-S2745</f>
        <v>6.335</v>
      </c>
      <c r="W2745" s="6">
        <f>100 - (1 - (((U2745-T2745)/U2745)+(S2745/T2745)))*100</f>
        <v>0</v>
      </c>
      <c r="X2745" s="3">
        <v>6.335</v>
      </c>
      <c r="Y2745" s="13">
        <f>(X2745-U2745)/U2745*100</f>
        <v>0</v>
      </c>
      <c r="Z2745" s="14">
        <f>IF(W2745&gt;10,"NA",Y2745)</f>
        <v>0</v>
      </c>
    </row>
    <row r="2746" spans="1:26" ht="19" x14ac:dyDescent="0.25">
      <c r="A2746" s="23">
        <v>2745</v>
      </c>
      <c r="B2746" s="5" t="s">
        <v>25</v>
      </c>
      <c r="C2746" s="3" t="s">
        <v>52</v>
      </c>
      <c r="D2746" s="3" t="s">
        <v>52</v>
      </c>
      <c r="E2746" s="3" t="s">
        <v>47</v>
      </c>
      <c r="F2746" s="3" t="s">
        <v>53</v>
      </c>
      <c r="G2746" s="3">
        <v>53</v>
      </c>
      <c r="H2746" s="3" t="s">
        <v>9</v>
      </c>
      <c r="I2746" s="3" t="s">
        <v>56</v>
      </c>
      <c r="J2746" s="3">
        <v>602</v>
      </c>
      <c r="K2746" s="3">
        <v>31</v>
      </c>
      <c r="L2746" s="3">
        <v>0</v>
      </c>
      <c r="M2746" s="4">
        <f>PI()*(K2746/2)^2/1000+PI()*(L2746/2)^2/1000</f>
        <v>0.75476763502494781</v>
      </c>
      <c r="N2746" s="33">
        <v>0</v>
      </c>
      <c r="O2746" s="3">
        <v>11</v>
      </c>
      <c r="P2746" s="3">
        <v>3.2280000000000002</v>
      </c>
      <c r="Q2746" s="3">
        <v>2.3929999999999998</v>
      </c>
      <c r="R2746" s="3">
        <v>2.2789999999999999</v>
      </c>
      <c r="S2746" s="6">
        <v>0</v>
      </c>
      <c r="T2746" s="6">
        <f>R2746-S2746</f>
        <v>2.2789999999999999</v>
      </c>
      <c r="U2746" s="3">
        <v>2.5459999999999998</v>
      </c>
      <c r="V2746" s="6">
        <f>U2746-S2746</f>
        <v>2.5459999999999998</v>
      </c>
      <c r="W2746" s="6">
        <f>100 - (1 - (((U2746-T2746)/U2746)+(S2746/T2746)))*100</f>
        <v>10.487038491751761</v>
      </c>
      <c r="X2746" s="3">
        <v>2.5459999999999998</v>
      </c>
      <c r="Y2746" s="13">
        <f>(X2746-U2746)/U2746*100</f>
        <v>0</v>
      </c>
      <c r="Z2746" s="14" t="str">
        <f>IF(W2746&gt;10,"NA",Y2746)</f>
        <v>NA</v>
      </c>
    </row>
    <row r="2747" spans="1:26" ht="19" x14ac:dyDescent="0.25">
      <c r="A2747" s="23">
        <v>2746</v>
      </c>
      <c r="B2747" s="5" t="s">
        <v>25</v>
      </c>
      <c r="C2747" s="3" t="s">
        <v>52</v>
      </c>
      <c r="D2747" s="3" t="s">
        <v>52</v>
      </c>
      <c r="E2747" s="3" t="s">
        <v>47</v>
      </c>
      <c r="F2747" s="3" t="s">
        <v>53</v>
      </c>
      <c r="G2747" s="3">
        <v>53</v>
      </c>
      <c r="H2747" s="3" t="s">
        <v>9</v>
      </c>
      <c r="I2747" s="3" t="s">
        <v>56</v>
      </c>
      <c r="J2747" s="3">
        <v>602</v>
      </c>
      <c r="K2747" s="3">
        <v>31</v>
      </c>
      <c r="L2747" s="3">
        <v>0</v>
      </c>
      <c r="M2747" s="4">
        <f>PI()*(K2747/2)^2/1000+PI()*(L2747/2)^2/1000</f>
        <v>0.75476763502494781</v>
      </c>
      <c r="N2747" s="33">
        <v>0</v>
      </c>
      <c r="O2747" s="3">
        <v>12</v>
      </c>
      <c r="P2747" s="3">
        <v>4.9710000000000001</v>
      </c>
      <c r="Q2747" s="3">
        <v>6.9139999999999997</v>
      </c>
      <c r="R2747" s="3">
        <v>6.734</v>
      </c>
      <c r="S2747" s="6">
        <v>0</v>
      </c>
      <c r="T2747" s="6">
        <f>R2747-S2747</f>
        <v>6.734</v>
      </c>
      <c r="U2747" s="3">
        <v>7.6630000000000003</v>
      </c>
      <c r="V2747" s="6">
        <f>U2747-S2747</f>
        <v>7.6630000000000003</v>
      </c>
      <c r="W2747" s="6">
        <f>100 - (1 - (((U2747-T2747)/U2747)+(S2747/T2747)))*100</f>
        <v>12.123189351428948</v>
      </c>
      <c r="X2747" s="3">
        <v>7.6630000000000003</v>
      </c>
      <c r="Y2747" s="13">
        <f>(X2747-U2747)/U2747*100</f>
        <v>0</v>
      </c>
      <c r="Z2747" s="14" t="str">
        <f>IF(W2747&gt;10,"NA",Y2747)</f>
        <v>NA</v>
      </c>
    </row>
    <row r="2748" spans="1:26" ht="19" x14ac:dyDescent="0.25">
      <c r="A2748" s="23">
        <v>2747</v>
      </c>
      <c r="B2748" s="5" t="s">
        <v>25</v>
      </c>
      <c r="C2748" s="3" t="s">
        <v>52</v>
      </c>
      <c r="D2748" s="3" t="s">
        <v>52</v>
      </c>
      <c r="E2748" s="3" t="s">
        <v>47</v>
      </c>
      <c r="F2748" s="3" t="s">
        <v>53</v>
      </c>
      <c r="G2748" s="3">
        <v>53</v>
      </c>
      <c r="H2748" s="3" t="s">
        <v>9</v>
      </c>
      <c r="I2748" s="3" t="s">
        <v>56</v>
      </c>
      <c r="J2748" s="3">
        <v>602</v>
      </c>
      <c r="K2748" s="3">
        <v>31</v>
      </c>
      <c r="L2748" s="3">
        <v>0</v>
      </c>
      <c r="M2748" s="4">
        <f>PI()*(K2748/2)^2/1000+PI()*(L2748/2)^2/1000</f>
        <v>0.75476763502494781</v>
      </c>
      <c r="N2748" s="33">
        <v>0</v>
      </c>
      <c r="O2748" s="3">
        <v>13</v>
      </c>
      <c r="P2748" s="3">
        <v>5.9420000000000002</v>
      </c>
      <c r="Q2748" s="3">
        <v>7.5430000000000001</v>
      </c>
      <c r="R2748" s="3">
        <v>7.4130000000000003</v>
      </c>
      <c r="S2748" s="6">
        <v>0</v>
      </c>
      <c r="T2748" s="6">
        <f>R2748-S2748</f>
        <v>7.4130000000000003</v>
      </c>
      <c r="U2748" s="3">
        <v>7.4130000000000003</v>
      </c>
      <c r="V2748" s="6">
        <f>U2748-S2748</f>
        <v>7.4130000000000003</v>
      </c>
      <c r="W2748" s="6">
        <f>100 - (1 - (((U2748-T2748)/U2748)+(S2748/T2748)))*100</f>
        <v>0</v>
      </c>
      <c r="X2748" s="3">
        <v>7.4130000000000003</v>
      </c>
      <c r="Y2748" s="13">
        <f>(X2748-U2748)/U2748*100</f>
        <v>0</v>
      </c>
      <c r="Z2748" s="14">
        <f>IF(W2748&gt;10,"NA",Y2748)</f>
        <v>0</v>
      </c>
    </row>
    <row r="2749" spans="1:26" ht="19" x14ac:dyDescent="0.25">
      <c r="A2749" s="23">
        <v>2748</v>
      </c>
      <c r="B2749" s="5" t="s">
        <v>25</v>
      </c>
      <c r="C2749" s="3" t="s">
        <v>52</v>
      </c>
      <c r="D2749" s="3" t="s">
        <v>52</v>
      </c>
      <c r="E2749" s="3" t="s">
        <v>47</v>
      </c>
      <c r="F2749" s="3" t="s">
        <v>53</v>
      </c>
      <c r="G2749" s="3">
        <v>53</v>
      </c>
      <c r="H2749" s="3" t="s">
        <v>9</v>
      </c>
      <c r="I2749" s="3" t="s">
        <v>56</v>
      </c>
      <c r="J2749" s="3">
        <v>602</v>
      </c>
      <c r="K2749" s="3">
        <v>31</v>
      </c>
      <c r="L2749" s="3">
        <v>0</v>
      </c>
      <c r="M2749" s="4">
        <f>PI()*(K2749/2)^2/1000+PI()*(L2749/2)^2/1000</f>
        <v>0.75476763502494781</v>
      </c>
      <c r="N2749" s="33">
        <v>1</v>
      </c>
      <c r="O2749" s="3">
        <v>14</v>
      </c>
      <c r="P2749" s="3">
        <v>3.6419999999999999</v>
      </c>
      <c r="Q2749" s="3">
        <v>5.0380000000000003</v>
      </c>
      <c r="R2749" s="3">
        <v>4.968</v>
      </c>
      <c r="S2749" s="6">
        <v>0</v>
      </c>
      <c r="T2749" s="6">
        <f>R2749-S2749</f>
        <v>4.968</v>
      </c>
      <c r="U2749" s="3">
        <v>5.03</v>
      </c>
      <c r="V2749" s="6">
        <f>U2749-S2749</f>
        <v>5.03</v>
      </c>
      <c r="W2749" s="6">
        <f>100 - (1 - (((U2749-T2749)/U2749)+(S2749/T2749)))*100</f>
        <v>1.2326043737574679</v>
      </c>
      <c r="X2749" s="3">
        <v>5.03</v>
      </c>
      <c r="Y2749" s="13">
        <f>(X2749-U2749)/U2749*100</f>
        <v>0</v>
      </c>
      <c r="Z2749" s="14">
        <f>IF(W2749&gt;10,"NA",Y2749)</f>
        <v>0</v>
      </c>
    </row>
    <row r="2750" spans="1:26" ht="19" x14ac:dyDescent="0.25">
      <c r="A2750" s="23">
        <v>2749</v>
      </c>
      <c r="B2750" s="5" t="s">
        <v>25</v>
      </c>
      <c r="C2750" s="3" t="s">
        <v>52</v>
      </c>
      <c r="D2750" s="3" t="s">
        <v>52</v>
      </c>
      <c r="E2750" s="3" t="s">
        <v>47</v>
      </c>
      <c r="F2750" s="3" t="s">
        <v>53</v>
      </c>
      <c r="G2750" s="3">
        <v>53</v>
      </c>
      <c r="H2750" s="3" t="s">
        <v>17</v>
      </c>
      <c r="I2750" s="3" t="s">
        <v>56</v>
      </c>
      <c r="J2750" s="3">
        <v>602</v>
      </c>
      <c r="K2750" s="3">
        <v>31</v>
      </c>
      <c r="L2750" s="3">
        <v>0</v>
      </c>
      <c r="M2750" s="4">
        <f>PI()*(K2750/2)^2/1000+PI()*(L2750/2)^2/1000</f>
        <v>0.75476763502494781</v>
      </c>
      <c r="N2750" s="33">
        <v>1</v>
      </c>
      <c r="O2750" s="3">
        <v>1</v>
      </c>
      <c r="P2750" s="3">
        <v>2.8719999999999999</v>
      </c>
      <c r="Q2750" s="3">
        <v>2.3119999999999998</v>
      </c>
      <c r="R2750" s="3">
        <v>2.246</v>
      </c>
      <c r="S2750" s="6">
        <v>0</v>
      </c>
      <c r="T2750" s="6">
        <f>R2750-S2750</f>
        <v>2.246</v>
      </c>
      <c r="U2750" s="3">
        <v>2.9289999999999998</v>
      </c>
      <c r="V2750" s="6">
        <f>U2750-S2750</f>
        <v>2.9289999999999998</v>
      </c>
      <c r="W2750" s="6">
        <f>100 - (1 - (((U2750-T2750)/U2750)+(S2750/T2750)))*100</f>
        <v>23.318538750426768</v>
      </c>
      <c r="X2750" s="3">
        <v>2.9289999999999998</v>
      </c>
      <c r="Y2750" s="13">
        <f>(X2750-U2750)/U2750*100</f>
        <v>0</v>
      </c>
      <c r="Z2750" s="14" t="str">
        <f>IF(W2750&gt;10,"NA",Y2750)</f>
        <v>NA</v>
      </c>
    </row>
    <row r="2751" spans="1:26" ht="19" x14ac:dyDescent="0.25">
      <c r="A2751" s="23">
        <v>2750</v>
      </c>
      <c r="B2751" s="5" t="s">
        <v>25</v>
      </c>
      <c r="C2751" s="3" t="s">
        <v>52</v>
      </c>
      <c r="D2751" s="3" t="s">
        <v>52</v>
      </c>
      <c r="E2751" s="3" t="s">
        <v>47</v>
      </c>
      <c r="F2751" s="3" t="s">
        <v>53</v>
      </c>
      <c r="G2751" s="3">
        <v>53</v>
      </c>
      <c r="H2751" s="3" t="s">
        <v>17</v>
      </c>
      <c r="I2751" s="3" t="s">
        <v>56</v>
      </c>
      <c r="J2751" s="3">
        <v>602</v>
      </c>
      <c r="K2751" s="3">
        <v>31</v>
      </c>
      <c r="L2751" s="3">
        <v>0</v>
      </c>
      <c r="M2751" s="4">
        <f>PI()*(K2751/2)^2/1000+PI()*(L2751/2)^2/1000</f>
        <v>0.75476763502494781</v>
      </c>
      <c r="N2751" s="33">
        <v>1</v>
      </c>
      <c r="O2751" s="3">
        <v>2</v>
      </c>
      <c r="P2751" s="3">
        <v>3.9449999999999998</v>
      </c>
      <c r="Q2751" s="3">
        <v>3.1110000000000002</v>
      </c>
      <c r="R2751" s="3">
        <v>3.0190000000000001</v>
      </c>
      <c r="S2751" s="6">
        <v>0</v>
      </c>
      <c r="T2751" s="6">
        <f>R2751-S2751</f>
        <v>3.0190000000000001</v>
      </c>
      <c r="U2751" s="3">
        <v>3.37</v>
      </c>
      <c r="V2751" s="6">
        <f>U2751-S2751</f>
        <v>3.37</v>
      </c>
      <c r="W2751" s="6">
        <f>100 - (1 - (((U2751-T2751)/U2751)+(S2751/T2751)))*100</f>
        <v>10.415430267062305</v>
      </c>
      <c r="X2751" s="3">
        <v>3.37</v>
      </c>
      <c r="Y2751" s="13">
        <f>(X2751-U2751)/U2751*100</f>
        <v>0</v>
      </c>
      <c r="Z2751" s="14" t="str">
        <f>IF(W2751&gt;10,"NA",Y2751)</f>
        <v>NA</v>
      </c>
    </row>
    <row r="2752" spans="1:26" ht="19" x14ac:dyDescent="0.25">
      <c r="A2752" s="23">
        <v>2751</v>
      </c>
      <c r="B2752" s="5" t="s">
        <v>25</v>
      </c>
      <c r="C2752" s="3" t="s">
        <v>52</v>
      </c>
      <c r="D2752" s="3" t="s">
        <v>52</v>
      </c>
      <c r="E2752" s="3" t="s">
        <v>47</v>
      </c>
      <c r="F2752" s="3" t="s">
        <v>53</v>
      </c>
      <c r="G2752" s="3">
        <v>53</v>
      </c>
      <c r="H2752" s="3" t="s">
        <v>17</v>
      </c>
      <c r="I2752" s="3" t="s">
        <v>56</v>
      </c>
      <c r="J2752" s="3">
        <v>602</v>
      </c>
      <c r="K2752" s="3">
        <v>31</v>
      </c>
      <c r="L2752" s="3">
        <v>0</v>
      </c>
      <c r="M2752" s="4">
        <f>PI()*(K2752/2)^2/1000+PI()*(L2752/2)^2/1000</f>
        <v>0.75476763502494781</v>
      </c>
      <c r="N2752" s="33">
        <v>1</v>
      </c>
      <c r="O2752" s="3">
        <v>3</v>
      </c>
      <c r="P2752" s="3">
        <v>5.3760000000000003</v>
      </c>
      <c r="Q2752" s="3">
        <v>6.9370000000000003</v>
      </c>
      <c r="R2752" s="3">
        <v>6.83</v>
      </c>
      <c r="S2752" s="6">
        <v>0</v>
      </c>
      <c r="T2752" s="6">
        <f>R2752-S2752</f>
        <v>6.83</v>
      </c>
      <c r="U2752" s="3">
        <v>6.83</v>
      </c>
      <c r="V2752" s="6">
        <f>U2752-S2752</f>
        <v>6.83</v>
      </c>
      <c r="W2752" s="6">
        <f>100 - (1 - (((U2752-T2752)/U2752)+(S2752/T2752)))*100</f>
        <v>0</v>
      </c>
      <c r="X2752" s="3">
        <v>6.83</v>
      </c>
      <c r="Y2752" s="13">
        <f>(X2752-U2752)/U2752*100</f>
        <v>0</v>
      </c>
      <c r="Z2752" s="14">
        <f>IF(W2752&gt;10,"NA",Y2752)</f>
        <v>0</v>
      </c>
    </row>
    <row r="2753" spans="1:26" ht="19" x14ac:dyDescent="0.25">
      <c r="A2753" s="23">
        <v>2752</v>
      </c>
      <c r="B2753" s="5" t="s">
        <v>25</v>
      </c>
      <c r="C2753" s="3" t="s">
        <v>52</v>
      </c>
      <c r="D2753" s="3" t="s">
        <v>52</v>
      </c>
      <c r="E2753" s="3" t="s">
        <v>47</v>
      </c>
      <c r="F2753" s="3" t="s">
        <v>53</v>
      </c>
      <c r="G2753" s="3">
        <v>53</v>
      </c>
      <c r="H2753" s="3" t="s">
        <v>17</v>
      </c>
      <c r="I2753" s="3" t="s">
        <v>56</v>
      </c>
      <c r="J2753" s="3">
        <v>602</v>
      </c>
      <c r="K2753" s="3">
        <v>31</v>
      </c>
      <c r="L2753" s="3">
        <v>0</v>
      </c>
      <c r="M2753" s="4">
        <f>PI()*(K2753/2)^2/1000+PI()*(L2753/2)^2/1000</f>
        <v>0.75476763502494781</v>
      </c>
      <c r="N2753" s="33">
        <v>0</v>
      </c>
      <c r="O2753" s="3">
        <v>4</v>
      </c>
      <c r="P2753" s="3">
        <v>4.3869999999999996</v>
      </c>
      <c r="Q2753" s="3">
        <v>4.7720000000000002</v>
      </c>
      <c r="R2753" s="3">
        <v>4.718</v>
      </c>
      <c r="S2753" s="6">
        <v>0</v>
      </c>
      <c r="T2753" s="6">
        <f>R2753-S2753</f>
        <v>4.718</v>
      </c>
      <c r="U2753" s="3">
        <v>6.3959999999999999</v>
      </c>
      <c r="V2753" s="6">
        <f>U2753-S2753</f>
        <v>6.3959999999999999</v>
      </c>
      <c r="W2753" s="6">
        <f>100 - (1 - (((U2753-T2753)/U2753)+(S2753/T2753)))*100</f>
        <v>26.235146966854288</v>
      </c>
      <c r="X2753" s="3">
        <v>6.3959999999999999</v>
      </c>
      <c r="Y2753" s="13">
        <f>(X2753-U2753)/U2753*100</f>
        <v>0</v>
      </c>
      <c r="Z2753" s="14" t="str">
        <f>IF(W2753&gt;10,"NA",Y2753)</f>
        <v>NA</v>
      </c>
    </row>
    <row r="2754" spans="1:26" ht="19" x14ac:dyDescent="0.25">
      <c r="A2754" s="23">
        <v>2753</v>
      </c>
      <c r="B2754" s="5" t="s">
        <v>25</v>
      </c>
      <c r="C2754" s="3" t="s">
        <v>52</v>
      </c>
      <c r="D2754" s="3" t="s">
        <v>52</v>
      </c>
      <c r="E2754" s="3" t="s">
        <v>47</v>
      </c>
      <c r="F2754" s="3" t="s">
        <v>53</v>
      </c>
      <c r="G2754" s="3">
        <v>53</v>
      </c>
      <c r="H2754" s="3" t="s">
        <v>17</v>
      </c>
      <c r="I2754" s="3" t="s">
        <v>56</v>
      </c>
      <c r="J2754" s="3">
        <v>602</v>
      </c>
      <c r="K2754" s="3">
        <v>31</v>
      </c>
      <c r="L2754" s="3">
        <v>0</v>
      </c>
      <c r="M2754" s="4">
        <f>PI()*(K2754/2)^2/1000+PI()*(L2754/2)^2/1000</f>
        <v>0.75476763502494781</v>
      </c>
      <c r="N2754" s="33">
        <v>1</v>
      </c>
      <c r="O2754" s="3">
        <v>5</v>
      </c>
      <c r="P2754" s="3">
        <v>3.726</v>
      </c>
      <c r="Q2754" s="3">
        <v>4.0339999999999998</v>
      </c>
      <c r="R2754" s="3">
        <v>3.9540000000000002</v>
      </c>
      <c r="S2754" s="6">
        <v>0</v>
      </c>
      <c r="T2754" s="6">
        <f>R2754-S2754</f>
        <v>3.9540000000000002</v>
      </c>
      <c r="U2754" s="3">
        <v>3.9540000000000002</v>
      </c>
      <c r="V2754" s="6">
        <f>U2754-S2754</f>
        <v>3.9540000000000002</v>
      </c>
      <c r="W2754" s="6">
        <f>100 - (1 - (((U2754-T2754)/U2754)+(S2754/T2754)))*100</f>
        <v>0</v>
      </c>
      <c r="X2754" s="3">
        <v>3.9540000000000002</v>
      </c>
      <c r="Y2754" s="13">
        <f>(X2754-U2754)/U2754*100</f>
        <v>0</v>
      </c>
      <c r="Z2754" s="14">
        <f>IF(W2754&gt;10,"NA",Y2754)</f>
        <v>0</v>
      </c>
    </row>
    <row r="2755" spans="1:26" ht="19" x14ac:dyDescent="0.25">
      <c r="A2755" s="23">
        <v>2754</v>
      </c>
      <c r="B2755" s="5" t="s">
        <v>25</v>
      </c>
      <c r="C2755" s="3" t="s">
        <v>52</v>
      </c>
      <c r="D2755" s="3" t="s">
        <v>52</v>
      </c>
      <c r="E2755" s="3" t="s">
        <v>47</v>
      </c>
      <c r="F2755" s="3" t="s">
        <v>53</v>
      </c>
      <c r="G2755" s="3">
        <v>53</v>
      </c>
      <c r="H2755" s="3" t="s">
        <v>17</v>
      </c>
      <c r="I2755" s="3" t="s">
        <v>56</v>
      </c>
      <c r="J2755" s="3">
        <v>602</v>
      </c>
      <c r="K2755" s="3">
        <v>31</v>
      </c>
      <c r="L2755" s="3">
        <v>0</v>
      </c>
      <c r="M2755" s="4">
        <f>PI()*(K2755/2)^2/1000+PI()*(L2755/2)^2/1000</f>
        <v>0.75476763502494781</v>
      </c>
      <c r="N2755" s="33">
        <v>1</v>
      </c>
      <c r="O2755" s="3">
        <v>6</v>
      </c>
      <c r="P2755" s="3">
        <v>4.7619999999999996</v>
      </c>
      <c r="Q2755" s="3">
        <v>4.548</v>
      </c>
      <c r="R2755" s="3">
        <v>4.4240000000000004</v>
      </c>
      <c r="S2755" s="6">
        <v>0</v>
      </c>
      <c r="T2755" s="6">
        <f>R2755-S2755</f>
        <v>4.4240000000000004</v>
      </c>
      <c r="U2755" s="3">
        <v>4.7039999999999997</v>
      </c>
      <c r="V2755" s="6">
        <f>U2755-S2755</f>
        <v>4.7039999999999997</v>
      </c>
      <c r="W2755" s="6">
        <f>100 - (1 - (((U2755-T2755)/U2755)+(S2755/T2755)))*100</f>
        <v>5.952380952380949</v>
      </c>
      <c r="X2755" s="3">
        <v>4.7039999999999997</v>
      </c>
      <c r="Y2755" s="13">
        <f>(X2755-U2755)/U2755*100</f>
        <v>0</v>
      </c>
      <c r="Z2755" s="14">
        <f>IF(W2755&gt;10,"NA",Y2755)</f>
        <v>0</v>
      </c>
    </row>
    <row r="2756" spans="1:26" ht="19" x14ac:dyDescent="0.25">
      <c r="A2756" s="23">
        <v>2755</v>
      </c>
      <c r="B2756" s="5" t="s">
        <v>25</v>
      </c>
      <c r="C2756" s="3" t="s">
        <v>52</v>
      </c>
      <c r="D2756" s="3" t="s">
        <v>52</v>
      </c>
      <c r="E2756" s="3" t="s">
        <v>47</v>
      </c>
      <c r="F2756" s="3" t="s">
        <v>53</v>
      </c>
      <c r="G2756" s="3">
        <v>53</v>
      </c>
      <c r="H2756" s="3" t="s">
        <v>17</v>
      </c>
      <c r="I2756" s="3" t="s">
        <v>56</v>
      </c>
      <c r="J2756" s="3">
        <v>602</v>
      </c>
      <c r="K2756" s="3">
        <v>31</v>
      </c>
      <c r="L2756" s="3">
        <v>0</v>
      </c>
      <c r="M2756" s="4">
        <f>PI()*(K2756/2)^2/1000+PI()*(L2756/2)^2/1000</f>
        <v>0.75476763502494781</v>
      </c>
      <c r="N2756" s="33">
        <v>0</v>
      </c>
      <c r="O2756" s="3">
        <v>7</v>
      </c>
      <c r="P2756" s="3">
        <v>5.7450000000000001</v>
      </c>
      <c r="Q2756" s="3">
        <v>6.1890000000000001</v>
      </c>
      <c r="R2756" s="3">
        <v>6.1050000000000004</v>
      </c>
      <c r="S2756" s="6">
        <v>0</v>
      </c>
      <c r="T2756" s="6">
        <f>R2756-S2756</f>
        <v>6.1050000000000004</v>
      </c>
      <c r="U2756" s="3">
        <v>7.9020000000000001</v>
      </c>
      <c r="V2756" s="6">
        <f>U2756-S2756</f>
        <v>7.9020000000000001</v>
      </c>
      <c r="W2756" s="6">
        <f>100 - (1 - (((U2756-T2756)/U2756)+(S2756/T2756)))*100</f>
        <v>22.741078208048592</v>
      </c>
      <c r="X2756" s="3">
        <v>7.9020000000000001</v>
      </c>
      <c r="Y2756" s="13">
        <f>(X2756-U2756)/U2756*100</f>
        <v>0</v>
      </c>
      <c r="Z2756" s="14" t="str">
        <f>IF(W2756&gt;10,"NA",Y2756)</f>
        <v>NA</v>
      </c>
    </row>
    <row r="2757" spans="1:26" ht="19" x14ac:dyDescent="0.25">
      <c r="A2757" s="23">
        <v>2756</v>
      </c>
      <c r="B2757" s="5" t="s">
        <v>25</v>
      </c>
      <c r="C2757" s="3" t="s">
        <v>52</v>
      </c>
      <c r="D2757" s="3" t="s">
        <v>52</v>
      </c>
      <c r="E2757" s="3" t="s">
        <v>47</v>
      </c>
      <c r="F2757" s="3" t="s">
        <v>53</v>
      </c>
      <c r="G2757" s="3">
        <v>53</v>
      </c>
      <c r="H2757" s="3" t="s">
        <v>17</v>
      </c>
      <c r="I2757" s="3" t="s">
        <v>56</v>
      </c>
      <c r="J2757" s="3">
        <v>602</v>
      </c>
      <c r="K2757" s="3">
        <v>31</v>
      </c>
      <c r="L2757" s="3">
        <v>0</v>
      </c>
      <c r="M2757" s="4">
        <f>PI()*(K2757/2)^2/1000+PI()*(L2757/2)^2/1000</f>
        <v>0.75476763502494781</v>
      </c>
      <c r="N2757" s="33">
        <v>0</v>
      </c>
      <c r="O2757" s="3">
        <v>8</v>
      </c>
      <c r="P2757" s="3">
        <v>4.8120000000000003</v>
      </c>
      <c r="Q2757" s="3">
        <v>4.0679999999999996</v>
      </c>
      <c r="R2757" s="3">
        <v>4.0449999999999999</v>
      </c>
      <c r="S2757" s="6">
        <v>0</v>
      </c>
      <c r="T2757" s="6">
        <f>R2757-S2757</f>
        <v>4.0449999999999999</v>
      </c>
      <c r="U2757" s="3">
        <v>5.7480000000000002</v>
      </c>
      <c r="V2757" s="6">
        <f>U2757-S2757</f>
        <v>5.7480000000000002</v>
      </c>
      <c r="W2757" s="6">
        <f>100 - (1 - (((U2757-T2757)/U2757)+(S2757/T2757)))*100</f>
        <v>29.627696590118305</v>
      </c>
      <c r="X2757" s="3">
        <v>5.7480000000000002</v>
      </c>
      <c r="Y2757" s="13">
        <f>(X2757-U2757)/U2757*100</f>
        <v>0</v>
      </c>
      <c r="Z2757" s="14" t="str">
        <f>IF(W2757&gt;10,"NA",Y2757)</f>
        <v>NA</v>
      </c>
    </row>
    <row r="2758" spans="1:26" ht="19" x14ac:dyDescent="0.25">
      <c r="A2758" s="23">
        <v>2757</v>
      </c>
      <c r="B2758" s="5" t="s">
        <v>25</v>
      </c>
      <c r="C2758" s="3" t="s">
        <v>52</v>
      </c>
      <c r="D2758" s="3" t="s">
        <v>52</v>
      </c>
      <c r="E2758" s="3" t="s">
        <v>47</v>
      </c>
      <c r="F2758" s="3" t="s">
        <v>53</v>
      </c>
      <c r="G2758" s="3">
        <v>53</v>
      </c>
      <c r="H2758" s="3" t="s">
        <v>17</v>
      </c>
      <c r="I2758" s="3" t="s">
        <v>56</v>
      </c>
      <c r="J2758" s="3">
        <v>602</v>
      </c>
      <c r="K2758" s="3">
        <v>31</v>
      </c>
      <c r="L2758" s="3">
        <v>0</v>
      </c>
      <c r="M2758" s="4">
        <f>PI()*(K2758/2)^2/1000+PI()*(L2758/2)^2/1000</f>
        <v>0.75476763502494781</v>
      </c>
      <c r="N2758" s="33">
        <v>0</v>
      </c>
      <c r="O2758" s="3">
        <v>9</v>
      </c>
      <c r="P2758" s="3">
        <v>4.444</v>
      </c>
      <c r="Q2758" s="3">
        <v>2.37</v>
      </c>
      <c r="R2758" s="3">
        <v>2.3679999999999999</v>
      </c>
      <c r="S2758" s="6">
        <v>0</v>
      </c>
      <c r="T2758" s="6">
        <f>R2758-S2758</f>
        <v>2.3679999999999999</v>
      </c>
      <c r="U2758" s="3">
        <v>5.63</v>
      </c>
      <c r="V2758" s="6">
        <f>U2758-S2758</f>
        <v>5.63</v>
      </c>
      <c r="W2758" s="6">
        <f>100 - (1 - (((U2758-T2758)/U2758)+(S2758/T2758)))*100</f>
        <v>57.93960923623446</v>
      </c>
      <c r="X2758" s="3">
        <v>5.63</v>
      </c>
      <c r="Y2758" s="13">
        <f>(X2758-U2758)/U2758*100</f>
        <v>0</v>
      </c>
      <c r="Z2758" s="14" t="str">
        <f>IF(W2758&gt;10,"NA",Y2758)</f>
        <v>NA</v>
      </c>
    </row>
    <row r="2759" spans="1:26" ht="19" x14ac:dyDescent="0.25">
      <c r="A2759" s="23">
        <v>2758</v>
      </c>
      <c r="B2759" s="5" t="s">
        <v>25</v>
      </c>
      <c r="C2759" s="3" t="s">
        <v>52</v>
      </c>
      <c r="D2759" s="3" t="s">
        <v>52</v>
      </c>
      <c r="E2759" s="3" t="s">
        <v>47</v>
      </c>
      <c r="F2759" s="3" t="s">
        <v>53</v>
      </c>
      <c r="G2759" s="3">
        <v>53</v>
      </c>
      <c r="H2759" s="3" t="s">
        <v>17</v>
      </c>
      <c r="I2759" s="3" t="s">
        <v>56</v>
      </c>
      <c r="J2759" s="3">
        <v>602</v>
      </c>
      <c r="K2759" s="3">
        <v>31</v>
      </c>
      <c r="L2759" s="3">
        <v>0</v>
      </c>
      <c r="M2759" s="4">
        <f>PI()*(K2759/2)^2/1000+PI()*(L2759/2)^2/1000</f>
        <v>0.75476763502494781</v>
      </c>
      <c r="N2759" s="33">
        <v>0</v>
      </c>
      <c r="O2759" s="3">
        <v>10</v>
      </c>
      <c r="P2759" s="3">
        <v>5.9009999999999998</v>
      </c>
      <c r="Q2759" s="3">
        <v>7.5119999999999996</v>
      </c>
      <c r="R2759" s="3">
        <v>7.4169999999999998</v>
      </c>
      <c r="S2759" s="6">
        <v>0</v>
      </c>
      <c r="T2759" s="6">
        <f>R2759-S2759</f>
        <v>7.4169999999999998</v>
      </c>
      <c r="U2759" s="3">
        <v>8.1669999999999998</v>
      </c>
      <c r="V2759" s="6">
        <f>U2759-S2759</f>
        <v>8.1669999999999998</v>
      </c>
      <c r="W2759" s="6">
        <f>100 - (1 - (((U2759-T2759)/U2759)+(S2759/T2759)))*100</f>
        <v>9.1832986408717971</v>
      </c>
      <c r="X2759" s="3">
        <v>8.1669999999999998</v>
      </c>
      <c r="Y2759" s="13">
        <f>(X2759-U2759)/U2759*100</f>
        <v>0</v>
      </c>
      <c r="Z2759" s="14">
        <f>IF(W2759&gt;10,"NA",Y2759)</f>
        <v>0</v>
      </c>
    </row>
    <row r="2760" spans="1:26" ht="19" x14ac:dyDescent="0.25">
      <c r="A2760" s="23">
        <v>2759</v>
      </c>
      <c r="B2760" s="5" t="s">
        <v>25</v>
      </c>
      <c r="C2760" s="3" t="s">
        <v>7</v>
      </c>
      <c r="D2760" s="3" t="s">
        <v>7</v>
      </c>
      <c r="E2760" s="3" t="s">
        <v>47</v>
      </c>
      <c r="F2760" s="3" t="s">
        <v>18</v>
      </c>
      <c r="G2760" s="3">
        <v>1</v>
      </c>
      <c r="H2760" s="3" t="s">
        <v>9</v>
      </c>
      <c r="I2760" s="3" t="s">
        <v>56</v>
      </c>
      <c r="J2760" s="3">
        <v>396</v>
      </c>
      <c r="K2760" s="3">
        <v>49</v>
      </c>
      <c r="L2760" s="3">
        <v>0</v>
      </c>
      <c r="M2760" s="4">
        <f>PI()*(K2760/2)^2/1000+PI()*(L2760/2)^2/1000</f>
        <v>1.8857409903172733</v>
      </c>
      <c r="N2760" s="33">
        <v>0</v>
      </c>
      <c r="O2760" s="3">
        <v>1</v>
      </c>
      <c r="P2760" s="6">
        <v>7.8840000000000003</v>
      </c>
      <c r="Q2760" s="6">
        <v>14.026</v>
      </c>
      <c r="R2760" s="6">
        <v>13.595000000000001</v>
      </c>
      <c r="S2760" s="6">
        <v>0</v>
      </c>
      <c r="T2760" s="6">
        <f>R2760-S2760</f>
        <v>13.595000000000001</v>
      </c>
      <c r="U2760" s="6">
        <v>13.596</v>
      </c>
      <c r="V2760" s="6">
        <f>U2760-S2760</f>
        <v>13.596</v>
      </c>
      <c r="W2760" s="6">
        <f>100 - (1 - (((U2760-T2760)/U2760)+(S2760/T2760)))*100</f>
        <v>7.3551044424675638E-3</v>
      </c>
      <c r="X2760" s="13">
        <v>14.294</v>
      </c>
      <c r="Y2760" s="13">
        <f>(X2760-U2760)/U2760*100</f>
        <v>5.1338629008531953</v>
      </c>
      <c r="Z2760" s="14">
        <f>IF(W2760&gt;10,"NA",Y2760)</f>
        <v>5.1338629008531953</v>
      </c>
    </row>
    <row r="2761" spans="1:26" ht="19" x14ac:dyDescent="0.25">
      <c r="A2761" s="23">
        <v>2760</v>
      </c>
      <c r="B2761" s="5" t="s">
        <v>25</v>
      </c>
      <c r="C2761" s="3" t="s">
        <v>7</v>
      </c>
      <c r="D2761" s="3" t="s">
        <v>7</v>
      </c>
      <c r="E2761" s="3" t="s">
        <v>47</v>
      </c>
      <c r="F2761" s="3" t="s">
        <v>18</v>
      </c>
      <c r="G2761" s="3">
        <v>1</v>
      </c>
      <c r="H2761" s="3" t="s">
        <v>9</v>
      </c>
      <c r="I2761" s="3" t="s">
        <v>56</v>
      </c>
      <c r="J2761" s="3">
        <v>396</v>
      </c>
      <c r="K2761" s="3">
        <v>49</v>
      </c>
      <c r="L2761" s="3">
        <v>0</v>
      </c>
      <c r="M2761" s="4">
        <f>PI()*(K2761/2)^2/1000+PI()*(L2761/2)^2/1000</f>
        <v>1.8857409903172733</v>
      </c>
      <c r="N2761" s="33">
        <v>0</v>
      </c>
      <c r="O2761" s="3">
        <v>2</v>
      </c>
      <c r="P2761" s="6">
        <v>8.2210000000000001</v>
      </c>
      <c r="Q2761" s="6">
        <v>12.904</v>
      </c>
      <c r="R2761" s="6">
        <v>12.551</v>
      </c>
      <c r="S2761" s="6">
        <v>0</v>
      </c>
      <c r="T2761" s="6">
        <f>R2761-S2761</f>
        <v>12.551</v>
      </c>
      <c r="U2761" s="6">
        <v>14.282</v>
      </c>
      <c r="V2761" s="6">
        <f>U2761-S2761</f>
        <v>14.282</v>
      </c>
      <c r="W2761" s="6">
        <f>100 - (1 - (((U2761-T2761)/U2761)+(S2761/T2761)))*100</f>
        <v>12.120151239322212</v>
      </c>
      <c r="X2761" s="13">
        <v>14.673</v>
      </c>
      <c r="Y2761" s="13">
        <f>(X2761-U2761)/U2761*100</f>
        <v>2.7377118050693183</v>
      </c>
      <c r="Z2761" s="14" t="str">
        <f>IF(W2761&gt;10,"NA",Y2761)</f>
        <v>NA</v>
      </c>
    </row>
    <row r="2762" spans="1:26" ht="19" x14ac:dyDescent="0.25">
      <c r="A2762" s="23">
        <v>2761</v>
      </c>
      <c r="B2762" s="5" t="s">
        <v>25</v>
      </c>
      <c r="C2762" s="3" t="s">
        <v>7</v>
      </c>
      <c r="D2762" s="3" t="s">
        <v>7</v>
      </c>
      <c r="E2762" s="3" t="s">
        <v>47</v>
      </c>
      <c r="F2762" s="3" t="s">
        <v>18</v>
      </c>
      <c r="G2762" s="3">
        <v>1</v>
      </c>
      <c r="H2762" s="3" t="s">
        <v>9</v>
      </c>
      <c r="I2762" s="3" t="s">
        <v>56</v>
      </c>
      <c r="J2762" s="3">
        <v>396</v>
      </c>
      <c r="K2762" s="3">
        <v>49</v>
      </c>
      <c r="L2762" s="3">
        <v>0</v>
      </c>
      <c r="M2762" s="4">
        <f>PI()*(K2762/2)^2/1000+PI()*(L2762/2)^2/1000</f>
        <v>1.8857409903172733</v>
      </c>
      <c r="N2762" s="33">
        <v>0</v>
      </c>
      <c r="O2762" s="3">
        <v>3</v>
      </c>
      <c r="P2762" s="6">
        <v>6.407</v>
      </c>
      <c r="Q2762" s="6">
        <v>7.1870000000000003</v>
      </c>
      <c r="R2762" s="6">
        <v>6.8479999999999999</v>
      </c>
      <c r="S2762" s="6">
        <v>0</v>
      </c>
      <c r="T2762" s="6">
        <f>R2762-S2762</f>
        <v>6.8479999999999999</v>
      </c>
      <c r="U2762" s="6">
        <v>7.4669999999999996</v>
      </c>
      <c r="V2762" s="6">
        <f>U2762-S2762</f>
        <v>7.4669999999999996</v>
      </c>
      <c r="W2762" s="6">
        <f>100 - (1 - (((U2762-T2762)/U2762)+(S2762/T2762)))*100</f>
        <v>8.2898084906923799</v>
      </c>
      <c r="X2762" s="13">
        <v>7.7169999999999996</v>
      </c>
      <c r="Y2762" s="13">
        <f>(X2762-U2762)/U2762*100</f>
        <v>3.3480648185348869</v>
      </c>
      <c r="Z2762" s="14">
        <f>IF(W2762&gt;10,"NA",Y2762)</f>
        <v>3.3480648185348869</v>
      </c>
    </row>
    <row r="2763" spans="1:26" ht="19" x14ac:dyDescent="0.25">
      <c r="A2763" s="23">
        <v>2762</v>
      </c>
      <c r="B2763" s="5" t="s">
        <v>25</v>
      </c>
      <c r="C2763" s="3" t="s">
        <v>7</v>
      </c>
      <c r="D2763" s="3" t="s">
        <v>7</v>
      </c>
      <c r="E2763" s="3" t="s">
        <v>47</v>
      </c>
      <c r="F2763" s="3" t="s">
        <v>18</v>
      </c>
      <c r="G2763" s="3">
        <v>1</v>
      </c>
      <c r="H2763" s="3" t="s">
        <v>9</v>
      </c>
      <c r="I2763" s="3" t="s">
        <v>56</v>
      </c>
      <c r="J2763" s="3">
        <v>396</v>
      </c>
      <c r="K2763" s="3">
        <v>49</v>
      </c>
      <c r="L2763" s="3">
        <v>0</v>
      </c>
      <c r="M2763" s="4">
        <f>PI()*(K2763/2)^2/1000+PI()*(L2763/2)^2/1000</f>
        <v>1.8857409903172733</v>
      </c>
      <c r="N2763" s="33">
        <v>0</v>
      </c>
      <c r="O2763" s="3">
        <v>4</v>
      </c>
      <c r="P2763" s="6">
        <v>9.2769999999999992</v>
      </c>
      <c r="Q2763" s="6">
        <v>14.188000000000001</v>
      </c>
      <c r="R2763" s="6">
        <v>13.853999999999999</v>
      </c>
      <c r="S2763" s="6">
        <v>0</v>
      </c>
      <c r="T2763" s="6">
        <f>R2763-S2763</f>
        <v>13.853999999999999</v>
      </c>
      <c r="U2763" s="6">
        <v>17.25</v>
      </c>
      <c r="V2763" s="6">
        <f>U2763-S2763</f>
        <v>17.25</v>
      </c>
      <c r="W2763" s="6">
        <f>100 - (1 - (((U2763-T2763)/U2763)+(S2763/T2763)))*100</f>
        <v>19.686956521739134</v>
      </c>
      <c r="X2763" s="13">
        <v>18.096</v>
      </c>
      <c r="Y2763" s="13">
        <f>(X2763-U2763)/U2763*100</f>
        <v>4.9043478260869566</v>
      </c>
      <c r="Z2763" s="14" t="str">
        <f>IF(W2763&gt;10,"NA",Y2763)</f>
        <v>NA</v>
      </c>
    </row>
    <row r="2764" spans="1:26" ht="19" x14ac:dyDescent="0.25">
      <c r="A2764" s="23">
        <v>2763</v>
      </c>
      <c r="B2764" s="5" t="s">
        <v>25</v>
      </c>
      <c r="C2764" s="3" t="s">
        <v>7</v>
      </c>
      <c r="D2764" s="3" t="s">
        <v>7</v>
      </c>
      <c r="E2764" s="3" t="s">
        <v>47</v>
      </c>
      <c r="F2764" s="3" t="s">
        <v>18</v>
      </c>
      <c r="G2764" s="3">
        <v>1</v>
      </c>
      <c r="H2764" s="3" t="s">
        <v>9</v>
      </c>
      <c r="I2764" s="3" t="s">
        <v>56</v>
      </c>
      <c r="J2764" s="3">
        <v>396</v>
      </c>
      <c r="K2764" s="3">
        <v>49</v>
      </c>
      <c r="L2764" s="3">
        <v>0</v>
      </c>
      <c r="M2764" s="4">
        <f>PI()*(K2764/2)^2/1000+PI()*(L2764/2)^2/1000</f>
        <v>1.8857409903172733</v>
      </c>
      <c r="N2764" s="33">
        <v>0</v>
      </c>
      <c r="O2764" s="3">
        <v>5</v>
      </c>
      <c r="P2764" s="6">
        <v>7.383</v>
      </c>
      <c r="Q2764" s="6">
        <v>10.756</v>
      </c>
      <c r="R2764" s="6">
        <v>10.568</v>
      </c>
      <c r="S2764" s="6">
        <v>0</v>
      </c>
      <c r="T2764" s="6">
        <f>R2764-S2764</f>
        <v>10.568</v>
      </c>
      <c r="U2764" s="6">
        <v>11.864000000000001</v>
      </c>
      <c r="V2764" s="6">
        <f>U2764-S2764</f>
        <v>11.864000000000001</v>
      </c>
      <c r="W2764" s="6">
        <f>100 - (1 - (((U2764-T2764)/U2764)+(S2764/T2764)))*100</f>
        <v>10.923803101820639</v>
      </c>
      <c r="X2764" s="13">
        <v>12.576000000000001</v>
      </c>
      <c r="Y2764" s="13">
        <f>(X2764-U2764)/U2764*100</f>
        <v>6.0013486176668884</v>
      </c>
      <c r="Z2764" s="14" t="str">
        <f>IF(W2764&gt;10,"NA",Y2764)</f>
        <v>NA</v>
      </c>
    </row>
    <row r="2765" spans="1:26" ht="19" x14ac:dyDescent="0.25">
      <c r="A2765" s="23">
        <v>2764</v>
      </c>
      <c r="B2765" s="5" t="s">
        <v>25</v>
      </c>
      <c r="C2765" s="3" t="s">
        <v>7</v>
      </c>
      <c r="D2765" s="3" t="s">
        <v>7</v>
      </c>
      <c r="E2765" s="3" t="s">
        <v>47</v>
      </c>
      <c r="F2765" s="3" t="s">
        <v>18</v>
      </c>
      <c r="G2765" s="3">
        <v>1</v>
      </c>
      <c r="H2765" s="3" t="s">
        <v>9</v>
      </c>
      <c r="I2765" s="3" t="s">
        <v>56</v>
      </c>
      <c r="J2765" s="3">
        <v>396</v>
      </c>
      <c r="K2765" s="3">
        <v>49</v>
      </c>
      <c r="L2765" s="3">
        <v>0</v>
      </c>
      <c r="M2765" s="4">
        <f>PI()*(K2765/2)^2/1000+PI()*(L2765/2)^2/1000</f>
        <v>1.8857409903172733</v>
      </c>
      <c r="N2765" s="33">
        <v>0</v>
      </c>
      <c r="O2765" s="3">
        <v>6</v>
      </c>
      <c r="P2765" s="6">
        <v>7.64</v>
      </c>
      <c r="Q2765" s="6">
        <v>14.145</v>
      </c>
      <c r="R2765" s="6">
        <v>13.811</v>
      </c>
      <c r="S2765" s="6">
        <v>0</v>
      </c>
      <c r="T2765" s="6">
        <f>R2765-S2765</f>
        <v>13.811</v>
      </c>
      <c r="U2765" s="6">
        <v>13.811</v>
      </c>
      <c r="V2765" s="6">
        <f>U2765-S2765</f>
        <v>13.811</v>
      </c>
      <c r="W2765" s="6">
        <f>100 - (1 - (((U2765-T2765)/U2765)+(S2765/T2765)))*100</f>
        <v>0</v>
      </c>
      <c r="X2765" s="13">
        <v>14.433999999999999</v>
      </c>
      <c r="Y2765" s="13">
        <f>(X2765-U2765)/U2765*100</f>
        <v>4.5108971109984752</v>
      </c>
      <c r="Z2765" s="14">
        <f>IF(W2765&gt;10,"NA",Y2765)</f>
        <v>4.5108971109984752</v>
      </c>
    </row>
    <row r="2766" spans="1:26" ht="19" x14ac:dyDescent="0.25">
      <c r="A2766" s="23">
        <v>2765</v>
      </c>
      <c r="B2766" s="5" t="s">
        <v>25</v>
      </c>
      <c r="C2766" s="3" t="s">
        <v>7</v>
      </c>
      <c r="D2766" s="3" t="s">
        <v>7</v>
      </c>
      <c r="E2766" s="3" t="s">
        <v>47</v>
      </c>
      <c r="F2766" s="3" t="s">
        <v>18</v>
      </c>
      <c r="G2766" s="3">
        <v>1</v>
      </c>
      <c r="H2766" s="3" t="s">
        <v>9</v>
      </c>
      <c r="I2766" s="3" t="s">
        <v>56</v>
      </c>
      <c r="J2766" s="3">
        <v>396</v>
      </c>
      <c r="K2766" s="3">
        <v>49</v>
      </c>
      <c r="L2766" s="3">
        <v>0</v>
      </c>
      <c r="M2766" s="4">
        <f>PI()*(K2766/2)^2/1000+PI()*(L2766/2)^2/1000</f>
        <v>1.8857409903172733</v>
      </c>
      <c r="N2766" s="33">
        <v>0</v>
      </c>
      <c r="O2766" s="3">
        <v>7</v>
      </c>
      <c r="P2766" s="6">
        <v>9</v>
      </c>
      <c r="Q2766" s="6">
        <v>16.282</v>
      </c>
      <c r="R2766" s="6">
        <v>15.97</v>
      </c>
      <c r="S2766" s="6">
        <v>0</v>
      </c>
      <c r="T2766" s="6">
        <f>R2766-S2766</f>
        <v>15.97</v>
      </c>
      <c r="U2766" s="6">
        <v>15.97</v>
      </c>
      <c r="V2766" s="6">
        <f>U2766-S2766</f>
        <v>15.97</v>
      </c>
      <c r="W2766" s="6">
        <f>100 - (1 - (((U2766-T2766)/U2766)+(S2766/T2766)))*100</f>
        <v>0</v>
      </c>
      <c r="X2766" s="13">
        <v>17.201000000000001</v>
      </c>
      <c r="Y2766" s="13">
        <f>(X2766-U2766)/U2766*100</f>
        <v>7.7082028804007496</v>
      </c>
      <c r="Z2766" s="14">
        <f>IF(W2766&gt;10,"NA",Y2766)</f>
        <v>7.7082028804007496</v>
      </c>
    </row>
    <row r="2767" spans="1:26" ht="19" x14ac:dyDescent="0.25">
      <c r="A2767" s="23">
        <v>2766</v>
      </c>
      <c r="B2767" s="5" t="s">
        <v>25</v>
      </c>
      <c r="C2767" s="3" t="s">
        <v>7</v>
      </c>
      <c r="D2767" s="3" t="s">
        <v>7</v>
      </c>
      <c r="E2767" s="3" t="s">
        <v>47</v>
      </c>
      <c r="F2767" s="3" t="s">
        <v>18</v>
      </c>
      <c r="G2767" s="3">
        <v>1</v>
      </c>
      <c r="H2767" s="3" t="s">
        <v>17</v>
      </c>
      <c r="I2767" s="3" t="s">
        <v>56</v>
      </c>
      <c r="J2767" s="3">
        <v>396</v>
      </c>
      <c r="K2767" s="3">
        <v>49</v>
      </c>
      <c r="L2767" s="3">
        <v>0</v>
      </c>
      <c r="M2767" s="4">
        <f>PI()*(K2767/2)^2/1000+PI()*(L2767/2)^2/1000</f>
        <v>1.8857409903172733</v>
      </c>
      <c r="N2767" s="33">
        <v>0</v>
      </c>
      <c r="O2767" s="3">
        <v>1</v>
      </c>
      <c r="P2767" s="6">
        <v>6.6059999999999999</v>
      </c>
      <c r="Q2767" s="6">
        <v>8.9700000000000006</v>
      </c>
      <c r="R2767" s="6">
        <v>8.7080000000000002</v>
      </c>
      <c r="S2767" s="6">
        <v>0</v>
      </c>
      <c r="T2767" s="6">
        <f>R2767-S2767</f>
        <v>8.7080000000000002</v>
      </c>
      <c r="U2767" s="6">
        <v>9.0269999999999992</v>
      </c>
      <c r="V2767" s="6">
        <f>U2767-S2767</f>
        <v>9.0269999999999992</v>
      </c>
      <c r="W2767" s="6">
        <f>100 - (1 - (((U2767-T2767)/U2767)+(S2767/T2767)))*100</f>
        <v>3.5338429156973348</v>
      </c>
      <c r="X2767" s="13">
        <v>9.157</v>
      </c>
      <c r="Y2767" s="13">
        <f>(X2767-U2767)/U2767*100</f>
        <v>1.4401240722277699</v>
      </c>
      <c r="Z2767" s="14">
        <f>IF(W2767&gt;10,"NA",Y2767)</f>
        <v>1.4401240722277699</v>
      </c>
    </row>
    <row r="2768" spans="1:26" ht="19" x14ac:dyDescent="0.25">
      <c r="A2768" s="23">
        <v>2767</v>
      </c>
      <c r="B2768" s="5" t="s">
        <v>25</v>
      </c>
      <c r="C2768" s="3" t="s">
        <v>7</v>
      </c>
      <c r="D2768" s="3" t="s">
        <v>7</v>
      </c>
      <c r="E2768" s="3" t="s">
        <v>47</v>
      </c>
      <c r="F2768" s="3" t="s">
        <v>18</v>
      </c>
      <c r="G2768" s="3">
        <v>1</v>
      </c>
      <c r="H2768" s="3" t="s">
        <v>17</v>
      </c>
      <c r="I2768" s="3" t="s">
        <v>56</v>
      </c>
      <c r="J2768" s="3">
        <v>396</v>
      </c>
      <c r="K2768" s="3">
        <v>49</v>
      </c>
      <c r="L2768" s="3">
        <v>0</v>
      </c>
      <c r="M2768" s="4">
        <f>PI()*(K2768/2)^2/1000+PI()*(L2768/2)^2/1000</f>
        <v>1.8857409903172733</v>
      </c>
      <c r="N2768" s="33">
        <v>0</v>
      </c>
      <c r="O2768" s="3">
        <v>2</v>
      </c>
      <c r="P2768" s="6">
        <v>7.7359999999999998</v>
      </c>
      <c r="Q2768" s="6">
        <v>10.728</v>
      </c>
      <c r="R2768" s="6">
        <v>10.396000000000001</v>
      </c>
      <c r="S2768" s="6">
        <v>0</v>
      </c>
      <c r="T2768" s="6">
        <f>R2768-S2768</f>
        <v>10.396000000000001</v>
      </c>
      <c r="U2768" s="6">
        <v>10.396000000000001</v>
      </c>
      <c r="V2768" s="6">
        <f>U2768-S2768</f>
        <v>10.396000000000001</v>
      </c>
      <c r="W2768" s="6">
        <f>100 - (1 - (((U2768-T2768)/U2768)+(S2768/T2768)))*100</f>
        <v>0</v>
      </c>
      <c r="X2768" s="13">
        <v>10.587</v>
      </c>
      <c r="Y2768" s="13">
        <f>(X2768-U2768)/U2768*100</f>
        <v>1.8372450942670155</v>
      </c>
      <c r="Z2768" s="14">
        <f>IF(W2768&gt;10,"NA",Y2768)</f>
        <v>1.8372450942670155</v>
      </c>
    </row>
    <row r="2769" spans="1:26" ht="19" x14ac:dyDescent="0.25">
      <c r="A2769" s="23">
        <v>2768</v>
      </c>
      <c r="B2769" s="5" t="s">
        <v>25</v>
      </c>
      <c r="C2769" s="3" t="s">
        <v>7</v>
      </c>
      <c r="D2769" s="3" t="s">
        <v>7</v>
      </c>
      <c r="E2769" s="3" t="s">
        <v>47</v>
      </c>
      <c r="F2769" s="3" t="s">
        <v>18</v>
      </c>
      <c r="G2769" s="3">
        <v>1</v>
      </c>
      <c r="H2769" s="3" t="s">
        <v>17</v>
      </c>
      <c r="I2769" s="3" t="s">
        <v>56</v>
      </c>
      <c r="J2769" s="3">
        <v>396</v>
      </c>
      <c r="K2769" s="3">
        <v>49</v>
      </c>
      <c r="L2769" s="3">
        <v>0</v>
      </c>
      <c r="M2769" s="4">
        <f>PI()*(K2769/2)^2/1000+PI()*(L2769/2)^2/1000</f>
        <v>1.8857409903172733</v>
      </c>
      <c r="N2769" s="33">
        <v>0</v>
      </c>
      <c r="O2769" s="3">
        <v>3</v>
      </c>
      <c r="P2769" s="6">
        <v>7.3570000000000002</v>
      </c>
      <c r="Q2769" s="6">
        <v>8.4960000000000004</v>
      </c>
      <c r="R2769" s="6">
        <v>8.1519999999999992</v>
      </c>
      <c r="S2769" s="6">
        <v>0</v>
      </c>
      <c r="T2769" s="6">
        <f>R2769-S2769</f>
        <v>8.1519999999999992</v>
      </c>
      <c r="U2769" s="6">
        <v>8.1519999999999992</v>
      </c>
      <c r="V2769" s="6">
        <f>U2769-S2769</f>
        <v>8.1519999999999992</v>
      </c>
      <c r="W2769" s="6">
        <f>100 - (1 - (((U2769-T2769)/U2769)+(S2769/T2769)))*100</f>
        <v>0</v>
      </c>
      <c r="X2769" s="13">
        <v>8.2590000000000003</v>
      </c>
      <c r="Y2769" s="13">
        <f>(X2769-U2769)/U2769*100</f>
        <v>1.3125613346418192</v>
      </c>
      <c r="Z2769" s="14">
        <f>IF(W2769&gt;10,"NA",Y2769)</f>
        <v>1.3125613346418192</v>
      </c>
    </row>
    <row r="2770" spans="1:26" ht="19" x14ac:dyDescent="0.25">
      <c r="A2770" s="23">
        <v>2769</v>
      </c>
      <c r="B2770" s="5" t="s">
        <v>25</v>
      </c>
      <c r="C2770" s="3" t="s">
        <v>7</v>
      </c>
      <c r="D2770" s="3" t="s">
        <v>7</v>
      </c>
      <c r="E2770" s="3" t="s">
        <v>47</v>
      </c>
      <c r="F2770" s="3" t="s">
        <v>18</v>
      </c>
      <c r="G2770" s="3">
        <v>1</v>
      </c>
      <c r="H2770" s="3" t="s">
        <v>17</v>
      </c>
      <c r="I2770" s="3" t="s">
        <v>56</v>
      </c>
      <c r="J2770" s="3">
        <v>396</v>
      </c>
      <c r="K2770" s="3">
        <v>49</v>
      </c>
      <c r="L2770" s="3">
        <v>0</v>
      </c>
      <c r="M2770" s="4">
        <f>PI()*(K2770/2)^2/1000+PI()*(L2770/2)^2/1000</f>
        <v>1.8857409903172733</v>
      </c>
      <c r="N2770" s="33">
        <v>0</v>
      </c>
      <c r="O2770" s="3">
        <v>4</v>
      </c>
      <c r="P2770" s="6">
        <v>6.0679999999999996</v>
      </c>
      <c r="Q2770" s="6">
        <v>7.8150000000000004</v>
      </c>
      <c r="R2770" s="6">
        <v>7.4640000000000004</v>
      </c>
      <c r="S2770" s="6">
        <v>2.1000000000000001E-2</v>
      </c>
      <c r="T2770" s="6">
        <f>R2770-S2770</f>
        <v>7.4430000000000005</v>
      </c>
      <c r="U2770" s="6">
        <v>7.8710000000000004</v>
      </c>
      <c r="V2770" s="6">
        <f>U2770-S2770</f>
        <v>7.8500000000000005</v>
      </c>
      <c r="W2770" s="6">
        <f>100 - (1 - (((U2770-T2770)/U2770)+(S2770/T2770)))*100</f>
        <v>5.7198269291027941</v>
      </c>
      <c r="X2770" s="13">
        <v>8.0399999999999991</v>
      </c>
      <c r="Y2770" s="13">
        <f>(X2770-U2770)/U2770*100</f>
        <v>2.1471223478592134</v>
      </c>
      <c r="Z2770" s="14">
        <f>IF(W2770&gt;10,"NA",Y2770)</f>
        <v>2.1471223478592134</v>
      </c>
    </row>
    <row r="2771" spans="1:26" ht="19" x14ac:dyDescent="0.25">
      <c r="A2771" s="23">
        <v>2770</v>
      </c>
      <c r="B2771" s="5" t="s">
        <v>25</v>
      </c>
      <c r="C2771" s="3" t="s">
        <v>7</v>
      </c>
      <c r="D2771" s="3" t="s">
        <v>7</v>
      </c>
      <c r="E2771" s="3" t="s">
        <v>47</v>
      </c>
      <c r="F2771" s="3" t="s">
        <v>18</v>
      </c>
      <c r="G2771" s="3">
        <v>1</v>
      </c>
      <c r="H2771" s="3" t="s">
        <v>17</v>
      </c>
      <c r="I2771" s="3" t="s">
        <v>56</v>
      </c>
      <c r="J2771" s="3">
        <v>396</v>
      </c>
      <c r="K2771" s="3">
        <v>49</v>
      </c>
      <c r="L2771" s="3">
        <v>0</v>
      </c>
      <c r="M2771" s="4">
        <f>PI()*(K2771/2)^2/1000+PI()*(L2771/2)^2/1000</f>
        <v>1.8857409903172733</v>
      </c>
      <c r="N2771" s="33">
        <v>0</v>
      </c>
      <c r="O2771" s="3">
        <v>5</v>
      </c>
      <c r="P2771" s="6">
        <v>7.1379999999999999</v>
      </c>
      <c r="Q2771" s="6">
        <v>10.39</v>
      </c>
      <c r="R2771" s="6">
        <v>10.028</v>
      </c>
      <c r="S2771" s="6">
        <v>0</v>
      </c>
      <c r="T2771" s="6">
        <f>R2771-S2771</f>
        <v>10.028</v>
      </c>
      <c r="U2771" s="6">
        <v>10.028</v>
      </c>
      <c r="V2771" s="6">
        <f>U2771-S2771</f>
        <v>10.028</v>
      </c>
      <c r="W2771" s="6">
        <f>100 - (1 - (((U2771-T2771)/U2771)+(S2771/T2771)))*100</f>
        <v>0</v>
      </c>
      <c r="X2771" s="13">
        <v>10.093999999999999</v>
      </c>
      <c r="Y2771" s="13">
        <f>(X2771-U2771)/U2771*100</f>
        <v>0.65815715995212354</v>
      </c>
      <c r="Z2771" s="14">
        <f>IF(W2771&gt;10,"NA",Y2771)</f>
        <v>0.65815715995212354</v>
      </c>
    </row>
    <row r="2772" spans="1:26" ht="19" x14ac:dyDescent="0.25">
      <c r="A2772" s="23">
        <v>2771</v>
      </c>
      <c r="B2772" s="5" t="s">
        <v>25</v>
      </c>
      <c r="C2772" s="3" t="s">
        <v>7</v>
      </c>
      <c r="D2772" s="3" t="s">
        <v>7</v>
      </c>
      <c r="E2772" s="3" t="s">
        <v>47</v>
      </c>
      <c r="F2772" s="3" t="s">
        <v>18</v>
      </c>
      <c r="G2772" s="3">
        <v>1</v>
      </c>
      <c r="H2772" s="3" t="s">
        <v>17</v>
      </c>
      <c r="I2772" s="3" t="s">
        <v>56</v>
      </c>
      <c r="J2772" s="3">
        <v>396</v>
      </c>
      <c r="K2772" s="3">
        <v>49</v>
      </c>
      <c r="L2772" s="3">
        <v>0</v>
      </c>
      <c r="M2772" s="4">
        <f>PI()*(K2772/2)^2/1000+PI()*(L2772/2)^2/1000</f>
        <v>1.8857409903172733</v>
      </c>
      <c r="N2772" s="33">
        <v>0</v>
      </c>
      <c r="O2772" s="3">
        <v>6</v>
      </c>
      <c r="P2772" s="6">
        <v>7.8869999999999996</v>
      </c>
      <c r="Q2772" s="6">
        <v>12.279</v>
      </c>
      <c r="R2772" s="6">
        <v>11.98</v>
      </c>
      <c r="S2772" s="6">
        <v>0</v>
      </c>
      <c r="T2772" s="6">
        <f>R2772-S2772</f>
        <v>11.98</v>
      </c>
      <c r="U2772" s="6">
        <v>11.98</v>
      </c>
      <c r="V2772" s="6">
        <f>U2772-S2772</f>
        <v>11.98</v>
      </c>
      <c r="W2772" s="6">
        <f>100 - (1 - (((U2772-T2772)/U2772)+(S2772/T2772)))*100</f>
        <v>0</v>
      </c>
      <c r="X2772" s="13">
        <v>12.25</v>
      </c>
      <c r="Y2772" s="13">
        <f>(X2772-U2772)/U2772*100</f>
        <v>2.2537562604340531</v>
      </c>
      <c r="Z2772" s="14">
        <f>IF(W2772&gt;10,"NA",Y2772)</f>
        <v>2.2537562604340531</v>
      </c>
    </row>
    <row r="2773" spans="1:26" ht="19" x14ac:dyDescent="0.25">
      <c r="A2773" s="23">
        <v>2772</v>
      </c>
      <c r="B2773" s="5" t="s">
        <v>25</v>
      </c>
      <c r="C2773" s="3" t="s">
        <v>7</v>
      </c>
      <c r="D2773" s="3" t="s">
        <v>7</v>
      </c>
      <c r="E2773" s="3" t="s">
        <v>47</v>
      </c>
      <c r="F2773" s="3" t="s">
        <v>18</v>
      </c>
      <c r="G2773" s="3">
        <v>1</v>
      </c>
      <c r="H2773" s="3" t="s">
        <v>17</v>
      </c>
      <c r="I2773" s="3" t="s">
        <v>56</v>
      </c>
      <c r="J2773" s="3">
        <v>396</v>
      </c>
      <c r="K2773" s="3">
        <v>49</v>
      </c>
      <c r="L2773" s="3">
        <v>0</v>
      </c>
      <c r="M2773" s="4">
        <f>PI()*(K2773/2)^2/1000+PI()*(L2773/2)^2/1000</f>
        <v>1.8857409903172733</v>
      </c>
      <c r="N2773" s="33">
        <v>0</v>
      </c>
      <c r="O2773" s="3">
        <v>7</v>
      </c>
      <c r="P2773" s="6">
        <v>7.657</v>
      </c>
      <c r="Q2773" s="6">
        <v>10.893000000000001</v>
      </c>
      <c r="R2773" s="6">
        <v>10.61</v>
      </c>
      <c r="S2773" s="6">
        <v>0</v>
      </c>
      <c r="T2773" s="6">
        <f>R2773-S2773</f>
        <v>10.61</v>
      </c>
      <c r="U2773" s="6">
        <v>10.71</v>
      </c>
      <c r="V2773" s="6">
        <f>U2773-S2773</f>
        <v>10.71</v>
      </c>
      <c r="W2773" s="6">
        <f>100 - (1 - (((U2773-T2773)/U2773)+(S2773/T2773)))*100</f>
        <v>0.93370681605976813</v>
      </c>
      <c r="X2773" s="13">
        <v>10.813000000000001</v>
      </c>
      <c r="Y2773" s="13">
        <f>(X2773-U2773)/U2773*100</f>
        <v>0.96171802054154754</v>
      </c>
      <c r="Z2773" s="14">
        <f>IF(W2773&gt;10,"NA",Y2773)</f>
        <v>0.96171802054154754</v>
      </c>
    </row>
    <row r="2774" spans="1:26" ht="19" x14ac:dyDescent="0.25">
      <c r="A2774" s="23">
        <v>2773</v>
      </c>
      <c r="B2774" s="5" t="s">
        <v>25</v>
      </c>
      <c r="C2774" s="3" t="s">
        <v>7</v>
      </c>
      <c r="D2774" s="3" t="s">
        <v>7</v>
      </c>
      <c r="E2774" s="3" t="s">
        <v>47</v>
      </c>
      <c r="F2774" s="3" t="s">
        <v>18</v>
      </c>
      <c r="G2774" s="3">
        <v>1</v>
      </c>
      <c r="H2774" s="3" t="s">
        <v>17</v>
      </c>
      <c r="I2774" s="3" t="s">
        <v>56</v>
      </c>
      <c r="J2774" s="3">
        <v>396</v>
      </c>
      <c r="K2774" s="3">
        <v>49</v>
      </c>
      <c r="L2774" s="3">
        <v>0</v>
      </c>
      <c r="M2774" s="4">
        <f>PI()*(K2774/2)^2/1000+PI()*(L2774/2)^2/1000</f>
        <v>1.8857409903172733</v>
      </c>
      <c r="N2774" s="33">
        <v>0</v>
      </c>
      <c r="O2774" s="3">
        <v>8</v>
      </c>
      <c r="P2774" s="6">
        <v>6.8970000000000002</v>
      </c>
      <c r="Q2774" s="6">
        <v>10.6</v>
      </c>
      <c r="R2774" s="6">
        <v>10.239000000000001</v>
      </c>
      <c r="S2774" s="6">
        <v>0</v>
      </c>
      <c r="T2774" s="6">
        <f>R2774-S2774</f>
        <v>10.239000000000001</v>
      </c>
      <c r="U2774" s="6">
        <v>10.239000000000001</v>
      </c>
      <c r="V2774" s="6">
        <f>U2774-S2774</f>
        <v>10.239000000000001</v>
      </c>
      <c r="W2774" s="6">
        <f>100 - (1 - (((U2774-T2774)/U2774)+(S2774/T2774)))*100</f>
        <v>0</v>
      </c>
      <c r="X2774" s="13">
        <v>10.532</v>
      </c>
      <c r="Y2774" s="13">
        <f>(X2774-U2774)/U2774*100</f>
        <v>2.8616075788651161</v>
      </c>
      <c r="Z2774" s="14">
        <f>IF(W2774&gt;10,"NA",Y2774)</f>
        <v>2.8616075788651161</v>
      </c>
    </row>
    <row r="2775" spans="1:26" ht="19" x14ac:dyDescent="0.25">
      <c r="A2775" s="23">
        <v>2774</v>
      </c>
      <c r="B2775" s="5" t="s">
        <v>25</v>
      </c>
      <c r="C2775" s="3" t="s">
        <v>7</v>
      </c>
      <c r="D2775" s="3" t="s">
        <v>7</v>
      </c>
      <c r="E2775" s="3" t="s">
        <v>47</v>
      </c>
      <c r="F2775" s="3" t="s">
        <v>18</v>
      </c>
      <c r="G2775" s="3">
        <v>2</v>
      </c>
      <c r="H2775" s="3" t="s">
        <v>9</v>
      </c>
      <c r="I2775" s="3" t="s">
        <v>36</v>
      </c>
      <c r="J2775" s="3">
        <v>467</v>
      </c>
      <c r="K2775" s="3">
        <v>52</v>
      </c>
      <c r="L2775" s="3">
        <v>0</v>
      </c>
      <c r="M2775" s="4">
        <f>PI()*(K2775/2)^2/1000+PI()*(L2775/2)^2/1000</f>
        <v>2.1237166338267004</v>
      </c>
      <c r="N2775" s="33">
        <v>0</v>
      </c>
      <c r="O2775" s="3">
        <v>1</v>
      </c>
      <c r="P2775" s="3">
        <v>9.4139999999999997</v>
      </c>
      <c r="Q2775" s="6">
        <v>21.093</v>
      </c>
      <c r="R2775" s="6">
        <v>20.774000000000001</v>
      </c>
      <c r="S2775" s="6">
        <v>0</v>
      </c>
      <c r="T2775" s="6">
        <f>R2775-S2775</f>
        <v>20.774000000000001</v>
      </c>
      <c r="U2775" s="6">
        <v>20.774000000000001</v>
      </c>
      <c r="V2775" s="6">
        <f>U2775-S2775</f>
        <v>20.774000000000001</v>
      </c>
      <c r="W2775" s="6">
        <f>100 - (1 - (((U2775-T2775)/U2775)+(S2775/T2775)))*100</f>
        <v>0</v>
      </c>
      <c r="X2775" s="13">
        <v>22.032</v>
      </c>
      <c r="Y2775" s="13">
        <f>(X2775-U2775)/U2775*100</f>
        <v>6.0556464811783917</v>
      </c>
      <c r="Z2775" s="14">
        <f>IF(W2775&gt;10,"NA",Y2775)</f>
        <v>6.0556464811783917</v>
      </c>
    </row>
    <row r="2776" spans="1:26" ht="19" x14ac:dyDescent="0.25">
      <c r="A2776" s="23">
        <v>2775</v>
      </c>
      <c r="B2776" s="5" t="s">
        <v>25</v>
      </c>
      <c r="C2776" s="3" t="s">
        <v>7</v>
      </c>
      <c r="D2776" s="3" t="s">
        <v>7</v>
      </c>
      <c r="E2776" s="3" t="s">
        <v>47</v>
      </c>
      <c r="F2776" s="3" t="s">
        <v>18</v>
      </c>
      <c r="G2776" s="3">
        <v>2</v>
      </c>
      <c r="H2776" s="3" t="s">
        <v>9</v>
      </c>
      <c r="I2776" s="3" t="s">
        <v>36</v>
      </c>
      <c r="J2776" s="3">
        <v>467</v>
      </c>
      <c r="K2776" s="3">
        <v>52</v>
      </c>
      <c r="L2776" s="3">
        <v>0</v>
      </c>
      <c r="M2776" s="4">
        <f>PI()*(K2776/2)^2/1000+PI()*(L2776/2)^2/1000</f>
        <v>2.1237166338267004</v>
      </c>
      <c r="N2776" s="33">
        <v>0</v>
      </c>
      <c r="O2776" s="3">
        <v>2</v>
      </c>
      <c r="P2776" s="3">
        <v>9.125</v>
      </c>
      <c r="Q2776" s="6">
        <v>16.748000000000001</v>
      </c>
      <c r="R2776" s="6">
        <v>16.459</v>
      </c>
      <c r="S2776" s="6">
        <v>0</v>
      </c>
      <c r="T2776" s="6">
        <f>R2776-S2776</f>
        <v>16.459</v>
      </c>
      <c r="U2776" s="6">
        <v>16.459</v>
      </c>
      <c r="V2776" s="6">
        <f>U2776-S2776</f>
        <v>16.459</v>
      </c>
      <c r="W2776" s="6">
        <f>100 - (1 - (((U2776-T2776)/U2776)+(S2776/T2776)))*100</f>
        <v>0</v>
      </c>
      <c r="X2776" s="13">
        <v>17.661000000000001</v>
      </c>
      <c r="Y2776" s="13">
        <f>(X2776-U2776)/U2776*100</f>
        <v>7.3029953217084982</v>
      </c>
      <c r="Z2776" s="14">
        <f>IF(W2776&gt;10,"NA",Y2776)</f>
        <v>7.3029953217084982</v>
      </c>
    </row>
    <row r="2777" spans="1:26" ht="19" x14ac:dyDescent="0.25">
      <c r="A2777" s="23">
        <v>2776</v>
      </c>
      <c r="B2777" s="5" t="s">
        <v>25</v>
      </c>
      <c r="C2777" s="3" t="s">
        <v>7</v>
      </c>
      <c r="D2777" s="3" t="s">
        <v>7</v>
      </c>
      <c r="E2777" s="3" t="s">
        <v>47</v>
      </c>
      <c r="F2777" s="3" t="s">
        <v>18</v>
      </c>
      <c r="G2777" s="3">
        <v>2</v>
      </c>
      <c r="H2777" s="3" t="s">
        <v>9</v>
      </c>
      <c r="I2777" s="3" t="s">
        <v>36</v>
      </c>
      <c r="J2777" s="3">
        <v>467</v>
      </c>
      <c r="K2777" s="3">
        <v>52</v>
      </c>
      <c r="L2777" s="3">
        <v>0</v>
      </c>
      <c r="M2777" s="4">
        <f>PI()*(K2777/2)^2/1000+PI()*(L2777/2)^2/1000</f>
        <v>2.1237166338267004</v>
      </c>
      <c r="N2777" s="33">
        <v>0</v>
      </c>
      <c r="O2777" s="3">
        <v>3</v>
      </c>
      <c r="P2777" s="3">
        <v>4.7450000000000001</v>
      </c>
      <c r="Q2777" s="6">
        <v>4.1159999999999997</v>
      </c>
      <c r="R2777" s="6">
        <v>3.8809999999999998</v>
      </c>
      <c r="S2777" s="6">
        <v>0</v>
      </c>
      <c r="T2777" s="6">
        <f>R2777-S2777</f>
        <v>3.8809999999999998</v>
      </c>
      <c r="U2777" s="6">
        <v>4.6900000000000004</v>
      </c>
      <c r="V2777" s="6">
        <f>U2777-S2777</f>
        <v>4.6900000000000004</v>
      </c>
      <c r="W2777" s="6">
        <f>100 - (1 - (((U2777-T2777)/U2777)+(S2777/T2777)))*100</f>
        <v>17.249466950959501</v>
      </c>
      <c r="X2777" s="13">
        <v>4.9470000000000001</v>
      </c>
      <c r="Y2777" s="13">
        <f>(X2777-U2777)/U2777*100</f>
        <v>5.479744136460547</v>
      </c>
      <c r="Z2777" s="14" t="str">
        <f>IF(W2777&gt;10,"NA",Y2777)</f>
        <v>NA</v>
      </c>
    </row>
    <row r="2778" spans="1:26" ht="19" x14ac:dyDescent="0.25">
      <c r="A2778" s="23">
        <v>2777</v>
      </c>
      <c r="B2778" s="5" t="s">
        <v>25</v>
      </c>
      <c r="C2778" s="3" t="s">
        <v>7</v>
      </c>
      <c r="D2778" s="3" t="s">
        <v>7</v>
      </c>
      <c r="E2778" s="3" t="s">
        <v>47</v>
      </c>
      <c r="F2778" s="3" t="s">
        <v>18</v>
      </c>
      <c r="G2778" s="3">
        <v>2</v>
      </c>
      <c r="H2778" s="3" t="s">
        <v>9</v>
      </c>
      <c r="I2778" s="3" t="s">
        <v>36</v>
      </c>
      <c r="J2778" s="3">
        <v>467</v>
      </c>
      <c r="K2778" s="3">
        <v>52</v>
      </c>
      <c r="L2778" s="3">
        <v>0</v>
      </c>
      <c r="M2778" s="4">
        <f>PI()*(K2778/2)^2/1000+PI()*(L2778/2)^2/1000</f>
        <v>2.1237166338267004</v>
      </c>
      <c r="N2778" s="33">
        <v>0</v>
      </c>
      <c r="O2778" s="3">
        <v>4</v>
      </c>
      <c r="P2778" s="3">
        <v>10.039</v>
      </c>
      <c r="Q2778" s="6">
        <v>21.423999999999999</v>
      </c>
      <c r="R2778" s="6">
        <v>21.079000000000001</v>
      </c>
      <c r="S2778" s="6">
        <v>0</v>
      </c>
      <c r="T2778" s="6">
        <f>R2778-S2778</f>
        <v>21.079000000000001</v>
      </c>
      <c r="U2778" s="6">
        <v>21.079000000000001</v>
      </c>
      <c r="V2778" s="6">
        <f>U2778-S2778</f>
        <v>21.079000000000001</v>
      </c>
      <c r="W2778" s="6">
        <f>100 - (1 - (((U2778-T2778)/U2778)+(S2778/T2778)))*100</f>
        <v>0</v>
      </c>
      <c r="X2778" s="13">
        <v>22.548999999999999</v>
      </c>
      <c r="Y2778" s="13">
        <f>(X2778-U2778)/U2778*100</f>
        <v>6.9737653588879871</v>
      </c>
      <c r="Z2778" s="14">
        <f>IF(W2778&gt;10,"NA",Y2778)</f>
        <v>6.9737653588879871</v>
      </c>
    </row>
    <row r="2779" spans="1:26" ht="19" x14ac:dyDescent="0.25">
      <c r="A2779" s="23">
        <v>2778</v>
      </c>
      <c r="B2779" s="5" t="s">
        <v>25</v>
      </c>
      <c r="C2779" s="3" t="s">
        <v>7</v>
      </c>
      <c r="D2779" s="3" t="s">
        <v>7</v>
      </c>
      <c r="E2779" s="3" t="s">
        <v>47</v>
      </c>
      <c r="F2779" s="3" t="s">
        <v>18</v>
      </c>
      <c r="G2779" s="3">
        <v>2</v>
      </c>
      <c r="H2779" s="3" t="s">
        <v>9</v>
      </c>
      <c r="I2779" s="3" t="s">
        <v>36</v>
      </c>
      <c r="J2779" s="3">
        <v>467</v>
      </c>
      <c r="K2779" s="3">
        <v>52</v>
      </c>
      <c r="L2779" s="3">
        <v>0</v>
      </c>
      <c r="M2779" s="4">
        <f>PI()*(K2779/2)^2/1000+PI()*(L2779/2)^2/1000</f>
        <v>2.1237166338267004</v>
      </c>
      <c r="N2779" s="33">
        <v>0</v>
      </c>
      <c r="O2779" s="3">
        <v>5</v>
      </c>
      <c r="P2779" s="3">
        <v>9.7750000000000004</v>
      </c>
      <c r="Q2779" s="6">
        <v>21.548999999999999</v>
      </c>
      <c r="R2779" s="6">
        <v>21.273</v>
      </c>
      <c r="S2779" s="6">
        <v>0</v>
      </c>
      <c r="T2779" s="6">
        <f>R2779-S2779</f>
        <v>21.273</v>
      </c>
      <c r="U2779" s="6">
        <v>21.273</v>
      </c>
      <c r="V2779" s="6">
        <f>U2779-S2779</f>
        <v>21.273</v>
      </c>
      <c r="W2779" s="6">
        <f>100 - (1 - (((U2779-T2779)/U2779)+(S2779/T2779)))*100</f>
        <v>0</v>
      </c>
      <c r="X2779" s="13">
        <v>22.53</v>
      </c>
      <c r="Y2779" s="13">
        <f>(X2779-U2779)/U2779*100</f>
        <v>5.9088986038640599</v>
      </c>
      <c r="Z2779" s="14">
        <f>IF(W2779&gt;10,"NA",Y2779)</f>
        <v>5.9088986038640599</v>
      </c>
    </row>
    <row r="2780" spans="1:26" ht="19" x14ac:dyDescent="0.25">
      <c r="A2780" s="23">
        <v>2779</v>
      </c>
      <c r="B2780" s="5" t="s">
        <v>25</v>
      </c>
      <c r="C2780" s="3" t="s">
        <v>7</v>
      </c>
      <c r="D2780" s="3" t="s">
        <v>7</v>
      </c>
      <c r="E2780" s="3" t="s">
        <v>47</v>
      </c>
      <c r="F2780" s="3" t="s">
        <v>18</v>
      </c>
      <c r="G2780" s="3">
        <v>2</v>
      </c>
      <c r="H2780" s="3" t="s">
        <v>9</v>
      </c>
      <c r="I2780" s="3" t="s">
        <v>36</v>
      </c>
      <c r="J2780" s="3">
        <v>467</v>
      </c>
      <c r="K2780" s="3">
        <v>52</v>
      </c>
      <c r="L2780" s="3">
        <v>0</v>
      </c>
      <c r="M2780" s="4">
        <f>PI()*(K2780/2)^2/1000+PI()*(L2780/2)^2/1000</f>
        <v>2.1237166338267004</v>
      </c>
      <c r="N2780" s="33">
        <v>0</v>
      </c>
      <c r="O2780" s="3">
        <v>6</v>
      </c>
      <c r="P2780" s="3">
        <v>9.8190000000000008</v>
      </c>
      <c r="Q2780" s="6">
        <v>18.827000000000002</v>
      </c>
      <c r="R2780" s="6">
        <v>18.484999999999999</v>
      </c>
      <c r="S2780" s="6">
        <v>0</v>
      </c>
      <c r="T2780" s="6">
        <f>R2780-S2780</f>
        <v>18.484999999999999</v>
      </c>
      <c r="U2780" s="6">
        <v>18.484999999999999</v>
      </c>
      <c r="V2780" s="6">
        <f>U2780-S2780</f>
        <v>18.484999999999999</v>
      </c>
      <c r="W2780" s="6">
        <f>100 - (1 - (((U2780-T2780)/U2780)+(S2780/T2780)))*100</f>
        <v>0</v>
      </c>
      <c r="X2780" s="13">
        <v>19.827999999999999</v>
      </c>
      <c r="Y2780" s="13">
        <f>(X2780-U2780)/U2780*100</f>
        <v>7.2653502840140662</v>
      </c>
      <c r="Z2780" s="14">
        <f>IF(W2780&gt;10,"NA",Y2780)</f>
        <v>7.2653502840140662</v>
      </c>
    </row>
    <row r="2781" spans="1:26" ht="19" x14ac:dyDescent="0.25">
      <c r="A2781" s="23">
        <v>2780</v>
      </c>
      <c r="B2781" s="5" t="s">
        <v>25</v>
      </c>
      <c r="C2781" s="3" t="s">
        <v>7</v>
      </c>
      <c r="D2781" s="3" t="s">
        <v>7</v>
      </c>
      <c r="E2781" s="3" t="s">
        <v>47</v>
      </c>
      <c r="F2781" s="3" t="s">
        <v>18</v>
      </c>
      <c r="G2781" s="3">
        <v>2</v>
      </c>
      <c r="H2781" s="3" t="s">
        <v>9</v>
      </c>
      <c r="I2781" s="3" t="s">
        <v>36</v>
      </c>
      <c r="J2781" s="3">
        <v>467</v>
      </c>
      <c r="K2781" s="3">
        <v>52</v>
      </c>
      <c r="L2781" s="3">
        <v>0</v>
      </c>
      <c r="M2781" s="4">
        <f>PI()*(K2781/2)^2/1000+PI()*(L2781/2)^2/1000</f>
        <v>2.1237166338267004</v>
      </c>
      <c r="N2781" s="33">
        <v>0</v>
      </c>
      <c r="O2781" s="3">
        <v>7</v>
      </c>
      <c r="P2781" s="3">
        <v>6.7249999999999996</v>
      </c>
      <c r="Q2781" s="6">
        <v>9.8140000000000001</v>
      </c>
      <c r="R2781" s="6">
        <v>9.5359999999999996</v>
      </c>
      <c r="S2781" s="6">
        <v>1.4999999999999999E-2</v>
      </c>
      <c r="T2781" s="6">
        <f>R2781-S2781</f>
        <v>9.520999999999999</v>
      </c>
      <c r="U2781" s="6">
        <v>9.5350000000000001</v>
      </c>
      <c r="V2781" s="6">
        <f>U2781-S2781</f>
        <v>9.52</v>
      </c>
      <c r="W2781" s="6">
        <f>100 - (1 - (((U2781-T2781)/U2781)+(S2781/T2781)))*100</f>
        <v>0.30437395392416988</v>
      </c>
      <c r="X2781" s="13">
        <v>10.115</v>
      </c>
      <c r="Y2781" s="13">
        <f>(X2781-U2781)/U2781*100</f>
        <v>6.082852648138438</v>
      </c>
      <c r="Z2781" s="14">
        <f>IF(W2781&gt;10,"NA",Y2781)</f>
        <v>6.082852648138438</v>
      </c>
    </row>
    <row r="2782" spans="1:26" ht="19" x14ac:dyDescent="0.25">
      <c r="A2782" s="23">
        <v>2781</v>
      </c>
      <c r="B2782" s="5" t="s">
        <v>25</v>
      </c>
      <c r="C2782" s="3" t="s">
        <v>7</v>
      </c>
      <c r="D2782" s="3" t="s">
        <v>7</v>
      </c>
      <c r="E2782" s="3" t="s">
        <v>47</v>
      </c>
      <c r="F2782" s="3" t="s">
        <v>18</v>
      </c>
      <c r="G2782" s="3">
        <v>2</v>
      </c>
      <c r="H2782" s="3" t="s">
        <v>9</v>
      </c>
      <c r="I2782" s="3" t="s">
        <v>36</v>
      </c>
      <c r="J2782" s="3">
        <v>467</v>
      </c>
      <c r="K2782" s="3">
        <v>52</v>
      </c>
      <c r="L2782" s="3">
        <v>0</v>
      </c>
      <c r="M2782" s="4">
        <f>PI()*(K2782/2)^2/1000+PI()*(L2782/2)^2/1000</f>
        <v>2.1237166338267004</v>
      </c>
      <c r="N2782" s="33">
        <v>0</v>
      </c>
      <c r="O2782" s="3">
        <v>8</v>
      </c>
      <c r="P2782" s="3">
        <v>8.1780000000000008</v>
      </c>
      <c r="Q2782" s="6">
        <v>13.252000000000001</v>
      </c>
      <c r="R2782" s="6">
        <v>12.973000000000001</v>
      </c>
      <c r="S2782" s="6">
        <v>1.4999999999999999E-2</v>
      </c>
      <c r="T2782" s="6">
        <f>R2782-S2782</f>
        <v>12.958</v>
      </c>
      <c r="U2782" s="6">
        <v>13.006</v>
      </c>
      <c r="V2782" s="6">
        <f>U2782-S2782</f>
        <v>12.991</v>
      </c>
      <c r="W2782" s="6">
        <f>100 - (1 - (((U2782-T2782)/U2782)+(S2782/T2782)))*100</f>
        <v>0.48481903836895412</v>
      </c>
      <c r="X2782" s="13">
        <v>13.941000000000001</v>
      </c>
      <c r="Y2782" s="13">
        <f>(X2782-U2782)/U2782*100</f>
        <v>7.1889896970628975</v>
      </c>
      <c r="Z2782" s="14">
        <f>IF(W2782&gt;10,"NA",Y2782)</f>
        <v>7.1889896970628975</v>
      </c>
    </row>
    <row r="2783" spans="1:26" ht="19" x14ac:dyDescent="0.25">
      <c r="A2783" s="23">
        <v>2782</v>
      </c>
      <c r="B2783" s="5" t="s">
        <v>25</v>
      </c>
      <c r="C2783" s="3" t="s">
        <v>7</v>
      </c>
      <c r="D2783" s="3" t="s">
        <v>7</v>
      </c>
      <c r="E2783" s="3" t="s">
        <v>47</v>
      </c>
      <c r="F2783" s="3" t="s">
        <v>18</v>
      </c>
      <c r="G2783" s="3">
        <v>2</v>
      </c>
      <c r="H2783" s="3" t="s">
        <v>17</v>
      </c>
      <c r="I2783" s="3" t="s">
        <v>36</v>
      </c>
      <c r="J2783" s="3">
        <v>467</v>
      </c>
      <c r="K2783" s="3">
        <v>52</v>
      </c>
      <c r="L2783" s="3">
        <v>0</v>
      </c>
      <c r="M2783" s="4">
        <f>PI()*(K2783/2)^2/1000+PI()*(L2783/2)^2/1000</f>
        <v>2.1237166338267004</v>
      </c>
      <c r="N2783" s="33">
        <v>0</v>
      </c>
      <c r="O2783" s="3">
        <v>1</v>
      </c>
      <c r="P2783" s="3">
        <v>4.407</v>
      </c>
      <c r="Q2783" s="6">
        <v>5.2309999999999999</v>
      </c>
      <c r="R2783" s="6">
        <v>5.1059999999999999</v>
      </c>
      <c r="S2783" s="6">
        <v>0</v>
      </c>
      <c r="T2783" s="6">
        <f>R2783-S2783</f>
        <v>5.1059999999999999</v>
      </c>
      <c r="U2783" s="3">
        <v>5.6920000000000002</v>
      </c>
      <c r="V2783" s="6">
        <f>U2783-S2783</f>
        <v>5.6920000000000002</v>
      </c>
      <c r="W2783" s="6">
        <f>100 - (1 - (((U2783-T2783)/U2783)+(S2783/T2783)))*100</f>
        <v>10.29515108924808</v>
      </c>
      <c r="X2783" s="23">
        <v>5.8380000000000001</v>
      </c>
      <c r="Y2783" s="13">
        <f>(X2783-U2783)/U2783*100</f>
        <v>2.5650035137034415</v>
      </c>
      <c r="Z2783" s="14" t="str">
        <f>IF(W2783&gt;10,"NA",Y2783)</f>
        <v>NA</v>
      </c>
    </row>
    <row r="2784" spans="1:26" ht="19" x14ac:dyDescent="0.25">
      <c r="A2784" s="23">
        <v>2783</v>
      </c>
      <c r="B2784" s="5" t="s">
        <v>25</v>
      </c>
      <c r="C2784" s="3" t="s">
        <v>7</v>
      </c>
      <c r="D2784" s="3" t="s">
        <v>7</v>
      </c>
      <c r="E2784" s="3" t="s">
        <v>47</v>
      </c>
      <c r="F2784" s="3" t="s">
        <v>18</v>
      </c>
      <c r="G2784" s="3">
        <v>2</v>
      </c>
      <c r="H2784" s="3" t="s">
        <v>17</v>
      </c>
      <c r="I2784" s="3" t="s">
        <v>36</v>
      </c>
      <c r="J2784" s="3">
        <v>467</v>
      </c>
      <c r="K2784" s="3">
        <v>52</v>
      </c>
      <c r="L2784" s="3">
        <v>0</v>
      </c>
      <c r="M2784" s="4">
        <f>PI()*(K2784/2)^2/1000+PI()*(L2784/2)^2/1000</f>
        <v>2.1237166338267004</v>
      </c>
      <c r="N2784" s="33">
        <v>0</v>
      </c>
      <c r="O2784" s="3">
        <v>2</v>
      </c>
      <c r="P2784" s="3" t="s">
        <v>13</v>
      </c>
      <c r="Q2784" s="6">
        <v>3.5350000000000001</v>
      </c>
      <c r="R2784" s="6">
        <v>3.33</v>
      </c>
      <c r="S2784" s="6">
        <v>0</v>
      </c>
      <c r="T2784" s="6">
        <f>R2784-S2784</f>
        <v>3.33</v>
      </c>
      <c r="U2784" s="3">
        <v>3.53</v>
      </c>
      <c r="V2784" s="6">
        <f>U2784-S2784</f>
        <v>3.53</v>
      </c>
      <c r="W2784" s="6">
        <f>100 - (1 - (((U2784-T2784)/U2784)+(S2784/T2784)))*100</f>
        <v>5.6657223796033946</v>
      </c>
      <c r="X2784" s="23">
        <v>3.7040000000000002</v>
      </c>
      <c r="Y2784" s="13">
        <f>(X2784-U2784)/U2784*100</f>
        <v>4.9291784702549686</v>
      </c>
      <c r="Z2784" s="14">
        <f>IF(W2784&gt;10,"NA",Y2784)</f>
        <v>4.9291784702549686</v>
      </c>
    </row>
    <row r="2785" spans="1:26" ht="19" x14ac:dyDescent="0.25">
      <c r="A2785" s="23">
        <v>2784</v>
      </c>
      <c r="B2785" s="5" t="s">
        <v>25</v>
      </c>
      <c r="C2785" s="3" t="s">
        <v>7</v>
      </c>
      <c r="D2785" s="3" t="s">
        <v>7</v>
      </c>
      <c r="E2785" s="3" t="s">
        <v>47</v>
      </c>
      <c r="F2785" s="3" t="s">
        <v>18</v>
      </c>
      <c r="G2785" s="3">
        <v>2</v>
      </c>
      <c r="H2785" s="3" t="s">
        <v>17</v>
      </c>
      <c r="I2785" s="3" t="s">
        <v>36</v>
      </c>
      <c r="J2785" s="3">
        <v>467</v>
      </c>
      <c r="K2785" s="3">
        <v>52</v>
      </c>
      <c r="L2785" s="3">
        <v>0</v>
      </c>
      <c r="M2785" s="4">
        <f>PI()*(K2785/2)^2/1000+PI()*(L2785/2)^2/1000</f>
        <v>2.1237166338267004</v>
      </c>
      <c r="N2785" s="33">
        <v>0</v>
      </c>
      <c r="O2785" s="3">
        <v>3</v>
      </c>
      <c r="P2785" s="3">
        <v>2.5739999999999998</v>
      </c>
      <c r="Q2785" s="6">
        <v>2.0510000000000002</v>
      </c>
      <c r="R2785" s="6">
        <v>1.968</v>
      </c>
      <c r="S2785" s="6">
        <v>0</v>
      </c>
      <c r="T2785" s="6">
        <f>R2785-S2785</f>
        <v>1.968</v>
      </c>
      <c r="U2785" s="3">
        <v>2.0369999999999999</v>
      </c>
      <c r="V2785" s="6">
        <f>U2785-S2785</f>
        <v>2.0369999999999999</v>
      </c>
      <c r="W2785" s="6">
        <f>100 - (1 - (((U2785-T2785)/U2785)+(S2785/T2785)))*100</f>
        <v>3.3873343151693689</v>
      </c>
      <c r="X2785" s="23">
        <v>2.0619999999999998</v>
      </c>
      <c r="Y2785" s="13">
        <f>(X2785-U2785)/U2785*100</f>
        <v>1.2272950417280271</v>
      </c>
      <c r="Z2785" s="14">
        <f>IF(W2785&gt;10,"NA",Y2785)</f>
        <v>1.2272950417280271</v>
      </c>
    </row>
    <row r="2786" spans="1:26" ht="19" x14ac:dyDescent="0.25">
      <c r="A2786" s="23">
        <v>2785</v>
      </c>
      <c r="B2786" s="5" t="s">
        <v>25</v>
      </c>
      <c r="C2786" s="3" t="s">
        <v>7</v>
      </c>
      <c r="D2786" s="3" t="s">
        <v>7</v>
      </c>
      <c r="E2786" s="3" t="s">
        <v>47</v>
      </c>
      <c r="F2786" s="3" t="s">
        <v>18</v>
      </c>
      <c r="G2786" s="3">
        <v>2</v>
      </c>
      <c r="H2786" s="3" t="s">
        <v>17</v>
      </c>
      <c r="I2786" s="3" t="s">
        <v>36</v>
      </c>
      <c r="J2786" s="3">
        <v>467</v>
      </c>
      <c r="K2786" s="3">
        <v>52</v>
      </c>
      <c r="L2786" s="3">
        <v>0</v>
      </c>
      <c r="M2786" s="4">
        <f>PI()*(K2786/2)^2/1000+PI()*(L2786/2)^2/1000</f>
        <v>2.1237166338267004</v>
      </c>
      <c r="N2786" s="33">
        <v>0</v>
      </c>
      <c r="O2786" s="3">
        <v>4</v>
      </c>
      <c r="P2786" s="3">
        <v>7.1260000000000003</v>
      </c>
      <c r="Q2786" s="6">
        <v>8.81</v>
      </c>
      <c r="R2786" s="6">
        <v>8.6219999999999999</v>
      </c>
      <c r="S2786" s="6">
        <v>0</v>
      </c>
      <c r="T2786" s="6">
        <f>R2786-S2786</f>
        <v>8.6219999999999999</v>
      </c>
      <c r="U2786" s="3">
        <v>8.6219999999999999</v>
      </c>
      <c r="V2786" s="6">
        <f>U2786-S2786</f>
        <v>8.6219999999999999</v>
      </c>
      <c r="W2786" s="6">
        <f>100 - (1 - (((U2786-T2786)/U2786)+(S2786/T2786)))*100</f>
        <v>0</v>
      </c>
      <c r="X2786" s="23">
        <v>9.0860000000000003</v>
      </c>
      <c r="Y2786" s="13">
        <f>(X2786-U2786)/U2786*100</f>
        <v>5.381581999536075</v>
      </c>
      <c r="Z2786" s="14">
        <f>IF(W2786&gt;10,"NA",Y2786)</f>
        <v>5.381581999536075</v>
      </c>
    </row>
    <row r="2787" spans="1:26" ht="19" x14ac:dyDescent="0.25">
      <c r="A2787" s="23">
        <v>2786</v>
      </c>
      <c r="B2787" s="5" t="s">
        <v>25</v>
      </c>
      <c r="C2787" s="3" t="s">
        <v>7</v>
      </c>
      <c r="D2787" s="3" t="s">
        <v>7</v>
      </c>
      <c r="E2787" s="3" t="s">
        <v>47</v>
      </c>
      <c r="F2787" s="3" t="s">
        <v>18</v>
      </c>
      <c r="G2787" s="3">
        <v>2</v>
      </c>
      <c r="H2787" s="3" t="s">
        <v>17</v>
      </c>
      <c r="I2787" s="3" t="s">
        <v>36</v>
      </c>
      <c r="J2787" s="3">
        <v>467</v>
      </c>
      <c r="K2787" s="3">
        <v>52</v>
      </c>
      <c r="L2787" s="3">
        <v>0</v>
      </c>
      <c r="M2787" s="4">
        <f>PI()*(K2787/2)^2/1000+PI()*(L2787/2)^2/1000</f>
        <v>2.1237166338267004</v>
      </c>
      <c r="N2787" s="33">
        <v>0</v>
      </c>
      <c r="O2787" s="3">
        <v>5</v>
      </c>
      <c r="P2787" s="3">
        <v>5.1710000000000003</v>
      </c>
      <c r="Q2787" s="6">
        <v>7.87</v>
      </c>
      <c r="R2787" s="6">
        <v>7.6180000000000003</v>
      </c>
      <c r="S2787" s="6">
        <v>0</v>
      </c>
      <c r="T2787" s="6">
        <f>R2787-S2787</f>
        <v>7.6180000000000003</v>
      </c>
      <c r="U2787" s="3">
        <v>7.6180000000000003</v>
      </c>
      <c r="V2787" s="6">
        <f>U2787-S2787</f>
        <v>7.6180000000000003</v>
      </c>
      <c r="W2787" s="6">
        <f>100 - (1 - (((U2787-T2787)/U2787)+(S2787/T2787)))*100</f>
        <v>0</v>
      </c>
      <c r="X2787" s="23">
        <v>7.9379999999999997</v>
      </c>
      <c r="Y2787" s="13">
        <f>(X2787-U2787)/U2787*100</f>
        <v>4.2005775794171623</v>
      </c>
      <c r="Z2787" s="14">
        <f>IF(W2787&gt;10,"NA",Y2787)</f>
        <v>4.2005775794171623</v>
      </c>
    </row>
    <row r="2788" spans="1:26" ht="19" x14ac:dyDescent="0.25">
      <c r="A2788" s="23">
        <v>2787</v>
      </c>
      <c r="B2788" s="5" t="s">
        <v>25</v>
      </c>
      <c r="C2788" s="3" t="s">
        <v>7</v>
      </c>
      <c r="D2788" s="3" t="s">
        <v>7</v>
      </c>
      <c r="E2788" s="3" t="s">
        <v>47</v>
      </c>
      <c r="F2788" s="3" t="s">
        <v>18</v>
      </c>
      <c r="G2788" s="3">
        <v>2</v>
      </c>
      <c r="H2788" s="3" t="s">
        <v>17</v>
      </c>
      <c r="I2788" s="3" t="s">
        <v>36</v>
      </c>
      <c r="J2788" s="3">
        <v>467</v>
      </c>
      <c r="K2788" s="3">
        <v>52</v>
      </c>
      <c r="L2788" s="3">
        <v>0</v>
      </c>
      <c r="M2788" s="4">
        <f>PI()*(K2788/2)^2/1000+PI()*(L2788/2)^2/1000</f>
        <v>2.1237166338267004</v>
      </c>
      <c r="N2788" s="33">
        <v>0</v>
      </c>
      <c r="O2788" s="3">
        <v>6</v>
      </c>
      <c r="P2788" s="3">
        <v>5.181</v>
      </c>
      <c r="Q2788" s="6">
        <v>4.992</v>
      </c>
      <c r="R2788" s="6">
        <v>4.8259999999999996</v>
      </c>
      <c r="S2788" s="6">
        <v>0</v>
      </c>
      <c r="T2788" s="6">
        <f>R2788-S2788</f>
        <v>4.8259999999999996</v>
      </c>
      <c r="U2788" s="3">
        <v>5.032</v>
      </c>
      <c r="V2788" s="6">
        <f>U2788-S2788</f>
        <v>5.032</v>
      </c>
      <c r="W2788" s="6">
        <f>100 - (1 - (((U2788-T2788)/U2788)+(S2788/T2788)))*100</f>
        <v>4.0937996820349838</v>
      </c>
      <c r="X2788" s="23">
        <v>5.2649999999999997</v>
      </c>
      <c r="Y2788" s="13">
        <f>(X2788-U2788)/U2788*100</f>
        <v>4.6303656597774179</v>
      </c>
      <c r="Z2788" s="14">
        <f>IF(W2788&gt;10,"NA",Y2788)</f>
        <v>4.6303656597774179</v>
      </c>
    </row>
    <row r="2789" spans="1:26" ht="19" x14ac:dyDescent="0.25">
      <c r="A2789" s="23">
        <v>2788</v>
      </c>
      <c r="B2789" s="5" t="s">
        <v>25</v>
      </c>
      <c r="C2789" s="3" t="s">
        <v>7</v>
      </c>
      <c r="D2789" s="3" t="s">
        <v>7</v>
      </c>
      <c r="E2789" s="3" t="s">
        <v>47</v>
      </c>
      <c r="F2789" s="3" t="s">
        <v>18</v>
      </c>
      <c r="G2789" s="3">
        <v>2</v>
      </c>
      <c r="H2789" s="3" t="s">
        <v>17</v>
      </c>
      <c r="I2789" s="3" t="s">
        <v>36</v>
      </c>
      <c r="J2789" s="3">
        <v>467</v>
      </c>
      <c r="K2789" s="3">
        <v>52</v>
      </c>
      <c r="L2789" s="3">
        <v>0</v>
      </c>
      <c r="M2789" s="4">
        <f>PI()*(K2789/2)^2/1000+PI()*(L2789/2)^2/1000</f>
        <v>2.1237166338267004</v>
      </c>
      <c r="N2789" s="33">
        <v>0</v>
      </c>
      <c r="O2789" s="3">
        <v>7</v>
      </c>
      <c r="P2789" s="3">
        <v>8.0779999999999994</v>
      </c>
      <c r="Q2789" s="6">
        <v>14.452</v>
      </c>
      <c r="R2789" s="6">
        <v>14.06</v>
      </c>
      <c r="S2789" s="6">
        <v>0</v>
      </c>
      <c r="T2789" s="6">
        <f>R2789-S2789</f>
        <v>14.06</v>
      </c>
      <c r="U2789" s="3">
        <v>14.06</v>
      </c>
      <c r="V2789" s="6">
        <f>U2789-S2789</f>
        <v>14.06</v>
      </c>
      <c r="W2789" s="6">
        <f>100 - (1 - (((U2789-T2789)/U2789)+(S2789/T2789)))*100</f>
        <v>0</v>
      </c>
      <c r="X2789" s="23">
        <v>14.417999999999999</v>
      </c>
      <c r="Y2789" s="13">
        <f>(X2789-U2789)/U2789*100</f>
        <v>2.5462304409672742</v>
      </c>
      <c r="Z2789" s="14">
        <f>IF(W2789&gt;10,"NA",Y2789)</f>
        <v>2.5462304409672742</v>
      </c>
    </row>
    <row r="2790" spans="1:26" ht="19" x14ac:dyDescent="0.25">
      <c r="A2790" s="23">
        <v>2789</v>
      </c>
      <c r="B2790" s="5" t="s">
        <v>25</v>
      </c>
      <c r="C2790" s="3" t="s">
        <v>7</v>
      </c>
      <c r="D2790" s="3" t="s">
        <v>7</v>
      </c>
      <c r="E2790" s="3" t="s">
        <v>47</v>
      </c>
      <c r="F2790" s="3" t="s">
        <v>18</v>
      </c>
      <c r="G2790" s="3">
        <v>2</v>
      </c>
      <c r="H2790" s="3" t="s">
        <v>17</v>
      </c>
      <c r="I2790" s="3" t="s">
        <v>36</v>
      </c>
      <c r="J2790" s="3">
        <v>467</v>
      </c>
      <c r="K2790" s="3">
        <v>52</v>
      </c>
      <c r="L2790" s="3">
        <v>0</v>
      </c>
      <c r="M2790" s="4">
        <f>PI()*(K2790/2)^2/1000+PI()*(L2790/2)^2/1000</f>
        <v>2.1237166338267004</v>
      </c>
      <c r="N2790" s="33">
        <v>0</v>
      </c>
      <c r="O2790" s="3">
        <v>8</v>
      </c>
      <c r="P2790" s="3" t="s">
        <v>13</v>
      </c>
      <c r="Q2790" s="6">
        <v>8.1470000000000002</v>
      </c>
      <c r="R2790" s="6">
        <v>7.7919999999999998</v>
      </c>
      <c r="S2790" s="6">
        <v>0</v>
      </c>
      <c r="T2790" s="6">
        <f>R2790-S2790</f>
        <v>7.7919999999999998</v>
      </c>
      <c r="U2790" s="3">
        <v>9.798</v>
      </c>
      <c r="V2790" s="6">
        <f>U2790-S2790</f>
        <v>9.798</v>
      </c>
      <c r="W2790" s="6">
        <f>100 - (1 - (((U2790-T2790)/U2790)+(S2790/T2790)))*100</f>
        <v>20.473566033884467</v>
      </c>
      <c r="X2790" s="23">
        <v>10.077</v>
      </c>
      <c r="Y2790" s="13">
        <f>(X2790-U2790)/U2790*100</f>
        <v>2.8475199020208195</v>
      </c>
      <c r="Z2790" s="14" t="str">
        <f>IF(W2790&gt;10,"NA",Y2790)</f>
        <v>NA</v>
      </c>
    </row>
    <row r="2791" spans="1:26" ht="19" x14ac:dyDescent="0.25">
      <c r="A2791" s="23">
        <v>2790</v>
      </c>
      <c r="B2791" s="5" t="s">
        <v>25</v>
      </c>
      <c r="C2791" s="3" t="s">
        <v>7</v>
      </c>
      <c r="D2791" s="3" t="s">
        <v>7</v>
      </c>
      <c r="E2791" s="3" t="s">
        <v>47</v>
      </c>
      <c r="F2791" s="3" t="s">
        <v>18</v>
      </c>
      <c r="G2791" s="3">
        <v>2</v>
      </c>
      <c r="H2791" s="3" t="s">
        <v>17</v>
      </c>
      <c r="I2791" s="3" t="s">
        <v>36</v>
      </c>
      <c r="J2791" s="3">
        <v>467</v>
      </c>
      <c r="K2791" s="3">
        <v>52</v>
      </c>
      <c r="L2791" s="3">
        <v>0</v>
      </c>
      <c r="M2791" s="4">
        <f>PI()*(K2791/2)^2/1000+PI()*(L2791/2)^2/1000</f>
        <v>2.1237166338267004</v>
      </c>
      <c r="N2791" s="33">
        <v>0</v>
      </c>
      <c r="O2791" s="3">
        <v>9</v>
      </c>
      <c r="P2791" s="3">
        <v>2.4300000000000002</v>
      </c>
      <c r="Q2791" s="6">
        <v>2.4929999999999999</v>
      </c>
      <c r="R2791" s="6">
        <v>2.3690000000000002</v>
      </c>
      <c r="S2791" s="6">
        <v>0</v>
      </c>
      <c r="T2791" s="6">
        <f>R2791-S2791</f>
        <v>2.3690000000000002</v>
      </c>
      <c r="U2791" s="3">
        <v>2.3690000000000002</v>
      </c>
      <c r="V2791" s="6">
        <f>U2791-S2791</f>
        <v>2.3690000000000002</v>
      </c>
      <c r="W2791" s="6">
        <f>100 - (1 - (((U2791-T2791)/U2791)+(S2791/T2791)))*100</f>
        <v>0</v>
      </c>
      <c r="X2791" s="23">
        <v>2.387</v>
      </c>
      <c r="Y2791" s="13">
        <f>(X2791-U2791)/U2791*100</f>
        <v>0.75981426762346105</v>
      </c>
      <c r="Z2791" s="14">
        <f>IF(W2791&gt;10,"NA",Y2791)</f>
        <v>0.75981426762346105</v>
      </c>
    </row>
    <row r="2792" spans="1:26" ht="19" x14ac:dyDescent="0.25">
      <c r="A2792" s="23">
        <v>2791</v>
      </c>
      <c r="B2792" s="5" t="s">
        <v>25</v>
      </c>
      <c r="C2792" s="3" t="s">
        <v>7</v>
      </c>
      <c r="D2792" s="3" t="s">
        <v>7</v>
      </c>
      <c r="E2792" s="3" t="s">
        <v>47</v>
      </c>
      <c r="F2792" s="3" t="s">
        <v>18</v>
      </c>
      <c r="G2792" s="3">
        <v>2</v>
      </c>
      <c r="H2792" s="3" t="s">
        <v>17</v>
      </c>
      <c r="I2792" s="3" t="s">
        <v>36</v>
      </c>
      <c r="J2792" s="3">
        <v>467</v>
      </c>
      <c r="K2792" s="3">
        <v>52</v>
      </c>
      <c r="L2792" s="3">
        <v>0</v>
      </c>
      <c r="M2792" s="4">
        <f>PI()*(K2792/2)^2/1000+PI()*(L2792/2)^2/1000</f>
        <v>2.1237166338267004</v>
      </c>
      <c r="N2792" s="33">
        <v>0</v>
      </c>
      <c r="O2792" s="3">
        <v>10</v>
      </c>
      <c r="P2792" s="3">
        <v>5.2610000000000001</v>
      </c>
      <c r="Q2792" s="6">
        <v>7.8680000000000003</v>
      </c>
      <c r="R2792" s="6">
        <v>7.6509999999999998</v>
      </c>
      <c r="S2792" s="6">
        <v>0</v>
      </c>
      <c r="T2792" s="6">
        <f>R2792-S2792</f>
        <v>7.6509999999999998</v>
      </c>
      <c r="U2792" s="3">
        <v>7.6509999999999998</v>
      </c>
      <c r="V2792" s="6">
        <f>U2792-S2792</f>
        <v>7.6509999999999998</v>
      </c>
      <c r="W2792" s="6">
        <f>100 - (1 - (((U2792-T2792)/U2792)+(S2792/T2792)))*100</f>
        <v>0</v>
      </c>
      <c r="X2792" s="23">
        <v>7.9470000000000001</v>
      </c>
      <c r="Y2792" s="13">
        <f>(X2792-U2792)/U2792*100</f>
        <v>3.8687753234871294</v>
      </c>
      <c r="Z2792" s="14">
        <f>IF(W2792&gt;10,"NA",Y2792)</f>
        <v>3.8687753234871294</v>
      </c>
    </row>
    <row r="2793" spans="1:26" ht="19" x14ac:dyDescent="0.25">
      <c r="A2793" s="23">
        <v>2792</v>
      </c>
      <c r="B2793" s="5" t="s">
        <v>25</v>
      </c>
      <c r="C2793" s="3" t="s">
        <v>7</v>
      </c>
      <c r="D2793" s="3" t="s">
        <v>7</v>
      </c>
      <c r="E2793" s="3" t="s">
        <v>47</v>
      </c>
      <c r="F2793" s="3" t="s">
        <v>18</v>
      </c>
      <c r="G2793" s="3">
        <v>2</v>
      </c>
      <c r="H2793" s="3" t="s">
        <v>17</v>
      </c>
      <c r="I2793" s="3" t="s">
        <v>36</v>
      </c>
      <c r="J2793" s="3">
        <v>467</v>
      </c>
      <c r="K2793" s="3">
        <v>52</v>
      </c>
      <c r="L2793" s="3">
        <v>0</v>
      </c>
      <c r="M2793" s="4">
        <f>PI()*(K2793/2)^2/1000+PI()*(L2793/2)^2/1000</f>
        <v>2.1237166338267004</v>
      </c>
      <c r="N2793" s="33">
        <v>0</v>
      </c>
      <c r="O2793" s="3">
        <v>11</v>
      </c>
      <c r="P2793" s="3">
        <v>7.5330000000000004</v>
      </c>
      <c r="Q2793" s="6">
        <v>12.91</v>
      </c>
      <c r="R2793" s="6">
        <v>12.631</v>
      </c>
      <c r="S2793" s="6">
        <v>0</v>
      </c>
      <c r="T2793" s="6">
        <f>R2793-S2793</f>
        <v>12.631</v>
      </c>
      <c r="U2793" s="3">
        <v>12.65</v>
      </c>
      <c r="V2793" s="6">
        <f>U2793-S2793</f>
        <v>12.65</v>
      </c>
      <c r="W2793" s="6">
        <f>100 - (1 - (((U2793-T2793)/U2793)+(S2793/T2793)))*100</f>
        <v>0.15019762845849982</v>
      </c>
      <c r="X2793" s="23">
        <v>13.17</v>
      </c>
      <c r="Y2793" s="13">
        <f>(X2793-U2793)/U2793*100</f>
        <v>4.11067193675889</v>
      </c>
      <c r="Z2793" s="14">
        <f>IF(W2793&gt;10,"NA",Y2793)</f>
        <v>4.11067193675889</v>
      </c>
    </row>
    <row r="2794" spans="1:26" ht="19" x14ac:dyDescent="0.25">
      <c r="A2794" s="23">
        <v>2793</v>
      </c>
      <c r="B2794" s="5" t="s">
        <v>25</v>
      </c>
      <c r="C2794" s="3" t="s">
        <v>7</v>
      </c>
      <c r="D2794" s="3" t="s">
        <v>7</v>
      </c>
      <c r="E2794" s="3" t="s">
        <v>47</v>
      </c>
      <c r="F2794" s="3" t="s">
        <v>18</v>
      </c>
      <c r="G2794" s="3">
        <v>2</v>
      </c>
      <c r="H2794" s="3" t="s">
        <v>17</v>
      </c>
      <c r="I2794" s="3" t="s">
        <v>36</v>
      </c>
      <c r="J2794" s="3">
        <v>467</v>
      </c>
      <c r="K2794" s="3">
        <v>52</v>
      </c>
      <c r="L2794" s="3">
        <v>0</v>
      </c>
      <c r="M2794" s="4">
        <f>PI()*(K2794/2)^2/1000+PI()*(L2794/2)^2/1000</f>
        <v>2.1237166338267004</v>
      </c>
      <c r="N2794" s="33">
        <v>0</v>
      </c>
      <c r="O2794" s="3">
        <v>12</v>
      </c>
      <c r="P2794" s="3">
        <v>7.0880000000000001</v>
      </c>
      <c r="Q2794" s="6">
        <v>11.721</v>
      </c>
      <c r="R2794" s="6">
        <v>11.464</v>
      </c>
      <c r="S2794" s="6">
        <v>0</v>
      </c>
      <c r="T2794" s="6">
        <f>R2794-S2794</f>
        <v>11.464</v>
      </c>
      <c r="U2794" s="3">
        <v>11.464</v>
      </c>
      <c r="V2794" s="6">
        <f>U2794-S2794</f>
        <v>11.464</v>
      </c>
      <c r="W2794" s="6">
        <f>100 - (1 - (((U2794-T2794)/U2794)+(S2794/T2794)))*100</f>
        <v>0</v>
      </c>
      <c r="X2794" s="23">
        <v>11.897</v>
      </c>
      <c r="Y2794" s="13">
        <f>(X2794-U2794)/U2794*100</f>
        <v>3.7770411723656645</v>
      </c>
      <c r="Z2794" s="14">
        <f>IF(W2794&gt;10,"NA",Y2794)</f>
        <v>3.7770411723656645</v>
      </c>
    </row>
    <row r="2795" spans="1:26" ht="19" x14ac:dyDescent="0.25">
      <c r="A2795" s="23">
        <v>2794</v>
      </c>
      <c r="B2795" s="5" t="s">
        <v>25</v>
      </c>
      <c r="C2795" s="3" t="s">
        <v>7</v>
      </c>
      <c r="D2795" s="3" t="s">
        <v>7</v>
      </c>
      <c r="E2795" s="3" t="s">
        <v>47</v>
      </c>
      <c r="F2795" s="3" t="s">
        <v>18</v>
      </c>
      <c r="G2795" s="3">
        <v>2</v>
      </c>
      <c r="H2795" s="3" t="s">
        <v>17</v>
      </c>
      <c r="I2795" s="3" t="s">
        <v>36</v>
      </c>
      <c r="J2795" s="3">
        <v>467</v>
      </c>
      <c r="K2795" s="3">
        <v>52</v>
      </c>
      <c r="L2795" s="3">
        <v>0</v>
      </c>
      <c r="M2795" s="4">
        <f>PI()*(K2795/2)^2/1000+PI()*(L2795/2)^2/1000</f>
        <v>2.1237166338267004</v>
      </c>
      <c r="N2795" s="33">
        <v>0</v>
      </c>
      <c r="O2795" s="3">
        <v>13</v>
      </c>
      <c r="P2795" s="3">
        <v>4.7709999999999999</v>
      </c>
      <c r="Q2795" s="6">
        <v>4.4539999999999997</v>
      </c>
      <c r="R2795" s="6">
        <v>4.2949999999999999</v>
      </c>
      <c r="S2795" s="6">
        <v>0</v>
      </c>
      <c r="T2795" s="6">
        <f>R2795-S2795</f>
        <v>4.2949999999999999</v>
      </c>
      <c r="U2795" s="3">
        <v>4.7009999999999996</v>
      </c>
      <c r="V2795" s="6">
        <f>U2795-S2795</f>
        <v>4.7009999999999996</v>
      </c>
      <c r="W2795" s="6">
        <f>100 - (1 - (((U2795-T2795)/U2795)+(S2795/T2795)))*100</f>
        <v>8.636460327589873</v>
      </c>
      <c r="X2795" s="23">
        <v>4.8789999999999996</v>
      </c>
      <c r="Y2795" s="13">
        <f>(X2795-U2795)/U2795*100</f>
        <v>3.7864284194852145</v>
      </c>
      <c r="Z2795" s="14">
        <f>IF(W2795&gt;10,"NA",Y2795)</f>
        <v>3.7864284194852145</v>
      </c>
    </row>
    <row r="2796" spans="1:26" ht="19" x14ac:dyDescent="0.25">
      <c r="A2796" s="23">
        <v>2795</v>
      </c>
      <c r="B2796" s="5" t="s">
        <v>25</v>
      </c>
      <c r="C2796" s="3" t="s">
        <v>7</v>
      </c>
      <c r="D2796" s="3" t="s">
        <v>7</v>
      </c>
      <c r="E2796" s="3" t="s">
        <v>47</v>
      </c>
      <c r="F2796" s="3" t="s">
        <v>18</v>
      </c>
      <c r="G2796" s="3">
        <v>2</v>
      </c>
      <c r="H2796" s="3" t="s">
        <v>17</v>
      </c>
      <c r="I2796" s="3" t="s">
        <v>36</v>
      </c>
      <c r="J2796" s="3">
        <v>467</v>
      </c>
      <c r="K2796" s="3">
        <v>52</v>
      </c>
      <c r="L2796" s="3">
        <v>0</v>
      </c>
      <c r="M2796" s="4">
        <f>PI()*(K2796/2)^2/1000+PI()*(L2796/2)^2/1000</f>
        <v>2.1237166338267004</v>
      </c>
      <c r="N2796" s="33">
        <v>0</v>
      </c>
      <c r="O2796" s="3">
        <v>14</v>
      </c>
      <c r="P2796" s="3">
        <v>8.0289999999999999</v>
      </c>
      <c r="Q2796" s="6">
        <v>12.74</v>
      </c>
      <c r="R2796" s="6">
        <v>12.473000000000001</v>
      </c>
      <c r="S2796" s="6">
        <v>0</v>
      </c>
      <c r="T2796" s="6">
        <f>R2796-S2796</f>
        <v>12.473000000000001</v>
      </c>
      <c r="U2796" s="3">
        <v>12.473000000000001</v>
      </c>
      <c r="V2796" s="6">
        <f>U2796-S2796</f>
        <v>12.473000000000001</v>
      </c>
      <c r="W2796" s="6">
        <f>100 - (1 - (((U2796-T2796)/U2796)+(S2796/T2796)))*100</f>
        <v>0</v>
      </c>
      <c r="X2796" s="23">
        <v>13.170999999999999</v>
      </c>
      <c r="Y2796" s="13">
        <f>(X2796-U2796)/U2796*100</f>
        <v>5.5960875491060573</v>
      </c>
      <c r="Z2796" s="14">
        <f>IF(W2796&gt;10,"NA",Y2796)</f>
        <v>5.5960875491060573</v>
      </c>
    </row>
    <row r="2797" spans="1:26" ht="19" x14ac:dyDescent="0.25">
      <c r="A2797" s="23">
        <v>2796</v>
      </c>
      <c r="B2797" s="5" t="s">
        <v>25</v>
      </c>
      <c r="C2797" s="3" t="s">
        <v>7</v>
      </c>
      <c r="D2797" s="3" t="s">
        <v>7</v>
      </c>
      <c r="E2797" s="3" t="s">
        <v>47</v>
      </c>
      <c r="F2797" s="3" t="s">
        <v>18</v>
      </c>
      <c r="G2797" s="3">
        <v>2</v>
      </c>
      <c r="H2797" s="3" t="s">
        <v>17</v>
      </c>
      <c r="I2797" s="3" t="s">
        <v>36</v>
      </c>
      <c r="J2797" s="3">
        <v>467</v>
      </c>
      <c r="K2797" s="3">
        <v>52</v>
      </c>
      <c r="L2797" s="3">
        <v>0</v>
      </c>
      <c r="M2797" s="4">
        <f>PI()*(K2797/2)^2/1000+PI()*(L2797/2)^2/1000</f>
        <v>2.1237166338267004</v>
      </c>
      <c r="N2797" s="33">
        <v>0</v>
      </c>
      <c r="O2797" s="3">
        <v>15</v>
      </c>
      <c r="P2797" s="3">
        <v>5.8979999999999997</v>
      </c>
      <c r="Q2797" s="6">
        <v>7.8949999999999996</v>
      </c>
      <c r="R2797" s="6">
        <v>7.7030000000000003</v>
      </c>
      <c r="S2797" s="6">
        <v>0</v>
      </c>
      <c r="T2797" s="6">
        <f>R2797-S2797</f>
        <v>7.7030000000000003</v>
      </c>
      <c r="U2797" s="3">
        <v>7.7240000000000002</v>
      </c>
      <c r="V2797" s="6">
        <f>U2797-S2797</f>
        <v>7.7240000000000002</v>
      </c>
      <c r="W2797" s="6">
        <f>100 - (1 - (((U2797-T2797)/U2797)+(S2797/T2797)))*100</f>
        <v>0.27187985499740819</v>
      </c>
      <c r="X2797" s="23">
        <v>8.1170000000000009</v>
      </c>
      <c r="Y2797" s="13">
        <f>(X2797-U2797)/U2797*100</f>
        <v>5.0880372863801222</v>
      </c>
      <c r="Z2797" s="14">
        <f>IF(W2797&gt;10,"NA",Y2797)</f>
        <v>5.0880372863801222</v>
      </c>
    </row>
    <row r="2798" spans="1:26" ht="19" x14ac:dyDescent="0.25">
      <c r="A2798" s="23">
        <v>2797</v>
      </c>
      <c r="B2798" s="5" t="s">
        <v>25</v>
      </c>
      <c r="C2798" s="3" t="s">
        <v>7</v>
      </c>
      <c r="D2798" s="3" t="s">
        <v>7</v>
      </c>
      <c r="E2798" s="3" t="s">
        <v>47</v>
      </c>
      <c r="F2798" s="3" t="s">
        <v>18</v>
      </c>
      <c r="G2798" s="3">
        <v>3</v>
      </c>
      <c r="H2798" s="3" t="s">
        <v>9</v>
      </c>
      <c r="I2798" s="3" t="s">
        <v>35</v>
      </c>
      <c r="J2798" s="3">
        <v>410</v>
      </c>
      <c r="K2798" s="3">
        <v>79</v>
      </c>
      <c r="L2798" s="3">
        <v>0</v>
      </c>
      <c r="M2798" s="4">
        <f>PI()*(K2798/2)^2/1000+PI()*(L2798/2)^2/1000</f>
        <v>4.9016699377634749</v>
      </c>
      <c r="N2798" s="33">
        <v>0</v>
      </c>
      <c r="O2798" s="3">
        <v>1</v>
      </c>
      <c r="P2798" s="6">
        <v>5.1509999999999998</v>
      </c>
      <c r="Q2798" s="3">
        <v>7.9720000000000004</v>
      </c>
      <c r="R2798" s="3">
        <v>7.7990000000000004</v>
      </c>
      <c r="S2798" s="6">
        <v>0</v>
      </c>
      <c r="T2798" s="6">
        <f>R2798-S2798</f>
        <v>7.7990000000000004</v>
      </c>
      <c r="U2798" s="3">
        <v>7.7990000000000004</v>
      </c>
      <c r="V2798" s="6">
        <f>U2798-S2798</f>
        <v>7.7990000000000004</v>
      </c>
      <c r="W2798" s="6">
        <f>100 - (1 - (((U2798-T2798)/U2798)+(S2798/T2798)))*100</f>
        <v>0</v>
      </c>
      <c r="X2798" s="23">
        <v>8.0670000000000002</v>
      </c>
      <c r="Y2798" s="13">
        <f>(X2798-U2798)/U2798*100</f>
        <v>3.4363379920502597</v>
      </c>
      <c r="Z2798" s="14">
        <f>IF(W2798&gt;10,"NA",Y2798)</f>
        <v>3.4363379920502597</v>
      </c>
    </row>
    <row r="2799" spans="1:26" ht="19" x14ac:dyDescent="0.25">
      <c r="A2799" s="23">
        <v>2798</v>
      </c>
      <c r="B2799" s="5" t="s">
        <v>25</v>
      </c>
      <c r="C2799" s="3" t="s">
        <v>7</v>
      </c>
      <c r="D2799" s="3" t="s">
        <v>7</v>
      </c>
      <c r="E2799" s="3" t="s">
        <v>47</v>
      </c>
      <c r="F2799" s="3" t="s">
        <v>18</v>
      </c>
      <c r="G2799" s="3">
        <v>3</v>
      </c>
      <c r="H2799" s="3" t="s">
        <v>9</v>
      </c>
      <c r="I2799" s="3" t="s">
        <v>35</v>
      </c>
      <c r="J2799" s="3">
        <v>410</v>
      </c>
      <c r="K2799" s="3">
        <v>79</v>
      </c>
      <c r="L2799" s="3">
        <v>0</v>
      </c>
      <c r="M2799" s="4">
        <f>PI()*(K2799/2)^2/1000+PI()*(L2799/2)^2/1000</f>
        <v>4.9016699377634749</v>
      </c>
      <c r="N2799" s="33">
        <v>0</v>
      </c>
      <c r="O2799" s="3">
        <v>2</v>
      </c>
      <c r="P2799" s="6">
        <v>3.7919999999999998</v>
      </c>
      <c r="Q2799" s="3">
        <v>3.2080000000000002</v>
      </c>
      <c r="R2799" s="3">
        <v>3.0590000000000002</v>
      </c>
      <c r="S2799" s="6">
        <v>0</v>
      </c>
      <c r="T2799" s="6">
        <f>R2799-S2799</f>
        <v>3.0590000000000002</v>
      </c>
      <c r="U2799" s="3">
        <v>3.258</v>
      </c>
      <c r="V2799" s="6">
        <f>U2799-S2799</f>
        <v>3.258</v>
      </c>
      <c r="W2799" s="6">
        <f>100 - (1 - (((U2799-T2799)/U2799)+(S2799/T2799)))*100</f>
        <v>6.1080417434008467</v>
      </c>
      <c r="X2799" s="23">
        <v>3.411</v>
      </c>
      <c r="Y2799" s="13">
        <f>(X2799-U2799)/U2799*100</f>
        <v>4.6961325966850831</v>
      </c>
      <c r="Z2799" s="14">
        <f>IF(W2799&gt;10,"NA",Y2799)</f>
        <v>4.6961325966850831</v>
      </c>
    </row>
    <row r="2800" spans="1:26" ht="19" x14ac:dyDescent="0.25">
      <c r="A2800" s="23">
        <v>2799</v>
      </c>
      <c r="B2800" s="5" t="s">
        <v>25</v>
      </c>
      <c r="C2800" s="3" t="s">
        <v>7</v>
      </c>
      <c r="D2800" s="3" t="s">
        <v>7</v>
      </c>
      <c r="E2800" s="3" t="s">
        <v>47</v>
      </c>
      <c r="F2800" s="3" t="s">
        <v>18</v>
      </c>
      <c r="G2800" s="3">
        <v>3</v>
      </c>
      <c r="H2800" s="3" t="s">
        <v>9</v>
      </c>
      <c r="I2800" s="3" t="s">
        <v>35</v>
      </c>
      <c r="J2800" s="3">
        <v>410</v>
      </c>
      <c r="K2800" s="3">
        <v>79</v>
      </c>
      <c r="L2800" s="3">
        <v>0</v>
      </c>
      <c r="M2800" s="4">
        <f>PI()*(K2800/2)^2/1000+PI()*(L2800/2)^2/1000</f>
        <v>4.9016699377634749</v>
      </c>
      <c r="N2800" s="33">
        <v>0</v>
      </c>
      <c r="O2800" s="3">
        <v>3</v>
      </c>
      <c r="P2800" s="6">
        <v>5.798</v>
      </c>
      <c r="Q2800" s="3">
        <v>8.8670000000000009</v>
      </c>
      <c r="R2800" s="3">
        <v>8.68</v>
      </c>
      <c r="S2800" s="6">
        <v>0</v>
      </c>
      <c r="T2800" s="6">
        <f>R2800-S2800</f>
        <v>8.68</v>
      </c>
      <c r="U2800" s="3">
        <v>8.68</v>
      </c>
      <c r="V2800" s="6">
        <f>U2800-S2800</f>
        <v>8.68</v>
      </c>
      <c r="W2800" s="6">
        <f>100 - (1 - (((U2800-T2800)/U2800)+(S2800/T2800)))*100</f>
        <v>0</v>
      </c>
      <c r="X2800" s="23">
        <v>8.9659999999999993</v>
      </c>
      <c r="Y2800" s="13">
        <f>(X2800-U2800)/U2800*100</f>
        <v>3.294930875576032</v>
      </c>
      <c r="Z2800" s="14">
        <f>IF(W2800&gt;10,"NA",Y2800)</f>
        <v>3.294930875576032</v>
      </c>
    </row>
    <row r="2801" spans="1:26" ht="19" x14ac:dyDescent="0.25">
      <c r="A2801" s="23">
        <v>2800</v>
      </c>
      <c r="B2801" s="5" t="s">
        <v>25</v>
      </c>
      <c r="C2801" s="3" t="s">
        <v>7</v>
      </c>
      <c r="D2801" s="3" t="s">
        <v>7</v>
      </c>
      <c r="E2801" s="3" t="s">
        <v>47</v>
      </c>
      <c r="F2801" s="3" t="s">
        <v>18</v>
      </c>
      <c r="G2801" s="3">
        <v>3</v>
      </c>
      <c r="H2801" s="3" t="s">
        <v>9</v>
      </c>
      <c r="I2801" s="3" t="s">
        <v>35</v>
      </c>
      <c r="J2801" s="3">
        <v>410</v>
      </c>
      <c r="K2801" s="3">
        <v>79</v>
      </c>
      <c r="L2801" s="3">
        <v>0</v>
      </c>
      <c r="M2801" s="4">
        <f>PI()*(K2801/2)^2/1000+PI()*(L2801/2)^2/1000</f>
        <v>4.9016699377634749</v>
      </c>
      <c r="N2801" s="33">
        <v>0</v>
      </c>
      <c r="O2801" s="3">
        <v>4</v>
      </c>
      <c r="P2801" s="6">
        <v>5.0250000000000004</v>
      </c>
      <c r="Q2801" s="3">
        <v>6.444</v>
      </c>
      <c r="R2801" s="3">
        <v>6.3019999999999996</v>
      </c>
      <c r="S2801" s="6">
        <v>0</v>
      </c>
      <c r="T2801" s="6">
        <f>R2801-S2801</f>
        <v>6.3019999999999996</v>
      </c>
      <c r="U2801" s="3">
        <v>7.3470000000000004</v>
      </c>
      <c r="V2801" s="6">
        <f>U2801-S2801</f>
        <v>7.3470000000000004</v>
      </c>
      <c r="W2801" s="6">
        <f>100 - (1 - (((U2801-T2801)/U2801)+(S2801/T2801)))*100</f>
        <v>14.223492582006273</v>
      </c>
      <c r="X2801" s="23">
        <v>7.5810000000000004</v>
      </c>
      <c r="Y2801" s="13">
        <f>(X2801-U2801)/U2801*100</f>
        <v>3.1849734585545115</v>
      </c>
      <c r="Z2801" s="14" t="str">
        <f>IF(W2801&gt;10,"NA",Y2801)</f>
        <v>NA</v>
      </c>
    </row>
    <row r="2802" spans="1:26" ht="19" x14ac:dyDescent="0.25">
      <c r="A2802" s="23">
        <v>2801</v>
      </c>
      <c r="B2802" s="5" t="s">
        <v>25</v>
      </c>
      <c r="C2802" s="3" t="s">
        <v>7</v>
      </c>
      <c r="D2802" s="3" t="s">
        <v>7</v>
      </c>
      <c r="E2802" s="3" t="s">
        <v>47</v>
      </c>
      <c r="F2802" s="3" t="s">
        <v>18</v>
      </c>
      <c r="G2802" s="3">
        <v>3</v>
      </c>
      <c r="H2802" s="3" t="s">
        <v>9</v>
      </c>
      <c r="I2802" s="3" t="s">
        <v>35</v>
      </c>
      <c r="J2802" s="3">
        <v>410</v>
      </c>
      <c r="K2802" s="3">
        <v>79</v>
      </c>
      <c r="L2802" s="3">
        <v>0</v>
      </c>
      <c r="M2802" s="4">
        <f>PI()*(K2802/2)^2/1000+PI()*(L2802/2)^2/1000</f>
        <v>4.9016699377634749</v>
      </c>
      <c r="N2802" s="33">
        <v>0</v>
      </c>
      <c r="O2802" s="3">
        <v>5</v>
      </c>
      <c r="P2802" s="6">
        <v>4.867</v>
      </c>
      <c r="Q2802" s="3">
        <v>5.798</v>
      </c>
      <c r="R2802" s="3">
        <v>5.6040000000000001</v>
      </c>
      <c r="S2802" s="6">
        <v>0</v>
      </c>
      <c r="T2802" s="6">
        <f>R2802-S2802</f>
        <v>5.6040000000000001</v>
      </c>
      <c r="U2802" s="3">
        <v>5.95</v>
      </c>
      <c r="V2802" s="6">
        <f>U2802-S2802</f>
        <v>5.95</v>
      </c>
      <c r="W2802" s="6">
        <f>100 - (1 - (((U2802-T2802)/U2802)+(S2802/T2802)))*100</f>
        <v>5.8151260504201758</v>
      </c>
      <c r="X2802" s="23">
        <v>6.2229999999999999</v>
      </c>
      <c r="Y2802" s="13">
        <f>(X2802-U2802)/U2802*100</f>
        <v>4.5882352941176414</v>
      </c>
      <c r="Z2802" s="14">
        <f>IF(W2802&gt;10,"NA",Y2802)</f>
        <v>4.5882352941176414</v>
      </c>
    </row>
    <row r="2803" spans="1:26" ht="19" x14ac:dyDescent="0.25">
      <c r="A2803" s="23">
        <v>2802</v>
      </c>
      <c r="B2803" s="5" t="s">
        <v>25</v>
      </c>
      <c r="C2803" s="3" t="s">
        <v>7</v>
      </c>
      <c r="D2803" s="3" t="s">
        <v>7</v>
      </c>
      <c r="E2803" s="3" t="s">
        <v>47</v>
      </c>
      <c r="F2803" s="3" t="s">
        <v>18</v>
      </c>
      <c r="G2803" s="3">
        <v>3</v>
      </c>
      <c r="H2803" s="3" t="s">
        <v>9</v>
      </c>
      <c r="I2803" s="3" t="s">
        <v>35</v>
      </c>
      <c r="J2803" s="3">
        <v>410</v>
      </c>
      <c r="K2803" s="3">
        <v>79</v>
      </c>
      <c r="L2803" s="3">
        <v>0</v>
      </c>
      <c r="M2803" s="4">
        <f>PI()*(K2803/2)^2/1000+PI()*(L2803/2)^2/1000</f>
        <v>4.9016699377634749</v>
      </c>
      <c r="N2803" s="33">
        <v>0</v>
      </c>
      <c r="O2803" s="3">
        <v>6</v>
      </c>
      <c r="P2803" s="6">
        <v>7.0129999999999999</v>
      </c>
      <c r="Q2803" s="3">
        <v>10.654</v>
      </c>
      <c r="R2803" s="3">
        <v>10.395</v>
      </c>
      <c r="S2803" s="6">
        <v>0</v>
      </c>
      <c r="T2803" s="6">
        <f>R2803-S2803</f>
        <v>10.395</v>
      </c>
      <c r="U2803" s="3">
        <v>10.395</v>
      </c>
      <c r="V2803" s="6">
        <f>U2803-S2803</f>
        <v>10.395</v>
      </c>
      <c r="W2803" s="6">
        <f>100 - (1 - (((U2803-T2803)/U2803)+(S2803/T2803)))*100</f>
        <v>0</v>
      </c>
      <c r="X2803" s="23">
        <v>11.164999999999999</v>
      </c>
      <c r="Y2803" s="13">
        <f>(X2803-U2803)/U2803*100</f>
        <v>7.4074074074074039</v>
      </c>
      <c r="Z2803" s="14">
        <f>IF(W2803&gt;10,"NA",Y2803)</f>
        <v>7.4074074074074039</v>
      </c>
    </row>
    <row r="2804" spans="1:26" ht="19" x14ac:dyDescent="0.25">
      <c r="A2804" s="23">
        <v>2803</v>
      </c>
      <c r="B2804" s="5" t="s">
        <v>25</v>
      </c>
      <c r="C2804" s="3" t="s">
        <v>7</v>
      </c>
      <c r="D2804" s="3" t="s">
        <v>7</v>
      </c>
      <c r="E2804" s="3" t="s">
        <v>47</v>
      </c>
      <c r="F2804" s="3" t="s">
        <v>18</v>
      </c>
      <c r="G2804" s="3">
        <v>3</v>
      </c>
      <c r="H2804" s="3" t="s">
        <v>9</v>
      </c>
      <c r="I2804" s="3" t="s">
        <v>35</v>
      </c>
      <c r="J2804" s="3">
        <v>410</v>
      </c>
      <c r="K2804" s="3">
        <v>79</v>
      </c>
      <c r="L2804" s="3">
        <v>0</v>
      </c>
      <c r="M2804" s="4">
        <f>PI()*(K2804/2)^2/1000+PI()*(L2804/2)^2/1000</f>
        <v>4.9016699377634749</v>
      </c>
      <c r="N2804" s="33">
        <v>0</v>
      </c>
      <c r="O2804" s="3">
        <v>7</v>
      </c>
      <c r="P2804" s="6">
        <v>5.5540000000000003</v>
      </c>
      <c r="Q2804" s="3">
        <v>7.5720000000000001</v>
      </c>
      <c r="R2804" s="3">
        <v>7.4039999999999999</v>
      </c>
      <c r="S2804" s="6">
        <v>0</v>
      </c>
      <c r="T2804" s="6">
        <f>R2804-S2804</f>
        <v>7.4039999999999999</v>
      </c>
      <c r="U2804" s="3">
        <v>7.6120000000000001</v>
      </c>
      <c r="V2804" s="6">
        <f>U2804-S2804</f>
        <v>7.6120000000000001</v>
      </c>
      <c r="W2804" s="6">
        <f>100 - (1 - (((U2804-T2804)/U2804)+(S2804/T2804)))*100</f>
        <v>2.732527588018911</v>
      </c>
      <c r="X2804" s="23">
        <v>8.0329999999999995</v>
      </c>
      <c r="Y2804" s="13">
        <f>(X2804-U2804)/U2804*100</f>
        <v>5.5307409353652046</v>
      </c>
      <c r="Z2804" s="14">
        <f>IF(W2804&gt;10,"NA",Y2804)</f>
        <v>5.5307409353652046</v>
      </c>
    </row>
    <row r="2805" spans="1:26" ht="19" x14ac:dyDescent="0.25">
      <c r="A2805" s="23">
        <v>2804</v>
      </c>
      <c r="B2805" s="5" t="s">
        <v>25</v>
      </c>
      <c r="C2805" s="3" t="s">
        <v>7</v>
      </c>
      <c r="D2805" s="3" t="s">
        <v>7</v>
      </c>
      <c r="E2805" s="3" t="s">
        <v>47</v>
      </c>
      <c r="F2805" s="3" t="s">
        <v>18</v>
      </c>
      <c r="G2805" s="3">
        <v>3</v>
      </c>
      <c r="H2805" s="3" t="s">
        <v>9</v>
      </c>
      <c r="I2805" s="3" t="s">
        <v>35</v>
      </c>
      <c r="J2805" s="3">
        <v>410</v>
      </c>
      <c r="K2805" s="3">
        <v>79</v>
      </c>
      <c r="L2805" s="3">
        <v>0</v>
      </c>
      <c r="M2805" s="4">
        <f>PI()*(K2805/2)^2/1000+PI()*(L2805/2)^2/1000</f>
        <v>4.9016699377634749</v>
      </c>
      <c r="N2805" s="33">
        <v>0</v>
      </c>
      <c r="O2805" s="3">
        <v>8</v>
      </c>
      <c r="P2805" s="6">
        <v>3.4820000000000002</v>
      </c>
      <c r="Q2805" s="3">
        <v>3.3210000000000002</v>
      </c>
      <c r="R2805" s="3">
        <v>3.2120000000000002</v>
      </c>
      <c r="S2805" s="6">
        <v>0</v>
      </c>
      <c r="T2805" s="6">
        <f>R2805-S2805</f>
        <v>3.2120000000000002</v>
      </c>
      <c r="U2805" s="3">
        <v>3.2480000000000002</v>
      </c>
      <c r="V2805" s="6">
        <f>U2805-S2805</f>
        <v>3.2480000000000002</v>
      </c>
      <c r="W2805" s="6">
        <f>100 - (1 - (((U2805-T2805)/U2805)+(S2805/T2805)))*100</f>
        <v>1.1083743842364555</v>
      </c>
      <c r="X2805" s="23">
        <v>3.4489999999999998</v>
      </c>
      <c r="Y2805" s="13">
        <f>(X2805-U2805)/U2805*100</f>
        <v>6.1884236453201851</v>
      </c>
      <c r="Z2805" s="14">
        <f>IF(W2805&gt;10,"NA",Y2805)</f>
        <v>6.1884236453201851</v>
      </c>
    </row>
    <row r="2806" spans="1:26" ht="19" x14ac:dyDescent="0.25">
      <c r="A2806" s="23">
        <v>2805</v>
      </c>
      <c r="B2806" s="5" t="s">
        <v>25</v>
      </c>
      <c r="C2806" s="3" t="s">
        <v>7</v>
      </c>
      <c r="D2806" s="3" t="s">
        <v>7</v>
      </c>
      <c r="E2806" s="3" t="s">
        <v>47</v>
      </c>
      <c r="F2806" s="3" t="s">
        <v>18</v>
      </c>
      <c r="G2806" s="3">
        <v>3</v>
      </c>
      <c r="H2806" s="3" t="s">
        <v>9</v>
      </c>
      <c r="I2806" s="3" t="s">
        <v>35</v>
      </c>
      <c r="J2806" s="3">
        <v>410</v>
      </c>
      <c r="K2806" s="3">
        <v>79</v>
      </c>
      <c r="L2806" s="3">
        <v>0</v>
      </c>
      <c r="M2806" s="4">
        <f>PI()*(K2806/2)^2/1000+PI()*(L2806/2)^2/1000</f>
        <v>4.9016699377634749</v>
      </c>
      <c r="N2806" s="33">
        <v>0</v>
      </c>
      <c r="O2806" s="3">
        <v>9</v>
      </c>
      <c r="P2806" s="6">
        <v>5.3019999999999996</v>
      </c>
      <c r="Q2806" s="3">
        <v>8.8970000000000002</v>
      </c>
      <c r="R2806" s="3">
        <v>8.7080000000000002</v>
      </c>
      <c r="S2806" s="6">
        <v>0</v>
      </c>
      <c r="T2806" s="6">
        <f>R2806-S2806</f>
        <v>8.7080000000000002</v>
      </c>
      <c r="U2806" s="3">
        <v>8.734</v>
      </c>
      <c r="V2806" s="6">
        <f>U2806-S2806</f>
        <v>8.734</v>
      </c>
      <c r="W2806" s="6">
        <f>100 - (1 - (((U2806-T2806)/U2806)+(S2806/T2806)))*100</f>
        <v>0.29768719945042221</v>
      </c>
      <c r="X2806" s="23">
        <v>9.1</v>
      </c>
      <c r="Y2806" s="13">
        <f>(X2806-U2806)/U2806*100</f>
        <v>4.1905198076482675</v>
      </c>
      <c r="Z2806" s="14">
        <f>IF(W2806&gt;10,"NA",Y2806)</f>
        <v>4.1905198076482675</v>
      </c>
    </row>
    <row r="2807" spans="1:26" ht="19" x14ac:dyDescent="0.25">
      <c r="A2807" s="23">
        <v>2806</v>
      </c>
      <c r="B2807" s="5" t="s">
        <v>25</v>
      </c>
      <c r="C2807" s="3" t="s">
        <v>7</v>
      </c>
      <c r="D2807" s="3" t="s">
        <v>7</v>
      </c>
      <c r="E2807" s="3" t="s">
        <v>47</v>
      </c>
      <c r="F2807" s="3" t="s">
        <v>18</v>
      </c>
      <c r="G2807" s="3">
        <v>3</v>
      </c>
      <c r="H2807" s="3" t="s">
        <v>9</v>
      </c>
      <c r="I2807" s="3" t="s">
        <v>35</v>
      </c>
      <c r="J2807" s="3">
        <v>410</v>
      </c>
      <c r="K2807" s="3">
        <v>79</v>
      </c>
      <c r="L2807" s="3">
        <v>0</v>
      </c>
      <c r="M2807" s="4">
        <f>PI()*(K2807/2)^2/1000+PI()*(L2807/2)^2/1000</f>
        <v>4.9016699377634749</v>
      </c>
      <c r="N2807" s="33">
        <v>0</v>
      </c>
      <c r="O2807" s="3">
        <v>10</v>
      </c>
      <c r="P2807" s="6">
        <v>5.0670000000000002</v>
      </c>
      <c r="Q2807" s="3">
        <v>6.7549999999999999</v>
      </c>
      <c r="R2807" s="3">
        <v>6.5359999999999996</v>
      </c>
      <c r="S2807" s="6">
        <v>0</v>
      </c>
      <c r="T2807" s="6">
        <f>R2807-S2807</f>
        <v>6.5359999999999996</v>
      </c>
      <c r="U2807" s="3">
        <v>6.5869999999999997</v>
      </c>
      <c r="V2807" s="6">
        <f>U2807-S2807</f>
        <v>6.5869999999999997</v>
      </c>
      <c r="W2807" s="6">
        <f>100 - (1 - (((U2807-T2807)/U2807)+(S2807/T2807)))*100</f>
        <v>0.77425231516623683</v>
      </c>
      <c r="X2807" s="23">
        <v>6.9</v>
      </c>
      <c r="Y2807" s="13">
        <f>(X2807-U2807)/U2807*100</f>
        <v>4.7517838166084809</v>
      </c>
      <c r="Z2807" s="14">
        <f>IF(W2807&gt;10,"NA",Y2807)</f>
        <v>4.7517838166084809</v>
      </c>
    </row>
    <row r="2808" spans="1:26" ht="19" x14ac:dyDescent="0.25">
      <c r="A2808" s="23">
        <v>2807</v>
      </c>
      <c r="B2808" s="5" t="s">
        <v>25</v>
      </c>
      <c r="C2808" s="3" t="s">
        <v>7</v>
      </c>
      <c r="D2808" s="3" t="s">
        <v>7</v>
      </c>
      <c r="E2808" s="3" t="s">
        <v>47</v>
      </c>
      <c r="F2808" s="3" t="s">
        <v>18</v>
      </c>
      <c r="G2808" s="3">
        <v>3</v>
      </c>
      <c r="H2808" s="3" t="s">
        <v>9</v>
      </c>
      <c r="I2808" s="3" t="s">
        <v>35</v>
      </c>
      <c r="J2808" s="3">
        <v>410</v>
      </c>
      <c r="K2808" s="3">
        <v>79</v>
      </c>
      <c r="L2808" s="3">
        <v>0</v>
      </c>
      <c r="M2808" s="4">
        <f>PI()*(K2808/2)^2/1000+PI()*(L2808/2)^2/1000</f>
        <v>4.9016699377634749</v>
      </c>
      <c r="N2808" s="33">
        <v>0</v>
      </c>
      <c r="O2808" s="3">
        <v>11</v>
      </c>
      <c r="P2808" s="6">
        <v>8.6039999999999992</v>
      </c>
      <c r="Q2808" s="3">
        <v>15.335000000000001</v>
      </c>
      <c r="R2808" s="3">
        <v>14.977</v>
      </c>
      <c r="S2808" s="6">
        <v>0</v>
      </c>
      <c r="T2808" s="6">
        <f>R2808-S2808</f>
        <v>14.977</v>
      </c>
      <c r="U2808" s="3">
        <v>14.977</v>
      </c>
      <c r="V2808" s="6">
        <f>U2808-S2808</f>
        <v>14.977</v>
      </c>
      <c r="W2808" s="6">
        <f>100 - (1 - (((U2808-T2808)/U2808)+(S2808/T2808)))*100</f>
        <v>0</v>
      </c>
      <c r="X2808" s="23">
        <v>15.906000000000001</v>
      </c>
      <c r="Y2808" s="13">
        <f>(X2808-U2808)/U2808*100</f>
        <v>6.202844361354078</v>
      </c>
      <c r="Z2808" s="14">
        <f>IF(W2808&gt;10,"NA",Y2808)</f>
        <v>6.202844361354078</v>
      </c>
    </row>
    <row r="2809" spans="1:26" ht="19" x14ac:dyDescent="0.25">
      <c r="A2809" s="23">
        <v>2808</v>
      </c>
      <c r="B2809" s="5" t="s">
        <v>25</v>
      </c>
      <c r="C2809" s="3" t="s">
        <v>7</v>
      </c>
      <c r="D2809" s="3" t="s">
        <v>7</v>
      </c>
      <c r="E2809" s="3" t="s">
        <v>47</v>
      </c>
      <c r="F2809" s="3" t="s">
        <v>18</v>
      </c>
      <c r="G2809" s="3">
        <v>3</v>
      </c>
      <c r="H2809" s="3" t="s">
        <v>9</v>
      </c>
      <c r="I2809" s="3" t="s">
        <v>35</v>
      </c>
      <c r="J2809" s="3">
        <v>410</v>
      </c>
      <c r="K2809" s="3">
        <v>79</v>
      </c>
      <c r="L2809" s="3">
        <v>0</v>
      </c>
      <c r="M2809" s="4">
        <f>PI()*(K2809/2)^2/1000+PI()*(L2809/2)^2/1000</f>
        <v>4.9016699377634749</v>
      </c>
      <c r="N2809" s="33">
        <v>0</v>
      </c>
      <c r="O2809" s="3">
        <v>12</v>
      </c>
      <c r="P2809" s="6">
        <v>4.7320000000000002</v>
      </c>
      <c r="Q2809" s="3">
        <v>5.468</v>
      </c>
      <c r="R2809" s="3">
        <v>5.343</v>
      </c>
      <c r="S2809" s="6">
        <v>0</v>
      </c>
      <c r="T2809" s="6">
        <f>R2809-S2809</f>
        <v>5.343</v>
      </c>
      <c r="U2809" s="3">
        <v>5.343</v>
      </c>
      <c r="V2809" s="6">
        <f>U2809-S2809</f>
        <v>5.343</v>
      </c>
      <c r="W2809" s="6">
        <f>100 - (1 - (((U2809-T2809)/U2809)+(S2809/T2809)))*100</f>
        <v>0</v>
      </c>
      <c r="X2809" s="23">
        <v>5.6829999999999998</v>
      </c>
      <c r="Y2809" s="13">
        <f>(X2809-U2809)/U2809*100</f>
        <v>6.3634662174808136</v>
      </c>
      <c r="Z2809" s="14">
        <f>IF(W2809&gt;10,"NA",Y2809)</f>
        <v>6.3634662174808136</v>
      </c>
    </row>
    <row r="2810" spans="1:26" ht="19" x14ac:dyDescent="0.25">
      <c r="A2810" s="23">
        <v>2809</v>
      </c>
      <c r="B2810" s="5" t="s">
        <v>25</v>
      </c>
      <c r="C2810" s="3" t="s">
        <v>7</v>
      </c>
      <c r="D2810" s="3" t="s">
        <v>7</v>
      </c>
      <c r="E2810" s="3" t="s">
        <v>47</v>
      </c>
      <c r="F2810" s="3" t="s">
        <v>18</v>
      </c>
      <c r="G2810" s="3">
        <v>3</v>
      </c>
      <c r="H2810" s="3" t="s">
        <v>9</v>
      </c>
      <c r="I2810" s="3" t="s">
        <v>35</v>
      </c>
      <c r="J2810" s="3">
        <v>410</v>
      </c>
      <c r="K2810" s="3">
        <v>79</v>
      </c>
      <c r="L2810" s="3">
        <v>0</v>
      </c>
      <c r="M2810" s="4">
        <f>PI()*(K2810/2)^2/1000+PI()*(L2810/2)^2/1000</f>
        <v>4.9016699377634749</v>
      </c>
      <c r="N2810" s="33">
        <v>0</v>
      </c>
      <c r="O2810" s="3">
        <v>13</v>
      </c>
      <c r="P2810" s="6">
        <v>6.0519999999999996</v>
      </c>
      <c r="Q2810" s="3">
        <v>7.0170000000000003</v>
      </c>
      <c r="R2810" s="3">
        <v>6.79</v>
      </c>
      <c r="S2810" s="6">
        <v>0</v>
      </c>
      <c r="T2810" s="6">
        <f>R2810-S2810</f>
        <v>6.79</v>
      </c>
      <c r="U2810" s="3">
        <v>7.3369999999999997</v>
      </c>
      <c r="V2810" s="6">
        <f>U2810-S2810</f>
        <v>7.3369999999999997</v>
      </c>
      <c r="W2810" s="6">
        <f>100 - (1 - (((U2810-T2810)/U2810)+(S2810/T2810)))*100</f>
        <v>7.4553632274771644</v>
      </c>
      <c r="X2810" s="23">
        <v>7.915</v>
      </c>
      <c r="Y2810" s="13">
        <f>(X2810-U2810)/U2810*100</f>
        <v>7.8778792421970874</v>
      </c>
      <c r="Z2810" s="14">
        <f>IF(W2810&gt;10,"NA",Y2810)</f>
        <v>7.8778792421970874</v>
      </c>
    </row>
    <row r="2811" spans="1:26" ht="19" x14ac:dyDescent="0.25">
      <c r="A2811" s="23">
        <v>2810</v>
      </c>
      <c r="B2811" s="5" t="s">
        <v>25</v>
      </c>
      <c r="C2811" s="3" t="s">
        <v>7</v>
      </c>
      <c r="D2811" s="3" t="s">
        <v>7</v>
      </c>
      <c r="E2811" s="3" t="s">
        <v>47</v>
      </c>
      <c r="F2811" s="3" t="s">
        <v>18</v>
      </c>
      <c r="G2811" s="3">
        <v>3</v>
      </c>
      <c r="H2811" s="3" t="s">
        <v>9</v>
      </c>
      <c r="I2811" s="3" t="s">
        <v>35</v>
      </c>
      <c r="J2811" s="3">
        <v>410</v>
      </c>
      <c r="K2811" s="3">
        <v>79</v>
      </c>
      <c r="L2811" s="3">
        <v>0</v>
      </c>
      <c r="M2811" s="4">
        <f>PI()*(K2811/2)^2/1000+PI()*(L2811/2)^2/1000</f>
        <v>4.9016699377634749</v>
      </c>
      <c r="N2811" s="33">
        <v>0</v>
      </c>
      <c r="O2811" s="3">
        <v>14</v>
      </c>
      <c r="P2811" s="6">
        <v>7.25</v>
      </c>
      <c r="Q2811" s="3">
        <v>11.84</v>
      </c>
      <c r="R2811" s="3">
        <v>11.435</v>
      </c>
      <c r="S2811" s="6">
        <v>0</v>
      </c>
      <c r="T2811" s="6">
        <f>R2811-S2811</f>
        <v>11.435</v>
      </c>
      <c r="U2811" s="3">
        <v>11.435</v>
      </c>
      <c r="V2811" s="6">
        <f>U2811-S2811</f>
        <v>11.435</v>
      </c>
      <c r="W2811" s="6">
        <f>100 - (1 - (((U2811-T2811)/U2811)+(S2811/T2811)))*100</f>
        <v>0</v>
      </c>
      <c r="X2811" s="23">
        <v>12.395</v>
      </c>
      <c r="Y2811" s="13">
        <f>(X2811-U2811)/U2811*100</f>
        <v>8.3952776563183136</v>
      </c>
      <c r="Z2811" s="14">
        <f>IF(W2811&gt;10,"NA",Y2811)</f>
        <v>8.3952776563183136</v>
      </c>
    </row>
    <row r="2812" spans="1:26" ht="19" x14ac:dyDescent="0.25">
      <c r="A2812" s="23">
        <v>2811</v>
      </c>
      <c r="B2812" s="5" t="s">
        <v>25</v>
      </c>
      <c r="C2812" s="3" t="s">
        <v>7</v>
      </c>
      <c r="D2812" s="3" t="s">
        <v>7</v>
      </c>
      <c r="E2812" s="3" t="s">
        <v>47</v>
      </c>
      <c r="F2812" s="3" t="s">
        <v>18</v>
      </c>
      <c r="G2812" s="3">
        <v>3</v>
      </c>
      <c r="H2812" s="3" t="s">
        <v>9</v>
      </c>
      <c r="I2812" s="3" t="s">
        <v>35</v>
      </c>
      <c r="J2812" s="3">
        <v>410</v>
      </c>
      <c r="K2812" s="3">
        <v>79</v>
      </c>
      <c r="L2812" s="3">
        <v>0</v>
      </c>
      <c r="M2812" s="4">
        <f>PI()*(K2812/2)^2/1000+PI()*(L2812/2)^2/1000</f>
        <v>4.9016699377634749</v>
      </c>
      <c r="N2812" s="33">
        <v>0</v>
      </c>
      <c r="O2812" s="3">
        <v>15</v>
      </c>
      <c r="P2812" s="6">
        <v>4.859</v>
      </c>
      <c r="Q2812" s="3">
        <v>6.1920000000000002</v>
      </c>
      <c r="R2812" s="3">
        <v>6.016</v>
      </c>
      <c r="S2812" s="6">
        <v>0</v>
      </c>
      <c r="T2812" s="6">
        <f>R2812-S2812</f>
        <v>6.016</v>
      </c>
      <c r="U2812" s="3">
        <v>6.016</v>
      </c>
      <c r="V2812" s="6">
        <f>U2812-S2812</f>
        <v>6.016</v>
      </c>
      <c r="W2812" s="6">
        <f>100 - (1 - (((U2812-T2812)/U2812)+(S2812/T2812)))*100</f>
        <v>0</v>
      </c>
      <c r="X2812" s="23">
        <v>6.33</v>
      </c>
      <c r="Y2812" s="13">
        <f>(X2812-U2812)/U2812*100</f>
        <v>5.2194148936170217</v>
      </c>
      <c r="Z2812" s="14">
        <f>IF(W2812&gt;10,"NA",Y2812)</f>
        <v>5.2194148936170217</v>
      </c>
    </row>
    <row r="2813" spans="1:26" ht="19" x14ac:dyDescent="0.25">
      <c r="A2813" s="23">
        <v>2812</v>
      </c>
      <c r="B2813" s="5" t="s">
        <v>25</v>
      </c>
      <c r="C2813" s="3" t="s">
        <v>7</v>
      </c>
      <c r="D2813" s="3" t="s">
        <v>7</v>
      </c>
      <c r="E2813" s="3" t="s">
        <v>47</v>
      </c>
      <c r="F2813" s="3" t="s">
        <v>18</v>
      </c>
      <c r="G2813" s="3">
        <v>3</v>
      </c>
      <c r="H2813" s="3" t="s">
        <v>17</v>
      </c>
      <c r="I2813" s="3" t="s">
        <v>35</v>
      </c>
      <c r="J2813" s="3">
        <v>410</v>
      </c>
      <c r="K2813" s="3">
        <v>79</v>
      </c>
      <c r="L2813" s="3">
        <v>0</v>
      </c>
      <c r="M2813" s="4">
        <f>PI()*(K2813/2)^2/1000+PI()*(L2813/2)^2/1000</f>
        <v>4.9016699377634749</v>
      </c>
      <c r="N2813" s="33">
        <v>0</v>
      </c>
      <c r="O2813" s="3">
        <v>1</v>
      </c>
      <c r="P2813" s="6">
        <v>4.8849999999999998</v>
      </c>
      <c r="Q2813" s="3">
        <v>7.4909999999999997</v>
      </c>
      <c r="R2813" s="6">
        <v>7.109</v>
      </c>
      <c r="S2813" s="6">
        <v>0</v>
      </c>
      <c r="T2813" s="6">
        <f>R2813-S2813</f>
        <v>7.109</v>
      </c>
      <c r="U2813" s="6">
        <v>7.4660000000000002</v>
      </c>
      <c r="V2813" s="6">
        <f>U2813-S2813</f>
        <v>7.4660000000000002</v>
      </c>
      <c r="W2813" s="6">
        <f>100 - (1 - (((U2813-T2813)/U2813)+(S2813/T2813)))*100</f>
        <v>4.7816769354406716</v>
      </c>
      <c r="X2813" s="13">
        <v>7.648844850766336</v>
      </c>
      <c r="Y2813" s="13">
        <f>(X2813-U2813)/U2813*100</f>
        <v>2.4490336293374741</v>
      </c>
      <c r="Z2813" s="14">
        <f>IF(W2813&gt;10,"NA",Y2813)</f>
        <v>2.4490336293374741</v>
      </c>
    </row>
    <row r="2814" spans="1:26" ht="19" x14ac:dyDescent="0.25">
      <c r="A2814" s="23">
        <v>2813</v>
      </c>
      <c r="B2814" s="5" t="s">
        <v>25</v>
      </c>
      <c r="C2814" s="3" t="s">
        <v>7</v>
      </c>
      <c r="D2814" s="3" t="s">
        <v>7</v>
      </c>
      <c r="E2814" s="3" t="s">
        <v>47</v>
      </c>
      <c r="F2814" s="3" t="s">
        <v>18</v>
      </c>
      <c r="G2814" s="3">
        <v>3</v>
      </c>
      <c r="H2814" s="3" t="s">
        <v>17</v>
      </c>
      <c r="I2814" s="3" t="s">
        <v>35</v>
      </c>
      <c r="J2814" s="3">
        <v>410</v>
      </c>
      <c r="K2814" s="3">
        <v>79</v>
      </c>
      <c r="L2814" s="3">
        <v>0</v>
      </c>
      <c r="M2814" s="4">
        <f>PI()*(K2814/2)^2/1000+PI()*(L2814/2)^2/1000</f>
        <v>4.9016699377634749</v>
      </c>
      <c r="N2814" s="33">
        <v>0</v>
      </c>
      <c r="O2814" s="3">
        <v>2</v>
      </c>
      <c r="P2814" s="6">
        <v>5.7469999999999999</v>
      </c>
      <c r="Q2814" s="3">
        <v>7.8410000000000002</v>
      </c>
      <c r="R2814" s="6">
        <v>7.5220000000000002</v>
      </c>
      <c r="S2814" s="6">
        <v>0</v>
      </c>
      <c r="T2814" s="6">
        <f>R2814-S2814</f>
        <v>7.5220000000000002</v>
      </c>
      <c r="U2814" s="6">
        <v>7.5220000000000002</v>
      </c>
      <c r="V2814" s="6">
        <f>U2814-S2814</f>
        <v>7.5220000000000002</v>
      </c>
      <c r="W2814" s="6">
        <f>100 - (1 - (((U2814-T2814)/U2814)+(S2814/T2814)))*100</f>
        <v>0</v>
      </c>
      <c r="X2814" s="13">
        <v>7.7164967285112489</v>
      </c>
      <c r="Y2814" s="13">
        <f>(X2814-U2814)/U2814*100</f>
        <v>2.5857049788786046</v>
      </c>
      <c r="Z2814" s="14">
        <f>IF(W2814&gt;10,"NA",Y2814)</f>
        <v>2.5857049788786046</v>
      </c>
    </row>
    <row r="2815" spans="1:26" ht="19" x14ac:dyDescent="0.25">
      <c r="A2815" s="23">
        <v>2814</v>
      </c>
      <c r="B2815" s="5" t="s">
        <v>25</v>
      </c>
      <c r="C2815" s="3" t="s">
        <v>7</v>
      </c>
      <c r="D2815" s="3" t="s">
        <v>7</v>
      </c>
      <c r="E2815" s="3" t="s">
        <v>47</v>
      </c>
      <c r="F2815" s="3" t="s">
        <v>18</v>
      </c>
      <c r="G2815" s="3">
        <v>3</v>
      </c>
      <c r="H2815" s="3" t="s">
        <v>17</v>
      </c>
      <c r="I2815" s="3" t="s">
        <v>35</v>
      </c>
      <c r="J2815" s="3">
        <v>410</v>
      </c>
      <c r="K2815" s="3">
        <v>79</v>
      </c>
      <c r="L2815" s="3">
        <v>0</v>
      </c>
      <c r="M2815" s="4">
        <f>PI()*(K2815/2)^2/1000+PI()*(L2815/2)^2/1000</f>
        <v>4.9016699377634749</v>
      </c>
      <c r="N2815" s="33">
        <v>0</v>
      </c>
      <c r="O2815" s="3">
        <v>3</v>
      </c>
      <c r="P2815" s="6">
        <v>4.7329999999999997</v>
      </c>
      <c r="Q2815" s="3">
        <v>7.6470000000000002</v>
      </c>
      <c r="R2815" s="6">
        <v>7.319</v>
      </c>
      <c r="S2815" s="6">
        <v>0</v>
      </c>
      <c r="T2815" s="6">
        <f>R2815-S2815</f>
        <v>7.319</v>
      </c>
      <c r="U2815" s="6">
        <v>7.3970000000000002</v>
      </c>
      <c r="V2815" s="6">
        <f>U2815-S2815</f>
        <v>7.3970000000000002</v>
      </c>
      <c r="W2815" s="6">
        <f>100 - (1 - (((U2815-T2815)/U2815)+(S2815/T2815)))*100</f>
        <v>1.0544815465729442</v>
      </c>
      <c r="X2815" s="13">
        <v>7.5807411490544059</v>
      </c>
      <c r="Y2815" s="13">
        <f>(X2815-U2815)/U2815*100</f>
        <v>2.4839955259484339</v>
      </c>
      <c r="Z2815" s="14">
        <f>IF(W2815&gt;10,"NA",Y2815)</f>
        <v>2.4839955259484339</v>
      </c>
    </row>
    <row r="2816" spans="1:26" ht="19" x14ac:dyDescent="0.25">
      <c r="A2816" s="23">
        <v>2815</v>
      </c>
      <c r="B2816" s="5" t="s">
        <v>25</v>
      </c>
      <c r="C2816" s="3" t="s">
        <v>7</v>
      </c>
      <c r="D2816" s="3" t="s">
        <v>7</v>
      </c>
      <c r="E2816" s="3" t="s">
        <v>47</v>
      </c>
      <c r="F2816" s="3" t="s">
        <v>18</v>
      </c>
      <c r="G2816" s="3">
        <v>3</v>
      </c>
      <c r="H2816" s="3" t="s">
        <v>17</v>
      </c>
      <c r="I2816" s="3" t="s">
        <v>35</v>
      </c>
      <c r="J2816" s="3">
        <v>410</v>
      </c>
      <c r="K2816" s="3">
        <v>79</v>
      </c>
      <c r="L2816" s="3">
        <v>0</v>
      </c>
      <c r="M2816" s="4">
        <f>PI()*(K2816/2)^2/1000+PI()*(L2816/2)^2/1000</f>
        <v>4.9016699377634749</v>
      </c>
      <c r="N2816" s="33">
        <v>0</v>
      </c>
      <c r="O2816" s="3">
        <v>4</v>
      </c>
      <c r="P2816" s="6">
        <v>4.1840000000000002</v>
      </c>
      <c r="Q2816" s="3">
        <v>4.5410000000000004</v>
      </c>
      <c r="R2816" s="6">
        <v>4.2380000000000004</v>
      </c>
      <c r="S2816" s="6">
        <v>0</v>
      </c>
      <c r="T2816" s="6">
        <f>R2816-S2816</f>
        <v>4.2380000000000004</v>
      </c>
      <c r="U2816" s="6">
        <v>4.258</v>
      </c>
      <c r="V2816" s="6">
        <f>U2816-S2816</f>
        <v>4.258</v>
      </c>
      <c r="W2816" s="6">
        <f>100 - (1 - (((U2816-T2816)/U2816)+(S2816/T2816)))*100</f>
        <v>0.46970408642553707</v>
      </c>
      <c r="X2816" s="13">
        <v>4.3861706551940483</v>
      </c>
      <c r="Y2816" s="13">
        <f>(X2816-U2816)/U2816*100</f>
        <v>3.0101140252242424</v>
      </c>
      <c r="Z2816" s="14">
        <f>IF(W2816&gt;10,"NA",Y2816)</f>
        <v>3.0101140252242424</v>
      </c>
    </row>
    <row r="2817" spans="1:26" ht="19" x14ac:dyDescent="0.25">
      <c r="A2817" s="23">
        <v>2816</v>
      </c>
      <c r="B2817" s="5" t="s">
        <v>25</v>
      </c>
      <c r="C2817" s="3" t="s">
        <v>7</v>
      </c>
      <c r="D2817" s="3" t="s">
        <v>7</v>
      </c>
      <c r="E2817" s="3" t="s">
        <v>47</v>
      </c>
      <c r="F2817" s="3" t="s">
        <v>18</v>
      </c>
      <c r="G2817" s="3">
        <v>3</v>
      </c>
      <c r="H2817" s="3" t="s">
        <v>17</v>
      </c>
      <c r="I2817" s="3" t="s">
        <v>35</v>
      </c>
      <c r="J2817" s="3">
        <v>410</v>
      </c>
      <c r="K2817" s="3">
        <v>79</v>
      </c>
      <c r="L2817" s="3">
        <v>0</v>
      </c>
      <c r="M2817" s="4">
        <f>PI()*(K2817/2)^2/1000+PI()*(L2817/2)^2/1000</f>
        <v>4.9016699377634749</v>
      </c>
      <c r="N2817" s="33">
        <v>0</v>
      </c>
      <c r="O2817" s="3">
        <v>5</v>
      </c>
      <c r="P2817" s="6">
        <v>3.258</v>
      </c>
      <c r="Q2817" s="3">
        <v>3.1440000000000001</v>
      </c>
      <c r="R2817" s="6">
        <v>2.968</v>
      </c>
      <c r="S2817" s="6">
        <v>0</v>
      </c>
      <c r="T2817" s="6">
        <f>R2817-S2817</f>
        <v>2.968</v>
      </c>
      <c r="U2817" s="6">
        <v>3.0019999999999998</v>
      </c>
      <c r="V2817" s="6">
        <f>U2817-S2817</f>
        <v>3.0019999999999998</v>
      </c>
      <c r="W2817" s="6">
        <f>100 - (1 - (((U2817-T2817)/U2817)+(S2817/T2817)))*100</f>
        <v>1.1325782811458964</v>
      </c>
      <c r="X2817" s="13">
        <v>3.0772890561979023</v>
      </c>
      <c r="Y2817" s="13">
        <f>(X2817-U2817)/U2817*100</f>
        <v>2.5079632311093438</v>
      </c>
      <c r="Z2817" s="14">
        <f>IF(W2817&gt;10,"NA",Y2817)</f>
        <v>2.5079632311093438</v>
      </c>
    </row>
    <row r="2818" spans="1:26" ht="19" x14ac:dyDescent="0.25">
      <c r="A2818" s="23">
        <v>2817</v>
      </c>
      <c r="B2818" s="5" t="s">
        <v>25</v>
      </c>
      <c r="C2818" s="3" t="s">
        <v>7</v>
      </c>
      <c r="D2818" s="3" t="s">
        <v>7</v>
      </c>
      <c r="E2818" s="3" t="s">
        <v>47</v>
      </c>
      <c r="F2818" s="3" t="s">
        <v>18</v>
      </c>
      <c r="G2818" s="3">
        <v>3</v>
      </c>
      <c r="H2818" s="3" t="s">
        <v>17</v>
      </c>
      <c r="I2818" s="3" t="s">
        <v>35</v>
      </c>
      <c r="J2818" s="3">
        <v>410</v>
      </c>
      <c r="K2818" s="3">
        <v>79</v>
      </c>
      <c r="L2818" s="3">
        <v>0</v>
      </c>
      <c r="M2818" s="4">
        <f>PI()*(K2818/2)^2/1000+PI()*(L2818/2)^2/1000</f>
        <v>4.9016699377634749</v>
      </c>
      <c r="N2818" s="33">
        <v>0</v>
      </c>
      <c r="O2818" s="3">
        <v>6</v>
      </c>
      <c r="P2818" s="6">
        <v>5.3520000000000003</v>
      </c>
      <c r="Q2818" s="3">
        <v>6.6040000000000001</v>
      </c>
      <c r="R2818" s="6">
        <v>6.298</v>
      </c>
      <c r="S2818" s="6">
        <v>0</v>
      </c>
      <c r="T2818" s="6">
        <f>R2818-S2818</f>
        <v>6.298</v>
      </c>
      <c r="U2818" s="6">
        <v>6.298</v>
      </c>
      <c r="V2818" s="6">
        <f>U2818-S2818</f>
        <v>6.298</v>
      </c>
      <c r="W2818" s="6">
        <f>100 - (1 - (((U2818-T2818)/U2818)+(S2818/T2818)))*100</f>
        <v>0</v>
      </c>
      <c r="X2818" s="13">
        <v>6.4279632517701897</v>
      </c>
      <c r="Y2818" s="13">
        <f>(X2818-U2818)/U2818*100</f>
        <v>2.0635638578944051</v>
      </c>
      <c r="Z2818" s="14">
        <f>IF(W2818&gt;10,"NA",Y2818)</f>
        <v>2.0635638578944051</v>
      </c>
    </row>
    <row r="2819" spans="1:26" ht="19" x14ac:dyDescent="0.25">
      <c r="A2819" s="23">
        <v>2818</v>
      </c>
      <c r="B2819" s="5" t="s">
        <v>25</v>
      </c>
      <c r="C2819" s="3" t="s">
        <v>7</v>
      </c>
      <c r="D2819" s="3" t="s">
        <v>7</v>
      </c>
      <c r="E2819" s="3" t="s">
        <v>47</v>
      </c>
      <c r="F2819" s="3" t="s">
        <v>18</v>
      </c>
      <c r="G2819" s="3">
        <v>3</v>
      </c>
      <c r="H2819" s="3" t="s">
        <v>17</v>
      </c>
      <c r="I2819" s="3" t="s">
        <v>35</v>
      </c>
      <c r="J2819" s="3">
        <v>410</v>
      </c>
      <c r="K2819" s="3">
        <v>79</v>
      </c>
      <c r="L2819" s="3">
        <v>0</v>
      </c>
      <c r="M2819" s="4">
        <f>PI()*(K2819/2)^2/1000+PI()*(L2819/2)^2/1000</f>
        <v>4.9016699377634749</v>
      </c>
      <c r="N2819" s="33">
        <v>0</v>
      </c>
      <c r="O2819" s="3">
        <v>7</v>
      </c>
      <c r="P2819" s="6">
        <v>4.96</v>
      </c>
      <c r="Q2819" s="3">
        <v>5.4669999999999996</v>
      </c>
      <c r="R2819" s="6">
        <v>5.2089999999999996</v>
      </c>
      <c r="S2819" s="6">
        <v>0</v>
      </c>
      <c r="T2819" s="6">
        <f>R2819-S2819</f>
        <v>5.2089999999999996</v>
      </c>
      <c r="U2819" s="6">
        <v>5.3150000000000004</v>
      </c>
      <c r="V2819" s="6">
        <f>U2819-S2819</f>
        <v>5.3150000000000004</v>
      </c>
      <c r="W2819" s="6">
        <f>100 - (1 - (((U2819-T2819)/U2819)+(S2819/T2819)))*100</f>
        <v>1.994355597365967</v>
      </c>
      <c r="X2819" s="13">
        <v>5.4368965671775573</v>
      </c>
      <c r="Y2819" s="13">
        <f>(X2819-U2819)/U2819*100</f>
        <v>2.293444349530704</v>
      </c>
      <c r="Z2819" s="14">
        <f>IF(W2819&gt;10,"NA",Y2819)</f>
        <v>2.293444349530704</v>
      </c>
    </row>
    <row r="2820" spans="1:26" ht="19" x14ac:dyDescent="0.25">
      <c r="A2820" s="23">
        <v>2819</v>
      </c>
      <c r="B2820" s="5" t="s">
        <v>25</v>
      </c>
      <c r="C2820" s="3" t="s">
        <v>7</v>
      </c>
      <c r="D2820" s="3" t="s">
        <v>7</v>
      </c>
      <c r="E2820" s="3" t="s">
        <v>47</v>
      </c>
      <c r="F2820" s="3" t="s">
        <v>18</v>
      </c>
      <c r="G2820" s="3">
        <v>3</v>
      </c>
      <c r="H2820" s="3" t="s">
        <v>17</v>
      </c>
      <c r="I2820" s="3" t="s">
        <v>35</v>
      </c>
      <c r="J2820" s="3">
        <v>410</v>
      </c>
      <c r="K2820" s="3">
        <v>79</v>
      </c>
      <c r="L2820" s="3">
        <v>0</v>
      </c>
      <c r="M2820" s="4">
        <f>PI()*(K2820/2)^2/1000+PI()*(L2820/2)^2/1000</f>
        <v>4.9016699377634749</v>
      </c>
      <c r="N2820" s="33">
        <v>0</v>
      </c>
      <c r="O2820" s="3">
        <v>8</v>
      </c>
      <c r="P2820" s="6">
        <v>7.37</v>
      </c>
      <c r="Q2820" s="3">
        <v>14.081</v>
      </c>
      <c r="R2820" s="6">
        <v>13.601000000000001</v>
      </c>
      <c r="S2820" s="6">
        <v>0</v>
      </c>
      <c r="T2820" s="6">
        <f>R2820-S2820</f>
        <v>13.601000000000001</v>
      </c>
      <c r="U2820" s="6">
        <v>13.601000000000001</v>
      </c>
      <c r="V2820" s="6">
        <f>U2820-S2820</f>
        <v>13.601000000000001</v>
      </c>
      <c r="W2820" s="6">
        <f>100 - (1 - (((U2820-T2820)/U2820)+(S2820/T2820)))*100</f>
        <v>0</v>
      </c>
      <c r="X2820" s="13">
        <v>13.898571031639332</v>
      </c>
      <c r="Y2820" s="13">
        <f>(X2820-U2820)/U2820*100</f>
        <v>2.1878614193024828</v>
      </c>
      <c r="Z2820" s="14">
        <f>IF(W2820&gt;10,"NA",Y2820)</f>
        <v>2.1878614193024828</v>
      </c>
    </row>
    <row r="2821" spans="1:26" ht="19" x14ac:dyDescent="0.25">
      <c r="A2821" s="23">
        <v>2820</v>
      </c>
      <c r="B2821" s="5" t="s">
        <v>25</v>
      </c>
      <c r="C2821" s="3" t="s">
        <v>7</v>
      </c>
      <c r="D2821" s="3" t="s">
        <v>7</v>
      </c>
      <c r="E2821" s="3" t="s">
        <v>47</v>
      </c>
      <c r="F2821" s="3" t="s">
        <v>18</v>
      </c>
      <c r="G2821" s="3">
        <v>3</v>
      </c>
      <c r="H2821" s="3" t="s">
        <v>17</v>
      </c>
      <c r="I2821" s="3" t="s">
        <v>35</v>
      </c>
      <c r="J2821" s="3">
        <v>410</v>
      </c>
      <c r="K2821" s="3">
        <v>79</v>
      </c>
      <c r="L2821" s="3">
        <v>0</v>
      </c>
      <c r="M2821" s="4">
        <f>PI()*(K2821/2)^2/1000+PI()*(L2821/2)^2/1000</f>
        <v>4.9016699377634749</v>
      </c>
      <c r="N2821" s="33">
        <v>0</v>
      </c>
      <c r="O2821" s="3">
        <v>9</v>
      </c>
      <c r="P2821" s="6">
        <v>6.6520000000000001</v>
      </c>
      <c r="Q2821" s="3">
        <v>12.914</v>
      </c>
      <c r="R2821" s="6">
        <v>12.446</v>
      </c>
      <c r="S2821" s="6">
        <v>0</v>
      </c>
      <c r="T2821" s="6">
        <f>R2821-S2821</f>
        <v>12.446</v>
      </c>
      <c r="U2821" s="6">
        <v>12.54</v>
      </c>
      <c r="V2821" s="6">
        <f>U2821-S2821</f>
        <v>12.54</v>
      </c>
      <c r="W2821" s="6">
        <f>100 - (1 - (((U2821-T2821)/U2821)+(S2821/T2821)))*100</f>
        <v>0.74960127591705827</v>
      </c>
      <c r="X2821" s="13">
        <v>12.725533745630544</v>
      </c>
      <c r="Y2821" s="13">
        <f>(X2821-U2821)/U2821*100</f>
        <v>1.4795354515992445</v>
      </c>
      <c r="Z2821" s="14">
        <f>IF(W2821&gt;10,"NA",Y2821)</f>
        <v>1.4795354515992445</v>
      </c>
    </row>
    <row r="2822" spans="1:26" ht="19" x14ac:dyDescent="0.25">
      <c r="A2822" s="23">
        <v>2821</v>
      </c>
      <c r="B2822" s="5" t="s">
        <v>25</v>
      </c>
      <c r="C2822" s="3" t="s">
        <v>7</v>
      </c>
      <c r="D2822" s="3" t="s">
        <v>7</v>
      </c>
      <c r="E2822" s="3" t="s">
        <v>47</v>
      </c>
      <c r="F2822" s="3" t="s">
        <v>18</v>
      </c>
      <c r="G2822" s="3">
        <v>3</v>
      </c>
      <c r="H2822" s="3" t="s">
        <v>17</v>
      </c>
      <c r="I2822" s="3" t="s">
        <v>35</v>
      </c>
      <c r="J2822" s="3">
        <v>410</v>
      </c>
      <c r="K2822" s="3">
        <v>79</v>
      </c>
      <c r="L2822" s="3">
        <v>0</v>
      </c>
      <c r="M2822" s="4">
        <f>PI()*(K2822/2)^2/1000+PI()*(L2822/2)^2/1000</f>
        <v>4.9016699377634749</v>
      </c>
      <c r="N2822" s="33">
        <v>0</v>
      </c>
      <c r="O2822" s="3">
        <v>10</v>
      </c>
      <c r="P2822" s="6">
        <v>5.5679999999999996</v>
      </c>
      <c r="Q2822" s="3">
        <v>9.8320000000000007</v>
      </c>
      <c r="R2822" s="6">
        <v>9.4559999999999995</v>
      </c>
      <c r="S2822" s="6">
        <v>0</v>
      </c>
      <c r="T2822" s="6">
        <f>R2822-S2822</f>
        <v>9.4559999999999995</v>
      </c>
      <c r="U2822" s="6">
        <v>9.5670000000000002</v>
      </c>
      <c r="V2822" s="6">
        <f>U2822-S2822</f>
        <v>9.5670000000000002</v>
      </c>
      <c r="W2822" s="6">
        <f>100 - (1 - (((U2822-T2822)/U2822)+(S2822/T2822)))*100</f>
        <v>1.16023831922233</v>
      </c>
      <c r="X2822" s="13">
        <v>9.6673854082638702</v>
      </c>
      <c r="Y2822" s="13">
        <f>(X2822-U2822)/U2822*100</f>
        <v>1.0492882644911674</v>
      </c>
      <c r="Z2822" s="14">
        <f>IF(W2822&gt;10,"NA",Y2822)</f>
        <v>1.0492882644911674</v>
      </c>
    </row>
    <row r="2823" spans="1:26" ht="19" x14ac:dyDescent="0.25">
      <c r="A2823" s="23">
        <v>2822</v>
      </c>
      <c r="B2823" s="5" t="s">
        <v>25</v>
      </c>
      <c r="C2823" s="3" t="s">
        <v>7</v>
      </c>
      <c r="D2823" s="3" t="s">
        <v>7</v>
      </c>
      <c r="E2823" s="3" t="s">
        <v>47</v>
      </c>
      <c r="F2823" s="3" t="s">
        <v>18</v>
      </c>
      <c r="G2823" s="3">
        <v>3</v>
      </c>
      <c r="H2823" s="3" t="s">
        <v>17</v>
      </c>
      <c r="I2823" s="3" t="s">
        <v>35</v>
      </c>
      <c r="J2823" s="3">
        <v>410</v>
      </c>
      <c r="K2823" s="3">
        <v>79</v>
      </c>
      <c r="L2823" s="3">
        <v>0</v>
      </c>
      <c r="M2823" s="4">
        <f>PI()*(K2823/2)^2/1000+PI()*(L2823/2)^2/1000</f>
        <v>4.9016699377634749</v>
      </c>
      <c r="N2823" s="33">
        <v>0</v>
      </c>
      <c r="O2823" s="3">
        <v>11</v>
      </c>
      <c r="P2823" s="6">
        <v>2.7639999999999998</v>
      </c>
      <c r="Q2823" s="3">
        <v>3.5089999999999999</v>
      </c>
      <c r="R2823" s="6">
        <v>3.3029999999999999</v>
      </c>
      <c r="S2823" s="6">
        <v>0</v>
      </c>
      <c r="T2823" s="6">
        <f>R2823-S2823</f>
        <v>3.3029999999999999</v>
      </c>
      <c r="U2823" s="6">
        <v>3.3029999999999999</v>
      </c>
      <c r="V2823" s="6">
        <f>U2823-S2823</f>
        <v>3.3029999999999999</v>
      </c>
      <c r="W2823" s="6">
        <f>100 - (1 - (((U2823-T2823)/U2823)+(S2823/T2823)))*100</f>
        <v>0</v>
      </c>
      <c r="X2823" s="13">
        <v>3.4320669534821189</v>
      </c>
      <c r="Y2823" s="13">
        <f>(X2823-U2823)/U2823*100</f>
        <v>3.9075674684262469</v>
      </c>
      <c r="Z2823" s="14">
        <f>IF(W2823&gt;10,"NA",Y2823)</f>
        <v>3.9075674684262469</v>
      </c>
    </row>
    <row r="2824" spans="1:26" ht="19" x14ac:dyDescent="0.25">
      <c r="A2824" s="23">
        <v>2823</v>
      </c>
      <c r="B2824" s="5" t="s">
        <v>25</v>
      </c>
      <c r="C2824" s="3" t="s">
        <v>7</v>
      </c>
      <c r="D2824" s="3" t="s">
        <v>7</v>
      </c>
      <c r="E2824" s="3" t="s">
        <v>47</v>
      </c>
      <c r="F2824" s="3" t="s">
        <v>18</v>
      </c>
      <c r="G2824" s="3">
        <v>3</v>
      </c>
      <c r="H2824" s="3" t="s">
        <v>17</v>
      </c>
      <c r="I2824" s="3" t="s">
        <v>35</v>
      </c>
      <c r="J2824" s="3">
        <v>410</v>
      </c>
      <c r="K2824" s="3">
        <v>79</v>
      </c>
      <c r="L2824" s="3">
        <v>0</v>
      </c>
      <c r="M2824" s="4">
        <f>PI()*(K2824/2)^2/1000+PI()*(L2824/2)^2/1000</f>
        <v>4.9016699377634749</v>
      </c>
      <c r="N2824" s="33">
        <v>0</v>
      </c>
      <c r="O2824" s="3">
        <v>12</v>
      </c>
      <c r="P2824" s="6">
        <v>4.1509999999999998</v>
      </c>
      <c r="Q2824" s="3">
        <v>4.5709999999999997</v>
      </c>
      <c r="R2824" s="6">
        <v>4.2969999999999997</v>
      </c>
      <c r="S2824" s="6">
        <v>0</v>
      </c>
      <c r="T2824" s="6">
        <f>R2824-S2824</f>
        <v>4.2969999999999997</v>
      </c>
      <c r="U2824" s="6">
        <v>4.2969999999999997</v>
      </c>
      <c r="V2824" s="6">
        <f>U2824-S2824</f>
        <v>4.2969999999999997</v>
      </c>
      <c r="W2824" s="6">
        <f>100 - (1 - (((U2824-T2824)/U2824)+(S2824/T2824)))*100</f>
        <v>0</v>
      </c>
      <c r="X2824" s="13">
        <v>4.428755848346329</v>
      </c>
      <c r="Y2824" s="13">
        <f>(X2824-U2824)/U2824*100</f>
        <v>3.0662287257698222</v>
      </c>
      <c r="Z2824" s="14">
        <f>IF(W2824&gt;10,"NA",Y2824)</f>
        <v>3.0662287257698222</v>
      </c>
    </row>
    <row r="2825" spans="1:26" ht="19" x14ac:dyDescent="0.25">
      <c r="A2825" s="23">
        <v>2824</v>
      </c>
      <c r="B2825" s="5" t="s">
        <v>25</v>
      </c>
      <c r="C2825" s="3" t="s">
        <v>7</v>
      </c>
      <c r="D2825" s="3" t="s">
        <v>7</v>
      </c>
      <c r="E2825" s="3" t="s">
        <v>47</v>
      </c>
      <c r="F2825" s="3" t="s">
        <v>18</v>
      </c>
      <c r="G2825" s="3">
        <v>3</v>
      </c>
      <c r="H2825" s="3" t="s">
        <v>17</v>
      </c>
      <c r="I2825" s="3" t="s">
        <v>35</v>
      </c>
      <c r="J2825" s="3">
        <v>410</v>
      </c>
      <c r="K2825" s="3">
        <v>79</v>
      </c>
      <c r="L2825" s="3">
        <v>0</v>
      </c>
      <c r="M2825" s="4">
        <f>PI()*(K2825/2)^2/1000+PI()*(L2825/2)^2/1000</f>
        <v>4.9016699377634749</v>
      </c>
      <c r="N2825" s="33">
        <v>0</v>
      </c>
      <c r="O2825" s="3">
        <v>13</v>
      </c>
      <c r="P2825" s="6">
        <v>2.306</v>
      </c>
      <c r="Q2825" s="3">
        <v>1.6619999999999999</v>
      </c>
      <c r="R2825" s="6">
        <v>1.516</v>
      </c>
      <c r="S2825" s="6">
        <v>0</v>
      </c>
      <c r="T2825" s="6">
        <f>R2825-S2825</f>
        <v>1.516</v>
      </c>
      <c r="U2825" s="6">
        <v>1.65</v>
      </c>
      <c r="V2825" s="6">
        <f>U2825-S2825</f>
        <v>1.65</v>
      </c>
      <c r="W2825" s="6">
        <f>100 - (1 - (((U2825-T2825)/U2825)+(S2825/T2825)))*100</f>
        <v>8.1212121212121247</v>
      </c>
      <c r="X2825" s="13">
        <v>1.7091556870126376</v>
      </c>
      <c r="Y2825" s="13">
        <f>(X2825-U2825)/U2825*100</f>
        <v>3.5851931522810752</v>
      </c>
      <c r="Z2825" s="14">
        <f>IF(W2825&gt;10,"NA",Y2825)</f>
        <v>3.5851931522810752</v>
      </c>
    </row>
    <row r="2826" spans="1:26" ht="19" x14ac:dyDescent="0.25">
      <c r="A2826" s="23">
        <v>2825</v>
      </c>
      <c r="B2826" s="5" t="s">
        <v>25</v>
      </c>
      <c r="C2826" s="3" t="s">
        <v>7</v>
      </c>
      <c r="D2826" s="3" t="s">
        <v>7</v>
      </c>
      <c r="E2826" s="3" t="s">
        <v>47</v>
      </c>
      <c r="F2826" s="3" t="s">
        <v>18</v>
      </c>
      <c r="G2826" s="3">
        <v>4</v>
      </c>
      <c r="H2826" s="3" t="s">
        <v>9</v>
      </c>
      <c r="I2826" s="3" t="s">
        <v>45</v>
      </c>
      <c r="J2826" s="3">
        <v>405</v>
      </c>
      <c r="K2826" s="3">
        <v>63</v>
      </c>
      <c r="L2826" s="3">
        <v>0</v>
      </c>
      <c r="M2826" s="4">
        <f>PI()*(K2826/2)^2/1000+PI()*(L2826/2)^2/1000</f>
        <v>3.1172453105244724</v>
      </c>
      <c r="N2826" s="33">
        <v>0</v>
      </c>
      <c r="O2826" s="3">
        <v>1</v>
      </c>
      <c r="P2826" s="6">
        <v>4.617</v>
      </c>
      <c r="Q2826" s="6">
        <v>6.1459999999999999</v>
      </c>
      <c r="R2826" s="7">
        <v>5.9880000000000004</v>
      </c>
      <c r="S2826" s="6">
        <v>0</v>
      </c>
      <c r="T2826" s="6">
        <f>R2826-S2826</f>
        <v>5.9880000000000004</v>
      </c>
      <c r="U2826" s="6">
        <v>6.1040000000000001</v>
      </c>
      <c r="V2826" s="6">
        <f>U2826-S2826</f>
        <v>6.1040000000000001</v>
      </c>
      <c r="W2826" s="6">
        <f>100 - (1 - (((U2826-T2826)/U2826)+(S2826/T2826)))*100</f>
        <v>1.9003931847968403</v>
      </c>
      <c r="X2826" s="13">
        <v>6.286844850766335</v>
      </c>
      <c r="Y2826" s="13">
        <f>(X2826-U2826)/U2826*100</f>
        <v>2.9954923126856969</v>
      </c>
      <c r="Z2826" s="14">
        <f>IF(W2826&gt;10,"NA",Y2826)</f>
        <v>2.9954923126856969</v>
      </c>
    </row>
    <row r="2827" spans="1:26" ht="19" x14ac:dyDescent="0.25">
      <c r="A2827" s="23">
        <v>2826</v>
      </c>
      <c r="B2827" s="5" t="s">
        <v>25</v>
      </c>
      <c r="C2827" s="3" t="s">
        <v>7</v>
      </c>
      <c r="D2827" s="3" t="s">
        <v>7</v>
      </c>
      <c r="E2827" s="3" t="s">
        <v>47</v>
      </c>
      <c r="F2827" s="3" t="s">
        <v>18</v>
      </c>
      <c r="G2827" s="3">
        <v>4</v>
      </c>
      <c r="H2827" s="3" t="s">
        <v>9</v>
      </c>
      <c r="I2827" s="3" t="s">
        <v>45</v>
      </c>
      <c r="J2827" s="3">
        <v>405</v>
      </c>
      <c r="K2827" s="3">
        <v>63</v>
      </c>
      <c r="L2827" s="3">
        <v>0</v>
      </c>
      <c r="M2827" s="4">
        <f>PI()*(K2827/2)^2/1000+PI()*(L2827/2)^2/1000</f>
        <v>3.1172453105244724</v>
      </c>
      <c r="N2827" s="33">
        <v>0</v>
      </c>
      <c r="O2827" s="3">
        <v>2</v>
      </c>
      <c r="P2827" s="6">
        <v>3.1429999999999998</v>
      </c>
      <c r="Q2827" s="6">
        <v>4.0510000000000002</v>
      </c>
      <c r="R2827" s="7">
        <v>3.8980000000000001</v>
      </c>
      <c r="S2827" s="6">
        <v>0</v>
      </c>
      <c r="T2827" s="6">
        <f>R2827-S2827</f>
        <v>3.8980000000000001</v>
      </c>
      <c r="U2827" s="6">
        <v>3.8980000000000001</v>
      </c>
      <c r="V2827" s="6">
        <f>U2827-S2827</f>
        <v>3.8980000000000001</v>
      </c>
      <c r="W2827" s="6">
        <f>100 - (1 - (((U2827-T2827)/U2827)+(S2827/T2827)))*100</f>
        <v>0</v>
      </c>
      <c r="X2827" s="13">
        <v>4.1122152908487948</v>
      </c>
      <c r="Y2827" s="13">
        <f>(X2827-U2827)/U2827*100</f>
        <v>5.4955179797022735</v>
      </c>
      <c r="Z2827" s="14">
        <f>IF(W2827&gt;10,"NA",Y2827)</f>
        <v>5.4955179797022735</v>
      </c>
    </row>
    <row r="2828" spans="1:26" ht="19" x14ac:dyDescent="0.25">
      <c r="A2828" s="23">
        <v>2827</v>
      </c>
      <c r="B2828" s="5" t="s">
        <v>25</v>
      </c>
      <c r="C2828" s="3" t="s">
        <v>7</v>
      </c>
      <c r="D2828" s="3" t="s">
        <v>7</v>
      </c>
      <c r="E2828" s="3" t="s">
        <v>47</v>
      </c>
      <c r="F2828" s="3" t="s">
        <v>18</v>
      </c>
      <c r="G2828" s="3">
        <v>4</v>
      </c>
      <c r="H2828" s="3" t="s">
        <v>9</v>
      </c>
      <c r="I2828" s="3" t="s">
        <v>45</v>
      </c>
      <c r="J2828" s="3">
        <v>405</v>
      </c>
      <c r="K2828" s="3">
        <v>63</v>
      </c>
      <c r="L2828" s="3">
        <v>0</v>
      </c>
      <c r="M2828" s="4">
        <f>PI()*(K2828/2)^2/1000+PI()*(L2828/2)^2/1000</f>
        <v>3.1172453105244724</v>
      </c>
      <c r="N2828" s="33">
        <v>0</v>
      </c>
      <c r="O2828" s="3">
        <v>3</v>
      </c>
      <c r="P2828" s="6">
        <v>4.899</v>
      </c>
      <c r="Q2828" s="6">
        <v>9.2680000000000007</v>
      </c>
      <c r="R2828" s="7">
        <v>9.1519999999999992</v>
      </c>
      <c r="S2828" s="6">
        <v>0</v>
      </c>
      <c r="T2828" s="6">
        <f>R2828-S2828</f>
        <v>9.1519999999999992</v>
      </c>
      <c r="U2828" s="6">
        <v>9.1519999999999992</v>
      </c>
      <c r="V2828" s="6">
        <f>U2828-S2828</f>
        <v>9.1519999999999992</v>
      </c>
      <c r="W2828" s="6">
        <f>100 - (1 - (((U2828-T2828)/U2828)+(S2828/T2828)))*100</f>
        <v>0</v>
      </c>
      <c r="X2828" s="13">
        <v>9.5651935108003929</v>
      </c>
      <c r="Y2828" s="13">
        <f>(X2828-U2828)/U2828*100</f>
        <v>4.5147892351441623</v>
      </c>
      <c r="Z2828" s="14">
        <f>IF(W2828&gt;10,"NA",Y2828)</f>
        <v>4.5147892351441623</v>
      </c>
    </row>
    <row r="2829" spans="1:26" ht="19" x14ac:dyDescent="0.25">
      <c r="A2829" s="23">
        <v>2828</v>
      </c>
      <c r="B2829" s="5" t="s">
        <v>25</v>
      </c>
      <c r="C2829" s="3" t="s">
        <v>7</v>
      </c>
      <c r="D2829" s="3" t="s">
        <v>7</v>
      </c>
      <c r="E2829" s="3" t="s">
        <v>47</v>
      </c>
      <c r="F2829" s="3" t="s">
        <v>18</v>
      </c>
      <c r="G2829" s="3">
        <v>4</v>
      </c>
      <c r="H2829" s="3" t="s">
        <v>9</v>
      </c>
      <c r="I2829" s="3" t="s">
        <v>45</v>
      </c>
      <c r="J2829" s="3">
        <v>405</v>
      </c>
      <c r="K2829" s="3">
        <v>63</v>
      </c>
      <c r="L2829" s="3">
        <v>0</v>
      </c>
      <c r="M2829" s="4">
        <f>PI()*(K2829/2)^2/1000+PI()*(L2829/2)^2/1000</f>
        <v>3.1172453105244724</v>
      </c>
      <c r="N2829" s="33">
        <v>0</v>
      </c>
      <c r="O2829" s="3">
        <v>4</v>
      </c>
      <c r="P2829" s="6">
        <v>5.9130000000000003</v>
      </c>
      <c r="Q2829" s="6">
        <v>11.657</v>
      </c>
      <c r="R2829" s="7">
        <v>11.382999999999999</v>
      </c>
      <c r="S2829" s="6">
        <v>0</v>
      </c>
      <c r="T2829" s="6">
        <f>R2829-S2829</f>
        <v>11.382999999999999</v>
      </c>
      <c r="U2829" s="6">
        <v>12.584</v>
      </c>
      <c r="V2829" s="6">
        <f>U2829-S2829</f>
        <v>12.584</v>
      </c>
      <c r="W2829" s="6">
        <f>100 - (1 - (((U2829-T2829)/U2829)+(S2829/T2829)))*100</f>
        <v>9.5438652256834189</v>
      </c>
      <c r="X2829" s="13">
        <v>12.994504615936183</v>
      </c>
      <c r="Y2829" s="13">
        <f>(X2829-U2829)/U2829*100</f>
        <v>3.2621155112538416</v>
      </c>
      <c r="Z2829" s="14">
        <f>IF(W2829&gt;10,"NA",Y2829)</f>
        <v>3.2621155112538416</v>
      </c>
    </row>
    <row r="2830" spans="1:26" ht="19" x14ac:dyDescent="0.25">
      <c r="A2830" s="23">
        <v>2829</v>
      </c>
      <c r="B2830" s="5" t="s">
        <v>25</v>
      </c>
      <c r="C2830" s="3" t="s">
        <v>7</v>
      </c>
      <c r="D2830" s="3" t="s">
        <v>7</v>
      </c>
      <c r="E2830" s="3" t="s">
        <v>47</v>
      </c>
      <c r="F2830" s="3" t="s">
        <v>18</v>
      </c>
      <c r="G2830" s="3">
        <v>4</v>
      </c>
      <c r="H2830" s="3" t="s">
        <v>9</v>
      </c>
      <c r="I2830" s="3" t="s">
        <v>45</v>
      </c>
      <c r="J2830" s="3">
        <v>405</v>
      </c>
      <c r="K2830" s="3">
        <v>63</v>
      </c>
      <c r="L2830" s="3">
        <v>0</v>
      </c>
      <c r="M2830" s="4">
        <f>PI()*(K2830/2)^2/1000+PI()*(L2830/2)^2/1000</f>
        <v>3.1172453105244724</v>
      </c>
      <c r="N2830" s="33">
        <v>0</v>
      </c>
      <c r="O2830" s="3">
        <v>5</v>
      </c>
      <c r="P2830" s="6">
        <v>5.6680000000000001</v>
      </c>
      <c r="Q2830" s="6">
        <v>9.0730000000000004</v>
      </c>
      <c r="R2830" s="7">
        <v>8.7989999999999995</v>
      </c>
      <c r="S2830" s="6">
        <v>0</v>
      </c>
      <c r="T2830" s="6">
        <f>R2830-S2830</f>
        <v>8.7989999999999995</v>
      </c>
      <c r="U2830" s="6">
        <v>8.7989999999999995</v>
      </c>
      <c r="V2830" s="6">
        <f>U2830-S2830</f>
        <v>8.7989999999999995</v>
      </c>
      <c r="W2830" s="6">
        <f>100 - (1 - (((U2830-T2830)/U2830)+(S2830/T2830)))*100</f>
        <v>0</v>
      </c>
      <c r="X2830" s="13">
        <v>9.3493271488751439</v>
      </c>
      <c r="Y2830" s="13">
        <f>(X2830-U2830)/U2830*100</f>
        <v>6.2544283313461122</v>
      </c>
      <c r="Z2830" s="14">
        <f>IF(W2830&gt;10,"NA",Y2830)</f>
        <v>6.2544283313461122</v>
      </c>
    </row>
    <row r="2831" spans="1:26" ht="19" x14ac:dyDescent="0.25">
      <c r="A2831" s="23">
        <v>2830</v>
      </c>
      <c r="B2831" s="5" t="s">
        <v>25</v>
      </c>
      <c r="C2831" s="3" t="s">
        <v>7</v>
      </c>
      <c r="D2831" s="3" t="s">
        <v>7</v>
      </c>
      <c r="E2831" s="3" t="s">
        <v>47</v>
      </c>
      <c r="F2831" s="3" t="s">
        <v>18</v>
      </c>
      <c r="G2831" s="3">
        <v>4</v>
      </c>
      <c r="H2831" s="3" t="s">
        <v>9</v>
      </c>
      <c r="I2831" s="3" t="s">
        <v>45</v>
      </c>
      <c r="J2831" s="3">
        <v>405</v>
      </c>
      <c r="K2831" s="3">
        <v>63</v>
      </c>
      <c r="L2831" s="3">
        <v>0</v>
      </c>
      <c r="M2831" s="4">
        <f>PI()*(K2831/2)^2/1000+PI()*(L2831/2)^2/1000</f>
        <v>3.1172453105244724</v>
      </c>
      <c r="N2831" s="33">
        <v>0</v>
      </c>
      <c r="O2831" s="3">
        <v>6</v>
      </c>
      <c r="P2831" s="6">
        <v>4.234</v>
      </c>
      <c r="Q2831" s="6">
        <v>5.8170000000000002</v>
      </c>
      <c r="R2831" s="7">
        <v>5.6390000000000002</v>
      </c>
      <c r="S2831" s="6">
        <v>0</v>
      </c>
      <c r="T2831" s="6">
        <f>R2831-S2831</f>
        <v>5.6390000000000002</v>
      </c>
      <c r="U2831" s="6">
        <v>5.6390000000000002</v>
      </c>
      <c r="V2831" s="6">
        <f>U2831-S2831</f>
        <v>5.6390000000000002</v>
      </c>
      <c r="W2831" s="6">
        <f>100 - (1 - (((U2831-T2831)/U2831)+(S2831/T2831)))*100</f>
        <v>0</v>
      </c>
      <c r="X2831" s="13">
        <v>5.9294006453347672</v>
      </c>
      <c r="Y2831" s="13">
        <f>(X2831-U2831)/U2831*100</f>
        <v>5.1498607081888093</v>
      </c>
      <c r="Z2831" s="14">
        <f>IF(W2831&gt;10,"NA",Y2831)</f>
        <v>5.1498607081888093</v>
      </c>
    </row>
    <row r="2832" spans="1:26" ht="19" x14ac:dyDescent="0.25">
      <c r="A2832" s="23">
        <v>2831</v>
      </c>
      <c r="B2832" s="5" t="s">
        <v>25</v>
      </c>
      <c r="C2832" s="3" t="s">
        <v>7</v>
      </c>
      <c r="D2832" s="3" t="s">
        <v>7</v>
      </c>
      <c r="E2832" s="3" t="s">
        <v>47</v>
      </c>
      <c r="F2832" s="3" t="s">
        <v>18</v>
      </c>
      <c r="G2832" s="3">
        <v>4</v>
      </c>
      <c r="H2832" s="3" t="s">
        <v>9</v>
      </c>
      <c r="I2832" s="3" t="s">
        <v>45</v>
      </c>
      <c r="J2832" s="3">
        <v>405</v>
      </c>
      <c r="K2832" s="3">
        <v>63</v>
      </c>
      <c r="L2832" s="3">
        <v>0</v>
      </c>
      <c r="M2832" s="4">
        <f>PI()*(K2832/2)^2/1000+PI()*(L2832/2)^2/1000</f>
        <v>3.1172453105244724</v>
      </c>
      <c r="N2832" s="33">
        <v>0</v>
      </c>
      <c r="O2832" s="3">
        <v>7</v>
      </c>
      <c r="P2832" s="6" t="s">
        <v>13</v>
      </c>
      <c r="Q2832" s="6">
        <v>5.34</v>
      </c>
      <c r="R2832" s="7">
        <v>5.1909999999999998</v>
      </c>
      <c r="S2832" s="6">
        <v>0</v>
      </c>
      <c r="T2832" s="6">
        <f>R2832-S2832</f>
        <v>5.1909999999999998</v>
      </c>
      <c r="U2832" s="6">
        <v>6.117</v>
      </c>
      <c r="V2832" s="6">
        <f>U2832-S2832</f>
        <v>6.117</v>
      </c>
      <c r="W2832" s="6">
        <f>100 - (1 - (((U2832-T2832)/U2832)+(S2832/T2832)))*100</f>
        <v>15.138139610920391</v>
      </c>
      <c r="X2832" s="13">
        <v>6.117</v>
      </c>
      <c r="Y2832" s="13">
        <f>(X2832-U2832)/U2832*100</f>
        <v>0</v>
      </c>
      <c r="Z2832" s="14" t="str">
        <f>IF(W2832&gt;10,"NA",Y2832)</f>
        <v>NA</v>
      </c>
    </row>
    <row r="2833" spans="1:26" ht="19" x14ac:dyDescent="0.25">
      <c r="A2833" s="23">
        <v>2832</v>
      </c>
      <c r="B2833" s="5" t="s">
        <v>25</v>
      </c>
      <c r="C2833" s="3" t="s">
        <v>7</v>
      </c>
      <c r="D2833" s="3" t="s">
        <v>7</v>
      </c>
      <c r="E2833" s="3" t="s">
        <v>47</v>
      </c>
      <c r="F2833" s="3" t="s">
        <v>18</v>
      </c>
      <c r="G2833" s="3">
        <v>4</v>
      </c>
      <c r="H2833" s="3" t="s">
        <v>9</v>
      </c>
      <c r="I2833" s="3" t="s">
        <v>45</v>
      </c>
      <c r="J2833" s="3">
        <v>405</v>
      </c>
      <c r="K2833" s="3">
        <v>63</v>
      </c>
      <c r="L2833" s="3">
        <v>0</v>
      </c>
      <c r="M2833" s="4">
        <f>PI()*(K2833/2)^2/1000+PI()*(L2833/2)^2/1000</f>
        <v>3.1172453105244724</v>
      </c>
      <c r="N2833" s="33">
        <v>0</v>
      </c>
      <c r="O2833" s="3">
        <v>8</v>
      </c>
      <c r="P2833" s="6">
        <v>5.1479999999999997</v>
      </c>
      <c r="Q2833" s="6">
        <v>6</v>
      </c>
      <c r="R2833" s="7">
        <v>5.7640000000000002</v>
      </c>
      <c r="S2833" s="6">
        <v>0</v>
      </c>
      <c r="T2833" s="6">
        <f>R2833-S2833</f>
        <v>5.7640000000000002</v>
      </c>
      <c r="U2833" s="6">
        <v>5.9829999999999997</v>
      </c>
      <c r="V2833" s="6">
        <f>U2833-S2833</f>
        <v>5.9829999999999997</v>
      </c>
      <c r="W2833" s="6">
        <f>100 - (1 - (((U2833-T2833)/U2833)+(S2833/T2833)))*100</f>
        <v>3.6603710513120404</v>
      </c>
      <c r="X2833" s="13">
        <v>6.3289711391951231</v>
      </c>
      <c r="Y2833" s="13">
        <f>(X2833-U2833)/U2833*100</f>
        <v>5.7825696004533427</v>
      </c>
      <c r="Z2833" s="14">
        <f>IF(W2833&gt;10,"NA",Y2833)</f>
        <v>5.7825696004533427</v>
      </c>
    </row>
    <row r="2834" spans="1:26" ht="19" x14ac:dyDescent="0.25">
      <c r="A2834" s="23">
        <v>2833</v>
      </c>
      <c r="B2834" s="5" t="s">
        <v>25</v>
      </c>
      <c r="C2834" s="3" t="s">
        <v>7</v>
      </c>
      <c r="D2834" s="3" t="s">
        <v>7</v>
      </c>
      <c r="E2834" s="3" t="s">
        <v>47</v>
      </c>
      <c r="F2834" s="3" t="s">
        <v>18</v>
      </c>
      <c r="G2834" s="3">
        <v>4</v>
      </c>
      <c r="H2834" s="3" t="s">
        <v>9</v>
      </c>
      <c r="I2834" s="3" t="s">
        <v>45</v>
      </c>
      <c r="J2834" s="3">
        <v>405</v>
      </c>
      <c r="K2834" s="3">
        <v>63</v>
      </c>
      <c r="L2834" s="3">
        <v>0</v>
      </c>
      <c r="M2834" s="4">
        <f>PI()*(K2834/2)^2/1000+PI()*(L2834/2)^2/1000</f>
        <v>3.1172453105244724</v>
      </c>
      <c r="N2834" s="33">
        <v>0</v>
      </c>
      <c r="O2834" s="3">
        <v>9</v>
      </c>
      <c r="P2834" s="6">
        <v>4.3280000000000003</v>
      </c>
      <c r="Q2834" s="6">
        <v>6.4359999999999999</v>
      </c>
      <c r="R2834" s="7">
        <v>6.2409999999999997</v>
      </c>
      <c r="S2834" s="6">
        <v>0</v>
      </c>
      <c r="T2834" s="6">
        <f>R2834-S2834</f>
        <v>6.2409999999999997</v>
      </c>
      <c r="U2834" s="6">
        <v>6.2409999999999997</v>
      </c>
      <c r="V2834" s="6">
        <f>U2834-S2834</f>
        <v>6.2409999999999997</v>
      </c>
      <c r="W2834" s="6">
        <f>100 - (1 - (((U2834-T2834)/U2834)+(S2834/T2834)))*100</f>
        <v>0</v>
      </c>
      <c r="X2834" s="13">
        <v>6.5242302590302046</v>
      </c>
      <c r="Y2834" s="13">
        <f>(X2834-U2834)/U2834*100</f>
        <v>4.5382191801026268</v>
      </c>
      <c r="Z2834" s="14">
        <f>IF(W2834&gt;10,"NA",Y2834)</f>
        <v>4.5382191801026268</v>
      </c>
    </row>
    <row r="2835" spans="1:26" ht="19" x14ac:dyDescent="0.25">
      <c r="A2835" s="23">
        <v>2834</v>
      </c>
      <c r="B2835" s="5" t="s">
        <v>25</v>
      </c>
      <c r="C2835" s="3" t="s">
        <v>7</v>
      </c>
      <c r="D2835" s="3" t="s">
        <v>7</v>
      </c>
      <c r="E2835" s="3" t="s">
        <v>47</v>
      </c>
      <c r="F2835" s="3" t="s">
        <v>18</v>
      </c>
      <c r="G2835" s="3">
        <v>4</v>
      </c>
      <c r="H2835" s="3" t="s">
        <v>9</v>
      </c>
      <c r="I2835" s="3" t="s">
        <v>45</v>
      </c>
      <c r="J2835" s="3">
        <v>405</v>
      </c>
      <c r="K2835" s="3">
        <v>63</v>
      </c>
      <c r="L2835" s="3">
        <v>0</v>
      </c>
      <c r="M2835" s="4">
        <f>PI()*(K2835/2)^2/1000+PI()*(L2835/2)^2/1000</f>
        <v>3.1172453105244724</v>
      </c>
      <c r="N2835" s="33">
        <v>0</v>
      </c>
      <c r="O2835" s="3">
        <v>10</v>
      </c>
      <c r="P2835" s="6">
        <v>3.6259999999999999</v>
      </c>
      <c r="Q2835" s="6">
        <v>6.5460000000000003</v>
      </c>
      <c r="R2835" s="7">
        <v>6.36</v>
      </c>
      <c r="S2835" s="6">
        <v>0</v>
      </c>
      <c r="T2835" s="6">
        <f>R2835-S2835</f>
        <v>6.36</v>
      </c>
      <c r="U2835" s="6">
        <v>6.36</v>
      </c>
      <c r="V2835" s="6">
        <f>U2835-S2835</f>
        <v>6.36</v>
      </c>
      <c r="W2835" s="6">
        <f>100 - (1 - (((U2835-T2835)/U2835)+(S2835/T2835)))*100</f>
        <v>0</v>
      </c>
      <c r="X2835" s="13">
        <v>6.608274625795465</v>
      </c>
      <c r="Y2835" s="13">
        <f>(X2835-U2835)/U2835*100</f>
        <v>3.9036890848343497</v>
      </c>
      <c r="Z2835" s="14">
        <f>IF(W2835&gt;10,"NA",Y2835)</f>
        <v>3.9036890848343497</v>
      </c>
    </row>
    <row r="2836" spans="1:26" ht="19" x14ac:dyDescent="0.25">
      <c r="A2836" s="23">
        <v>2835</v>
      </c>
      <c r="B2836" s="5" t="s">
        <v>25</v>
      </c>
      <c r="C2836" s="3" t="s">
        <v>7</v>
      </c>
      <c r="D2836" s="3" t="s">
        <v>7</v>
      </c>
      <c r="E2836" s="3" t="s">
        <v>47</v>
      </c>
      <c r="F2836" s="3" t="s">
        <v>18</v>
      </c>
      <c r="G2836" s="3">
        <v>4</v>
      </c>
      <c r="H2836" s="3" t="s">
        <v>9</v>
      </c>
      <c r="I2836" s="3" t="s">
        <v>45</v>
      </c>
      <c r="J2836" s="3">
        <v>405</v>
      </c>
      <c r="K2836" s="3">
        <v>63</v>
      </c>
      <c r="L2836" s="3">
        <v>0</v>
      </c>
      <c r="M2836" s="4">
        <f>PI()*(K2836/2)^2/1000+PI()*(L2836/2)^2/1000</f>
        <v>3.1172453105244724</v>
      </c>
      <c r="N2836" s="33">
        <v>0</v>
      </c>
      <c r="O2836" s="3">
        <v>11</v>
      </c>
      <c r="P2836" s="6">
        <v>5.6890000000000001</v>
      </c>
      <c r="Q2836" s="6">
        <v>9.8840000000000003</v>
      </c>
      <c r="R2836" s="7">
        <v>9.6180000000000003</v>
      </c>
      <c r="S2836" s="6">
        <v>0</v>
      </c>
      <c r="T2836" s="6">
        <f>R2836-S2836</f>
        <v>9.6180000000000003</v>
      </c>
      <c r="U2836" s="6">
        <v>9.6180000000000003</v>
      </c>
      <c r="V2836" s="6">
        <f>U2836-S2836</f>
        <v>9.6180000000000003</v>
      </c>
      <c r="W2836" s="6">
        <f>100 - (1 - (((U2836-T2836)/U2836)+(S2836/T2836)))*100</f>
        <v>0</v>
      </c>
      <c r="X2836" s="13">
        <v>10.1486085865376</v>
      </c>
      <c r="Y2836" s="13">
        <f>(X2836-U2836)/U2836*100</f>
        <v>5.516828722578496</v>
      </c>
      <c r="Z2836" s="14">
        <f>IF(W2836&gt;10,"NA",Y2836)</f>
        <v>5.516828722578496</v>
      </c>
    </row>
    <row r="2837" spans="1:26" ht="19" x14ac:dyDescent="0.25">
      <c r="A2837" s="23">
        <v>2836</v>
      </c>
      <c r="B2837" s="5" t="s">
        <v>25</v>
      </c>
      <c r="C2837" s="3" t="s">
        <v>7</v>
      </c>
      <c r="D2837" s="3" t="s">
        <v>7</v>
      </c>
      <c r="E2837" s="3" t="s">
        <v>47</v>
      </c>
      <c r="F2837" s="3" t="s">
        <v>18</v>
      </c>
      <c r="G2837" s="3">
        <v>4</v>
      </c>
      <c r="H2837" s="3" t="s">
        <v>17</v>
      </c>
      <c r="I2837" s="3" t="s">
        <v>45</v>
      </c>
      <c r="J2837" s="3">
        <v>405</v>
      </c>
      <c r="K2837" s="3">
        <v>63</v>
      </c>
      <c r="L2837" s="3">
        <v>0</v>
      </c>
      <c r="M2837" s="4">
        <f>PI()*(K2837/2)^2/1000+PI()*(L2837/2)^2/1000</f>
        <v>3.1172453105244724</v>
      </c>
      <c r="N2837" s="33">
        <v>0</v>
      </c>
      <c r="O2837" s="3">
        <v>1</v>
      </c>
      <c r="P2837" s="6">
        <v>3.27</v>
      </c>
      <c r="Q2837" s="6">
        <v>2.4159999999999999</v>
      </c>
      <c r="R2837" s="6">
        <v>2.2850000000000001</v>
      </c>
      <c r="S2837" s="6">
        <v>0</v>
      </c>
      <c r="T2837" s="6">
        <f>R2837-S2837</f>
        <v>2.2850000000000001</v>
      </c>
      <c r="U2837" s="6">
        <v>2.2850000000000001</v>
      </c>
      <c r="V2837" s="6">
        <f>U2837-S2837</f>
        <v>2.2850000000000001</v>
      </c>
      <c r="W2837" s="6">
        <f>100 - (1 - (((U2837-T2837)/U2837)+(S2837/T2837)))*100</f>
        <v>0</v>
      </c>
      <c r="X2837" s="13">
        <v>2.3970372860087839</v>
      </c>
      <c r="Y2837" s="13">
        <f>(X2837-U2837)/U2837*100</f>
        <v>4.9031635014784989</v>
      </c>
      <c r="Z2837" s="14">
        <f>IF(W2837&gt;10,"NA",Y2837)</f>
        <v>4.9031635014784989</v>
      </c>
    </row>
    <row r="2838" spans="1:26" ht="19" x14ac:dyDescent="0.25">
      <c r="A2838" s="23">
        <v>2837</v>
      </c>
      <c r="B2838" s="5" t="s">
        <v>25</v>
      </c>
      <c r="C2838" s="3" t="s">
        <v>7</v>
      </c>
      <c r="D2838" s="3" t="s">
        <v>7</v>
      </c>
      <c r="E2838" s="3" t="s">
        <v>47</v>
      </c>
      <c r="F2838" s="3" t="s">
        <v>18</v>
      </c>
      <c r="G2838" s="3">
        <v>4</v>
      </c>
      <c r="H2838" s="3" t="s">
        <v>17</v>
      </c>
      <c r="I2838" s="3" t="s">
        <v>45</v>
      </c>
      <c r="J2838" s="3">
        <v>405</v>
      </c>
      <c r="K2838" s="3">
        <v>63</v>
      </c>
      <c r="L2838" s="3">
        <v>0</v>
      </c>
      <c r="M2838" s="4">
        <f>PI()*(K2838/2)^2/1000+PI()*(L2838/2)^2/1000</f>
        <v>3.1172453105244724</v>
      </c>
      <c r="N2838" s="33">
        <v>0</v>
      </c>
      <c r="O2838" s="3">
        <v>2</v>
      </c>
      <c r="P2838" s="6">
        <v>4.548</v>
      </c>
      <c r="Q2838" s="6">
        <v>3.7069999999999999</v>
      </c>
      <c r="R2838" s="6">
        <v>3.5</v>
      </c>
      <c r="S2838" s="6">
        <v>0</v>
      </c>
      <c r="T2838" s="6">
        <f>R2838-S2838</f>
        <v>3.5</v>
      </c>
      <c r="U2838" s="6">
        <v>4.4640000000000004</v>
      </c>
      <c r="V2838" s="6">
        <f>U2838-S2838</f>
        <v>4.4640000000000004</v>
      </c>
      <c r="W2838" s="6">
        <f>100 - (1 - (((U2838-T2838)/U2838)+(S2838/T2838)))*100</f>
        <v>21.59498207885305</v>
      </c>
      <c r="X2838" s="13">
        <v>4.4640000000000004</v>
      </c>
      <c r="Y2838" s="13">
        <f>(X2838-U2838)/U2838*100</f>
        <v>0</v>
      </c>
      <c r="Z2838" s="14" t="str">
        <f>IF(W2838&gt;10,"NA",Y2838)</f>
        <v>NA</v>
      </c>
    </row>
    <row r="2839" spans="1:26" ht="19" x14ac:dyDescent="0.25">
      <c r="A2839" s="23">
        <v>2838</v>
      </c>
      <c r="B2839" s="5" t="s">
        <v>25</v>
      </c>
      <c r="C2839" s="3" t="s">
        <v>7</v>
      </c>
      <c r="D2839" s="3" t="s">
        <v>7</v>
      </c>
      <c r="E2839" s="3" t="s">
        <v>47</v>
      </c>
      <c r="F2839" s="3" t="s">
        <v>18</v>
      </c>
      <c r="G2839" s="3">
        <v>4</v>
      </c>
      <c r="H2839" s="3" t="s">
        <v>17</v>
      </c>
      <c r="I2839" s="3" t="s">
        <v>45</v>
      </c>
      <c r="J2839" s="3">
        <v>405</v>
      </c>
      <c r="K2839" s="3">
        <v>63</v>
      </c>
      <c r="L2839" s="3">
        <v>0</v>
      </c>
      <c r="M2839" s="4">
        <f>PI()*(K2839/2)^2/1000+PI()*(L2839/2)^2/1000</f>
        <v>3.1172453105244724</v>
      </c>
      <c r="N2839" s="33">
        <v>0</v>
      </c>
      <c r="O2839" s="3">
        <v>3</v>
      </c>
      <c r="P2839" s="6">
        <v>3.7909999999999999</v>
      </c>
      <c r="Q2839" s="6">
        <v>3.5760000000000001</v>
      </c>
      <c r="R2839" s="6">
        <v>3.4159999999999999</v>
      </c>
      <c r="S2839" s="6">
        <v>0</v>
      </c>
      <c r="T2839" s="6">
        <f>R2839-S2839</f>
        <v>3.4159999999999999</v>
      </c>
      <c r="U2839" s="6">
        <v>3.4159999999999999</v>
      </c>
      <c r="V2839" s="6">
        <f>U2839-S2839</f>
        <v>3.4159999999999999</v>
      </c>
      <c r="W2839" s="6">
        <f>100 - (1 - (((U2839-T2839)/U2839)+(S2839/T2839)))*100</f>
        <v>0</v>
      </c>
      <c r="X2839" s="13">
        <v>3.5477558483463296</v>
      </c>
      <c r="Y2839" s="13">
        <f>(X2839-U2839)/U2839*100</f>
        <v>3.8570213216138667</v>
      </c>
      <c r="Z2839" s="14">
        <f>IF(W2839&gt;10,"NA",Y2839)</f>
        <v>3.8570213216138667</v>
      </c>
    </row>
    <row r="2840" spans="1:26" ht="19" x14ac:dyDescent="0.25">
      <c r="A2840" s="23">
        <v>2839</v>
      </c>
      <c r="B2840" s="5" t="s">
        <v>25</v>
      </c>
      <c r="C2840" s="3" t="s">
        <v>7</v>
      </c>
      <c r="D2840" s="3" t="s">
        <v>7</v>
      </c>
      <c r="E2840" s="3" t="s">
        <v>47</v>
      </c>
      <c r="F2840" s="3" t="s">
        <v>18</v>
      </c>
      <c r="G2840" s="3">
        <v>4</v>
      </c>
      <c r="H2840" s="3" t="s">
        <v>17</v>
      </c>
      <c r="I2840" s="3" t="s">
        <v>45</v>
      </c>
      <c r="J2840" s="3">
        <v>405</v>
      </c>
      <c r="K2840" s="3">
        <v>63</v>
      </c>
      <c r="L2840" s="3">
        <v>0</v>
      </c>
      <c r="M2840" s="4">
        <f>PI()*(K2840/2)^2/1000+PI()*(L2840/2)^2/1000</f>
        <v>3.1172453105244724</v>
      </c>
      <c r="N2840" s="33">
        <v>0</v>
      </c>
      <c r="O2840" s="3">
        <v>4</v>
      </c>
      <c r="P2840" s="6">
        <v>2.5510000000000002</v>
      </c>
      <c r="Q2840" s="6">
        <v>1.6919999999999999</v>
      </c>
      <c r="R2840" s="6">
        <v>1.589</v>
      </c>
      <c r="S2840" s="6">
        <v>0</v>
      </c>
      <c r="T2840" s="6">
        <f>R2840-S2840</f>
        <v>1.589</v>
      </c>
      <c r="U2840" s="6">
        <v>1.589</v>
      </c>
      <c r="V2840" s="6">
        <f>U2840-S2840</f>
        <v>1.589</v>
      </c>
      <c r="W2840" s="6">
        <f>100 - (1 - (((U2840-T2840)/U2840)+(S2840/T2840)))*100</f>
        <v>0</v>
      </c>
      <c r="X2840" s="13">
        <v>1.6875928116877295</v>
      </c>
      <c r="Y2840" s="13">
        <f>(X2840-U2840)/U2840*100</f>
        <v>6.2047080986613903</v>
      </c>
      <c r="Z2840" s="14">
        <f>IF(W2840&gt;10,"NA",Y2840)</f>
        <v>6.2047080986613903</v>
      </c>
    </row>
    <row r="2841" spans="1:26" ht="19" x14ac:dyDescent="0.25">
      <c r="A2841" s="23">
        <v>2840</v>
      </c>
      <c r="B2841" s="5" t="s">
        <v>25</v>
      </c>
      <c r="C2841" s="3" t="s">
        <v>7</v>
      </c>
      <c r="D2841" s="3" t="s">
        <v>7</v>
      </c>
      <c r="E2841" s="3" t="s">
        <v>47</v>
      </c>
      <c r="F2841" s="3" t="s">
        <v>18</v>
      </c>
      <c r="G2841" s="3">
        <v>4</v>
      </c>
      <c r="H2841" s="3" t="s">
        <v>17</v>
      </c>
      <c r="I2841" s="3" t="s">
        <v>45</v>
      </c>
      <c r="J2841" s="3">
        <v>405</v>
      </c>
      <c r="K2841" s="3">
        <v>63</v>
      </c>
      <c r="L2841" s="3">
        <v>0</v>
      </c>
      <c r="M2841" s="4">
        <f>PI()*(K2841/2)^2/1000+PI()*(L2841/2)^2/1000</f>
        <v>3.1172453105244724</v>
      </c>
      <c r="N2841" s="33">
        <v>0</v>
      </c>
      <c r="O2841" s="3">
        <v>5</v>
      </c>
      <c r="P2841" s="6">
        <v>1.488</v>
      </c>
      <c r="Q2841" s="6">
        <v>0.70099999999999996</v>
      </c>
      <c r="R2841" s="6">
        <v>0.64800000000000002</v>
      </c>
      <c r="S2841" s="6">
        <v>0</v>
      </c>
      <c r="T2841" s="6">
        <f>R2841-S2841</f>
        <v>0.64800000000000002</v>
      </c>
      <c r="U2841" s="6">
        <v>0.64800000000000002</v>
      </c>
      <c r="V2841" s="6">
        <f>U2841-S2841</f>
        <v>0.64800000000000002</v>
      </c>
      <c r="W2841" s="6">
        <f>100 - (1 - (((U2841-T2841)/U2841)+(S2841/T2841)))*100</f>
        <v>0</v>
      </c>
      <c r="X2841" s="13">
        <v>0.67040745720175676</v>
      </c>
      <c r="Y2841" s="13">
        <f>(X2841-U2841)/U2841*100</f>
        <v>3.4579409261970278</v>
      </c>
      <c r="Z2841" s="14">
        <f>IF(W2841&gt;10,"NA",Y2841)</f>
        <v>3.4579409261970278</v>
      </c>
    </row>
    <row r="2842" spans="1:26" ht="19" x14ac:dyDescent="0.25">
      <c r="A2842" s="23">
        <v>2841</v>
      </c>
      <c r="B2842" s="5" t="s">
        <v>25</v>
      </c>
      <c r="C2842" s="3" t="s">
        <v>7</v>
      </c>
      <c r="D2842" s="3" t="s">
        <v>7</v>
      </c>
      <c r="E2842" s="3" t="s">
        <v>47</v>
      </c>
      <c r="F2842" s="3" t="s">
        <v>18</v>
      </c>
      <c r="G2842" s="3">
        <v>4</v>
      </c>
      <c r="H2842" s="3" t="s">
        <v>17</v>
      </c>
      <c r="I2842" s="3" t="s">
        <v>45</v>
      </c>
      <c r="J2842" s="3">
        <v>405</v>
      </c>
      <c r="K2842" s="3">
        <v>63</v>
      </c>
      <c r="L2842" s="3">
        <v>0</v>
      </c>
      <c r="M2842" s="4">
        <f>PI()*(K2842/2)^2/1000+PI()*(L2842/2)^2/1000</f>
        <v>3.1172453105244724</v>
      </c>
      <c r="N2842" s="33">
        <v>0</v>
      </c>
      <c r="O2842" s="3">
        <v>6</v>
      </c>
      <c r="P2842" s="6">
        <v>5.5259999999999998</v>
      </c>
      <c r="Q2842" s="6">
        <v>7.5810000000000004</v>
      </c>
      <c r="R2842" s="6">
        <v>7.3460000000000001</v>
      </c>
      <c r="S2842" s="6">
        <v>0</v>
      </c>
      <c r="T2842" s="6">
        <f>R2842-S2842</f>
        <v>7.3460000000000001</v>
      </c>
      <c r="U2842" s="6">
        <v>7.7830000000000004</v>
      </c>
      <c r="V2842" s="6">
        <f>U2842-S2842</f>
        <v>7.7830000000000004</v>
      </c>
      <c r="W2842" s="6">
        <f>100 - (1 - (((U2842-T2842)/U2842)+(S2842/T2842)))*100</f>
        <v>5.6148014904278511</v>
      </c>
      <c r="X2842" s="13">
        <v>7.9748078336470387</v>
      </c>
      <c r="Y2842" s="13">
        <f>(X2842-U2842)/U2842*100</f>
        <v>2.4644460188492654</v>
      </c>
      <c r="Z2842" s="14">
        <f>IF(W2842&gt;10,"NA",Y2842)</f>
        <v>2.4644460188492654</v>
      </c>
    </row>
    <row r="2843" spans="1:26" ht="19" x14ac:dyDescent="0.25">
      <c r="A2843" s="23">
        <v>2842</v>
      </c>
      <c r="B2843" s="5" t="s">
        <v>25</v>
      </c>
      <c r="C2843" s="3" t="s">
        <v>7</v>
      </c>
      <c r="D2843" s="3" t="s">
        <v>7</v>
      </c>
      <c r="E2843" s="3" t="s">
        <v>47</v>
      </c>
      <c r="F2843" s="3" t="s">
        <v>18</v>
      </c>
      <c r="G2843" s="3">
        <v>4</v>
      </c>
      <c r="H2843" s="3" t="s">
        <v>17</v>
      </c>
      <c r="I2843" s="3" t="s">
        <v>45</v>
      </c>
      <c r="J2843" s="3">
        <v>405</v>
      </c>
      <c r="K2843" s="3">
        <v>63</v>
      </c>
      <c r="L2843" s="3">
        <v>0</v>
      </c>
      <c r="M2843" s="4">
        <f>PI()*(K2843/2)^2/1000+PI()*(L2843/2)^2/1000</f>
        <v>3.1172453105244724</v>
      </c>
      <c r="N2843" s="33">
        <v>0</v>
      </c>
      <c r="O2843" s="3">
        <v>7</v>
      </c>
      <c r="P2843" s="6">
        <v>5.165</v>
      </c>
      <c r="Q2843" s="6">
        <v>7.6959999999999997</v>
      </c>
      <c r="R2843" s="6">
        <v>7.4379999999999997</v>
      </c>
      <c r="S2843" s="6">
        <v>0</v>
      </c>
      <c r="T2843" s="6">
        <f>R2843-S2843</f>
        <v>7.4379999999999997</v>
      </c>
      <c r="U2843" s="6">
        <v>7.4379999999999997</v>
      </c>
      <c r="V2843" s="6">
        <f>U2843-S2843</f>
        <v>7.4379999999999997</v>
      </c>
      <c r="W2843" s="6">
        <f>100 - (1 - (((U2843-T2843)/U2843)+(S2843/T2843)))*100</f>
        <v>0</v>
      </c>
      <c r="X2843" s="13">
        <v>7.616363359325983</v>
      </c>
      <c r="Y2843" s="13">
        <f>(X2843-U2843)/U2843*100</f>
        <v>2.3980016042751178</v>
      </c>
      <c r="Z2843" s="14">
        <f>IF(W2843&gt;10,"NA",Y2843)</f>
        <v>2.3980016042751178</v>
      </c>
    </row>
    <row r="2844" spans="1:26" ht="19" x14ac:dyDescent="0.25">
      <c r="A2844" s="23">
        <v>2843</v>
      </c>
      <c r="B2844" s="5" t="s">
        <v>25</v>
      </c>
      <c r="C2844" s="3" t="s">
        <v>7</v>
      </c>
      <c r="D2844" s="3" t="s">
        <v>7</v>
      </c>
      <c r="E2844" s="3" t="s">
        <v>47</v>
      </c>
      <c r="F2844" s="3" t="s">
        <v>18</v>
      </c>
      <c r="G2844" s="3">
        <v>4</v>
      </c>
      <c r="H2844" s="3" t="s">
        <v>17</v>
      </c>
      <c r="I2844" s="3" t="s">
        <v>45</v>
      </c>
      <c r="J2844" s="3">
        <v>405</v>
      </c>
      <c r="K2844" s="3">
        <v>63</v>
      </c>
      <c r="L2844" s="3">
        <v>0</v>
      </c>
      <c r="M2844" s="4">
        <f>PI()*(K2844/2)^2/1000+PI()*(L2844/2)^2/1000</f>
        <v>3.1172453105244724</v>
      </c>
      <c r="N2844" s="33">
        <v>0</v>
      </c>
      <c r="O2844" s="3">
        <v>8</v>
      </c>
      <c r="P2844" s="6">
        <v>4.931</v>
      </c>
      <c r="Q2844" s="6">
        <v>6.7610000000000001</v>
      </c>
      <c r="R2844" s="6">
        <v>6.5179999999999998</v>
      </c>
      <c r="S2844" s="6">
        <v>0</v>
      </c>
      <c r="T2844" s="6">
        <f>R2844-S2844</f>
        <v>6.5179999999999998</v>
      </c>
      <c r="U2844" s="6">
        <v>6.5179999999999998</v>
      </c>
      <c r="V2844" s="6">
        <f>U2844-S2844</f>
        <v>6.5179999999999998</v>
      </c>
      <c r="W2844" s="6">
        <f>100 - (1 - (((U2844-T2844)/U2844)+(S2844/T2844)))*100</f>
        <v>0</v>
      </c>
      <c r="X2844" s="13">
        <v>6.7922672761495022</v>
      </c>
      <c r="Y2844" s="13">
        <f>(X2844-U2844)/U2844*100</f>
        <v>4.2078440648895734</v>
      </c>
      <c r="Z2844" s="14">
        <f>IF(W2844&gt;10,"NA",Y2844)</f>
        <v>4.2078440648895734</v>
      </c>
    </row>
    <row r="2845" spans="1:26" ht="19" x14ac:dyDescent="0.25">
      <c r="A2845" s="23">
        <v>2844</v>
      </c>
      <c r="B2845" s="5" t="s">
        <v>25</v>
      </c>
      <c r="C2845" s="3" t="s">
        <v>7</v>
      </c>
      <c r="D2845" s="3" t="s">
        <v>7</v>
      </c>
      <c r="E2845" s="3" t="s">
        <v>47</v>
      </c>
      <c r="F2845" s="3" t="s">
        <v>18</v>
      </c>
      <c r="G2845" s="3">
        <v>4</v>
      </c>
      <c r="H2845" s="3" t="s">
        <v>17</v>
      </c>
      <c r="I2845" s="3" t="s">
        <v>45</v>
      </c>
      <c r="J2845" s="3">
        <v>405</v>
      </c>
      <c r="K2845" s="3">
        <v>63</v>
      </c>
      <c r="L2845" s="3">
        <v>0</v>
      </c>
      <c r="M2845" s="4">
        <f>PI()*(K2845/2)^2/1000+PI()*(L2845/2)^2/1000</f>
        <v>3.1172453105244724</v>
      </c>
      <c r="N2845" s="33">
        <v>0</v>
      </c>
      <c r="O2845" s="3">
        <v>9</v>
      </c>
      <c r="P2845" s="6">
        <v>5.0810000000000004</v>
      </c>
      <c r="Q2845" s="6">
        <v>7.2119999999999997</v>
      </c>
      <c r="R2845" s="6">
        <v>6.976</v>
      </c>
      <c r="S2845" s="6">
        <v>0</v>
      </c>
      <c r="T2845" s="6">
        <f>R2845-S2845</f>
        <v>6.976</v>
      </c>
      <c r="U2845" s="6">
        <v>6.976</v>
      </c>
      <c r="V2845" s="6">
        <f>U2845-S2845</f>
        <v>6.976</v>
      </c>
      <c r="W2845" s="6">
        <f>100 - (1 - (((U2845-T2845)/U2845)+(S2845/T2845)))*100</f>
        <v>0</v>
      </c>
      <c r="X2845" s="13">
        <v>7.2027634668817786</v>
      </c>
      <c r="Y2845" s="13">
        <f>(X2845-U2845)/U2845*100</f>
        <v>3.2506230917686154</v>
      </c>
      <c r="Z2845" s="14">
        <f>IF(W2845&gt;10,"NA",Y2845)</f>
        <v>3.2506230917686154</v>
      </c>
    </row>
    <row r="2846" spans="1:26" ht="19" x14ac:dyDescent="0.25">
      <c r="A2846" s="23">
        <v>2845</v>
      </c>
      <c r="B2846" s="5" t="s">
        <v>25</v>
      </c>
      <c r="C2846" s="3" t="s">
        <v>7</v>
      </c>
      <c r="D2846" s="3" t="s">
        <v>7</v>
      </c>
      <c r="E2846" s="3" t="s">
        <v>47</v>
      </c>
      <c r="F2846" s="3" t="s">
        <v>18</v>
      </c>
      <c r="G2846" s="3">
        <v>4</v>
      </c>
      <c r="H2846" s="3" t="s">
        <v>17</v>
      </c>
      <c r="I2846" s="3" t="s">
        <v>45</v>
      </c>
      <c r="J2846" s="3">
        <v>405</v>
      </c>
      <c r="K2846" s="3">
        <v>63</v>
      </c>
      <c r="L2846" s="3">
        <v>0</v>
      </c>
      <c r="M2846" s="4">
        <f>PI()*(K2846/2)^2/1000+PI()*(L2846/2)^2/1000</f>
        <v>3.1172453105244724</v>
      </c>
      <c r="N2846" s="33">
        <v>0</v>
      </c>
      <c r="O2846" s="3">
        <v>10</v>
      </c>
      <c r="P2846" s="6">
        <v>4.266</v>
      </c>
      <c r="Q2846" s="6">
        <v>4.3609999999999998</v>
      </c>
      <c r="R2846" s="6">
        <v>4.1719999999999997</v>
      </c>
      <c r="S2846" s="6">
        <v>0</v>
      </c>
      <c r="T2846" s="6">
        <f>R2846-S2846</f>
        <v>4.1719999999999997</v>
      </c>
      <c r="U2846" s="6">
        <v>4.1719999999999997</v>
      </c>
      <c r="V2846" s="6">
        <f>U2846-S2846</f>
        <v>4.1719999999999997</v>
      </c>
      <c r="W2846" s="6">
        <f>100 - (1 - (((U2846-T2846)/U2846)+(S2846/T2846)))*100</f>
        <v>0</v>
      </c>
      <c r="X2846" s="13">
        <v>4.3718745182396699</v>
      </c>
      <c r="Y2846" s="13">
        <f>(X2846-U2846)/U2846*100</f>
        <v>4.7908561418904654</v>
      </c>
      <c r="Z2846" s="14">
        <f>IF(W2846&gt;10,"NA",Y2846)</f>
        <v>4.7908561418904654</v>
      </c>
    </row>
    <row r="2847" spans="1:26" ht="19" x14ac:dyDescent="0.25">
      <c r="A2847" s="23">
        <v>2846</v>
      </c>
      <c r="B2847" s="5" t="s">
        <v>25</v>
      </c>
      <c r="C2847" s="3" t="s">
        <v>7</v>
      </c>
      <c r="D2847" s="3" t="s">
        <v>7</v>
      </c>
      <c r="E2847" s="3" t="s">
        <v>47</v>
      </c>
      <c r="F2847" s="3" t="s">
        <v>18</v>
      </c>
      <c r="G2847" s="3">
        <v>4</v>
      </c>
      <c r="H2847" s="3" t="s">
        <v>17</v>
      </c>
      <c r="I2847" s="3" t="s">
        <v>45</v>
      </c>
      <c r="J2847" s="3">
        <v>405</v>
      </c>
      <c r="K2847" s="3">
        <v>63</v>
      </c>
      <c r="L2847" s="3">
        <v>0</v>
      </c>
      <c r="M2847" s="4">
        <f>PI()*(K2847/2)^2/1000+PI()*(L2847/2)^2/1000</f>
        <v>3.1172453105244724</v>
      </c>
      <c r="N2847" s="33">
        <v>0</v>
      </c>
      <c r="O2847" s="3">
        <v>11</v>
      </c>
      <c r="P2847" s="6">
        <v>4.1399999999999997</v>
      </c>
      <c r="Q2847" s="6">
        <v>5.5140000000000002</v>
      </c>
      <c r="R2847" s="6">
        <v>5.2750000000000004</v>
      </c>
      <c r="S2847" s="6">
        <v>0</v>
      </c>
      <c r="T2847" s="6">
        <f>R2847-S2847</f>
        <v>5.2750000000000004</v>
      </c>
      <c r="U2847" s="6">
        <v>5.2750000000000004</v>
      </c>
      <c r="V2847" s="6">
        <f>U2847-S2847</f>
        <v>5.2750000000000004</v>
      </c>
      <c r="W2847" s="6">
        <f>100 - (1 - (((U2847-T2847)/U2847)+(S2847/T2847)))*100</f>
        <v>0</v>
      </c>
      <c r="X2847" s="13">
        <v>5.3700076185354497</v>
      </c>
      <c r="Y2847" s="13">
        <f>(X2847-U2847)/U2847*100</f>
        <v>1.8010922945108883</v>
      </c>
      <c r="Z2847" s="14">
        <f>IF(W2847&gt;10,"NA",Y2847)</f>
        <v>1.8010922945108883</v>
      </c>
    </row>
    <row r="2848" spans="1:26" ht="19" x14ac:dyDescent="0.25">
      <c r="A2848" s="23">
        <v>2847</v>
      </c>
      <c r="B2848" s="5" t="s">
        <v>25</v>
      </c>
      <c r="C2848" s="3" t="s">
        <v>7</v>
      </c>
      <c r="D2848" s="3" t="s">
        <v>7</v>
      </c>
      <c r="E2848" s="3" t="s">
        <v>47</v>
      </c>
      <c r="F2848" s="3" t="s">
        <v>18</v>
      </c>
      <c r="G2848" s="3">
        <v>4</v>
      </c>
      <c r="H2848" s="3" t="s">
        <v>17</v>
      </c>
      <c r="I2848" s="3" t="s">
        <v>45</v>
      </c>
      <c r="J2848" s="3">
        <v>405</v>
      </c>
      <c r="K2848" s="3">
        <v>63</v>
      </c>
      <c r="L2848" s="3">
        <v>0</v>
      </c>
      <c r="M2848" s="4">
        <f>PI()*(K2848/2)^2/1000+PI()*(L2848/2)^2/1000</f>
        <v>3.1172453105244724</v>
      </c>
      <c r="N2848" s="33">
        <v>0</v>
      </c>
      <c r="O2848" s="3">
        <v>12</v>
      </c>
      <c r="P2848" s="6">
        <v>2.8879999999999999</v>
      </c>
      <c r="Q2848" s="6">
        <v>3.073</v>
      </c>
      <c r="R2848" s="6">
        <v>2.92</v>
      </c>
      <c r="S2848" s="6">
        <v>0</v>
      </c>
      <c r="T2848" s="6">
        <f>R2848-S2848</f>
        <v>2.92</v>
      </c>
      <c r="U2848" s="6">
        <v>2.9529999999999998</v>
      </c>
      <c r="V2848" s="6">
        <f>U2848-S2848</f>
        <v>2.9529999999999998</v>
      </c>
      <c r="W2848" s="6">
        <f>100 - (1 - (((U2848-T2848)/U2848)+(S2848/T2848)))*100</f>
        <v>1.1175076193701301</v>
      </c>
      <c r="X2848" s="13">
        <v>3.0130519853007076</v>
      </c>
      <c r="Y2848" s="13">
        <f>(X2848-U2848)/U2848*100</f>
        <v>2.0335924585407303</v>
      </c>
      <c r="Z2848" s="14">
        <f>IF(W2848&gt;10,"NA",Y2848)</f>
        <v>2.0335924585407303</v>
      </c>
    </row>
    <row r="2849" spans="1:26" ht="19" x14ac:dyDescent="0.25">
      <c r="A2849" s="23">
        <v>2848</v>
      </c>
      <c r="B2849" s="5" t="s">
        <v>25</v>
      </c>
      <c r="C2849" s="3" t="s">
        <v>7</v>
      </c>
      <c r="D2849" s="3" t="s">
        <v>7</v>
      </c>
      <c r="E2849" s="3" t="s">
        <v>47</v>
      </c>
      <c r="F2849" s="3" t="s">
        <v>18</v>
      </c>
      <c r="G2849" s="3">
        <v>4</v>
      </c>
      <c r="H2849" s="3" t="s">
        <v>17</v>
      </c>
      <c r="I2849" s="3" t="s">
        <v>45</v>
      </c>
      <c r="J2849" s="3">
        <v>405</v>
      </c>
      <c r="K2849" s="3">
        <v>63</v>
      </c>
      <c r="L2849" s="3">
        <v>0</v>
      </c>
      <c r="M2849" s="4">
        <f>PI()*(K2849/2)^2/1000+PI()*(L2849/2)^2/1000</f>
        <v>3.1172453105244724</v>
      </c>
      <c r="N2849" s="33">
        <v>0</v>
      </c>
      <c r="O2849" s="3">
        <v>13</v>
      </c>
      <c r="P2849" s="6">
        <v>5.2039999999999997</v>
      </c>
      <c r="Q2849" s="6">
        <v>7.6550000000000002</v>
      </c>
      <c r="R2849" s="6">
        <v>7.4240000000000004</v>
      </c>
      <c r="S2849" s="7">
        <v>1.6E-2</v>
      </c>
      <c r="T2849" s="6">
        <f>R2849-S2849</f>
        <v>7.4080000000000004</v>
      </c>
      <c r="U2849" s="6">
        <v>7.4240000000000004</v>
      </c>
      <c r="V2849" s="6">
        <f>U2849-S2849</f>
        <v>7.4080000000000004</v>
      </c>
      <c r="W2849" s="6">
        <f>100 - (1 - (((U2849-T2849)/U2849)+(S2849/T2849)))*100</f>
        <v>0.43149996276159186</v>
      </c>
      <c r="X2849" s="13">
        <v>7.7219226803645773</v>
      </c>
      <c r="Y2849" s="13">
        <f>(X2849-U2849)/U2849*100</f>
        <v>4.0129671385314776</v>
      </c>
      <c r="Z2849" s="14">
        <f>IF(W2849&gt;10,"NA",Y2849)</f>
        <v>4.0129671385314776</v>
      </c>
    </row>
    <row r="2850" spans="1:26" ht="19" x14ac:dyDescent="0.25">
      <c r="A2850" s="23">
        <v>2849</v>
      </c>
      <c r="B2850" s="5" t="s">
        <v>25</v>
      </c>
      <c r="C2850" s="3" t="s">
        <v>7</v>
      </c>
      <c r="D2850" s="3" t="s">
        <v>7</v>
      </c>
      <c r="E2850" s="3" t="s">
        <v>47</v>
      </c>
      <c r="F2850" s="3" t="s">
        <v>18</v>
      </c>
      <c r="G2850" s="3">
        <v>4</v>
      </c>
      <c r="H2850" s="3" t="s">
        <v>17</v>
      </c>
      <c r="I2850" s="3" t="s">
        <v>45</v>
      </c>
      <c r="J2850" s="3">
        <v>405</v>
      </c>
      <c r="K2850" s="3">
        <v>63</v>
      </c>
      <c r="L2850" s="3">
        <v>0</v>
      </c>
      <c r="M2850" s="4">
        <f>PI()*(K2850/2)^2/1000+PI()*(L2850/2)^2/1000</f>
        <v>3.1172453105244724</v>
      </c>
      <c r="N2850" s="33">
        <v>0</v>
      </c>
      <c r="O2850" s="3">
        <v>14</v>
      </c>
      <c r="P2850" s="6">
        <v>5.0090000000000003</v>
      </c>
      <c r="Q2850" s="6">
        <v>6.3710000000000004</v>
      </c>
      <c r="R2850" s="6">
        <v>6.1669999999999998</v>
      </c>
      <c r="S2850" s="7">
        <v>0</v>
      </c>
      <c r="T2850" s="6">
        <f>R2850-S2850</f>
        <v>6.1669999999999998</v>
      </c>
      <c r="U2850" s="6">
        <v>6.1669999999999998</v>
      </c>
      <c r="V2850" s="6">
        <f>U2850-S2850</f>
        <v>6.1669999999999998</v>
      </c>
      <c r="W2850" s="6">
        <f>100 - (1 - (((U2850-T2850)/U2850)+(S2850/T2850)))*100</f>
        <v>0</v>
      </c>
      <c r="X2850" s="13">
        <v>6.3561189387828261</v>
      </c>
      <c r="Y2850" s="13">
        <f>(X2850-U2850)/U2850*100</f>
        <v>3.0666278382167387</v>
      </c>
      <c r="Z2850" s="14">
        <f>IF(W2850&gt;10,"NA",Y2850)</f>
        <v>3.0666278382167387</v>
      </c>
    </row>
    <row r="2851" spans="1:26" ht="19" x14ac:dyDescent="0.25">
      <c r="A2851" s="23">
        <v>2850</v>
      </c>
      <c r="B2851" s="5" t="s">
        <v>25</v>
      </c>
      <c r="C2851" s="3" t="s">
        <v>7</v>
      </c>
      <c r="D2851" s="3" t="s">
        <v>7</v>
      </c>
      <c r="E2851" s="3" t="s">
        <v>47</v>
      </c>
      <c r="F2851" s="3" t="s">
        <v>18</v>
      </c>
      <c r="G2851" s="3">
        <v>4</v>
      </c>
      <c r="H2851" s="3" t="s">
        <v>17</v>
      </c>
      <c r="I2851" s="3" t="s">
        <v>45</v>
      </c>
      <c r="J2851" s="3">
        <v>405</v>
      </c>
      <c r="K2851" s="3">
        <v>63</v>
      </c>
      <c r="L2851" s="3">
        <v>0</v>
      </c>
      <c r="M2851" s="4">
        <f>PI()*(K2851/2)^2/1000+PI()*(L2851/2)^2/1000</f>
        <v>3.1172453105244724</v>
      </c>
      <c r="N2851" s="33">
        <v>0</v>
      </c>
      <c r="O2851" s="3">
        <v>15</v>
      </c>
      <c r="P2851" s="6">
        <v>3.149</v>
      </c>
      <c r="Q2851" s="6">
        <v>3.4449999999999998</v>
      </c>
      <c r="R2851" s="6">
        <v>3.2789999999999999</v>
      </c>
      <c r="S2851" s="6">
        <v>0</v>
      </c>
      <c r="T2851" s="6">
        <f>R2851-S2851</f>
        <v>3.2789999999999999</v>
      </c>
      <c r="U2851" s="6">
        <v>3.2789999999999999</v>
      </c>
      <c r="V2851" s="6">
        <f>U2851-S2851</f>
        <v>3.2789999999999999</v>
      </c>
      <c r="W2851" s="6">
        <f>100 - (1 - (((U2851-T2851)/U2851)+(S2851/T2851)))*100</f>
        <v>0</v>
      </c>
      <c r="X2851" s="13">
        <v>3.3274001075557944</v>
      </c>
      <c r="Y2851" s="13">
        <f>(X2851-U2851)/U2851*100</f>
        <v>1.4760630544615583</v>
      </c>
      <c r="Z2851" s="14">
        <f>IF(W2851&gt;10,"NA",Y2851)</f>
        <v>1.4760630544615583</v>
      </c>
    </row>
    <row r="2852" spans="1:26" ht="19" x14ac:dyDescent="0.25">
      <c r="A2852" s="23">
        <v>2851</v>
      </c>
      <c r="B2852" s="5" t="s">
        <v>25</v>
      </c>
      <c r="C2852" s="3" t="s">
        <v>7</v>
      </c>
      <c r="D2852" s="3" t="s">
        <v>7</v>
      </c>
      <c r="E2852" s="3" t="s">
        <v>47</v>
      </c>
      <c r="F2852" s="3" t="s">
        <v>18</v>
      </c>
      <c r="G2852" s="3">
        <v>4</v>
      </c>
      <c r="H2852" s="3" t="s">
        <v>17</v>
      </c>
      <c r="I2852" s="3" t="s">
        <v>45</v>
      </c>
      <c r="J2852" s="3">
        <v>405</v>
      </c>
      <c r="K2852" s="3">
        <v>63</v>
      </c>
      <c r="L2852" s="3">
        <v>0</v>
      </c>
      <c r="M2852" s="4">
        <f>PI()*(K2852/2)^2/1000+PI()*(L2852/2)^2/1000</f>
        <v>3.1172453105244724</v>
      </c>
      <c r="N2852" s="33">
        <v>0</v>
      </c>
      <c r="O2852" s="3">
        <v>16</v>
      </c>
      <c r="P2852" s="6">
        <v>4.5270000000000001</v>
      </c>
      <c r="Q2852" s="6">
        <v>6.367</v>
      </c>
      <c r="R2852" s="6">
        <v>6.1559999999999997</v>
      </c>
      <c r="S2852" s="6">
        <v>0</v>
      </c>
      <c r="T2852" s="6">
        <f>R2852-S2852</f>
        <v>6.1559999999999997</v>
      </c>
      <c r="U2852" s="6">
        <v>6.1559999999999997</v>
      </c>
      <c r="V2852" s="6">
        <f>U2852-S2852</f>
        <v>6.1559999999999997</v>
      </c>
      <c r="W2852" s="6">
        <f>100 - (1 - (((U2852-T2852)/U2852)+(S2852/T2852)))*100</f>
        <v>0</v>
      </c>
      <c r="X2852" s="13">
        <v>6.3316744644617726</v>
      </c>
      <c r="Y2852" s="13">
        <f>(X2852-U2852)/U2852*100</f>
        <v>2.8537112485668117</v>
      </c>
      <c r="Z2852" s="14">
        <f>IF(W2852&gt;10,"NA",Y2852)</f>
        <v>2.8537112485668117</v>
      </c>
    </row>
    <row r="2853" spans="1:26" ht="19" x14ac:dyDescent="0.25">
      <c r="A2853" s="23">
        <v>2852</v>
      </c>
      <c r="B2853" s="5" t="s">
        <v>25</v>
      </c>
      <c r="C2853" s="3" t="s">
        <v>7</v>
      </c>
      <c r="D2853" s="3" t="s">
        <v>7</v>
      </c>
      <c r="E2853" s="3" t="s">
        <v>47</v>
      </c>
      <c r="F2853" s="3" t="s">
        <v>18</v>
      </c>
      <c r="G2853" s="3">
        <v>5</v>
      </c>
      <c r="H2853" s="3" t="s">
        <v>9</v>
      </c>
      <c r="I2853" s="3" t="s">
        <v>31</v>
      </c>
      <c r="J2853" s="3">
        <v>392</v>
      </c>
      <c r="K2853" s="3" t="s">
        <v>13</v>
      </c>
      <c r="L2853" s="3" t="s">
        <v>13</v>
      </c>
      <c r="M2853" s="4" t="s">
        <v>13</v>
      </c>
      <c r="N2853" s="33">
        <v>0</v>
      </c>
      <c r="O2853" s="3">
        <v>1</v>
      </c>
      <c r="P2853" s="6">
        <v>6.7080000000000002</v>
      </c>
      <c r="Q2853" s="6">
        <v>13.64</v>
      </c>
      <c r="R2853" s="6">
        <v>13.313000000000001</v>
      </c>
      <c r="S2853" s="6">
        <v>0</v>
      </c>
      <c r="T2853" s="6">
        <f>R2853-S2853</f>
        <v>13.313000000000001</v>
      </c>
      <c r="U2853" s="6">
        <v>13.313000000000001</v>
      </c>
      <c r="V2853" s="6">
        <f>U2853-S2853</f>
        <v>13.313000000000001</v>
      </c>
      <c r="W2853" s="6">
        <f>100 - (1 - (((U2853-T2853)/U2853)+(S2853/T2853)))*100</f>
        <v>0</v>
      </c>
      <c r="X2853" s="13">
        <v>13.739637985121449</v>
      </c>
      <c r="Y2853" s="13">
        <f>(X2853-U2853)/U2853*100</f>
        <v>3.2046720132310433</v>
      </c>
      <c r="Z2853" s="14">
        <f>IF(W2853&gt;10,"NA",Y2853)</f>
        <v>3.2046720132310433</v>
      </c>
    </row>
    <row r="2854" spans="1:26" ht="19" x14ac:dyDescent="0.25">
      <c r="A2854" s="23">
        <v>2853</v>
      </c>
      <c r="B2854" s="5" t="s">
        <v>25</v>
      </c>
      <c r="C2854" s="3" t="s">
        <v>7</v>
      </c>
      <c r="D2854" s="3" t="s">
        <v>7</v>
      </c>
      <c r="E2854" s="3" t="s">
        <v>47</v>
      </c>
      <c r="F2854" s="3" t="s">
        <v>18</v>
      </c>
      <c r="G2854" s="3">
        <v>5</v>
      </c>
      <c r="H2854" s="3" t="s">
        <v>9</v>
      </c>
      <c r="I2854" s="3" t="s">
        <v>31</v>
      </c>
      <c r="J2854" s="3">
        <v>392</v>
      </c>
      <c r="K2854" s="3" t="s">
        <v>13</v>
      </c>
      <c r="L2854" s="3" t="s">
        <v>13</v>
      </c>
      <c r="M2854" s="4" t="s">
        <v>13</v>
      </c>
      <c r="N2854" s="33">
        <v>0</v>
      </c>
      <c r="O2854" s="3">
        <v>2</v>
      </c>
      <c r="P2854" s="6">
        <v>7.6059999999999999</v>
      </c>
      <c r="Q2854" s="6">
        <v>13.682</v>
      </c>
      <c r="R2854" s="6">
        <v>13.381</v>
      </c>
      <c r="S2854" s="6">
        <v>0</v>
      </c>
      <c r="T2854" s="6">
        <f>R2854-S2854</f>
        <v>13.381</v>
      </c>
      <c r="U2854" s="6">
        <v>13.381</v>
      </c>
      <c r="V2854" s="6">
        <f>U2854-S2854</f>
        <v>13.381</v>
      </c>
      <c r="W2854" s="6">
        <f>100 - (1 - (((U2854-T2854)/U2854)+(S2854/T2854)))*100</f>
        <v>0</v>
      </c>
      <c r="X2854" s="13">
        <v>13.899956708792686</v>
      </c>
      <c r="Y2854" s="13">
        <f>(X2854-U2854)/U2854*100</f>
        <v>3.8783103564209407</v>
      </c>
      <c r="Z2854" s="14">
        <f>IF(W2854&gt;10,"NA",Y2854)</f>
        <v>3.8783103564209407</v>
      </c>
    </row>
    <row r="2855" spans="1:26" ht="19" x14ac:dyDescent="0.25">
      <c r="A2855" s="23">
        <v>2854</v>
      </c>
      <c r="B2855" s="5" t="s">
        <v>25</v>
      </c>
      <c r="C2855" s="3" t="s">
        <v>7</v>
      </c>
      <c r="D2855" s="3" t="s">
        <v>7</v>
      </c>
      <c r="E2855" s="3" t="s">
        <v>47</v>
      </c>
      <c r="F2855" s="3" t="s">
        <v>18</v>
      </c>
      <c r="G2855" s="3">
        <v>5</v>
      </c>
      <c r="H2855" s="3" t="s">
        <v>9</v>
      </c>
      <c r="I2855" s="3" t="s">
        <v>31</v>
      </c>
      <c r="J2855" s="3">
        <v>392</v>
      </c>
      <c r="K2855" s="3" t="s">
        <v>13</v>
      </c>
      <c r="L2855" s="3" t="s">
        <v>13</v>
      </c>
      <c r="M2855" s="4" t="s">
        <v>13</v>
      </c>
      <c r="N2855" s="33">
        <v>0</v>
      </c>
      <c r="O2855" s="3">
        <v>3</v>
      </c>
      <c r="P2855" s="6">
        <v>9.8580000000000005</v>
      </c>
      <c r="Q2855" s="6">
        <v>22.129000000000001</v>
      </c>
      <c r="R2855" s="6">
        <v>21.725999999999999</v>
      </c>
      <c r="S2855" s="6">
        <v>0</v>
      </c>
      <c r="T2855" s="6">
        <f>R2855-S2855</f>
        <v>21.725999999999999</v>
      </c>
      <c r="U2855" s="6">
        <v>21.771000000000001</v>
      </c>
      <c r="V2855" s="6">
        <f>U2855-S2855</f>
        <v>21.771000000000001</v>
      </c>
      <c r="W2855" s="6">
        <f>100 - (1 - (((U2855-T2855)/U2855)+(S2855/T2855)))*100</f>
        <v>0.20669698222405941</v>
      </c>
      <c r="X2855" s="13">
        <v>22.624275970242898</v>
      </c>
      <c r="Y2855" s="13">
        <f>(X2855-U2855)/U2855*100</f>
        <v>3.9193237345225187</v>
      </c>
      <c r="Z2855" s="14">
        <f>IF(W2855&gt;10,"NA",Y2855)</f>
        <v>3.9193237345225187</v>
      </c>
    </row>
    <row r="2856" spans="1:26" ht="19" x14ac:dyDescent="0.25">
      <c r="A2856" s="23">
        <v>2855</v>
      </c>
      <c r="B2856" s="5" t="s">
        <v>25</v>
      </c>
      <c r="C2856" s="3" t="s">
        <v>7</v>
      </c>
      <c r="D2856" s="3" t="s">
        <v>7</v>
      </c>
      <c r="E2856" s="3" t="s">
        <v>47</v>
      </c>
      <c r="F2856" s="3" t="s">
        <v>18</v>
      </c>
      <c r="G2856" s="3">
        <v>5</v>
      </c>
      <c r="H2856" s="3" t="s">
        <v>9</v>
      </c>
      <c r="I2856" s="3" t="s">
        <v>31</v>
      </c>
      <c r="J2856" s="3">
        <v>392</v>
      </c>
      <c r="K2856" s="3" t="s">
        <v>13</v>
      </c>
      <c r="L2856" s="3" t="s">
        <v>13</v>
      </c>
      <c r="M2856" s="4" t="s">
        <v>13</v>
      </c>
      <c r="N2856" s="33">
        <v>0</v>
      </c>
      <c r="O2856" s="3">
        <v>4</v>
      </c>
      <c r="P2856" s="6" t="s">
        <v>13</v>
      </c>
      <c r="Q2856" s="6">
        <v>5.21</v>
      </c>
      <c r="R2856" s="6">
        <v>4.9189999999999996</v>
      </c>
      <c r="S2856" s="6">
        <v>0</v>
      </c>
      <c r="T2856" s="6">
        <f>R2856-S2856</f>
        <v>4.9189999999999996</v>
      </c>
      <c r="U2856" s="6">
        <v>9.9559999999999995</v>
      </c>
      <c r="V2856" s="6">
        <f>U2856-S2856</f>
        <v>9.9559999999999995</v>
      </c>
      <c r="W2856" s="6">
        <f>100 - (1 - (((U2856-T2856)/U2856)+(S2856/T2856)))*100</f>
        <v>50.59260747288068</v>
      </c>
      <c r="X2856" s="13">
        <v>9.9559999999999995</v>
      </c>
      <c r="Y2856" s="13">
        <f>(X2856-U2856)/U2856*100</f>
        <v>0</v>
      </c>
      <c r="Z2856" s="14" t="str">
        <f>IF(W2856&gt;10,"NA",Y2856)</f>
        <v>NA</v>
      </c>
    </row>
    <row r="2857" spans="1:26" ht="19" x14ac:dyDescent="0.25">
      <c r="A2857" s="23">
        <v>2856</v>
      </c>
      <c r="B2857" s="5" t="s">
        <v>25</v>
      </c>
      <c r="C2857" s="3" t="s">
        <v>7</v>
      </c>
      <c r="D2857" s="3" t="s">
        <v>7</v>
      </c>
      <c r="E2857" s="3" t="s">
        <v>47</v>
      </c>
      <c r="F2857" s="3" t="s">
        <v>18</v>
      </c>
      <c r="G2857" s="3">
        <v>5</v>
      </c>
      <c r="H2857" s="3" t="s">
        <v>9</v>
      </c>
      <c r="I2857" s="3" t="s">
        <v>31</v>
      </c>
      <c r="J2857" s="3">
        <v>392</v>
      </c>
      <c r="K2857" s="3" t="s">
        <v>13</v>
      </c>
      <c r="L2857" s="3" t="s">
        <v>13</v>
      </c>
      <c r="M2857" s="4" t="s">
        <v>13</v>
      </c>
      <c r="N2857" s="33">
        <v>0</v>
      </c>
      <c r="O2857" s="3">
        <v>5</v>
      </c>
      <c r="P2857" s="6">
        <v>7.2830000000000004</v>
      </c>
      <c r="Q2857" s="6">
        <v>12.254</v>
      </c>
      <c r="R2857" s="6">
        <v>11.911</v>
      </c>
      <c r="S2857" s="6">
        <v>0</v>
      </c>
      <c r="T2857" s="6">
        <f>R2857-S2857</f>
        <v>11.911</v>
      </c>
      <c r="U2857" s="6">
        <v>11.911</v>
      </c>
      <c r="V2857" s="6">
        <f>U2857-S2857</f>
        <v>11.911</v>
      </c>
      <c r="W2857" s="6">
        <f>100 - (1 - (((U2857-T2857)/U2857)+(S2857/T2857)))*100</f>
        <v>0</v>
      </c>
      <c r="X2857" s="13">
        <v>12.438023393385318</v>
      </c>
      <c r="Y2857" s="13">
        <f>(X2857-U2857)/U2857*100</f>
        <v>4.4246779731787322</v>
      </c>
      <c r="Z2857" s="14">
        <f>IF(W2857&gt;10,"NA",Y2857)</f>
        <v>4.4246779731787322</v>
      </c>
    </row>
    <row r="2858" spans="1:26" ht="19" x14ac:dyDescent="0.25">
      <c r="A2858" s="23">
        <v>2857</v>
      </c>
      <c r="B2858" s="5" t="s">
        <v>25</v>
      </c>
      <c r="C2858" s="3" t="s">
        <v>7</v>
      </c>
      <c r="D2858" s="3" t="s">
        <v>7</v>
      </c>
      <c r="E2858" s="3" t="s">
        <v>47</v>
      </c>
      <c r="F2858" s="3" t="s">
        <v>18</v>
      </c>
      <c r="G2858" s="3">
        <v>5</v>
      </c>
      <c r="H2858" s="3" t="s">
        <v>9</v>
      </c>
      <c r="I2858" s="3" t="s">
        <v>31</v>
      </c>
      <c r="J2858" s="3">
        <v>392</v>
      </c>
      <c r="K2858" s="3" t="s">
        <v>13</v>
      </c>
      <c r="L2858" s="3" t="s">
        <v>13</v>
      </c>
      <c r="M2858" s="4" t="s">
        <v>13</v>
      </c>
      <c r="N2858" s="33">
        <v>0</v>
      </c>
      <c r="O2858" s="3">
        <v>6</v>
      </c>
      <c r="P2858" s="6">
        <v>8.9890000000000008</v>
      </c>
      <c r="Q2858" s="6">
        <v>17.513000000000002</v>
      </c>
      <c r="R2858" s="6">
        <v>17.132000000000001</v>
      </c>
      <c r="S2858" s="6">
        <v>0</v>
      </c>
      <c r="T2858" s="6">
        <f>R2858-S2858</f>
        <v>17.132000000000001</v>
      </c>
      <c r="U2858" s="6">
        <v>17.135000000000002</v>
      </c>
      <c r="V2858" s="6">
        <f>U2858-S2858</f>
        <v>17.135000000000002</v>
      </c>
      <c r="W2858" s="6">
        <f>100 - (1 - (((U2858-T2858)/U2858)+(S2858/T2858)))*100</f>
        <v>1.7508024511244002E-2</v>
      </c>
      <c r="X2858" s="13">
        <v>17.972142601057634</v>
      </c>
      <c r="Y2858" s="13">
        <f>(X2858-U2858)/U2858*100</f>
        <v>4.8855710595718245</v>
      </c>
      <c r="Z2858" s="14">
        <f>IF(W2858&gt;10,"NA",Y2858)</f>
        <v>4.8855710595718245</v>
      </c>
    </row>
    <row r="2859" spans="1:26" ht="19" x14ac:dyDescent="0.25">
      <c r="A2859" s="23">
        <v>2858</v>
      </c>
      <c r="B2859" s="5" t="s">
        <v>25</v>
      </c>
      <c r="C2859" s="3" t="s">
        <v>7</v>
      </c>
      <c r="D2859" s="3" t="s">
        <v>7</v>
      </c>
      <c r="E2859" s="3" t="s">
        <v>47</v>
      </c>
      <c r="F2859" s="3" t="s">
        <v>18</v>
      </c>
      <c r="G2859" s="3">
        <v>5</v>
      </c>
      <c r="H2859" s="3" t="s">
        <v>17</v>
      </c>
      <c r="I2859" s="3" t="s">
        <v>31</v>
      </c>
      <c r="J2859" s="3">
        <v>392</v>
      </c>
      <c r="K2859" s="3" t="s">
        <v>13</v>
      </c>
      <c r="L2859" s="3" t="s">
        <v>13</v>
      </c>
      <c r="M2859" s="4" t="s">
        <v>13</v>
      </c>
      <c r="N2859" s="33">
        <v>0</v>
      </c>
      <c r="O2859" s="3">
        <v>1</v>
      </c>
      <c r="P2859" s="6">
        <v>5.9189999999999996</v>
      </c>
      <c r="Q2859" s="6">
        <v>8.7469999999999999</v>
      </c>
      <c r="R2859" s="6">
        <v>8.3930000000000007</v>
      </c>
      <c r="S2859" s="6">
        <v>0</v>
      </c>
      <c r="T2859" s="6">
        <f>R2859-S2859</f>
        <v>8.3930000000000007</v>
      </c>
      <c r="U2859" s="6">
        <f>T2859</f>
        <v>8.3930000000000007</v>
      </c>
      <c r="V2859" s="6">
        <f>U2859-S2859</f>
        <v>8.3930000000000007</v>
      </c>
      <c r="W2859" s="6">
        <f>100 - (1 - (((U2859-T2859)/U2859)+(S2859/T2859)))*100</f>
        <v>0</v>
      </c>
      <c r="X2859" s="13">
        <v>8.6717487675898539</v>
      </c>
      <c r="Y2859" s="13">
        <f>(X2859-U2859)/U2859*100</f>
        <v>3.3212053805534754</v>
      </c>
      <c r="Z2859" s="14">
        <f>IF(W2859&gt;10,"NA",Y2859)</f>
        <v>3.3212053805534754</v>
      </c>
    </row>
    <row r="2860" spans="1:26" ht="19" x14ac:dyDescent="0.25">
      <c r="A2860" s="23">
        <v>2859</v>
      </c>
      <c r="B2860" s="5" t="s">
        <v>25</v>
      </c>
      <c r="C2860" s="3" t="s">
        <v>7</v>
      </c>
      <c r="D2860" s="3" t="s">
        <v>7</v>
      </c>
      <c r="E2860" s="3" t="s">
        <v>47</v>
      </c>
      <c r="F2860" s="3" t="s">
        <v>18</v>
      </c>
      <c r="G2860" s="3">
        <v>5</v>
      </c>
      <c r="H2860" s="3" t="s">
        <v>17</v>
      </c>
      <c r="I2860" s="3" t="s">
        <v>31</v>
      </c>
      <c r="J2860" s="3">
        <v>392</v>
      </c>
      <c r="K2860" s="3" t="s">
        <v>13</v>
      </c>
      <c r="L2860" s="3" t="s">
        <v>13</v>
      </c>
      <c r="M2860" s="4" t="s">
        <v>13</v>
      </c>
      <c r="N2860" s="33">
        <v>0</v>
      </c>
      <c r="O2860" s="3">
        <v>2</v>
      </c>
      <c r="P2860" s="6">
        <v>3.6459999999999999</v>
      </c>
      <c r="Q2860" s="6">
        <v>3.2719999999999998</v>
      </c>
      <c r="R2860" s="6">
        <v>3.1850000000000001</v>
      </c>
      <c r="S2860" s="6">
        <v>0</v>
      </c>
      <c r="T2860" s="6">
        <f>R2860-S2860</f>
        <v>3.1850000000000001</v>
      </c>
      <c r="U2860" s="6">
        <f>T2860</f>
        <v>3.1850000000000001</v>
      </c>
      <c r="V2860" s="6">
        <f>U2860-S2860</f>
        <v>3.1850000000000001</v>
      </c>
      <c r="W2860" s="6">
        <f>100 - (1 - (((U2860-T2860)/U2860)+(S2860/T2860)))*100</f>
        <v>0</v>
      </c>
      <c r="X2860" s="13">
        <v>3.3866671148158107</v>
      </c>
      <c r="Y2860" s="13">
        <f>(X2860-U2860)/U2860*100</f>
        <v>6.3317775452373839</v>
      </c>
      <c r="Z2860" s="14">
        <f>IF(W2860&gt;10,"NA",Y2860)</f>
        <v>6.3317775452373839</v>
      </c>
    </row>
    <row r="2861" spans="1:26" ht="19" x14ac:dyDescent="0.25">
      <c r="A2861" s="23">
        <v>2860</v>
      </c>
      <c r="B2861" s="5" t="s">
        <v>25</v>
      </c>
      <c r="C2861" s="3" t="s">
        <v>7</v>
      </c>
      <c r="D2861" s="3" t="s">
        <v>7</v>
      </c>
      <c r="E2861" s="3" t="s">
        <v>47</v>
      </c>
      <c r="F2861" s="3" t="s">
        <v>18</v>
      </c>
      <c r="G2861" s="3">
        <v>5</v>
      </c>
      <c r="H2861" s="3" t="s">
        <v>17</v>
      </c>
      <c r="I2861" s="3" t="s">
        <v>31</v>
      </c>
      <c r="J2861" s="3">
        <v>392</v>
      </c>
      <c r="K2861" s="3" t="s">
        <v>13</v>
      </c>
      <c r="L2861" s="3" t="s">
        <v>13</v>
      </c>
      <c r="M2861" s="4" t="s">
        <v>13</v>
      </c>
      <c r="N2861" s="33">
        <v>0</v>
      </c>
      <c r="O2861" s="3">
        <v>3</v>
      </c>
      <c r="P2861" s="6">
        <v>5.1230000000000002</v>
      </c>
      <c r="Q2861" s="6">
        <v>4.7430000000000003</v>
      </c>
      <c r="R2861" s="6">
        <v>4.3360000000000003</v>
      </c>
      <c r="S2861" s="6">
        <v>0</v>
      </c>
      <c r="T2861" s="6">
        <f>R2861-S2861</f>
        <v>4.3360000000000003</v>
      </c>
      <c r="U2861" s="6">
        <v>4.492</v>
      </c>
      <c r="V2861" s="6">
        <f>U2861-S2861</f>
        <v>4.492</v>
      </c>
      <c r="W2861" s="6">
        <f>100 - (1 - (((U2861-T2861)/U2861)+(S2861/T2861)))*100</f>
        <v>3.4728406055209149</v>
      </c>
      <c r="X2861" s="13">
        <v>4.6927708165277409</v>
      </c>
      <c r="Y2861" s="13">
        <f>(X2861-U2861)/U2861*100</f>
        <v>4.4695195130841689</v>
      </c>
      <c r="Z2861" s="14">
        <f>IF(W2861&gt;10,"NA",Y2861)</f>
        <v>4.4695195130841689</v>
      </c>
    </row>
    <row r="2862" spans="1:26" ht="19" x14ac:dyDescent="0.25">
      <c r="A2862" s="23">
        <v>2861</v>
      </c>
      <c r="B2862" s="5" t="s">
        <v>25</v>
      </c>
      <c r="C2862" s="3" t="s">
        <v>7</v>
      </c>
      <c r="D2862" s="3" t="s">
        <v>7</v>
      </c>
      <c r="E2862" s="3" t="s">
        <v>47</v>
      </c>
      <c r="F2862" s="3" t="s">
        <v>18</v>
      </c>
      <c r="G2862" s="3">
        <v>5</v>
      </c>
      <c r="H2862" s="3" t="s">
        <v>17</v>
      </c>
      <c r="I2862" s="3" t="s">
        <v>31</v>
      </c>
      <c r="J2862" s="3">
        <v>392</v>
      </c>
      <c r="K2862" s="3" t="s">
        <v>13</v>
      </c>
      <c r="L2862" s="3" t="s">
        <v>13</v>
      </c>
      <c r="M2862" s="4" t="s">
        <v>13</v>
      </c>
      <c r="N2862" s="33">
        <v>0</v>
      </c>
      <c r="O2862" s="3">
        <v>4</v>
      </c>
      <c r="P2862" s="6">
        <v>7.0789999999999997</v>
      </c>
      <c r="Q2862" s="6">
        <v>10.244</v>
      </c>
      <c r="R2862" s="6">
        <v>9.8460000000000001</v>
      </c>
      <c r="S2862" s="6">
        <v>0</v>
      </c>
      <c r="T2862" s="6">
        <f>R2862-S2862</f>
        <v>9.8460000000000001</v>
      </c>
      <c r="U2862" s="6">
        <f>T2862</f>
        <v>9.8460000000000001</v>
      </c>
      <c r="V2862" s="6">
        <f>U2862-S2862</f>
        <v>9.8460000000000001</v>
      </c>
      <c r="W2862" s="6">
        <f>100 - (1 - (((U2862-T2862)/U2862)+(S2862/T2862)))*100</f>
        <v>0</v>
      </c>
      <c r="X2862" s="13">
        <v>10.162393295688805</v>
      </c>
      <c r="Y2862" s="13">
        <f>(X2862-U2862)/U2862*100</f>
        <v>3.2134196190209701</v>
      </c>
      <c r="Z2862" s="14">
        <f>IF(W2862&gt;10,"NA",Y2862)</f>
        <v>3.2134196190209701</v>
      </c>
    </row>
    <row r="2863" spans="1:26" ht="19" x14ac:dyDescent="0.25">
      <c r="A2863" s="23">
        <v>2862</v>
      </c>
      <c r="B2863" s="5" t="s">
        <v>25</v>
      </c>
      <c r="C2863" s="3" t="s">
        <v>7</v>
      </c>
      <c r="D2863" s="3" t="s">
        <v>7</v>
      </c>
      <c r="E2863" s="3" t="s">
        <v>47</v>
      </c>
      <c r="F2863" s="3" t="s">
        <v>18</v>
      </c>
      <c r="G2863" s="3">
        <v>5</v>
      </c>
      <c r="H2863" s="3" t="s">
        <v>17</v>
      </c>
      <c r="I2863" s="3" t="s">
        <v>31</v>
      </c>
      <c r="J2863" s="3">
        <v>392</v>
      </c>
      <c r="K2863" s="3" t="s">
        <v>13</v>
      </c>
      <c r="L2863" s="3" t="s">
        <v>13</v>
      </c>
      <c r="M2863" s="4" t="s">
        <v>13</v>
      </c>
      <c r="N2863" s="33">
        <v>0</v>
      </c>
      <c r="O2863" s="3">
        <v>5</v>
      </c>
      <c r="P2863" s="6">
        <v>2.8</v>
      </c>
      <c r="Q2863" s="6">
        <v>1.264</v>
      </c>
      <c r="R2863" s="6">
        <v>1.1599999999999999</v>
      </c>
      <c r="S2863" s="6">
        <v>0</v>
      </c>
      <c r="T2863" s="6">
        <f>R2863-S2863</f>
        <v>1.1599999999999999</v>
      </c>
      <c r="U2863" s="6">
        <f>T2863</f>
        <v>1.1599999999999999</v>
      </c>
      <c r="V2863" s="6">
        <f>U2863-S2863</f>
        <v>1.1599999999999999</v>
      </c>
      <c r="W2863" s="6">
        <f>100 - (1 - (((U2863-T2863)/U2863)+(S2863/T2863)))*100</f>
        <v>0</v>
      </c>
      <c r="X2863" s="13">
        <v>1.2101927041319349</v>
      </c>
      <c r="Y2863" s="13">
        <f>(X2863-U2863)/U2863*100</f>
        <v>4.3269572527530169</v>
      </c>
      <c r="Z2863" s="14">
        <f>IF(W2863&gt;10,"NA",Y2863)</f>
        <v>4.3269572527530169</v>
      </c>
    </row>
    <row r="2864" spans="1:26" ht="19" x14ac:dyDescent="0.25">
      <c r="A2864" s="23">
        <v>2863</v>
      </c>
      <c r="B2864" s="5" t="s">
        <v>25</v>
      </c>
      <c r="C2864" s="3" t="s">
        <v>7</v>
      </c>
      <c r="D2864" s="3" t="s">
        <v>7</v>
      </c>
      <c r="E2864" s="3" t="s">
        <v>47</v>
      </c>
      <c r="F2864" s="3" t="s">
        <v>18</v>
      </c>
      <c r="G2864" s="3">
        <v>5</v>
      </c>
      <c r="H2864" s="3" t="s">
        <v>17</v>
      </c>
      <c r="I2864" s="3" t="s">
        <v>31</v>
      </c>
      <c r="J2864" s="3">
        <v>392</v>
      </c>
      <c r="K2864" s="3" t="s">
        <v>13</v>
      </c>
      <c r="L2864" s="3" t="s">
        <v>13</v>
      </c>
      <c r="M2864" s="4" t="s">
        <v>13</v>
      </c>
      <c r="N2864" s="33">
        <v>0</v>
      </c>
      <c r="O2864" s="3">
        <v>6</v>
      </c>
      <c r="P2864" s="6">
        <v>7.1669999999999998</v>
      </c>
      <c r="Q2864" s="6">
        <v>11.753</v>
      </c>
      <c r="R2864" s="6">
        <v>11.385</v>
      </c>
      <c r="S2864" s="6">
        <v>0</v>
      </c>
      <c r="T2864" s="6">
        <f>R2864-S2864</f>
        <v>11.385</v>
      </c>
      <c r="U2864" s="6">
        <f>T2864</f>
        <v>11.385</v>
      </c>
      <c r="V2864" s="6">
        <f>U2864-S2864</f>
        <v>11.385</v>
      </c>
      <c r="W2864" s="6">
        <f>100 - (1 - (((U2864-T2864)/U2864)+(S2864/T2864)))*100</f>
        <v>0</v>
      </c>
      <c r="X2864" s="13">
        <v>11.708563681993368</v>
      </c>
      <c r="Y2864" s="13">
        <f>(X2864-U2864)/U2864*100</f>
        <v>2.8420174088130743</v>
      </c>
      <c r="Z2864" s="14">
        <f>IF(W2864&gt;10,"NA",Y2864)</f>
        <v>2.8420174088130743</v>
      </c>
    </row>
    <row r="2865" spans="1:26" ht="19" x14ac:dyDescent="0.25">
      <c r="A2865" s="23">
        <v>2864</v>
      </c>
      <c r="B2865" s="5" t="s">
        <v>25</v>
      </c>
      <c r="C2865" s="3" t="s">
        <v>7</v>
      </c>
      <c r="D2865" s="3" t="s">
        <v>7</v>
      </c>
      <c r="E2865" s="3" t="s">
        <v>47</v>
      </c>
      <c r="F2865" s="3" t="s">
        <v>18</v>
      </c>
      <c r="G2865" s="3">
        <v>5</v>
      </c>
      <c r="H2865" s="3" t="s">
        <v>17</v>
      </c>
      <c r="I2865" s="3" t="s">
        <v>31</v>
      </c>
      <c r="J2865" s="3">
        <v>392</v>
      </c>
      <c r="K2865" s="3" t="s">
        <v>13</v>
      </c>
      <c r="L2865" s="3" t="s">
        <v>13</v>
      </c>
      <c r="M2865" s="4" t="s">
        <v>13</v>
      </c>
      <c r="N2865" s="33">
        <v>0</v>
      </c>
      <c r="O2865" s="3">
        <v>7</v>
      </c>
      <c r="P2865" s="6">
        <v>7.6970000000000001</v>
      </c>
      <c r="Q2865" s="6">
        <v>12.836</v>
      </c>
      <c r="R2865" s="6">
        <v>12.419</v>
      </c>
      <c r="S2865" s="6">
        <v>0</v>
      </c>
      <c r="T2865" s="6">
        <f>R2865-S2865</f>
        <v>12.419</v>
      </c>
      <c r="U2865" s="6">
        <f>T2865</f>
        <v>12.419</v>
      </c>
      <c r="V2865" s="6">
        <f>U2865-S2865</f>
        <v>12.419</v>
      </c>
      <c r="W2865" s="6">
        <f>100 - (1 - (((U2865-T2865)/U2865)+(S2865/T2865)))*100</f>
        <v>0</v>
      </c>
      <c r="X2865" s="13">
        <v>12.851015774849872</v>
      </c>
      <c r="Y2865" s="13">
        <f>(X2865-U2865)/U2865*100</f>
        <v>3.4786679672265981</v>
      </c>
      <c r="Z2865" s="14">
        <f>IF(W2865&gt;10,"NA",Y2865)</f>
        <v>3.4786679672265981</v>
      </c>
    </row>
    <row r="2866" spans="1:26" ht="19" x14ac:dyDescent="0.25">
      <c r="A2866" s="23">
        <v>2865</v>
      </c>
      <c r="B2866" s="5" t="s">
        <v>25</v>
      </c>
      <c r="C2866" s="3" t="s">
        <v>7</v>
      </c>
      <c r="D2866" s="3" t="s">
        <v>7</v>
      </c>
      <c r="E2866" s="3" t="s">
        <v>47</v>
      </c>
      <c r="F2866" s="3" t="s">
        <v>18</v>
      </c>
      <c r="G2866" s="3">
        <v>5</v>
      </c>
      <c r="H2866" s="3" t="s">
        <v>17</v>
      </c>
      <c r="I2866" s="3" t="s">
        <v>31</v>
      </c>
      <c r="J2866" s="3">
        <v>392</v>
      </c>
      <c r="K2866" s="3" t="s">
        <v>13</v>
      </c>
      <c r="L2866" s="3" t="s">
        <v>13</v>
      </c>
      <c r="M2866" s="4" t="s">
        <v>13</v>
      </c>
      <c r="N2866" s="33">
        <v>0</v>
      </c>
      <c r="O2866" s="3">
        <v>8</v>
      </c>
      <c r="P2866" s="6">
        <v>6.8310000000000004</v>
      </c>
      <c r="Q2866" s="6">
        <v>11.22</v>
      </c>
      <c r="R2866" s="6">
        <v>10.771000000000001</v>
      </c>
      <c r="S2866" s="6">
        <v>0</v>
      </c>
      <c r="T2866" s="6">
        <f>R2866-S2866</f>
        <v>10.771000000000001</v>
      </c>
      <c r="U2866" s="6">
        <f>T2866</f>
        <v>10.771000000000001</v>
      </c>
      <c r="V2866" s="6">
        <f>U2866-S2866</f>
        <v>10.771000000000001</v>
      </c>
      <c r="W2866" s="6">
        <f>100 - (1 - (((U2866-T2866)/U2866)+(S2866/T2866)))*100</f>
        <v>0</v>
      </c>
      <c r="X2866" s="13">
        <v>11.178815721071974</v>
      </c>
      <c r="Y2866" s="13">
        <f>(X2866-U2866)/U2866*100</f>
        <v>3.7862382422428098</v>
      </c>
      <c r="Z2866" s="14">
        <f>IF(W2866&gt;10,"NA",Y2866)</f>
        <v>3.7862382422428098</v>
      </c>
    </row>
    <row r="2867" spans="1:26" ht="19" x14ac:dyDescent="0.25">
      <c r="A2867" s="23">
        <v>2866</v>
      </c>
      <c r="B2867" s="5" t="s">
        <v>25</v>
      </c>
      <c r="C2867" s="3" t="s">
        <v>7</v>
      </c>
      <c r="D2867" s="3" t="s">
        <v>7</v>
      </c>
      <c r="E2867" s="3" t="s">
        <v>47</v>
      </c>
      <c r="F2867" s="3" t="s">
        <v>18</v>
      </c>
      <c r="G2867" s="3">
        <v>5</v>
      </c>
      <c r="H2867" s="3" t="s">
        <v>17</v>
      </c>
      <c r="I2867" s="3" t="s">
        <v>31</v>
      </c>
      <c r="J2867" s="3">
        <v>392</v>
      </c>
      <c r="K2867" s="3" t="s">
        <v>13</v>
      </c>
      <c r="L2867" s="3" t="s">
        <v>13</v>
      </c>
      <c r="M2867" s="4" t="s">
        <v>13</v>
      </c>
      <c r="N2867" s="33">
        <v>0</v>
      </c>
      <c r="O2867" s="3">
        <v>9</v>
      </c>
      <c r="P2867" s="6">
        <v>6.4020000000000001</v>
      </c>
      <c r="Q2867" s="6">
        <v>7.3789999999999996</v>
      </c>
      <c r="R2867" s="6">
        <v>7.0090000000000003</v>
      </c>
      <c r="S2867" s="6">
        <v>0</v>
      </c>
      <c r="T2867" s="6">
        <f>R2867-S2867</f>
        <v>7.0090000000000003</v>
      </c>
      <c r="U2867" s="6">
        <f>T2867</f>
        <v>7.0090000000000003</v>
      </c>
      <c r="V2867" s="6">
        <f>U2867-S2867</f>
        <v>7.0090000000000003</v>
      </c>
      <c r="W2867" s="6">
        <f>100 - (1 - (((U2867-T2867)/U2867)+(S2867/T2867)))*100</f>
        <v>0</v>
      </c>
      <c r="X2867" s="13">
        <v>7.2707191001165201</v>
      </c>
      <c r="Y2867" s="13">
        <f>(X2867-U2867)/U2867*100</f>
        <v>3.7340433744688228</v>
      </c>
      <c r="Z2867" s="14">
        <f>IF(W2867&gt;10,"NA",Y2867)</f>
        <v>3.7340433744688228</v>
      </c>
    </row>
    <row r="2868" spans="1:26" ht="19" x14ac:dyDescent="0.25">
      <c r="A2868" s="23">
        <v>2867</v>
      </c>
      <c r="B2868" s="5" t="s">
        <v>25</v>
      </c>
      <c r="C2868" s="3" t="s">
        <v>7</v>
      </c>
      <c r="D2868" s="3" t="s">
        <v>7</v>
      </c>
      <c r="E2868" s="3" t="s">
        <v>47</v>
      </c>
      <c r="F2868" s="3" t="s">
        <v>18</v>
      </c>
      <c r="G2868" s="3">
        <v>5</v>
      </c>
      <c r="H2868" s="3" t="s">
        <v>17</v>
      </c>
      <c r="I2868" s="3" t="s">
        <v>31</v>
      </c>
      <c r="J2868" s="3">
        <v>392</v>
      </c>
      <c r="K2868" s="3" t="s">
        <v>13</v>
      </c>
      <c r="L2868" s="3" t="s">
        <v>13</v>
      </c>
      <c r="M2868" s="4" t="s">
        <v>13</v>
      </c>
      <c r="N2868" s="33">
        <v>0</v>
      </c>
      <c r="O2868" s="3">
        <v>10</v>
      </c>
      <c r="P2868" s="6">
        <v>8.0570000000000004</v>
      </c>
      <c r="Q2868" s="6">
        <v>14.228</v>
      </c>
      <c r="R2868" s="6">
        <v>14.002000000000001</v>
      </c>
      <c r="S2868" s="6">
        <v>0</v>
      </c>
      <c r="T2868" s="6">
        <f>R2868-S2868</f>
        <v>14.002000000000001</v>
      </c>
      <c r="U2868" s="6">
        <f>T2868</f>
        <v>14.002000000000001</v>
      </c>
      <c r="V2868" s="6">
        <f>U2868-S2868</f>
        <v>14.002000000000001</v>
      </c>
      <c r="W2868" s="6">
        <f>100 - (1 - (((U2868-T2868)/U2868)+(S2868/T2868)))*100</f>
        <v>0</v>
      </c>
      <c r="X2868" s="13">
        <v>14.521853007080757</v>
      </c>
      <c r="Y2868" s="13">
        <f>(X2868-U2868)/U2868*100</f>
        <v>3.7127053783799226</v>
      </c>
      <c r="Z2868" s="14">
        <f>IF(W2868&gt;10,"NA",Y2868)</f>
        <v>3.7127053783799226</v>
      </c>
    </row>
    <row r="2869" spans="1:26" ht="19" x14ac:dyDescent="0.25">
      <c r="A2869" s="23">
        <v>2868</v>
      </c>
      <c r="B2869" s="5" t="s">
        <v>25</v>
      </c>
      <c r="C2869" s="3" t="s">
        <v>7</v>
      </c>
      <c r="D2869" s="3" t="s">
        <v>7</v>
      </c>
      <c r="E2869" s="3" t="s">
        <v>47</v>
      </c>
      <c r="F2869" s="3" t="s">
        <v>18</v>
      </c>
      <c r="G2869" s="3">
        <v>6</v>
      </c>
      <c r="H2869" s="3" t="s">
        <v>9</v>
      </c>
      <c r="I2869" s="3" t="s">
        <v>45</v>
      </c>
      <c r="J2869" s="3">
        <v>398</v>
      </c>
      <c r="K2869" s="3">
        <v>39</v>
      </c>
      <c r="L2869" s="3">
        <v>0</v>
      </c>
      <c r="M2869" s="4">
        <f>PI()*(K2869/2)^2/1000+PI()*(L2869/2)^2/1000</f>
        <v>1.1945906065275187</v>
      </c>
      <c r="N2869" s="33">
        <v>0</v>
      </c>
      <c r="O2869" s="3">
        <v>1</v>
      </c>
      <c r="P2869" s="6">
        <v>4.2679999999999998</v>
      </c>
      <c r="Q2869" s="6">
        <v>5.3259999999999996</v>
      </c>
      <c r="R2869" s="6">
        <v>5.0819999999999999</v>
      </c>
      <c r="S2869" s="6">
        <v>0</v>
      </c>
      <c r="T2869" s="6">
        <f>R2869-S2869</f>
        <v>5.0819999999999999</v>
      </c>
      <c r="U2869" s="6">
        <v>5.1130000000000004</v>
      </c>
      <c r="V2869" s="6">
        <f>U2869-S2869</f>
        <v>5.1130000000000004</v>
      </c>
      <c r="W2869" s="6">
        <f>100 - (1 - (((U2869-T2869)/U2869)+(S2869/T2869)))*100</f>
        <v>0.60629767259926837</v>
      </c>
      <c r="X2869" s="13">
        <v>5.4042969436228381</v>
      </c>
      <c r="Y2869" s="13">
        <f>(X2869-U2869)/U2869*100</f>
        <v>5.6971825468968822</v>
      </c>
      <c r="Z2869" s="14">
        <f>IF(W2869&gt;10,"NA",Y2869)</f>
        <v>5.6971825468968822</v>
      </c>
    </row>
    <row r="2870" spans="1:26" ht="19" x14ac:dyDescent="0.25">
      <c r="A2870" s="23">
        <v>2869</v>
      </c>
      <c r="B2870" s="5" t="s">
        <v>25</v>
      </c>
      <c r="C2870" s="3" t="s">
        <v>7</v>
      </c>
      <c r="D2870" s="3" t="s">
        <v>7</v>
      </c>
      <c r="E2870" s="3" t="s">
        <v>47</v>
      </c>
      <c r="F2870" s="3" t="s">
        <v>18</v>
      </c>
      <c r="G2870" s="3">
        <v>6</v>
      </c>
      <c r="H2870" s="3" t="s">
        <v>9</v>
      </c>
      <c r="I2870" s="3" t="s">
        <v>45</v>
      </c>
      <c r="J2870" s="3">
        <v>398</v>
      </c>
      <c r="K2870" s="3">
        <v>39</v>
      </c>
      <c r="L2870" s="3">
        <v>0</v>
      </c>
      <c r="M2870" s="4">
        <f>PI()*(K2870/2)^2/1000+PI()*(L2870/2)^2/1000</f>
        <v>1.1945906065275187</v>
      </c>
      <c r="N2870" s="33">
        <v>0</v>
      </c>
      <c r="O2870" s="3">
        <v>2</v>
      </c>
      <c r="P2870" s="6">
        <v>5.0330000000000004</v>
      </c>
      <c r="Q2870" s="6">
        <v>8.5440000000000005</v>
      </c>
      <c r="R2870" s="6">
        <v>8.2870000000000008</v>
      </c>
      <c r="S2870" s="6">
        <v>0</v>
      </c>
      <c r="T2870" s="6">
        <f>R2870-S2870</f>
        <v>8.2870000000000008</v>
      </c>
      <c r="U2870" s="6">
        <v>8.2880000000000003</v>
      </c>
      <c r="V2870" s="6">
        <f>U2870-S2870</f>
        <v>8.2880000000000003</v>
      </c>
      <c r="W2870" s="6">
        <f>100 - (1 - (((U2870-T2870)/U2870)+(S2870/T2870)))*100</f>
        <v>1.2065637065632018E-2</v>
      </c>
      <c r="X2870" s="13">
        <v>8.7101564936810973</v>
      </c>
      <c r="Y2870" s="13">
        <f>(X2870-U2870)/U2870*100</f>
        <v>5.0935870376580246</v>
      </c>
      <c r="Z2870" s="14">
        <f>IF(W2870&gt;10,"NA",Y2870)</f>
        <v>5.0935870376580246</v>
      </c>
    </row>
    <row r="2871" spans="1:26" ht="19" x14ac:dyDescent="0.25">
      <c r="A2871" s="23">
        <v>2870</v>
      </c>
      <c r="B2871" s="5" t="s">
        <v>25</v>
      </c>
      <c r="C2871" s="3" t="s">
        <v>7</v>
      </c>
      <c r="D2871" s="3" t="s">
        <v>7</v>
      </c>
      <c r="E2871" s="3" t="s">
        <v>47</v>
      </c>
      <c r="F2871" s="3" t="s">
        <v>18</v>
      </c>
      <c r="G2871" s="3">
        <v>6</v>
      </c>
      <c r="H2871" s="3" t="s">
        <v>9</v>
      </c>
      <c r="I2871" s="3" t="s">
        <v>45</v>
      </c>
      <c r="J2871" s="3">
        <v>398</v>
      </c>
      <c r="K2871" s="3">
        <v>39</v>
      </c>
      <c r="L2871" s="3">
        <v>0</v>
      </c>
      <c r="M2871" s="4">
        <f>PI()*(K2871/2)^2/1000+PI()*(L2871/2)^2/1000</f>
        <v>1.1945906065275187</v>
      </c>
      <c r="N2871" s="33">
        <v>0</v>
      </c>
      <c r="O2871" s="3">
        <v>3</v>
      </c>
      <c r="P2871" s="6">
        <v>3.2930000000000001</v>
      </c>
      <c r="Q2871" s="6">
        <v>3.2480000000000002</v>
      </c>
      <c r="R2871" s="6">
        <v>3.0550000000000002</v>
      </c>
      <c r="S2871" s="6">
        <v>0</v>
      </c>
      <c r="T2871" s="6">
        <f>R2871-S2871</f>
        <v>3.0550000000000002</v>
      </c>
      <c r="U2871" s="6">
        <v>3.0779999999999998</v>
      </c>
      <c r="V2871" s="6">
        <f>U2871-S2871</f>
        <v>3.0779999999999998</v>
      </c>
      <c r="W2871" s="6">
        <f>100 - (1 - (((U2871-T2871)/U2871)+(S2871/T2871)))*100</f>
        <v>0.74723846653670023</v>
      </c>
      <c r="X2871" s="13">
        <v>3.2689115353589671</v>
      </c>
      <c r="Y2871" s="13">
        <f>(X2871-U2871)/U2871*100</f>
        <v>6.2024540402523458</v>
      </c>
      <c r="Z2871" s="14">
        <f>IF(W2871&gt;10,"NA",Y2871)</f>
        <v>6.2024540402523458</v>
      </c>
    </row>
    <row r="2872" spans="1:26" ht="19" x14ac:dyDescent="0.25">
      <c r="A2872" s="23">
        <v>2871</v>
      </c>
      <c r="B2872" s="5" t="s">
        <v>25</v>
      </c>
      <c r="C2872" s="3" t="s">
        <v>7</v>
      </c>
      <c r="D2872" s="3" t="s">
        <v>7</v>
      </c>
      <c r="E2872" s="3" t="s">
        <v>47</v>
      </c>
      <c r="F2872" s="3" t="s">
        <v>18</v>
      </c>
      <c r="G2872" s="3">
        <v>6</v>
      </c>
      <c r="H2872" s="3" t="s">
        <v>9</v>
      </c>
      <c r="I2872" s="3" t="s">
        <v>45</v>
      </c>
      <c r="J2872" s="3">
        <v>398</v>
      </c>
      <c r="K2872" s="3">
        <v>39</v>
      </c>
      <c r="L2872" s="3">
        <v>0</v>
      </c>
      <c r="M2872" s="4">
        <f>PI()*(K2872/2)^2/1000+PI()*(L2872/2)^2/1000</f>
        <v>1.1945906065275187</v>
      </c>
      <c r="N2872" s="33">
        <v>0</v>
      </c>
      <c r="O2872" s="3">
        <v>4</v>
      </c>
      <c r="P2872" s="6">
        <v>4.9180000000000001</v>
      </c>
      <c r="Q2872" s="6">
        <v>7.65</v>
      </c>
      <c r="R2872" s="6">
        <v>7.44</v>
      </c>
      <c r="S2872" s="6">
        <v>0</v>
      </c>
      <c r="T2872" s="6">
        <f>R2872-S2872</f>
        <v>7.44</v>
      </c>
      <c r="U2872" s="6">
        <v>7.556</v>
      </c>
      <c r="V2872" s="6">
        <f>U2872-S2872</f>
        <v>7.556</v>
      </c>
      <c r="W2872" s="6">
        <f>100 - (1 - (((U2872-T2872)/U2872)+(S2872/T2872)))*100</f>
        <v>1.535203811540498</v>
      </c>
      <c r="X2872" s="13">
        <v>7.9270674912610914</v>
      </c>
      <c r="Y2872" s="13">
        <f>(X2872-U2872)/U2872*100</f>
        <v>4.910898507955153</v>
      </c>
      <c r="Z2872" s="14">
        <f>IF(W2872&gt;10,"NA",Y2872)</f>
        <v>4.910898507955153</v>
      </c>
    </row>
    <row r="2873" spans="1:26" ht="19" x14ac:dyDescent="0.25">
      <c r="A2873" s="23">
        <v>2872</v>
      </c>
      <c r="B2873" s="5" t="s">
        <v>25</v>
      </c>
      <c r="C2873" s="3" t="s">
        <v>7</v>
      </c>
      <c r="D2873" s="3" t="s">
        <v>7</v>
      </c>
      <c r="E2873" s="3" t="s">
        <v>47</v>
      </c>
      <c r="F2873" s="3" t="s">
        <v>18</v>
      </c>
      <c r="G2873" s="3">
        <v>6</v>
      </c>
      <c r="H2873" s="3" t="s">
        <v>9</v>
      </c>
      <c r="I2873" s="3" t="s">
        <v>45</v>
      </c>
      <c r="J2873" s="3">
        <v>398</v>
      </c>
      <c r="K2873" s="3">
        <v>39</v>
      </c>
      <c r="L2873" s="3">
        <v>0</v>
      </c>
      <c r="M2873" s="4">
        <f>PI()*(K2873/2)^2/1000+PI()*(L2873/2)^2/1000</f>
        <v>1.1945906065275187</v>
      </c>
      <c r="N2873" s="33">
        <v>0</v>
      </c>
      <c r="O2873" s="3">
        <v>5</v>
      </c>
      <c r="P2873" s="6">
        <v>3.2250000000000001</v>
      </c>
      <c r="Q2873" s="6">
        <v>4.3719999999999999</v>
      </c>
      <c r="R2873" s="6">
        <v>4.1440000000000001</v>
      </c>
      <c r="S2873" s="6">
        <v>0</v>
      </c>
      <c r="T2873" s="6">
        <f>R2873-S2873</f>
        <v>4.1440000000000001</v>
      </c>
      <c r="U2873" s="6">
        <v>4.1449999999999996</v>
      </c>
      <c r="V2873" s="6">
        <f>U2873-S2873</f>
        <v>4.1449999999999996</v>
      </c>
      <c r="W2873" s="6">
        <f>100 - (1 - (((U2873-T2873)/U2873)+(S2873/T2873)))*100</f>
        <v>2.4125452352222965E-2</v>
      </c>
      <c r="X2873" s="13">
        <v>4.394170924083534</v>
      </c>
      <c r="Y2873" s="13">
        <f>(X2873-U2873)/U2873*100</f>
        <v>6.0113612565388292</v>
      </c>
      <c r="Z2873" s="14">
        <f>IF(W2873&gt;10,"NA",Y2873)</f>
        <v>6.0113612565388292</v>
      </c>
    </row>
    <row r="2874" spans="1:26" ht="19" x14ac:dyDescent="0.25">
      <c r="A2874" s="23">
        <v>2873</v>
      </c>
      <c r="B2874" s="5" t="s">
        <v>25</v>
      </c>
      <c r="C2874" s="3" t="s">
        <v>7</v>
      </c>
      <c r="D2874" s="3" t="s">
        <v>7</v>
      </c>
      <c r="E2874" s="3" t="s">
        <v>47</v>
      </c>
      <c r="F2874" s="3" t="s">
        <v>18</v>
      </c>
      <c r="G2874" s="3">
        <v>6</v>
      </c>
      <c r="H2874" s="3" t="s">
        <v>9</v>
      </c>
      <c r="I2874" s="3" t="s">
        <v>45</v>
      </c>
      <c r="J2874" s="3">
        <v>398</v>
      </c>
      <c r="K2874" s="3">
        <v>39</v>
      </c>
      <c r="L2874" s="3">
        <v>0</v>
      </c>
      <c r="M2874" s="4">
        <f>PI()*(K2874/2)^2/1000+PI()*(L2874/2)^2/1000</f>
        <v>1.1945906065275187</v>
      </c>
      <c r="N2874" s="33">
        <v>0</v>
      </c>
      <c r="O2874" s="3">
        <v>6</v>
      </c>
      <c r="P2874" s="6">
        <v>3.2170000000000001</v>
      </c>
      <c r="Q2874" s="6">
        <v>4.1619999999999999</v>
      </c>
      <c r="R2874" s="6">
        <v>3.93</v>
      </c>
      <c r="S2874" s="6">
        <v>0</v>
      </c>
      <c r="T2874" s="6">
        <f>R2874-S2874</f>
        <v>3.93</v>
      </c>
      <c r="U2874" s="6">
        <v>3.931</v>
      </c>
      <c r="V2874" s="6">
        <f>U2874-S2874</f>
        <v>3.931</v>
      </c>
      <c r="W2874" s="6">
        <f>100 - (1 - (((U2874-T2874)/U2874)+(S2874/T2874)))*100</f>
        <v>2.5438819638765153E-2</v>
      </c>
      <c r="X2874" s="13">
        <v>4.1057781661737023</v>
      </c>
      <c r="Y2874" s="13">
        <f>(X2874-U2874)/U2874*100</f>
        <v>4.4461502460875666</v>
      </c>
      <c r="Z2874" s="14">
        <f>IF(W2874&gt;10,"NA",Y2874)</f>
        <v>4.4461502460875666</v>
      </c>
    </row>
    <row r="2875" spans="1:26" ht="19" x14ac:dyDescent="0.25">
      <c r="A2875" s="23">
        <v>2874</v>
      </c>
      <c r="B2875" s="5" t="s">
        <v>25</v>
      </c>
      <c r="C2875" s="3" t="s">
        <v>7</v>
      </c>
      <c r="D2875" s="3" t="s">
        <v>7</v>
      </c>
      <c r="E2875" s="3" t="s">
        <v>47</v>
      </c>
      <c r="F2875" s="3" t="s">
        <v>18</v>
      </c>
      <c r="G2875" s="3">
        <v>6</v>
      </c>
      <c r="H2875" s="3" t="s">
        <v>9</v>
      </c>
      <c r="I2875" s="3" t="s">
        <v>45</v>
      </c>
      <c r="J2875" s="3">
        <v>398</v>
      </c>
      <c r="K2875" s="3">
        <v>39</v>
      </c>
      <c r="L2875" s="3">
        <v>0</v>
      </c>
      <c r="M2875" s="4">
        <f>PI()*(K2875/2)^2/1000+PI()*(L2875/2)^2/1000</f>
        <v>1.1945906065275187</v>
      </c>
      <c r="N2875" s="33">
        <v>0</v>
      </c>
      <c r="O2875" s="3">
        <v>7</v>
      </c>
      <c r="P2875" s="6">
        <v>5.1310000000000002</v>
      </c>
      <c r="Q2875" s="6">
        <v>7.9349999999999996</v>
      </c>
      <c r="R2875" s="6">
        <v>7.694</v>
      </c>
      <c r="S2875" s="6">
        <v>0</v>
      </c>
      <c r="T2875" s="6">
        <f>R2875-S2875</f>
        <v>7.694</v>
      </c>
      <c r="U2875" s="6">
        <v>7.694</v>
      </c>
      <c r="V2875" s="6">
        <f>U2875-S2875</f>
        <v>7.694</v>
      </c>
      <c r="W2875" s="6">
        <f>100 - (1 - (((U2875-T2875)/U2875)+(S2875/T2875)))*100</f>
        <v>0</v>
      </c>
      <c r="X2875" s="13">
        <v>8.0803045621582861</v>
      </c>
      <c r="Y2875" s="13">
        <f>(X2875-U2875)/U2875*100</f>
        <v>5.0208547200193152</v>
      </c>
      <c r="Z2875" s="14">
        <f>IF(W2875&gt;10,"NA",Y2875)</f>
        <v>5.0208547200193152</v>
      </c>
    </row>
    <row r="2876" spans="1:26" ht="19" x14ac:dyDescent="0.25">
      <c r="A2876" s="23">
        <v>2875</v>
      </c>
      <c r="B2876" s="5" t="s">
        <v>25</v>
      </c>
      <c r="C2876" s="3" t="s">
        <v>7</v>
      </c>
      <c r="D2876" s="3" t="s">
        <v>7</v>
      </c>
      <c r="E2876" s="3" t="s">
        <v>47</v>
      </c>
      <c r="F2876" s="3" t="s">
        <v>18</v>
      </c>
      <c r="G2876" s="3">
        <v>6</v>
      </c>
      <c r="H2876" s="3" t="s">
        <v>9</v>
      </c>
      <c r="I2876" s="3" t="s">
        <v>45</v>
      </c>
      <c r="J2876" s="3">
        <v>398</v>
      </c>
      <c r="K2876" s="3">
        <v>39</v>
      </c>
      <c r="L2876" s="3">
        <v>0</v>
      </c>
      <c r="M2876" s="4">
        <f>PI()*(K2876/2)^2/1000+PI()*(L2876/2)^2/1000</f>
        <v>1.1945906065275187</v>
      </c>
      <c r="N2876" s="33">
        <v>0</v>
      </c>
      <c r="O2876" s="3">
        <v>8</v>
      </c>
      <c r="P2876" s="6">
        <v>4.1029999999999998</v>
      </c>
      <c r="Q2876" s="6">
        <v>5.2309999999999999</v>
      </c>
      <c r="R2876" s="6">
        <v>5.0339999999999998</v>
      </c>
      <c r="S2876" s="6">
        <v>0</v>
      </c>
      <c r="T2876" s="6">
        <f>R2876-S2876</f>
        <v>5.0339999999999998</v>
      </c>
      <c r="U2876" s="6">
        <v>5.3360000000000003</v>
      </c>
      <c r="V2876" s="6">
        <f>U2876-S2876</f>
        <v>5.3360000000000003</v>
      </c>
      <c r="W2876" s="6">
        <f>100 - (1 - (((U2876-T2876)/U2876)+(S2876/T2876)))*100</f>
        <v>5.6596701649175571</v>
      </c>
      <c r="X2876" s="13">
        <v>5.6488081025365249</v>
      </c>
      <c r="Y2876" s="13">
        <f>(X2876-U2876)/U2876*100</f>
        <v>5.8622208121537591</v>
      </c>
      <c r="Z2876" s="14">
        <f>IF(W2876&gt;10,"NA",Y2876)</f>
        <v>5.8622208121537591</v>
      </c>
    </row>
    <row r="2877" spans="1:26" ht="19" x14ac:dyDescent="0.25">
      <c r="A2877" s="23">
        <v>2876</v>
      </c>
      <c r="B2877" s="5" t="s">
        <v>25</v>
      </c>
      <c r="C2877" s="3" t="s">
        <v>7</v>
      </c>
      <c r="D2877" s="3" t="s">
        <v>7</v>
      </c>
      <c r="E2877" s="3" t="s">
        <v>47</v>
      </c>
      <c r="F2877" s="3" t="s">
        <v>18</v>
      </c>
      <c r="G2877" s="3">
        <v>6</v>
      </c>
      <c r="H2877" s="3" t="s">
        <v>17</v>
      </c>
      <c r="I2877" s="3" t="s">
        <v>45</v>
      </c>
      <c r="J2877" s="3">
        <v>398</v>
      </c>
      <c r="K2877" s="3">
        <v>39</v>
      </c>
      <c r="L2877" s="3">
        <v>0</v>
      </c>
      <c r="M2877" s="4">
        <f>PI()*(K2877/2)^2/1000+PI()*(L2877/2)^2/1000</f>
        <v>1.1945906065275187</v>
      </c>
      <c r="N2877" s="33">
        <v>0</v>
      </c>
      <c r="O2877" s="3">
        <v>1</v>
      </c>
      <c r="P2877" s="6">
        <v>4.9020000000000001</v>
      </c>
      <c r="Q2877" s="6">
        <v>6.43</v>
      </c>
      <c r="R2877" s="6">
        <v>6.2279999999999998</v>
      </c>
      <c r="S2877" s="6">
        <v>2.1999999999999999E-2</v>
      </c>
      <c r="T2877" s="6">
        <f>R2877-S2877</f>
        <v>6.2059999999999995</v>
      </c>
      <c r="U2877" s="6">
        <v>6.4550000000000001</v>
      </c>
      <c r="V2877" s="6">
        <f>U2877-S2877</f>
        <v>6.4329999999999998</v>
      </c>
      <c r="W2877" s="6">
        <f>100 - (1 - (((U2877-T2877)/U2877)+(S2877/T2877)))*100</f>
        <v>4.21197047508808</v>
      </c>
      <c r="X2877" s="13">
        <v>6.6625635832686445</v>
      </c>
      <c r="Y2877" s="13">
        <f>(X2877-U2877)/U2877*100</f>
        <v>3.2155473782903865</v>
      </c>
      <c r="Z2877" s="14">
        <f>IF(W2877&gt;10,"NA",Y2877)</f>
        <v>3.2155473782903865</v>
      </c>
    </row>
    <row r="2878" spans="1:26" ht="19" x14ac:dyDescent="0.25">
      <c r="A2878" s="23">
        <v>2877</v>
      </c>
      <c r="B2878" s="5" t="s">
        <v>25</v>
      </c>
      <c r="C2878" s="3" t="s">
        <v>7</v>
      </c>
      <c r="D2878" s="3" t="s">
        <v>7</v>
      </c>
      <c r="E2878" s="3" t="s">
        <v>47</v>
      </c>
      <c r="F2878" s="3" t="s">
        <v>18</v>
      </c>
      <c r="G2878" s="3">
        <v>6</v>
      </c>
      <c r="H2878" s="3" t="s">
        <v>17</v>
      </c>
      <c r="I2878" s="3" t="s">
        <v>45</v>
      </c>
      <c r="J2878" s="3">
        <v>398</v>
      </c>
      <c r="K2878" s="3">
        <v>39</v>
      </c>
      <c r="L2878" s="3">
        <v>0</v>
      </c>
      <c r="M2878" s="4">
        <f>PI()*(K2878/2)^2/1000+PI()*(L2878/2)^2/1000</f>
        <v>1.1945906065275187</v>
      </c>
      <c r="N2878" s="33">
        <v>0</v>
      </c>
      <c r="O2878" s="3">
        <v>2</v>
      </c>
      <c r="P2878" s="6">
        <v>3.3820000000000001</v>
      </c>
      <c r="Q2878" s="6">
        <v>3.0779999999999998</v>
      </c>
      <c r="R2878" s="6">
        <v>2.9369999999999998</v>
      </c>
      <c r="S2878" s="6">
        <v>0</v>
      </c>
      <c r="T2878" s="6">
        <f>R2878-S2878</f>
        <v>2.9369999999999998</v>
      </c>
      <c r="U2878" s="6">
        <v>2.9369999999999998</v>
      </c>
      <c r="V2878" s="6">
        <f>U2878-S2878</f>
        <v>2.9369999999999998</v>
      </c>
      <c r="W2878" s="6">
        <f>100 - (1 - (((U2878-T2878)/U2878)+(S2878/T2878)))*100</f>
        <v>0</v>
      </c>
      <c r="X2878" s="13">
        <v>3.1297041319351075</v>
      </c>
      <c r="Y2878" s="13">
        <f>(X2878-U2878)/U2878*100</f>
        <v>6.5612574714030547</v>
      </c>
      <c r="Z2878" s="14">
        <f>IF(W2878&gt;10,"NA",Y2878)</f>
        <v>6.5612574714030547</v>
      </c>
    </row>
    <row r="2879" spans="1:26" ht="19" x14ac:dyDescent="0.25">
      <c r="A2879" s="23">
        <v>2878</v>
      </c>
      <c r="B2879" s="5" t="s">
        <v>25</v>
      </c>
      <c r="C2879" s="3" t="s">
        <v>7</v>
      </c>
      <c r="D2879" s="3" t="s">
        <v>7</v>
      </c>
      <c r="E2879" s="3" t="s">
        <v>47</v>
      </c>
      <c r="F2879" s="3" t="s">
        <v>18</v>
      </c>
      <c r="G2879" s="3">
        <v>6</v>
      </c>
      <c r="H2879" s="3" t="s">
        <v>17</v>
      </c>
      <c r="I2879" s="3" t="s">
        <v>45</v>
      </c>
      <c r="J2879" s="3">
        <v>398</v>
      </c>
      <c r="K2879" s="3">
        <v>39</v>
      </c>
      <c r="L2879" s="3">
        <v>0</v>
      </c>
      <c r="M2879" s="4">
        <f>PI()*(K2879/2)^2/1000+PI()*(L2879/2)^2/1000</f>
        <v>1.1945906065275187</v>
      </c>
      <c r="N2879" s="33">
        <v>0</v>
      </c>
      <c r="O2879" s="3">
        <v>3</v>
      </c>
      <c r="P2879" s="6">
        <v>4.2160000000000002</v>
      </c>
      <c r="Q2879" s="6">
        <v>3.9369999999999998</v>
      </c>
      <c r="R2879" s="6">
        <v>3.766</v>
      </c>
      <c r="S2879" s="6">
        <v>0</v>
      </c>
      <c r="T2879" s="6">
        <f>R2879-S2879</f>
        <v>3.766</v>
      </c>
      <c r="U2879" s="6">
        <v>3.802</v>
      </c>
      <c r="V2879" s="6">
        <f>U2879-S2879</f>
        <v>3.802</v>
      </c>
      <c r="W2879" s="6">
        <f>100 - (1 - (((U2879-T2879)/U2879)+(S2879/T2879)))*100</f>
        <v>0.94687006838506704</v>
      </c>
      <c r="X2879" s="13">
        <v>3.9427188312270323</v>
      </c>
      <c r="Y2879" s="13">
        <f>(X2879-U2879)/U2879*100</f>
        <v>3.7011791485279382</v>
      </c>
      <c r="Z2879" s="14">
        <f>IF(W2879&gt;10,"NA",Y2879)</f>
        <v>3.7011791485279382</v>
      </c>
    </row>
    <row r="2880" spans="1:26" ht="19" x14ac:dyDescent="0.25">
      <c r="A2880" s="23">
        <v>2879</v>
      </c>
      <c r="B2880" s="5" t="s">
        <v>25</v>
      </c>
      <c r="C2880" s="3" t="s">
        <v>7</v>
      </c>
      <c r="D2880" s="3" t="s">
        <v>7</v>
      </c>
      <c r="E2880" s="3" t="s">
        <v>47</v>
      </c>
      <c r="F2880" s="3" t="s">
        <v>18</v>
      </c>
      <c r="G2880" s="3">
        <v>6</v>
      </c>
      <c r="H2880" s="3" t="s">
        <v>17</v>
      </c>
      <c r="I2880" s="3" t="s">
        <v>45</v>
      </c>
      <c r="J2880" s="3">
        <v>398</v>
      </c>
      <c r="K2880" s="3">
        <v>39</v>
      </c>
      <c r="L2880" s="3">
        <v>0</v>
      </c>
      <c r="M2880" s="4">
        <f>PI()*(K2880/2)^2/1000+PI()*(L2880/2)^2/1000</f>
        <v>1.1945906065275187</v>
      </c>
      <c r="N2880" s="33">
        <v>0</v>
      </c>
      <c r="O2880" s="3">
        <v>4</v>
      </c>
      <c r="P2880" s="6">
        <v>4.3280000000000003</v>
      </c>
      <c r="Q2880" s="6">
        <v>3.556</v>
      </c>
      <c r="R2880" s="6">
        <v>3.423</v>
      </c>
      <c r="S2880" s="6">
        <v>0</v>
      </c>
      <c r="T2880" s="6">
        <f>R2880-S2880</f>
        <v>3.423</v>
      </c>
      <c r="U2880" s="6">
        <v>3.423</v>
      </c>
      <c r="V2880" s="6">
        <f>U2880-S2880</f>
        <v>3.423</v>
      </c>
      <c r="W2880" s="6">
        <f>100 - (1 - (((U2880-T2880)/U2880)+(S2880/T2880)))*100</f>
        <v>0</v>
      </c>
      <c r="X2880" s="13">
        <v>3.5977781661737027</v>
      </c>
      <c r="Y2880" s="13">
        <f>(X2880-U2880)/U2880*100</f>
        <v>5.1059937532486899</v>
      </c>
      <c r="Z2880" s="14">
        <f>IF(W2880&gt;10,"NA",Y2880)</f>
        <v>5.1059937532486899</v>
      </c>
    </row>
    <row r="2881" spans="1:26" ht="19" x14ac:dyDescent="0.25">
      <c r="A2881" s="23">
        <v>2880</v>
      </c>
      <c r="B2881" s="5" t="s">
        <v>25</v>
      </c>
      <c r="C2881" s="3" t="s">
        <v>7</v>
      </c>
      <c r="D2881" s="3" t="s">
        <v>7</v>
      </c>
      <c r="E2881" s="3" t="s">
        <v>47</v>
      </c>
      <c r="F2881" s="3" t="s">
        <v>18</v>
      </c>
      <c r="G2881" s="3">
        <v>6</v>
      </c>
      <c r="H2881" s="3" t="s">
        <v>17</v>
      </c>
      <c r="I2881" s="3" t="s">
        <v>45</v>
      </c>
      <c r="J2881" s="3">
        <v>398</v>
      </c>
      <c r="K2881" s="3">
        <v>39</v>
      </c>
      <c r="L2881" s="3">
        <v>0</v>
      </c>
      <c r="M2881" s="4">
        <f>PI()*(K2881/2)^2/1000+PI()*(L2881/2)^2/1000</f>
        <v>1.1945906065275187</v>
      </c>
      <c r="N2881" s="33">
        <v>0</v>
      </c>
      <c r="O2881" s="3">
        <v>5</v>
      </c>
      <c r="P2881" s="6">
        <v>2.681</v>
      </c>
      <c r="Q2881" s="6">
        <v>1.4730000000000001</v>
      </c>
      <c r="R2881" s="6">
        <v>1.373</v>
      </c>
      <c r="S2881" s="6">
        <v>0</v>
      </c>
      <c r="T2881" s="6">
        <f>R2881-S2881</f>
        <v>1.373</v>
      </c>
      <c r="U2881" s="6">
        <v>1.373</v>
      </c>
      <c r="V2881" s="6">
        <f>U2881-S2881</f>
        <v>1.373</v>
      </c>
      <c r="W2881" s="6">
        <f>100 - (1 - (((U2881-T2881)/U2881)+(S2881/T2881)))*100</f>
        <v>0</v>
      </c>
      <c r="X2881" s="13">
        <v>1.4796594962803622</v>
      </c>
      <c r="Y2881" s="13">
        <f>(X2881-U2881)/U2881*100</f>
        <v>7.7683536984968828</v>
      </c>
      <c r="Z2881" s="14">
        <f>IF(W2881&gt;10,"NA",Y2881)</f>
        <v>7.7683536984968828</v>
      </c>
    </row>
    <row r="2882" spans="1:26" ht="19" x14ac:dyDescent="0.25">
      <c r="A2882" s="23">
        <v>2881</v>
      </c>
      <c r="B2882" s="5" t="s">
        <v>25</v>
      </c>
      <c r="C2882" s="3" t="s">
        <v>7</v>
      </c>
      <c r="D2882" s="3" t="s">
        <v>7</v>
      </c>
      <c r="E2882" s="3" t="s">
        <v>47</v>
      </c>
      <c r="F2882" s="3" t="s">
        <v>18</v>
      </c>
      <c r="G2882" s="3">
        <v>6</v>
      </c>
      <c r="H2882" s="3" t="s">
        <v>17</v>
      </c>
      <c r="I2882" s="3" t="s">
        <v>45</v>
      </c>
      <c r="J2882" s="3">
        <v>398</v>
      </c>
      <c r="K2882" s="3">
        <v>39</v>
      </c>
      <c r="L2882" s="3">
        <v>0</v>
      </c>
      <c r="M2882" s="4">
        <f>PI()*(K2882/2)^2/1000+PI()*(L2882/2)^2/1000</f>
        <v>1.1945906065275187</v>
      </c>
      <c r="N2882" s="33">
        <v>0</v>
      </c>
      <c r="O2882" s="3">
        <v>6</v>
      </c>
      <c r="P2882" s="6">
        <v>3.9550000000000001</v>
      </c>
      <c r="Q2882" s="6">
        <v>3.605</v>
      </c>
      <c r="R2882" s="6">
        <v>3.4540000000000002</v>
      </c>
      <c r="S2882" s="6">
        <v>0</v>
      </c>
      <c r="T2882" s="6">
        <f>R2882-S2882</f>
        <v>3.4540000000000002</v>
      </c>
      <c r="U2882" s="6">
        <v>3.4540000000000002</v>
      </c>
      <c r="V2882" s="6">
        <f>U2882-S2882</f>
        <v>3.4540000000000002</v>
      </c>
      <c r="W2882" s="6">
        <f>100 - (1 - (((U2882-T2882)/U2882)+(S2882/T2882)))*100</f>
        <v>0</v>
      </c>
      <c r="X2882" s="13">
        <v>3.6261391089206443</v>
      </c>
      <c r="Y2882" s="13">
        <f>(X2882-U2882)/U2882*100</f>
        <v>4.9837611152473684</v>
      </c>
      <c r="Z2882" s="14">
        <f>IF(W2882&gt;10,"NA",Y2882)</f>
        <v>4.9837611152473684</v>
      </c>
    </row>
    <row r="2883" spans="1:26" ht="19" x14ac:dyDescent="0.25">
      <c r="A2883" s="23">
        <v>2882</v>
      </c>
      <c r="B2883" s="5" t="s">
        <v>25</v>
      </c>
      <c r="C2883" s="3" t="s">
        <v>7</v>
      </c>
      <c r="D2883" s="3" t="s">
        <v>7</v>
      </c>
      <c r="E2883" s="3" t="s">
        <v>47</v>
      </c>
      <c r="F2883" s="3" t="s">
        <v>18</v>
      </c>
      <c r="G2883" s="3">
        <v>6</v>
      </c>
      <c r="H2883" s="3" t="s">
        <v>17</v>
      </c>
      <c r="I2883" s="3" t="s">
        <v>45</v>
      </c>
      <c r="J2883" s="3">
        <v>398</v>
      </c>
      <c r="K2883" s="3">
        <v>39</v>
      </c>
      <c r="L2883" s="3">
        <v>0</v>
      </c>
      <c r="M2883" s="4">
        <f>PI()*(K2883/2)^2/1000+PI()*(L2883/2)^2/1000</f>
        <v>1.1945906065275187</v>
      </c>
      <c r="N2883" s="33">
        <v>0</v>
      </c>
      <c r="O2883" s="3">
        <v>7</v>
      </c>
      <c r="P2883" s="6">
        <v>3.0979999999999999</v>
      </c>
      <c r="Q2883" s="6">
        <v>2.5579999999999998</v>
      </c>
      <c r="R2883" s="6">
        <v>2.4409999999999998</v>
      </c>
      <c r="S2883" s="6">
        <v>0</v>
      </c>
      <c r="T2883" s="6">
        <f>R2883-S2883</f>
        <v>2.4409999999999998</v>
      </c>
      <c r="U2883" s="6">
        <v>2.4409999999999998</v>
      </c>
      <c r="V2883" s="6">
        <f>U2883-S2883</f>
        <v>2.4409999999999998</v>
      </c>
      <c r="W2883" s="6">
        <f>100 - (1 - (((U2883-T2883)/U2883)+(S2883/T2883)))*100</f>
        <v>0</v>
      </c>
      <c r="X2883" s="13">
        <v>2.6543189925607242</v>
      </c>
      <c r="Y2883" s="13">
        <f>(X2883-U2883)/U2883*100</f>
        <v>8.7390001049047275</v>
      </c>
      <c r="Z2883" s="14">
        <f>IF(W2883&gt;10,"NA",Y2883)</f>
        <v>8.7390001049047275</v>
      </c>
    </row>
    <row r="2884" spans="1:26" ht="19" x14ac:dyDescent="0.25">
      <c r="A2884" s="23">
        <v>2883</v>
      </c>
      <c r="B2884" s="5" t="s">
        <v>25</v>
      </c>
      <c r="C2884" s="3" t="s">
        <v>7</v>
      </c>
      <c r="D2884" s="3" t="s">
        <v>7</v>
      </c>
      <c r="E2884" s="3" t="s">
        <v>47</v>
      </c>
      <c r="F2884" s="3" t="s">
        <v>18</v>
      </c>
      <c r="G2884" s="3">
        <v>6</v>
      </c>
      <c r="H2884" s="3" t="s">
        <v>17</v>
      </c>
      <c r="I2884" s="3" t="s">
        <v>45</v>
      </c>
      <c r="J2884" s="3">
        <v>398</v>
      </c>
      <c r="K2884" s="3">
        <v>39</v>
      </c>
      <c r="L2884" s="3">
        <v>0</v>
      </c>
      <c r="M2884" s="4">
        <f>PI()*(K2884/2)^2/1000+PI()*(L2884/2)^2/1000</f>
        <v>1.1945906065275187</v>
      </c>
      <c r="N2884" s="33">
        <v>0</v>
      </c>
      <c r="O2884" s="3">
        <v>8</v>
      </c>
      <c r="P2884" s="6">
        <v>3.5249999999999999</v>
      </c>
      <c r="Q2884" s="6">
        <v>3.3740000000000001</v>
      </c>
      <c r="R2884" s="6">
        <v>3.2559999999999998</v>
      </c>
      <c r="S2884" s="6">
        <v>0</v>
      </c>
      <c r="T2884" s="6">
        <f>R2884-S2884</f>
        <v>3.2559999999999998</v>
      </c>
      <c r="U2884" s="6">
        <v>3.2559999999999998</v>
      </c>
      <c r="V2884" s="6">
        <f>U2884-S2884</f>
        <v>3.2559999999999998</v>
      </c>
      <c r="W2884" s="6">
        <f>100 - (1 - (((U2884-T2884)/U2884)+(S2884/T2884)))*100</f>
        <v>0</v>
      </c>
      <c r="X2884" s="13">
        <v>3.450556481730453</v>
      </c>
      <c r="Y2884" s="13">
        <f>(X2884-U2884)/U2884*100</f>
        <v>5.9753219204684669</v>
      </c>
      <c r="Z2884" s="14">
        <f>IF(W2884&gt;10,"NA",Y2884)</f>
        <v>5.9753219204684669</v>
      </c>
    </row>
    <row r="2885" spans="1:26" ht="19" x14ac:dyDescent="0.25">
      <c r="A2885" s="23">
        <v>2884</v>
      </c>
      <c r="B2885" s="5" t="s">
        <v>25</v>
      </c>
      <c r="C2885" s="3" t="s">
        <v>7</v>
      </c>
      <c r="D2885" s="3" t="s">
        <v>7</v>
      </c>
      <c r="E2885" s="3" t="s">
        <v>47</v>
      </c>
      <c r="F2885" s="3" t="s">
        <v>18</v>
      </c>
      <c r="G2885" s="3">
        <v>6</v>
      </c>
      <c r="H2885" s="3" t="s">
        <v>17</v>
      </c>
      <c r="I2885" s="3" t="s">
        <v>45</v>
      </c>
      <c r="J2885" s="3">
        <v>398</v>
      </c>
      <c r="K2885" s="3">
        <v>39</v>
      </c>
      <c r="L2885" s="3">
        <v>0</v>
      </c>
      <c r="M2885" s="4">
        <f>PI()*(K2885/2)^2/1000+PI()*(L2885/2)^2/1000</f>
        <v>1.1945906065275187</v>
      </c>
      <c r="N2885" s="33">
        <v>0</v>
      </c>
      <c r="O2885" s="3">
        <v>9</v>
      </c>
      <c r="P2885" s="6">
        <v>6.29</v>
      </c>
      <c r="Q2885" s="6">
        <v>8.4860000000000007</v>
      </c>
      <c r="R2885" s="6">
        <v>8.2360000000000007</v>
      </c>
      <c r="S2885" s="6">
        <v>0</v>
      </c>
      <c r="T2885" s="6">
        <f>R2885-S2885</f>
        <v>8.2360000000000007</v>
      </c>
      <c r="U2885" s="6">
        <v>8.2360000000000007</v>
      </c>
      <c r="V2885" s="6">
        <f>U2885-S2885</f>
        <v>8.2360000000000007</v>
      </c>
      <c r="W2885" s="6">
        <f>100 - (1 - (((U2885-T2885)/U2885)+(S2885/T2885)))*100</f>
        <v>0</v>
      </c>
      <c r="X2885" s="13">
        <v>8.5981045083803895</v>
      </c>
      <c r="Y2885" s="13">
        <f>(X2885-U2885)/U2885*100</f>
        <v>4.3966064640649449</v>
      </c>
      <c r="Z2885" s="14">
        <f>IF(W2885&gt;10,"NA",Y2885)</f>
        <v>4.3966064640649449</v>
      </c>
    </row>
    <row r="2886" spans="1:26" ht="19" x14ac:dyDescent="0.25">
      <c r="A2886" s="23">
        <v>2885</v>
      </c>
      <c r="B2886" s="5" t="s">
        <v>25</v>
      </c>
      <c r="C2886" s="3" t="s">
        <v>7</v>
      </c>
      <c r="D2886" s="3" t="s">
        <v>7</v>
      </c>
      <c r="E2886" s="3" t="s">
        <v>47</v>
      </c>
      <c r="F2886" s="3" t="s">
        <v>18</v>
      </c>
      <c r="G2886" s="3">
        <v>6</v>
      </c>
      <c r="H2886" s="3" t="s">
        <v>17</v>
      </c>
      <c r="I2886" s="3" t="s">
        <v>45</v>
      </c>
      <c r="J2886" s="3">
        <v>398</v>
      </c>
      <c r="K2886" s="3">
        <v>39</v>
      </c>
      <c r="L2886" s="3">
        <v>0</v>
      </c>
      <c r="M2886" s="4">
        <f>PI()*(K2886/2)^2/1000+PI()*(L2886/2)^2/1000</f>
        <v>1.1945906065275187</v>
      </c>
      <c r="N2886" s="33">
        <v>0</v>
      </c>
      <c r="O2886" s="3">
        <v>10</v>
      </c>
      <c r="P2886" s="6">
        <v>5.8479999999999999</v>
      </c>
      <c r="Q2886" s="6">
        <v>8.2360000000000007</v>
      </c>
      <c r="R2886" s="6">
        <v>7.9450000000000003</v>
      </c>
      <c r="S2886" s="6">
        <v>0</v>
      </c>
      <c r="T2886" s="6">
        <f>R2886-S2886</f>
        <v>7.9450000000000003</v>
      </c>
      <c r="U2886" s="6">
        <v>7.9450000000000003</v>
      </c>
      <c r="V2886" s="6">
        <f>U2886-S2886</f>
        <v>7.9450000000000003</v>
      </c>
      <c r="W2886" s="6">
        <f>100 - (1 - (((U2886-T2886)/U2886)+(S2886/T2886)))*100</f>
        <v>0</v>
      </c>
      <c r="X2886" s="13">
        <v>8.3868750560186438</v>
      </c>
      <c r="Y2886" s="13">
        <f>(X2886-U2886)/U2886*100</f>
        <v>5.561674713891045</v>
      </c>
      <c r="Z2886" s="14">
        <f>IF(W2886&gt;10,"NA",Y2886)</f>
        <v>5.561674713891045</v>
      </c>
    </row>
    <row r="2887" spans="1:26" ht="19" x14ac:dyDescent="0.25">
      <c r="A2887" s="23">
        <v>2886</v>
      </c>
      <c r="B2887" s="5" t="s">
        <v>25</v>
      </c>
      <c r="C2887" s="3" t="s">
        <v>7</v>
      </c>
      <c r="D2887" s="3" t="s">
        <v>7</v>
      </c>
      <c r="E2887" s="3" t="s">
        <v>47</v>
      </c>
      <c r="F2887" s="3" t="s">
        <v>18</v>
      </c>
      <c r="G2887" s="3">
        <v>6</v>
      </c>
      <c r="H2887" s="3" t="s">
        <v>17</v>
      </c>
      <c r="I2887" s="3" t="s">
        <v>45</v>
      </c>
      <c r="J2887" s="3">
        <v>398</v>
      </c>
      <c r="K2887" s="3">
        <v>39</v>
      </c>
      <c r="L2887" s="3">
        <v>0</v>
      </c>
      <c r="M2887" s="4">
        <f>PI()*(K2887/2)^2/1000+PI()*(L2887/2)^2/1000</f>
        <v>1.1945906065275187</v>
      </c>
      <c r="N2887" s="33">
        <v>0</v>
      </c>
      <c r="O2887" s="3">
        <v>11</v>
      </c>
      <c r="P2887" s="6">
        <v>5.7619999999999996</v>
      </c>
      <c r="Q2887" s="6">
        <v>6.8689999999999998</v>
      </c>
      <c r="R2887" s="6">
        <v>6.6289999999999996</v>
      </c>
      <c r="S2887" s="6">
        <v>0</v>
      </c>
      <c r="T2887" s="6">
        <f>R2887-S2887</f>
        <v>6.6289999999999996</v>
      </c>
      <c r="U2887" s="6">
        <v>6.6289999999999996</v>
      </c>
      <c r="V2887" s="6">
        <f>U2887-S2887</f>
        <v>6.6289999999999996</v>
      </c>
      <c r="W2887" s="6">
        <f>100 - (1 - (((U2887-T2887)/U2887)+(S2887/T2887)))*100</f>
        <v>0</v>
      </c>
      <c r="X2887" s="13">
        <v>6.9328451196558207</v>
      </c>
      <c r="Y2887" s="13">
        <f>(X2887-U2887)/U2887*100</f>
        <v>4.5835739878687765</v>
      </c>
      <c r="Z2887" s="14">
        <f>IF(W2887&gt;10,"NA",Y2887)</f>
        <v>4.5835739878687765</v>
      </c>
    </row>
    <row r="2888" spans="1:26" ht="19" x14ac:dyDescent="0.25">
      <c r="A2888" s="23">
        <v>2887</v>
      </c>
      <c r="B2888" s="5" t="s">
        <v>25</v>
      </c>
      <c r="C2888" s="3" t="s">
        <v>7</v>
      </c>
      <c r="D2888" s="3" t="s">
        <v>7</v>
      </c>
      <c r="E2888" s="3" t="s">
        <v>47</v>
      </c>
      <c r="F2888" s="3" t="s">
        <v>18</v>
      </c>
      <c r="G2888" s="3">
        <v>6</v>
      </c>
      <c r="H2888" s="3" t="s">
        <v>17</v>
      </c>
      <c r="I2888" s="3" t="s">
        <v>45</v>
      </c>
      <c r="J2888" s="3">
        <v>398</v>
      </c>
      <c r="K2888" s="3">
        <v>39</v>
      </c>
      <c r="L2888" s="3">
        <v>0</v>
      </c>
      <c r="M2888" s="4">
        <f>PI()*(K2888/2)^2/1000+PI()*(L2888/2)^2/1000</f>
        <v>1.1945906065275187</v>
      </c>
      <c r="N2888" s="33">
        <v>0</v>
      </c>
      <c r="O2888" s="3">
        <v>12</v>
      </c>
      <c r="P2888" s="6">
        <v>6.2519999999999998</v>
      </c>
      <c r="Q2888" s="6">
        <v>8.6039999999999992</v>
      </c>
      <c r="R2888" s="6">
        <v>8.3350000000000009</v>
      </c>
      <c r="S2888" s="6">
        <v>0</v>
      </c>
      <c r="T2888" s="6">
        <f>R2888-S2888</f>
        <v>8.3350000000000009</v>
      </c>
      <c r="U2888" s="6">
        <v>8.3350000000000009</v>
      </c>
      <c r="V2888" s="6">
        <f>U2888-S2888</f>
        <v>8.3350000000000009</v>
      </c>
      <c r="W2888" s="6">
        <f>100 - (1 - (((U2888-T2888)/U2888)+(S2888/T2888)))*100</f>
        <v>0</v>
      </c>
      <c r="X2888" s="13">
        <v>8.7078600878372345</v>
      </c>
      <c r="Y2888" s="13">
        <f>(X2888-U2888)/U2888*100</f>
        <v>4.4734263687730493</v>
      </c>
      <c r="Z2888" s="14">
        <f>IF(W2888&gt;10,"NA",Y2888)</f>
        <v>4.4734263687730493</v>
      </c>
    </row>
    <row r="2889" spans="1:26" ht="19" x14ac:dyDescent="0.25">
      <c r="A2889" s="23">
        <v>2888</v>
      </c>
      <c r="B2889" s="5" t="s">
        <v>25</v>
      </c>
      <c r="C2889" s="3" t="s">
        <v>7</v>
      </c>
      <c r="D2889" s="3" t="s">
        <v>7</v>
      </c>
      <c r="E2889" s="3" t="s">
        <v>47</v>
      </c>
      <c r="F2889" s="3" t="s">
        <v>18</v>
      </c>
      <c r="G2889" s="3">
        <v>6</v>
      </c>
      <c r="H2889" s="3" t="s">
        <v>17</v>
      </c>
      <c r="I2889" s="3" t="s">
        <v>45</v>
      </c>
      <c r="J2889" s="3">
        <v>398</v>
      </c>
      <c r="K2889" s="3">
        <v>39</v>
      </c>
      <c r="L2889" s="3">
        <v>0</v>
      </c>
      <c r="M2889" s="4">
        <f>PI()*(K2889/2)^2/1000+PI()*(L2889/2)^2/1000</f>
        <v>1.1945906065275187</v>
      </c>
      <c r="N2889" s="33">
        <v>0</v>
      </c>
      <c r="O2889" s="3">
        <v>13</v>
      </c>
      <c r="P2889" s="6">
        <v>5.0469999999999997</v>
      </c>
      <c r="Q2889" s="6">
        <v>4.476</v>
      </c>
      <c r="R2889" s="6">
        <v>4.17</v>
      </c>
      <c r="S2889" s="6">
        <v>0</v>
      </c>
      <c r="T2889" s="6">
        <f>R2889-S2889</f>
        <v>4.17</v>
      </c>
      <c r="U2889" s="6">
        <v>4.9249999999999998</v>
      </c>
      <c r="V2889" s="6">
        <f>U2889-S2889</f>
        <v>4.9249999999999998</v>
      </c>
      <c r="W2889" s="6">
        <f>100 - (1 - (((U2889-T2889)/U2889)+(S2889/T2889)))*100</f>
        <v>15.329949238578678</v>
      </c>
      <c r="X2889" s="13">
        <v>4.9249999999999998</v>
      </c>
      <c r="Y2889" s="13">
        <f>(X2889-U2889)/U2889*100</f>
        <v>0</v>
      </c>
      <c r="Z2889" s="14" t="str">
        <f>IF(W2889&gt;10,"NA",Y2889)</f>
        <v>NA</v>
      </c>
    </row>
    <row r="2890" spans="1:26" ht="19" x14ac:dyDescent="0.25">
      <c r="A2890" s="23">
        <v>2889</v>
      </c>
      <c r="B2890" s="5" t="s">
        <v>25</v>
      </c>
      <c r="C2890" s="3" t="s">
        <v>7</v>
      </c>
      <c r="D2890" s="3" t="s">
        <v>7</v>
      </c>
      <c r="E2890" s="3" t="s">
        <v>47</v>
      </c>
      <c r="F2890" s="3" t="s">
        <v>18</v>
      </c>
      <c r="G2890" s="3">
        <v>7</v>
      </c>
      <c r="H2890" s="3" t="s">
        <v>9</v>
      </c>
      <c r="I2890" s="3" t="s">
        <v>56</v>
      </c>
      <c r="J2890" s="3">
        <v>405</v>
      </c>
      <c r="K2890" s="3">
        <v>35</v>
      </c>
      <c r="L2890" s="3">
        <v>0</v>
      </c>
      <c r="M2890" s="4">
        <f>PI()*(K2890/2)^2/1000+PI()*(L2890/2)^2/1000</f>
        <v>0.96211275016187414</v>
      </c>
      <c r="N2890" s="33">
        <v>0</v>
      </c>
      <c r="O2890" s="3">
        <v>1</v>
      </c>
      <c r="P2890" s="6">
        <v>3.9660000000000002</v>
      </c>
      <c r="Q2890" s="6">
        <v>5.9829999999999997</v>
      </c>
      <c r="R2890" s="6">
        <v>5.8010000000000002</v>
      </c>
      <c r="S2890" s="6">
        <v>0</v>
      </c>
      <c r="T2890" s="6">
        <f>R2890-S2890</f>
        <v>5.8010000000000002</v>
      </c>
      <c r="U2890" s="6">
        <v>5.851</v>
      </c>
      <c r="V2890" s="6">
        <f>U2890-S2890</f>
        <v>5.851</v>
      </c>
      <c r="W2890" s="6">
        <f>100 - (1 - (((U2890-T2890)/U2890)+(S2890/T2890)))*100</f>
        <v>0.85455477696120852</v>
      </c>
      <c r="X2890" s="13">
        <v>5.9388372322308864</v>
      </c>
      <c r="Y2890" s="13">
        <f>(X2890-U2890)/U2890*100</f>
        <v>1.5012345279590917</v>
      </c>
      <c r="Z2890" s="14">
        <f>IF(W2890&gt;10,"NA",Y2890)</f>
        <v>1.5012345279590917</v>
      </c>
    </row>
    <row r="2891" spans="1:26" ht="19" x14ac:dyDescent="0.25">
      <c r="A2891" s="23">
        <v>2890</v>
      </c>
      <c r="B2891" s="5" t="s">
        <v>25</v>
      </c>
      <c r="C2891" s="3" t="s">
        <v>7</v>
      </c>
      <c r="D2891" s="3" t="s">
        <v>7</v>
      </c>
      <c r="E2891" s="3" t="s">
        <v>47</v>
      </c>
      <c r="F2891" s="3" t="s">
        <v>18</v>
      </c>
      <c r="G2891" s="3">
        <v>7</v>
      </c>
      <c r="H2891" s="3" t="s">
        <v>9</v>
      </c>
      <c r="I2891" s="3" t="s">
        <v>56</v>
      </c>
      <c r="J2891" s="3">
        <v>405</v>
      </c>
      <c r="K2891" s="3">
        <v>35</v>
      </c>
      <c r="L2891" s="3">
        <v>0</v>
      </c>
      <c r="M2891" s="4">
        <f>PI()*(K2891/2)^2/1000+PI()*(L2891/2)^2/1000</f>
        <v>0.96211275016187414</v>
      </c>
      <c r="N2891" s="33">
        <v>0</v>
      </c>
      <c r="O2891" s="3">
        <v>2</v>
      </c>
      <c r="P2891" s="6">
        <v>1.948</v>
      </c>
      <c r="Q2891" s="6">
        <v>2.2400000000000002</v>
      </c>
      <c r="R2891" s="6">
        <v>2.117</v>
      </c>
      <c r="S2891" s="6">
        <v>0</v>
      </c>
      <c r="T2891" s="6">
        <f>R2891-S2891</f>
        <v>2.117</v>
      </c>
      <c r="U2891" s="6">
        <v>2.117</v>
      </c>
      <c r="V2891" s="6">
        <f>U2891-S2891</f>
        <v>2.117</v>
      </c>
      <c r="W2891" s="6">
        <f>100 - (1 - (((U2891-T2891)/U2891)+(S2891/T2891)))*100</f>
        <v>0</v>
      </c>
      <c r="X2891" s="13">
        <v>2.2191780048400105</v>
      </c>
      <c r="Y2891" s="13">
        <f>(X2891-U2891)/U2891*100</f>
        <v>4.8265472290982752</v>
      </c>
      <c r="Z2891" s="14">
        <f>IF(W2891&gt;10,"NA",Y2891)</f>
        <v>4.8265472290982752</v>
      </c>
    </row>
    <row r="2892" spans="1:26" ht="19" x14ac:dyDescent="0.25">
      <c r="A2892" s="23">
        <v>2891</v>
      </c>
      <c r="B2892" s="5" t="s">
        <v>25</v>
      </c>
      <c r="C2892" s="3" t="s">
        <v>7</v>
      </c>
      <c r="D2892" s="3" t="s">
        <v>7</v>
      </c>
      <c r="E2892" s="3" t="s">
        <v>47</v>
      </c>
      <c r="F2892" s="3" t="s">
        <v>18</v>
      </c>
      <c r="G2892" s="3">
        <v>7</v>
      </c>
      <c r="H2892" s="3" t="s">
        <v>9</v>
      </c>
      <c r="I2892" s="3" t="s">
        <v>56</v>
      </c>
      <c r="J2892" s="3">
        <v>405</v>
      </c>
      <c r="K2892" s="3">
        <v>35</v>
      </c>
      <c r="L2892" s="3">
        <v>0</v>
      </c>
      <c r="M2892" s="4">
        <f>PI()*(K2892/2)^2/1000+PI()*(L2892/2)^2/1000</f>
        <v>0.96211275016187414</v>
      </c>
      <c r="N2892" s="33">
        <v>0</v>
      </c>
      <c r="O2892" s="3">
        <v>3</v>
      </c>
      <c r="P2892" s="6">
        <v>6.0039999999999996</v>
      </c>
      <c r="Q2892" s="6">
        <v>10.125</v>
      </c>
      <c r="R2892" s="6">
        <v>9.8529999999999998</v>
      </c>
      <c r="S2892" s="6">
        <v>0</v>
      </c>
      <c r="T2892" s="6">
        <f>R2892-S2892</f>
        <v>9.8529999999999998</v>
      </c>
      <c r="U2892" s="6">
        <v>9.9209999999999994</v>
      </c>
      <c r="V2892" s="6">
        <f>U2892-S2892</f>
        <v>9.9209999999999994</v>
      </c>
      <c r="W2892" s="6">
        <f>100 - (1 - (((U2892-T2892)/U2892)+(S2892/T2892)))*100</f>
        <v>0.68541477673620932</v>
      </c>
      <c r="X2892" s="13">
        <v>10.163000537778972</v>
      </c>
      <c r="Y2892" s="13">
        <f>(X2892-U2892)/U2892*100</f>
        <v>2.4392756554679216</v>
      </c>
      <c r="Z2892" s="14">
        <f>IF(W2892&gt;10,"NA",Y2892)</f>
        <v>2.4392756554679216</v>
      </c>
    </row>
    <row r="2893" spans="1:26" ht="19" x14ac:dyDescent="0.25">
      <c r="A2893" s="23">
        <v>2892</v>
      </c>
      <c r="B2893" s="5" t="s">
        <v>25</v>
      </c>
      <c r="C2893" s="3" t="s">
        <v>7</v>
      </c>
      <c r="D2893" s="3" t="s">
        <v>7</v>
      </c>
      <c r="E2893" s="3" t="s">
        <v>47</v>
      </c>
      <c r="F2893" s="3" t="s">
        <v>18</v>
      </c>
      <c r="G2893" s="3">
        <v>7</v>
      </c>
      <c r="H2893" s="3" t="s">
        <v>9</v>
      </c>
      <c r="I2893" s="3" t="s">
        <v>56</v>
      </c>
      <c r="J2893" s="3">
        <v>405</v>
      </c>
      <c r="K2893" s="3">
        <v>35</v>
      </c>
      <c r="L2893" s="3">
        <v>0</v>
      </c>
      <c r="M2893" s="4">
        <f>PI()*(K2893/2)^2/1000+PI()*(L2893/2)^2/1000</f>
        <v>0.96211275016187414</v>
      </c>
      <c r="N2893" s="33">
        <v>0</v>
      </c>
      <c r="O2893" s="3">
        <v>4</v>
      </c>
      <c r="P2893" s="6">
        <v>6.15</v>
      </c>
      <c r="Q2893" s="6">
        <v>10.542999999999999</v>
      </c>
      <c r="R2893" s="6">
        <v>10.224</v>
      </c>
      <c r="S2893" s="6">
        <v>0</v>
      </c>
      <c r="T2893" s="6">
        <f>R2893-S2893</f>
        <v>10.224</v>
      </c>
      <c r="U2893" s="6">
        <v>10.242000000000001</v>
      </c>
      <c r="V2893" s="6">
        <f>U2893-S2893</f>
        <v>10.242000000000001</v>
      </c>
      <c r="W2893" s="6">
        <f>100 - (1 - (((U2893-T2893)/U2893)+(S2893/T2893)))*100</f>
        <v>0.17574692442883588</v>
      </c>
      <c r="X2893" s="13">
        <v>10.593348928923549</v>
      </c>
      <c r="Y2893" s="13">
        <f>(X2893-U2893)/U2893*100</f>
        <v>3.4304718699819139</v>
      </c>
      <c r="Z2893" s="14">
        <f>IF(W2893&gt;10,"NA",Y2893)</f>
        <v>3.4304718699819139</v>
      </c>
    </row>
    <row r="2894" spans="1:26" ht="19" x14ac:dyDescent="0.25">
      <c r="A2894" s="23">
        <v>2893</v>
      </c>
      <c r="B2894" s="5" t="s">
        <v>25</v>
      </c>
      <c r="C2894" s="3" t="s">
        <v>7</v>
      </c>
      <c r="D2894" s="3" t="s">
        <v>7</v>
      </c>
      <c r="E2894" s="3" t="s">
        <v>47</v>
      </c>
      <c r="F2894" s="3" t="s">
        <v>18</v>
      </c>
      <c r="G2894" s="3">
        <v>7</v>
      </c>
      <c r="H2894" s="3" t="s">
        <v>9</v>
      </c>
      <c r="I2894" s="3" t="s">
        <v>56</v>
      </c>
      <c r="J2894" s="3">
        <v>405</v>
      </c>
      <c r="K2894" s="3">
        <v>35</v>
      </c>
      <c r="L2894" s="3">
        <v>0</v>
      </c>
      <c r="M2894" s="4">
        <f>PI()*(K2894/2)^2/1000+PI()*(L2894/2)^2/1000</f>
        <v>0.96211275016187414</v>
      </c>
      <c r="N2894" s="33">
        <v>0</v>
      </c>
      <c r="O2894" s="3">
        <v>5</v>
      </c>
      <c r="P2894" s="6">
        <v>5.5990000000000002</v>
      </c>
      <c r="Q2894" s="6">
        <v>7.0880000000000001</v>
      </c>
      <c r="R2894" s="6">
        <v>6.8650000000000002</v>
      </c>
      <c r="S2894" s="6">
        <v>0</v>
      </c>
      <c r="T2894" s="6">
        <f>R2894-S2894</f>
        <v>6.8650000000000002</v>
      </c>
      <c r="U2894" s="6">
        <v>7.218</v>
      </c>
      <c r="V2894" s="6">
        <f>U2894-S2894</f>
        <v>7.218</v>
      </c>
      <c r="W2894" s="6">
        <f>100 - (1 - (((U2894-T2894)/U2894)+(S2894/T2894)))*100</f>
        <v>4.8905513992795733</v>
      </c>
      <c r="X2894" s="13">
        <v>7.4483486600340587</v>
      </c>
      <c r="Y2894" s="13">
        <f>(X2894-U2894)/U2894*100</f>
        <v>3.1913086732343965</v>
      </c>
      <c r="Z2894" s="14">
        <f>IF(W2894&gt;10,"NA",Y2894)</f>
        <v>3.1913086732343965</v>
      </c>
    </row>
    <row r="2895" spans="1:26" ht="19" x14ac:dyDescent="0.25">
      <c r="A2895" s="23">
        <v>2894</v>
      </c>
      <c r="B2895" s="5" t="s">
        <v>25</v>
      </c>
      <c r="C2895" s="3" t="s">
        <v>7</v>
      </c>
      <c r="D2895" s="3" t="s">
        <v>7</v>
      </c>
      <c r="E2895" s="3" t="s">
        <v>47</v>
      </c>
      <c r="F2895" s="3" t="s">
        <v>18</v>
      </c>
      <c r="G2895" s="3">
        <v>7</v>
      </c>
      <c r="H2895" s="3" t="s">
        <v>9</v>
      </c>
      <c r="I2895" s="3" t="s">
        <v>56</v>
      </c>
      <c r="J2895" s="3">
        <v>405</v>
      </c>
      <c r="K2895" s="3">
        <v>35</v>
      </c>
      <c r="L2895" s="3">
        <v>0</v>
      </c>
      <c r="M2895" s="4">
        <f>PI()*(K2895/2)^2/1000+PI()*(L2895/2)^2/1000</f>
        <v>0.96211275016187414</v>
      </c>
      <c r="N2895" s="33">
        <v>0</v>
      </c>
      <c r="O2895" s="3">
        <v>6</v>
      </c>
      <c r="P2895" s="6">
        <v>5.452</v>
      </c>
      <c r="Q2895" s="6">
        <v>9.3209999999999997</v>
      </c>
      <c r="R2895" s="6">
        <v>9.0120000000000005</v>
      </c>
      <c r="S2895" s="6">
        <v>0</v>
      </c>
      <c r="T2895" s="6">
        <f>R2895-S2895</f>
        <v>9.0120000000000005</v>
      </c>
      <c r="U2895" s="6">
        <v>9.0120000000000005</v>
      </c>
      <c r="V2895" s="6">
        <f>U2895-S2895</f>
        <v>9.0120000000000005</v>
      </c>
      <c r="W2895" s="6">
        <f>100 - (1 - (((U2895-T2895)/U2895)+(S2895/T2895)))*100</f>
        <v>0</v>
      </c>
      <c r="X2895" s="13">
        <v>9.4296750022407476</v>
      </c>
      <c r="Y2895" s="13">
        <f>(X2895-U2895)/U2895*100</f>
        <v>4.6346538198041181</v>
      </c>
      <c r="Z2895" s="14">
        <f>IF(W2895&gt;10,"NA",Y2895)</f>
        <v>4.6346538198041181</v>
      </c>
    </row>
    <row r="2896" spans="1:26" ht="19" x14ac:dyDescent="0.25">
      <c r="A2896" s="23">
        <v>2895</v>
      </c>
      <c r="B2896" s="5" t="s">
        <v>25</v>
      </c>
      <c r="C2896" s="3" t="s">
        <v>7</v>
      </c>
      <c r="D2896" s="3" t="s">
        <v>7</v>
      </c>
      <c r="E2896" s="3" t="s">
        <v>47</v>
      </c>
      <c r="F2896" s="3" t="s">
        <v>18</v>
      </c>
      <c r="G2896" s="3">
        <v>7</v>
      </c>
      <c r="H2896" s="3" t="s">
        <v>9</v>
      </c>
      <c r="I2896" s="3" t="s">
        <v>56</v>
      </c>
      <c r="J2896" s="3">
        <v>405</v>
      </c>
      <c r="K2896" s="3">
        <v>35</v>
      </c>
      <c r="L2896" s="3">
        <v>0</v>
      </c>
      <c r="M2896" s="4">
        <f>PI()*(K2896/2)^2/1000+PI()*(L2896/2)^2/1000</f>
        <v>0.96211275016187414</v>
      </c>
      <c r="N2896" s="33">
        <v>0</v>
      </c>
      <c r="O2896" s="3">
        <v>7</v>
      </c>
      <c r="P2896" s="6">
        <v>6.4610000000000003</v>
      </c>
      <c r="Q2896" s="6">
        <v>9.4559999999999995</v>
      </c>
      <c r="R2896" s="6">
        <v>9.2409999999999997</v>
      </c>
      <c r="S2896" s="6">
        <v>0</v>
      </c>
      <c r="T2896" s="6">
        <f>R2896-S2896</f>
        <v>9.2409999999999997</v>
      </c>
      <c r="U2896" s="6">
        <v>10.138</v>
      </c>
      <c r="V2896" s="6">
        <f>U2896-S2896</f>
        <v>10.138</v>
      </c>
      <c r="W2896" s="6">
        <f>100 - (1 - (((U2896-T2896)/U2896)+(S2896/T2896)))*100</f>
        <v>8.8478989938843995</v>
      </c>
      <c r="X2896" s="13">
        <v>10.362970870305638</v>
      </c>
      <c r="Y2896" s="13">
        <f>(X2896-U2896)/U2896*100</f>
        <v>2.2190853255636034</v>
      </c>
      <c r="Z2896" s="14">
        <f>IF(W2896&gt;10,"NA",Y2896)</f>
        <v>2.2190853255636034</v>
      </c>
    </row>
    <row r="2897" spans="1:26" ht="19" x14ac:dyDescent="0.25">
      <c r="A2897" s="23">
        <v>2896</v>
      </c>
      <c r="B2897" s="5" t="s">
        <v>25</v>
      </c>
      <c r="C2897" s="3" t="s">
        <v>7</v>
      </c>
      <c r="D2897" s="3" t="s">
        <v>7</v>
      </c>
      <c r="E2897" s="3" t="s">
        <v>47</v>
      </c>
      <c r="F2897" s="3" t="s">
        <v>18</v>
      </c>
      <c r="G2897" s="3">
        <v>7</v>
      </c>
      <c r="H2897" s="3" t="s">
        <v>9</v>
      </c>
      <c r="I2897" s="3" t="s">
        <v>56</v>
      </c>
      <c r="J2897" s="3">
        <v>405</v>
      </c>
      <c r="K2897" s="3">
        <v>35</v>
      </c>
      <c r="L2897" s="3">
        <v>0</v>
      </c>
      <c r="M2897" s="4">
        <f>PI()*(K2897/2)^2/1000+PI()*(L2897/2)^2/1000</f>
        <v>0.96211275016187414</v>
      </c>
      <c r="N2897" s="33">
        <v>0</v>
      </c>
      <c r="O2897" s="3">
        <v>8</v>
      </c>
      <c r="P2897" s="6">
        <v>4.17</v>
      </c>
      <c r="Q2897" s="6">
        <v>7.9669999999999996</v>
      </c>
      <c r="R2897" s="6">
        <v>7.7409999999999997</v>
      </c>
      <c r="S2897" s="6">
        <v>0</v>
      </c>
      <c r="T2897" s="6">
        <f>R2897-S2897</f>
        <v>7.7409999999999997</v>
      </c>
      <c r="U2897" s="6">
        <v>7.7409999999999997</v>
      </c>
      <c r="V2897" s="6">
        <f>U2897-S2897</f>
        <v>7.7409999999999997</v>
      </c>
      <c r="W2897" s="6">
        <f>100 - (1 - (((U2897-T2897)/U2897)+(S2897/T2897)))*100</f>
        <v>0</v>
      </c>
      <c r="X2897" s="13">
        <v>8.0654599802814371</v>
      </c>
      <c r="Y2897" s="13">
        <f>(X2897-U2897)/U2897*100</f>
        <v>4.1914478785872298</v>
      </c>
      <c r="Z2897" s="14">
        <f>IF(W2897&gt;10,"NA",Y2897)</f>
        <v>4.1914478785872298</v>
      </c>
    </row>
    <row r="2898" spans="1:26" ht="19" x14ac:dyDescent="0.25">
      <c r="A2898" s="23">
        <v>2897</v>
      </c>
      <c r="B2898" s="5" t="s">
        <v>25</v>
      </c>
      <c r="C2898" s="3" t="s">
        <v>7</v>
      </c>
      <c r="D2898" s="3" t="s">
        <v>7</v>
      </c>
      <c r="E2898" s="3" t="s">
        <v>47</v>
      </c>
      <c r="F2898" s="3" t="s">
        <v>18</v>
      </c>
      <c r="G2898" s="3">
        <v>7</v>
      </c>
      <c r="H2898" s="3" t="s">
        <v>17</v>
      </c>
      <c r="I2898" s="3" t="s">
        <v>56</v>
      </c>
      <c r="J2898" s="3">
        <v>405</v>
      </c>
      <c r="K2898" s="3">
        <v>35</v>
      </c>
      <c r="L2898" s="3">
        <v>0</v>
      </c>
      <c r="M2898" s="4">
        <f>PI()*(K2898/2)^2/1000+PI()*(L2898/2)^2/1000</f>
        <v>0.96211275016187414</v>
      </c>
      <c r="N2898" s="33">
        <v>0</v>
      </c>
      <c r="O2898" s="3">
        <v>1</v>
      </c>
      <c r="P2898" s="6">
        <v>8.2309999999999999</v>
      </c>
      <c r="Q2898" s="6">
        <v>16.239999999999998</v>
      </c>
      <c r="R2898" s="6">
        <v>15.913</v>
      </c>
      <c r="S2898" s="6">
        <v>6.4000000000000001E-2</v>
      </c>
      <c r="T2898" s="6">
        <f>R2898-S2898</f>
        <v>15.849</v>
      </c>
      <c r="U2898" s="6">
        <v>15.913</v>
      </c>
      <c r="V2898" s="6">
        <f>U2898-S2898</f>
        <v>15.849</v>
      </c>
      <c r="W2898" s="6">
        <f>100 - (1 - (((U2898-T2898)/U2898)+(S2898/T2898)))*100</f>
        <v>0.80599785721256012</v>
      </c>
      <c r="X2898" s="13">
        <v>16.336410647641777</v>
      </c>
      <c r="Y2898" s="13">
        <f>(X2898-U2898)/U2898*100</f>
        <v>2.6607845638269163</v>
      </c>
      <c r="Z2898" s="14">
        <f>IF(W2898&gt;10,"NA",Y2898)</f>
        <v>2.6607845638269163</v>
      </c>
    </row>
    <row r="2899" spans="1:26" ht="19" x14ac:dyDescent="0.25">
      <c r="A2899" s="23">
        <v>2898</v>
      </c>
      <c r="B2899" s="5" t="s">
        <v>25</v>
      </c>
      <c r="C2899" s="3" t="s">
        <v>7</v>
      </c>
      <c r="D2899" s="3" t="s">
        <v>7</v>
      </c>
      <c r="E2899" s="3" t="s">
        <v>47</v>
      </c>
      <c r="F2899" s="3" t="s">
        <v>18</v>
      </c>
      <c r="G2899" s="3">
        <v>7</v>
      </c>
      <c r="H2899" s="3" t="s">
        <v>17</v>
      </c>
      <c r="I2899" s="3" t="s">
        <v>56</v>
      </c>
      <c r="J2899" s="3">
        <v>405</v>
      </c>
      <c r="K2899" s="3">
        <v>35</v>
      </c>
      <c r="L2899" s="3">
        <v>0</v>
      </c>
      <c r="M2899" s="4">
        <f>PI()*(K2899/2)^2/1000+PI()*(L2899/2)^2/1000</f>
        <v>0.96211275016187414</v>
      </c>
      <c r="N2899" s="33">
        <v>0</v>
      </c>
      <c r="O2899" s="3">
        <v>2</v>
      </c>
      <c r="P2899" s="6">
        <v>5.6719999999999997</v>
      </c>
      <c r="Q2899" s="6">
        <v>6.7169999999999996</v>
      </c>
      <c r="R2899" s="6">
        <v>6.5060000000000002</v>
      </c>
      <c r="S2899" s="6">
        <v>0</v>
      </c>
      <c r="T2899" s="6">
        <f>R2899-S2899</f>
        <v>6.5060000000000002</v>
      </c>
      <c r="U2899" s="6">
        <v>6.5060000000000002</v>
      </c>
      <c r="V2899" s="6">
        <f>U2899-S2899</f>
        <v>6.5060000000000002</v>
      </c>
      <c r="W2899" s="6">
        <f>100 - (1 - (((U2899-T2899)/U2899)+(S2899/T2899)))*100</f>
        <v>0</v>
      </c>
      <c r="X2899" s="13">
        <v>6.7972969436228379</v>
      </c>
      <c r="Y2899" s="13">
        <f>(X2899-U2899)/U2899*100</f>
        <v>4.4773584940491489</v>
      </c>
      <c r="Z2899" s="14">
        <f>IF(W2899&gt;10,"NA",Y2899)</f>
        <v>4.4773584940491489</v>
      </c>
    </row>
    <row r="2900" spans="1:26" ht="19" x14ac:dyDescent="0.25">
      <c r="A2900" s="23">
        <v>2899</v>
      </c>
      <c r="B2900" s="5" t="s">
        <v>25</v>
      </c>
      <c r="C2900" s="3" t="s">
        <v>7</v>
      </c>
      <c r="D2900" s="3" t="s">
        <v>7</v>
      </c>
      <c r="E2900" s="3" t="s">
        <v>47</v>
      </c>
      <c r="F2900" s="3" t="s">
        <v>18</v>
      </c>
      <c r="G2900" s="3">
        <v>7</v>
      </c>
      <c r="H2900" s="3" t="s">
        <v>17</v>
      </c>
      <c r="I2900" s="3" t="s">
        <v>56</v>
      </c>
      <c r="J2900" s="3">
        <v>405</v>
      </c>
      <c r="K2900" s="3">
        <v>35</v>
      </c>
      <c r="L2900" s="3">
        <v>0</v>
      </c>
      <c r="M2900" s="4">
        <f>PI()*(K2900/2)^2/1000+PI()*(L2900/2)^2/1000</f>
        <v>0.96211275016187414</v>
      </c>
      <c r="N2900" s="33">
        <v>0</v>
      </c>
      <c r="O2900" s="3">
        <v>3</v>
      </c>
      <c r="P2900" s="6">
        <v>8.6910000000000007</v>
      </c>
      <c r="Q2900" s="6">
        <v>16.401</v>
      </c>
      <c r="R2900" s="6">
        <v>16.016999999999999</v>
      </c>
      <c r="S2900" s="6">
        <v>0</v>
      </c>
      <c r="T2900" s="6">
        <f>R2900-S2900</f>
        <v>16.016999999999999</v>
      </c>
      <c r="U2900" s="6">
        <v>16.016999999999999</v>
      </c>
      <c r="V2900" s="6">
        <f>U2900-S2900</f>
        <v>16.016999999999999</v>
      </c>
      <c r="W2900" s="6">
        <f>100 - (1 - (((U2900-T2900)/U2900)+(S2900/T2900)))*100</f>
        <v>0</v>
      </c>
      <c r="X2900" s="13">
        <v>16.61572725643094</v>
      </c>
      <c r="Y2900" s="13">
        <f>(X2900-U2900)/U2900*100</f>
        <v>3.7380736494408486</v>
      </c>
      <c r="Z2900" s="14">
        <f>IF(W2900&gt;10,"NA",Y2900)</f>
        <v>3.7380736494408486</v>
      </c>
    </row>
    <row r="2901" spans="1:26" ht="19" x14ac:dyDescent="0.25">
      <c r="A2901" s="23">
        <v>2900</v>
      </c>
      <c r="B2901" s="5" t="s">
        <v>25</v>
      </c>
      <c r="C2901" s="3" t="s">
        <v>7</v>
      </c>
      <c r="D2901" s="3" t="s">
        <v>7</v>
      </c>
      <c r="E2901" s="3" t="s">
        <v>47</v>
      </c>
      <c r="F2901" s="3" t="s">
        <v>18</v>
      </c>
      <c r="G2901" s="3">
        <v>7</v>
      </c>
      <c r="H2901" s="3" t="s">
        <v>17</v>
      </c>
      <c r="I2901" s="3" t="s">
        <v>56</v>
      </c>
      <c r="J2901" s="3">
        <v>405</v>
      </c>
      <c r="K2901" s="3">
        <v>35</v>
      </c>
      <c r="L2901" s="3">
        <v>0</v>
      </c>
      <c r="M2901" s="4">
        <f>PI()*(K2901/2)^2/1000+PI()*(L2901/2)^2/1000</f>
        <v>0.96211275016187414</v>
      </c>
      <c r="N2901" s="33">
        <v>0</v>
      </c>
      <c r="O2901" s="3">
        <v>4</v>
      </c>
      <c r="P2901" s="6">
        <v>6.7130000000000001</v>
      </c>
      <c r="Q2901" s="6">
        <v>13.824</v>
      </c>
      <c r="R2901" s="6">
        <v>13.557</v>
      </c>
      <c r="S2901" s="6">
        <v>0</v>
      </c>
      <c r="T2901" s="6">
        <f>R2901-S2901</f>
        <v>13.557</v>
      </c>
      <c r="U2901" s="6">
        <v>13.557</v>
      </c>
      <c r="V2901" s="6">
        <f>U2901-S2901</f>
        <v>13.557</v>
      </c>
      <c r="W2901" s="6">
        <f>100 - (1 - (((U2901-T2901)/U2901)+(S2901/T2901)))*100</f>
        <v>0</v>
      </c>
      <c r="X2901" s="13">
        <v>14.21667554001972</v>
      </c>
      <c r="Y2901" s="13">
        <f>(X2901-U2901)/U2901*100</f>
        <v>4.8659403999389212</v>
      </c>
      <c r="Z2901" s="14">
        <f>IF(W2901&gt;10,"NA",Y2901)</f>
        <v>4.8659403999389212</v>
      </c>
    </row>
    <row r="2902" spans="1:26" ht="19" x14ac:dyDescent="0.25">
      <c r="A2902" s="23">
        <v>2901</v>
      </c>
      <c r="B2902" s="5" t="s">
        <v>25</v>
      </c>
      <c r="C2902" s="3" t="s">
        <v>7</v>
      </c>
      <c r="D2902" s="3" t="s">
        <v>7</v>
      </c>
      <c r="E2902" s="3" t="s">
        <v>47</v>
      </c>
      <c r="F2902" s="3" t="s">
        <v>18</v>
      </c>
      <c r="G2902" s="3">
        <v>7</v>
      </c>
      <c r="H2902" s="3" t="s">
        <v>17</v>
      </c>
      <c r="I2902" s="3" t="s">
        <v>56</v>
      </c>
      <c r="J2902" s="3">
        <v>405</v>
      </c>
      <c r="K2902" s="3">
        <v>35</v>
      </c>
      <c r="L2902" s="3">
        <v>0</v>
      </c>
      <c r="M2902" s="4">
        <f>PI()*(K2902/2)^2/1000+PI()*(L2902/2)^2/1000</f>
        <v>0.96211275016187414</v>
      </c>
      <c r="N2902" s="33">
        <v>0</v>
      </c>
      <c r="O2902" s="3">
        <v>5</v>
      </c>
      <c r="P2902" s="6">
        <v>3.1179999999999999</v>
      </c>
      <c r="Q2902" s="6">
        <v>2.9910000000000001</v>
      </c>
      <c r="R2902" s="6">
        <v>2.8140000000000001</v>
      </c>
      <c r="S2902" s="6">
        <v>0</v>
      </c>
      <c r="T2902" s="6">
        <f>R2902-S2902</f>
        <v>2.8140000000000001</v>
      </c>
      <c r="U2902" s="6">
        <v>3.0819999999999999</v>
      </c>
      <c r="V2902" s="6">
        <f>U2902-S2902</f>
        <v>3.0819999999999999</v>
      </c>
      <c r="W2902" s="6">
        <f>100 - (1 - (((U2902-T2902)/U2902)+(S2902/T2902)))*100</f>
        <v>8.6956521739130324</v>
      </c>
      <c r="X2902" s="13">
        <v>3.1277112126915831</v>
      </c>
      <c r="Y2902" s="13">
        <f>(X2902-U2902)/U2902*100</f>
        <v>1.4831671866185365</v>
      </c>
      <c r="Z2902" s="14">
        <f>IF(W2902&gt;10,"NA",Y2902)</f>
        <v>1.4831671866185365</v>
      </c>
    </row>
    <row r="2903" spans="1:26" ht="19" x14ac:dyDescent="0.25">
      <c r="A2903" s="23">
        <v>2902</v>
      </c>
      <c r="B2903" s="5" t="s">
        <v>25</v>
      </c>
      <c r="C2903" s="3" t="s">
        <v>7</v>
      </c>
      <c r="D2903" s="3" t="s">
        <v>7</v>
      </c>
      <c r="E2903" s="3" t="s">
        <v>47</v>
      </c>
      <c r="F2903" s="3" t="s">
        <v>18</v>
      </c>
      <c r="G2903" s="3">
        <v>7</v>
      </c>
      <c r="H2903" s="3" t="s">
        <v>17</v>
      </c>
      <c r="I2903" s="3" t="s">
        <v>56</v>
      </c>
      <c r="J2903" s="3">
        <v>405</v>
      </c>
      <c r="K2903" s="3">
        <v>35</v>
      </c>
      <c r="L2903" s="3">
        <v>0</v>
      </c>
      <c r="M2903" s="4">
        <f>PI()*(K2903/2)^2/1000+PI()*(L2903/2)^2/1000</f>
        <v>0.96211275016187414</v>
      </c>
      <c r="N2903" s="33">
        <v>0</v>
      </c>
      <c r="O2903" s="3">
        <v>6</v>
      </c>
      <c r="P2903" s="6">
        <v>7.9089999999999998</v>
      </c>
      <c r="Q2903" s="6">
        <v>17.468</v>
      </c>
      <c r="R2903" s="6">
        <v>17.18</v>
      </c>
      <c r="S2903" s="6">
        <v>0</v>
      </c>
      <c r="T2903" s="6">
        <f>R2903-S2903</f>
        <v>17.18</v>
      </c>
      <c r="U2903" s="6">
        <v>17.18</v>
      </c>
      <c r="V2903" s="6">
        <f>U2903-S2903</f>
        <v>17.18</v>
      </c>
      <c r="W2903" s="6">
        <f>100 - (1 - (((U2903-T2903)/U2903)+(S2903/T2903)))*100</f>
        <v>0</v>
      </c>
      <c r="X2903" s="13">
        <v>17.731223447163213</v>
      </c>
      <c r="Y2903" s="13">
        <f>(X2903-U2903)/U2903*100</f>
        <v>3.2085183187614281</v>
      </c>
      <c r="Z2903" s="14">
        <f>IF(W2903&gt;10,"NA",Y2903)</f>
        <v>3.2085183187614281</v>
      </c>
    </row>
    <row r="2904" spans="1:26" ht="19" x14ac:dyDescent="0.25">
      <c r="A2904" s="23">
        <v>2903</v>
      </c>
      <c r="B2904" s="5" t="s">
        <v>25</v>
      </c>
      <c r="C2904" s="3" t="s">
        <v>7</v>
      </c>
      <c r="D2904" s="3" t="s">
        <v>7</v>
      </c>
      <c r="E2904" s="3" t="s">
        <v>47</v>
      </c>
      <c r="F2904" s="3" t="s">
        <v>18</v>
      </c>
      <c r="G2904" s="3">
        <v>7</v>
      </c>
      <c r="H2904" s="3" t="s">
        <v>17</v>
      </c>
      <c r="I2904" s="3" t="s">
        <v>56</v>
      </c>
      <c r="J2904" s="3">
        <v>405</v>
      </c>
      <c r="K2904" s="3">
        <v>35</v>
      </c>
      <c r="L2904" s="3">
        <v>0</v>
      </c>
      <c r="M2904" s="4">
        <f>PI()*(K2904/2)^2/1000+PI()*(L2904/2)^2/1000</f>
        <v>0.96211275016187414</v>
      </c>
      <c r="N2904" s="33">
        <v>0</v>
      </c>
      <c r="O2904" s="3">
        <v>7</v>
      </c>
      <c r="P2904" s="6">
        <v>4.6139999999999999</v>
      </c>
      <c r="Q2904" s="6">
        <v>7.5659999999999998</v>
      </c>
      <c r="R2904" s="6">
        <v>7.3540000000000001</v>
      </c>
      <c r="S2904" s="6">
        <v>0</v>
      </c>
      <c r="T2904" s="6">
        <f>R2904-S2904</f>
        <v>7.3540000000000001</v>
      </c>
      <c r="U2904" s="6">
        <v>7.4180000000000001</v>
      </c>
      <c r="V2904" s="6">
        <f>U2904-S2904</f>
        <v>7.4180000000000001</v>
      </c>
      <c r="W2904" s="6">
        <f>100 - (1 - (((U2904-T2904)/U2904)+(S2904/T2904)))*100</f>
        <v>0.86276624427070203</v>
      </c>
      <c r="X2904" s="13">
        <v>7.6967487675898543</v>
      </c>
      <c r="Y2904" s="13">
        <f>(X2904-U2904)/U2904*100</f>
        <v>3.7577348016966043</v>
      </c>
      <c r="Z2904" s="14">
        <f>IF(W2904&gt;10,"NA",Y2904)</f>
        <v>3.7577348016966043</v>
      </c>
    </row>
    <row r="2905" spans="1:26" ht="19" x14ac:dyDescent="0.25">
      <c r="A2905" s="23">
        <v>2904</v>
      </c>
      <c r="B2905" s="5" t="s">
        <v>25</v>
      </c>
      <c r="C2905" s="3" t="s">
        <v>7</v>
      </c>
      <c r="D2905" s="3" t="s">
        <v>7</v>
      </c>
      <c r="E2905" s="3" t="s">
        <v>47</v>
      </c>
      <c r="F2905" s="3" t="s">
        <v>18</v>
      </c>
      <c r="G2905" s="3">
        <v>7</v>
      </c>
      <c r="H2905" s="3" t="s">
        <v>17</v>
      </c>
      <c r="I2905" s="3" t="s">
        <v>56</v>
      </c>
      <c r="J2905" s="3">
        <v>405</v>
      </c>
      <c r="K2905" s="3">
        <v>35</v>
      </c>
      <c r="L2905" s="3">
        <v>0</v>
      </c>
      <c r="M2905" s="4">
        <f>PI()*(K2905/2)^2/1000+PI()*(L2905/2)^2/1000</f>
        <v>0.96211275016187414</v>
      </c>
      <c r="N2905" s="33">
        <v>0</v>
      </c>
      <c r="O2905" s="3">
        <v>8</v>
      </c>
      <c r="P2905" s="6" t="s">
        <v>13</v>
      </c>
      <c r="Q2905" s="6">
        <v>9.2940000000000005</v>
      </c>
      <c r="R2905" s="6">
        <v>9.0540000000000003</v>
      </c>
      <c r="S2905" s="6">
        <v>0</v>
      </c>
      <c r="T2905" s="6">
        <f>R2905-S2905</f>
        <v>9.0540000000000003</v>
      </c>
      <c r="U2905" s="6">
        <v>10.295999999999999</v>
      </c>
      <c r="V2905" s="6">
        <f>U2905-S2905</f>
        <v>10.295999999999999</v>
      </c>
      <c r="W2905" s="6">
        <f>100 - (1 - (((U2905-T2905)/U2905)+(S2905/T2905)))*100</f>
        <v>12.062937062937053</v>
      </c>
      <c r="X2905" s="13">
        <v>10.295999999999999</v>
      </c>
      <c r="Y2905" s="13">
        <f>(X2905-U2905)/U2905*100</f>
        <v>0</v>
      </c>
      <c r="Z2905" s="14" t="str">
        <f>IF(W2905&gt;10,"NA",Y2905)</f>
        <v>NA</v>
      </c>
    </row>
    <row r="2906" spans="1:26" ht="19" x14ac:dyDescent="0.25">
      <c r="A2906" s="23">
        <v>2905</v>
      </c>
      <c r="B2906" s="5" t="s">
        <v>25</v>
      </c>
      <c r="C2906" s="3" t="s">
        <v>7</v>
      </c>
      <c r="D2906" s="3" t="s">
        <v>7</v>
      </c>
      <c r="E2906" s="3" t="s">
        <v>47</v>
      </c>
      <c r="F2906" s="3" t="s">
        <v>18</v>
      </c>
      <c r="G2906" s="3">
        <v>8</v>
      </c>
      <c r="H2906" s="3" t="s">
        <v>9</v>
      </c>
      <c r="I2906" s="3" t="s">
        <v>56</v>
      </c>
      <c r="J2906" s="3">
        <v>409</v>
      </c>
      <c r="K2906" s="3">
        <v>37</v>
      </c>
      <c r="L2906" s="3">
        <v>0</v>
      </c>
      <c r="M2906" s="4">
        <f>PI()*(K2906/2)^2/1000+PI()*(L2906/2)^2/1000</f>
        <v>1.0752100856911069</v>
      </c>
      <c r="N2906" s="33">
        <v>0</v>
      </c>
      <c r="O2906" s="3">
        <v>1</v>
      </c>
      <c r="P2906" s="6">
        <v>6.4560000000000004</v>
      </c>
      <c r="Q2906" s="6">
        <v>9.2059999999999995</v>
      </c>
      <c r="R2906" s="6">
        <v>8.9610000000000003</v>
      </c>
      <c r="S2906" s="6">
        <v>0</v>
      </c>
      <c r="T2906" s="6">
        <f>R2906-S2906</f>
        <v>8.9610000000000003</v>
      </c>
      <c r="U2906" s="6">
        <v>8.9610000000000003</v>
      </c>
      <c r="V2906" s="6">
        <f>U2906-S2906</f>
        <v>8.9610000000000003</v>
      </c>
      <c r="W2906" s="6">
        <f>100 - (1 - (((U2906-T2906)/U2906)+(S2906/T2906)))*100</f>
        <v>0</v>
      </c>
      <c r="X2906" s="13">
        <v>9.2890451734337187</v>
      </c>
      <c r="Y2906" s="13">
        <f>(X2906-U2906)/U2906*100</f>
        <v>3.6608098809699632</v>
      </c>
      <c r="Z2906" s="14">
        <f>IF(W2906&gt;10,"NA",Y2906)</f>
        <v>3.6608098809699632</v>
      </c>
    </row>
    <row r="2907" spans="1:26" ht="19" x14ac:dyDescent="0.25">
      <c r="A2907" s="23">
        <v>2906</v>
      </c>
      <c r="B2907" s="5" t="s">
        <v>25</v>
      </c>
      <c r="C2907" s="3" t="s">
        <v>7</v>
      </c>
      <c r="D2907" s="3" t="s">
        <v>7</v>
      </c>
      <c r="E2907" s="3" t="s">
        <v>47</v>
      </c>
      <c r="F2907" s="3" t="s">
        <v>18</v>
      </c>
      <c r="G2907" s="3">
        <v>8</v>
      </c>
      <c r="H2907" s="3" t="s">
        <v>9</v>
      </c>
      <c r="I2907" s="3" t="s">
        <v>56</v>
      </c>
      <c r="J2907" s="3">
        <v>409</v>
      </c>
      <c r="K2907" s="3">
        <v>37</v>
      </c>
      <c r="L2907" s="3">
        <v>0</v>
      </c>
      <c r="M2907" s="4">
        <f>PI()*(K2907/2)^2/1000+PI()*(L2907/2)^2/1000</f>
        <v>1.0752100856911069</v>
      </c>
      <c r="N2907" s="33">
        <v>0</v>
      </c>
      <c r="O2907" s="3">
        <v>2</v>
      </c>
      <c r="P2907" s="6">
        <v>5.8369999999999997</v>
      </c>
      <c r="Q2907" s="6">
        <v>10.96</v>
      </c>
      <c r="R2907" s="6">
        <v>10.625999999999999</v>
      </c>
      <c r="S2907" s="6">
        <v>0</v>
      </c>
      <c r="T2907" s="6">
        <f>R2907-S2907</f>
        <v>10.625999999999999</v>
      </c>
      <c r="U2907" s="6">
        <v>10.625999999999999</v>
      </c>
      <c r="V2907" s="6">
        <f>U2907-S2907</f>
        <v>10.625999999999999</v>
      </c>
      <c r="W2907" s="6">
        <f>100 - (1 - (((U2907-T2907)/U2907)+(S2907/T2907)))*100</f>
        <v>0</v>
      </c>
      <c r="X2907" s="13">
        <v>10.902059872725642</v>
      </c>
      <c r="Y2907" s="13">
        <f>(X2907-U2907)/U2907*100</f>
        <v>2.597966052377592</v>
      </c>
      <c r="Z2907" s="14">
        <f>IF(W2907&gt;10,"NA",Y2907)</f>
        <v>2.597966052377592</v>
      </c>
    </row>
    <row r="2908" spans="1:26" ht="19" x14ac:dyDescent="0.25">
      <c r="A2908" s="23">
        <v>2907</v>
      </c>
      <c r="B2908" s="5" t="s">
        <v>25</v>
      </c>
      <c r="C2908" s="3" t="s">
        <v>7</v>
      </c>
      <c r="D2908" s="3" t="s">
        <v>7</v>
      </c>
      <c r="E2908" s="3" t="s">
        <v>47</v>
      </c>
      <c r="F2908" s="3" t="s">
        <v>18</v>
      </c>
      <c r="G2908" s="3">
        <v>8</v>
      </c>
      <c r="H2908" s="3" t="s">
        <v>9</v>
      </c>
      <c r="I2908" s="3" t="s">
        <v>56</v>
      </c>
      <c r="J2908" s="3">
        <v>409</v>
      </c>
      <c r="K2908" s="3">
        <v>37</v>
      </c>
      <c r="L2908" s="3">
        <v>0</v>
      </c>
      <c r="M2908" s="4">
        <f>PI()*(K2908/2)^2/1000+PI()*(L2908/2)^2/1000</f>
        <v>1.0752100856911069</v>
      </c>
      <c r="N2908" s="33">
        <v>0</v>
      </c>
      <c r="O2908" s="3">
        <v>3</v>
      </c>
      <c r="P2908" s="6">
        <v>6.085</v>
      </c>
      <c r="Q2908" s="6">
        <v>10.7</v>
      </c>
      <c r="R2908" s="6">
        <v>10.455</v>
      </c>
      <c r="S2908" s="6">
        <v>0</v>
      </c>
      <c r="T2908" s="6">
        <f>R2908-S2908</f>
        <v>10.455</v>
      </c>
      <c r="U2908" s="6">
        <v>10.471</v>
      </c>
      <c r="V2908" s="6">
        <f>U2908-S2908</f>
        <v>10.471</v>
      </c>
      <c r="W2908" s="6">
        <f>100 - (1 - (((U2908-T2908)/U2908)+(S2908/T2908)))*100</f>
        <v>0.15280297965810519</v>
      </c>
      <c r="X2908" s="13">
        <v>10.847445280989513</v>
      </c>
      <c r="Y2908" s="13">
        <f>(X2908-U2908)/U2908*100</f>
        <v>3.5951225383393459</v>
      </c>
      <c r="Z2908" s="14">
        <f>IF(W2908&gt;10,"NA",Y2908)</f>
        <v>3.5951225383393459</v>
      </c>
    </row>
    <row r="2909" spans="1:26" ht="19" x14ac:dyDescent="0.25">
      <c r="A2909" s="23">
        <v>2908</v>
      </c>
      <c r="B2909" s="5" t="s">
        <v>25</v>
      </c>
      <c r="C2909" s="3" t="s">
        <v>7</v>
      </c>
      <c r="D2909" s="3" t="s">
        <v>7</v>
      </c>
      <c r="E2909" s="3" t="s">
        <v>47</v>
      </c>
      <c r="F2909" s="3" t="s">
        <v>18</v>
      </c>
      <c r="G2909" s="3">
        <v>8</v>
      </c>
      <c r="H2909" s="3" t="s">
        <v>9</v>
      </c>
      <c r="I2909" s="3" t="s">
        <v>56</v>
      </c>
      <c r="J2909" s="3">
        <v>409</v>
      </c>
      <c r="K2909" s="3">
        <v>37</v>
      </c>
      <c r="L2909" s="3">
        <v>0</v>
      </c>
      <c r="M2909" s="4">
        <f>PI()*(K2909/2)^2/1000+PI()*(L2909/2)^2/1000</f>
        <v>1.0752100856911069</v>
      </c>
      <c r="N2909" s="33">
        <v>0</v>
      </c>
      <c r="O2909" s="3">
        <v>4</v>
      </c>
      <c r="P2909" s="6">
        <v>4.5629999999999997</v>
      </c>
      <c r="Q2909" s="6">
        <v>6.3250000000000002</v>
      </c>
      <c r="R2909" s="6">
        <v>6.12</v>
      </c>
      <c r="S2909" s="6">
        <v>0</v>
      </c>
      <c r="T2909" s="6">
        <f>R2909-S2909</f>
        <v>6.12</v>
      </c>
      <c r="U2909" s="6">
        <v>6.1369999999999996</v>
      </c>
      <c r="V2909" s="6">
        <f>U2909-S2909</f>
        <v>6.1369999999999996</v>
      </c>
      <c r="W2909" s="6">
        <f>100 - (1 - (((U2909-T2909)/U2909)+(S2909/T2909)))*100</f>
        <v>0.27700831024930039</v>
      </c>
      <c r="X2909" s="13">
        <v>6.4345710316393294</v>
      </c>
      <c r="Y2909" s="13">
        <f>(X2909-U2909)/U2909*100</f>
        <v>4.8488028619737635</v>
      </c>
      <c r="Z2909" s="14">
        <f>IF(W2909&gt;10,"NA",Y2909)</f>
        <v>4.8488028619737635</v>
      </c>
    </row>
    <row r="2910" spans="1:26" ht="19" x14ac:dyDescent="0.25">
      <c r="A2910" s="23">
        <v>2909</v>
      </c>
      <c r="B2910" s="5" t="s">
        <v>25</v>
      </c>
      <c r="C2910" s="3" t="s">
        <v>7</v>
      </c>
      <c r="D2910" s="3" t="s">
        <v>7</v>
      </c>
      <c r="E2910" s="3" t="s">
        <v>47</v>
      </c>
      <c r="F2910" s="3" t="s">
        <v>18</v>
      </c>
      <c r="G2910" s="3">
        <v>8</v>
      </c>
      <c r="H2910" s="3" t="s">
        <v>9</v>
      </c>
      <c r="I2910" s="3" t="s">
        <v>56</v>
      </c>
      <c r="J2910" s="3">
        <v>409</v>
      </c>
      <c r="K2910" s="3">
        <v>37</v>
      </c>
      <c r="L2910" s="3">
        <v>0</v>
      </c>
      <c r="M2910" s="4">
        <f>PI()*(K2910/2)^2/1000+PI()*(L2910/2)^2/1000</f>
        <v>1.0752100856911069</v>
      </c>
      <c r="N2910" s="33">
        <v>0</v>
      </c>
      <c r="O2910" s="3">
        <v>5</v>
      </c>
      <c r="P2910" s="6">
        <v>5.2229999999999999</v>
      </c>
      <c r="Q2910" s="6">
        <v>6.9450000000000003</v>
      </c>
      <c r="R2910" s="6">
        <v>6.6459999999999999</v>
      </c>
      <c r="S2910" s="6">
        <v>0</v>
      </c>
      <c r="T2910" s="6">
        <f>R2910-S2910</f>
        <v>6.6459999999999999</v>
      </c>
      <c r="U2910" s="6">
        <v>6.6459999999999999</v>
      </c>
      <c r="V2910" s="6">
        <f>U2910-S2910</f>
        <v>6.6459999999999999</v>
      </c>
      <c r="W2910" s="6">
        <f>100 - (1 - (((U2910-T2910)/U2910)+(S2910/T2910)))*100</f>
        <v>0</v>
      </c>
      <c r="X2910" s="13">
        <v>6.8494597113919511</v>
      </c>
      <c r="Y2910" s="13">
        <f>(X2910-U2910)/U2910*100</f>
        <v>3.0613859673781398</v>
      </c>
      <c r="Z2910" s="14">
        <f>IF(W2910&gt;10,"NA",Y2910)</f>
        <v>3.0613859673781398</v>
      </c>
    </row>
    <row r="2911" spans="1:26" ht="19" x14ac:dyDescent="0.25">
      <c r="A2911" s="23">
        <v>2910</v>
      </c>
      <c r="B2911" s="5" t="s">
        <v>25</v>
      </c>
      <c r="C2911" s="3" t="s">
        <v>7</v>
      </c>
      <c r="D2911" s="3" t="s">
        <v>7</v>
      </c>
      <c r="E2911" s="3" t="s">
        <v>47</v>
      </c>
      <c r="F2911" s="3" t="s">
        <v>18</v>
      </c>
      <c r="G2911" s="3">
        <v>8</v>
      </c>
      <c r="H2911" s="3" t="s">
        <v>9</v>
      </c>
      <c r="I2911" s="3" t="s">
        <v>56</v>
      </c>
      <c r="J2911" s="3">
        <v>409</v>
      </c>
      <c r="K2911" s="3">
        <v>37</v>
      </c>
      <c r="L2911" s="3">
        <v>0</v>
      </c>
      <c r="M2911" s="4">
        <f>PI()*(K2911/2)^2/1000+PI()*(L2911/2)^2/1000</f>
        <v>1.0752100856911069</v>
      </c>
      <c r="N2911" s="33">
        <v>0</v>
      </c>
      <c r="O2911" s="3">
        <v>6</v>
      </c>
      <c r="P2911" s="6">
        <v>4.1859999999999999</v>
      </c>
      <c r="Q2911" s="6">
        <v>6.6840000000000002</v>
      </c>
      <c r="R2911" s="6">
        <v>6.4470000000000001</v>
      </c>
      <c r="S2911" s="6">
        <v>0</v>
      </c>
      <c r="T2911" s="6">
        <f>R2911-S2911</f>
        <v>6.4470000000000001</v>
      </c>
      <c r="U2911" s="6">
        <v>6.5090000000000003</v>
      </c>
      <c r="V2911" s="6">
        <f>U2911-S2911</f>
        <v>6.5090000000000003</v>
      </c>
      <c r="W2911" s="6">
        <f>100 - (1 - (((U2911-T2911)/U2911)+(S2911/T2911)))*100</f>
        <v>0.95252726993393821</v>
      </c>
      <c r="X2911" s="13">
        <v>6.6676447969884389</v>
      </c>
      <c r="Y2911" s="13">
        <f>(X2911-U2911)/U2911*100</f>
        <v>2.4373144413648578</v>
      </c>
      <c r="Z2911" s="14">
        <f>IF(W2911&gt;10,"NA",Y2911)</f>
        <v>2.4373144413648578</v>
      </c>
    </row>
    <row r="2912" spans="1:26" ht="19" x14ac:dyDescent="0.25">
      <c r="A2912" s="23">
        <v>2911</v>
      </c>
      <c r="B2912" s="5" t="s">
        <v>25</v>
      </c>
      <c r="C2912" s="3" t="s">
        <v>7</v>
      </c>
      <c r="D2912" s="3" t="s">
        <v>7</v>
      </c>
      <c r="E2912" s="3" t="s">
        <v>47</v>
      </c>
      <c r="F2912" s="3" t="s">
        <v>18</v>
      </c>
      <c r="G2912" s="3">
        <v>8</v>
      </c>
      <c r="H2912" s="3" t="s">
        <v>9</v>
      </c>
      <c r="I2912" s="3" t="s">
        <v>56</v>
      </c>
      <c r="J2912" s="3">
        <v>409</v>
      </c>
      <c r="K2912" s="3">
        <v>37</v>
      </c>
      <c r="L2912" s="3">
        <v>0</v>
      </c>
      <c r="M2912" s="4">
        <f>PI()*(K2912/2)^2/1000+PI()*(L2912/2)^2/1000</f>
        <v>1.0752100856911069</v>
      </c>
      <c r="N2912" s="33">
        <v>0</v>
      </c>
      <c r="O2912" s="3">
        <v>7</v>
      </c>
      <c r="P2912" s="6">
        <v>6.2249999999999996</v>
      </c>
      <c r="Q2912" s="6">
        <v>10.419</v>
      </c>
      <c r="R2912" s="6">
        <v>10.130000000000001</v>
      </c>
      <c r="S2912" s="6">
        <v>0</v>
      </c>
      <c r="T2912" s="6">
        <f>R2912-S2912</f>
        <v>10.130000000000001</v>
      </c>
      <c r="U2912" s="6">
        <v>10.130000000000001</v>
      </c>
      <c r="V2912" s="6">
        <f>U2912-S2912</f>
        <v>10.130000000000001</v>
      </c>
      <c r="W2912" s="6">
        <f>100 - (1 - (((U2912-T2912)/U2912)+(S2912/T2912)))*100</f>
        <v>0</v>
      </c>
      <c r="X2912" s="13">
        <v>10.604141794389173</v>
      </c>
      <c r="Y2912" s="13">
        <f>(X2912-U2912)/U2912*100</f>
        <v>4.6805705270402029</v>
      </c>
      <c r="Z2912" s="14">
        <f>IF(W2912&gt;10,"NA",Y2912)</f>
        <v>4.6805705270402029</v>
      </c>
    </row>
    <row r="2913" spans="1:26" ht="19" x14ac:dyDescent="0.25">
      <c r="A2913" s="23">
        <v>2912</v>
      </c>
      <c r="B2913" s="5" t="s">
        <v>25</v>
      </c>
      <c r="C2913" s="3" t="s">
        <v>7</v>
      </c>
      <c r="D2913" s="3" t="s">
        <v>7</v>
      </c>
      <c r="E2913" s="3" t="s">
        <v>47</v>
      </c>
      <c r="F2913" s="3" t="s">
        <v>18</v>
      </c>
      <c r="G2913" s="3">
        <v>8</v>
      </c>
      <c r="H2913" s="3" t="s">
        <v>9</v>
      </c>
      <c r="I2913" s="3" t="s">
        <v>56</v>
      </c>
      <c r="J2913" s="3">
        <v>409</v>
      </c>
      <c r="K2913" s="3">
        <v>37</v>
      </c>
      <c r="L2913" s="3">
        <v>0</v>
      </c>
      <c r="M2913" s="4">
        <f>PI()*(K2913/2)^2/1000+PI()*(L2913/2)^2/1000</f>
        <v>1.0752100856911069</v>
      </c>
      <c r="N2913" s="33">
        <v>0</v>
      </c>
      <c r="O2913" s="3">
        <v>8</v>
      </c>
      <c r="P2913" s="6">
        <v>4.1500000000000004</v>
      </c>
      <c r="Q2913" s="6">
        <v>3.6819999999999999</v>
      </c>
      <c r="R2913" s="6">
        <v>3.5</v>
      </c>
      <c r="S2913" s="6">
        <v>0</v>
      </c>
      <c r="T2913" s="6">
        <f>R2913-S2913</f>
        <v>3.5</v>
      </c>
      <c r="U2913" s="6">
        <v>3.5049999999999999</v>
      </c>
      <c r="V2913" s="6">
        <f>U2913-S2913</f>
        <v>3.5049999999999999</v>
      </c>
      <c r="W2913" s="6">
        <f>100 - (1 - (((U2913-T2913)/U2913)+(S2913/T2913)))*100</f>
        <v>0.14265335235377563</v>
      </c>
      <c r="X2913" s="13">
        <v>3.7165263959845833</v>
      </c>
      <c r="Y2913" s="13">
        <f>(X2913-U2913)/U2913*100</f>
        <v>6.0349898997028095</v>
      </c>
      <c r="Z2913" s="14">
        <f>IF(W2913&gt;10,"NA",Y2913)</f>
        <v>6.0349898997028095</v>
      </c>
    </row>
    <row r="2914" spans="1:26" ht="19" x14ac:dyDescent="0.25">
      <c r="A2914" s="23">
        <v>2913</v>
      </c>
      <c r="B2914" s="5" t="s">
        <v>25</v>
      </c>
      <c r="C2914" s="3" t="s">
        <v>7</v>
      </c>
      <c r="D2914" s="3" t="s">
        <v>7</v>
      </c>
      <c r="E2914" s="3" t="s">
        <v>47</v>
      </c>
      <c r="F2914" s="3" t="s">
        <v>18</v>
      </c>
      <c r="G2914" s="3">
        <v>8</v>
      </c>
      <c r="H2914" s="3" t="s">
        <v>17</v>
      </c>
      <c r="I2914" s="3" t="s">
        <v>56</v>
      </c>
      <c r="J2914" s="3">
        <v>409</v>
      </c>
      <c r="K2914" s="3">
        <v>37</v>
      </c>
      <c r="L2914" s="3">
        <v>0</v>
      </c>
      <c r="M2914" s="4">
        <f>PI()*(K2914/2)^2/1000+PI()*(L2914/2)^2/1000</f>
        <v>1.0752100856911069</v>
      </c>
      <c r="N2914" s="33">
        <v>0</v>
      </c>
      <c r="O2914" s="3">
        <v>1</v>
      </c>
      <c r="P2914" s="6">
        <v>3.0219999999999998</v>
      </c>
      <c r="Q2914" s="6">
        <v>3.49</v>
      </c>
      <c r="R2914" s="6">
        <v>3.347</v>
      </c>
      <c r="S2914" s="6">
        <v>0</v>
      </c>
      <c r="T2914" s="6">
        <f>R2914-S2914</f>
        <v>3.347</v>
      </c>
      <c r="U2914" s="6">
        <v>3.347</v>
      </c>
      <c r="V2914" s="6">
        <f>U2914-S2914</f>
        <v>3.347</v>
      </c>
      <c r="W2914" s="6">
        <f>100 - (1 - (((U2914-T2914)/U2914)+(S2914/T2914)))*100</f>
        <v>0</v>
      </c>
      <c r="X2914" s="13">
        <v>3.4644150757372052</v>
      </c>
      <c r="Y2914" s="13">
        <f>(X2914-U2914)/U2914*100</f>
        <v>3.5080691884435384</v>
      </c>
      <c r="Z2914" s="14">
        <f>IF(W2914&gt;10,"NA",Y2914)</f>
        <v>3.5080691884435384</v>
      </c>
    </row>
    <row r="2915" spans="1:26" ht="19" x14ac:dyDescent="0.25">
      <c r="A2915" s="23">
        <v>2914</v>
      </c>
      <c r="B2915" s="5" t="s">
        <v>25</v>
      </c>
      <c r="C2915" s="3" t="s">
        <v>7</v>
      </c>
      <c r="D2915" s="3" t="s">
        <v>7</v>
      </c>
      <c r="E2915" s="3" t="s">
        <v>47</v>
      </c>
      <c r="F2915" s="3" t="s">
        <v>18</v>
      </c>
      <c r="G2915" s="3">
        <v>8</v>
      </c>
      <c r="H2915" s="3" t="s">
        <v>17</v>
      </c>
      <c r="I2915" s="3" t="s">
        <v>56</v>
      </c>
      <c r="J2915" s="3">
        <v>409</v>
      </c>
      <c r="K2915" s="3">
        <v>37</v>
      </c>
      <c r="L2915" s="3">
        <v>0</v>
      </c>
      <c r="M2915" s="4">
        <f>PI()*(K2915/2)^2/1000+PI()*(L2915/2)^2/1000</f>
        <v>1.0752100856911069</v>
      </c>
      <c r="N2915" s="33">
        <v>0</v>
      </c>
      <c r="O2915" s="3">
        <v>2</v>
      </c>
      <c r="P2915" s="6">
        <v>4.5410000000000004</v>
      </c>
      <c r="Q2915" s="6">
        <v>3.1989999999999998</v>
      </c>
      <c r="R2915" s="6">
        <v>3.0289999999999999</v>
      </c>
      <c r="S2915" s="6">
        <v>0</v>
      </c>
      <c r="T2915" s="6">
        <f>R2915-S2915</f>
        <v>3.0289999999999999</v>
      </c>
      <c r="U2915" s="6">
        <v>4.1539999999999999</v>
      </c>
      <c r="V2915" s="6">
        <f>U2915-S2915</f>
        <v>4.1539999999999999</v>
      </c>
      <c r="W2915" s="6">
        <f>100 - (1 - (((U2915-T2915)/U2915)+(S2915/T2915)))*100</f>
        <v>27.082330284063545</v>
      </c>
      <c r="X2915" s="13">
        <v>4.1539999999999999</v>
      </c>
      <c r="Y2915" s="13">
        <f>(X2915-U2915)/U2915*100</f>
        <v>0</v>
      </c>
      <c r="Z2915" s="14" t="str">
        <f>IF(W2915&gt;10,"NA",Y2915)</f>
        <v>NA</v>
      </c>
    </row>
    <row r="2916" spans="1:26" ht="19" x14ac:dyDescent="0.25">
      <c r="A2916" s="23">
        <v>2915</v>
      </c>
      <c r="B2916" s="5" t="s">
        <v>25</v>
      </c>
      <c r="C2916" s="3" t="s">
        <v>7</v>
      </c>
      <c r="D2916" s="3" t="s">
        <v>7</v>
      </c>
      <c r="E2916" s="3" t="s">
        <v>47</v>
      </c>
      <c r="F2916" s="3" t="s">
        <v>18</v>
      </c>
      <c r="G2916" s="3">
        <v>8</v>
      </c>
      <c r="H2916" s="3" t="s">
        <v>17</v>
      </c>
      <c r="I2916" s="3" t="s">
        <v>56</v>
      </c>
      <c r="J2916" s="3">
        <v>409</v>
      </c>
      <c r="K2916" s="3">
        <v>37</v>
      </c>
      <c r="L2916" s="3">
        <v>0</v>
      </c>
      <c r="M2916" s="4">
        <f>PI()*(K2916/2)^2/1000+PI()*(L2916/2)^2/1000</f>
        <v>1.0752100856911069</v>
      </c>
      <c r="N2916" s="33">
        <v>0</v>
      </c>
      <c r="O2916" s="3">
        <v>3</v>
      </c>
      <c r="P2916" s="6">
        <v>2.0059999999999998</v>
      </c>
      <c r="Q2916" s="6">
        <v>1.587</v>
      </c>
      <c r="R2916" s="6">
        <v>1.482</v>
      </c>
      <c r="S2916" s="6">
        <v>0</v>
      </c>
      <c r="T2916" s="6">
        <f>R2916-S2916</f>
        <v>1.482</v>
      </c>
      <c r="U2916" s="6">
        <v>1.482</v>
      </c>
      <c r="V2916" s="6">
        <f>U2916-S2916</f>
        <v>1.482</v>
      </c>
      <c r="W2916" s="6">
        <f>100 - (1 - (((U2916-T2916)/U2916)+(S2916/T2916)))*100</f>
        <v>0</v>
      </c>
      <c r="X2916" s="13">
        <v>1.6047928654656269</v>
      </c>
      <c r="Y2916" s="13">
        <f>(X2916-U2916)/U2916*100</f>
        <v>8.2856184524714553</v>
      </c>
      <c r="Z2916" s="14">
        <f>IF(W2916&gt;10,"NA",Y2916)</f>
        <v>8.2856184524714553</v>
      </c>
    </row>
    <row r="2917" spans="1:26" ht="19" x14ac:dyDescent="0.25">
      <c r="A2917" s="23">
        <v>2916</v>
      </c>
      <c r="B2917" s="5" t="s">
        <v>25</v>
      </c>
      <c r="C2917" s="3" t="s">
        <v>7</v>
      </c>
      <c r="D2917" s="3" t="s">
        <v>7</v>
      </c>
      <c r="E2917" s="3" t="s">
        <v>47</v>
      </c>
      <c r="F2917" s="3" t="s">
        <v>18</v>
      </c>
      <c r="G2917" s="3">
        <v>8</v>
      </c>
      <c r="H2917" s="3" t="s">
        <v>17</v>
      </c>
      <c r="I2917" s="3" t="s">
        <v>56</v>
      </c>
      <c r="J2917" s="3">
        <v>409</v>
      </c>
      <c r="K2917" s="3">
        <v>37</v>
      </c>
      <c r="L2917" s="3">
        <v>0</v>
      </c>
      <c r="M2917" s="4">
        <f>PI()*(K2917/2)^2/1000+PI()*(L2917/2)^2/1000</f>
        <v>1.0752100856911069</v>
      </c>
      <c r="N2917" s="33">
        <v>0</v>
      </c>
      <c r="O2917" s="3">
        <v>4</v>
      </c>
      <c r="P2917" s="6">
        <v>1.869</v>
      </c>
      <c r="Q2917" s="6">
        <v>1.2729999999999999</v>
      </c>
      <c r="R2917" s="6">
        <v>1.2090000000000001</v>
      </c>
      <c r="S2917" s="6">
        <v>0</v>
      </c>
      <c r="T2917" s="6">
        <f>R2917-S2917</f>
        <v>1.2090000000000001</v>
      </c>
      <c r="U2917" s="6">
        <v>1.2090000000000001</v>
      </c>
      <c r="V2917" s="6">
        <f>U2917-S2917</f>
        <v>1.2090000000000001</v>
      </c>
      <c r="W2917" s="6">
        <f>100 - (1 - (((U2917-T2917)/U2917)+(S2917/T2917)))*100</f>
        <v>0</v>
      </c>
      <c r="X2917" s="13">
        <v>1.2977335305189568</v>
      </c>
      <c r="Y2917" s="13">
        <f>(X2917-U2917)/U2917*100</f>
        <v>7.3394152621138717</v>
      </c>
      <c r="Z2917" s="14">
        <f>IF(W2917&gt;10,"NA",Y2917)</f>
        <v>7.3394152621138717</v>
      </c>
    </row>
    <row r="2918" spans="1:26" ht="19" x14ac:dyDescent="0.25">
      <c r="A2918" s="23">
        <v>2917</v>
      </c>
      <c r="B2918" s="5" t="s">
        <v>25</v>
      </c>
      <c r="C2918" s="3" t="s">
        <v>7</v>
      </c>
      <c r="D2918" s="3" t="s">
        <v>7</v>
      </c>
      <c r="E2918" s="3" t="s">
        <v>47</v>
      </c>
      <c r="F2918" s="3" t="s">
        <v>18</v>
      </c>
      <c r="G2918" s="3">
        <v>8</v>
      </c>
      <c r="H2918" s="3" t="s">
        <v>17</v>
      </c>
      <c r="I2918" s="3" t="s">
        <v>56</v>
      </c>
      <c r="J2918" s="3">
        <v>409</v>
      </c>
      <c r="K2918" s="3">
        <v>37</v>
      </c>
      <c r="L2918" s="3">
        <v>0</v>
      </c>
      <c r="M2918" s="4">
        <f>PI()*(K2918/2)^2/1000+PI()*(L2918/2)^2/1000</f>
        <v>1.0752100856911069</v>
      </c>
      <c r="N2918" s="33">
        <v>0</v>
      </c>
      <c r="O2918" s="3">
        <v>5</v>
      </c>
      <c r="P2918" s="6">
        <v>4.585</v>
      </c>
      <c r="Q2918" s="6">
        <v>7.2880000000000003</v>
      </c>
      <c r="R2918" s="6">
        <v>7.06</v>
      </c>
      <c r="S2918" s="6">
        <v>0</v>
      </c>
      <c r="T2918" s="6">
        <f>R2918-S2918</f>
        <v>7.06</v>
      </c>
      <c r="U2918" s="6">
        <v>7.06</v>
      </c>
      <c r="V2918" s="6">
        <f>U2918-S2918</f>
        <v>7.06</v>
      </c>
      <c r="W2918" s="6">
        <f>100 - (1 - (((U2918-T2918)/U2918)+(S2918/T2918)))*100</f>
        <v>0</v>
      </c>
      <c r="X2918" s="13">
        <v>7.3073783275073936</v>
      </c>
      <c r="Y2918" s="13">
        <f>(X2918-U2918)/U2918*100</f>
        <v>3.5039423159687533</v>
      </c>
      <c r="Z2918" s="14">
        <f>IF(W2918&gt;10,"NA",Y2918)</f>
        <v>3.5039423159687533</v>
      </c>
    </row>
    <row r="2919" spans="1:26" ht="19" x14ac:dyDescent="0.25">
      <c r="A2919" s="23">
        <v>2918</v>
      </c>
      <c r="B2919" s="5" t="s">
        <v>25</v>
      </c>
      <c r="C2919" s="3" t="s">
        <v>7</v>
      </c>
      <c r="D2919" s="3" t="s">
        <v>7</v>
      </c>
      <c r="E2919" s="3" t="s">
        <v>47</v>
      </c>
      <c r="F2919" s="3" t="s">
        <v>18</v>
      </c>
      <c r="G2919" s="3">
        <v>8</v>
      </c>
      <c r="H2919" s="3" t="s">
        <v>17</v>
      </c>
      <c r="I2919" s="3" t="s">
        <v>56</v>
      </c>
      <c r="J2919" s="3">
        <v>409</v>
      </c>
      <c r="K2919" s="3">
        <v>37</v>
      </c>
      <c r="L2919" s="3">
        <v>0</v>
      </c>
      <c r="M2919" s="4">
        <f>PI()*(K2919/2)^2/1000+PI()*(L2919/2)^2/1000</f>
        <v>1.0752100856911069</v>
      </c>
      <c r="N2919" s="33">
        <v>0</v>
      </c>
      <c r="O2919" s="3">
        <v>6</v>
      </c>
      <c r="P2919" s="6">
        <v>5.8230000000000004</v>
      </c>
      <c r="Q2919" s="6">
        <v>8.9640000000000004</v>
      </c>
      <c r="R2919" s="6">
        <v>8.7469999999999999</v>
      </c>
      <c r="S2919" s="6">
        <v>0</v>
      </c>
      <c r="T2919" s="6">
        <f>R2919-S2919</f>
        <v>8.7469999999999999</v>
      </c>
      <c r="U2919" s="6">
        <v>8.7550000000000008</v>
      </c>
      <c r="V2919" s="6">
        <f>U2919-S2919</f>
        <v>8.7550000000000008</v>
      </c>
      <c r="W2919" s="6">
        <f>100 - (1 - (((U2919-T2919)/U2919)+(S2919/T2919)))*100</f>
        <v>9.1376356367803169E-2</v>
      </c>
      <c r="X2919" s="13">
        <v>8.9432226404947581</v>
      </c>
      <c r="Y2919" s="13">
        <f>(X2919-U2919)/U2919*100</f>
        <v>2.1498873842919171</v>
      </c>
      <c r="Z2919" s="14">
        <f>IF(W2919&gt;10,"NA",Y2919)</f>
        <v>2.1498873842919171</v>
      </c>
    </row>
    <row r="2920" spans="1:26" ht="19" x14ac:dyDescent="0.25">
      <c r="A2920" s="23">
        <v>2919</v>
      </c>
      <c r="B2920" s="5" t="s">
        <v>25</v>
      </c>
      <c r="C2920" s="3" t="s">
        <v>7</v>
      </c>
      <c r="D2920" s="3" t="s">
        <v>7</v>
      </c>
      <c r="E2920" s="3" t="s">
        <v>47</v>
      </c>
      <c r="F2920" s="3" t="s">
        <v>18</v>
      </c>
      <c r="G2920" s="3">
        <v>8</v>
      </c>
      <c r="H2920" s="3" t="s">
        <v>17</v>
      </c>
      <c r="I2920" s="3" t="s">
        <v>56</v>
      </c>
      <c r="J2920" s="3">
        <v>409</v>
      </c>
      <c r="K2920" s="3">
        <v>37</v>
      </c>
      <c r="L2920" s="3">
        <v>0</v>
      </c>
      <c r="M2920" s="4">
        <f>PI()*(K2920/2)^2/1000+PI()*(L2920/2)^2/1000</f>
        <v>1.0752100856911069</v>
      </c>
      <c r="N2920" s="33">
        <v>0</v>
      </c>
      <c r="O2920" s="3">
        <v>7</v>
      </c>
      <c r="P2920" s="6">
        <v>5.7140000000000004</v>
      </c>
      <c r="Q2920" s="6">
        <v>7.2270000000000003</v>
      </c>
      <c r="R2920" s="6">
        <v>6.9669999999999996</v>
      </c>
      <c r="S2920" s="6">
        <v>0</v>
      </c>
      <c r="T2920" s="6">
        <f>R2920-S2920</f>
        <v>6.9669999999999996</v>
      </c>
      <c r="U2920" s="6">
        <v>6.9669999999999996</v>
      </c>
      <c r="V2920" s="6">
        <f>U2920-S2920</f>
        <v>6.9669999999999996</v>
      </c>
      <c r="W2920" s="6">
        <f>100 - (1 - (((U2920-T2920)/U2920)+(S2920/T2920)))*100</f>
        <v>0</v>
      </c>
      <c r="X2920" s="13">
        <v>7.1641856233754586</v>
      </c>
      <c r="Y2920" s="13">
        <f>(X2920-U2920)/U2920*100</f>
        <v>2.8302802264311611</v>
      </c>
      <c r="Z2920" s="14">
        <f>IF(W2920&gt;10,"NA",Y2920)</f>
        <v>2.8302802264311611</v>
      </c>
    </row>
    <row r="2921" spans="1:26" ht="19" x14ac:dyDescent="0.25">
      <c r="A2921" s="23">
        <v>2920</v>
      </c>
      <c r="B2921" s="5" t="s">
        <v>25</v>
      </c>
      <c r="C2921" s="3" t="s">
        <v>7</v>
      </c>
      <c r="D2921" s="3" t="s">
        <v>7</v>
      </c>
      <c r="E2921" s="3" t="s">
        <v>47</v>
      </c>
      <c r="F2921" s="3" t="s">
        <v>18</v>
      </c>
      <c r="G2921" s="3">
        <v>8</v>
      </c>
      <c r="H2921" s="3" t="s">
        <v>17</v>
      </c>
      <c r="I2921" s="3" t="s">
        <v>56</v>
      </c>
      <c r="J2921" s="3">
        <v>409</v>
      </c>
      <c r="K2921" s="3">
        <v>37</v>
      </c>
      <c r="L2921" s="3">
        <v>0</v>
      </c>
      <c r="M2921" s="4">
        <f>PI()*(K2921/2)^2/1000+PI()*(L2921/2)^2/1000</f>
        <v>1.0752100856911069</v>
      </c>
      <c r="N2921" s="33">
        <v>0</v>
      </c>
      <c r="O2921" s="3">
        <v>8</v>
      </c>
      <c r="P2921" s="6">
        <v>5.3959999999999999</v>
      </c>
      <c r="Q2921" s="6">
        <v>9.02</v>
      </c>
      <c r="R2921" s="6">
        <v>8.8079999999999998</v>
      </c>
      <c r="S2921" s="6">
        <v>0</v>
      </c>
      <c r="T2921" s="6">
        <f>R2921-S2921</f>
        <v>8.8079999999999998</v>
      </c>
      <c r="U2921" s="6">
        <v>8.8360000000000003</v>
      </c>
      <c r="V2921" s="6">
        <f>U2921-S2921</f>
        <v>8.8360000000000003</v>
      </c>
      <c r="W2921" s="6">
        <f>100 - (1 - (((U2921-T2921)/U2921)+(S2921/T2921)))*100</f>
        <v>0.31688546853780508</v>
      </c>
      <c r="X2921" s="13">
        <v>9.0349782199516007</v>
      </c>
      <c r="Y2921" s="13">
        <f>(X2921-U2921)/U2921*100</f>
        <v>2.2519038020778672</v>
      </c>
      <c r="Z2921" s="14">
        <f>IF(W2921&gt;10,"NA",Y2921)</f>
        <v>2.2519038020778672</v>
      </c>
    </row>
    <row r="2922" spans="1:26" ht="19" x14ac:dyDescent="0.25">
      <c r="A2922" s="23">
        <v>2921</v>
      </c>
      <c r="B2922" s="5" t="s">
        <v>25</v>
      </c>
      <c r="C2922" s="3" t="s">
        <v>7</v>
      </c>
      <c r="D2922" s="3" t="s">
        <v>7</v>
      </c>
      <c r="E2922" s="3" t="s">
        <v>47</v>
      </c>
      <c r="F2922" s="3" t="s">
        <v>18</v>
      </c>
      <c r="G2922" s="3">
        <v>8</v>
      </c>
      <c r="H2922" s="3" t="s">
        <v>17</v>
      </c>
      <c r="I2922" s="3" t="s">
        <v>56</v>
      </c>
      <c r="J2922" s="3">
        <v>409</v>
      </c>
      <c r="K2922" s="3">
        <v>37</v>
      </c>
      <c r="L2922" s="3">
        <v>0</v>
      </c>
      <c r="M2922" s="4">
        <f>PI()*(K2922/2)^2/1000+PI()*(L2922/2)^2/1000</f>
        <v>1.0752100856911069</v>
      </c>
      <c r="N2922" s="33">
        <v>0</v>
      </c>
      <c r="O2922" s="3">
        <v>9</v>
      </c>
      <c r="P2922" s="6">
        <v>4.9589999999999996</v>
      </c>
      <c r="Q2922" s="6">
        <v>5.2519999999999998</v>
      </c>
      <c r="R2922" s="6">
        <v>5.0730000000000004</v>
      </c>
      <c r="S2922" s="6">
        <v>0</v>
      </c>
      <c r="T2922" s="6">
        <f>R2922-S2922</f>
        <v>5.0730000000000004</v>
      </c>
      <c r="U2922" s="6">
        <v>5.2919999999999998</v>
      </c>
      <c r="V2922" s="6">
        <f>U2922-S2922</f>
        <v>5.2919999999999998</v>
      </c>
      <c r="W2922" s="6">
        <f>100 - (1 - (((U2922-T2922)/U2922)+(S2922/T2922)))*100</f>
        <v>4.1383219954648496</v>
      </c>
      <c r="X2922" s="13">
        <v>5.4730522541901943</v>
      </c>
      <c r="Y2922" s="13">
        <f>(X2922-U2922)/U2922*100</f>
        <v>3.4212444102455488</v>
      </c>
      <c r="Z2922" s="14">
        <f>IF(W2922&gt;10,"NA",Y2922)</f>
        <v>3.4212444102455488</v>
      </c>
    </row>
    <row r="2923" spans="1:26" ht="19" x14ac:dyDescent="0.25">
      <c r="A2923" s="23">
        <v>2922</v>
      </c>
      <c r="B2923" s="5" t="s">
        <v>25</v>
      </c>
      <c r="C2923" s="3" t="s">
        <v>7</v>
      </c>
      <c r="D2923" s="3" t="s">
        <v>7</v>
      </c>
      <c r="E2923" s="3" t="s">
        <v>47</v>
      </c>
      <c r="F2923" s="3" t="s">
        <v>18</v>
      </c>
      <c r="G2923" s="3">
        <v>8</v>
      </c>
      <c r="H2923" s="3" t="s">
        <v>17</v>
      </c>
      <c r="I2923" s="3" t="s">
        <v>56</v>
      </c>
      <c r="J2923" s="3">
        <v>409</v>
      </c>
      <c r="K2923" s="3">
        <v>37</v>
      </c>
      <c r="L2923" s="3">
        <v>0</v>
      </c>
      <c r="M2923" s="4">
        <f>PI()*(K2923/2)^2/1000+PI()*(L2923/2)^2/1000</f>
        <v>1.0752100856911069</v>
      </c>
      <c r="N2923" s="33">
        <v>0</v>
      </c>
      <c r="O2923" s="3">
        <v>10</v>
      </c>
      <c r="P2923" s="6">
        <v>4.0129999999999999</v>
      </c>
      <c r="Q2923" s="6">
        <v>4.9080000000000004</v>
      </c>
      <c r="R2923" s="6">
        <v>4.7409999999999997</v>
      </c>
      <c r="S2923" s="6">
        <v>0</v>
      </c>
      <c r="T2923" s="6">
        <f>R2923-S2923</f>
        <v>4.7409999999999997</v>
      </c>
      <c r="U2923" s="6">
        <v>4.7530000000000001</v>
      </c>
      <c r="V2923" s="6">
        <f>U2923-S2923</f>
        <v>4.7530000000000001</v>
      </c>
      <c r="W2923" s="6">
        <f>100 - (1 - (((U2923-T2923)/U2923)+(S2923/T2923)))*100</f>
        <v>0.25247212286977572</v>
      </c>
      <c r="X2923" s="13">
        <v>4.8542817065519408</v>
      </c>
      <c r="Y2923" s="13">
        <f>(X2923-U2923)/U2923*100</f>
        <v>2.1309006217534332</v>
      </c>
      <c r="Z2923" s="14">
        <f>IF(W2923&gt;10,"NA",Y2923)</f>
        <v>2.1309006217534332</v>
      </c>
    </row>
    <row r="2924" spans="1:26" ht="19" x14ac:dyDescent="0.25">
      <c r="A2924" s="23">
        <v>2923</v>
      </c>
      <c r="B2924" s="5" t="s">
        <v>25</v>
      </c>
      <c r="C2924" s="3" t="s">
        <v>7</v>
      </c>
      <c r="D2924" s="3" t="s">
        <v>7</v>
      </c>
      <c r="E2924" s="3" t="s">
        <v>47</v>
      </c>
      <c r="F2924" s="3" t="s">
        <v>18</v>
      </c>
      <c r="G2924" s="3">
        <v>8</v>
      </c>
      <c r="H2924" s="3" t="s">
        <v>17</v>
      </c>
      <c r="I2924" s="3" t="s">
        <v>56</v>
      </c>
      <c r="J2924" s="3">
        <v>409</v>
      </c>
      <c r="K2924" s="3">
        <v>37</v>
      </c>
      <c r="L2924" s="3">
        <v>0</v>
      </c>
      <c r="M2924" s="4">
        <f>PI()*(K2924/2)^2/1000+PI()*(L2924/2)^2/1000</f>
        <v>1.0752100856911069</v>
      </c>
      <c r="N2924" s="33">
        <v>0</v>
      </c>
      <c r="O2924" s="3">
        <v>11</v>
      </c>
      <c r="P2924" s="6">
        <v>5.3460000000000001</v>
      </c>
      <c r="Q2924" s="6">
        <v>7.9269999999999996</v>
      </c>
      <c r="R2924" s="6">
        <v>7.6779999999999999</v>
      </c>
      <c r="S2924" s="6">
        <v>0</v>
      </c>
      <c r="T2924" s="6">
        <f>R2924-S2924</f>
        <v>7.6779999999999999</v>
      </c>
      <c r="U2924" s="6">
        <v>7.6779999999999999</v>
      </c>
      <c r="V2924" s="6">
        <f>U2924-S2924</f>
        <v>7.6779999999999999</v>
      </c>
      <c r="W2924" s="6">
        <f>100 - (1 - (((U2924-T2924)/U2924)+(S2924/T2924)))*100</f>
        <v>0</v>
      </c>
      <c r="X2924" s="13">
        <v>7.9038671685937079</v>
      </c>
      <c r="Y2924" s="13">
        <f>(X2924-U2924)/U2924*100</f>
        <v>2.9417448371152375</v>
      </c>
      <c r="Z2924" s="14">
        <f>IF(W2924&gt;10,"NA",Y2924)</f>
        <v>2.9417448371152375</v>
      </c>
    </row>
    <row r="2925" spans="1:26" ht="19" x14ac:dyDescent="0.25">
      <c r="A2925" s="23">
        <v>2924</v>
      </c>
      <c r="B2925" s="5" t="s">
        <v>25</v>
      </c>
      <c r="C2925" s="3" t="s">
        <v>7</v>
      </c>
      <c r="D2925" s="3" t="s">
        <v>7</v>
      </c>
      <c r="E2925" s="3" t="s">
        <v>47</v>
      </c>
      <c r="F2925" s="3" t="s">
        <v>18</v>
      </c>
      <c r="G2925" s="3">
        <v>8</v>
      </c>
      <c r="H2925" s="3" t="s">
        <v>17</v>
      </c>
      <c r="I2925" s="3" t="s">
        <v>56</v>
      </c>
      <c r="J2925" s="3">
        <v>409</v>
      </c>
      <c r="K2925" s="3">
        <v>37</v>
      </c>
      <c r="L2925" s="3">
        <v>0</v>
      </c>
      <c r="M2925" s="4">
        <f>PI()*(K2925/2)^2/1000+PI()*(L2925/2)^2/1000</f>
        <v>1.0752100856911069</v>
      </c>
      <c r="N2925" s="33">
        <v>0</v>
      </c>
      <c r="O2925" s="3">
        <v>12</v>
      </c>
      <c r="P2925" s="6">
        <v>5.5629999999999997</v>
      </c>
      <c r="Q2925" s="6">
        <v>7.9829999999999997</v>
      </c>
      <c r="R2925" s="6">
        <v>7.8339999999999996</v>
      </c>
      <c r="S2925" s="6">
        <v>0</v>
      </c>
      <c r="T2925" s="6">
        <f>R2925-S2925</f>
        <v>7.8339999999999996</v>
      </c>
      <c r="U2925" s="6">
        <v>7.8339999999999996</v>
      </c>
      <c r="V2925" s="6">
        <f>U2925-S2925</f>
        <v>7.8339999999999996</v>
      </c>
      <c r="W2925" s="6">
        <f>100 - (1 - (((U2925-T2925)/U2925)+(S2925/T2925)))*100</f>
        <v>0</v>
      </c>
      <c r="X2925" s="13">
        <v>8.0419412028323016</v>
      </c>
      <c r="Y2925" s="13">
        <f>(X2925-U2925)/U2925*100</f>
        <v>2.6543426452936179</v>
      </c>
      <c r="Z2925" s="14">
        <f>IF(W2925&gt;10,"NA",Y2925)</f>
        <v>2.6543426452936179</v>
      </c>
    </row>
    <row r="2926" spans="1:26" ht="19" x14ac:dyDescent="0.25">
      <c r="A2926" s="23">
        <v>2925</v>
      </c>
      <c r="B2926" s="5" t="s">
        <v>25</v>
      </c>
      <c r="C2926" s="3" t="s">
        <v>7</v>
      </c>
      <c r="D2926" s="3" t="s">
        <v>7</v>
      </c>
      <c r="E2926" s="3" t="s">
        <v>47</v>
      </c>
      <c r="F2926" s="3" t="s">
        <v>18</v>
      </c>
      <c r="G2926" s="3">
        <v>8</v>
      </c>
      <c r="H2926" s="3" t="s">
        <v>17</v>
      </c>
      <c r="I2926" s="3" t="s">
        <v>56</v>
      </c>
      <c r="J2926" s="3">
        <v>409</v>
      </c>
      <c r="K2926" s="3">
        <v>37</v>
      </c>
      <c r="L2926" s="3">
        <v>0</v>
      </c>
      <c r="M2926" s="4">
        <f>PI()*(K2926/2)^2/1000+PI()*(L2926/2)^2/1000</f>
        <v>1.0752100856911069</v>
      </c>
      <c r="N2926" s="33">
        <v>0</v>
      </c>
      <c r="O2926" s="3">
        <v>13</v>
      </c>
      <c r="P2926" s="6">
        <v>6.2649999999999997</v>
      </c>
      <c r="Q2926" s="6">
        <v>10.734</v>
      </c>
      <c r="R2926" s="6">
        <v>10.448</v>
      </c>
      <c r="S2926" s="6">
        <v>0</v>
      </c>
      <c r="T2926" s="6">
        <f>R2926-S2926</f>
        <v>10.448</v>
      </c>
      <c r="U2926" s="6">
        <v>10.448</v>
      </c>
      <c r="V2926" s="6">
        <f>U2926-S2926</f>
        <v>10.448</v>
      </c>
      <c r="W2926" s="6">
        <f>100 - (1 - (((U2926-T2926)/U2926)+(S2926/T2926)))*100</f>
        <v>0</v>
      </c>
      <c r="X2926" s="13">
        <v>10.705237608676169</v>
      </c>
      <c r="Y2926" s="13">
        <f>(X2926-U2926)/U2926*100</f>
        <v>2.4620751213262726</v>
      </c>
      <c r="Z2926" s="14">
        <f>IF(W2926&gt;10,"NA",Y2926)</f>
        <v>2.4620751213262726</v>
      </c>
    </row>
    <row r="2927" spans="1:26" ht="19" x14ac:dyDescent="0.25">
      <c r="A2927" s="23">
        <v>2926</v>
      </c>
      <c r="B2927" s="5" t="s">
        <v>25</v>
      </c>
      <c r="C2927" s="3" t="s">
        <v>7</v>
      </c>
      <c r="D2927" s="3" t="s">
        <v>7</v>
      </c>
      <c r="E2927" s="3" t="s">
        <v>47</v>
      </c>
      <c r="F2927" s="3" t="s">
        <v>18</v>
      </c>
      <c r="G2927" s="3">
        <v>9</v>
      </c>
      <c r="H2927" s="3" t="s">
        <v>9</v>
      </c>
      <c r="I2927" s="3" t="s">
        <v>56</v>
      </c>
      <c r="J2927" s="3">
        <v>411</v>
      </c>
      <c r="K2927" s="3">
        <v>59</v>
      </c>
      <c r="L2927" s="3">
        <v>0</v>
      </c>
      <c r="M2927" s="4">
        <f>PI()*(K2927/2)^2/1000+PI()*(L2927/2)^2/1000</f>
        <v>2.7339710067865175</v>
      </c>
      <c r="N2927" s="33">
        <v>0</v>
      </c>
      <c r="O2927" s="3">
        <v>1</v>
      </c>
      <c r="P2927" s="6">
        <v>4.2</v>
      </c>
      <c r="Q2927" s="6">
        <v>3.0979999999999999</v>
      </c>
      <c r="R2927" s="6">
        <v>2.8690000000000002</v>
      </c>
      <c r="S2927" s="6">
        <v>0</v>
      </c>
      <c r="T2927" s="6">
        <f>R2927-S2927</f>
        <v>2.8690000000000002</v>
      </c>
      <c r="U2927" s="6">
        <v>3.8839999999999999</v>
      </c>
      <c r="V2927" s="6">
        <f>U2927-S2927</f>
        <v>3.8839999999999999</v>
      </c>
      <c r="W2927" s="6">
        <f>100 - (1 - (((U2927-T2927)/U2927)+(S2927/T2927)))*100</f>
        <v>26.132852729145213</v>
      </c>
      <c r="X2927" s="13">
        <v>4.0629999999999997</v>
      </c>
      <c r="Y2927" s="13">
        <f>(X2927-U2927)/U2927*100</f>
        <v>4.6086508753861954</v>
      </c>
      <c r="Z2927" s="14" t="str">
        <f>IF(W2927&gt;10,"NA",Y2927)</f>
        <v>NA</v>
      </c>
    </row>
    <row r="2928" spans="1:26" ht="19" x14ac:dyDescent="0.25">
      <c r="A2928" s="23">
        <v>2927</v>
      </c>
      <c r="B2928" s="5" t="s">
        <v>25</v>
      </c>
      <c r="C2928" s="3" t="s">
        <v>7</v>
      </c>
      <c r="D2928" s="3" t="s">
        <v>7</v>
      </c>
      <c r="E2928" s="3" t="s">
        <v>47</v>
      </c>
      <c r="F2928" s="3" t="s">
        <v>18</v>
      </c>
      <c r="G2928" s="3">
        <v>9</v>
      </c>
      <c r="H2928" s="3" t="s">
        <v>9</v>
      </c>
      <c r="I2928" s="3" t="s">
        <v>56</v>
      </c>
      <c r="J2928" s="3">
        <v>411</v>
      </c>
      <c r="K2928" s="3">
        <v>59</v>
      </c>
      <c r="L2928" s="3">
        <v>0</v>
      </c>
      <c r="M2928" s="4">
        <f>PI()*(K2928/2)^2/1000+PI()*(L2928/2)^2/1000</f>
        <v>2.7339710067865175</v>
      </c>
      <c r="N2928" s="33">
        <v>0</v>
      </c>
      <c r="O2928" s="3">
        <v>2</v>
      </c>
      <c r="P2928" s="6">
        <v>6.59</v>
      </c>
      <c r="Q2928" s="6">
        <v>8.3870000000000005</v>
      </c>
      <c r="R2928" s="6">
        <v>8.0990000000000002</v>
      </c>
      <c r="S2928" s="6">
        <v>0</v>
      </c>
      <c r="T2928" s="6">
        <f>R2928-S2928</f>
        <v>8.0990000000000002</v>
      </c>
      <c r="U2928" s="6">
        <v>9.0920000000000005</v>
      </c>
      <c r="V2928" s="6">
        <f>U2928-S2928</f>
        <v>9.0920000000000005</v>
      </c>
      <c r="W2928" s="6">
        <f>100 - (1 - (((U2928-T2928)/U2928)+(S2928/T2928)))*100</f>
        <v>10.921689397272331</v>
      </c>
      <c r="X2928" s="13">
        <v>9.4440000000000008</v>
      </c>
      <c r="Y2928" s="13">
        <f>(X2928-U2928)/U2928*100</f>
        <v>3.8715354157501132</v>
      </c>
      <c r="Z2928" s="14" t="str">
        <f>IF(W2928&gt;10,"NA",Y2928)</f>
        <v>NA</v>
      </c>
    </row>
    <row r="2929" spans="1:26" ht="19" x14ac:dyDescent="0.25">
      <c r="A2929" s="23">
        <v>2928</v>
      </c>
      <c r="B2929" s="5" t="s">
        <v>25</v>
      </c>
      <c r="C2929" s="3" t="s">
        <v>7</v>
      </c>
      <c r="D2929" s="3" t="s">
        <v>7</v>
      </c>
      <c r="E2929" s="3" t="s">
        <v>47</v>
      </c>
      <c r="F2929" s="3" t="s">
        <v>18</v>
      </c>
      <c r="G2929" s="3">
        <v>9</v>
      </c>
      <c r="H2929" s="3" t="s">
        <v>9</v>
      </c>
      <c r="I2929" s="3" t="s">
        <v>56</v>
      </c>
      <c r="J2929" s="3">
        <v>411</v>
      </c>
      <c r="K2929" s="3">
        <v>59</v>
      </c>
      <c r="L2929" s="3">
        <v>0</v>
      </c>
      <c r="M2929" s="4">
        <f>PI()*(K2929/2)^2/1000+PI()*(L2929/2)^2/1000</f>
        <v>2.7339710067865175</v>
      </c>
      <c r="N2929" s="33">
        <v>0</v>
      </c>
      <c r="O2929" s="3">
        <v>3</v>
      </c>
      <c r="P2929" s="6">
        <v>6.0359999999999996</v>
      </c>
      <c r="Q2929" s="6">
        <v>10.247999999999999</v>
      </c>
      <c r="R2929" s="6">
        <v>9.9580000000000002</v>
      </c>
      <c r="S2929" s="6">
        <v>0</v>
      </c>
      <c r="T2929" s="6">
        <f>R2929-S2929</f>
        <v>9.9580000000000002</v>
      </c>
      <c r="U2929" s="6">
        <v>9.9580000000000002</v>
      </c>
      <c r="V2929" s="6">
        <f>U2929-S2929</f>
        <v>9.9580000000000002</v>
      </c>
      <c r="W2929" s="6">
        <f>100 - (1 - (((U2929-T2929)/U2929)+(S2929/T2929)))*100</f>
        <v>0</v>
      </c>
      <c r="X2929" s="13">
        <v>10.372999999999999</v>
      </c>
      <c r="Y2929" s="13">
        <f>(X2929-U2929)/U2929*100</f>
        <v>4.1675035147619912</v>
      </c>
      <c r="Z2929" s="14">
        <f>IF(W2929&gt;10,"NA",Y2929)</f>
        <v>4.1675035147619912</v>
      </c>
    </row>
    <row r="2930" spans="1:26" ht="19" x14ac:dyDescent="0.25">
      <c r="A2930" s="23">
        <v>2929</v>
      </c>
      <c r="B2930" s="5" t="s">
        <v>25</v>
      </c>
      <c r="C2930" s="3" t="s">
        <v>7</v>
      </c>
      <c r="D2930" s="3" t="s">
        <v>7</v>
      </c>
      <c r="E2930" s="3" t="s">
        <v>47</v>
      </c>
      <c r="F2930" s="3" t="s">
        <v>18</v>
      </c>
      <c r="G2930" s="3">
        <v>9</v>
      </c>
      <c r="H2930" s="3" t="s">
        <v>9</v>
      </c>
      <c r="I2930" s="3" t="s">
        <v>56</v>
      </c>
      <c r="J2930" s="3">
        <v>411</v>
      </c>
      <c r="K2930" s="3">
        <v>59</v>
      </c>
      <c r="L2930" s="3">
        <v>0</v>
      </c>
      <c r="M2930" s="4">
        <f>PI()*(K2930/2)^2/1000+PI()*(L2930/2)^2/1000</f>
        <v>2.7339710067865175</v>
      </c>
      <c r="N2930" s="33">
        <v>0</v>
      </c>
      <c r="O2930" s="3">
        <v>4</v>
      </c>
      <c r="P2930" s="6">
        <v>8.1199999999999992</v>
      </c>
      <c r="Q2930" s="6">
        <v>13.535</v>
      </c>
      <c r="R2930" s="6">
        <v>13.134</v>
      </c>
      <c r="S2930" s="6">
        <v>0</v>
      </c>
      <c r="T2930" s="6">
        <f>R2930-S2930</f>
        <v>13.134</v>
      </c>
      <c r="U2930" s="6">
        <v>13.288</v>
      </c>
      <c r="V2930" s="6">
        <f>U2930-S2930</f>
        <v>13.288</v>
      </c>
      <c r="W2930" s="6">
        <f>100 - (1 - (((U2930-T2930)/U2930)+(S2930/T2930)))*100</f>
        <v>1.1589403973509889</v>
      </c>
      <c r="X2930" s="13">
        <v>13.946</v>
      </c>
      <c r="Y2930" s="13">
        <f>(X2930-U2930)/U2930*100</f>
        <v>4.9518362432269676</v>
      </c>
      <c r="Z2930" s="14">
        <f>IF(W2930&gt;10,"NA",Y2930)</f>
        <v>4.9518362432269676</v>
      </c>
    </row>
    <row r="2931" spans="1:26" ht="19" x14ac:dyDescent="0.25">
      <c r="A2931" s="23">
        <v>2930</v>
      </c>
      <c r="B2931" s="5" t="s">
        <v>25</v>
      </c>
      <c r="C2931" s="3" t="s">
        <v>7</v>
      </c>
      <c r="D2931" s="3" t="s">
        <v>7</v>
      </c>
      <c r="E2931" s="3" t="s">
        <v>47</v>
      </c>
      <c r="F2931" s="3" t="s">
        <v>18</v>
      </c>
      <c r="G2931" s="3">
        <v>9</v>
      </c>
      <c r="H2931" s="3" t="s">
        <v>9</v>
      </c>
      <c r="I2931" s="3" t="s">
        <v>56</v>
      </c>
      <c r="J2931" s="3">
        <v>411</v>
      </c>
      <c r="K2931" s="3">
        <v>59</v>
      </c>
      <c r="L2931" s="3">
        <v>0</v>
      </c>
      <c r="M2931" s="4">
        <f>PI()*(K2931/2)^2/1000+PI()*(L2931/2)^2/1000</f>
        <v>2.7339710067865175</v>
      </c>
      <c r="N2931" s="33">
        <v>0</v>
      </c>
      <c r="O2931" s="3">
        <v>5</v>
      </c>
      <c r="P2931" s="6">
        <v>7.79</v>
      </c>
      <c r="Q2931" s="6">
        <v>13.903</v>
      </c>
      <c r="R2931" s="6">
        <v>13.57</v>
      </c>
      <c r="S2931" s="6">
        <v>0</v>
      </c>
      <c r="T2931" s="6">
        <f>R2931-S2931</f>
        <v>13.57</v>
      </c>
      <c r="U2931" s="6">
        <v>13.606999999999999</v>
      </c>
      <c r="V2931" s="6">
        <f>U2931-S2931</f>
        <v>13.606999999999999</v>
      </c>
      <c r="W2931" s="6">
        <f>100 - (1 - (((U2931-T2931)/U2931)+(S2931/T2931)))*100</f>
        <v>0.27191886528991915</v>
      </c>
      <c r="X2931" s="13">
        <v>14.349</v>
      </c>
      <c r="Y2931" s="13">
        <f>(X2931-U2931)/U2931*100</f>
        <v>5.4530756228411912</v>
      </c>
      <c r="Z2931" s="14">
        <f>IF(W2931&gt;10,"NA",Y2931)</f>
        <v>5.4530756228411912</v>
      </c>
    </row>
    <row r="2932" spans="1:26" ht="19" x14ac:dyDescent="0.25">
      <c r="A2932" s="23">
        <v>2931</v>
      </c>
      <c r="B2932" s="5" t="s">
        <v>25</v>
      </c>
      <c r="C2932" s="3" t="s">
        <v>7</v>
      </c>
      <c r="D2932" s="3" t="s">
        <v>7</v>
      </c>
      <c r="E2932" s="3" t="s">
        <v>47</v>
      </c>
      <c r="F2932" s="3" t="s">
        <v>18</v>
      </c>
      <c r="G2932" s="3">
        <v>9</v>
      </c>
      <c r="H2932" s="3" t="s">
        <v>9</v>
      </c>
      <c r="I2932" s="3" t="s">
        <v>56</v>
      </c>
      <c r="J2932" s="3">
        <v>411</v>
      </c>
      <c r="K2932" s="3">
        <v>59</v>
      </c>
      <c r="L2932" s="3">
        <v>0</v>
      </c>
      <c r="M2932" s="4">
        <f>PI()*(K2932/2)^2/1000+PI()*(L2932/2)^2/1000</f>
        <v>2.7339710067865175</v>
      </c>
      <c r="N2932" s="33">
        <v>0</v>
      </c>
      <c r="O2932" s="3">
        <v>6</v>
      </c>
      <c r="P2932" s="6">
        <v>8.1869999999999994</v>
      </c>
      <c r="Q2932" s="6">
        <v>13.41</v>
      </c>
      <c r="R2932" s="6">
        <v>13.07</v>
      </c>
      <c r="S2932" s="6">
        <v>0</v>
      </c>
      <c r="T2932" s="6">
        <f>R2932-S2932</f>
        <v>13.07</v>
      </c>
      <c r="U2932" s="6">
        <v>13.07</v>
      </c>
      <c r="V2932" s="6">
        <f>U2932-S2932</f>
        <v>13.07</v>
      </c>
      <c r="W2932" s="6">
        <f>100 - (1 - (((U2932-T2932)/U2932)+(S2932/T2932)))*100</f>
        <v>0</v>
      </c>
      <c r="X2932" s="13">
        <v>13.680999999999999</v>
      </c>
      <c r="Y2932" s="13">
        <f>(X2932-U2932)/U2932*100</f>
        <v>4.6748278500382465</v>
      </c>
      <c r="Z2932" s="14">
        <f>IF(W2932&gt;10,"NA",Y2932)</f>
        <v>4.6748278500382465</v>
      </c>
    </row>
    <row r="2933" spans="1:26" ht="19" x14ac:dyDescent="0.25">
      <c r="A2933" s="23">
        <v>2932</v>
      </c>
      <c r="B2933" s="5" t="s">
        <v>25</v>
      </c>
      <c r="C2933" s="3" t="s">
        <v>7</v>
      </c>
      <c r="D2933" s="3" t="s">
        <v>7</v>
      </c>
      <c r="E2933" s="3" t="s">
        <v>47</v>
      </c>
      <c r="F2933" s="3" t="s">
        <v>18</v>
      </c>
      <c r="G2933" s="3">
        <v>9</v>
      </c>
      <c r="H2933" s="3" t="s">
        <v>9</v>
      </c>
      <c r="I2933" s="3" t="s">
        <v>56</v>
      </c>
      <c r="J2933" s="3">
        <v>411</v>
      </c>
      <c r="K2933" s="3">
        <v>59</v>
      </c>
      <c r="L2933" s="3">
        <v>0</v>
      </c>
      <c r="M2933" s="4">
        <f>PI()*(K2933/2)^2/1000+PI()*(L2933/2)^2/1000</f>
        <v>2.7339710067865175</v>
      </c>
      <c r="N2933" s="33">
        <v>0</v>
      </c>
      <c r="O2933" s="3">
        <v>7</v>
      </c>
      <c r="P2933" s="6">
        <v>8.1140000000000008</v>
      </c>
      <c r="Q2933" s="6">
        <v>14.739000000000001</v>
      </c>
      <c r="R2933" s="6">
        <v>14.461</v>
      </c>
      <c r="S2933" s="6">
        <f>0.06+0.051</f>
        <v>0.11099999999999999</v>
      </c>
      <c r="T2933" s="6">
        <f>R2933-S2933</f>
        <v>14.35</v>
      </c>
      <c r="U2933" s="6">
        <v>14.797000000000001</v>
      </c>
      <c r="V2933" s="6">
        <f>U2933-S2933</f>
        <v>14.686</v>
      </c>
      <c r="W2933" s="6">
        <f>100 - (1 - (((U2933-T2933)/U2933)+(S2933/T2933)))*100</f>
        <v>3.7944017751032106</v>
      </c>
      <c r="X2933" s="13">
        <v>15.429</v>
      </c>
      <c r="Y2933" s="13">
        <f>(X2933-U2933)/U2933*100</f>
        <v>4.2711360410894077</v>
      </c>
      <c r="Z2933" s="14">
        <f>IF(W2933&gt;10,"NA",Y2933)</f>
        <v>4.2711360410894077</v>
      </c>
    </row>
    <row r="2934" spans="1:26" ht="19" x14ac:dyDescent="0.25">
      <c r="A2934" s="23">
        <v>2933</v>
      </c>
      <c r="B2934" s="5" t="s">
        <v>25</v>
      </c>
      <c r="C2934" s="3" t="s">
        <v>7</v>
      </c>
      <c r="D2934" s="3" t="s">
        <v>7</v>
      </c>
      <c r="E2934" s="3" t="s">
        <v>47</v>
      </c>
      <c r="F2934" s="3" t="s">
        <v>18</v>
      </c>
      <c r="G2934" s="3">
        <v>9</v>
      </c>
      <c r="H2934" s="3" t="s">
        <v>9</v>
      </c>
      <c r="I2934" s="3" t="s">
        <v>56</v>
      </c>
      <c r="J2934" s="3">
        <v>411</v>
      </c>
      <c r="K2934" s="3">
        <v>59</v>
      </c>
      <c r="L2934" s="3">
        <v>0</v>
      </c>
      <c r="M2934" s="4">
        <f>PI()*(K2934/2)^2/1000+PI()*(L2934/2)^2/1000</f>
        <v>2.7339710067865175</v>
      </c>
      <c r="N2934" s="33">
        <v>0</v>
      </c>
      <c r="O2934" s="3">
        <v>8</v>
      </c>
      <c r="P2934" s="6">
        <v>3.3239999999999998</v>
      </c>
      <c r="Q2934" s="6">
        <v>4.2910000000000004</v>
      </c>
      <c r="R2934" s="6">
        <v>4.0999999999999996</v>
      </c>
      <c r="S2934" s="6">
        <v>0</v>
      </c>
      <c r="T2934" s="6">
        <f>R2934-S2934</f>
        <v>4.0999999999999996</v>
      </c>
      <c r="U2934" s="6">
        <v>4.0999999999999996</v>
      </c>
      <c r="V2934" s="6">
        <f>U2934-S2934</f>
        <v>4.0999999999999996</v>
      </c>
      <c r="W2934" s="6">
        <f>100 - (1 - (((U2934-T2934)/U2934)+(S2934/T2934)))*100</f>
        <v>0</v>
      </c>
      <c r="X2934" s="13">
        <v>4.2939999999999996</v>
      </c>
      <c r="Y2934" s="13">
        <f>(X2934-U2934)/U2934*100</f>
        <v>4.7317073170731705</v>
      </c>
      <c r="Z2934" s="14">
        <f>IF(W2934&gt;10,"NA",Y2934)</f>
        <v>4.7317073170731705</v>
      </c>
    </row>
    <row r="2935" spans="1:26" ht="19" x14ac:dyDescent="0.25">
      <c r="A2935" s="23">
        <v>2934</v>
      </c>
      <c r="B2935" s="5" t="s">
        <v>25</v>
      </c>
      <c r="C2935" s="3" t="s">
        <v>7</v>
      </c>
      <c r="D2935" s="3" t="s">
        <v>7</v>
      </c>
      <c r="E2935" s="3" t="s">
        <v>47</v>
      </c>
      <c r="F2935" s="3" t="s">
        <v>18</v>
      </c>
      <c r="G2935" s="3">
        <v>9</v>
      </c>
      <c r="H2935" s="3" t="s">
        <v>17</v>
      </c>
      <c r="I2935" s="3" t="s">
        <v>56</v>
      </c>
      <c r="J2935" s="3">
        <v>411</v>
      </c>
      <c r="K2935" s="3">
        <v>59</v>
      </c>
      <c r="L2935" s="3">
        <v>0</v>
      </c>
      <c r="M2935" s="4">
        <f>PI()*(K2935/2)^2/1000+PI()*(L2935/2)^2/1000</f>
        <v>2.7339710067865175</v>
      </c>
      <c r="N2935" s="33">
        <v>0</v>
      </c>
      <c r="O2935" s="3">
        <v>1</v>
      </c>
      <c r="P2935" s="6">
        <v>3.91</v>
      </c>
      <c r="Q2935" s="6">
        <v>5.05</v>
      </c>
      <c r="R2935" s="6">
        <v>4.8470000000000004</v>
      </c>
      <c r="S2935" s="6">
        <v>8.0000000000000002E-3</v>
      </c>
      <c r="T2935" s="6">
        <f>R2935-S2935</f>
        <v>4.8390000000000004</v>
      </c>
      <c r="U2935" s="6">
        <v>4.8470000000000004</v>
      </c>
      <c r="V2935" s="6">
        <f>U2935-S2935</f>
        <v>4.8390000000000004</v>
      </c>
      <c r="W2935" s="6">
        <f>100 - (1 - (((U2935-T2935)/U2935)+(S2935/T2935)))*100</f>
        <v>0.33037396065843438</v>
      </c>
      <c r="X2935" s="23">
        <v>4.976</v>
      </c>
      <c r="Y2935" s="13">
        <f>(X2935-U2935)/U2935*100</f>
        <v>2.6614400660202095</v>
      </c>
      <c r="Z2935" s="14">
        <f>IF(W2935&gt;10,"NA",Y2935)</f>
        <v>2.6614400660202095</v>
      </c>
    </row>
    <row r="2936" spans="1:26" ht="19" x14ac:dyDescent="0.25">
      <c r="A2936" s="23">
        <v>2935</v>
      </c>
      <c r="B2936" s="5" t="s">
        <v>25</v>
      </c>
      <c r="C2936" s="3" t="s">
        <v>7</v>
      </c>
      <c r="D2936" s="3" t="s">
        <v>7</v>
      </c>
      <c r="E2936" s="3" t="s">
        <v>47</v>
      </c>
      <c r="F2936" s="3" t="s">
        <v>18</v>
      </c>
      <c r="G2936" s="3">
        <v>9</v>
      </c>
      <c r="H2936" s="3" t="s">
        <v>17</v>
      </c>
      <c r="I2936" s="3" t="s">
        <v>56</v>
      </c>
      <c r="J2936" s="3">
        <v>411</v>
      </c>
      <c r="K2936" s="3">
        <v>59</v>
      </c>
      <c r="L2936" s="3">
        <v>0</v>
      </c>
      <c r="M2936" s="4">
        <f>PI()*(K2936/2)^2/1000+PI()*(L2936/2)^2/1000</f>
        <v>2.7339710067865175</v>
      </c>
      <c r="N2936" s="33">
        <v>0</v>
      </c>
      <c r="O2936" s="3">
        <v>2</v>
      </c>
      <c r="P2936" s="6">
        <v>4.7439999999999998</v>
      </c>
      <c r="Q2936" s="6">
        <v>3.4470000000000001</v>
      </c>
      <c r="R2936" s="6">
        <v>3.2639999999999998</v>
      </c>
      <c r="S2936" s="6">
        <v>0</v>
      </c>
      <c r="T2936" s="6">
        <f>R2936-S2936</f>
        <v>3.2639999999999998</v>
      </c>
      <c r="U2936" s="6">
        <v>4.3769999999999998</v>
      </c>
      <c r="V2936" s="6">
        <f>U2936-S2936</f>
        <v>4.3769999999999998</v>
      </c>
      <c r="W2936" s="6">
        <f>100 - (1 - (((U2936-T2936)/U2936)+(S2936/T2936)))*100</f>
        <v>25.42837559972584</v>
      </c>
      <c r="X2936" s="23">
        <v>4.5209999999999999</v>
      </c>
      <c r="Y2936" s="13">
        <f>(X2936-U2936)/U2936*100</f>
        <v>3.2899246058944516</v>
      </c>
      <c r="Z2936" s="14" t="str">
        <f>IF(W2936&gt;10,"NA",Y2936)</f>
        <v>NA</v>
      </c>
    </row>
    <row r="2937" spans="1:26" ht="19" x14ac:dyDescent="0.25">
      <c r="A2937" s="23">
        <v>2936</v>
      </c>
      <c r="B2937" s="5" t="s">
        <v>25</v>
      </c>
      <c r="C2937" s="3" t="s">
        <v>7</v>
      </c>
      <c r="D2937" s="3" t="s">
        <v>7</v>
      </c>
      <c r="E2937" s="3" t="s">
        <v>47</v>
      </c>
      <c r="F2937" s="3" t="s">
        <v>18</v>
      </c>
      <c r="G2937" s="3">
        <v>9</v>
      </c>
      <c r="H2937" s="3" t="s">
        <v>17</v>
      </c>
      <c r="I2937" s="3" t="s">
        <v>56</v>
      </c>
      <c r="J2937" s="3">
        <v>411</v>
      </c>
      <c r="K2937" s="3">
        <v>59</v>
      </c>
      <c r="L2937" s="3">
        <v>0</v>
      </c>
      <c r="M2937" s="4">
        <f>PI()*(K2937/2)^2/1000+PI()*(L2937/2)^2/1000</f>
        <v>2.7339710067865175</v>
      </c>
      <c r="N2937" s="33">
        <v>0</v>
      </c>
      <c r="O2937" s="3">
        <v>3</v>
      </c>
      <c r="P2937" s="6">
        <v>6.1340000000000003</v>
      </c>
      <c r="Q2937" s="6">
        <v>6.6669999999999998</v>
      </c>
      <c r="R2937" s="6">
        <v>6.4379999999999997</v>
      </c>
      <c r="S2937" s="6">
        <v>0</v>
      </c>
      <c r="T2937" s="6">
        <f>R2937-S2937</f>
        <v>6.4379999999999997</v>
      </c>
      <c r="U2937" s="6">
        <v>6.5469999999999997</v>
      </c>
      <c r="V2937" s="6">
        <f>U2937-S2937</f>
        <v>6.5469999999999997</v>
      </c>
      <c r="W2937" s="6">
        <f>100 - (1 - (((U2937-T2937)/U2937)+(S2937/T2937)))*100</f>
        <v>1.6648846800061108</v>
      </c>
      <c r="X2937" s="23">
        <v>6.9180000000000001</v>
      </c>
      <c r="Y2937" s="13">
        <f>(X2937-U2937)/U2937*100</f>
        <v>5.6667175805712606</v>
      </c>
      <c r="Z2937" s="14">
        <f>IF(W2937&gt;10,"NA",Y2937)</f>
        <v>5.6667175805712606</v>
      </c>
    </row>
    <row r="2938" spans="1:26" ht="19" x14ac:dyDescent="0.25">
      <c r="A2938" s="23">
        <v>2937</v>
      </c>
      <c r="B2938" s="5" t="s">
        <v>25</v>
      </c>
      <c r="C2938" s="3" t="s">
        <v>7</v>
      </c>
      <c r="D2938" s="3" t="s">
        <v>7</v>
      </c>
      <c r="E2938" s="3" t="s">
        <v>47</v>
      </c>
      <c r="F2938" s="3" t="s">
        <v>18</v>
      </c>
      <c r="G2938" s="3">
        <v>9</v>
      </c>
      <c r="H2938" s="3" t="s">
        <v>17</v>
      </c>
      <c r="I2938" s="3" t="s">
        <v>56</v>
      </c>
      <c r="J2938" s="3">
        <v>411</v>
      </c>
      <c r="K2938" s="3">
        <v>59</v>
      </c>
      <c r="L2938" s="3">
        <v>0</v>
      </c>
      <c r="M2938" s="4">
        <f>PI()*(K2938/2)^2/1000+PI()*(L2938/2)^2/1000</f>
        <v>2.7339710067865175</v>
      </c>
      <c r="N2938" s="33">
        <v>0</v>
      </c>
      <c r="O2938" s="3">
        <v>4</v>
      </c>
      <c r="P2938" s="6">
        <v>7.6379999999999999</v>
      </c>
      <c r="Q2938" s="6">
        <v>11.423999999999999</v>
      </c>
      <c r="R2938" s="6">
        <v>11.145</v>
      </c>
      <c r="S2938" s="6">
        <v>0</v>
      </c>
      <c r="T2938" s="6">
        <f>R2938-S2938</f>
        <v>11.145</v>
      </c>
      <c r="U2938" s="6">
        <v>11.145</v>
      </c>
      <c r="V2938" s="6">
        <f>U2938-S2938</f>
        <v>11.145</v>
      </c>
      <c r="W2938" s="6">
        <f>100 - (1 - (((U2938-T2938)/U2938)+(S2938/T2938)))*100</f>
        <v>0</v>
      </c>
      <c r="X2938" s="23">
        <v>11.5</v>
      </c>
      <c r="Y2938" s="13">
        <f>(X2938-U2938)/U2938*100</f>
        <v>3.1852848811126107</v>
      </c>
      <c r="Z2938" s="14">
        <f>IF(W2938&gt;10,"NA",Y2938)</f>
        <v>3.1852848811126107</v>
      </c>
    </row>
    <row r="2939" spans="1:26" ht="19" x14ac:dyDescent="0.25">
      <c r="A2939" s="23">
        <v>2938</v>
      </c>
      <c r="B2939" s="5" t="s">
        <v>25</v>
      </c>
      <c r="C2939" s="3" t="s">
        <v>7</v>
      </c>
      <c r="D2939" s="3" t="s">
        <v>7</v>
      </c>
      <c r="E2939" s="3" t="s">
        <v>47</v>
      </c>
      <c r="F2939" s="3" t="s">
        <v>18</v>
      </c>
      <c r="G2939" s="3">
        <v>9</v>
      </c>
      <c r="H2939" s="3" t="s">
        <v>17</v>
      </c>
      <c r="I2939" s="3" t="s">
        <v>56</v>
      </c>
      <c r="J2939" s="3">
        <v>411</v>
      </c>
      <c r="K2939" s="3">
        <v>59</v>
      </c>
      <c r="L2939" s="3">
        <v>0</v>
      </c>
      <c r="M2939" s="4">
        <f>PI()*(K2939/2)^2/1000+PI()*(L2939/2)^2/1000</f>
        <v>2.7339710067865175</v>
      </c>
      <c r="N2939" s="33">
        <v>0</v>
      </c>
      <c r="O2939" s="3">
        <v>5</v>
      </c>
      <c r="P2939" s="6">
        <v>5.5609999999999999</v>
      </c>
      <c r="Q2939" s="6">
        <v>8.5060000000000002</v>
      </c>
      <c r="R2939" s="6">
        <v>8.234</v>
      </c>
      <c r="S2939" s="6">
        <v>0</v>
      </c>
      <c r="T2939" s="6">
        <f>R2939-S2939</f>
        <v>8.234</v>
      </c>
      <c r="U2939" s="6">
        <v>8.2650000000000006</v>
      </c>
      <c r="V2939" s="6">
        <f>U2939-S2939</f>
        <v>8.2650000000000006</v>
      </c>
      <c r="W2939" s="6">
        <f>100 - (1 - (((U2939-T2939)/U2939)+(S2939/T2939)))*100</f>
        <v>0.37507562008470074</v>
      </c>
      <c r="X2939" s="23">
        <v>8.5779999999999994</v>
      </c>
      <c r="Y2939" s="13">
        <f>(X2939-U2939)/U2939*100</f>
        <v>3.7870538415002883</v>
      </c>
      <c r="Z2939" s="14">
        <f>IF(W2939&gt;10,"NA",Y2939)</f>
        <v>3.7870538415002883</v>
      </c>
    </row>
    <row r="2940" spans="1:26" ht="19" x14ac:dyDescent="0.25">
      <c r="A2940" s="23">
        <v>2939</v>
      </c>
      <c r="B2940" s="5" t="s">
        <v>25</v>
      </c>
      <c r="C2940" s="3" t="s">
        <v>7</v>
      </c>
      <c r="D2940" s="3" t="s">
        <v>7</v>
      </c>
      <c r="E2940" s="3" t="s">
        <v>47</v>
      </c>
      <c r="F2940" s="3" t="s">
        <v>18</v>
      </c>
      <c r="G2940" s="3">
        <v>9</v>
      </c>
      <c r="H2940" s="3" t="s">
        <v>17</v>
      </c>
      <c r="I2940" s="3" t="s">
        <v>56</v>
      </c>
      <c r="J2940" s="3">
        <v>411</v>
      </c>
      <c r="K2940" s="3">
        <v>59</v>
      </c>
      <c r="L2940" s="3">
        <v>0</v>
      </c>
      <c r="M2940" s="4">
        <f>PI()*(K2940/2)^2/1000+PI()*(L2940/2)^2/1000</f>
        <v>2.7339710067865175</v>
      </c>
      <c r="N2940" s="33">
        <v>0</v>
      </c>
      <c r="O2940" s="3">
        <v>6</v>
      </c>
      <c r="P2940" s="6">
        <v>4.3600000000000003</v>
      </c>
      <c r="Q2940" s="6">
        <v>4.5250000000000004</v>
      </c>
      <c r="R2940" s="6">
        <v>4.3769999999999998</v>
      </c>
      <c r="S2940" s="6">
        <v>0</v>
      </c>
      <c r="T2940" s="6">
        <f>R2940-S2940</f>
        <v>4.3769999999999998</v>
      </c>
      <c r="U2940" s="6">
        <v>4.3769999999999998</v>
      </c>
      <c r="V2940" s="6">
        <f>U2940-S2940</f>
        <v>4.3769999999999998</v>
      </c>
      <c r="W2940" s="6">
        <f>100 - (1 - (((U2940-T2940)/U2940)+(S2940/T2940)))*100</f>
        <v>0</v>
      </c>
      <c r="X2940" s="23">
        <v>4.5199999999999996</v>
      </c>
      <c r="Y2940" s="13">
        <f>(X2940-U2940)/U2940*100</f>
        <v>3.2670779072423985</v>
      </c>
      <c r="Z2940" s="14">
        <f>IF(W2940&gt;10,"NA",Y2940)</f>
        <v>3.2670779072423985</v>
      </c>
    </row>
    <row r="2941" spans="1:26" ht="19" x14ac:dyDescent="0.25">
      <c r="A2941" s="23">
        <v>2940</v>
      </c>
      <c r="B2941" s="5" t="s">
        <v>25</v>
      </c>
      <c r="C2941" s="3" t="s">
        <v>7</v>
      </c>
      <c r="D2941" s="3" t="s">
        <v>7</v>
      </c>
      <c r="E2941" s="3" t="s">
        <v>47</v>
      </c>
      <c r="F2941" s="3" t="s">
        <v>18</v>
      </c>
      <c r="G2941" s="3">
        <v>9</v>
      </c>
      <c r="H2941" s="3" t="s">
        <v>17</v>
      </c>
      <c r="I2941" s="3" t="s">
        <v>56</v>
      </c>
      <c r="J2941" s="3">
        <v>411</v>
      </c>
      <c r="K2941" s="3">
        <v>59</v>
      </c>
      <c r="L2941" s="3">
        <v>0</v>
      </c>
      <c r="M2941" s="4">
        <f>PI()*(K2941/2)^2/1000+PI()*(L2941/2)^2/1000</f>
        <v>2.7339710067865175</v>
      </c>
      <c r="N2941" s="33">
        <v>0</v>
      </c>
      <c r="O2941" s="3">
        <v>7</v>
      </c>
      <c r="P2941" s="6">
        <v>2.4329999999999998</v>
      </c>
      <c r="Q2941" s="6">
        <v>1.9370000000000001</v>
      </c>
      <c r="R2941" s="6">
        <v>1.8260000000000001</v>
      </c>
      <c r="S2941" s="6">
        <v>0</v>
      </c>
      <c r="T2941" s="6">
        <f>R2941-S2941</f>
        <v>1.8260000000000001</v>
      </c>
      <c r="U2941" s="6">
        <v>1.855</v>
      </c>
      <c r="V2941" s="6">
        <f>U2941-S2941</f>
        <v>1.855</v>
      </c>
      <c r="W2941" s="6">
        <f>100 - (1 - (((U2941-T2941)/U2941)+(S2941/T2941)))*100</f>
        <v>1.5633423180592843</v>
      </c>
      <c r="X2941" s="23">
        <v>1.921</v>
      </c>
      <c r="Y2941" s="13">
        <f>(X2941-U2941)/U2941*100</f>
        <v>3.5579514824797878</v>
      </c>
      <c r="Z2941" s="14">
        <f>IF(W2941&gt;10,"NA",Y2941)</f>
        <v>3.5579514824797878</v>
      </c>
    </row>
    <row r="2942" spans="1:26" ht="19" x14ac:dyDescent="0.25">
      <c r="A2942" s="23">
        <v>2941</v>
      </c>
      <c r="B2942" s="5" t="s">
        <v>25</v>
      </c>
      <c r="C2942" s="3" t="s">
        <v>7</v>
      </c>
      <c r="D2942" s="3" t="s">
        <v>7</v>
      </c>
      <c r="E2942" s="3" t="s">
        <v>47</v>
      </c>
      <c r="F2942" s="3" t="s">
        <v>18</v>
      </c>
      <c r="G2942" s="3">
        <v>9</v>
      </c>
      <c r="H2942" s="3" t="s">
        <v>17</v>
      </c>
      <c r="I2942" s="3" t="s">
        <v>56</v>
      </c>
      <c r="J2942" s="3">
        <v>411</v>
      </c>
      <c r="K2942" s="3">
        <v>59</v>
      </c>
      <c r="L2942" s="3">
        <v>0</v>
      </c>
      <c r="M2942" s="4">
        <f>PI()*(K2942/2)^2/1000+PI()*(L2942/2)^2/1000</f>
        <v>2.7339710067865175</v>
      </c>
      <c r="N2942" s="33">
        <v>0</v>
      </c>
      <c r="O2942" s="3">
        <v>8</v>
      </c>
      <c r="P2942" s="6">
        <v>3.8580000000000001</v>
      </c>
      <c r="Q2942" s="6">
        <v>3.0190000000000001</v>
      </c>
      <c r="R2942" s="6">
        <v>2.903</v>
      </c>
      <c r="S2942" s="6">
        <v>0</v>
      </c>
      <c r="T2942" s="6">
        <f>R2942-S2942</f>
        <v>2.903</v>
      </c>
      <c r="U2942" s="6">
        <v>3.13</v>
      </c>
      <c r="V2942" s="6">
        <f>U2942-S2942</f>
        <v>3.13</v>
      </c>
      <c r="W2942" s="6">
        <f>100 - (1 - (((U2942-T2942)/U2942)+(S2942/T2942)))*100</f>
        <v>7.2523961661341758</v>
      </c>
      <c r="X2942" s="23">
        <v>3.2629999999999999</v>
      </c>
      <c r="Y2942" s="13">
        <f>(X2942-U2942)/U2942*100</f>
        <v>4.2492012779552715</v>
      </c>
      <c r="Z2942" s="14">
        <f>IF(W2942&gt;10,"NA",Y2942)</f>
        <v>4.2492012779552715</v>
      </c>
    </row>
    <row r="2943" spans="1:26" ht="19" x14ac:dyDescent="0.25">
      <c r="A2943" s="23">
        <v>2942</v>
      </c>
      <c r="B2943" s="5" t="s">
        <v>25</v>
      </c>
      <c r="C2943" s="3" t="s">
        <v>7</v>
      </c>
      <c r="D2943" s="3" t="s">
        <v>7</v>
      </c>
      <c r="E2943" s="3" t="s">
        <v>47</v>
      </c>
      <c r="F2943" s="3" t="s">
        <v>18</v>
      </c>
      <c r="G2943" s="3">
        <v>9</v>
      </c>
      <c r="H2943" s="3" t="s">
        <v>17</v>
      </c>
      <c r="I2943" s="3" t="s">
        <v>56</v>
      </c>
      <c r="J2943" s="3">
        <v>411</v>
      </c>
      <c r="K2943" s="3">
        <v>59</v>
      </c>
      <c r="L2943" s="3">
        <v>0</v>
      </c>
      <c r="M2943" s="4">
        <f>PI()*(K2943/2)^2/1000+PI()*(L2943/2)^2/1000</f>
        <v>2.7339710067865175</v>
      </c>
      <c r="N2943" s="33">
        <v>0</v>
      </c>
      <c r="O2943" s="3">
        <v>9</v>
      </c>
      <c r="P2943" s="6">
        <v>6.83</v>
      </c>
      <c r="Q2943" s="6">
        <v>9.1310000000000002</v>
      </c>
      <c r="R2943" s="6">
        <v>8.7629999999999999</v>
      </c>
      <c r="S2943" s="6">
        <v>0</v>
      </c>
      <c r="T2943" s="6">
        <f>R2943-S2943</f>
        <v>8.7629999999999999</v>
      </c>
      <c r="U2943" s="6">
        <v>8.9809999999999999</v>
      </c>
      <c r="V2943" s="6">
        <f>U2943-S2943</f>
        <v>8.9809999999999999</v>
      </c>
      <c r="W2943" s="6">
        <f>100 - (1 - (((U2943-T2943)/U2943)+(S2943/T2943)))*100</f>
        <v>2.4273466206435756</v>
      </c>
      <c r="X2943" s="23">
        <v>9.3490000000000002</v>
      </c>
      <c r="Y2943" s="13">
        <f>(X2943-U2943)/U2943*100</f>
        <v>4.0975392495267826</v>
      </c>
      <c r="Z2943" s="14">
        <f>IF(W2943&gt;10,"NA",Y2943)</f>
        <v>4.0975392495267826</v>
      </c>
    </row>
    <row r="2944" spans="1:26" ht="19" x14ac:dyDescent="0.25">
      <c r="A2944" s="23">
        <v>2943</v>
      </c>
      <c r="B2944" s="5" t="s">
        <v>25</v>
      </c>
      <c r="C2944" s="3" t="s">
        <v>7</v>
      </c>
      <c r="D2944" s="3" t="s">
        <v>7</v>
      </c>
      <c r="E2944" s="3" t="s">
        <v>47</v>
      </c>
      <c r="F2944" s="3" t="s">
        <v>18</v>
      </c>
      <c r="G2944" s="3">
        <v>9</v>
      </c>
      <c r="H2944" s="3" t="s">
        <v>17</v>
      </c>
      <c r="I2944" s="3" t="s">
        <v>56</v>
      </c>
      <c r="J2944" s="3">
        <v>411</v>
      </c>
      <c r="K2944" s="3">
        <v>59</v>
      </c>
      <c r="L2944" s="3">
        <v>0</v>
      </c>
      <c r="M2944" s="4">
        <f>PI()*(K2944/2)^2/1000+PI()*(L2944/2)^2/1000</f>
        <v>2.7339710067865175</v>
      </c>
      <c r="N2944" s="33">
        <v>0</v>
      </c>
      <c r="O2944" s="3">
        <v>10</v>
      </c>
      <c r="P2944" s="6">
        <v>5.7489999999999997</v>
      </c>
      <c r="Q2944" s="6">
        <v>6.7809999999999997</v>
      </c>
      <c r="R2944" s="6">
        <v>6.55</v>
      </c>
      <c r="S2944" s="6">
        <v>0</v>
      </c>
      <c r="T2944" s="6">
        <f>R2944-S2944</f>
        <v>6.55</v>
      </c>
      <c r="U2944" s="6">
        <v>7.5549999999999997</v>
      </c>
      <c r="V2944" s="6">
        <f>U2944-S2944</f>
        <v>7.5549999999999997</v>
      </c>
      <c r="W2944" s="6">
        <f>100 - (1 - (((U2944-T2944)/U2944)+(S2944/T2944)))*100</f>
        <v>13.302448709463931</v>
      </c>
      <c r="X2944" s="23">
        <v>7.7839999999999998</v>
      </c>
      <c r="Y2944" s="13">
        <f>(X2944-U2944)/U2944*100</f>
        <v>3.0311052283256137</v>
      </c>
      <c r="Z2944" s="14" t="str">
        <f>IF(W2944&gt;10,"NA",Y2944)</f>
        <v>NA</v>
      </c>
    </row>
    <row r="2945" spans="1:26" ht="19" x14ac:dyDescent="0.25">
      <c r="A2945" s="23">
        <v>2944</v>
      </c>
      <c r="B2945" s="5" t="s">
        <v>25</v>
      </c>
      <c r="C2945" s="3" t="s">
        <v>7</v>
      </c>
      <c r="D2945" s="3" t="s">
        <v>7</v>
      </c>
      <c r="E2945" s="3" t="s">
        <v>47</v>
      </c>
      <c r="F2945" s="3" t="s">
        <v>18</v>
      </c>
      <c r="G2945" s="3">
        <v>9</v>
      </c>
      <c r="H2945" s="3" t="s">
        <v>17</v>
      </c>
      <c r="I2945" s="3" t="s">
        <v>56</v>
      </c>
      <c r="J2945" s="3">
        <v>411</v>
      </c>
      <c r="K2945" s="3">
        <v>59</v>
      </c>
      <c r="L2945" s="3">
        <v>0</v>
      </c>
      <c r="M2945" s="4">
        <f>PI()*(K2945/2)^2/1000+PI()*(L2945/2)^2/1000</f>
        <v>2.7339710067865175</v>
      </c>
      <c r="N2945" s="33">
        <v>0</v>
      </c>
      <c r="O2945" s="3">
        <v>11</v>
      </c>
      <c r="P2945" s="6">
        <v>6.2270000000000003</v>
      </c>
      <c r="Q2945" s="6">
        <v>10.409000000000001</v>
      </c>
      <c r="R2945" s="6">
        <v>10.122999999999999</v>
      </c>
      <c r="S2945" s="6">
        <v>0</v>
      </c>
      <c r="T2945" s="6">
        <f>R2945-S2945</f>
        <v>10.122999999999999</v>
      </c>
      <c r="U2945" s="6">
        <v>10.122999999999999</v>
      </c>
      <c r="V2945" s="6">
        <f>U2945-S2945</f>
        <v>10.122999999999999</v>
      </c>
      <c r="W2945" s="6">
        <f>100 - (1 - (((U2945-T2945)/U2945)+(S2945/T2945)))*100</f>
        <v>0</v>
      </c>
      <c r="X2945" s="23">
        <v>10.340999999999999</v>
      </c>
      <c r="Y2945" s="13">
        <f>(X2945-U2945)/U2945*100</f>
        <v>2.1535118048009481</v>
      </c>
      <c r="Z2945" s="14">
        <f>IF(W2945&gt;10,"NA",Y2945)</f>
        <v>2.1535118048009481</v>
      </c>
    </row>
    <row r="2946" spans="1:26" ht="19" x14ac:dyDescent="0.25">
      <c r="A2946" s="23">
        <v>2945</v>
      </c>
      <c r="B2946" s="5" t="s">
        <v>25</v>
      </c>
      <c r="C2946" s="3" t="s">
        <v>7</v>
      </c>
      <c r="D2946" s="3" t="s">
        <v>7</v>
      </c>
      <c r="E2946" s="3" t="s">
        <v>47</v>
      </c>
      <c r="F2946" s="3" t="s">
        <v>18</v>
      </c>
      <c r="G2946" s="3">
        <v>9</v>
      </c>
      <c r="H2946" s="3" t="s">
        <v>17</v>
      </c>
      <c r="I2946" s="3" t="s">
        <v>56</v>
      </c>
      <c r="J2946" s="3">
        <v>411</v>
      </c>
      <c r="K2946" s="3">
        <v>59</v>
      </c>
      <c r="L2946" s="3">
        <v>0</v>
      </c>
      <c r="M2946" s="4">
        <f>PI()*(K2946/2)^2/1000+PI()*(L2946/2)^2/1000</f>
        <v>2.7339710067865175</v>
      </c>
      <c r="N2946" s="33">
        <v>0</v>
      </c>
      <c r="O2946" s="3">
        <v>12</v>
      </c>
      <c r="P2946" s="6">
        <v>6.5229999999999997</v>
      </c>
      <c r="Q2946" s="6">
        <v>7.835</v>
      </c>
      <c r="R2946" s="6">
        <v>7.5449999999999999</v>
      </c>
      <c r="S2946" s="6">
        <v>0</v>
      </c>
      <c r="T2946" s="6">
        <f>R2946-S2946</f>
        <v>7.5449999999999999</v>
      </c>
      <c r="U2946" s="6">
        <v>7.8289999999999997</v>
      </c>
      <c r="V2946" s="6">
        <f>U2946-S2946</f>
        <v>7.8289999999999997</v>
      </c>
      <c r="W2946" s="6">
        <f>100 - (1 - (((U2946-T2946)/U2946)+(S2946/T2946)))*100</f>
        <v>3.6275386383957056</v>
      </c>
      <c r="X2946" s="23">
        <v>8.0980000000000008</v>
      </c>
      <c r="Y2946" s="13">
        <f>(X2946-U2946)/U2946*100</f>
        <v>3.4359432877762295</v>
      </c>
      <c r="Z2946" s="14">
        <f>IF(W2946&gt;10,"NA",Y2946)</f>
        <v>3.4359432877762295</v>
      </c>
    </row>
    <row r="2947" spans="1:26" ht="19" x14ac:dyDescent="0.25">
      <c r="A2947" s="23">
        <v>2946</v>
      </c>
      <c r="B2947" s="5" t="s">
        <v>25</v>
      </c>
      <c r="C2947" s="3" t="s">
        <v>7</v>
      </c>
      <c r="D2947" s="3" t="s">
        <v>7</v>
      </c>
      <c r="E2947" s="3" t="s">
        <v>47</v>
      </c>
      <c r="F2947" s="3" t="s">
        <v>18</v>
      </c>
      <c r="G2947" s="3">
        <v>9</v>
      </c>
      <c r="H2947" s="3" t="s">
        <v>17</v>
      </c>
      <c r="I2947" s="3" t="s">
        <v>56</v>
      </c>
      <c r="J2947" s="3">
        <v>411</v>
      </c>
      <c r="K2947" s="3">
        <v>59</v>
      </c>
      <c r="L2947" s="3">
        <v>0</v>
      </c>
      <c r="M2947" s="4">
        <f>PI()*(K2947/2)^2/1000+PI()*(L2947/2)^2/1000</f>
        <v>2.7339710067865175</v>
      </c>
      <c r="N2947" s="33">
        <v>0</v>
      </c>
      <c r="O2947" s="3">
        <v>13</v>
      </c>
      <c r="P2947" s="6">
        <v>7.0039999999999996</v>
      </c>
      <c r="Q2947" s="6">
        <v>9.6470000000000002</v>
      </c>
      <c r="R2947" s="6">
        <v>9.4190000000000005</v>
      </c>
      <c r="S2947" s="6">
        <v>0</v>
      </c>
      <c r="T2947" s="6">
        <f>R2947-S2947</f>
        <v>9.4190000000000005</v>
      </c>
      <c r="U2947" s="6">
        <v>10.411</v>
      </c>
      <c r="V2947" s="6">
        <f>U2947-S2947</f>
        <v>10.411</v>
      </c>
      <c r="W2947" s="6">
        <f>100 - (1 - (((U2947-T2947)/U2947)+(S2947/T2947)))*100</f>
        <v>9.5283834405916679</v>
      </c>
      <c r="X2947" s="23">
        <v>10.788</v>
      </c>
      <c r="Y2947" s="13">
        <f>(X2947-U2947)/U2947*100</f>
        <v>3.621169916434547</v>
      </c>
      <c r="Z2947" s="14">
        <f>IF(W2947&gt;10,"NA",Y2947)</f>
        <v>3.621169916434547</v>
      </c>
    </row>
    <row r="2948" spans="1:26" ht="19" x14ac:dyDescent="0.25">
      <c r="A2948" s="23">
        <v>2947</v>
      </c>
      <c r="B2948" s="5" t="s">
        <v>25</v>
      </c>
      <c r="C2948" s="3" t="s">
        <v>7</v>
      </c>
      <c r="D2948" s="3" t="s">
        <v>7</v>
      </c>
      <c r="E2948" s="3" t="s">
        <v>47</v>
      </c>
      <c r="F2948" s="3" t="s">
        <v>18</v>
      </c>
      <c r="G2948" s="3">
        <v>9</v>
      </c>
      <c r="H2948" s="3" t="s">
        <v>17</v>
      </c>
      <c r="I2948" s="3" t="s">
        <v>56</v>
      </c>
      <c r="J2948" s="3">
        <v>411</v>
      </c>
      <c r="K2948" s="3">
        <v>59</v>
      </c>
      <c r="L2948" s="3">
        <v>0</v>
      </c>
      <c r="M2948" s="4">
        <f>PI()*(K2948/2)^2/1000+PI()*(L2948/2)^2/1000</f>
        <v>2.7339710067865175</v>
      </c>
      <c r="N2948" s="33">
        <v>0</v>
      </c>
      <c r="O2948" s="3">
        <v>14</v>
      </c>
      <c r="P2948" s="6">
        <v>2.4580000000000002</v>
      </c>
      <c r="Q2948" s="6">
        <v>1.3129999999999999</v>
      </c>
      <c r="R2948" s="6">
        <v>1.173</v>
      </c>
      <c r="S2948" s="6">
        <v>0</v>
      </c>
      <c r="T2948" s="6">
        <f>R2948-S2948</f>
        <v>1.173</v>
      </c>
      <c r="U2948" s="6">
        <v>1.173</v>
      </c>
      <c r="V2948" s="6">
        <f>U2948-S2948</f>
        <v>1.173</v>
      </c>
      <c r="W2948" s="6">
        <f>100 - (1 - (((U2948-T2948)/U2948)+(S2948/T2948)))*100</f>
        <v>0</v>
      </c>
      <c r="X2948" s="23">
        <v>1.2529999999999999</v>
      </c>
      <c r="Y2948" s="13">
        <f>(X2948-U2948)/U2948*100</f>
        <v>6.8201193520886481</v>
      </c>
      <c r="Z2948" s="14">
        <f>IF(W2948&gt;10,"NA",Y2948)</f>
        <v>6.8201193520886481</v>
      </c>
    </row>
    <row r="2949" spans="1:26" ht="19" x14ac:dyDescent="0.25">
      <c r="A2949" s="23">
        <v>2948</v>
      </c>
      <c r="B2949" s="5" t="s">
        <v>25</v>
      </c>
      <c r="C2949" s="3" t="s">
        <v>7</v>
      </c>
      <c r="D2949" s="3" t="s">
        <v>7</v>
      </c>
      <c r="E2949" s="3" t="s">
        <v>47</v>
      </c>
      <c r="F2949" s="3" t="s">
        <v>18</v>
      </c>
      <c r="G2949" s="3">
        <v>10</v>
      </c>
      <c r="H2949" s="3" t="s">
        <v>9</v>
      </c>
      <c r="I2949" s="3" t="s">
        <v>35</v>
      </c>
      <c r="J2949" s="3">
        <v>430</v>
      </c>
      <c r="K2949" s="3">
        <v>70</v>
      </c>
      <c r="L2949" s="3">
        <v>0</v>
      </c>
      <c r="M2949" s="4">
        <f>PI()*(K2949/2)^2/1000+PI()*(L2949/2)^2/1000</f>
        <v>3.8484510006474966</v>
      </c>
      <c r="N2949" s="33">
        <v>0</v>
      </c>
      <c r="O2949" s="3">
        <v>1</v>
      </c>
      <c r="P2949" s="6">
        <v>10.632</v>
      </c>
      <c r="Q2949" s="6">
        <v>25.771999999999998</v>
      </c>
      <c r="R2949" s="6">
        <v>25.372</v>
      </c>
      <c r="S2949" s="6">
        <v>0</v>
      </c>
      <c r="T2949" s="6">
        <f>R2949-S2949</f>
        <v>25.372</v>
      </c>
      <c r="U2949" s="9">
        <v>25.372</v>
      </c>
      <c r="V2949" s="6">
        <f>U2949-S2949</f>
        <v>25.372</v>
      </c>
      <c r="W2949" s="6">
        <f>100 - (1 - (((U2949-T2949)/U2949)+(S2949/T2949)))*100</f>
        <v>0</v>
      </c>
      <c r="X2949" s="23">
        <v>26.966000000000001</v>
      </c>
      <c r="Y2949" s="13">
        <f>(X2949-U2949)/U2949*100</f>
        <v>6.2825161595459607</v>
      </c>
      <c r="Z2949" s="14">
        <f>IF(W2949&gt;10,"NA",Y2949)</f>
        <v>6.2825161595459607</v>
      </c>
    </row>
    <row r="2950" spans="1:26" ht="19" x14ac:dyDescent="0.25">
      <c r="A2950" s="23">
        <v>2949</v>
      </c>
      <c r="B2950" s="5" t="s">
        <v>25</v>
      </c>
      <c r="C2950" s="3" t="s">
        <v>7</v>
      </c>
      <c r="D2950" s="3" t="s">
        <v>7</v>
      </c>
      <c r="E2950" s="3" t="s">
        <v>47</v>
      </c>
      <c r="F2950" s="3" t="s">
        <v>18</v>
      </c>
      <c r="G2950" s="3">
        <v>10</v>
      </c>
      <c r="H2950" s="3" t="s">
        <v>9</v>
      </c>
      <c r="I2950" s="3" t="s">
        <v>35</v>
      </c>
      <c r="J2950" s="3">
        <v>430</v>
      </c>
      <c r="K2950" s="3">
        <v>70</v>
      </c>
      <c r="L2950" s="3">
        <v>0</v>
      </c>
      <c r="M2950" s="4">
        <f>PI()*(K2950/2)^2/1000+PI()*(L2950/2)^2/1000</f>
        <v>3.8484510006474966</v>
      </c>
      <c r="N2950" s="33">
        <v>0</v>
      </c>
      <c r="O2950" s="3">
        <v>2</v>
      </c>
      <c r="P2950" s="6">
        <v>9.1349999999999998</v>
      </c>
      <c r="Q2950" s="6">
        <v>20.899000000000001</v>
      </c>
      <c r="R2950" s="6">
        <v>20.468</v>
      </c>
      <c r="S2950" s="6">
        <v>0</v>
      </c>
      <c r="T2950" s="6">
        <f>R2950-S2950</f>
        <v>20.468</v>
      </c>
      <c r="U2950" s="9">
        <v>20.468</v>
      </c>
      <c r="V2950" s="6">
        <f>U2950-S2950</f>
        <v>20.468</v>
      </c>
      <c r="W2950" s="6">
        <f>100 - (1 - (((U2950-T2950)/U2950)+(S2950/T2950)))*100</f>
        <v>0</v>
      </c>
      <c r="X2950" s="23">
        <v>21.706</v>
      </c>
      <c r="Y2950" s="13">
        <f>(X2950-U2950)/U2950*100</f>
        <v>6.0484658979870991</v>
      </c>
      <c r="Z2950" s="14">
        <f>IF(W2950&gt;10,"NA",Y2950)</f>
        <v>6.0484658979870991</v>
      </c>
    </row>
    <row r="2951" spans="1:26" ht="19" x14ac:dyDescent="0.25">
      <c r="A2951" s="23">
        <v>2950</v>
      </c>
      <c r="B2951" s="5" t="s">
        <v>25</v>
      </c>
      <c r="C2951" s="3" t="s">
        <v>7</v>
      </c>
      <c r="D2951" s="3" t="s">
        <v>7</v>
      </c>
      <c r="E2951" s="3" t="s">
        <v>47</v>
      </c>
      <c r="F2951" s="3" t="s">
        <v>18</v>
      </c>
      <c r="G2951" s="3">
        <v>10</v>
      </c>
      <c r="H2951" s="3" t="s">
        <v>9</v>
      </c>
      <c r="I2951" s="3" t="s">
        <v>35</v>
      </c>
      <c r="J2951" s="3">
        <v>430</v>
      </c>
      <c r="K2951" s="3">
        <v>70</v>
      </c>
      <c r="L2951" s="3">
        <v>0</v>
      </c>
      <c r="M2951" s="4">
        <f>PI()*(K2951/2)^2/1000+PI()*(L2951/2)^2/1000</f>
        <v>3.8484510006474966</v>
      </c>
      <c r="N2951" s="33">
        <v>0</v>
      </c>
      <c r="O2951" s="3">
        <v>3</v>
      </c>
      <c r="P2951" s="6">
        <v>9.2430000000000003</v>
      </c>
      <c r="Q2951" s="6">
        <v>20.574000000000002</v>
      </c>
      <c r="R2951" s="6">
        <v>20.178000000000001</v>
      </c>
      <c r="S2951" s="6">
        <v>0</v>
      </c>
      <c r="T2951" s="6">
        <f>R2951-S2951</f>
        <v>20.178000000000001</v>
      </c>
      <c r="U2951" s="9">
        <v>20.196999999999999</v>
      </c>
      <c r="V2951" s="6">
        <f>U2951-S2951</f>
        <v>20.196999999999999</v>
      </c>
      <c r="W2951" s="6">
        <f>100 - (1 - (((U2951-T2951)/U2951)+(S2951/T2951)))*100</f>
        <v>9.4073377234238365E-2</v>
      </c>
      <c r="X2951" s="23">
        <v>21.510999999999999</v>
      </c>
      <c r="Y2951" s="13">
        <f>(X2951-U2951)/U2951*100</f>
        <v>6.505916720304997</v>
      </c>
      <c r="Z2951" s="14">
        <f>IF(W2951&gt;10,"NA",Y2951)</f>
        <v>6.505916720304997</v>
      </c>
    </row>
    <row r="2952" spans="1:26" ht="19" x14ac:dyDescent="0.25">
      <c r="A2952" s="23">
        <v>2951</v>
      </c>
      <c r="B2952" s="5" t="s">
        <v>25</v>
      </c>
      <c r="C2952" s="3" t="s">
        <v>7</v>
      </c>
      <c r="D2952" s="3" t="s">
        <v>7</v>
      </c>
      <c r="E2952" s="3" t="s">
        <v>47</v>
      </c>
      <c r="F2952" s="3" t="s">
        <v>18</v>
      </c>
      <c r="G2952" s="3">
        <v>10</v>
      </c>
      <c r="H2952" s="3" t="s">
        <v>9</v>
      </c>
      <c r="I2952" s="3" t="s">
        <v>35</v>
      </c>
      <c r="J2952" s="3">
        <v>430</v>
      </c>
      <c r="K2952" s="3">
        <v>70</v>
      </c>
      <c r="L2952" s="3">
        <v>0</v>
      </c>
      <c r="M2952" s="4">
        <f>PI()*(K2952/2)^2/1000+PI()*(L2952/2)^2/1000</f>
        <v>3.8484510006474966</v>
      </c>
      <c r="N2952" s="33">
        <v>0</v>
      </c>
      <c r="O2952" s="3">
        <v>4</v>
      </c>
      <c r="P2952" s="6">
        <v>7.7130000000000001</v>
      </c>
      <c r="Q2952" s="6">
        <v>14.929</v>
      </c>
      <c r="R2952" s="6">
        <v>14.473000000000001</v>
      </c>
      <c r="S2952" s="6">
        <v>0</v>
      </c>
      <c r="T2952" s="6">
        <f>R2952-S2952</f>
        <v>14.473000000000001</v>
      </c>
      <c r="U2952" s="9">
        <v>14.487</v>
      </c>
      <c r="V2952" s="6">
        <f>U2952-S2952</f>
        <v>14.487</v>
      </c>
      <c r="W2952" s="6">
        <f>100 - (1 - (((U2952-T2952)/U2952)+(S2952/T2952)))*100</f>
        <v>9.6638365431061857E-2</v>
      </c>
      <c r="X2952" s="23">
        <v>15.367000000000001</v>
      </c>
      <c r="Y2952" s="13">
        <f>(X2952-U2952)/U2952*100</f>
        <v>6.0744115413819344</v>
      </c>
      <c r="Z2952" s="14">
        <f>IF(W2952&gt;10,"NA",Y2952)</f>
        <v>6.0744115413819344</v>
      </c>
    </row>
    <row r="2953" spans="1:26" ht="19" x14ac:dyDescent="0.25">
      <c r="A2953" s="23">
        <v>2952</v>
      </c>
      <c r="B2953" s="5" t="s">
        <v>25</v>
      </c>
      <c r="C2953" s="3" t="s">
        <v>7</v>
      </c>
      <c r="D2953" s="3" t="s">
        <v>7</v>
      </c>
      <c r="E2953" s="3" t="s">
        <v>47</v>
      </c>
      <c r="F2953" s="3" t="s">
        <v>18</v>
      </c>
      <c r="G2953" s="3">
        <v>10</v>
      </c>
      <c r="H2953" s="3" t="s">
        <v>17</v>
      </c>
      <c r="I2953" s="3" t="s">
        <v>35</v>
      </c>
      <c r="J2953" s="3">
        <v>430</v>
      </c>
      <c r="K2953" s="3">
        <v>70</v>
      </c>
      <c r="L2953" s="3">
        <v>0</v>
      </c>
      <c r="M2953" s="4">
        <f>PI()*(K2953/2)^2/1000+PI()*(L2953/2)^2/1000</f>
        <v>3.8484510006474966</v>
      </c>
      <c r="N2953" s="33">
        <v>0</v>
      </c>
      <c r="O2953" s="3">
        <v>1</v>
      </c>
      <c r="P2953" s="3">
        <v>8.9179999999999993</v>
      </c>
      <c r="Q2953" s="3">
        <v>17.571000000000002</v>
      </c>
      <c r="R2953" s="3">
        <v>17.195</v>
      </c>
      <c r="S2953" s="6">
        <v>0</v>
      </c>
      <c r="T2953" s="6">
        <f>R2953-S2953</f>
        <v>17.195</v>
      </c>
      <c r="U2953" s="3">
        <v>17.268999999999998</v>
      </c>
      <c r="V2953" s="6">
        <f>U2953-S2953</f>
        <v>17.268999999999998</v>
      </c>
      <c r="W2953" s="6">
        <f>100 - (1 - (((U2953-T2953)/U2953)+(S2953/T2953)))*100</f>
        <v>0.42851352133880027</v>
      </c>
      <c r="X2953" s="23">
        <v>18.126000000000001</v>
      </c>
      <c r="Y2953" s="13">
        <f>(X2953-U2953)/U2953*100</f>
        <v>4.9626498349644041</v>
      </c>
      <c r="Z2953" s="14">
        <f>IF(W2953&gt;10,"NA",Y2953)</f>
        <v>4.9626498349644041</v>
      </c>
    </row>
    <row r="2954" spans="1:26" ht="19" x14ac:dyDescent="0.25">
      <c r="A2954" s="23">
        <v>2953</v>
      </c>
      <c r="B2954" s="5" t="s">
        <v>25</v>
      </c>
      <c r="C2954" s="3" t="s">
        <v>7</v>
      </c>
      <c r="D2954" s="3" t="s">
        <v>7</v>
      </c>
      <c r="E2954" s="3" t="s">
        <v>47</v>
      </c>
      <c r="F2954" s="3" t="s">
        <v>18</v>
      </c>
      <c r="G2954" s="3">
        <v>10</v>
      </c>
      <c r="H2954" s="3" t="s">
        <v>17</v>
      </c>
      <c r="I2954" s="3" t="s">
        <v>35</v>
      </c>
      <c r="J2954" s="3">
        <v>430</v>
      </c>
      <c r="K2954" s="3">
        <v>70</v>
      </c>
      <c r="L2954" s="3">
        <v>0</v>
      </c>
      <c r="M2954" s="4">
        <f>PI()*(K2954/2)^2/1000+PI()*(L2954/2)^2/1000</f>
        <v>3.8484510006474966</v>
      </c>
      <c r="N2954" s="33">
        <v>0</v>
      </c>
      <c r="O2954" s="3">
        <v>2</v>
      </c>
      <c r="P2954" s="3">
        <v>1.7789999999999999</v>
      </c>
      <c r="Q2954" s="3">
        <v>1.427</v>
      </c>
      <c r="R2954" s="3">
        <v>1.3560000000000001</v>
      </c>
      <c r="S2954" s="6">
        <v>0</v>
      </c>
      <c r="T2954" s="6">
        <f>R2954-S2954</f>
        <v>1.3560000000000001</v>
      </c>
      <c r="U2954" s="3">
        <v>1.3560000000000001</v>
      </c>
      <c r="V2954" s="6">
        <f>U2954-S2954</f>
        <v>1.3560000000000001</v>
      </c>
      <c r="W2954" s="6">
        <f>100 - (1 - (((U2954-T2954)/U2954)+(S2954/T2954)))*100</f>
        <v>0</v>
      </c>
      <c r="X2954" s="23">
        <v>1.474</v>
      </c>
      <c r="Y2954" s="13">
        <f>(X2954-U2954)/U2954*100</f>
        <v>8.7020648967551537</v>
      </c>
      <c r="Z2954" s="14">
        <f>IF(W2954&gt;10,"NA",Y2954)</f>
        <v>8.7020648967551537</v>
      </c>
    </row>
    <row r="2955" spans="1:26" ht="19" x14ac:dyDescent="0.25">
      <c r="A2955" s="23">
        <v>2954</v>
      </c>
      <c r="B2955" s="5" t="s">
        <v>25</v>
      </c>
      <c r="C2955" s="3" t="s">
        <v>7</v>
      </c>
      <c r="D2955" s="3" t="s">
        <v>7</v>
      </c>
      <c r="E2955" s="3" t="s">
        <v>47</v>
      </c>
      <c r="F2955" s="3" t="s">
        <v>18</v>
      </c>
      <c r="G2955" s="3">
        <v>10</v>
      </c>
      <c r="H2955" s="3" t="s">
        <v>17</v>
      </c>
      <c r="I2955" s="3" t="s">
        <v>35</v>
      </c>
      <c r="J2955" s="3">
        <v>430</v>
      </c>
      <c r="K2955" s="3">
        <v>70</v>
      </c>
      <c r="L2955" s="3">
        <v>0</v>
      </c>
      <c r="M2955" s="4">
        <f>PI()*(K2955/2)^2/1000+PI()*(L2955/2)^2/1000</f>
        <v>3.8484510006474966</v>
      </c>
      <c r="N2955" s="33">
        <v>0</v>
      </c>
      <c r="O2955" s="3">
        <v>3</v>
      </c>
      <c r="P2955" s="3">
        <v>7.2249999999999996</v>
      </c>
      <c r="Q2955" s="3">
        <v>12.012</v>
      </c>
      <c r="R2955" s="3">
        <v>11.744</v>
      </c>
      <c r="S2955" s="6">
        <v>0</v>
      </c>
      <c r="T2955" s="6">
        <f>R2955-S2955</f>
        <v>11.744</v>
      </c>
      <c r="U2955" s="3">
        <v>11.744999999999999</v>
      </c>
      <c r="V2955" s="6">
        <f>U2955-S2955</f>
        <v>11.744999999999999</v>
      </c>
      <c r="W2955" s="6">
        <f>100 - (1 - (((U2955-T2955)/U2955)+(S2955/T2955)))*100</f>
        <v>8.514261387816191E-3</v>
      </c>
      <c r="X2955" s="23">
        <v>12.662000000000001</v>
      </c>
      <c r="Y2955" s="13">
        <f>(X2955-U2955)/U2955*100</f>
        <v>7.8075776926351788</v>
      </c>
      <c r="Z2955" s="14">
        <f>IF(W2955&gt;10,"NA",Y2955)</f>
        <v>7.8075776926351788</v>
      </c>
    </row>
    <row r="2956" spans="1:26" ht="19" x14ac:dyDescent="0.25">
      <c r="A2956" s="23">
        <v>2955</v>
      </c>
      <c r="B2956" s="5" t="s">
        <v>25</v>
      </c>
      <c r="C2956" s="3" t="s">
        <v>7</v>
      </c>
      <c r="D2956" s="3" t="s">
        <v>7</v>
      </c>
      <c r="E2956" s="3" t="s">
        <v>47</v>
      </c>
      <c r="F2956" s="3" t="s">
        <v>18</v>
      </c>
      <c r="G2956" s="3">
        <v>10</v>
      </c>
      <c r="H2956" s="3" t="s">
        <v>17</v>
      </c>
      <c r="I2956" s="3" t="s">
        <v>35</v>
      </c>
      <c r="J2956" s="3">
        <v>430</v>
      </c>
      <c r="K2956" s="3">
        <v>70</v>
      </c>
      <c r="L2956" s="3">
        <v>0</v>
      </c>
      <c r="M2956" s="4">
        <f>PI()*(K2956/2)^2/1000+PI()*(L2956/2)^2/1000</f>
        <v>3.8484510006474966</v>
      </c>
      <c r="N2956" s="33">
        <v>0</v>
      </c>
      <c r="O2956" s="3">
        <v>4</v>
      </c>
      <c r="P2956" s="3">
        <v>8.8740000000000006</v>
      </c>
      <c r="Q2956" s="3">
        <v>22.097999999999999</v>
      </c>
      <c r="R2956" s="3">
        <v>21.678000000000001</v>
      </c>
      <c r="S2956" s="6">
        <v>0</v>
      </c>
      <c r="T2956" s="6">
        <f>R2956-S2956</f>
        <v>21.678000000000001</v>
      </c>
      <c r="U2956" s="3">
        <v>21.678000000000001</v>
      </c>
      <c r="V2956" s="6">
        <f>U2956-S2956</f>
        <v>21.678000000000001</v>
      </c>
      <c r="W2956" s="6">
        <f>100 - (1 - (((U2956-T2956)/U2956)+(S2956/T2956)))*100</f>
        <v>0</v>
      </c>
      <c r="X2956" s="23">
        <v>22.963000000000001</v>
      </c>
      <c r="Y2956" s="13">
        <f>(X2956-U2956)/U2956*100</f>
        <v>5.9276686041147713</v>
      </c>
      <c r="Z2956" s="14">
        <f>IF(W2956&gt;10,"NA",Y2956)</f>
        <v>5.9276686041147713</v>
      </c>
    </row>
    <row r="2957" spans="1:26" ht="19" x14ac:dyDescent="0.25">
      <c r="A2957" s="23">
        <v>2956</v>
      </c>
      <c r="B2957" s="5" t="s">
        <v>25</v>
      </c>
      <c r="C2957" s="3" t="s">
        <v>7</v>
      </c>
      <c r="D2957" s="3" t="s">
        <v>7</v>
      </c>
      <c r="E2957" s="3" t="s">
        <v>47</v>
      </c>
      <c r="F2957" s="3" t="s">
        <v>18</v>
      </c>
      <c r="G2957" s="3">
        <v>10</v>
      </c>
      <c r="H2957" s="3" t="s">
        <v>17</v>
      </c>
      <c r="I2957" s="3" t="s">
        <v>35</v>
      </c>
      <c r="J2957" s="3">
        <v>430</v>
      </c>
      <c r="K2957" s="3">
        <v>70</v>
      </c>
      <c r="L2957" s="3">
        <v>0</v>
      </c>
      <c r="M2957" s="4">
        <f>PI()*(K2957/2)^2/1000+PI()*(L2957/2)^2/1000</f>
        <v>3.8484510006474966</v>
      </c>
      <c r="N2957" s="33">
        <v>0</v>
      </c>
      <c r="O2957" s="3">
        <v>5</v>
      </c>
      <c r="P2957" s="3">
        <v>5.7160000000000002</v>
      </c>
      <c r="Q2957" s="3">
        <v>8.7949999999999999</v>
      </c>
      <c r="R2957" s="3">
        <v>8.5630000000000006</v>
      </c>
      <c r="S2957" s="6">
        <v>0</v>
      </c>
      <c r="T2957" s="6">
        <f>R2957-S2957</f>
        <v>8.5630000000000006</v>
      </c>
      <c r="U2957" s="3">
        <v>8.5630000000000006</v>
      </c>
      <c r="V2957" s="6">
        <f>U2957-S2957</f>
        <v>8.5630000000000006</v>
      </c>
      <c r="W2957" s="6">
        <f>100 - (1 - (((U2957-T2957)/U2957)+(S2957/T2957)))*100</f>
        <v>0</v>
      </c>
      <c r="X2957" s="23">
        <v>9.1180000000000003</v>
      </c>
      <c r="Y2957" s="13">
        <f>(X2957-U2957)/U2957*100</f>
        <v>6.4813733504612836</v>
      </c>
      <c r="Z2957" s="14">
        <f>IF(W2957&gt;10,"NA",Y2957)</f>
        <v>6.4813733504612836</v>
      </c>
    </row>
    <row r="2958" spans="1:26" ht="19" x14ac:dyDescent="0.25">
      <c r="A2958" s="23">
        <v>2957</v>
      </c>
      <c r="B2958" s="5" t="s">
        <v>25</v>
      </c>
      <c r="C2958" s="3" t="s">
        <v>7</v>
      </c>
      <c r="D2958" s="3" t="s">
        <v>7</v>
      </c>
      <c r="E2958" s="3" t="s">
        <v>47</v>
      </c>
      <c r="F2958" s="3" t="s">
        <v>18</v>
      </c>
      <c r="G2958" s="3">
        <v>10</v>
      </c>
      <c r="H2958" s="3" t="s">
        <v>17</v>
      </c>
      <c r="I2958" s="3" t="s">
        <v>35</v>
      </c>
      <c r="J2958" s="3">
        <v>430</v>
      </c>
      <c r="K2958" s="3">
        <v>70</v>
      </c>
      <c r="L2958" s="3">
        <v>0</v>
      </c>
      <c r="M2958" s="4">
        <f>PI()*(K2958/2)^2/1000+PI()*(L2958/2)^2/1000</f>
        <v>3.8484510006474966</v>
      </c>
      <c r="N2958" s="33">
        <v>0</v>
      </c>
      <c r="O2958" s="3">
        <v>6</v>
      </c>
      <c r="P2958" s="3">
        <v>9.0960000000000001</v>
      </c>
      <c r="Q2958" s="3">
        <v>26.126000000000001</v>
      </c>
      <c r="R2958" s="3">
        <v>25.692</v>
      </c>
      <c r="S2958" s="6">
        <v>0</v>
      </c>
      <c r="T2958" s="6">
        <f>R2958-S2958</f>
        <v>25.692</v>
      </c>
      <c r="U2958" s="3">
        <v>25.927</v>
      </c>
      <c r="V2958" s="6">
        <f>U2958-S2958</f>
        <v>25.927</v>
      </c>
      <c r="W2958" s="6">
        <f>100 - (1 - (((U2958-T2958)/U2958)+(S2958/T2958)))*100</f>
        <v>0.90639102094341695</v>
      </c>
      <c r="X2958" s="23">
        <v>27.359000000000002</v>
      </c>
      <c r="Y2958" s="13">
        <f>(X2958-U2958)/U2958*100</f>
        <v>5.5231997531530919</v>
      </c>
      <c r="Z2958" s="14">
        <f>IF(W2958&gt;10,"NA",Y2958)</f>
        <v>5.5231997531530919</v>
      </c>
    </row>
    <row r="2959" spans="1:26" ht="19" x14ac:dyDescent="0.25">
      <c r="A2959" s="23">
        <v>2958</v>
      </c>
      <c r="B2959" s="5" t="s">
        <v>25</v>
      </c>
      <c r="C2959" s="3" t="s">
        <v>7</v>
      </c>
      <c r="D2959" s="3" t="s">
        <v>7</v>
      </c>
      <c r="E2959" s="3" t="s">
        <v>47</v>
      </c>
      <c r="F2959" s="3" t="s">
        <v>18</v>
      </c>
      <c r="G2959" s="3">
        <v>10</v>
      </c>
      <c r="H2959" s="3" t="s">
        <v>17</v>
      </c>
      <c r="I2959" s="3" t="s">
        <v>35</v>
      </c>
      <c r="J2959" s="3">
        <v>430</v>
      </c>
      <c r="K2959" s="3">
        <v>70</v>
      </c>
      <c r="L2959" s="3">
        <v>0</v>
      </c>
      <c r="M2959" s="4">
        <f>PI()*(K2959/2)^2/1000+PI()*(L2959/2)^2/1000</f>
        <v>3.8484510006474966</v>
      </c>
      <c r="N2959" s="33">
        <v>0</v>
      </c>
      <c r="O2959" s="3">
        <v>7</v>
      </c>
      <c r="P2959" s="3">
        <v>6.1859999999999999</v>
      </c>
      <c r="Q2959" s="3">
        <v>9</v>
      </c>
      <c r="R2959" s="3">
        <v>8.8179999999999996</v>
      </c>
      <c r="S2959" s="6">
        <v>0</v>
      </c>
      <c r="T2959" s="6">
        <f>R2959-S2959</f>
        <v>8.8179999999999996</v>
      </c>
      <c r="U2959" s="3">
        <v>8.8179999999999996</v>
      </c>
      <c r="V2959" s="6">
        <f>U2959-S2959</f>
        <v>8.8179999999999996</v>
      </c>
      <c r="W2959" s="6">
        <f>100 - (1 - (((U2959-T2959)/U2959)+(S2959/T2959)))*100</f>
        <v>0</v>
      </c>
      <c r="X2959" s="23">
        <v>9.5510000000000002</v>
      </c>
      <c r="Y2959" s="13">
        <f>(X2959-U2959)/U2959*100</f>
        <v>8.3125425266500415</v>
      </c>
      <c r="Z2959" s="14">
        <f>IF(W2959&gt;10,"NA",Y2959)</f>
        <v>8.3125425266500415</v>
      </c>
    </row>
    <row r="2960" spans="1:26" ht="19" x14ac:dyDescent="0.25">
      <c r="A2960" s="23">
        <v>2959</v>
      </c>
      <c r="B2960" s="5" t="s">
        <v>25</v>
      </c>
      <c r="C2960" s="3" t="s">
        <v>7</v>
      </c>
      <c r="D2960" s="3" t="s">
        <v>7</v>
      </c>
      <c r="E2960" s="3" t="s">
        <v>47</v>
      </c>
      <c r="F2960" s="3" t="s">
        <v>18</v>
      </c>
      <c r="G2960" s="3">
        <v>10</v>
      </c>
      <c r="H2960" s="3" t="s">
        <v>17</v>
      </c>
      <c r="I2960" s="3" t="s">
        <v>35</v>
      </c>
      <c r="J2960" s="3">
        <v>430</v>
      </c>
      <c r="K2960" s="3">
        <v>70</v>
      </c>
      <c r="L2960" s="3">
        <v>0</v>
      </c>
      <c r="M2960" s="4">
        <f>PI()*(K2960/2)^2/1000+PI()*(L2960/2)^2/1000</f>
        <v>3.8484510006474966</v>
      </c>
      <c r="N2960" s="33">
        <v>0</v>
      </c>
      <c r="O2960" s="3">
        <v>8</v>
      </c>
      <c r="P2960" s="3">
        <v>6.444</v>
      </c>
      <c r="Q2960" s="3">
        <v>13.099</v>
      </c>
      <c r="R2960" s="3">
        <v>12.82</v>
      </c>
      <c r="S2960" s="6">
        <v>0</v>
      </c>
      <c r="T2960" s="6">
        <f>R2960-S2960</f>
        <v>12.82</v>
      </c>
      <c r="U2960" s="3">
        <v>12.82</v>
      </c>
      <c r="V2960" s="6">
        <f>U2960-S2960</f>
        <v>12.82</v>
      </c>
      <c r="W2960" s="6">
        <f>100 - (1 - (((U2960-T2960)/U2960)+(S2960/T2960)))*100</f>
        <v>0</v>
      </c>
      <c r="X2960" s="23">
        <v>13.813000000000001</v>
      </c>
      <c r="Y2960" s="13">
        <f>(X2960-U2960)/U2960*100</f>
        <v>7.7457098283931378</v>
      </c>
      <c r="Z2960" s="14">
        <f>IF(W2960&gt;10,"NA",Y2960)</f>
        <v>7.7457098283931378</v>
      </c>
    </row>
    <row r="2961" spans="1:26" ht="19" x14ac:dyDescent="0.25">
      <c r="A2961" s="23">
        <v>2960</v>
      </c>
      <c r="B2961" s="5" t="s">
        <v>0</v>
      </c>
      <c r="C2961" s="3" t="s">
        <v>22</v>
      </c>
      <c r="D2961" s="3" t="s">
        <v>22</v>
      </c>
      <c r="E2961" s="3" t="s">
        <v>47</v>
      </c>
      <c r="F2961" s="3" t="s">
        <v>18</v>
      </c>
      <c r="G2961" s="3">
        <v>11</v>
      </c>
      <c r="H2961" s="3" t="s">
        <v>9</v>
      </c>
      <c r="I2961" s="3" t="s">
        <v>13</v>
      </c>
      <c r="J2961" s="3">
        <v>51</v>
      </c>
      <c r="K2961" s="3">
        <v>19</v>
      </c>
      <c r="L2961" s="3">
        <v>0</v>
      </c>
      <c r="M2961" s="4">
        <f>PI()*(K2961/2)^2/1000+PI()*(L2961/2)^2/1000</f>
        <v>0.28352873698647879</v>
      </c>
      <c r="N2961" s="33">
        <v>0</v>
      </c>
      <c r="O2961" s="3">
        <v>1</v>
      </c>
      <c r="P2961" s="6">
        <v>7.7210000000000001</v>
      </c>
      <c r="Q2961" s="6">
        <v>16.321000000000002</v>
      </c>
      <c r="R2961" s="6">
        <v>15.943</v>
      </c>
      <c r="S2961" s="6">
        <v>0</v>
      </c>
      <c r="T2961" s="6">
        <f>R2961-S2961</f>
        <v>15.943</v>
      </c>
      <c r="U2961" s="6">
        <v>15.943</v>
      </c>
      <c r="V2961" s="6">
        <f>U2961-S2961</f>
        <v>15.943</v>
      </c>
      <c r="W2961" s="6">
        <f>100 - (1 - (((U2961-T2961)/U2961)+(S2961/T2961)))*100</f>
        <v>0</v>
      </c>
      <c r="X2961" s="13">
        <v>16.07923733978668</v>
      </c>
      <c r="Y2961" s="13">
        <f>(X2961-U2961)/U2961*100</f>
        <v>0.85452762834272133</v>
      </c>
      <c r="Z2961" s="14">
        <f>IF(W2961&gt;10,"NA",Y2961)</f>
        <v>0.85452762834272133</v>
      </c>
    </row>
    <row r="2962" spans="1:26" ht="19" x14ac:dyDescent="0.25">
      <c r="A2962" s="23">
        <v>2961</v>
      </c>
      <c r="B2962" s="5" t="s">
        <v>0</v>
      </c>
      <c r="C2962" s="3" t="s">
        <v>22</v>
      </c>
      <c r="D2962" s="3" t="s">
        <v>22</v>
      </c>
      <c r="E2962" s="3" t="s">
        <v>47</v>
      </c>
      <c r="F2962" s="3" t="s">
        <v>18</v>
      </c>
      <c r="G2962" s="3">
        <v>11</v>
      </c>
      <c r="H2962" s="3" t="s">
        <v>9</v>
      </c>
      <c r="I2962" s="3" t="s">
        <v>13</v>
      </c>
      <c r="J2962" s="3">
        <v>51</v>
      </c>
      <c r="K2962" s="3">
        <v>19</v>
      </c>
      <c r="L2962" s="3">
        <v>0</v>
      </c>
      <c r="M2962" s="4">
        <f>PI()*(K2962/2)^2/1000+PI()*(L2962/2)^2/1000</f>
        <v>0.28352873698647879</v>
      </c>
      <c r="N2962" s="33">
        <v>0</v>
      </c>
      <c r="O2962" s="3">
        <v>2</v>
      </c>
      <c r="P2962" s="6">
        <v>6.6070000000000002</v>
      </c>
      <c r="Q2962" s="6">
        <v>10.662000000000001</v>
      </c>
      <c r="R2962" s="6">
        <v>10.346</v>
      </c>
      <c r="S2962" s="6">
        <v>0</v>
      </c>
      <c r="T2962" s="6">
        <f>R2962-S2962</f>
        <v>10.346</v>
      </c>
      <c r="U2962" s="6">
        <v>10.564</v>
      </c>
      <c r="V2962" s="6">
        <f>U2962-S2962</f>
        <v>10.564</v>
      </c>
      <c r="W2962" s="6">
        <f>100 - (1 - (((U2962-T2962)/U2962)+(S2962/T2962)))*100</f>
        <v>2.0636122680802771</v>
      </c>
      <c r="X2962" s="13">
        <v>10.755807833647038</v>
      </c>
      <c r="Y2962" s="13">
        <f>(X2962-U2962)/U2962*100</f>
        <v>1.8156743056326992</v>
      </c>
      <c r="Z2962" s="14">
        <f>IF(W2962&gt;10,"NA",Y2962)</f>
        <v>1.8156743056326992</v>
      </c>
    </row>
    <row r="2963" spans="1:26" ht="19" x14ac:dyDescent="0.25">
      <c r="A2963" s="23">
        <v>2962</v>
      </c>
      <c r="B2963" s="5" t="s">
        <v>0</v>
      </c>
      <c r="C2963" s="3" t="s">
        <v>22</v>
      </c>
      <c r="D2963" s="3" t="s">
        <v>22</v>
      </c>
      <c r="E2963" s="3" t="s">
        <v>47</v>
      </c>
      <c r="F2963" s="3" t="s">
        <v>18</v>
      </c>
      <c r="G2963" s="3">
        <v>11</v>
      </c>
      <c r="H2963" s="3" t="s">
        <v>9</v>
      </c>
      <c r="I2963" s="3" t="s">
        <v>13</v>
      </c>
      <c r="J2963" s="3">
        <v>51</v>
      </c>
      <c r="K2963" s="3">
        <v>19</v>
      </c>
      <c r="L2963" s="3">
        <v>0</v>
      </c>
      <c r="M2963" s="4">
        <f>PI()*(K2963/2)^2/1000+PI()*(L2963/2)^2/1000</f>
        <v>0.28352873698647879</v>
      </c>
      <c r="N2963" s="33">
        <v>0</v>
      </c>
      <c r="O2963" s="3">
        <v>3</v>
      </c>
      <c r="P2963" s="6">
        <v>6.391</v>
      </c>
      <c r="Q2963" s="6">
        <v>10.048999999999999</v>
      </c>
      <c r="R2963" s="6">
        <v>9.7970000000000006</v>
      </c>
      <c r="S2963" s="6">
        <v>0</v>
      </c>
      <c r="T2963" s="6">
        <f>R2963-S2963</f>
        <v>9.7970000000000006</v>
      </c>
      <c r="U2963" s="6">
        <v>9.7970000000000006</v>
      </c>
      <c r="V2963" s="6">
        <f>U2963-S2963</f>
        <v>9.7970000000000006</v>
      </c>
      <c r="W2963" s="6">
        <f>100 - (1 - (((U2963-T2963)/U2963)+(S2963/T2963)))*100</f>
        <v>0</v>
      </c>
      <c r="X2963" s="13">
        <v>9.9968745182396717</v>
      </c>
      <c r="Y2963" s="13">
        <f>(X2963-U2963)/U2963*100</f>
        <v>2.0401604393148012</v>
      </c>
      <c r="Z2963" s="14">
        <f>IF(W2963&gt;10,"NA",Y2963)</f>
        <v>2.0401604393148012</v>
      </c>
    </row>
    <row r="2964" spans="1:26" ht="19" x14ac:dyDescent="0.25">
      <c r="A2964" s="23">
        <v>2963</v>
      </c>
      <c r="B2964" s="5" t="s">
        <v>0</v>
      </c>
      <c r="C2964" s="3" t="s">
        <v>22</v>
      </c>
      <c r="D2964" s="3" t="s">
        <v>22</v>
      </c>
      <c r="E2964" s="3" t="s">
        <v>47</v>
      </c>
      <c r="F2964" s="3" t="s">
        <v>18</v>
      </c>
      <c r="G2964" s="3">
        <v>11</v>
      </c>
      <c r="H2964" s="3" t="s">
        <v>9</v>
      </c>
      <c r="I2964" s="3" t="s">
        <v>13</v>
      </c>
      <c r="J2964" s="3">
        <v>51</v>
      </c>
      <c r="K2964" s="3">
        <v>19</v>
      </c>
      <c r="L2964" s="3">
        <v>0</v>
      </c>
      <c r="M2964" s="4">
        <f>PI()*(K2964/2)^2/1000+PI()*(L2964/2)^2/1000</f>
        <v>0.28352873698647879</v>
      </c>
      <c r="N2964" s="33">
        <v>0</v>
      </c>
      <c r="O2964" s="3">
        <v>4</v>
      </c>
      <c r="P2964" s="6">
        <v>6.625</v>
      </c>
      <c r="Q2964" s="6">
        <v>10.515000000000001</v>
      </c>
      <c r="R2964" s="6">
        <v>10.170999999999999</v>
      </c>
      <c r="S2964" s="6">
        <v>0</v>
      </c>
      <c r="T2964" s="6">
        <f>R2964-S2964</f>
        <v>10.170999999999999</v>
      </c>
      <c r="U2964" s="6">
        <v>10.211</v>
      </c>
      <c r="V2964" s="6">
        <f>U2964-S2964</f>
        <v>10.211</v>
      </c>
      <c r="W2964" s="6">
        <f>100 - (1 - (((U2964-T2964)/U2964)+(S2964/T2964)))*100</f>
        <v>0.39173440407405735</v>
      </c>
      <c r="X2964" s="13">
        <v>10.364267007260018</v>
      </c>
      <c r="Y2964" s="13">
        <f>(X2964-U2964)/U2964*100</f>
        <v>1.5009989938303592</v>
      </c>
      <c r="Z2964" s="14">
        <f>IF(W2964&gt;10,"NA",Y2964)</f>
        <v>1.5009989938303592</v>
      </c>
    </row>
    <row r="2965" spans="1:26" ht="19" x14ac:dyDescent="0.25">
      <c r="A2965" s="23">
        <v>2964</v>
      </c>
      <c r="B2965" s="5" t="s">
        <v>0</v>
      </c>
      <c r="C2965" s="3" t="s">
        <v>22</v>
      </c>
      <c r="D2965" s="3" t="s">
        <v>22</v>
      </c>
      <c r="E2965" s="3" t="s">
        <v>47</v>
      </c>
      <c r="F2965" s="3" t="s">
        <v>18</v>
      </c>
      <c r="G2965" s="3">
        <v>11</v>
      </c>
      <c r="H2965" s="3" t="s">
        <v>17</v>
      </c>
      <c r="I2965" s="3" t="s">
        <v>13</v>
      </c>
      <c r="J2965" s="3">
        <v>51</v>
      </c>
      <c r="K2965" s="3">
        <v>19</v>
      </c>
      <c r="L2965" s="3">
        <v>0</v>
      </c>
      <c r="M2965" s="4">
        <f>PI()*(K2965/2)^2/1000+PI()*(L2965/2)^2/1000</f>
        <v>0.28352873698647879</v>
      </c>
      <c r="N2965" s="33">
        <v>0</v>
      </c>
      <c r="O2965" s="3">
        <v>1</v>
      </c>
      <c r="P2965" s="6">
        <v>8.1110000000000007</v>
      </c>
      <c r="Q2965" s="6">
        <v>16.638000000000002</v>
      </c>
      <c r="R2965" s="6">
        <v>16.311</v>
      </c>
      <c r="S2965" s="6">
        <v>0</v>
      </c>
      <c r="T2965" s="6">
        <f>R2965-S2965</f>
        <v>16.311</v>
      </c>
      <c r="U2965" s="6">
        <v>16.311</v>
      </c>
      <c r="V2965" s="6">
        <f>U2965-S2965</f>
        <v>16.311</v>
      </c>
      <c r="W2965" s="6">
        <f>100 - (1 - (((U2965-T2965)/U2965)+(S2965/T2965)))*100</f>
        <v>0</v>
      </c>
      <c r="X2965" s="13">
        <v>16.671311911804249</v>
      </c>
      <c r="Y2965" s="13">
        <f>(X2965-U2965)/U2965*100</f>
        <v>2.2090117822589006</v>
      </c>
      <c r="Z2965" s="14">
        <f>IF(W2965&gt;10,"NA",Y2965)</f>
        <v>2.2090117822589006</v>
      </c>
    </row>
    <row r="2966" spans="1:26" ht="19" x14ac:dyDescent="0.25">
      <c r="A2966" s="23">
        <v>2965</v>
      </c>
      <c r="B2966" s="5" t="s">
        <v>0</v>
      </c>
      <c r="C2966" s="3" t="s">
        <v>22</v>
      </c>
      <c r="D2966" s="3" t="s">
        <v>22</v>
      </c>
      <c r="E2966" s="3" t="s">
        <v>47</v>
      </c>
      <c r="F2966" s="3" t="s">
        <v>18</v>
      </c>
      <c r="G2966" s="3">
        <v>11</v>
      </c>
      <c r="H2966" s="3" t="s">
        <v>17</v>
      </c>
      <c r="I2966" s="3" t="s">
        <v>13</v>
      </c>
      <c r="J2966" s="3">
        <v>51</v>
      </c>
      <c r="K2966" s="3">
        <v>19</v>
      </c>
      <c r="L2966" s="3">
        <v>0</v>
      </c>
      <c r="M2966" s="4">
        <f>PI()*(K2966/2)^2/1000+PI()*(L2966/2)^2/1000</f>
        <v>0.28352873698647879</v>
      </c>
      <c r="N2966" s="33">
        <v>0</v>
      </c>
      <c r="O2966" s="3">
        <v>2</v>
      </c>
      <c r="P2966" s="6">
        <v>6.3869999999999996</v>
      </c>
      <c r="Q2966" s="6">
        <v>10.622999999999999</v>
      </c>
      <c r="R2966" s="6">
        <v>10.287000000000001</v>
      </c>
      <c r="S2966" s="6">
        <v>0</v>
      </c>
      <c r="T2966" s="6">
        <f>R2966-S2966</f>
        <v>10.287000000000001</v>
      </c>
      <c r="U2966" s="6">
        <v>10.522</v>
      </c>
      <c r="V2966" s="6">
        <f>U2966-S2966</f>
        <v>10.522</v>
      </c>
      <c r="W2966" s="6">
        <f>100 - (1 - (((U2966-T2966)/U2966)+(S2966/T2966)))*100</f>
        <v>2.2334157004371633</v>
      </c>
      <c r="X2966" s="13">
        <v>10.660926234650891</v>
      </c>
      <c r="Y2966" s="13">
        <f>(X2966-U2966)/U2966*100</f>
        <v>1.3203405688166734</v>
      </c>
      <c r="Z2966" s="14">
        <f>IF(W2966&gt;10,"NA",Y2966)</f>
        <v>1.3203405688166734</v>
      </c>
    </row>
    <row r="2967" spans="1:26" ht="19" x14ac:dyDescent="0.25">
      <c r="A2967" s="23">
        <v>2966</v>
      </c>
      <c r="B2967" s="5" t="s">
        <v>0</v>
      </c>
      <c r="C2967" s="3" t="s">
        <v>22</v>
      </c>
      <c r="D2967" s="3" t="s">
        <v>22</v>
      </c>
      <c r="E2967" s="3" t="s">
        <v>47</v>
      </c>
      <c r="F2967" s="3" t="s">
        <v>18</v>
      </c>
      <c r="G2967" s="3">
        <v>11</v>
      </c>
      <c r="H2967" s="3" t="s">
        <v>17</v>
      </c>
      <c r="I2967" s="3" t="s">
        <v>13</v>
      </c>
      <c r="J2967" s="3">
        <v>51</v>
      </c>
      <c r="K2967" s="3">
        <v>19</v>
      </c>
      <c r="L2967" s="3">
        <v>0</v>
      </c>
      <c r="M2967" s="4">
        <f>PI()*(K2967/2)^2/1000+PI()*(L2967/2)^2/1000</f>
        <v>0.28352873698647879</v>
      </c>
      <c r="N2967" s="33">
        <v>0</v>
      </c>
      <c r="O2967" s="3">
        <v>3</v>
      </c>
      <c r="P2967" s="6">
        <v>7.7629999999999999</v>
      </c>
      <c r="Q2967" s="6">
        <v>15.723000000000001</v>
      </c>
      <c r="R2967" s="6">
        <v>15.414</v>
      </c>
      <c r="S2967" s="6">
        <v>0</v>
      </c>
      <c r="T2967" s="6">
        <f>R2967-S2967</f>
        <v>15.414</v>
      </c>
      <c r="U2967" s="6">
        <v>15.414</v>
      </c>
      <c r="V2967" s="6">
        <f>U2967-S2967</f>
        <v>15.414</v>
      </c>
      <c r="W2967" s="6">
        <f>100 - (1 - (((U2967-T2967)/U2967)+(S2967/T2967)))*100</f>
        <v>0</v>
      </c>
      <c r="X2967" s="13">
        <v>16.210809178094468</v>
      </c>
      <c r="Y2967" s="13">
        <f>(X2967-U2967)/U2967*100</f>
        <v>5.1693861301055444</v>
      </c>
      <c r="Z2967" s="14">
        <f>IF(W2967&gt;10,"NA",Y2967)</f>
        <v>5.1693861301055444</v>
      </c>
    </row>
    <row r="2968" spans="1:26" ht="19" x14ac:dyDescent="0.25">
      <c r="A2968" s="23">
        <v>2967</v>
      </c>
      <c r="B2968" s="5" t="s">
        <v>0</v>
      </c>
      <c r="C2968" s="3" t="s">
        <v>22</v>
      </c>
      <c r="D2968" s="3" t="s">
        <v>22</v>
      </c>
      <c r="E2968" s="3" t="s">
        <v>47</v>
      </c>
      <c r="F2968" s="3" t="s">
        <v>18</v>
      </c>
      <c r="G2968" s="3">
        <v>11</v>
      </c>
      <c r="H2968" s="3" t="s">
        <v>17</v>
      </c>
      <c r="I2968" s="3" t="s">
        <v>13</v>
      </c>
      <c r="J2968" s="3">
        <v>51</v>
      </c>
      <c r="K2968" s="3">
        <v>19</v>
      </c>
      <c r="L2968" s="3">
        <v>0</v>
      </c>
      <c r="M2968" s="4">
        <f>PI()*(K2968/2)^2/1000+PI()*(L2968/2)^2/1000</f>
        <v>0.28352873698647879</v>
      </c>
      <c r="N2968" s="33">
        <v>0</v>
      </c>
      <c r="O2968" s="3">
        <v>4</v>
      </c>
      <c r="P2968" s="6">
        <v>8.1890000000000001</v>
      </c>
      <c r="Q2968" s="6">
        <v>17.725000000000001</v>
      </c>
      <c r="R2968" s="6">
        <v>17.446000000000002</v>
      </c>
      <c r="S2968" s="6">
        <v>0</v>
      </c>
      <c r="T2968" s="6">
        <f>R2968-S2968</f>
        <v>17.446000000000002</v>
      </c>
      <c r="U2968" s="6">
        <v>17.446000000000002</v>
      </c>
      <c r="V2968" s="6">
        <f>U2968-S2968</f>
        <v>17.446000000000002</v>
      </c>
      <c r="W2968" s="6">
        <f>100 - (1 - (((U2968-T2968)/U2968)+(S2968/T2968)))*100</f>
        <v>0</v>
      </c>
      <c r="X2968" s="13">
        <v>17.958682620776198</v>
      </c>
      <c r="Y2968" s="13">
        <f>(X2968-U2968)/U2968*100</f>
        <v>2.9386829117058153</v>
      </c>
      <c r="Z2968" s="14">
        <f>IF(W2968&gt;10,"NA",Y2968)</f>
        <v>2.9386829117058153</v>
      </c>
    </row>
    <row r="2969" spans="1:26" ht="19" x14ac:dyDescent="0.25">
      <c r="A2969" s="23">
        <v>2968</v>
      </c>
      <c r="B2969" s="5" t="s">
        <v>0</v>
      </c>
      <c r="C2969" s="3" t="s">
        <v>22</v>
      </c>
      <c r="D2969" s="3" t="s">
        <v>22</v>
      </c>
      <c r="E2969" s="3" t="s">
        <v>47</v>
      </c>
      <c r="F2969" s="3" t="s">
        <v>18</v>
      </c>
      <c r="G2969" s="3">
        <v>11</v>
      </c>
      <c r="H2969" s="3" t="s">
        <v>17</v>
      </c>
      <c r="I2969" s="3" t="s">
        <v>13</v>
      </c>
      <c r="J2969" s="3">
        <v>51</v>
      </c>
      <c r="K2969" s="3">
        <v>19</v>
      </c>
      <c r="L2969" s="3">
        <v>0</v>
      </c>
      <c r="M2969" s="4">
        <f>PI()*(K2969/2)^2/1000+PI()*(L2969/2)^2/1000</f>
        <v>0.28352873698647879</v>
      </c>
      <c r="N2969" s="33">
        <v>0</v>
      </c>
      <c r="O2969" s="3">
        <v>5</v>
      </c>
      <c r="P2969" s="6">
        <v>7.8979999999999997</v>
      </c>
      <c r="Q2969" s="6">
        <v>18.323</v>
      </c>
      <c r="R2969" s="6">
        <v>18.053999999999998</v>
      </c>
      <c r="S2969" s="6">
        <v>0</v>
      </c>
      <c r="T2969" s="6">
        <f>R2969-S2969</f>
        <v>18.053999999999998</v>
      </c>
      <c r="U2969" s="6">
        <v>18.053999999999998</v>
      </c>
      <c r="V2969" s="6">
        <f>U2969-S2969</f>
        <v>18.053999999999998</v>
      </c>
      <c r="W2969" s="6">
        <f>100 - (1 - (((U2969-T2969)/U2969)+(S2969/T2969)))*100</f>
        <v>0</v>
      </c>
      <c r="X2969" s="13">
        <v>18.406245227211613</v>
      </c>
      <c r="Y2969" s="13">
        <f>(X2969-U2969)/U2969*100</f>
        <v>1.9510647347491681</v>
      </c>
      <c r="Z2969" s="14">
        <f>IF(W2969&gt;10,"NA",Y2969)</f>
        <v>1.9510647347491681</v>
      </c>
    </row>
    <row r="2970" spans="1:26" ht="19" x14ac:dyDescent="0.25">
      <c r="A2970" s="23">
        <v>2969</v>
      </c>
      <c r="B2970" s="5" t="s">
        <v>0</v>
      </c>
      <c r="C2970" s="3" t="s">
        <v>22</v>
      </c>
      <c r="D2970" s="3" t="s">
        <v>22</v>
      </c>
      <c r="E2970" s="3" t="s">
        <v>47</v>
      </c>
      <c r="F2970" s="3" t="s">
        <v>18</v>
      </c>
      <c r="G2970" s="3">
        <v>12</v>
      </c>
      <c r="H2970" s="3" t="s">
        <v>9</v>
      </c>
      <c r="I2970" s="3" t="s">
        <v>13</v>
      </c>
      <c r="J2970" s="3">
        <v>41</v>
      </c>
      <c r="K2970" s="3">
        <v>27</v>
      </c>
      <c r="L2970" s="3">
        <v>0</v>
      </c>
      <c r="M2970" s="4">
        <f>PI()*(K2970/2)^2/1000+PI()*(L2970/2)^2/1000</f>
        <v>0.57255526111673971</v>
      </c>
      <c r="N2970" s="33">
        <v>0</v>
      </c>
      <c r="O2970" s="3">
        <v>1</v>
      </c>
      <c r="P2970" s="6">
        <v>4.9119999999999999</v>
      </c>
      <c r="Q2970" s="6">
        <v>9.4640000000000004</v>
      </c>
      <c r="R2970" s="4">
        <v>9.1959999999999997</v>
      </c>
      <c r="S2970" s="6">
        <v>0</v>
      </c>
      <c r="T2970" s="6">
        <f>R2970-S2970</f>
        <v>9.1959999999999997</v>
      </c>
      <c r="U2970" s="6">
        <v>9.2449999999999992</v>
      </c>
      <c r="V2970" s="6">
        <f>U2970-S2970</f>
        <v>9.2449999999999992</v>
      </c>
      <c r="W2970" s="6">
        <f>100 - (1 - (((U2970-T2970)/U2970)+(S2970/T2970)))*100</f>
        <v>0.53001622498646839</v>
      </c>
      <c r="X2970" s="13">
        <v>9.3086371784529884</v>
      </c>
      <c r="Y2970" s="13">
        <f>(X2970-U2970)/U2970*100</f>
        <v>0.68834157331518897</v>
      </c>
      <c r="Z2970" s="14">
        <f>IF(W2970&gt;10,"NA",Y2970)</f>
        <v>0.68834157331518897</v>
      </c>
    </row>
    <row r="2971" spans="1:26" ht="19" x14ac:dyDescent="0.25">
      <c r="A2971" s="23">
        <v>2970</v>
      </c>
      <c r="B2971" s="5" t="s">
        <v>0</v>
      </c>
      <c r="C2971" s="3" t="s">
        <v>22</v>
      </c>
      <c r="D2971" s="3" t="s">
        <v>22</v>
      </c>
      <c r="E2971" s="3" t="s">
        <v>47</v>
      </c>
      <c r="F2971" s="3" t="s">
        <v>18</v>
      </c>
      <c r="G2971" s="3">
        <v>12</v>
      </c>
      <c r="H2971" s="3" t="s">
        <v>9</v>
      </c>
      <c r="I2971" s="3" t="s">
        <v>13</v>
      </c>
      <c r="J2971" s="3">
        <v>41</v>
      </c>
      <c r="K2971" s="3">
        <v>27</v>
      </c>
      <c r="L2971" s="3">
        <v>0</v>
      </c>
      <c r="M2971" s="4">
        <f>PI()*(K2971/2)^2/1000+PI()*(L2971/2)^2/1000</f>
        <v>0.57255526111673971</v>
      </c>
      <c r="N2971" s="33">
        <v>0</v>
      </c>
      <c r="O2971" s="3">
        <v>2</v>
      </c>
      <c r="P2971" s="6">
        <v>5.5570000000000004</v>
      </c>
      <c r="Q2971" s="6">
        <v>11.927</v>
      </c>
      <c r="R2971" s="4">
        <v>11.555</v>
      </c>
      <c r="S2971" s="6">
        <v>0</v>
      </c>
      <c r="T2971" s="6">
        <f>R2971-S2971</f>
        <v>11.555</v>
      </c>
      <c r="U2971" s="6">
        <v>11.962999999999999</v>
      </c>
      <c r="V2971" s="6">
        <f>U2971-S2971</f>
        <v>11.962999999999999</v>
      </c>
      <c r="W2971" s="6">
        <f>100 - (1 - (((U2971-T2971)/U2971)+(S2971/T2971)))*100</f>
        <v>3.4105157569171496</v>
      </c>
      <c r="X2971" s="13">
        <v>12.027533476741057</v>
      </c>
      <c r="Y2971" s="13">
        <f>(X2971-U2971)/U2971*100</f>
        <v>0.53944225312261262</v>
      </c>
      <c r="Z2971" s="14">
        <f>IF(W2971&gt;10,"NA",Y2971)</f>
        <v>0.53944225312261262</v>
      </c>
    </row>
    <row r="2972" spans="1:26" ht="19" x14ac:dyDescent="0.25">
      <c r="A2972" s="23">
        <v>2971</v>
      </c>
      <c r="B2972" s="5" t="s">
        <v>0</v>
      </c>
      <c r="C2972" s="3" t="s">
        <v>22</v>
      </c>
      <c r="D2972" s="3" t="s">
        <v>22</v>
      </c>
      <c r="E2972" s="3" t="s">
        <v>47</v>
      </c>
      <c r="F2972" s="3" t="s">
        <v>18</v>
      </c>
      <c r="G2972" s="3">
        <v>12</v>
      </c>
      <c r="H2972" s="3" t="s">
        <v>9</v>
      </c>
      <c r="I2972" s="3" t="s">
        <v>13</v>
      </c>
      <c r="J2972" s="3">
        <v>41</v>
      </c>
      <c r="K2972" s="3">
        <v>27</v>
      </c>
      <c r="L2972" s="3">
        <v>0</v>
      </c>
      <c r="M2972" s="4">
        <f>PI()*(K2972/2)^2/1000+PI()*(L2972/2)^2/1000</f>
        <v>0.57255526111673971</v>
      </c>
      <c r="N2972" s="33">
        <v>0</v>
      </c>
      <c r="O2972" s="3">
        <v>3</v>
      </c>
      <c r="P2972" s="6">
        <v>5.7750000000000004</v>
      </c>
      <c r="Q2972" s="6">
        <v>11.541</v>
      </c>
      <c r="R2972" s="4">
        <v>11.196999999999999</v>
      </c>
      <c r="S2972" s="6">
        <v>0</v>
      </c>
      <c r="T2972" s="6">
        <f>R2972-S2972</f>
        <v>11.196999999999999</v>
      </c>
      <c r="U2972" s="6">
        <v>11.465999999999999</v>
      </c>
      <c r="V2972" s="6">
        <f>U2972-S2972</f>
        <v>11.465999999999999</v>
      </c>
      <c r="W2972" s="6">
        <f>100 - (1 - (((U2972-T2972)/U2972)+(S2972/T2972)))*100</f>
        <v>2.3460666317809142</v>
      </c>
      <c r="X2972" s="13">
        <v>11.552044635654745</v>
      </c>
      <c r="Y2972" s="13">
        <f>(X2972-U2972)/U2972*100</f>
        <v>0.75043289425035731</v>
      </c>
      <c r="Z2972" s="14">
        <f>IF(W2972&gt;10,"NA",Y2972)</f>
        <v>0.75043289425035731</v>
      </c>
    </row>
    <row r="2973" spans="1:26" ht="19" x14ac:dyDescent="0.25">
      <c r="A2973" s="23">
        <v>2972</v>
      </c>
      <c r="B2973" s="5" t="s">
        <v>0</v>
      </c>
      <c r="C2973" s="3" t="s">
        <v>22</v>
      </c>
      <c r="D2973" s="3" t="s">
        <v>22</v>
      </c>
      <c r="E2973" s="3" t="s">
        <v>47</v>
      </c>
      <c r="F2973" s="3" t="s">
        <v>18</v>
      </c>
      <c r="G2973" s="3">
        <v>12</v>
      </c>
      <c r="H2973" s="3" t="s">
        <v>9</v>
      </c>
      <c r="I2973" s="3" t="s">
        <v>13</v>
      </c>
      <c r="J2973" s="3">
        <v>41</v>
      </c>
      <c r="K2973" s="3">
        <v>27</v>
      </c>
      <c r="L2973" s="3">
        <v>0</v>
      </c>
      <c r="M2973" s="4">
        <f>PI()*(K2973/2)^2/1000+PI()*(L2973/2)^2/1000</f>
        <v>0.57255526111673971</v>
      </c>
      <c r="N2973" s="33">
        <v>0</v>
      </c>
      <c r="O2973" s="3">
        <v>4</v>
      </c>
      <c r="P2973" s="6">
        <v>6.0609999999999999</v>
      </c>
      <c r="Q2973" s="6">
        <v>13.46</v>
      </c>
      <c r="R2973" s="4">
        <v>13.089</v>
      </c>
      <c r="S2973" s="6">
        <v>0</v>
      </c>
      <c r="T2973" s="6">
        <f>R2973-S2973</f>
        <v>13.089</v>
      </c>
      <c r="U2973" s="6">
        <v>13.089</v>
      </c>
      <c r="V2973" s="6">
        <f>U2973-S2973</f>
        <v>13.089</v>
      </c>
      <c r="W2973" s="6">
        <f>100 - (1 - (((U2973-T2973)/U2973)+(S2973/T2973)))*100</f>
        <v>0</v>
      </c>
      <c r="X2973" s="13">
        <v>13.222548444922472</v>
      </c>
      <c r="Y2973" s="13">
        <f>(X2973-U2973)/U2973*100</f>
        <v>1.0203105273318933</v>
      </c>
      <c r="Z2973" s="14">
        <f>IF(W2973&gt;10,"NA",Y2973)</f>
        <v>1.0203105273318933</v>
      </c>
    </row>
    <row r="2974" spans="1:26" ht="19" x14ac:dyDescent="0.25">
      <c r="A2974" s="23">
        <v>2973</v>
      </c>
      <c r="B2974" s="5" t="s">
        <v>0</v>
      </c>
      <c r="C2974" s="3" t="s">
        <v>22</v>
      </c>
      <c r="D2974" s="3" t="s">
        <v>22</v>
      </c>
      <c r="E2974" s="3" t="s">
        <v>47</v>
      </c>
      <c r="F2974" s="3" t="s">
        <v>18</v>
      </c>
      <c r="G2974" s="3">
        <v>12</v>
      </c>
      <c r="H2974" s="3" t="s">
        <v>9</v>
      </c>
      <c r="I2974" s="3" t="s">
        <v>13</v>
      </c>
      <c r="J2974" s="3">
        <v>41</v>
      </c>
      <c r="K2974" s="3">
        <v>27</v>
      </c>
      <c r="L2974" s="3">
        <v>0</v>
      </c>
      <c r="M2974" s="4">
        <f>PI()*(K2974/2)^2/1000+PI()*(L2974/2)^2/1000</f>
        <v>0.57255526111673971</v>
      </c>
      <c r="N2974" s="33">
        <v>0</v>
      </c>
      <c r="O2974" s="3">
        <v>5</v>
      </c>
      <c r="P2974" s="6">
        <v>6.2389999999999999</v>
      </c>
      <c r="Q2974" s="6">
        <v>14.084</v>
      </c>
      <c r="R2974" s="4">
        <v>13.673999999999999</v>
      </c>
      <c r="S2974" s="6">
        <v>0</v>
      </c>
      <c r="T2974" s="6">
        <f>R2974-S2974</f>
        <v>13.673999999999999</v>
      </c>
      <c r="U2974" s="6">
        <v>13.673999999999999</v>
      </c>
      <c r="V2974" s="6">
        <f>U2974-S2974</f>
        <v>13.673999999999999</v>
      </c>
      <c r="W2974" s="6">
        <f>100 - (1 - (((U2974-T2974)/U2974)+(S2974/T2974)))*100</f>
        <v>0</v>
      </c>
      <c r="X2974" s="13">
        <v>13.758252039078604</v>
      </c>
      <c r="Y2974" s="13">
        <f>(X2974-U2974)/U2974*100</f>
        <v>0.61614771887234576</v>
      </c>
      <c r="Z2974" s="14">
        <f>IF(W2974&gt;10,"NA",Y2974)</f>
        <v>0.61614771887234576</v>
      </c>
    </row>
    <row r="2975" spans="1:26" ht="19" x14ac:dyDescent="0.25">
      <c r="A2975" s="23">
        <v>2974</v>
      </c>
      <c r="B2975" s="5" t="s">
        <v>0</v>
      </c>
      <c r="C2975" s="3" t="s">
        <v>22</v>
      </c>
      <c r="D2975" s="3" t="s">
        <v>22</v>
      </c>
      <c r="E2975" s="3" t="s">
        <v>47</v>
      </c>
      <c r="F2975" s="3" t="s">
        <v>18</v>
      </c>
      <c r="G2975" s="3">
        <v>12</v>
      </c>
      <c r="H2975" s="3" t="s">
        <v>9</v>
      </c>
      <c r="I2975" s="3" t="s">
        <v>13</v>
      </c>
      <c r="J2975" s="3">
        <v>41</v>
      </c>
      <c r="K2975" s="3">
        <v>27</v>
      </c>
      <c r="L2975" s="3">
        <v>0</v>
      </c>
      <c r="M2975" s="4">
        <f>PI()*(K2975/2)^2/1000+PI()*(L2975/2)^2/1000</f>
        <v>0.57255526111673971</v>
      </c>
      <c r="N2975" s="33">
        <v>0</v>
      </c>
      <c r="O2975" s="3">
        <v>6</v>
      </c>
      <c r="P2975" s="6">
        <v>6.3550000000000004</v>
      </c>
      <c r="Q2975" s="6">
        <v>15.096</v>
      </c>
      <c r="R2975" s="4">
        <v>14.561</v>
      </c>
      <c r="S2975" s="6">
        <v>0</v>
      </c>
      <c r="T2975" s="6">
        <f>R2975-S2975</f>
        <v>14.561</v>
      </c>
      <c r="U2975" s="6">
        <v>14.561</v>
      </c>
      <c r="V2975" s="6">
        <f>U2975-S2975</f>
        <v>14.561</v>
      </c>
      <c r="W2975" s="6">
        <f>100 - (1 - (((U2975-T2975)/U2975)+(S2975/T2975)))*100</f>
        <v>0</v>
      </c>
      <c r="X2975" s="13">
        <v>14.600437124675093</v>
      </c>
      <c r="Y2975" s="13">
        <f>(X2975-U2975)/U2975*100</f>
        <v>0.27084077106718535</v>
      </c>
      <c r="Z2975" s="14">
        <f>IF(W2975&gt;10,"NA",Y2975)</f>
        <v>0.27084077106718535</v>
      </c>
    </row>
    <row r="2976" spans="1:26" ht="19" x14ac:dyDescent="0.25">
      <c r="A2976" s="23">
        <v>2975</v>
      </c>
      <c r="B2976" s="5" t="s">
        <v>0</v>
      </c>
      <c r="C2976" s="3" t="s">
        <v>22</v>
      </c>
      <c r="D2976" s="3" t="s">
        <v>22</v>
      </c>
      <c r="E2976" s="3" t="s">
        <v>47</v>
      </c>
      <c r="F2976" s="3" t="s">
        <v>18</v>
      </c>
      <c r="G2976" s="3">
        <v>12</v>
      </c>
      <c r="H2976" s="3" t="s">
        <v>9</v>
      </c>
      <c r="I2976" s="3" t="s">
        <v>13</v>
      </c>
      <c r="J2976" s="3">
        <v>41</v>
      </c>
      <c r="K2976" s="3">
        <v>27</v>
      </c>
      <c r="L2976" s="3">
        <v>0</v>
      </c>
      <c r="M2976" s="4">
        <f>PI()*(K2976/2)^2/1000+PI()*(L2976/2)^2/1000</f>
        <v>0.57255526111673971</v>
      </c>
      <c r="N2976" s="33">
        <v>0</v>
      </c>
      <c r="O2976" s="3">
        <v>7</v>
      </c>
      <c r="P2976" s="6">
        <v>5.7290000000000001</v>
      </c>
      <c r="Q2976" s="6">
        <v>8.4499999999999993</v>
      </c>
      <c r="R2976" s="4">
        <v>8.0559999999999992</v>
      </c>
      <c r="S2976" s="6">
        <v>0</v>
      </c>
      <c r="T2976" s="6">
        <f>R2976-S2976</f>
        <v>8.0559999999999992</v>
      </c>
      <c r="U2976" s="6">
        <v>9.1620000000000008</v>
      </c>
      <c r="V2976" s="6">
        <f>U2976-S2976</f>
        <v>9.1620000000000008</v>
      </c>
      <c r="W2976" s="6">
        <f>100 - (1 - (((U2976-T2976)/U2976)+(S2976/T2976)))*100</f>
        <v>12.071600087317208</v>
      </c>
      <c r="X2976" s="13" t="s">
        <v>13</v>
      </c>
      <c r="Y2976" s="13" t="s">
        <v>13</v>
      </c>
      <c r="Z2976" s="13" t="s">
        <v>13</v>
      </c>
    </row>
    <row r="2977" spans="1:26" ht="19" x14ac:dyDescent="0.25">
      <c r="A2977" s="23">
        <v>2976</v>
      </c>
      <c r="B2977" s="5" t="s">
        <v>0</v>
      </c>
      <c r="C2977" s="3" t="s">
        <v>22</v>
      </c>
      <c r="D2977" s="3" t="s">
        <v>22</v>
      </c>
      <c r="E2977" s="3" t="s">
        <v>47</v>
      </c>
      <c r="F2977" s="3" t="s">
        <v>18</v>
      </c>
      <c r="G2977" s="3">
        <v>12</v>
      </c>
      <c r="H2977" s="3" t="s">
        <v>9</v>
      </c>
      <c r="I2977" s="3" t="s">
        <v>13</v>
      </c>
      <c r="J2977" s="3">
        <v>41</v>
      </c>
      <c r="K2977" s="3">
        <v>27</v>
      </c>
      <c r="L2977" s="3">
        <v>0</v>
      </c>
      <c r="M2977" s="4">
        <f>PI()*(K2977/2)^2/1000+PI()*(L2977/2)^2/1000</f>
        <v>0.57255526111673971</v>
      </c>
      <c r="N2977" s="33">
        <v>0</v>
      </c>
      <c r="O2977" s="3">
        <v>8</v>
      </c>
      <c r="P2977" s="6">
        <v>6.2270000000000003</v>
      </c>
      <c r="Q2977" s="6">
        <v>13.058</v>
      </c>
      <c r="R2977" s="4">
        <v>12.627000000000001</v>
      </c>
      <c r="S2977" s="6">
        <v>0</v>
      </c>
      <c r="T2977" s="6">
        <f>R2977-S2977</f>
        <v>12.627000000000001</v>
      </c>
      <c r="U2977" s="6">
        <v>12.91</v>
      </c>
      <c r="V2977" s="6">
        <f>U2977-S2977</f>
        <v>12.91</v>
      </c>
      <c r="W2977" s="6">
        <f>100 - (1 - (((U2977-T2977)/U2977)+(S2977/T2977)))*100</f>
        <v>2.1920991479473173</v>
      </c>
      <c r="X2977" s="13">
        <v>12.987977951062113</v>
      </c>
      <c r="Y2977" s="13">
        <f>(X2977-U2977)/U2977*100</f>
        <v>0.60401201442380514</v>
      </c>
      <c r="Z2977" s="14">
        <f>IF(W2977&gt;10,"NA",Y2977)</f>
        <v>0.60401201442380514</v>
      </c>
    </row>
    <row r="2978" spans="1:26" ht="19" x14ac:dyDescent="0.25">
      <c r="A2978" s="23">
        <v>2977</v>
      </c>
      <c r="B2978" s="5" t="s">
        <v>0</v>
      </c>
      <c r="C2978" s="3" t="s">
        <v>22</v>
      </c>
      <c r="D2978" s="3" t="s">
        <v>22</v>
      </c>
      <c r="E2978" s="3" t="s">
        <v>47</v>
      </c>
      <c r="F2978" s="3" t="s">
        <v>18</v>
      </c>
      <c r="G2978" s="3">
        <v>12</v>
      </c>
      <c r="H2978" s="3" t="s">
        <v>9</v>
      </c>
      <c r="I2978" s="3" t="s">
        <v>13</v>
      </c>
      <c r="J2978" s="3">
        <v>41</v>
      </c>
      <c r="K2978" s="3">
        <v>27</v>
      </c>
      <c r="L2978" s="3">
        <v>0</v>
      </c>
      <c r="M2978" s="4">
        <f>PI()*(K2978/2)^2/1000+PI()*(L2978/2)^2/1000</f>
        <v>0.57255526111673971</v>
      </c>
      <c r="N2978" s="33">
        <v>0</v>
      </c>
      <c r="O2978" s="3">
        <v>9</v>
      </c>
      <c r="P2978" s="6">
        <v>5.3769999999999998</v>
      </c>
      <c r="Q2978" s="6">
        <v>8.9619999999999997</v>
      </c>
      <c r="R2978" s="4">
        <v>8.625</v>
      </c>
      <c r="S2978" s="6">
        <v>0</v>
      </c>
      <c r="T2978" s="6">
        <f>R2978-S2978</f>
        <v>8.625</v>
      </c>
      <c r="U2978" s="6">
        <v>9.1310000000000002</v>
      </c>
      <c r="V2978" s="6">
        <f>U2978-S2978</f>
        <v>9.1310000000000002</v>
      </c>
      <c r="W2978" s="6">
        <f>100 - (1 - (((U2978-T2978)/U2978)+(S2978/T2978)))*100</f>
        <v>5.5415617128463595</v>
      </c>
      <c r="X2978" s="13">
        <v>9.2233187236712375</v>
      </c>
      <c r="Y2978" s="13">
        <f>(X2978-U2978)/U2978*100</f>
        <v>1.0110472420461865</v>
      </c>
      <c r="Z2978" s="14">
        <f>IF(W2978&gt;10,"NA",Y2978)</f>
        <v>1.0110472420461865</v>
      </c>
    </row>
    <row r="2979" spans="1:26" ht="19" x14ac:dyDescent="0.25">
      <c r="A2979" s="23">
        <v>2978</v>
      </c>
      <c r="B2979" s="5" t="s">
        <v>0</v>
      </c>
      <c r="C2979" s="3" t="s">
        <v>22</v>
      </c>
      <c r="D2979" s="3" t="s">
        <v>22</v>
      </c>
      <c r="E2979" s="3" t="s">
        <v>47</v>
      </c>
      <c r="F2979" s="3" t="s">
        <v>18</v>
      </c>
      <c r="G2979" s="3">
        <v>12</v>
      </c>
      <c r="H2979" s="3" t="s">
        <v>9</v>
      </c>
      <c r="I2979" s="3" t="s">
        <v>13</v>
      </c>
      <c r="J2979" s="3">
        <v>41</v>
      </c>
      <c r="K2979" s="3">
        <v>27</v>
      </c>
      <c r="L2979" s="3">
        <v>0</v>
      </c>
      <c r="M2979" s="4">
        <f>PI()*(K2979/2)^2/1000+PI()*(L2979/2)^2/1000</f>
        <v>0.57255526111673971</v>
      </c>
      <c r="N2979" s="33">
        <v>0</v>
      </c>
      <c r="O2979" s="3">
        <v>10</v>
      </c>
      <c r="P2979" s="6">
        <v>3.9870000000000001</v>
      </c>
      <c r="Q2979" s="6">
        <v>5.673</v>
      </c>
      <c r="R2979" s="4">
        <v>5.3419999999999996</v>
      </c>
      <c r="S2979" s="6">
        <v>0</v>
      </c>
      <c r="T2979" s="6">
        <f>R2979-S2979</f>
        <v>5.3419999999999996</v>
      </c>
      <c r="U2979" s="6">
        <v>5.9009999999999998</v>
      </c>
      <c r="V2979" s="6">
        <f>U2979-S2979</f>
        <v>5.9009999999999998</v>
      </c>
      <c r="W2979" s="6">
        <f>100 - (1 - (((U2979-T2979)/U2979)+(S2979/T2979)))*100</f>
        <v>9.4729706829350988</v>
      </c>
      <c r="X2979" s="13">
        <v>5.939540826387022</v>
      </c>
      <c r="Y2979" s="13">
        <f>(X2979-U2979)/U2979*100</f>
        <v>0.65312364661959277</v>
      </c>
      <c r="Z2979" s="14">
        <f>IF(W2979&gt;10,"NA",Y2979)</f>
        <v>0.65312364661959277</v>
      </c>
    </row>
    <row r="2980" spans="1:26" ht="19" x14ac:dyDescent="0.25">
      <c r="A2980" s="23">
        <v>2979</v>
      </c>
      <c r="B2980" s="5" t="s">
        <v>0</v>
      </c>
      <c r="C2980" s="3" t="s">
        <v>22</v>
      </c>
      <c r="D2980" s="3" t="s">
        <v>22</v>
      </c>
      <c r="E2980" s="3" t="s">
        <v>47</v>
      </c>
      <c r="F2980" s="3" t="s">
        <v>18</v>
      </c>
      <c r="G2980" s="3">
        <v>13</v>
      </c>
      <c r="H2980" s="3" t="s">
        <v>9</v>
      </c>
      <c r="I2980" s="3" t="s">
        <v>44</v>
      </c>
      <c r="J2980" s="3">
        <v>41</v>
      </c>
      <c r="K2980" s="3">
        <v>23</v>
      </c>
      <c r="L2980" s="3">
        <v>0</v>
      </c>
      <c r="M2980" s="4">
        <f>PI()*(K2980/2)^2/1000+PI()*(L2980/2)^2/1000</f>
        <v>0.41547562843725011</v>
      </c>
      <c r="N2980" s="33">
        <v>0</v>
      </c>
      <c r="O2980" s="3">
        <v>1</v>
      </c>
      <c r="P2980" s="6">
        <v>5.7679999999999998</v>
      </c>
      <c r="Q2980" s="6">
        <v>10.445</v>
      </c>
      <c r="R2980" s="6">
        <v>10.121</v>
      </c>
      <c r="S2980" s="6">
        <v>0</v>
      </c>
      <c r="T2980" s="6">
        <f>R2980-S2980</f>
        <v>10.121</v>
      </c>
      <c r="U2980" s="6">
        <f>R2980</f>
        <v>10.121</v>
      </c>
      <c r="V2980" s="6">
        <f>U2980-S2980</f>
        <v>10.121</v>
      </c>
      <c r="W2980" s="6">
        <f>100 - (1 - (((U2980-T2980)/U2980)+(S2980/T2980)))*100</f>
        <v>0</v>
      </c>
      <c r="X2980" s="13">
        <v>10.226763197992293</v>
      </c>
      <c r="Y2980" s="13">
        <f>(X2980-U2980)/U2980*100</f>
        <v>1.0449876296047069</v>
      </c>
      <c r="Z2980" s="14">
        <f>IF(W2980&gt;10,"NA",Y2980)</f>
        <v>1.0449876296047069</v>
      </c>
    </row>
    <row r="2981" spans="1:26" ht="19" x14ac:dyDescent="0.25">
      <c r="A2981" s="23">
        <v>2980</v>
      </c>
      <c r="B2981" s="5" t="s">
        <v>0</v>
      </c>
      <c r="C2981" s="3" t="s">
        <v>22</v>
      </c>
      <c r="D2981" s="3" t="s">
        <v>22</v>
      </c>
      <c r="E2981" s="3" t="s">
        <v>47</v>
      </c>
      <c r="F2981" s="3" t="s">
        <v>18</v>
      </c>
      <c r="G2981" s="3">
        <v>13</v>
      </c>
      <c r="H2981" s="3" t="s">
        <v>9</v>
      </c>
      <c r="I2981" s="3" t="s">
        <v>44</v>
      </c>
      <c r="J2981" s="3">
        <v>41</v>
      </c>
      <c r="K2981" s="3">
        <v>23</v>
      </c>
      <c r="L2981" s="3">
        <v>0</v>
      </c>
      <c r="M2981" s="4">
        <f>PI()*(K2981/2)^2/1000+PI()*(L2981/2)^2/1000</f>
        <v>0.41547562843725011</v>
      </c>
      <c r="N2981" s="33">
        <v>0</v>
      </c>
      <c r="O2981" s="3">
        <v>2</v>
      </c>
      <c r="P2981" s="6">
        <v>5.7409999999999997</v>
      </c>
      <c r="Q2981" s="6">
        <v>9.3460000000000001</v>
      </c>
      <c r="R2981" s="6">
        <v>9.0739999999999998</v>
      </c>
      <c r="S2981" s="6">
        <v>0</v>
      </c>
      <c r="T2981" s="6">
        <f>R2981-S2981</f>
        <v>9.0739999999999998</v>
      </c>
      <c r="U2981" s="6">
        <f>R2981</f>
        <v>9.0739999999999998</v>
      </c>
      <c r="V2981" s="6">
        <f>U2981-S2981</f>
        <v>9.0739999999999998</v>
      </c>
      <c r="W2981" s="6">
        <f>100 - (1 - (((U2981-T2981)/U2981)+(S2981/T2981)))*100</f>
        <v>0</v>
      </c>
      <c r="X2981" s="13">
        <v>9.2595337456305451</v>
      </c>
      <c r="Y2981" s="13">
        <f>(X2981-U2981)/U2981*100</f>
        <v>2.0446742961267939</v>
      </c>
      <c r="Z2981" s="14">
        <f>IF(W2981&gt;10,"NA",Y2981)</f>
        <v>2.0446742961267939</v>
      </c>
    </row>
    <row r="2982" spans="1:26" ht="19" x14ac:dyDescent="0.25">
      <c r="A2982" s="23">
        <v>2981</v>
      </c>
      <c r="B2982" s="5" t="s">
        <v>0</v>
      </c>
      <c r="C2982" s="3" t="s">
        <v>22</v>
      </c>
      <c r="D2982" s="3" t="s">
        <v>22</v>
      </c>
      <c r="E2982" s="3" t="s">
        <v>47</v>
      </c>
      <c r="F2982" s="3" t="s">
        <v>18</v>
      </c>
      <c r="G2982" s="3">
        <v>13</v>
      </c>
      <c r="H2982" s="3" t="s">
        <v>9</v>
      </c>
      <c r="I2982" s="3" t="s">
        <v>44</v>
      </c>
      <c r="J2982" s="3">
        <v>41</v>
      </c>
      <c r="K2982" s="3">
        <v>23</v>
      </c>
      <c r="L2982" s="3">
        <v>0</v>
      </c>
      <c r="M2982" s="4">
        <f>PI()*(K2982/2)^2/1000+PI()*(L2982/2)^2/1000</f>
        <v>0.41547562843725011</v>
      </c>
      <c r="N2982" s="33">
        <v>0</v>
      </c>
      <c r="O2982" s="3">
        <v>3</v>
      </c>
      <c r="P2982" s="6">
        <v>4.3949999999999996</v>
      </c>
      <c r="Q2982" s="6">
        <v>4.6139999999999999</v>
      </c>
      <c r="R2982" s="6">
        <v>4.4080000000000004</v>
      </c>
      <c r="S2982" s="6">
        <v>0</v>
      </c>
      <c r="T2982" s="6">
        <f>R2982-S2982</f>
        <v>4.4080000000000004</v>
      </c>
      <c r="U2982" s="6">
        <f>R2982</f>
        <v>4.4080000000000004</v>
      </c>
      <c r="V2982" s="6">
        <f>U2982-S2982</f>
        <v>4.4080000000000004</v>
      </c>
      <c r="W2982" s="6">
        <f>100 - (1 - (((U2982-T2982)/U2982)+(S2982/T2982)))*100</f>
        <v>0</v>
      </c>
      <c r="X2982" s="13">
        <v>4.4510223178273733</v>
      </c>
      <c r="Y2982" s="13">
        <f>(X2982-U2982)/U2982*100</f>
        <v>0.97600539535782604</v>
      </c>
      <c r="Z2982" s="14">
        <f>IF(W2982&gt;10,"NA",Y2982)</f>
        <v>0.97600539535782604</v>
      </c>
    </row>
    <row r="2983" spans="1:26" ht="19" x14ac:dyDescent="0.25">
      <c r="A2983" s="23">
        <v>2982</v>
      </c>
      <c r="B2983" s="5" t="s">
        <v>0</v>
      </c>
      <c r="C2983" s="3" t="s">
        <v>22</v>
      </c>
      <c r="D2983" s="3" t="s">
        <v>22</v>
      </c>
      <c r="E2983" s="3" t="s">
        <v>47</v>
      </c>
      <c r="F2983" s="3" t="s">
        <v>18</v>
      </c>
      <c r="G2983" s="3">
        <v>13</v>
      </c>
      <c r="H2983" s="3" t="s">
        <v>9</v>
      </c>
      <c r="I2983" s="3" t="s">
        <v>44</v>
      </c>
      <c r="J2983" s="3">
        <v>41</v>
      </c>
      <c r="K2983" s="3">
        <v>23</v>
      </c>
      <c r="L2983" s="3">
        <v>0</v>
      </c>
      <c r="M2983" s="4">
        <f>PI()*(K2983/2)^2/1000+PI()*(L2983/2)^2/1000</f>
        <v>0.41547562843725011</v>
      </c>
      <c r="N2983" s="33">
        <v>0</v>
      </c>
      <c r="O2983" s="3">
        <v>4</v>
      </c>
      <c r="P2983" s="6">
        <v>3.919</v>
      </c>
      <c r="Q2983" s="6">
        <v>6.617</v>
      </c>
      <c r="R2983" s="6">
        <v>6.4390000000000001</v>
      </c>
      <c r="S2983" s="6">
        <v>0</v>
      </c>
      <c r="T2983" s="6">
        <f>R2983-S2983</f>
        <v>6.4390000000000001</v>
      </c>
      <c r="U2983" s="6">
        <f>R2983</f>
        <v>6.4390000000000001</v>
      </c>
      <c r="V2983" s="6">
        <f>U2983-S2983</f>
        <v>6.4390000000000001</v>
      </c>
      <c r="W2983" s="6">
        <f>100 - (1 - (((U2983-T2983)/U2983)+(S2983/T2983)))*100</f>
        <v>0</v>
      </c>
      <c r="X2983" s="13">
        <v>6.5698595500582595</v>
      </c>
      <c r="Y2983" s="13">
        <f>(X2983-U2983)/U2983*100</f>
        <v>2.0322961649054112</v>
      </c>
      <c r="Z2983" s="14">
        <f>IF(W2983&gt;10,"NA",Y2983)</f>
        <v>2.0322961649054112</v>
      </c>
    </row>
    <row r="2984" spans="1:26" ht="19" x14ac:dyDescent="0.25">
      <c r="A2984" s="23">
        <v>2983</v>
      </c>
      <c r="B2984" s="5" t="s">
        <v>0</v>
      </c>
      <c r="C2984" s="3" t="s">
        <v>22</v>
      </c>
      <c r="D2984" s="3" t="s">
        <v>22</v>
      </c>
      <c r="E2984" s="3" t="s">
        <v>47</v>
      </c>
      <c r="F2984" s="3" t="s">
        <v>18</v>
      </c>
      <c r="G2984" s="3">
        <v>13</v>
      </c>
      <c r="H2984" s="3" t="s">
        <v>9</v>
      </c>
      <c r="I2984" s="3" t="s">
        <v>44</v>
      </c>
      <c r="J2984" s="3">
        <v>41</v>
      </c>
      <c r="K2984" s="3">
        <v>23</v>
      </c>
      <c r="L2984" s="3">
        <v>0</v>
      </c>
      <c r="M2984" s="4">
        <f>PI()*(K2984/2)^2/1000+PI()*(L2984/2)^2/1000</f>
        <v>0.41547562843725011</v>
      </c>
      <c r="N2984" s="33">
        <v>0</v>
      </c>
      <c r="O2984" s="3">
        <v>5</v>
      </c>
      <c r="P2984" s="6">
        <v>2.093</v>
      </c>
      <c r="Q2984" s="6">
        <v>2.8679999999999999</v>
      </c>
      <c r="R2984" s="6">
        <v>2.7450000000000001</v>
      </c>
      <c r="S2984" s="6">
        <v>0</v>
      </c>
      <c r="T2984" s="6">
        <f>R2984-S2984</f>
        <v>2.7450000000000001</v>
      </c>
      <c r="U2984" s="6">
        <f>R2984</f>
        <v>2.7450000000000001</v>
      </c>
      <c r="V2984" s="6">
        <f>U2984-S2984</f>
        <v>2.7450000000000001</v>
      </c>
      <c r="W2984" s="6">
        <f>100 - (1 - (((U2984-T2984)/U2984)+(S2984/T2984)))*100</f>
        <v>0</v>
      </c>
      <c r="X2984" s="13">
        <v>2.7539629828807031</v>
      </c>
      <c r="Y2984" s="13">
        <f>(X2984-U2984)/U2984*100</f>
        <v>0.32652032352287663</v>
      </c>
      <c r="Z2984" s="14">
        <f>IF(W2984&gt;10,"NA",Y2984)</f>
        <v>0.32652032352287663</v>
      </c>
    </row>
    <row r="2985" spans="1:26" ht="19" x14ac:dyDescent="0.25">
      <c r="A2985" s="23">
        <v>2984</v>
      </c>
      <c r="B2985" s="5" t="s">
        <v>0</v>
      </c>
      <c r="C2985" s="3" t="s">
        <v>22</v>
      </c>
      <c r="D2985" s="3" t="s">
        <v>22</v>
      </c>
      <c r="E2985" s="3" t="s">
        <v>47</v>
      </c>
      <c r="F2985" s="3" t="s">
        <v>18</v>
      </c>
      <c r="G2985" s="3">
        <v>13</v>
      </c>
      <c r="H2985" s="3" t="s">
        <v>9</v>
      </c>
      <c r="I2985" s="3" t="s">
        <v>44</v>
      </c>
      <c r="J2985" s="3">
        <v>41</v>
      </c>
      <c r="K2985" s="3">
        <v>23</v>
      </c>
      <c r="L2985" s="3">
        <v>0</v>
      </c>
      <c r="M2985" s="4">
        <f>PI()*(K2985/2)^2/1000+PI()*(L2985/2)^2/1000</f>
        <v>0.41547562843725011</v>
      </c>
      <c r="N2985" s="33">
        <v>0</v>
      </c>
      <c r="O2985" s="3">
        <v>6</v>
      </c>
      <c r="P2985" s="6">
        <v>6.0860000000000003</v>
      </c>
      <c r="Q2985" s="6">
        <v>10.872</v>
      </c>
      <c r="R2985" s="6">
        <v>10.454000000000001</v>
      </c>
      <c r="S2985" s="6">
        <v>0</v>
      </c>
      <c r="T2985" s="6">
        <f>R2985-S2985</f>
        <v>10.454000000000001</v>
      </c>
      <c r="U2985" s="6">
        <f>R2985</f>
        <v>10.454000000000001</v>
      </c>
      <c r="V2985" s="6">
        <f>U2985-S2985</f>
        <v>10.454000000000001</v>
      </c>
      <c r="W2985" s="6">
        <f>100 - (1 - (((U2985-T2985)/U2985)+(S2985/T2985)))*100</f>
        <v>0</v>
      </c>
      <c r="X2985" s="13">
        <v>10.600096620955455</v>
      </c>
      <c r="Y2985" s="13">
        <f>(X2985-U2985)/U2985*100</f>
        <v>1.3975188536010537</v>
      </c>
      <c r="Z2985" s="14">
        <f>IF(W2985&gt;10,"NA",Y2985)</f>
        <v>1.3975188536010537</v>
      </c>
    </row>
    <row r="2986" spans="1:26" ht="19" x14ac:dyDescent="0.25">
      <c r="A2986" s="23">
        <v>2985</v>
      </c>
      <c r="B2986" s="5" t="s">
        <v>0</v>
      </c>
      <c r="C2986" s="3" t="s">
        <v>22</v>
      </c>
      <c r="D2986" s="3" t="s">
        <v>22</v>
      </c>
      <c r="E2986" s="3" t="s">
        <v>47</v>
      </c>
      <c r="F2986" s="3" t="s">
        <v>18</v>
      </c>
      <c r="G2986" s="3">
        <v>13</v>
      </c>
      <c r="H2986" s="3" t="s">
        <v>9</v>
      </c>
      <c r="I2986" s="3" t="s">
        <v>44</v>
      </c>
      <c r="J2986" s="3">
        <v>41</v>
      </c>
      <c r="K2986" s="3">
        <v>23</v>
      </c>
      <c r="L2986" s="3">
        <v>0</v>
      </c>
      <c r="M2986" s="4">
        <f>PI()*(K2986/2)^2/1000+PI()*(L2986/2)^2/1000</f>
        <v>0.41547562843725011</v>
      </c>
      <c r="N2986" s="33">
        <v>0</v>
      </c>
      <c r="O2986" s="3">
        <v>7</v>
      </c>
      <c r="P2986" s="6">
        <v>5.7380000000000004</v>
      </c>
      <c r="Q2986" s="6">
        <v>9.359</v>
      </c>
      <c r="R2986" s="6">
        <v>8.9610000000000003</v>
      </c>
      <c r="S2986" s="6">
        <v>0</v>
      </c>
      <c r="T2986" s="6">
        <f>R2986-S2986</f>
        <v>8.9610000000000003</v>
      </c>
      <c r="U2986" s="6">
        <v>9.3490000000000002</v>
      </c>
      <c r="V2986" s="6">
        <f>U2986-S2986</f>
        <v>9.3490000000000002</v>
      </c>
      <c r="W2986" s="6">
        <f>100 - (1 - (((U2986-T2986)/U2986)+(S2986/T2986)))*100</f>
        <v>4.1501764894641013</v>
      </c>
      <c r="X2986" s="13">
        <v>9.5031633055480871</v>
      </c>
      <c r="Y2986" s="13">
        <f>(X2986-U2986)/U2986*100</f>
        <v>1.6489817686178938</v>
      </c>
      <c r="Z2986" s="14">
        <f>IF(W2986&gt;10,"NA",Y2986)</f>
        <v>1.6489817686178938</v>
      </c>
    </row>
    <row r="2987" spans="1:26" ht="19" x14ac:dyDescent="0.25">
      <c r="A2987" s="23">
        <v>2986</v>
      </c>
      <c r="B2987" s="5" t="s">
        <v>0</v>
      </c>
      <c r="C2987" s="3" t="s">
        <v>22</v>
      </c>
      <c r="D2987" s="3" t="s">
        <v>22</v>
      </c>
      <c r="E2987" s="3" t="s">
        <v>47</v>
      </c>
      <c r="F2987" s="3" t="s">
        <v>18</v>
      </c>
      <c r="G2987" s="3">
        <v>13</v>
      </c>
      <c r="H2987" s="3" t="s">
        <v>9</v>
      </c>
      <c r="I2987" s="3" t="s">
        <v>44</v>
      </c>
      <c r="J2987" s="3">
        <v>41</v>
      </c>
      <c r="K2987" s="3">
        <v>23</v>
      </c>
      <c r="L2987" s="3">
        <v>0</v>
      </c>
      <c r="M2987" s="4">
        <f>PI()*(K2987/2)^2/1000+PI()*(L2987/2)^2/1000</f>
        <v>0.41547562843725011</v>
      </c>
      <c r="N2987" s="33">
        <v>0</v>
      </c>
      <c r="O2987" s="3">
        <v>8</v>
      </c>
      <c r="P2987" s="6">
        <v>4.4279999999999999</v>
      </c>
      <c r="Q2987" s="6">
        <v>5.6760000000000002</v>
      </c>
      <c r="R2987" s="6">
        <v>5.3520000000000003</v>
      </c>
      <c r="S2987" s="6">
        <v>0</v>
      </c>
      <c r="T2987" s="6">
        <f>R2987-S2987</f>
        <v>5.3520000000000003</v>
      </c>
      <c r="U2987" s="6">
        <f>R2987</f>
        <v>5.3520000000000003</v>
      </c>
      <c r="V2987" s="6">
        <f>U2987-S2987</f>
        <v>5.3520000000000003</v>
      </c>
      <c r="W2987" s="6">
        <f>100 - (1 - (((U2987-T2987)/U2987)+(S2987/T2987)))*100</f>
        <v>0</v>
      </c>
      <c r="X2987" s="13">
        <v>5.4649335842968547</v>
      </c>
      <c r="Y2987" s="13">
        <f>(X2987-U2987)/U2987*100</f>
        <v>2.1101192880578177</v>
      </c>
      <c r="Z2987" s="14">
        <f>IF(W2987&gt;10,"NA",Y2987)</f>
        <v>2.1101192880578177</v>
      </c>
    </row>
    <row r="2988" spans="1:26" ht="19" x14ac:dyDescent="0.25">
      <c r="A2988" s="23">
        <v>2987</v>
      </c>
      <c r="B2988" s="5" t="s">
        <v>0</v>
      </c>
      <c r="C2988" s="3" t="s">
        <v>22</v>
      </c>
      <c r="D2988" s="3" t="s">
        <v>22</v>
      </c>
      <c r="E2988" s="3" t="s">
        <v>47</v>
      </c>
      <c r="F2988" s="3" t="s">
        <v>18</v>
      </c>
      <c r="G2988" s="3">
        <v>13</v>
      </c>
      <c r="H2988" s="3" t="s">
        <v>9</v>
      </c>
      <c r="I2988" s="3" t="s">
        <v>44</v>
      </c>
      <c r="J2988" s="3">
        <v>41</v>
      </c>
      <c r="K2988" s="3">
        <v>23</v>
      </c>
      <c r="L2988" s="3">
        <v>0</v>
      </c>
      <c r="M2988" s="4">
        <f>PI()*(K2988/2)^2/1000+PI()*(L2988/2)^2/1000</f>
        <v>0.41547562843725011</v>
      </c>
      <c r="N2988" s="33">
        <v>0</v>
      </c>
      <c r="O2988" s="3">
        <v>9</v>
      </c>
      <c r="P2988" s="6">
        <v>5.8239999999999998</v>
      </c>
      <c r="Q2988" s="6">
        <v>9.1959999999999997</v>
      </c>
      <c r="R2988" s="6">
        <v>8.8520000000000003</v>
      </c>
      <c r="S2988" s="6">
        <v>0</v>
      </c>
      <c r="T2988" s="6">
        <f>R2988-S2988</f>
        <v>8.8520000000000003</v>
      </c>
      <c r="U2988" s="6">
        <f>R2988</f>
        <v>8.8520000000000003</v>
      </c>
      <c r="V2988" s="6">
        <f>U2988-S2988</f>
        <v>8.8520000000000003</v>
      </c>
      <c r="W2988" s="6">
        <f>100 - (1 - (((U2988-T2988)/U2988)+(S2988/T2988)))*100</f>
        <v>0</v>
      </c>
      <c r="X2988" s="13">
        <v>9.0877264497624815</v>
      </c>
      <c r="Y2988" s="13">
        <f>(X2988-U2988)/U2988*100</f>
        <v>2.6629739015192175</v>
      </c>
      <c r="Z2988" s="14">
        <f>IF(W2988&gt;10,"NA",Y2988)</f>
        <v>2.6629739015192175</v>
      </c>
    </row>
    <row r="2989" spans="1:26" ht="19" x14ac:dyDescent="0.25">
      <c r="A2989" s="23">
        <v>2988</v>
      </c>
      <c r="B2989" s="5" t="s">
        <v>0</v>
      </c>
      <c r="C2989" s="3" t="s">
        <v>22</v>
      </c>
      <c r="D2989" s="3" t="s">
        <v>22</v>
      </c>
      <c r="E2989" s="3" t="s">
        <v>47</v>
      </c>
      <c r="F2989" s="3" t="s">
        <v>18</v>
      </c>
      <c r="G2989" s="3">
        <v>14</v>
      </c>
      <c r="H2989" s="3" t="s">
        <v>9</v>
      </c>
      <c r="I2989" s="3" t="s">
        <v>42</v>
      </c>
      <c r="J2989" s="3">
        <v>302</v>
      </c>
      <c r="K2989" s="3" t="s">
        <v>13</v>
      </c>
      <c r="L2989" s="3" t="s">
        <v>13</v>
      </c>
      <c r="M2989" s="4" t="s">
        <v>13</v>
      </c>
      <c r="N2989" s="33">
        <v>0</v>
      </c>
      <c r="O2989" s="3">
        <v>1</v>
      </c>
      <c r="P2989" s="6">
        <v>3.258</v>
      </c>
      <c r="Q2989" s="6">
        <v>2.6680000000000001</v>
      </c>
      <c r="R2989" s="6">
        <v>2.4809999999999999</v>
      </c>
      <c r="S2989" s="6">
        <v>0</v>
      </c>
      <c r="T2989" s="6">
        <f>R2989-S2989</f>
        <v>2.4809999999999999</v>
      </c>
      <c r="U2989" s="6">
        <v>2.61</v>
      </c>
      <c r="V2989" s="6">
        <f>U2989-S2989</f>
        <v>2.61</v>
      </c>
      <c r="W2989" s="6">
        <f>100 - (1 - (((U2989-T2989)/U2989)+(S2989/T2989)))*100</f>
        <v>4.9425287356321945</v>
      </c>
      <c r="X2989" s="13">
        <v>2.6557112126915832</v>
      </c>
      <c r="Y2989" s="13">
        <f>(X2989-U2989)/U2989*100</f>
        <v>1.751387459447636</v>
      </c>
      <c r="Z2989" s="14">
        <f>IF(W2989&gt;10,"NA",Y2989)</f>
        <v>1.751387459447636</v>
      </c>
    </row>
    <row r="2990" spans="1:26" ht="19" x14ac:dyDescent="0.25">
      <c r="A2990" s="23">
        <v>2989</v>
      </c>
      <c r="B2990" s="5" t="s">
        <v>0</v>
      </c>
      <c r="C2990" s="3" t="s">
        <v>22</v>
      </c>
      <c r="D2990" s="3" t="s">
        <v>22</v>
      </c>
      <c r="E2990" s="3" t="s">
        <v>47</v>
      </c>
      <c r="F2990" s="3" t="s">
        <v>18</v>
      </c>
      <c r="G2990" s="3">
        <v>14</v>
      </c>
      <c r="H2990" s="3" t="s">
        <v>9</v>
      </c>
      <c r="I2990" s="3" t="s">
        <v>42</v>
      </c>
      <c r="J2990" s="3">
        <v>302</v>
      </c>
      <c r="K2990" s="3" t="s">
        <v>13</v>
      </c>
      <c r="L2990" s="3" t="s">
        <v>13</v>
      </c>
      <c r="M2990" s="4" t="s">
        <v>13</v>
      </c>
      <c r="N2990" s="33">
        <v>0</v>
      </c>
      <c r="O2990" s="3">
        <v>2</v>
      </c>
      <c r="P2990" s="6">
        <v>5.8710000000000004</v>
      </c>
      <c r="Q2990" s="6">
        <v>9.8859999999999992</v>
      </c>
      <c r="R2990" s="6">
        <v>9.6389999999999993</v>
      </c>
      <c r="S2990" s="6">
        <v>0</v>
      </c>
      <c r="T2990" s="6">
        <f>R2990-S2990</f>
        <v>9.6389999999999993</v>
      </c>
      <c r="U2990" s="6">
        <v>9.8249999999999993</v>
      </c>
      <c r="V2990" s="6">
        <f>U2990-S2990</f>
        <v>9.8249999999999993</v>
      </c>
      <c r="W2990" s="6">
        <f>100 - (1 - (((U2990-T2990)/U2990)+(S2990/T2990)))*100</f>
        <v>1.8931297709923598</v>
      </c>
      <c r="X2990" s="13">
        <v>10.024874518239669</v>
      </c>
      <c r="Y2990" s="13">
        <f>(X2990-U2990)/U2990*100</f>
        <v>2.034346241625133</v>
      </c>
      <c r="Z2990" s="14">
        <f>IF(W2990&gt;10,"NA",Y2990)</f>
        <v>2.034346241625133</v>
      </c>
    </row>
    <row r="2991" spans="1:26" ht="19" x14ac:dyDescent="0.25">
      <c r="A2991" s="23">
        <v>2990</v>
      </c>
      <c r="B2991" s="5" t="s">
        <v>0</v>
      </c>
      <c r="C2991" s="3" t="s">
        <v>22</v>
      </c>
      <c r="D2991" s="3" t="s">
        <v>22</v>
      </c>
      <c r="E2991" s="3" t="s">
        <v>47</v>
      </c>
      <c r="F2991" s="3" t="s">
        <v>18</v>
      </c>
      <c r="G2991" s="3">
        <v>14</v>
      </c>
      <c r="H2991" s="3" t="s">
        <v>9</v>
      </c>
      <c r="I2991" s="3" t="s">
        <v>42</v>
      </c>
      <c r="J2991" s="3">
        <v>302</v>
      </c>
      <c r="K2991" s="3" t="s">
        <v>13</v>
      </c>
      <c r="L2991" s="3" t="s">
        <v>13</v>
      </c>
      <c r="M2991" s="4" t="s">
        <v>13</v>
      </c>
      <c r="N2991" s="33">
        <v>0</v>
      </c>
      <c r="O2991" s="3">
        <v>3</v>
      </c>
      <c r="P2991" s="6">
        <v>5.3120000000000003</v>
      </c>
      <c r="Q2991" s="6">
        <v>6.9080000000000004</v>
      </c>
      <c r="R2991" s="6">
        <v>6.6559999999999997</v>
      </c>
      <c r="S2991" s="6">
        <v>0</v>
      </c>
      <c r="T2991" s="6">
        <f>R2991-S2991</f>
        <v>6.6559999999999997</v>
      </c>
      <c r="U2991" s="6">
        <f>R2991</f>
        <v>6.6559999999999997</v>
      </c>
      <c r="V2991" s="6">
        <f>U2991-S2991</f>
        <v>6.6559999999999997</v>
      </c>
      <c r="W2991" s="6">
        <f>100 - (1 - (((U2991-T2991)/U2991)+(S2991/T2991)))*100</f>
        <v>0</v>
      </c>
      <c r="X2991" s="13">
        <v>6.7644520928565015</v>
      </c>
      <c r="Y2991" s="13">
        <f>(X2991-U2991)/U2991*100</f>
        <v>1.6293884143104238</v>
      </c>
      <c r="Z2991" s="14">
        <f>IF(W2991&gt;10,"NA",Y2991)</f>
        <v>1.6293884143104238</v>
      </c>
    </row>
    <row r="2992" spans="1:26" ht="19" x14ac:dyDescent="0.25">
      <c r="A2992" s="23">
        <v>2991</v>
      </c>
      <c r="B2992" s="5" t="s">
        <v>0</v>
      </c>
      <c r="C2992" s="3" t="s">
        <v>22</v>
      </c>
      <c r="D2992" s="3" t="s">
        <v>22</v>
      </c>
      <c r="E2992" s="3" t="s">
        <v>47</v>
      </c>
      <c r="F2992" s="3" t="s">
        <v>18</v>
      </c>
      <c r="G2992" s="3">
        <v>14</v>
      </c>
      <c r="H2992" s="3" t="s">
        <v>9</v>
      </c>
      <c r="I2992" s="3" t="s">
        <v>42</v>
      </c>
      <c r="J2992" s="3">
        <v>302</v>
      </c>
      <c r="K2992" s="3" t="s">
        <v>13</v>
      </c>
      <c r="L2992" s="3" t="s">
        <v>13</v>
      </c>
      <c r="M2992" s="4" t="s">
        <v>13</v>
      </c>
      <c r="N2992" s="33">
        <v>0</v>
      </c>
      <c r="O2992" s="3">
        <v>4</v>
      </c>
      <c r="P2992" s="6">
        <v>9.1150000000000002</v>
      </c>
      <c r="Q2992" s="6">
        <v>21.158000000000001</v>
      </c>
      <c r="R2992" s="6">
        <v>20.849</v>
      </c>
      <c r="S2992" s="6">
        <v>0</v>
      </c>
      <c r="T2992" s="6">
        <f>R2992-S2992</f>
        <v>20.849</v>
      </c>
      <c r="U2992" s="6">
        <f>R2992</f>
        <v>20.849</v>
      </c>
      <c r="V2992" s="6">
        <f>U2992-S2992</f>
        <v>20.849</v>
      </c>
      <c r="W2992" s="6">
        <f>100 - (1 - (((U2992-T2992)/U2992)+(S2992/T2992)))*100</f>
        <v>0</v>
      </c>
      <c r="X2992" s="13">
        <v>21.563349735592006</v>
      </c>
      <c r="Y2992" s="13">
        <f>(X2992-U2992)/U2992*100</f>
        <v>3.426302151623605</v>
      </c>
      <c r="Z2992" s="14">
        <f>IF(W2992&gt;10,"NA",Y2992)</f>
        <v>3.426302151623605</v>
      </c>
    </row>
    <row r="2993" spans="1:26" ht="19" x14ac:dyDescent="0.25">
      <c r="A2993" s="23">
        <v>2992</v>
      </c>
      <c r="B2993" s="5" t="s">
        <v>0</v>
      </c>
      <c r="C2993" s="3" t="s">
        <v>22</v>
      </c>
      <c r="D2993" s="3" t="s">
        <v>22</v>
      </c>
      <c r="E2993" s="3" t="s">
        <v>47</v>
      </c>
      <c r="F2993" s="3" t="s">
        <v>18</v>
      </c>
      <c r="G2993" s="3">
        <v>14</v>
      </c>
      <c r="H2993" s="3" t="s">
        <v>9</v>
      </c>
      <c r="I2993" s="3" t="s">
        <v>42</v>
      </c>
      <c r="J2993" s="3">
        <v>302</v>
      </c>
      <c r="K2993" s="3" t="s">
        <v>13</v>
      </c>
      <c r="L2993" s="3" t="s">
        <v>13</v>
      </c>
      <c r="M2993" s="4" t="s">
        <v>13</v>
      </c>
      <c r="N2993" s="33">
        <v>0</v>
      </c>
      <c r="O2993" s="3">
        <v>5</v>
      </c>
      <c r="P2993" s="6">
        <v>8.0299999999999994</v>
      </c>
      <c r="Q2993" s="6">
        <v>16.157</v>
      </c>
      <c r="R2993" s="6">
        <v>15.846</v>
      </c>
      <c r="S2993" s="6">
        <v>0</v>
      </c>
      <c r="T2993" s="6">
        <f>R2993-S2993</f>
        <v>15.846</v>
      </c>
      <c r="U2993" s="6">
        <f>R2993</f>
        <v>15.846</v>
      </c>
      <c r="V2993" s="6">
        <f>U2993-S2993</f>
        <v>15.846</v>
      </c>
      <c r="W2993" s="6">
        <f>100 - (1 - (((U2993-T2993)/U2993)+(S2993/T2993)))*100</f>
        <v>0</v>
      </c>
      <c r="X2993" s="13">
        <v>16.467134713632696</v>
      </c>
      <c r="Y2993" s="13">
        <f>(X2993-U2993)/U2993*100</f>
        <v>3.9198202299173022</v>
      </c>
      <c r="Z2993" s="14">
        <f>IF(W2993&gt;10,"NA",Y2993)</f>
        <v>3.9198202299173022</v>
      </c>
    </row>
    <row r="2994" spans="1:26" ht="19" x14ac:dyDescent="0.25">
      <c r="A2994" s="23">
        <v>2993</v>
      </c>
      <c r="B2994" s="5" t="s">
        <v>0</v>
      </c>
      <c r="C2994" s="3" t="s">
        <v>22</v>
      </c>
      <c r="D2994" s="3" t="s">
        <v>22</v>
      </c>
      <c r="E2994" s="3" t="s">
        <v>47</v>
      </c>
      <c r="F2994" s="3" t="s">
        <v>18</v>
      </c>
      <c r="G2994" s="3">
        <v>14</v>
      </c>
      <c r="H2994" s="3" t="s">
        <v>9</v>
      </c>
      <c r="I2994" s="3" t="s">
        <v>42</v>
      </c>
      <c r="J2994" s="3">
        <v>302</v>
      </c>
      <c r="K2994" s="3" t="s">
        <v>13</v>
      </c>
      <c r="L2994" s="3" t="s">
        <v>13</v>
      </c>
      <c r="M2994" s="4" t="s">
        <v>13</v>
      </c>
      <c r="N2994" s="33">
        <v>0</v>
      </c>
      <c r="O2994" s="3">
        <v>6</v>
      </c>
      <c r="P2994" s="6">
        <v>8.5020000000000007</v>
      </c>
      <c r="Q2994" s="6">
        <v>17.484999999999999</v>
      </c>
      <c r="R2994" s="6">
        <v>17.141999999999999</v>
      </c>
      <c r="S2994" s="6">
        <v>0</v>
      </c>
      <c r="T2994" s="6">
        <f>R2994-S2994</f>
        <v>17.141999999999999</v>
      </c>
      <c r="U2994" s="6">
        <f>R2994</f>
        <v>17.141999999999999</v>
      </c>
      <c r="V2994" s="6">
        <f>U2994-S2994</f>
        <v>17.141999999999999</v>
      </c>
      <c r="W2994" s="6">
        <f>100 - (1 - (((U2994-T2994)/U2994)+(S2994/T2994)))*100</f>
        <v>0</v>
      </c>
      <c r="X2994" s="13">
        <v>17.67171228824953</v>
      </c>
      <c r="Y2994" s="13">
        <f>(X2994-U2994)/U2994*100</f>
        <v>3.090142855265027</v>
      </c>
      <c r="Z2994" s="14">
        <f>IF(W2994&gt;10,"NA",Y2994)</f>
        <v>3.090142855265027</v>
      </c>
    </row>
    <row r="2995" spans="1:26" ht="19" x14ac:dyDescent="0.25">
      <c r="A2995" s="23">
        <v>2994</v>
      </c>
      <c r="B2995" s="5" t="s">
        <v>0</v>
      </c>
      <c r="C2995" s="3" t="s">
        <v>22</v>
      </c>
      <c r="D2995" s="3" t="s">
        <v>22</v>
      </c>
      <c r="E2995" s="3" t="s">
        <v>47</v>
      </c>
      <c r="F2995" s="3" t="s">
        <v>18</v>
      </c>
      <c r="G2995" s="3">
        <v>14</v>
      </c>
      <c r="H2995" s="3" t="s">
        <v>9</v>
      </c>
      <c r="I2995" s="3" t="s">
        <v>42</v>
      </c>
      <c r="J2995" s="3">
        <v>302</v>
      </c>
      <c r="K2995" s="3" t="s">
        <v>13</v>
      </c>
      <c r="L2995" s="3" t="s">
        <v>13</v>
      </c>
      <c r="M2995" s="4" t="s">
        <v>13</v>
      </c>
      <c r="N2995" s="33">
        <v>0</v>
      </c>
      <c r="O2995" s="3">
        <v>7</v>
      </c>
      <c r="P2995" s="6">
        <v>7.0979999999999999</v>
      </c>
      <c r="Q2995" s="6">
        <v>11.705</v>
      </c>
      <c r="R2995" s="6">
        <v>11.404</v>
      </c>
      <c r="S2995" s="6">
        <v>0</v>
      </c>
      <c r="T2995" s="6">
        <f>R2995-S2995</f>
        <v>11.404</v>
      </c>
      <c r="U2995" s="6">
        <f>R2995</f>
        <v>11.404</v>
      </c>
      <c r="V2995" s="6">
        <f>U2995-S2995</f>
        <v>11.404</v>
      </c>
      <c r="W2995" s="6">
        <f>100 - (1 - (((U2995-T2995)/U2995)+(S2995/T2995)))*100</f>
        <v>0</v>
      </c>
      <c r="X2995" s="13">
        <v>11.793889755310568</v>
      </c>
      <c r="Y2995" s="13">
        <f>(X2995-U2995)/U2995*100</f>
        <v>3.4188859637896174</v>
      </c>
      <c r="Z2995" s="14">
        <f>IF(W2995&gt;10,"NA",Y2995)</f>
        <v>3.4188859637896174</v>
      </c>
    </row>
    <row r="2996" spans="1:26" ht="19" x14ac:dyDescent="0.25">
      <c r="A2996" s="23">
        <v>2995</v>
      </c>
      <c r="B2996" s="5" t="s">
        <v>0</v>
      </c>
      <c r="C2996" s="3" t="s">
        <v>22</v>
      </c>
      <c r="D2996" s="3" t="s">
        <v>22</v>
      </c>
      <c r="E2996" s="3" t="s">
        <v>47</v>
      </c>
      <c r="F2996" s="3" t="s">
        <v>18</v>
      </c>
      <c r="G2996" s="3">
        <v>14</v>
      </c>
      <c r="H2996" s="3" t="s">
        <v>9</v>
      </c>
      <c r="I2996" s="3" t="s">
        <v>42</v>
      </c>
      <c r="J2996" s="3">
        <v>302</v>
      </c>
      <c r="K2996" s="3" t="s">
        <v>13</v>
      </c>
      <c r="L2996" s="3" t="s">
        <v>13</v>
      </c>
      <c r="M2996" s="4" t="s">
        <v>13</v>
      </c>
      <c r="N2996" s="33">
        <v>0</v>
      </c>
      <c r="O2996" s="3">
        <v>8</v>
      </c>
      <c r="P2996" s="6">
        <v>7.7610000000000001</v>
      </c>
      <c r="Q2996" s="6">
        <v>14.573</v>
      </c>
      <c r="R2996" s="6">
        <v>14.272</v>
      </c>
      <c r="S2996" s="6">
        <v>0</v>
      </c>
      <c r="T2996" s="6">
        <f>R2996-S2996</f>
        <v>14.272</v>
      </c>
      <c r="U2996" s="6">
        <f>R2996</f>
        <v>14.272</v>
      </c>
      <c r="V2996" s="6">
        <f>U2996-S2996</f>
        <v>14.272</v>
      </c>
      <c r="W2996" s="6">
        <f>100 - (1 - (((U2996-T2996)/U2996)+(S2996/T2996)))*100</f>
        <v>0</v>
      </c>
      <c r="X2996" s="13">
        <v>14.769445549879</v>
      </c>
      <c r="Y2996" s="13">
        <f>(X2996-U2996)/U2996*100</f>
        <v>3.485464895452635</v>
      </c>
      <c r="Z2996" s="14">
        <f>IF(W2996&gt;10,"NA",Y2996)</f>
        <v>3.485464895452635</v>
      </c>
    </row>
    <row r="2997" spans="1:26" ht="19" x14ac:dyDescent="0.25">
      <c r="A2997" s="23">
        <v>2996</v>
      </c>
      <c r="B2997" s="5" t="s">
        <v>0</v>
      </c>
      <c r="C2997" s="3" t="s">
        <v>22</v>
      </c>
      <c r="D2997" s="3" t="s">
        <v>22</v>
      </c>
      <c r="E2997" s="3" t="s">
        <v>47</v>
      </c>
      <c r="F2997" s="3" t="s">
        <v>18</v>
      </c>
      <c r="G2997" s="3">
        <v>15</v>
      </c>
      <c r="H2997" s="3" t="s">
        <v>9</v>
      </c>
      <c r="I2997" s="3" t="s">
        <v>35</v>
      </c>
      <c r="J2997" s="3">
        <v>256</v>
      </c>
      <c r="K2997" s="3">
        <v>13</v>
      </c>
      <c r="L2997" s="3">
        <v>13</v>
      </c>
      <c r="M2997" s="4">
        <f>PI()*(K2997/2)^2/1000+PI()*(L2997/2)^2/1000</f>
        <v>0.26546457922833755</v>
      </c>
      <c r="N2997" s="33">
        <v>0</v>
      </c>
      <c r="O2997" s="3">
        <v>1</v>
      </c>
      <c r="P2997" s="6">
        <v>8.202</v>
      </c>
      <c r="Q2997" s="3">
        <v>19.254000000000001</v>
      </c>
      <c r="R2997" s="3">
        <v>18.744</v>
      </c>
      <c r="S2997" s="6">
        <v>0</v>
      </c>
      <c r="T2997" s="6">
        <f>R2997-S2997</f>
        <v>18.744</v>
      </c>
      <c r="U2997" s="3">
        <v>18.744</v>
      </c>
      <c r="V2997" s="6">
        <f>U2997-S2997</f>
        <v>18.744</v>
      </c>
      <c r="W2997" s="6">
        <f>100 - (1 - (((U2997-T2997)/U2997)+(S2997/T2997)))*100</f>
        <v>0</v>
      </c>
      <c r="X2997" s="23">
        <v>19.030999999999999</v>
      </c>
      <c r="Y2997" s="13">
        <f>(X2997-U2997)/U2997*100</f>
        <v>1.5311566367904343</v>
      </c>
      <c r="Z2997" s="14">
        <f>IF(W2997&gt;10,"NA",Y2997)</f>
        <v>1.5311566367904343</v>
      </c>
    </row>
    <row r="2998" spans="1:26" ht="19" x14ac:dyDescent="0.25">
      <c r="A2998" s="23">
        <v>2997</v>
      </c>
      <c r="B2998" s="5" t="s">
        <v>0</v>
      </c>
      <c r="C2998" s="3" t="s">
        <v>22</v>
      </c>
      <c r="D2998" s="3" t="s">
        <v>22</v>
      </c>
      <c r="E2998" s="3" t="s">
        <v>47</v>
      </c>
      <c r="F2998" s="3" t="s">
        <v>18</v>
      </c>
      <c r="G2998" s="3">
        <v>15</v>
      </c>
      <c r="H2998" s="3" t="s">
        <v>9</v>
      </c>
      <c r="I2998" s="3" t="s">
        <v>35</v>
      </c>
      <c r="J2998" s="3">
        <v>256</v>
      </c>
      <c r="K2998" s="3">
        <v>13</v>
      </c>
      <c r="L2998" s="3">
        <v>13</v>
      </c>
      <c r="M2998" s="4">
        <f>PI()*(K2998/2)^2/1000+PI()*(L2998/2)^2/1000</f>
        <v>0.26546457922833755</v>
      </c>
      <c r="N2998" s="33">
        <v>0</v>
      </c>
      <c r="O2998" s="3">
        <v>2</v>
      </c>
      <c r="P2998" s="6">
        <v>7.47</v>
      </c>
      <c r="Q2998" s="3">
        <v>15.814</v>
      </c>
      <c r="R2998" s="3">
        <v>15.411</v>
      </c>
      <c r="S2998" s="6">
        <v>0</v>
      </c>
      <c r="T2998" s="6">
        <f>R2998-S2998</f>
        <v>15.411</v>
      </c>
      <c r="U2998" s="3">
        <v>15.465</v>
      </c>
      <c r="V2998" s="6">
        <f>U2998-S2998</f>
        <v>15.465</v>
      </c>
      <c r="W2998" s="6">
        <f>100 - (1 - (((U2998-T2998)/U2998)+(S2998/T2998)))*100</f>
        <v>0.3491755577109501</v>
      </c>
      <c r="X2998" s="23">
        <v>15.773</v>
      </c>
      <c r="Y2998" s="13">
        <f>(X2998-U2998)/U2998*100</f>
        <v>1.991593921758809</v>
      </c>
      <c r="Z2998" s="14">
        <f>IF(W2998&gt;10,"NA",Y2998)</f>
        <v>1.991593921758809</v>
      </c>
    </row>
    <row r="2999" spans="1:26" ht="19" x14ac:dyDescent="0.25">
      <c r="A2999" s="23">
        <v>2998</v>
      </c>
      <c r="B2999" s="5" t="s">
        <v>0</v>
      </c>
      <c r="C2999" s="3" t="s">
        <v>22</v>
      </c>
      <c r="D2999" s="3" t="s">
        <v>22</v>
      </c>
      <c r="E2999" s="3" t="s">
        <v>47</v>
      </c>
      <c r="F2999" s="3" t="s">
        <v>18</v>
      </c>
      <c r="G2999" s="3">
        <v>15</v>
      </c>
      <c r="H2999" s="3" t="s">
        <v>9</v>
      </c>
      <c r="I2999" s="3" t="s">
        <v>35</v>
      </c>
      <c r="J2999" s="3">
        <v>256</v>
      </c>
      <c r="K2999" s="3">
        <v>13</v>
      </c>
      <c r="L2999" s="3">
        <v>13</v>
      </c>
      <c r="M2999" s="4">
        <f>PI()*(K2999/2)^2/1000+PI()*(L2999/2)^2/1000</f>
        <v>0.26546457922833755</v>
      </c>
      <c r="N2999" s="33">
        <v>0</v>
      </c>
      <c r="O2999" s="3">
        <v>3</v>
      </c>
      <c r="P2999" s="6">
        <v>6.71</v>
      </c>
      <c r="Q2999" s="3">
        <v>14.606999999999999</v>
      </c>
      <c r="R2999" s="3">
        <v>14.159000000000001</v>
      </c>
      <c r="S2999" s="6">
        <v>0</v>
      </c>
      <c r="T2999" s="6">
        <f>R2999-S2999</f>
        <v>14.159000000000001</v>
      </c>
      <c r="U2999" s="3">
        <v>14.289</v>
      </c>
      <c r="V2999" s="6">
        <f>U2999-S2999</f>
        <v>14.289</v>
      </c>
      <c r="W2999" s="6">
        <f>100 - (1 - (((U2999-T2999)/U2999)+(S2999/T2999)))*100</f>
        <v>0.90979074812793215</v>
      </c>
      <c r="X2999" s="23">
        <v>14.438000000000001</v>
      </c>
      <c r="Y2999" s="13">
        <f>(X2999-U2999)/U2999*100</f>
        <v>1.0427601651620191</v>
      </c>
      <c r="Z2999" s="14">
        <f>IF(W2999&gt;10,"NA",Y2999)</f>
        <v>1.0427601651620191</v>
      </c>
    </row>
    <row r="3000" spans="1:26" ht="19" x14ac:dyDescent="0.25">
      <c r="A3000" s="23">
        <v>2999</v>
      </c>
      <c r="B3000" s="5" t="s">
        <v>0</v>
      </c>
      <c r="C3000" s="3" t="s">
        <v>22</v>
      </c>
      <c r="D3000" s="3" t="s">
        <v>22</v>
      </c>
      <c r="E3000" s="3" t="s">
        <v>47</v>
      </c>
      <c r="F3000" s="3" t="s">
        <v>18</v>
      </c>
      <c r="G3000" s="3">
        <v>15</v>
      </c>
      <c r="H3000" s="3" t="s">
        <v>9</v>
      </c>
      <c r="I3000" s="3" t="s">
        <v>35</v>
      </c>
      <c r="J3000" s="3">
        <v>256</v>
      </c>
      <c r="K3000" s="3">
        <v>13</v>
      </c>
      <c r="L3000" s="3">
        <v>13</v>
      </c>
      <c r="M3000" s="4">
        <f>PI()*(K3000/2)^2/1000+PI()*(L3000/2)^2/1000</f>
        <v>0.26546457922833755</v>
      </c>
      <c r="N3000" s="33">
        <v>0</v>
      </c>
      <c r="O3000" s="3">
        <v>4</v>
      </c>
      <c r="P3000" s="6">
        <v>7.1130000000000004</v>
      </c>
      <c r="Q3000" s="3">
        <v>15.619</v>
      </c>
      <c r="R3000" s="3">
        <v>15.074</v>
      </c>
      <c r="S3000" s="6">
        <v>0</v>
      </c>
      <c r="T3000" s="6">
        <f>R3000-S3000</f>
        <v>15.074</v>
      </c>
      <c r="U3000" s="3">
        <v>15.206</v>
      </c>
      <c r="V3000" s="6">
        <f>U3000-S3000</f>
        <v>15.206</v>
      </c>
      <c r="W3000" s="6">
        <f>100 - (1 - (((U3000-T3000)/U3000)+(S3000/T3000)))*100</f>
        <v>0.86807839010916155</v>
      </c>
      <c r="X3000" s="23">
        <v>15.340999999999999</v>
      </c>
      <c r="Y3000" s="13">
        <f>(X3000-U3000)/U3000*100</f>
        <v>0.88780744442982884</v>
      </c>
      <c r="Z3000" s="14">
        <f>IF(W3000&gt;10,"NA",Y3000)</f>
        <v>0.88780744442982884</v>
      </c>
    </row>
    <row r="3001" spans="1:26" ht="19" x14ac:dyDescent="0.25">
      <c r="A3001" s="23">
        <v>3000</v>
      </c>
      <c r="B3001" s="5" t="s">
        <v>0</v>
      </c>
      <c r="C3001" s="3" t="s">
        <v>22</v>
      </c>
      <c r="D3001" s="3" t="s">
        <v>22</v>
      </c>
      <c r="E3001" s="3" t="s">
        <v>47</v>
      </c>
      <c r="F3001" s="3" t="s">
        <v>18</v>
      </c>
      <c r="G3001" s="3">
        <v>15</v>
      </c>
      <c r="H3001" s="3" t="s">
        <v>9</v>
      </c>
      <c r="I3001" s="3" t="s">
        <v>35</v>
      </c>
      <c r="J3001" s="3">
        <v>256</v>
      </c>
      <c r="K3001" s="3">
        <v>13</v>
      </c>
      <c r="L3001" s="3">
        <v>13</v>
      </c>
      <c r="M3001" s="4">
        <f>PI()*(K3001/2)^2/1000+PI()*(L3001/2)^2/1000</f>
        <v>0.26546457922833755</v>
      </c>
      <c r="N3001" s="33">
        <v>0</v>
      </c>
      <c r="O3001" s="3">
        <v>5</v>
      </c>
      <c r="P3001" s="6">
        <v>7.41</v>
      </c>
      <c r="Q3001" s="3">
        <v>18.099</v>
      </c>
      <c r="R3001" s="3">
        <v>17.535</v>
      </c>
      <c r="S3001" s="6">
        <v>0</v>
      </c>
      <c r="T3001" s="6">
        <f>R3001-S3001</f>
        <v>17.535</v>
      </c>
      <c r="U3001" s="3">
        <v>17.535</v>
      </c>
      <c r="V3001" s="6">
        <f>U3001-S3001</f>
        <v>17.535</v>
      </c>
      <c r="W3001" s="6">
        <f>100 - (1 - (((U3001-T3001)/U3001)+(S3001/T3001)))*100</f>
        <v>0</v>
      </c>
      <c r="X3001" s="23">
        <v>17.789000000000001</v>
      </c>
      <c r="Y3001" s="13">
        <f>(X3001-U3001)/U3001*100</f>
        <v>1.4485315084117556</v>
      </c>
      <c r="Z3001" s="14">
        <f>IF(W3001&gt;10,"NA",Y3001)</f>
        <v>1.4485315084117556</v>
      </c>
    </row>
    <row r="3002" spans="1:26" ht="19" x14ac:dyDescent="0.25">
      <c r="A3002" s="23">
        <v>3001</v>
      </c>
      <c r="B3002" s="5" t="s">
        <v>0</v>
      </c>
      <c r="C3002" s="3" t="s">
        <v>22</v>
      </c>
      <c r="D3002" s="3" t="s">
        <v>22</v>
      </c>
      <c r="E3002" s="3" t="s">
        <v>47</v>
      </c>
      <c r="F3002" s="3" t="s">
        <v>18</v>
      </c>
      <c r="G3002" s="3">
        <v>16</v>
      </c>
      <c r="H3002" s="3" t="s">
        <v>9</v>
      </c>
      <c r="I3002" s="3" t="s">
        <v>37</v>
      </c>
      <c r="J3002" s="3">
        <v>293</v>
      </c>
      <c r="K3002" s="3">
        <v>18</v>
      </c>
      <c r="L3002" s="3">
        <v>0</v>
      </c>
      <c r="M3002" s="4">
        <f>PI()*(K3002/2)^2/1000+PI()*(L3002/2)^2/1000</f>
        <v>0.25446900494077324</v>
      </c>
      <c r="N3002" s="33">
        <v>0</v>
      </c>
      <c r="O3002" s="3">
        <v>1</v>
      </c>
      <c r="P3002" s="6">
        <v>6.165</v>
      </c>
      <c r="Q3002" s="6">
        <v>11.726000000000001</v>
      </c>
      <c r="R3002" s="6">
        <v>11.51</v>
      </c>
      <c r="S3002" s="6">
        <v>0</v>
      </c>
      <c r="T3002" s="6">
        <f>R3002-S3002</f>
        <v>11.51</v>
      </c>
      <c r="U3002" s="6">
        <v>11.593999999999999</v>
      </c>
      <c r="V3002" s="6">
        <f>U3002-S3002</f>
        <v>11.593999999999999</v>
      </c>
      <c r="W3002" s="6">
        <f>100 - (1 - (((U3002-T3002)/U3002)+(S3002/T3002)))*100</f>
        <v>0.72451267897187677</v>
      </c>
      <c r="X3002" s="13">
        <v>11.993</v>
      </c>
      <c r="Y3002" s="13">
        <f>(X3002-U3002)/U3002*100</f>
        <v>3.4414352251164475</v>
      </c>
      <c r="Z3002" s="14">
        <f>IF(W3002&gt;10,"NA",Y3002)</f>
        <v>3.4414352251164475</v>
      </c>
    </row>
    <row r="3003" spans="1:26" ht="19" x14ac:dyDescent="0.25">
      <c r="A3003" s="23">
        <v>3002</v>
      </c>
      <c r="B3003" s="5" t="s">
        <v>0</v>
      </c>
      <c r="C3003" s="3" t="s">
        <v>22</v>
      </c>
      <c r="D3003" s="3" t="s">
        <v>22</v>
      </c>
      <c r="E3003" s="3" t="s">
        <v>47</v>
      </c>
      <c r="F3003" s="3" t="s">
        <v>18</v>
      </c>
      <c r="G3003" s="3">
        <v>16</v>
      </c>
      <c r="H3003" s="3" t="s">
        <v>9</v>
      </c>
      <c r="I3003" s="3" t="s">
        <v>37</v>
      </c>
      <c r="J3003" s="3">
        <v>293</v>
      </c>
      <c r="K3003" s="3">
        <v>18</v>
      </c>
      <c r="L3003" s="3">
        <v>0</v>
      </c>
      <c r="M3003" s="4">
        <f>PI()*(K3003/2)^2/1000+PI()*(L3003/2)^2/1000</f>
        <v>0.25446900494077324</v>
      </c>
      <c r="N3003" s="33">
        <v>0</v>
      </c>
      <c r="O3003" s="3">
        <v>2</v>
      </c>
      <c r="P3003" s="6">
        <v>4.5030000000000001</v>
      </c>
      <c r="Q3003" s="6">
        <v>5.5049999999999999</v>
      </c>
      <c r="R3003" s="6">
        <v>5.3419999999999996</v>
      </c>
      <c r="S3003" s="6">
        <v>0</v>
      </c>
      <c r="T3003" s="6">
        <f>R3003-S3003</f>
        <v>5.3419999999999996</v>
      </c>
      <c r="U3003" s="6">
        <v>5.3419999999999996</v>
      </c>
      <c r="V3003" s="6">
        <f>U3003-S3003</f>
        <v>5.3419999999999996</v>
      </c>
      <c r="W3003" s="6">
        <f>100 - (1 - (((U3003-T3003)/U3003)+(S3003/T3003)))*100</f>
        <v>0</v>
      </c>
      <c r="X3003" s="13">
        <v>5.492</v>
      </c>
      <c r="Y3003" s="13">
        <f>(X3003-U3003)/U3003*100</f>
        <v>2.8079371022089172</v>
      </c>
      <c r="Z3003" s="14">
        <f>IF(W3003&gt;10,"NA",Y3003)</f>
        <v>2.8079371022089172</v>
      </c>
    </row>
    <row r="3004" spans="1:26" ht="19" x14ac:dyDescent="0.25">
      <c r="A3004" s="23">
        <v>3003</v>
      </c>
      <c r="B3004" s="5" t="s">
        <v>0</v>
      </c>
      <c r="C3004" s="3" t="s">
        <v>22</v>
      </c>
      <c r="D3004" s="3" t="s">
        <v>22</v>
      </c>
      <c r="E3004" s="3" t="s">
        <v>47</v>
      </c>
      <c r="F3004" s="3" t="s">
        <v>18</v>
      </c>
      <c r="G3004" s="3">
        <v>16</v>
      </c>
      <c r="H3004" s="3" t="s">
        <v>9</v>
      </c>
      <c r="I3004" s="3" t="s">
        <v>37</v>
      </c>
      <c r="J3004" s="3">
        <v>293</v>
      </c>
      <c r="K3004" s="3">
        <v>18</v>
      </c>
      <c r="L3004" s="3">
        <v>0</v>
      </c>
      <c r="M3004" s="4">
        <f>PI()*(K3004/2)^2/1000+PI()*(L3004/2)^2/1000</f>
        <v>0.25446900494077324</v>
      </c>
      <c r="N3004" s="33">
        <v>0</v>
      </c>
      <c r="O3004" s="3">
        <v>3</v>
      </c>
      <c r="P3004" s="6">
        <v>2.5179999999999998</v>
      </c>
      <c r="Q3004" s="6">
        <v>2.4580000000000002</v>
      </c>
      <c r="R3004" s="6">
        <v>2.323</v>
      </c>
      <c r="S3004" s="6">
        <v>0</v>
      </c>
      <c r="T3004" s="6">
        <f>R3004-S3004</f>
        <v>2.323</v>
      </c>
      <c r="U3004" s="6">
        <v>2.3319999999999999</v>
      </c>
      <c r="V3004" s="6">
        <f>U3004-S3004</f>
        <v>2.3319999999999999</v>
      </c>
      <c r="W3004" s="6">
        <f>100 - (1 - (((U3004-T3004)/U3004)+(S3004/T3004)))*100</f>
        <v>0.38593481989708778</v>
      </c>
      <c r="X3004" s="13">
        <v>2.4249999999999998</v>
      </c>
      <c r="Y3004" s="13">
        <f>(X3004-U3004)/U3004*100</f>
        <v>3.9879931389365337</v>
      </c>
      <c r="Z3004" s="14">
        <f>IF(W3004&gt;10,"NA",Y3004)</f>
        <v>3.9879931389365337</v>
      </c>
    </row>
    <row r="3005" spans="1:26" ht="19" x14ac:dyDescent="0.25">
      <c r="A3005" s="23">
        <v>3004</v>
      </c>
      <c r="B3005" s="5" t="s">
        <v>0</v>
      </c>
      <c r="C3005" s="3" t="s">
        <v>22</v>
      </c>
      <c r="D3005" s="3" t="s">
        <v>22</v>
      </c>
      <c r="E3005" s="3" t="s">
        <v>47</v>
      </c>
      <c r="F3005" s="3" t="s">
        <v>18</v>
      </c>
      <c r="G3005" s="3">
        <v>16</v>
      </c>
      <c r="H3005" s="3" t="s">
        <v>9</v>
      </c>
      <c r="I3005" s="3" t="s">
        <v>37</v>
      </c>
      <c r="J3005" s="3">
        <v>293</v>
      </c>
      <c r="K3005" s="3">
        <v>18</v>
      </c>
      <c r="L3005" s="3">
        <v>0</v>
      </c>
      <c r="M3005" s="4">
        <f>PI()*(K3005/2)^2/1000+PI()*(L3005/2)^2/1000</f>
        <v>0.25446900494077324</v>
      </c>
      <c r="N3005" s="33">
        <v>0</v>
      </c>
      <c r="O3005" s="3">
        <v>4</v>
      </c>
      <c r="P3005" s="6">
        <v>2.6539999999999999</v>
      </c>
      <c r="Q3005" s="6">
        <v>3.46</v>
      </c>
      <c r="R3005" s="6">
        <v>3.3079999999999998</v>
      </c>
      <c r="S3005" s="6">
        <v>0</v>
      </c>
      <c r="T3005" s="6">
        <f>R3005-S3005</f>
        <v>3.3079999999999998</v>
      </c>
      <c r="U3005" s="6">
        <v>3.3279999999999998</v>
      </c>
      <c r="V3005" s="6">
        <f>U3005-S3005</f>
        <v>3.3279999999999998</v>
      </c>
      <c r="W3005" s="6">
        <f>100 - (1 - (((U3005-T3005)/U3005)+(S3005/T3005)))*100</f>
        <v>0.60096153846154721</v>
      </c>
      <c r="X3005" s="13">
        <v>3.43</v>
      </c>
      <c r="Y3005" s="13">
        <f>(X3005-U3005)/U3005*100</f>
        <v>3.0649038461538556</v>
      </c>
      <c r="Z3005" s="14">
        <f>IF(W3005&gt;10,"NA",Y3005)</f>
        <v>3.0649038461538556</v>
      </c>
    </row>
    <row r="3006" spans="1:26" ht="19" x14ac:dyDescent="0.25">
      <c r="A3006" s="23">
        <v>3005</v>
      </c>
      <c r="B3006" s="5" t="s">
        <v>0</v>
      </c>
      <c r="C3006" s="3" t="s">
        <v>22</v>
      </c>
      <c r="D3006" s="3" t="s">
        <v>22</v>
      </c>
      <c r="E3006" s="3" t="s">
        <v>47</v>
      </c>
      <c r="F3006" s="3" t="s">
        <v>18</v>
      </c>
      <c r="G3006" s="3">
        <v>16</v>
      </c>
      <c r="H3006" s="3" t="s">
        <v>9</v>
      </c>
      <c r="I3006" s="3" t="s">
        <v>37</v>
      </c>
      <c r="J3006" s="3">
        <v>293</v>
      </c>
      <c r="K3006" s="3">
        <v>18</v>
      </c>
      <c r="L3006" s="3">
        <v>0</v>
      </c>
      <c r="M3006" s="4">
        <f>PI()*(K3006/2)^2/1000+PI()*(L3006/2)^2/1000</f>
        <v>0.25446900494077324</v>
      </c>
      <c r="N3006" s="33">
        <v>0</v>
      </c>
      <c r="O3006" s="3">
        <v>5</v>
      </c>
      <c r="P3006" s="6">
        <v>6.92</v>
      </c>
      <c r="Q3006" s="6">
        <v>12.997999999999999</v>
      </c>
      <c r="R3006" s="6">
        <v>12.77</v>
      </c>
      <c r="S3006" s="6">
        <v>0</v>
      </c>
      <c r="T3006" s="6">
        <f>R3006-S3006</f>
        <v>12.77</v>
      </c>
      <c r="U3006" s="6">
        <v>12.77</v>
      </c>
      <c r="V3006" s="6">
        <f>U3006-S3006</f>
        <v>12.77</v>
      </c>
      <c r="W3006" s="6">
        <f>100 - (1 - (((U3006-T3006)/U3006)+(S3006/T3006)))*100</f>
        <v>0</v>
      </c>
      <c r="X3006" s="13">
        <v>13.25</v>
      </c>
      <c r="Y3006" s="13">
        <f>(X3006-U3006)/U3006*100</f>
        <v>3.7588097102584221</v>
      </c>
      <c r="Z3006" s="14">
        <f>IF(W3006&gt;10,"NA",Y3006)</f>
        <v>3.7588097102584221</v>
      </c>
    </row>
    <row r="3007" spans="1:26" ht="19" x14ac:dyDescent="0.25">
      <c r="A3007" s="23">
        <v>3006</v>
      </c>
      <c r="B3007" s="5" t="s">
        <v>0</v>
      </c>
      <c r="C3007" s="3" t="s">
        <v>22</v>
      </c>
      <c r="D3007" s="3" t="s">
        <v>22</v>
      </c>
      <c r="E3007" s="3" t="s">
        <v>47</v>
      </c>
      <c r="F3007" s="3" t="s">
        <v>18</v>
      </c>
      <c r="G3007" s="3">
        <v>16</v>
      </c>
      <c r="H3007" s="3" t="s">
        <v>9</v>
      </c>
      <c r="I3007" s="3" t="s">
        <v>37</v>
      </c>
      <c r="J3007" s="3">
        <v>293</v>
      </c>
      <c r="K3007" s="3">
        <v>18</v>
      </c>
      <c r="L3007" s="3">
        <v>0</v>
      </c>
      <c r="M3007" s="4">
        <f>PI()*(K3007/2)^2/1000+PI()*(L3007/2)^2/1000</f>
        <v>0.25446900494077324</v>
      </c>
      <c r="N3007" s="33">
        <v>0</v>
      </c>
      <c r="O3007" s="3">
        <v>6</v>
      </c>
      <c r="P3007" s="6">
        <v>3.3290000000000002</v>
      </c>
      <c r="Q3007" s="6">
        <v>3.9729999999999999</v>
      </c>
      <c r="R3007" s="6">
        <v>3.8050000000000002</v>
      </c>
      <c r="S3007" s="6">
        <v>0</v>
      </c>
      <c r="T3007" s="6">
        <f>R3007-S3007</f>
        <v>3.8050000000000002</v>
      </c>
      <c r="U3007" s="6">
        <v>3.8679999999999999</v>
      </c>
      <c r="V3007" s="6">
        <f>U3007-S3007</f>
        <v>3.8679999999999999</v>
      </c>
      <c r="W3007" s="6">
        <f>100 - (1 - (((U3007-T3007)/U3007)+(S3007/T3007)))*100</f>
        <v>1.6287487073422824</v>
      </c>
      <c r="X3007" s="13">
        <v>4.0049999999999999</v>
      </c>
      <c r="Y3007" s="13">
        <f>(X3007-U3007)/U3007*100</f>
        <v>3.541882109617374</v>
      </c>
      <c r="Z3007" s="14">
        <f>IF(W3007&gt;10,"NA",Y3007)</f>
        <v>3.541882109617374</v>
      </c>
    </row>
    <row r="3008" spans="1:26" ht="19" x14ac:dyDescent="0.25">
      <c r="A3008" s="23">
        <v>3007</v>
      </c>
      <c r="B3008" s="5" t="s">
        <v>0</v>
      </c>
      <c r="C3008" s="3" t="s">
        <v>22</v>
      </c>
      <c r="D3008" s="3" t="s">
        <v>22</v>
      </c>
      <c r="E3008" s="3" t="s">
        <v>47</v>
      </c>
      <c r="F3008" s="3" t="s">
        <v>18</v>
      </c>
      <c r="G3008" s="3">
        <v>16</v>
      </c>
      <c r="H3008" s="3" t="s">
        <v>9</v>
      </c>
      <c r="I3008" s="3" t="s">
        <v>37</v>
      </c>
      <c r="J3008" s="3">
        <v>293</v>
      </c>
      <c r="K3008" s="3">
        <v>18</v>
      </c>
      <c r="L3008" s="3">
        <v>0</v>
      </c>
      <c r="M3008" s="4">
        <f>PI()*(K3008/2)^2/1000+PI()*(L3008/2)^2/1000</f>
        <v>0.25446900494077324</v>
      </c>
      <c r="N3008" s="33">
        <v>0</v>
      </c>
      <c r="O3008" s="3">
        <v>7</v>
      </c>
      <c r="P3008" s="6">
        <v>3.9889999999999999</v>
      </c>
      <c r="Q3008" s="6">
        <v>5.1079999999999997</v>
      </c>
      <c r="R3008" s="6">
        <v>5.0449999999999999</v>
      </c>
      <c r="S3008" s="6">
        <v>0</v>
      </c>
      <c r="T3008" s="6">
        <f>R3008-S3008</f>
        <v>5.0449999999999999</v>
      </c>
      <c r="U3008" s="6">
        <v>4.9050000000000002</v>
      </c>
      <c r="V3008" s="6">
        <f>U3008-S3008</f>
        <v>4.9050000000000002</v>
      </c>
      <c r="W3008" s="6">
        <f>100 - (1 - (((U3008-T3008)/U3008)+(S3008/T3008)))*100</f>
        <v>-2.8542303771661466</v>
      </c>
      <c r="X3008" s="13">
        <v>5.07</v>
      </c>
      <c r="Y3008" s="13">
        <f>(X3008-U3008)/U3008*100</f>
        <v>3.3639143730886856</v>
      </c>
      <c r="Z3008" s="14">
        <f>IF(W3008&gt;10,"NA",Y3008)</f>
        <v>3.3639143730886856</v>
      </c>
    </row>
    <row r="3009" spans="1:26" ht="19" x14ac:dyDescent="0.25">
      <c r="A3009" s="23">
        <v>3008</v>
      </c>
      <c r="B3009" s="5" t="s">
        <v>0</v>
      </c>
      <c r="C3009" s="3" t="s">
        <v>22</v>
      </c>
      <c r="D3009" s="3" t="s">
        <v>22</v>
      </c>
      <c r="E3009" s="3" t="s">
        <v>47</v>
      </c>
      <c r="F3009" s="3" t="s">
        <v>18</v>
      </c>
      <c r="G3009" s="3">
        <v>16</v>
      </c>
      <c r="H3009" s="3" t="s">
        <v>9</v>
      </c>
      <c r="I3009" s="3" t="s">
        <v>37</v>
      </c>
      <c r="J3009" s="3">
        <v>293</v>
      </c>
      <c r="K3009" s="3">
        <v>18</v>
      </c>
      <c r="L3009" s="3">
        <v>0</v>
      </c>
      <c r="M3009" s="4">
        <f>PI()*(K3009/2)^2/1000+PI()*(L3009/2)^2/1000</f>
        <v>0.25446900494077324</v>
      </c>
      <c r="N3009" s="33">
        <v>0</v>
      </c>
      <c r="O3009" s="3">
        <v>8</v>
      </c>
      <c r="P3009" s="6">
        <v>6.1379999999999999</v>
      </c>
      <c r="Q3009" s="6">
        <v>11.316000000000001</v>
      </c>
      <c r="R3009" s="6">
        <v>11.07</v>
      </c>
      <c r="S3009" s="6">
        <v>0</v>
      </c>
      <c r="T3009" s="6">
        <f>R3009-S3009</f>
        <v>11.07</v>
      </c>
      <c r="U3009" s="6">
        <v>11.099</v>
      </c>
      <c r="V3009" s="6">
        <f>U3009-S3009</f>
        <v>11.099</v>
      </c>
      <c r="W3009" s="6">
        <f>100 - (1 - (((U3009-T3009)/U3009)+(S3009/T3009)))*100</f>
        <v>0.26128480043247748</v>
      </c>
      <c r="X3009" s="13">
        <v>11.406000000000001</v>
      </c>
      <c r="Y3009" s="13">
        <f>(X3009-U3009)/U3009*100</f>
        <v>2.766014956302373</v>
      </c>
      <c r="Z3009" s="14">
        <f>IF(W3009&gt;10,"NA",Y3009)</f>
        <v>2.766014956302373</v>
      </c>
    </row>
    <row r="3010" spans="1:26" ht="19" x14ac:dyDescent="0.25">
      <c r="A3010" s="23">
        <v>3009</v>
      </c>
      <c r="B3010" s="5" t="s">
        <v>0</v>
      </c>
      <c r="C3010" s="3" t="s">
        <v>22</v>
      </c>
      <c r="D3010" s="3" t="s">
        <v>22</v>
      </c>
      <c r="E3010" s="3" t="s">
        <v>47</v>
      </c>
      <c r="F3010" s="3" t="s">
        <v>18</v>
      </c>
      <c r="G3010" s="3">
        <v>16</v>
      </c>
      <c r="H3010" s="3" t="s">
        <v>9</v>
      </c>
      <c r="I3010" s="3" t="s">
        <v>37</v>
      </c>
      <c r="J3010" s="3">
        <v>293</v>
      </c>
      <c r="K3010" s="3">
        <v>18</v>
      </c>
      <c r="L3010" s="3">
        <v>0</v>
      </c>
      <c r="M3010" s="4">
        <f>PI()*(K3010/2)^2/1000+PI()*(L3010/2)^2/1000</f>
        <v>0.25446900494077324</v>
      </c>
      <c r="N3010" s="33">
        <v>0</v>
      </c>
      <c r="O3010" s="3">
        <v>9</v>
      </c>
      <c r="P3010" s="6">
        <v>3.6949999999999998</v>
      </c>
      <c r="Q3010" s="6">
        <v>4.008</v>
      </c>
      <c r="R3010" s="6">
        <v>3.859</v>
      </c>
      <c r="S3010" s="6">
        <v>0</v>
      </c>
      <c r="T3010" s="6">
        <f>R3010-S3010</f>
        <v>3.859</v>
      </c>
      <c r="U3010" s="6">
        <v>3.859</v>
      </c>
      <c r="V3010" s="6">
        <f>U3010-S3010</f>
        <v>3.859</v>
      </c>
      <c r="W3010" s="6">
        <f>100 - (1 - (((U3010-T3010)/U3010)+(S3010/T3010)))*100</f>
        <v>0</v>
      </c>
      <c r="X3010" s="13">
        <v>3.9889999999999999</v>
      </c>
      <c r="Y3010" s="13">
        <f>(X3010-U3010)/U3010*100</f>
        <v>3.3687483804094294</v>
      </c>
      <c r="Z3010" s="14">
        <f>IF(W3010&gt;10,"NA",Y3010)</f>
        <v>3.3687483804094294</v>
      </c>
    </row>
    <row r="3011" spans="1:26" ht="19" x14ac:dyDescent="0.25">
      <c r="A3011" s="23">
        <v>3010</v>
      </c>
      <c r="B3011" s="5" t="s">
        <v>0</v>
      </c>
      <c r="C3011" s="3" t="s">
        <v>22</v>
      </c>
      <c r="D3011" s="3" t="s">
        <v>22</v>
      </c>
      <c r="E3011" s="3" t="s">
        <v>47</v>
      </c>
      <c r="F3011" s="3" t="s">
        <v>18</v>
      </c>
      <c r="G3011" s="3">
        <v>16</v>
      </c>
      <c r="H3011" s="3" t="s">
        <v>9</v>
      </c>
      <c r="I3011" s="3" t="s">
        <v>37</v>
      </c>
      <c r="J3011" s="3">
        <v>293</v>
      </c>
      <c r="K3011" s="3">
        <v>18</v>
      </c>
      <c r="L3011" s="3">
        <v>0</v>
      </c>
      <c r="M3011" s="4">
        <f>PI()*(K3011/2)^2/1000+PI()*(L3011/2)^2/1000</f>
        <v>0.25446900494077324</v>
      </c>
      <c r="N3011" s="33">
        <v>0</v>
      </c>
      <c r="O3011" s="3">
        <v>10</v>
      </c>
      <c r="P3011" s="6">
        <v>4.7460000000000004</v>
      </c>
      <c r="Q3011" s="6">
        <v>8.7759999999999998</v>
      </c>
      <c r="R3011" s="6">
        <v>8.5350000000000001</v>
      </c>
      <c r="S3011" s="6">
        <v>0</v>
      </c>
      <c r="T3011" s="6">
        <f>R3011-S3011</f>
        <v>8.5350000000000001</v>
      </c>
      <c r="U3011" s="6">
        <v>8.5350000000000001</v>
      </c>
      <c r="V3011" s="6">
        <f>U3011-S3011</f>
        <v>8.5350000000000001</v>
      </c>
      <c r="W3011" s="6">
        <f>100 - (1 - (((U3011-T3011)/U3011)+(S3011/T3011)))*100</f>
        <v>0</v>
      </c>
      <c r="X3011" s="13">
        <v>8.8539999999999992</v>
      </c>
      <c r="Y3011" s="13">
        <f>(X3011-U3011)/U3011*100</f>
        <v>3.7375512595196141</v>
      </c>
      <c r="Z3011" s="14">
        <f>IF(W3011&gt;10,"NA",Y3011)</f>
        <v>3.7375512595196141</v>
      </c>
    </row>
    <row r="3012" spans="1:26" ht="19" x14ac:dyDescent="0.25">
      <c r="A3012" s="23">
        <v>3011</v>
      </c>
      <c r="B3012" s="5" t="s">
        <v>0</v>
      </c>
      <c r="C3012" s="3" t="s">
        <v>22</v>
      </c>
      <c r="D3012" s="3" t="s">
        <v>22</v>
      </c>
      <c r="E3012" s="3" t="s">
        <v>47</v>
      </c>
      <c r="F3012" s="3" t="s">
        <v>18</v>
      </c>
      <c r="G3012" s="3">
        <v>16</v>
      </c>
      <c r="H3012" s="3" t="s">
        <v>9</v>
      </c>
      <c r="I3012" s="3" t="s">
        <v>37</v>
      </c>
      <c r="J3012" s="3">
        <v>293</v>
      </c>
      <c r="K3012" s="3">
        <v>18</v>
      </c>
      <c r="L3012" s="3">
        <v>0</v>
      </c>
      <c r="M3012" s="4">
        <f>PI()*(K3012/2)^2/1000+PI()*(L3012/2)^2/1000</f>
        <v>0.25446900494077324</v>
      </c>
      <c r="N3012" s="33">
        <v>0</v>
      </c>
      <c r="O3012" s="3">
        <v>11</v>
      </c>
      <c r="P3012" s="6">
        <v>5.5220000000000002</v>
      </c>
      <c r="Q3012" s="6">
        <v>8.8670000000000009</v>
      </c>
      <c r="R3012" s="6">
        <v>8.6210000000000004</v>
      </c>
      <c r="S3012" s="6">
        <v>0</v>
      </c>
      <c r="T3012" s="6">
        <f>R3012-S3012</f>
        <v>8.6210000000000004</v>
      </c>
      <c r="U3012" s="6">
        <v>8.6210000000000004</v>
      </c>
      <c r="V3012" s="6">
        <f>U3012-S3012</f>
        <v>8.6210000000000004</v>
      </c>
      <c r="W3012" s="6">
        <f>100 - (1 - (((U3012-T3012)/U3012)+(S3012/T3012)))*100</f>
        <v>0</v>
      </c>
      <c r="X3012" s="13">
        <v>8.9139999999999997</v>
      </c>
      <c r="Y3012" s="13">
        <f>(X3012-U3012)/U3012*100</f>
        <v>3.3986776476046776</v>
      </c>
      <c r="Z3012" s="14">
        <f>IF(W3012&gt;10,"NA",Y3012)</f>
        <v>3.3986776476046776</v>
      </c>
    </row>
    <row r="3013" spans="1:26" ht="19" x14ac:dyDescent="0.25">
      <c r="A3013" s="23">
        <v>3012</v>
      </c>
      <c r="B3013" s="5" t="s">
        <v>0</v>
      </c>
      <c r="C3013" s="3" t="s">
        <v>22</v>
      </c>
      <c r="D3013" s="3" t="s">
        <v>22</v>
      </c>
      <c r="E3013" s="3" t="s">
        <v>47</v>
      </c>
      <c r="F3013" s="3" t="s">
        <v>18</v>
      </c>
      <c r="G3013" s="3">
        <v>17</v>
      </c>
      <c r="H3013" s="3" t="s">
        <v>9</v>
      </c>
      <c r="I3013" s="3" t="s">
        <v>35</v>
      </c>
      <c r="J3013" s="3">
        <v>303</v>
      </c>
      <c r="K3013" s="3">
        <v>28</v>
      </c>
      <c r="L3013" s="3">
        <v>25</v>
      </c>
      <c r="M3013" s="4">
        <f>PI()*(K3013/2)^2/1000+PI()*(L3013/2)^2/1000</f>
        <v>1.1066260122270046</v>
      </c>
      <c r="N3013" s="33">
        <v>0</v>
      </c>
      <c r="O3013" s="3">
        <v>1</v>
      </c>
      <c r="P3013" s="6">
        <v>6.6879999999999997</v>
      </c>
      <c r="Q3013" s="6">
        <v>13.007</v>
      </c>
      <c r="R3013" s="6">
        <v>12.548</v>
      </c>
      <c r="S3013" s="6">
        <v>0</v>
      </c>
      <c r="T3013" s="6">
        <f>R3013-S3013</f>
        <v>12.548</v>
      </c>
      <c r="U3013" s="6">
        <f>T3013</f>
        <v>12.548</v>
      </c>
      <c r="V3013" s="6">
        <f>U3013-S3013</f>
        <v>12.548</v>
      </c>
      <c r="W3013" s="6">
        <f>100 - (1 - (((U3013-T3013)/U3013)+(S3013/T3013)))*100</f>
        <v>0</v>
      </c>
      <c r="X3013" s="13">
        <v>12.802</v>
      </c>
      <c r="Y3013" s="13">
        <f>(X3013-U3013)/U3013*100</f>
        <v>2.0242269684411824</v>
      </c>
      <c r="Z3013" s="14">
        <f>IF(W3013&gt;10,"NA",Y3013)</f>
        <v>2.0242269684411824</v>
      </c>
    </row>
    <row r="3014" spans="1:26" ht="19" x14ac:dyDescent="0.25">
      <c r="A3014" s="23">
        <v>3013</v>
      </c>
      <c r="B3014" s="5" t="s">
        <v>0</v>
      </c>
      <c r="C3014" s="3" t="s">
        <v>22</v>
      </c>
      <c r="D3014" s="3" t="s">
        <v>22</v>
      </c>
      <c r="E3014" s="3" t="s">
        <v>47</v>
      </c>
      <c r="F3014" s="3" t="s">
        <v>18</v>
      </c>
      <c r="G3014" s="3">
        <v>17</v>
      </c>
      <c r="H3014" s="3" t="s">
        <v>9</v>
      </c>
      <c r="I3014" s="3" t="s">
        <v>35</v>
      </c>
      <c r="J3014" s="3">
        <v>303</v>
      </c>
      <c r="K3014" s="3">
        <v>28</v>
      </c>
      <c r="L3014" s="3">
        <v>25</v>
      </c>
      <c r="M3014" s="4">
        <f>PI()*(K3014/2)^2/1000+PI()*(L3014/2)^2/1000</f>
        <v>1.1066260122270046</v>
      </c>
      <c r="N3014" s="33">
        <v>0</v>
      </c>
      <c r="O3014" s="3">
        <v>2</v>
      </c>
      <c r="P3014" s="6">
        <v>6.6920000000000002</v>
      </c>
      <c r="Q3014" s="6">
        <v>11.467000000000001</v>
      </c>
      <c r="R3014" s="6">
        <v>11.061</v>
      </c>
      <c r="S3014" s="6">
        <v>0</v>
      </c>
      <c r="T3014" s="6">
        <f>R3014-S3014</f>
        <v>11.061</v>
      </c>
      <c r="U3014" s="6">
        <f>T3014</f>
        <v>11.061</v>
      </c>
      <c r="V3014" s="6">
        <f>U3014-S3014</f>
        <v>11.061</v>
      </c>
      <c r="W3014" s="6">
        <f>100 - (1 - (((U3014-T3014)/U3014)+(S3014/T3014)))*100</f>
        <v>0</v>
      </c>
      <c r="X3014" s="13">
        <v>11.254</v>
      </c>
      <c r="Y3014" s="13">
        <f>(X3014-U3014)/U3014*100</f>
        <v>1.7448693608172825</v>
      </c>
      <c r="Z3014" s="14">
        <f>IF(W3014&gt;10,"NA",Y3014)</f>
        <v>1.7448693608172825</v>
      </c>
    </row>
    <row r="3015" spans="1:26" ht="19" x14ac:dyDescent="0.25">
      <c r="A3015" s="23">
        <v>3014</v>
      </c>
      <c r="B3015" s="5" t="s">
        <v>0</v>
      </c>
      <c r="C3015" s="3" t="s">
        <v>22</v>
      </c>
      <c r="D3015" s="3" t="s">
        <v>22</v>
      </c>
      <c r="E3015" s="3" t="s">
        <v>47</v>
      </c>
      <c r="F3015" s="3" t="s">
        <v>18</v>
      </c>
      <c r="G3015" s="3">
        <v>17</v>
      </c>
      <c r="H3015" s="3" t="s">
        <v>9</v>
      </c>
      <c r="I3015" s="3" t="s">
        <v>35</v>
      </c>
      <c r="J3015" s="3">
        <v>303</v>
      </c>
      <c r="K3015" s="3">
        <v>28</v>
      </c>
      <c r="L3015" s="3">
        <v>25</v>
      </c>
      <c r="M3015" s="4">
        <f>PI()*(K3015/2)^2/1000+PI()*(L3015/2)^2/1000</f>
        <v>1.1066260122270046</v>
      </c>
      <c r="N3015" s="33">
        <v>0</v>
      </c>
      <c r="O3015" s="3">
        <v>3</v>
      </c>
      <c r="P3015" s="6">
        <v>7.5039999999999996</v>
      </c>
      <c r="Q3015" s="6">
        <v>14.343999999999999</v>
      </c>
      <c r="R3015" s="6">
        <v>13.933</v>
      </c>
      <c r="S3015" s="6">
        <v>0</v>
      </c>
      <c r="T3015" s="6">
        <f>R3015-S3015</f>
        <v>13.933</v>
      </c>
      <c r="U3015" s="6">
        <f>T3015</f>
        <v>13.933</v>
      </c>
      <c r="V3015" s="6">
        <f>U3015-S3015</f>
        <v>13.933</v>
      </c>
      <c r="W3015" s="6">
        <f>100 - (1 - (((U3015-T3015)/U3015)+(S3015/T3015)))*100</f>
        <v>0</v>
      </c>
      <c r="X3015" s="13">
        <v>14.146000000000001</v>
      </c>
      <c r="Y3015" s="13">
        <f>(X3015-U3015)/U3015*100</f>
        <v>1.5287447068111746</v>
      </c>
      <c r="Z3015" s="14">
        <f>IF(W3015&gt;10,"NA",Y3015)</f>
        <v>1.5287447068111746</v>
      </c>
    </row>
    <row r="3016" spans="1:26" ht="19" x14ac:dyDescent="0.25">
      <c r="A3016" s="23">
        <v>3015</v>
      </c>
      <c r="B3016" s="5" t="s">
        <v>0</v>
      </c>
      <c r="C3016" s="3" t="s">
        <v>22</v>
      </c>
      <c r="D3016" s="3" t="s">
        <v>22</v>
      </c>
      <c r="E3016" s="3" t="s">
        <v>47</v>
      </c>
      <c r="F3016" s="3" t="s">
        <v>18</v>
      </c>
      <c r="G3016" s="3">
        <v>17</v>
      </c>
      <c r="H3016" s="3" t="s">
        <v>9</v>
      </c>
      <c r="I3016" s="3" t="s">
        <v>35</v>
      </c>
      <c r="J3016" s="3">
        <v>303</v>
      </c>
      <c r="K3016" s="3">
        <v>28</v>
      </c>
      <c r="L3016" s="3">
        <v>25</v>
      </c>
      <c r="M3016" s="4">
        <f>PI()*(K3016/2)^2/1000+PI()*(L3016/2)^2/1000</f>
        <v>1.1066260122270046</v>
      </c>
      <c r="N3016" s="33">
        <v>0</v>
      </c>
      <c r="O3016" s="3">
        <v>4</v>
      </c>
      <c r="P3016" s="6">
        <v>7.625</v>
      </c>
      <c r="Q3016" s="6">
        <v>15.696</v>
      </c>
      <c r="R3016" s="6">
        <v>15.372999999999999</v>
      </c>
      <c r="S3016" s="6">
        <v>0</v>
      </c>
      <c r="T3016" s="6">
        <f>R3016-S3016</f>
        <v>15.372999999999999</v>
      </c>
      <c r="U3016" s="6">
        <f>T3016</f>
        <v>15.372999999999999</v>
      </c>
      <c r="V3016" s="6">
        <f>U3016-S3016</f>
        <v>15.372999999999999</v>
      </c>
      <c r="W3016" s="6">
        <f>100 - (1 - (((U3016-T3016)/U3016)+(S3016/T3016)))*100</f>
        <v>0</v>
      </c>
      <c r="X3016" s="13">
        <v>15.672000000000001</v>
      </c>
      <c r="Y3016" s="13">
        <f>(X3016-U3016)/U3016*100</f>
        <v>1.9449684511806498</v>
      </c>
      <c r="Z3016" s="14">
        <f>IF(W3016&gt;10,"NA",Y3016)</f>
        <v>1.9449684511806498</v>
      </c>
    </row>
    <row r="3017" spans="1:26" ht="19" x14ac:dyDescent="0.25">
      <c r="A3017" s="23">
        <v>3016</v>
      </c>
      <c r="B3017" s="5" t="s">
        <v>0</v>
      </c>
      <c r="C3017" s="3" t="s">
        <v>22</v>
      </c>
      <c r="D3017" s="3" t="s">
        <v>22</v>
      </c>
      <c r="E3017" s="3" t="s">
        <v>47</v>
      </c>
      <c r="F3017" s="3" t="s">
        <v>18</v>
      </c>
      <c r="G3017" s="3">
        <v>17</v>
      </c>
      <c r="H3017" s="3" t="s">
        <v>9</v>
      </c>
      <c r="I3017" s="3" t="s">
        <v>35</v>
      </c>
      <c r="J3017" s="3">
        <v>303</v>
      </c>
      <c r="K3017" s="3">
        <v>28</v>
      </c>
      <c r="L3017" s="3">
        <v>25</v>
      </c>
      <c r="M3017" s="4">
        <f>PI()*(K3017/2)^2/1000+PI()*(L3017/2)^2/1000</f>
        <v>1.1066260122270046</v>
      </c>
      <c r="N3017" s="33">
        <v>0</v>
      </c>
      <c r="O3017" s="3">
        <v>5</v>
      </c>
      <c r="P3017" s="6">
        <v>7.0019999999999998</v>
      </c>
      <c r="Q3017" s="6">
        <v>12.07</v>
      </c>
      <c r="R3017" s="6">
        <v>11.657999999999999</v>
      </c>
      <c r="S3017" s="6">
        <v>0</v>
      </c>
      <c r="T3017" s="6">
        <f>R3017-S3017</f>
        <v>11.657999999999999</v>
      </c>
      <c r="U3017" s="6">
        <f>T3017</f>
        <v>11.657999999999999</v>
      </c>
      <c r="V3017" s="6">
        <f>U3017-S3017</f>
        <v>11.657999999999999</v>
      </c>
      <c r="W3017" s="6">
        <f>100 - (1 - (((U3017-T3017)/U3017)+(S3017/T3017)))*100</f>
        <v>0</v>
      </c>
      <c r="X3017" s="13">
        <v>11.917999999999999</v>
      </c>
      <c r="Y3017" s="13">
        <f>(X3017-U3017)/U3017*100</f>
        <v>2.2302281694973392</v>
      </c>
      <c r="Z3017" s="14">
        <f>IF(W3017&gt;10,"NA",Y3017)</f>
        <v>2.2302281694973392</v>
      </c>
    </row>
    <row r="3018" spans="1:26" ht="19" x14ac:dyDescent="0.25">
      <c r="A3018" s="23">
        <v>3017</v>
      </c>
      <c r="B3018" s="5" t="s">
        <v>0</v>
      </c>
      <c r="C3018" s="3" t="s">
        <v>22</v>
      </c>
      <c r="D3018" s="3" t="s">
        <v>22</v>
      </c>
      <c r="E3018" s="3" t="s">
        <v>47</v>
      </c>
      <c r="F3018" s="3" t="s">
        <v>18</v>
      </c>
      <c r="G3018" s="3">
        <v>17</v>
      </c>
      <c r="H3018" s="3" t="s">
        <v>9</v>
      </c>
      <c r="I3018" s="3" t="s">
        <v>35</v>
      </c>
      <c r="J3018" s="3">
        <v>303</v>
      </c>
      <c r="K3018" s="3">
        <v>28</v>
      </c>
      <c r="L3018" s="3">
        <v>25</v>
      </c>
      <c r="M3018" s="4">
        <f>PI()*(K3018/2)^2/1000+PI()*(L3018/2)^2/1000</f>
        <v>1.1066260122270046</v>
      </c>
      <c r="N3018" s="33">
        <v>0</v>
      </c>
      <c r="O3018" s="3">
        <v>6</v>
      </c>
      <c r="P3018" s="6">
        <v>4.7530000000000001</v>
      </c>
      <c r="Q3018" s="6">
        <v>6.266</v>
      </c>
      <c r="R3018" s="6">
        <v>6.0060000000000002</v>
      </c>
      <c r="S3018" s="6">
        <v>0</v>
      </c>
      <c r="T3018" s="6">
        <f>R3018-S3018</f>
        <v>6.0060000000000002</v>
      </c>
      <c r="U3018" s="6">
        <f>T3018</f>
        <v>6.0060000000000002</v>
      </c>
      <c r="V3018" s="6">
        <f>U3018-S3018</f>
        <v>6.0060000000000002</v>
      </c>
      <c r="W3018" s="6">
        <f>100 - (1 - (((U3018-T3018)/U3018)+(S3018/T3018)))*100</f>
        <v>0</v>
      </c>
      <c r="X3018" s="13">
        <v>6.0720000000000001</v>
      </c>
      <c r="Y3018" s="13">
        <f>(X3018-U3018)/U3018*100</f>
        <v>1.0989010989010961</v>
      </c>
      <c r="Z3018" s="14">
        <f>IF(W3018&gt;10,"NA",Y3018)</f>
        <v>1.0989010989010961</v>
      </c>
    </row>
    <row r="3019" spans="1:26" ht="19" x14ac:dyDescent="0.25">
      <c r="A3019" s="23">
        <v>3018</v>
      </c>
      <c r="B3019" s="5" t="s">
        <v>0</v>
      </c>
      <c r="C3019" s="3" t="s">
        <v>22</v>
      </c>
      <c r="D3019" s="3" t="s">
        <v>22</v>
      </c>
      <c r="E3019" s="3" t="s">
        <v>47</v>
      </c>
      <c r="F3019" s="3" t="s">
        <v>18</v>
      </c>
      <c r="G3019" s="3">
        <v>17</v>
      </c>
      <c r="H3019" s="3" t="s">
        <v>9</v>
      </c>
      <c r="I3019" s="3" t="s">
        <v>35</v>
      </c>
      <c r="J3019" s="3">
        <v>303</v>
      </c>
      <c r="K3019" s="3">
        <v>28</v>
      </c>
      <c r="L3019" s="3">
        <v>25</v>
      </c>
      <c r="M3019" s="4">
        <f>PI()*(K3019/2)^2/1000+PI()*(L3019/2)^2/1000</f>
        <v>1.1066260122270046</v>
      </c>
      <c r="N3019" s="33">
        <v>0</v>
      </c>
      <c r="O3019" s="3">
        <v>7</v>
      </c>
      <c r="P3019" s="6">
        <v>7.3849999999999998</v>
      </c>
      <c r="Q3019" s="6">
        <v>13.492000000000001</v>
      </c>
      <c r="R3019" s="6">
        <v>13.069000000000001</v>
      </c>
      <c r="S3019" s="6">
        <v>0</v>
      </c>
      <c r="T3019" s="6">
        <f>R3019-S3019</f>
        <v>13.069000000000001</v>
      </c>
      <c r="U3019" s="6">
        <v>13.086</v>
      </c>
      <c r="V3019" s="6">
        <f>U3019-S3019</f>
        <v>13.086</v>
      </c>
      <c r="W3019" s="6">
        <f>100 - (1 - (((U3019-T3019)/U3019)+(S3019/T3019)))*100</f>
        <v>0.12990982729634482</v>
      </c>
      <c r="X3019" s="13">
        <v>13.396000000000001</v>
      </c>
      <c r="Y3019" s="13">
        <f>(X3019-U3019)/U3019*100</f>
        <v>2.3689439095216298</v>
      </c>
      <c r="Z3019" s="14">
        <f>IF(W3019&gt;10,"NA",Y3019)</f>
        <v>2.3689439095216298</v>
      </c>
    </row>
    <row r="3020" spans="1:26" ht="19" x14ac:dyDescent="0.25">
      <c r="A3020" s="23">
        <v>3019</v>
      </c>
      <c r="B3020" s="5" t="s">
        <v>0</v>
      </c>
      <c r="C3020" s="3" t="s">
        <v>22</v>
      </c>
      <c r="D3020" s="3" t="s">
        <v>22</v>
      </c>
      <c r="E3020" s="3" t="s">
        <v>47</v>
      </c>
      <c r="F3020" s="3" t="s">
        <v>18</v>
      </c>
      <c r="G3020" s="3">
        <v>18</v>
      </c>
      <c r="H3020" s="3" t="s">
        <v>9</v>
      </c>
      <c r="I3020" s="3" t="s">
        <v>43</v>
      </c>
      <c r="J3020" s="3">
        <v>255</v>
      </c>
      <c r="K3020" s="3">
        <v>56</v>
      </c>
      <c r="L3020" s="3">
        <v>0</v>
      </c>
      <c r="M3020" s="4">
        <f>PI()*(K3020/2)^2/1000+PI()*(L3020/2)^2/1000</f>
        <v>2.4630086404143978</v>
      </c>
      <c r="N3020" s="33">
        <v>0</v>
      </c>
      <c r="O3020" s="3">
        <v>1</v>
      </c>
      <c r="P3020" s="6">
        <v>7.6050000000000004</v>
      </c>
      <c r="Q3020" s="6">
        <v>13.273999999999999</v>
      </c>
      <c r="R3020" s="6">
        <v>12.992000000000001</v>
      </c>
      <c r="S3020" s="6">
        <v>0</v>
      </c>
      <c r="T3020" s="6">
        <f>R3020-S3020</f>
        <v>12.992000000000001</v>
      </c>
      <c r="U3020" s="6">
        <v>12.992000000000001</v>
      </c>
      <c r="V3020" s="6">
        <f>U3020-S3020</f>
        <v>12.992000000000001</v>
      </c>
      <c r="W3020" s="6">
        <f>100 - (1 - (((U3020-T3020)/U3020)+(S3020/T3020)))*100</f>
        <v>0</v>
      </c>
      <c r="X3020" s="13">
        <v>13.259</v>
      </c>
      <c r="Y3020" s="13">
        <f>(X3020-U3020)/U3020*100</f>
        <v>2.055110837438419</v>
      </c>
      <c r="Z3020" s="14">
        <f>IF(W3020&gt;10,"NA",Y3020)</f>
        <v>2.055110837438419</v>
      </c>
    </row>
    <row r="3021" spans="1:26" ht="19" x14ac:dyDescent="0.25">
      <c r="A3021" s="23">
        <v>3020</v>
      </c>
      <c r="B3021" s="5" t="s">
        <v>0</v>
      </c>
      <c r="C3021" s="3" t="s">
        <v>22</v>
      </c>
      <c r="D3021" s="3" t="s">
        <v>22</v>
      </c>
      <c r="E3021" s="3" t="s">
        <v>47</v>
      </c>
      <c r="F3021" s="3" t="s">
        <v>18</v>
      </c>
      <c r="G3021" s="3">
        <v>18</v>
      </c>
      <c r="H3021" s="3" t="s">
        <v>9</v>
      </c>
      <c r="I3021" s="3" t="s">
        <v>43</v>
      </c>
      <c r="J3021" s="3">
        <v>255</v>
      </c>
      <c r="K3021" s="3">
        <v>56</v>
      </c>
      <c r="L3021" s="3">
        <v>0</v>
      </c>
      <c r="M3021" s="4">
        <f>PI()*(K3021/2)^2/1000+PI()*(L3021/2)^2/1000</f>
        <v>2.4630086404143978</v>
      </c>
      <c r="N3021" s="33">
        <v>0</v>
      </c>
      <c r="O3021" s="3">
        <v>2</v>
      </c>
      <c r="P3021" s="6">
        <v>3.7589999999999999</v>
      </c>
      <c r="Q3021" s="6">
        <v>3.1469999999999998</v>
      </c>
      <c r="R3021" s="6">
        <v>2.988</v>
      </c>
      <c r="S3021" s="6">
        <v>0</v>
      </c>
      <c r="T3021" s="6">
        <f>R3021-S3021</f>
        <v>2.988</v>
      </c>
      <c r="U3021" s="6">
        <v>2.988</v>
      </c>
      <c r="V3021" s="6">
        <f>U3021-S3021</f>
        <v>2.988</v>
      </c>
      <c r="W3021" s="6">
        <f>100 - (1 - (((U3021-T3021)/U3021)+(S3021/T3021)))*100</f>
        <v>0</v>
      </c>
      <c r="X3021" s="13">
        <v>3.0350000000000001</v>
      </c>
      <c r="Y3021" s="13">
        <f>(X3021-U3021)/U3021*100</f>
        <v>1.5729585006693489</v>
      </c>
      <c r="Z3021" s="14">
        <f>IF(W3021&gt;10,"NA",Y3021)</f>
        <v>1.5729585006693489</v>
      </c>
    </row>
    <row r="3022" spans="1:26" ht="19" x14ac:dyDescent="0.25">
      <c r="A3022" s="23">
        <v>3021</v>
      </c>
      <c r="B3022" s="5" t="s">
        <v>0</v>
      </c>
      <c r="C3022" s="3" t="s">
        <v>22</v>
      </c>
      <c r="D3022" s="3" t="s">
        <v>22</v>
      </c>
      <c r="E3022" s="3" t="s">
        <v>47</v>
      </c>
      <c r="F3022" s="3" t="s">
        <v>18</v>
      </c>
      <c r="G3022" s="3">
        <v>18</v>
      </c>
      <c r="H3022" s="3" t="s">
        <v>9</v>
      </c>
      <c r="I3022" s="3" t="s">
        <v>43</v>
      </c>
      <c r="J3022" s="3">
        <v>255</v>
      </c>
      <c r="K3022" s="3">
        <v>56</v>
      </c>
      <c r="L3022" s="3">
        <v>0</v>
      </c>
      <c r="M3022" s="4">
        <f>PI()*(K3022/2)^2/1000+PI()*(L3022/2)^2/1000</f>
        <v>2.4630086404143978</v>
      </c>
      <c r="N3022" s="33">
        <v>0</v>
      </c>
      <c r="O3022" s="3">
        <v>3</v>
      </c>
      <c r="P3022" s="6">
        <v>7.05</v>
      </c>
      <c r="Q3022" s="6">
        <v>12.582000000000001</v>
      </c>
      <c r="R3022" s="6">
        <v>12.29</v>
      </c>
      <c r="S3022" s="6">
        <v>0</v>
      </c>
      <c r="T3022" s="6">
        <f>R3022-S3022</f>
        <v>12.29</v>
      </c>
      <c r="U3022" s="6">
        <v>12.29</v>
      </c>
      <c r="V3022" s="6">
        <f>U3022-S3022</f>
        <v>12.29</v>
      </c>
      <c r="W3022" s="6">
        <f>100 - (1 - (((U3022-T3022)/U3022)+(S3022/T3022)))*100</f>
        <v>0</v>
      </c>
      <c r="X3022" s="13">
        <v>12.582000000000001</v>
      </c>
      <c r="Y3022" s="13">
        <f>(X3022-U3022)/U3022*100</f>
        <v>2.3759153783564004</v>
      </c>
      <c r="Z3022" s="14">
        <f>IF(W3022&gt;10,"NA",Y3022)</f>
        <v>2.3759153783564004</v>
      </c>
    </row>
    <row r="3023" spans="1:26" ht="19" x14ac:dyDescent="0.25">
      <c r="A3023" s="23">
        <v>3022</v>
      </c>
      <c r="B3023" s="5" t="s">
        <v>0</v>
      </c>
      <c r="C3023" s="3" t="s">
        <v>22</v>
      </c>
      <c r="D3023" s="3" t="s">
        <v>22</v>
      </c>
      <c r="E3023" s="3" t="s">
        <v>47</v>
      </c>
      <c r="F3023" s="3" t="s">
        <v>18</v>
      </c>
      <c r="G3023" s="3">
        <v>18</v>
      </c>
      <c r="H3023" s="3" t="s">
        <v>9</v>
      </c>
      <c r="I3023" s="3" t="s">
        <v>43</v>
      </c>
      <c r="J3023" s="3">
        <v>255</v>
      </c>
      <c r="K3023" s="3">
        <v>56</v>
      </c>
      <c r="L3023" s="3">
        <v>0</v>
      </c>
      <c r="M3023" s="4">
        <f>PI()*(K3023/2)^2/1000+PI()*(L3023/2)^2/1000</f>
        <v>2.4630086404143978</v>
      </c>
      <c r="N3023" s="33">
        <v>0</v>
      </c>
      <c r="O3023" s="3">
        <v>4</v>
      </c>
      <c r="P3023" s="6">
        <v>4.9189999999999996</v>
      </c>
      <c r="Q3023" s="6">
        <v>6.952</v>
      </c>
      <c r="R3023" s="6">
        <v>6.7130000000000001</v>
      </c>
      <c r="S3023" s="6">
        <v>0</v>
      </c>
      <c r="T3023" s="6">
        <f>R3023-S3023</f>
        <v>6.7130000000000001</v>
      </c>
      <c r="U3023" s="6">
        <v>6.7130000000000001</v>
      </c>
      <c r="V3023" s="6">
        <f>U3023-S3023</f>
        <v>6.7130000000000001</v>
      </c>
      <c r="W3023" s="6">
        <f>100 - (1 - (((U3023-T3023)/U3023)+(S3023/T3023)))*100</f>
        <v>0</v>
      </c>
      <c r="X3023" s="13">
        <v>6.8810000000000002</v>
      </c>
      <c r="Y3023" s="13">
        <f>(X3023-U3023)/U3023*100</f>
        <v>2.5026068821689282</v>
      </c>
      <c r="Z3023" s="14">
        <f>IF(W3023&gt;10,"NA",Y3023)</f>
        <v>2.5026068821689282</v>
      </c>
    </row>
    <row r="3024" spans="1:26" ht="19" x14ac:dyDescent="0.25">
      <c r="A3024" s="23">
        <v>3023</v>
      </c>
      <c r="B3024" s="5" t="s">
        <v>0</v>
      </c>
      <c r="C3024" s="3" t="s">
        <v>22</v>
      </c>
      <c r="D3024" s="3" t="s">
        <v>22</v>
      </c>
      <c r="E3024" s="3" t="s">
        <v>47</v>
      </c>
      <c r="F3024" s="3" t="s">
        <v>18</v>
      </c>
      <c r="G3024" s="3">
        <v>18</v>
      </c>
      <c r="H3024" s="3" t="s">
        <v>9</v>
      </c>
      <c r="I3024" s="3" t="s">
        <v>43</v>
      </c>
      <c r="J3024" s="3">
        <v>255</v>
      </c>
      <c r="K3024" s="3">
        <v>56</v>
      </c>
      <c r="L3024" s="3">
        <v>0</v>
      </c>
      <c r="M3024" s="4">
        <f>PI()*(K3024/2)^2/1000+PI()*(L3024/2)^2/1000</f>
        <v>2.4630086404143978</v>
      </c>
      <c r="N3024" s="33">
        <v>0</v>
      </c>
      <c r="O3024" s="3">
        <v>5</v>
      </c>
      <c r="P3024" s="6">
        <v>7.2850000000000001</v>
      </c>
      <c r="Q3024" s="6">
        <v>11.99</v>
      </c>
      <c r="R3024" s="6">
        <v>11.702999999999999</v>
      </c>
      <c r="S3024" s="6">
        <v>0</v>
      </c>
      <c r="T3024" s="6">
        <f>R3024-S3024</f>
        <v>11.702999999999999</v>
      </c>
      <c r="U3024" s="6">
        <v>11.702999999999999</v>
      </c>
      <c r="V3024" s="6">
        <f>U3024-S3024</f>
        <v>11.702999999999999</v>
      </c>
      <c r="W3024" s="6">
        <f>100 - (1 - (((U3024-T3024)/U3024)+(S3024/T3024)))*100</f>
        <v>0</v>
      </c>
      <c r="X3024" s="13">
        <v>12.069000000000001</v>
      </c>
      <c r="Y3024" s="13">
        <f>(X3024-U3024)/U3024*100</f>
        <v>3.127403229941053</v>
      </c>
      <c r="Z3024" s="14">
        <f>IF(W3024&gt;10,"NA",Y3024)</f>
        <v>3.127403229941053</v>
      </c>
    </row>
    <row r="3025" spans="1:26" ht="19" x14ac:dyDescent="0.25">
      <c r="A3025" s="23">
        <v>3024</v>
      </c>
      <c r="B3025" s="5" t="s">
        <v>0</v>
      </c>
      <c r="C3025" s="3" t="s">
        <v>22</v>
      </c>
      <c r="D3025" s="3" t="s">
        <v>22</v>
      </c>
      <c r="E3025" s="3" t="s">
        <v>47</v>
      </c>
      <c r="F3025" s="3" t="s">
        <v>18</v>
      </c>
      <c r="G3025" s="3">
        <v>18</v>
      </c>
      <c r="H3025" s="3" t="s">
        <v>9</v>
      </c>
      <c r="I3025" s="3" t="s">
        <v>43</v>
      </c>
      <c r="J3025" s="3">
        <v>255</v>
      </c>
      <c r="K3025" s="3">
        <v>56</v>
      </c>
      <c r="L3025" s="3">
        <v>0</v>
      </c>
      <c r="M3025" s="4">
        <f>PI()*(K3025/2)^2/1000+PI()*(L3025/2)^2/1000</f>
        <v>2.4630086404143978</v>
      </c>
      <c r="N3025" s="33">
        <v>0</v>
      </c>
      <c r="O3025" s="3">
        <v>6</v>
      </c>
      <c r="P3025" s="6">
        <v>6.5910000000000002</v>
      </c>
      <c r="Q3025" s="6">
        <v>6.7320000000000002</v>
      </c>
      <c r="R3025" s="6">
        <v>6.4470000000000001</v>
      </c>
      <c r="S3025" s="6">
        <v>0</v>
      </c>
      <c r="T3025" s="6">
        <f>R3025-S3025</f>
        <v>6.4470000000000001</v>
      </c>
      <c r="U3025" s="6">
        <v>9.9719999999999995</v>
      </c>
      <c r="V3025" s="6">
        <f>U3025-S3025</f>
        <v>9.9719999999999995</v>
      </c>
      <c r="W3025" s="6">
        <f>100 - (1 - (((U3025-T3025)/U3025)+(S3025/T3025)))*100</f>
        <v>35.348977135980746</v>
      </c>
      <c r="X3025" s="13">
        <v>10.098000000000001</v>
      </c>
      <c r="Y3025" s="13">
        <f>(X3025-U3025)/U3025*100</f>
        <v>1.2635379061371963</v>
      </c>
      <c r="Z3025" s="14" t="str">
        <f>IF(W3025&gt;10,"NA",Y3025)</f>
        <v>NA</v>
      </c>
    </row>
    <row r="3026" spans="1:26" ht="19" x14ac:dyDescent="0.25">
      <c r="A3026" s="23">
        <v>3025</v>
      </c>
      <c r="B3026" s="5" t="s">
        <v>0</v>
      </c>
      <c r="C3026" s="3" t="s">
        <v>22</v>
      </c>
      <c r="D3026" s="3" t="s">
        <v>22</v>
      </c>
      <c r="E3026" s="3" t="s">
        <v>47</v>
      </c>
      <c r="F3026" s="3" t="s">
        <v>18</v>
      </c>
      <c r="G3026" s="3">
        <v>18</v>
      </c>
      <c r="H3026" s="3" t="s">
        <v>9</v>
      </c>
      <c r="I3026" s="3" t="s">
        <v>43</v>
      </c>
      <c r="J3026" s="3">
        <v>255</v>
      </c>
      <c r="K3026" s="3">
        <v>56</v>
      </c>
      <c r="L3026" s="3">
        <v>0</v>
      </c>
      <c r="M3026" s="4">
        <f>PI()*(K3026/2)^2/1000+PI()*(L3026/2)^2/1000</f>
        <v>2.4630086404143978</v>
      </c>
      <c r="N3026" s="33">
        <v>0</v>
      </c>
      <c r="O3026" s="3">
        <v>7</v>
      </c>
      <c r="P3026" s="6">
        <v>4.2</v>
      </c>
      <c r="Q3026" s="6">
        <v>5.6020000000000003</v>
      </c>
      <c r="R3026" s="6">
        <v>5.36</v>
      </c>
      <c r="S3026" s="6">
        <v>0</v>
      </c>
      <c r="T3026" s="6">
        <f>R3026-S3026</f>
        <v>5.36</v>
      </c>
      <c r="U3026" s="6">
        <v>5.4909999999999997</v>
      </c>
      <c r="V3026" s="6">
        <f>U3026-S3026</f>
        <v>5.4909999999999997</v>
      </c>
      <c r="W3026" s="6">
        <f>100 - (1 - (((U3026-T3026)/U3026)+(S3026/T3026)))*100</f>
        <v>2.3857220906938608</v>
      </c>
      <c r="X3026" s="13">
        <v>5.5369999999999999</v>
      </c>
      <c r="Y3026" s="13">
        <f>(X3026-U3026)/U3026*100</f>
        <v>0.83773447459479633</v>
      </c>
      <c r="Z3026" s="14">
        <f>IF(W3026&gt;10,"NA",Y3026)</f>
        <v>0.83773447459479633</v>
      </c>
    </row>
    <row r="3027" spans="1:26" ht="19" x14ac:dyDescent="0.25">
      <c r="A3027" s="23">
        <v>3026</v>
      </c>
      <c r="B3027" s="5" t="s">
        <v>0</v>
      </c>
      <c r="C3027" s="3" t="s">
        <v>22</v>
      </c>
      <c r="D3027" s="3" t="s">
        <v>22</v>
      </c>
      <c r="E3027" s="3" t="s">
        <v>47</v>
      </c>
      <c r="F3027" s="3" t="s">
        <v>18</v>
      </c>
      <c r="G3027" s="3">
        <v>18</v>
      </c>
      <c r="H3027" s="3" t="s">
        <v>9</v>
      </c>
      <c r="I3027" s="3" t="s">
        <v>43</v>
      </c>
      <c r="J3027" s="3">
        <v>255</v>
      </c>
      <c r="K3027" s="3">
        <v>56</v>
      </c>
      <c r="L3027" s="3">
        <v>0</v>
      </c>
      <c r="M3027" s="4">
        <f>PI()*(K3027/2)^2/1000+PI()*(L3027/2)^2/1000</f>
        <v>2.4630086404143978</v>
      </c>
      <c r="N3027" s="33">
        <v>0</v>
      </c>
      <c r="O3027" s="3">
        <v>8</v>
      </c>
      <c r="P3027" s="6">
        <v>2.8130000000000002</v>
      </c>
      <c r="Q3027" s="6">
        <v>3.5390000000000001</v>
      </c>
      <c r="R3027" s="6">
        <v>3.34</v>
      </c>
      <c r="S3027" s="6">
        <v>0</v>
      </c>
      <c r="T3027" s="6">
        <f>R3027-S3027</f>
        <v>3.34</v>
      </c>
      <c r="U3027" s="6">
        <v>3.34</v>
      </c>
      <c r="V3027" s="6">
        <f>U3027-S3027</f>
        <v>3.34</v>
      </c>
      <c r="W3027" s="6">
        <f>100 - (1 - (((U3027-T3027)/U3027)+(S3027/T3027)))*100</f>
        <v>0</v>
      </c>
      <c r="X3027" s="13">
        <v>3.3980000000000001</v>
      </c>
      <c r="Y3027" s="13">
        <f>(X3027-U3027)/U3027*100</f>
        <v>1.7365269461077928</v>
      </c>
      <c r="Z3027" s="14">
        <f>IF(W3027&gt;10,"NA",Y3027)</f>
        <v>1.7365269461077928</v>
      </c>
    </row>
    <row r="3028" spans="1:26" ht="19" x14ac:dyDescent="0.25">
      <c r="A3028" s="23">
        <v>3027</v>
      </c>
      <c r="B3028" s="5" t="s">
        <v>0</v>
      </c>
      <c r="C3028" s="3" t="s">
        <v>22</v>
      </c>
      <c r="D3028" s="3" t="s">
        <v>22</v>
      </c>
      <c r="E3028" s="3" t="s">
        <v>47</v>
      </c>
      <c r="F3028" s="3" t="s">
        <v>18</v>
      </c>
      <c r="G3028" s="3">
        <v>18</v>
      </c>
      <c r="H3028" s="3" t="s">
        <v>17</v>
      </c>
      <c r="I3028" s="3" t="s">
        <v>43</v>
      </c>
      <c r="J3028" s="3">
        <v>255</v>
      </c>
      <c r="K3028" s="3">
        <v>56</v>
      </c>
      <c r="L3028" s="3">
        <v>0</v>
      </c>
      <c r="M3028" s="4">
        <f>PI()*(K3028/2)^2/1000+PI()*(L3028/2)^2/1000</f>
        <v>2.4630086404143978</v>
      </c>
      <c r="N3028" s="33">
        <v>0</v>
      </c>
      <c r="O3028" s="3">
        <v>1</v>
      </c>
      <c r="P3028" s="6">
        <v>3.3879999999999999</v>
      </c>
      <c r="Q3028" s="6">
        <v>3.512</v>
      </c>
      <c r="R3028" s="3">
        <v>3.3610000000000002</v>
      </c>
      <c r="S3028" s="6">
        <v>0</v>
      </c>
      <c r="T3028" s="6">
        <f>R3028-S3028</f>
        <v>3.3610000000000002</v>
      </c>
      <c r="U3028" s="3">
        <v>3.3610000000000002</v>
      </c>
      <c r="V3028" s="6">
        <f>U3028-S3028</f>
        <v>3.3610000000000002</v>
      </c>
      <c r="W3028" s="6">
        <f>100 - (1 - (((U3028-T3028)/U3028)+(S3028/T3028)))*100</f>
        <v>0</v>
      </c>
      <c r="X3028" s="23">
        <v>3.4350000000000001</v>
      </c>
      <c r="Y3028" s="13">
        <f>(X3028-U3028)/U3028*100</f>
        <v>2.2017256768818756</v>
      </c>
      <c r="Z3028" s="14">
        <f>IF(W3028&gt;10,"NA",Y3028)</f>
        <v>2.2017256768818756</v>
      </c>
    </row>
    <row r="3029" spans="1:26" ht="19" x14ac:dyDescent="0.25">
      <c r="A3029" s="23">
        <v>3028</v>
      </c>
      <c r="B3029" s="5" t="s">
        <v>0</v>
      </c>
      <c r="C3029" s="3" t="s">
        <v>22</v>
      </c>
      <c r="D3029" s="3" t="s">
        <v>22</v>
      </c>
      <c r="E3029" s="3" t="s">
        <v>47</v>
      </c>
      <c r="F3029" s="3" t="s">
        <v>18</v>
      </c>
      <c r="G3029" s="3">
        <v>18</v>
      </c>
      <c r="H3029" s="3" t="s">
        <v>17</v>
      </c>
      <c r="I3029" s="3" t="s">
        <v>43</v>
      </c>
      <c r="J3029" s="3">
        <v>255</v>
      </c>
      <c r="K3029" s="3">
        <v>56</v>
      </c>
      <c r="L3029" s="3">
        <v>0</v>
      </c>
      <c r="M3029" s="4">
        <f>PI()*(K3029/2)^2/1000+PI()*(L3029/2)^2/1000</f>
        <v>2.4630086404143978</v>
      </c>
      <c r="N3029" s="33">
        <v>0</v>
      </c>
      <c r="O3029" s="3">
        <v>2</v>
      </c>
      <c r="P3029" s="6">
        <v>2.5019999999999998</v>
      </c>
      <c r="Q3029" s="6">
        <v>2.0920000000000001</v>
      </c>
      <c r="R3029" s="3">
        <v>1.9610000000000001</v>
      </c>
      <c r="S3029" s="6">
        <v>0</v>
      </c>
      <c r="T3029" s="6">
        <f>R3029-S3029</f>
        <v>1.9610000000000001</v>
      </c>
      <c r="U3029" s="3">
        <v>1.9610000000000001</v>
      </c>
      <c r="V3029" s="6">
        <f>U3029-S3029</f>
        <v>1.9610000000000001</v>
      </c>
      <c r="W3029" s="6">
        <f>100 - (1 - (((U3029-T3029)/U3029)+(S3029/T3029)))*100</f>
        <v>0</v>
      </c>
      <c r="X3029" s="23">
        <v>2.004</v>
      </c>
      <c r="Y3029" s="13">
        <f>(X3029-U3029)/U3029*100</f>
        <v>2.1927587965323778</v>
      </c>
      <c r="Z3029" s="14">
        <f>IF(W3029&gt;10,"NA",Y3029)</f>
        <v>2.1927587965323778</v>
      </c>
    </row>
    <row r="3030" spans="1:26" ht="19" x14ac:dyDescent="0.25">
      <c r="A3030" s="23">
        <v>3029</v>
      </c>
      <c r="B3030" s="5" t="s">
        <v>0</v>
      </c>
      <c r="C3030" s="3" t="s">
        <v>22</v>
      </c>
      <c r="D3030" s="3" t="s">
        <v>22</v>
      </c>
      <c r="E3030" s="3" t="s">
        <v>47</v>
      </c>
      <c r="F3030" s="3" t="s">
        <v>18</v>
      </c>
      <c r="G3030" s="3">
        <v>18</v>
      </c>
      <c r="H3030" s="3" t="s">
        <v>17</v>
      </c>
      <c r="I3030" s="3" t="s">
        <v>43</v>
      </c>
      <c r="J3030" s="3">
        <v>255</v>
      </c>
      <c r="K3030" s="3">
        <v>56</v>
      </c>
      <c r="L3030" s="3">
        <v>0</v>
      </c>
      <c r="M3030" s="4">
        <f>PI()*(K3030/2)^2/1000+PI()*(L3030/2)^2/1000</f>
        <v>2.4630086404143978</v>
      </c>
      <c r="N3030" s="33">
        <v>0</v>
      </c>
      <c r="O3030" s="3">
        <v>3</v>
      </c>
      <c r="P3030" s="6">
        <v>6.7619999999999996</v>
      </c>
      <c r="Q3030" s="6">
        <v>11.215</v>
      </c>
      <c r="R3030" s="3">
        <v>10.952</v>
      </c>
      <c r="S3030" s="6">
        <v>0</v>
      </c>
      <c r="T3030" s="6">
        <f>R3030-S3030</f>
        <v>10.952</v>
      </c>
      <c r="U3030" s="3">
        <v>10.97</v>
      </c>
      <c r="V3030" s="6">
        <f>U3030-S3030</f>
        <v>10.97</v>
      </c>
      <c r="W3030" s="6">
        <f>100 - (1 - (((U3030-T3030)/U3030)+(S3030/T3030)))*100</f>
        <v>0.1640838650866101</v>
      </c>
      <c r="X3030" s="23">
        <v>11.226000000000001</v>
      </c>
      <c r="Y3030" s="13">
        <f>(X3030-U3030)/U3030*100</f>
        <v>2.3336371923427546</v>
      </c>
      <c r="Z3030" s="14">
        <f>IF(W3030&gt;10,"NA",Y3030)</f>
        <v>2.3336371923427546</v>
      </c>
    </row>
    <row r="3031" spans="1:26" ht="19" x14ac:dyDescent="0.25">
      <c r="A3031" s="23">
        <v>3030</v>
      </c>
      <c r="B3031" s="5" t="s">
        <v>0</v>
      </c>
      <c r="C3031" s="3" t="s">
        <v>22</v>
      </c>
      <c r="D3031" s="3" t="s">
        <v>22</v>
      </c>
      <c r="E3031" s="3" t="s">
        <v>47</v>
      </c>
      <c r="F3031" s="3" t="s">
        <v>18</v>
      </c>
      <c r="G3031" s="3">
        <v>18</v>
      </c>
      <c r="H3031" s="3" t="s">
        <v>17</v>
      </c>
      <c r="I3031" s="3" t="s">
        <v>43</v>
      </c>
      <c r="J3031" s="3">
        <v>255</v>
      </c>
      <c r="K3031" s="3">
        <v>56</v>
      </c>
      <c r="L3031" s="3">
        <v>0</v>
      </c>
      <c r="M3031" s="4">
        <f>PI()*(K3031/2)^2/1000+PI()*(L3031/2)^2/1000</f>
        <v>2.4630086404143978</v>
      </c>
      <c r="N3031" s="33">
        <v>0</v>
      </c>
      <c r="O3031" s="3">
        <v>4</v>
      </c>
      <c r="P3031" s="6">
        <v>5.8220000000000001</v>
      </c>
      <c r="Q3031" s="6">
        <v>9.9749999999999996</v>
      </c>
      <c r="R3031" s="3">
        <v>9.73</v>
      </c>
      <c r="S3031" s="6">
        <v>0</v>
      </c>
      <c r="T3031" s="6">
        <f>R3031-S3031</f>
        <v>9.73</v>
      </c>
      <c r="U3031" s="3">
        <v>10.021000000000001</v>
      </c>
      <c r="V3031" s="6">
        <f>U3031-S3031</f>
        <v>10.021000000000001</v>
      </c>
      <c r="W3031" s="6">
        <f>100 - (1 - (((U3031-T3031)/U3031)+(S3031/T3031)))*100</f>
        <v>2.9039018062069601</v>
      </c>
      <c r="X3031" s="23">
        <v>10.130000000000001</v>
      </c>
      <c r="Y3031" s="13">
        <f>(X3031-U3031)/U3031*100</f>
        <v>1.0877157968266637</v>
      </c>
      <c r="Z3031" s="14">
        <f>IF(W3031&gt;10,"NA",Y3031)</f>
        <v>1.0877157968266637</v>
      </c>
    </row>
    <row r="3032" spans="1:26" ht="19" x14ac:dyDescent="0.25">
      <c r="A3032" s="23">
        <v>3031</v>
      </c>
      <c r="B3032" s="5" t="s">
        <v>0</v>
      </c>
      <c r="C3032" s="3" t="s">
        <v>22</v>
      </c>
      <c r="D3032" s="3" t="s">
        <v>22</v>
      </c>
      <c r="E3032" s="3" t="s">
        <v>47</v>
      </c>
      <c r="F3032" s="3" t="s">
        <v>18</v>
      </c>
      <c r="G3032" s="3">
        <v>18</v>
      </c>
      <c r="H3032" s="3" t="s">
        <v>17</v>
      </c>
      <c r="I3032" s="3" t="s">
        <v>43</v>
      </c>
      <c r="J3032" s="3">
        <v>255</v>
      </c>
      <c r="K3032" s="3">
        <v>56</v>
      </c>
      <c r="L3032" s="3">
        <v>0</v>
      </c>
      <c r="M3032" s="4">
        <f>PI()*(K3032/2)^2/1000+PI()*(L3032/2)^2/1000</f>
        <v>2.4630086404143978</v>
      </c>
      <c r="N3032" s="33">
        <v>0</v>
      </c>
      <c r="O3032" s="3">
        <v>5</v>
      </c>
      <c r="P3032" s="6">
        <v>6.3570000000000002</v>
      </c>
      <c r="Q3032" s="6">
        <v>8.6609999999999996</v>
      </c>
      <c r="R3032" s="3">
        <v>8.3960000000000008</v>
      </c>
      <c r="S3032" s="6">
        <v>0</v>
      </c>
      <c r="T3032" s="6">
        <f>R3032-S3032</f>
        <v>8.3960000000000008</v>
      </c>
      <c r="U3032" s="3">
        <v>9.5329999999999995</v>
      </c>
      <c r="V3032" s="6">
        <f>U3032-S3032</f>
        <v>9.5329999999999995</v>
      </c>
      <c r="W3032" s="6">
        <f>100 - (1 - (((U3032-T3032)/U3032)+(S3032/T3032)))*100</f>
        <v>11.926990454211676</v>
      </c>
      <c r="X3032" s="23">
        <v>9.6479999999999997</v>
      </c>
      <c r="Y3032" s="13">
        <f>(X3032-U3032)/U3032*100</f>
        <v>1.2063358858701376</v>
      </c>
      <c r="Z3032" s="14" t="str">
        <f>IF(W3032&gt;10,"NA",Y3032)</f>
        <v>NA</v>
      </c>
    </row>
    <row r="3033" spans="1:26" ht="19" x14ac:dyDescent="0.25">
      <c r="A3033" s="23">
        <v>3032</v>
      </c>
      <c r="B3033" s="5" t="s">
        <v>0</v>
      </c>
      <c r="C3033" s="3" t="s">
        <v>22</v>
      </c>
      <c r="D3033" s="3" t="s">
        <v>22</v>
      </c>
      <c r="E3033" s="3" t="s">
        <v>47</v>
      </c>
      <c r="F3033" s="3" t="s">
        <v>18</v>
      </c>
      <c r="G3033" s="3">
        <v>18</v>
      </c>
      <c r="H3033" s="3" t="s">
        <v>17</v>
      </c>
      <c r="I3033" s="3" t="s">
        <v>43</v>
      </c>
      <c r="J3033" s="3">
        <v>255</v>
      </c>
      <c r="K3033" s="3">
        <v>56</v>
      </c>
      <c r="L3033" s="3">
        <v>0</v>
      </c>
      <c r="M3033" s="4">
        <f>PI()*(K3033/2)^2/1000+PI()*(L3033/2)^2/1000</f>
        <v>2.4630086404143978</v>
      </c>
      <c r="N3033" s="33">
        <v>0</v>
      </c>
      <c r="O3033" s="3">
        <v>6</v>
      </c>
      <c r="P3033" s="6">
        <v>7.3390000000000004</v>
      </c>
      <c r="Q3033" s="6">
        <v>12.304</v>
      </c>
      <c r="R3033" s="3">
        <v>11.973000000000001</v>
      </c>
      <c r="S3033" s="6">
        <v>0</v>
      </c>
      <c r="T3033" s="6">
        <f>R3033-S3033</f>
        <v>11.973000000000001</v>
      </c>
      <c r="U3033" s="3">
        <v>11.973000000000001</v>
      </c>
      <c r="V3033" s="6">
        <f>U3033-S3033</f>
        <v>11.973000000000001</v>
      </c>
      <c r="W3033" s="6">
        <f>100 - (1 - (((U3033-T3033)/U3033)+(S3033/T3033)))*100</f>
        <v>0</v>
      </c>
      <c r="X3033" s="23">
        <v>12.201000000000001</v>
      </c>
      <c r="Y3033" s="13">
        <f>(X3033-U3033)/U3033*100</f>
        <v>1.9042846404409901</v>
      </c>
      <c r="Z3033" s="14">
        <f>IF(W3033&gt;10,"NA",Y3033)</f>
        <v>1.9042846404409901</v>
      </c>
    </row>
    <row r="3034" spans="1:26" ht="19" x14ac:dyDescent="0.25">
      <c r="A3034" s="23">
        <v>3033</v>
      </c>
      <c r="B3034" s="5" t="s">
        <v>0</v>
      </c>
      <c r="C3034" s="3" t="s">
        <v>22</v>
      </c>
      <c r="D3034" s="3" t="s">
        <v>22</v>
      </c>
      <c r="E3034" s="3" t="s">
        <v>47</v>
      </c>
      <c r="F3034" s="3" t="s">
        <v>18</v>
      </c>
      <c r="G3034" s="3">
        <v>18</v>
      </c>
      <c r="H3034" s="3" t="s">
        <v>17</v>
      </c>
      <c r="I3034" s="3" t="s">
        <v>43</v>
      </c>
      <c r="J3034" s="3">
        <v>255</v>
      </c>
      <c r="K3034" s="3">
        <v>56</v>
      </c>
      <c r="L3034" s="3">
        <v>0</v>
      </c>
      <c r="M3034" s="4">
        <f>PI()*(K3034/2)^2/1000+PI()*(L3034/2)^2/1000</f>
        <v>2.4630086404143978</v>
      </c>
      <c r="N3034" s="33">
        <v>0</v>
      </c>
      <c r="O3034" s="3">
        <v>7</v>
      </c>
      <c r="P3034" s="6">
        <v>6.4210000000000003</v>
      </c>
      <c r="Q3034" s="6">
        <v>9.2620000000000005</v>
      </c>
      <c r="R3034" s="3">
        <v>8.9149999999999991</v>
      </c>
      <c r="S3034" s="6">
        <v>0</v>
      </c>
      <c r="T3034" s="6">
        <f>R3034-S3034</f>
        <v>8.9149999999999991</v>
      </c>
      <c r="U3034" s="3">
        <v>8.9149999999999991</v>
      </c>
      <c r="V3034" s="6">
        <f>U3034-S3034</f>
        <v>8.9149999999999991</v>
      </c>
      <c r="W3034" s="6">
        <f>100 - (1 - (((U3034-T3034)/U3034)+(S3034/T3034)))*100</f>
        <v>0</v>
      </c>
      <c r="X3034" s="23">
        <v>9.1129999999999995</v>
      </c>
      <c r="Y3034" s="13">
        <f>(X3034-U3034)/U3034*100</f>
        <v>2.2209758833426854</v>
      </c>
      <c r="Z3034" s="14">
        <f>IF(W3034&gt;10,"NA",Y3034)</f>
        <v>2.2209758833426854</v>
      </c>
    </row>
    <row r="3035" spans="1:26" ht="19" x14ac:dyDescent="0.25">
      <c r="A3035" s="23">
        <v>3034</v>
      </c>
      <c r="B3035" s="5" t="s">
        <v>0</v>
      </c>
      <c r="C3035" s="3" t="s">
        <v>22</v>
      </c>
      <c r="D3035" s="3" t="s">
        <v>22</v>
      </c>
      <c r="E3035" s="3" t="s">
        <v>47</v>
      </c>
      <c r="F3035" s="3" t="s">
        <v>18</v>
      </c>
      <c r="G3035" s="3">
        <v>18</v>
      </c>
      <c r="H3035" s="3" t="s">
        <v>17</v>
      </c>
      <c r="I3035" s="3" t="s">
        <v>43</v>
      </c>
      <c r="J3035" s="3">
        <v>255</v>
      </c>
      <c r="K3035" s="3">
        <v>56</v>
      </c>
      <c r="L3035" s="3">
        <v>0</v>
      </c>
      <c r="M3035" s="4">
        <f>PI()*(K3035/2)^2/1000+PI()*(L3035/2)^2/1000</f>
        <v>2.4630086404143978</v>
      </c>
      <c r="N3035" s="33">
        <v>0</v>
      </c>
      <c r="O3035" s="3">
        <v>8</v>
      </c>
      <c r="P3035" s="6">
        <v>2.94</v>
      </c>
      <c r="Q3035" s="6">
        <v>2.3969999999999998</v>
      </c>
      <c r="R3035" s="3">
        <v>2.2999999999999998</v>
      </c>
      <c r="S3035" s="6">
        <v>0</v>
      </c>
      <c r="T3035" s="6">
        <f>R3035-S3035</f>
        <v>2.2999999999999998</v>
      </c>
      <c r="U3035" s="3">
        <v>2.2999999999999998</v>
      </c>
      <c r="V3035" s="6">
        <f>U3035-S3035</f>
        <v>2.2999999999999998</v>
      </c>
      <c r="W3035" s="6">
        <f>100 - (1 - (((U3035-T3035)/U3035)+(S3035/T3035)))*100</f>
        <v>0</v>
      </c>
      <c r="X3035" s="23">
        <v>2.34</v>
      </c>
      <c r="Y3035" s="13">
        <f>(X3035-U3035)/U3035*100</f>
        <v>1.7391304347826104</v>
      </c>
      <c r="Z3035" s="14">
        <f>IF(W3035&gt;10,"NA",Y3035)</f>
        <v>1.7391304347826104</v>
      </c>
    </row>
    <row r="3036" spans="1:26" ht="19" x14ac:dyDescent="0.25">
      <c r="A3036" s="23">
        <v>3035</v>
      </c>
      <c r="B3036" s="5" t="s">
        <v>0</v>
      </c>
      <c r="C3036" s="3" t="s">
        <v>22</v>
      </c>
      <c r="D3036" s="3" t="s">
        <v>22</v>
      </c>
      <c r="E3036" s="3" t="s">
        <v>47</v>
      </c>
      <c r="F3036" s="3" t="s">
        <v>18</v>
      </c>
      <c r="G3036" s="3">
        <v>18</v>
      </c>
      <c r="H3036" s="3" t="s">
        <v>17</v>
      </c>
      <c r="I3036" s="3" t="s">
        <v>43</v>
      </c>
      <c r="J3036" s="3">
        <v>255</v>
      </c>
      <c r="K3036" s="3">
        <v>56</v>
      </c>
      <c r="L3036" s="3">
        <v>0</v>
      </c>
      <c r="M3036" s="4">
        <f>PI()*(K3036/2)^2/1000+PI()*(L3036/2)^2/1000</f>
        <v>2.4630086404143978</v>
      </c>
      <c r="N3036" s="33">
        <v>0</v>
      </c>
      <c r="O3036" s="3">
        <v>9</v>
      </c>
      <c r="P3036" s="6">
        <v>5.7190000000000003</v>
      </c>
      <c r="Q3036" s="6">
        <v>6.0469999999999997</v>
      </c>
      <c r="R3036" s="3">
        <v>5.7869999999999999</v>
      </c>
      <c r="S3036" s="6">
        <v>0</v>
      </c>
      <c r="T3036" s="6">
        <f>R3036-S3036</f>
        <v>5.7869999999999999</v>
      </c>
      <c r="U3036" s="3">
        <v>6.82</v>
      </c>
      <c r="V3036" s="6">
        <f>U3036-S3036</f>
        <v>6.82</v>
      </c>
      <c r="W3036" s="6">
        <f>100 - (1 - (((U3036-T3036)/U3036)+(S3036/T3036)))*100</f>
        <v>15.146627565982413</v>
      </c>
      <c r="X3036" s="23">
        <v>6.8789999999999996</v>
      </c>
      <c r="Y3036" s="13">
        <f>(X3036-U3036)/U3036*100</f>
        <v>0.86510263929617703</v>
      </c>
      <c r="Z3036" s="14" t="str">
        <f>IF(W3036&gt;10,"NA",Y3036)</f>
        <v>NA</v>
      </c>
    </row>
    <row r="3037" spans="1:26" ht="19" x14ac:dyDescent="0.25">
      <c r="A3037" s="23">
        <v>3036</v>
      </c>
      <c r="B3037" s="5" t="s">
        <v>0</v>
      </c>
      <c r="C3037" s="3" t="s">
        <v>22</v>
      </c>
      <c r="D3037" s="3" t="s">
        <v>22</v>
      </c>
      <c r="E3037" s="3" t="s">
        <v>47</v>
      </c>
      <c r="F3037" s="3" t="s">
        <v>18</v>
      </c>
      <c r="G3037" s="3">
        <v>18</v>
      </c>
      <c r="H3037" s="3" t="s">
        <v>17</v>
      </c>
      <c r="I3037" s="3" t="s">
        <v>43</v>
      </c>
      <c r="J3037" s="3">
        <v>255</v>
      </c>
      <c r="K3037" s="3">
        <v>56</v>
      </c>
      <c r="L3037" s="3">
        <v>0</v>
      </c>
      <c r="M3037" s="4">
        <f>PI()*(K3037/2)^2/1000+PI()*(L3037/2)^2/1000</f>
        <v>2.4630086404143978</v>
      </c>
      <c r="N3037" s="33">
        <v>0</v>
      </c>
      <c r="O3037" s="3">
        <v>10</v>
      </c>
      <c r="P3037" s="6">
        <v>6.4530000000000003</v>
      </c>
      <c r="Q3037" s="6">
        <v>10.615</v>
      </c>
      <c r="R3037" s="3">
        <v>10.279</v>
      </c>
      <c r="S3037" s="6">
        <v>0</v>
      </c>
      <c r="T3037" s="6">
        <f>R3037-S3037</f>
        <v>10.279</v>
      </c>
      <c r="U3037" s="3">
        <v>10.279</v>
      </c>
      <c r="V3037" s="6">
        <f>U3037-S3037</f>
        <v>10.279</v>
      </c>
      <c r="W3037" s="6">
        <f>100 - (1 - (((U3037-T3037)/U3037)+(S3037/T3037)))*100</f>
        <v>0</v>
      </c>
      <c r="X3037" s="23">
        <v>10.545</v>
      </c>
      <c r="Y3037" s="13">
        <f>(X3037-U3037)/U3037*100</f>
        <v>2.5878003696857674</v>
      </c>
      <c r="Z3037" s="14">
        <f>IF(W3037&gt;10,"NA",Y3037)</f>
        <v>2.5878003696857674</v>
      </c>
    </row>
    <row r="3038" spans="1:26" ht="19" x14ac:dyDescent="0.25">
      <c r="A3038" s="23">
        <v>3037</v>
      </c>
      <c r="B3038" s="5" t="s">
        <v>0</v>
      </c>
      <c r="C3038" s="3" t="s">
        <v>22</v>
      </c>
      <c r="D3038" s="3" t="s">
        <v>22</v>
      </c>
      <c r="E3038" s="3" t="s">
        <v>47</v>
      </c>
      <c r="F3038" s="3" t="s">
        <v>18</v>
      </c>
      <c r="G3038" s="3">
        <v>18</v>
      </c>
      <c r="H3038" s="3" t="s">
        <v>17</v>
      </c>
      <c r="I3038" s="3" t="s">
        <v>43</v>
      </c>
      <c r="J3038" s="3">
        <v>255</v>
      </c>
      <c r="K3038" s="3">
        <v>56</v>
      </c>
      <c r="L3038" s="3">
        <v>0</v>
      </c>
      <c r="M3038" s="4">
        <f>PI()*(K3038/2)^2/1000+PI()*(L3038/2)^2/1000</f>
        <v>2.4630086404143978</v>
      </c>
      <c r="N3038" s="33">
        <v>0</v>
      </c>
      <c r="O3038" s="3">
        <v>11</v>
      </c>
      <c r="P3038" s="6">
        <v>6.7779999999999996</v>
      </c>
      <c r="Q3038" s="6">
        <v>10.454000000000001</v>
      </c>
      <c r="R3038" s="3">
        <v>10.11</v>
      </c>
      <c r="S3038" s="6">
        <v>0</v>
      </c>
      <c r="T3038" s="6">
        <f>R3038-S3038</f>
        <v>10.11</v>
      </c>
      <c r="U3038" s="3">
        <v>10.11</v>
      </c>
      <c r="V3038" s="6">
        <f>U3038-S3038</f>
        <v>10.11</v>
      </c>
      <c r="W3038" s="6">
        <f>100 - (1 - (((U3038-T3038)/U3038)+(S3038/T3038)))*100</f>
        <v>0</v>
      </c>
      <c r="X3038" s="23">
        <v>10.391999999999999</v>
      </c>
      <c r="Y3038" s="13">
        <f>(X3038-U3038)/U3038*100</f>
        <v>2.789317507418398</v>
      </c>
      <c r="Z3038" s="14">
        <f>IF(W3038&gt;10,"NA",Y3038)</f>
        <v>2.789317507418398</v>
      </c>
    </row>
    <row r="3039" spans="1:26" ht="19" x14ac:dyDescent="0.25">
      <c r="A3039" s="23">
        <v>3038</v>
      </c>
      <c r="B3039" s="5" t="s">
        <v>0</v>
      </c>
      <c r="C3039" s="3" t="s">
        <v>22</v>
      </c>
      <c r="D3039" s="3" t="s">
        <v>22</v>
      </c>
      <c r="E3039" s="3" t="s">
        <v>47</v>
      </c>
      <c r="F3039" s="3" t="s">
        <v>18</v>
      </c>
      <c r="G3039" s="3">
        <v>18</v>
      </c>
      <c r="H3039" s="3" t="s">
        <v>17</v>
      </c>
      <c r="I3039" s="3" t="s">
        <v>43</v>
      </c>
      <c r="J3039" s="3">
        <v>255</v>
      </c>
      <c r="K3039" s="3">
        <v>56</v>
      </c>
      <c r="L3039" s="3">
        <v>0</v>
      </c>
      <c r="M3039" s="4">
        <f>PI()*(K3039/2)^2/1000+PI()*(L3039/2)^2/1000</f>
        <v>2.4630086404143978</v>
      </c>
      <c r="N3039" s="33">
        <v>0</v>
      </c>
      <c r="O3039" s="3">
        <v>12</v>
      </c>
      <c r="P3039" s="6">
        <v>6.7649999999999997</v>
      </c>
      <c r="Q3039" s="6">
        <v>9.9499999999999993</v>
      </c>
      <c r="R3039" s="3">
        <v>9.657</v>
      </c>
      <c r="S3039" s="6">
        <v>0</v>
      </c>
      <c r="T3039" s="6">
        <f>R3039-S3039</f>
        <v>9.657</v>
      </c>
      <c r="U3039" s="3">
        <v>10.034000000000001</v>
      </c>
      <c r="V3039" s="6">
        <f>U3039-S3039</f>
        <v>10.034000000000001</v>
      </c>
      <c r="W3039" s="6">
        <f>100 - (1 - (((U3039-T3039)/U3039)+(S3039/T3039)))*100</f>
        <v>3.7572254335260169</v>
      </c>
      <c r="X3039" s="23">
        <v>10.222</v>
      </c>
      <c r="Y3039" s="13">
        <f>(X3039-U3039)/U3039*100</f>
        <v>1.8736296591588482</v>
      </c>
      <c r="Z3039" s="14">
        <f>IF(W3039&gt;10,"NA",Y3039)</f>
        <v>1.8736296591588482</v>
      </c>
    </row>
    <row r="3040" spans="1:26" ht="19" x14ac:dyDescent="0.25">
      <c r="A3040" s="23">
        <v>3039</v>
      </c>
      <c r="B3040" s="5" t="s">
        <v>0</v>
      </c>
      <c r="C3040" s="3" t="s">
        <v>22</v>
      </c>
      <c r="D3040" s="3" t="s">
        <v>22</v>
      </c>
      <c r="E3040" s="3" t="s">
        <v>47</v>
      </c>
      <c r="F3040" s="3" t="s">
        <v>18</v>
      </c>
      <c r="G3040" s="3">
        <v>18</v>
      </c>
      <c r="H3040" s="3" t="s">
        <v>17</v>
      </c>
      <c r="I3040" s="3" t="s">
        <v>43</v>
      </c>
      <c r="J3040" s="3">
        <v>255</v>
      </c>
      <c r="K3040" s="3">
        <v>56</v>
      </c>
      <c r="L3040" s="3">
        <v>0</v>
      </c>
      <c r="M3040" s="4">
        <f>PI()*(K3040/2)^2/1000+PI()*(L3040/2)^2/1000</f>
        <v>2.4630086404143978</v>
      </c>
      <c r="N3040" s="33">
        <v>0</v>
      </c>
      <c r="O3040" s="3">
        <v>13</v>
      </c>
      <c r="P3040" s="6">
        <v>6.9820000000000002</v>
      </c>
      <c r="Q3040" s="6">
        <v>11.943</v>
      </c>
      <c r="R3040" s="3">
        <v>11.645</v>
      </c>
      <c r="S3040" s="6">
        <v>0</v>
      </c>
      <c r="T3040" s="6">
        <f>R3040-S3040</f>
        <v>11.645</v>
      </c>
      <c r="U3040" s="3">
        <v>11.68</v>
      </c>
      <c r="V3040" s="6">
        <f>U3040-S3040</f>
        <v>11.68</v>
      </c>
      <c r="W3040" s="6">
        <f>100 - (1 - (((U3040-T3040)/U3040)+(S3040/T3040)))*100</f>
        <v>0.29965753424657748</v>
      </c>
      <c r="X3040" s="23">
        <v>11.903</v>
      </c>
      <c r="Y3040" s="13">
        <f>(X3040-U3040)/U3040*100</f>
        <v>1.9092465753424721</v>
      </c>
      <c r="Z3040" s="14">
        <f>IF(W3040&gt;10,"NA",Y3040)</f>
        <v>1.9092465753424721</v>
      </c>
    </row>
    <row r="3041" spans="1:26" ht="19" x14ac:dyDescent="0.25">
      <c r="A3041" s="23">
        <v>3040</v>
      </c>
      <c r="B3041" s="5" t="s">
        <v>0</v>
      </c>
      <c r="C3041" s="3" t="s">
        <v>22</v>
      </c>
      <c r="D3041" s="3" t="s">
        <v>22</v>
      </c>
      <c r="E3041" s="3" t="s">
        <v>47</v>
      </c>
      <c r="F3041" s="3" t="s">
        <v>18</v>
      </c>
      <c r="G3041" s="3">
        <v>18</v>
      </c>
      <c r="H3041" s="3" t="s">
        <v>17</v>
      </c>
      <c r="I3041" s="3" t="s">
        <v>43</v>
      </c>
      <c r="J3041" s="3">
        <v>255</v>
      </c>
      <c r="K3041" s="3">
        <v>56</v>
      </c>
      <c r="L3041" s="3">
        <v>0</v>
      </c>
      <c r="M3041" s="4">
        <f>PI()*(K3041/2)^2/1000+PI()*(L3041/2)^2/1000</f>
        <v>2.4630086404143978</v>
      </c>
      <c r="N3041" s="33">
        <v>0</v>
      </c>
      <c r="O3041" s="3">
        <v>14</v>
      </c>
      <c r="P3041" s="6">
        <v>4.8639999999999999</v>
      </c>
      <c r="Q3041" s="6">
        <v>6.5010000000000003</v>
      </c>
      <c r="R3041" s="3">
        <v>6.2759999999999998</v>
      </c>
      <c r="S3041" s="6">
        <v>0</v>
      </c>
      <c r="T3041" s="6">
        <f>R3041-S3041</f>
        <v>6.2759999999999998</v>
      </c>
      <c r="U3041" s="3">
        <v>6.2759999999999998</v>
      </c>
      <c r="V3041" s="6">
        <f>U3041-S3041</f>
        <v>6.2759999999999998</v>
      </c>
      <c r="W3041" s="6">
        <f>100 - (1 - (((U3041-T3041)/U3041)+(S3041/T3041)))*100</f>
        <v>0</v>
      </c>
      <c r="X3041" s="23">
        <v>6.444</v>
      </c>
      <c r="Y3041" s="13">
        <f>(X3041-U3041)/U3041*100</f>
        <v>2.6768642447418762</v>
      </c>
      <c r="Z3041" s="14">
        <f>IF(W3041&gt;10,"NA",Y3041)</f>
        <v>2.6768642447418762</v>
      </c>
    </row>
    <row r="3042" spans="1:26" ht="19" x14ac:dyDescent="0.25">
      <c r="A3042" s="23">
        <v>3041</v>
      </c>
      <c r="B3042" s="5" t="s">
        <v>0</v>
      </c>
      <c r="C3042" s="3" t="s">
        <v>22</v>
      </c>
      <c r="D3042" s="3" t="s">
        <v>22</v>
      </c>
      <c r="E3042" s="3" t="s">
        <v>47</v>
      </c>
      <c r="F3042" s="3" t="s">
        <v>18</v>
      </c>
      <c r="G3042" s="3">
        <v>18</v>
      </c>
      <c r="H3042" s="3" t="s">
        <v>17</v>
      </c>
      <c r="I3042" s="3" t="s">
        <v>43</v>
      </c>
      <c r="J3042" s="3">
        <v>255</v>
      </c>
      <c r="K3042" s="3">
        <v>56</v>
      </c>
      <c r="L3042" s="3">
        <v>0</v>
      </c>
      <c r="M3042" s="4">
        <f>PI()*(K3042/2)^2/1000+PI()*(L3042/2)^2/1000</f>
        <v>2.4630086404143978</v>
      </c>
      <c r="N3042" s="33">
        <v>0</v>
      </c>
      <c r="O3042" s="3">
        <v>15</v>
      </c>
      <c r="P3042" s="6">
        <v>4.7450000000000001</v>
      </c>
      <c r="Q3042" s="6">
        <v>5.8220000000000001</v>
      </c>
      <c r="R3042" s="3">
        <v>5.5830000000000002</v>
      </c>
      <c r="S3042" s="6">
        <v>0</v>
      </c>
      <c r="T3042" s="6">
        <f>R3042-S3042</f>
        <v>5.5830000000000002</v>
      </c>
      <c r="U3042" s="3">
        <v>5.5830000000000002</v>
      </c>
      <c r="V3042" s="6">
        <f>U3042-S3042</f>
        <v>5.5830000000000002</v>
      </c>
      <c r="W3042" s="6">
        <f>100 - (1 - (((U3042-T3042)/U3042)+(S3042/T3042)))*100</f>
        <v>0</v>
      </c>
      <c r="X3042" s="23">
        <v>5.7249999999999996</v>
      </c>
      <c r="Y3042" s="13">
        <f>(X3042-U3042)/U3042*100</f>
        <v>2.5434354289808248</v>
      </c>
      <c r="Z3042" s="14">
        <f>IF(W3042&gt;10,"NA",Y3042)</f>
        <v>2.5434354289808248</v>
      </c>
    </row>
    <row r="3043" spans="1:26" ht="19" x14ac:dyDescent="0.25">
      <c r="A3043" s="23">
        <v>3042</v>
      </c>
      <c r="B3043" s="5" t="s">
        <v>0</v>
      </c>
      <c r="C3043" s="3" t="s">
        <v>22</v>
      </c>
      <c r="D3043" s="3" t="s">
        <v>22</v>
      </c>
      <c r="E3043" s="3" t="s">
        <v>47</v>
      </c>
      <c r="F3043" s="3" t="s">
        <v>18</v>
      </c>
      <c r="G3043" s="3">
        <v>18</v>
      </c>
      <c r="H3043" s="3" t="s">
        <v>17</v>
      </c>
      <c r="I3043" s="3" t="s">
        <v>43</v>
      </c>
      <c r="J3043" s="3">
        <v>255</v>
      </c>
      <c r="K3043" s="3">
        <v>56</v>
      </c>
      <c r="L3043" s="3">
        <v>0</v>
      </c>
      <c r="M3043" s="4">
        <f>PI()*(K3043/2)^2/1000+PI()*(L3043/2)^2/1000</f>
        <v>2.4630086404143978</v>
      </c>
      <c r="N3043" s="33">
        <v>0</v>
      </c>
      <c r="O3043" s="3">
        <v>16</v>
      </c>
      <c r="P3043" s="6">
        <v>6.1189999999999998</v>
      </c>
      <c r="Q3043" s="6">
        <v>8.9879999999999995</v>
      </c>
      <c r="R3043" s="3">
        <v>8.734</v>
      </c>
      <c r="S3043" s="6">
        <v>0</v>
      </c>
      <c r="T3043" s="6">
        <f>R3043-S3043</f>
        <v>8.734</v>
      </c>
      <c r="U3043" s="3">
        <v>8.734</v>
      </c>
      <c r="V3043" s="6">
        <f>U3043-S3043</f>
        <v>8.734</v>
      </c>
      <c r="W3043" s="6">
        <f>100 - (1 - (((U3043-T3043)/U3043)+(S3043/T3043)))*100</f>
        <v>0</v>
      </c>
      <c r="X3043" s="23">
        <v>8.9640000000000004</v>
      </c>
      <c r="Y3043" s="13">
        <f>(X3043-U3043)/U3043*100</f>
        <v>2.6333867643691371</v>
      </c>
      <c r="Z3043" s="14">
        <f>IF(W3043&gt;10,"NA",Y3043)</f>
        <v>2.6333867643691371</v>
      </c>
    </row>
    <row r="3044" spans="1:26" ht="19" x14ac:dyDescent="0.25">
      <c r="A3044" s="23">
        <v>3043</v>
      </c>
      <c r="B3044" s="5" t="s">
        <v>0</v>
      </c>
      <c r="C3044" s="3" t="s">
        <v>22</v>
      </c>
      <c r="D3044" s="3" t="s">
        <v>22</v>
      </c>
      <c r="E3044" s="3" t="s">
        <v>47</v>
      </c>
      <c r="F3044" s="3" t="s">
        <v>18</v>
      </c>
      <c r="G3044" s="3">
        <v>18</v>
      </c>
      <c r="H3044" s="3" t="s">
        <v>17</v>
      </c>
      <c r="I3044" s="3" t="s">
        <v>43</v>
      </c>
      <c r="J3044" s="3">
        <v>255</v>
      </c>
      <c r="K3044" s="3">
        <v>56</v>
      </c>
      <c r="L3044" s="3">
        <v>0</v>
      </c>
      <c r="M3044" s="4">
        <f>PI()*(K3044/2)^2/1000+PI()*(L3044/2)^2/1000</f>
        <v>2.4630086404143978</v>
      </c>
      <c r="N3044" s="33">
        <v>0</v>
      </c>
      <c r="O3044" s="3">
        <v>17</v>
      </c>
      <c r="P3044" s="6">
        <v>7.1479999999999997</v>
      </c>
      <c r="Q3044" s="6">
        <v>10.782999999999999</v>
      </c>
      <c r="R3044" s="3">
        <v>10.51</v>
      </c>
      <c r="S3044" s="6">
        <v>0</v>
      </c>
      <c r="T3044" s="6">
        <f>R3044-S3044</f>
        <v>10.51</v>
      </c>
      <c r="U3044" s="3">
        <v>10.51</v>
      </c>
      <c r="V3044" s="6">
        <f>U3044-S3044</f>
        <v>10.51</v>
      </c>
      <c r="W3044" s="6">
        <f>100 - (1 - (((U3044-T3044)/U3044)+(S3044/T3044)))*100</f>
        <v>0</v>
      </c>
      <c r="X3044" s="23">
        <v>10.766999999999999</v>
      </c>
      <c r="Y3044" s="13">
        <f>(X3044-U3044)/U3044*100</f>
        <v>2.4452901998097021</v>
      </c>
      <c r="Z3044" s="14">
        <f>IF(W3044&gt;10,"NA",Y3044)</f>
        <v>2.4452901998097021</v>
      </c>
    </row>
    <row r="3045" spans="1:26" ht="19" x14ac:dyDescent="0.25">
      <c r="A3045" s="23">
        <v>3044</v>
      </c>
      <c r="B3045" s="5" t="s">
        <v>0</v>
      </c>
      <c r="C3045" s="3" t="s">
        <v>22</v>
      </c>
      <c r="D3045" s="3" t="s">
        <v>22</v>
      </c>
      <c r="E3045" s="3" t="s">
        <v>47</v>
      </c>
      <c r="F3045" s="3" t="s">
        <v>18</v>
      </c>
      <c r="G3045" s="3">
        <v>19</v>
      </c>
      <c r="H3045" s="3" t="s">
        <v>9</v>
      </c>
      <c r="I3045" s="3" t="s">
        <v>35</v>
      </c>
      <c r="J3045" s="3">
        <v>94</v>
      </c>
      <c r="K3045" s="3">
        <v>330</v>
      </c>
      <c r="L3045" s="3">
        <v>0</v>
      </c>
      <c r="M3045" s="4">
        <f>PI()*(K3045/2)^2/1000+PI()*(L3045/2)^2/1000</f>
        <v>85.529859993982114</v>
      </c>
      <c r="N3045" s="33">
        <v>0</v>
      </c>
      <c r="O3045" s="3">
        <v>1</v>
      </c>
      <c r="P3045" s="6">
        <v>7.8449999999999998</v>
      </c>
      <c r="Q3045" s="6">
        <v>24.344000000000001</v>
      </c>
      <c r="R3045" s="6">
        <v>23.896999999999998</v>
      </c>
      <c r="S3045" s="6">
        <v>0</v>
      </c>
      <c r="T3045" s="6">
        <f>R3045-S3045</f>
        <v>23.896999999999998</v>
      </c>
      <c r="U3045" s="6">
        <v>24.184000000000001</v>
      </c>
      <c r="V3045" s="6">
        <f>U3045-S3045</f>
        <v>24.184000000000001</v>
      </c>
      <c r="W3045" s="6">
        <f>100 - (1 - (((U3045-T3045)/U3045)+(S3045/T3045)))*100</f>
        <v>1.1867350314257408</v>
      </c>
      <c r="X3045" s="13">
        <v>24.606999999999999</v>
      </c>
      <c r="Y3045" s="13">
        <f>(X3045-U3045)/U3045*100</f>
        <v>1.7490903076414086</v>
      </c>
      <c r="Z3045" s="14">
        <f>IF(W3045&gt;10,"NA",Y3045)</f>
        <v>1.7490903076414086</v>
      </c>
    </row>
    <row r="3046" spans="1:26" ht="19" x14ac:dyDescent="0.25">
      <c r="A3046" s="23">
        <v>3045</v>
      </c>
      <c r="B3046" s="5" t="s">
        <v>0</v>
      </c>
      <c r="C3046" s="3" t="s">
        <v>22</v>
      </c>
      <c r="D3046" s="3" t="s">
        <v>22</v>
      </c>
      <c r="E3046" s="3" t="s">
        <v>47</v>
      </c>
      <c r="F3046" s="3" t="s">
        <v>18</v>
      </c>
      <c r="G3046" s="3">
        <v>19</v>
      </c>
      <c r="H3046" s="3" t="s">
        <v>9</v>
      </c>
      <c r="I3046" s="3" t="s">
        <v>35</v>
      </c>
      <c r="J3046" s="3">
        <v>94</v>
      </c>
      <c r="K3046" s="3">
        <v>330</v>
      </c>
      <c r="L3046" s="3">
        <v>0</v>
      </c>
      <c r="M3046" s="4">
        <f>PI()*(K3046/2)^2/1000+PI()*(L3046/2)^2/1000</f>
        <v>85.529859993982114</v>
      </c>
      <c r="N3046" s="33">
        <v>0</v>
      </c>
      <c r="O3046" s="3">
        <v>2</v>
      </c>
      <c r="P3046" s="6">
        <v>7.1139999999999999</v>
      </c>
      <c r="Q3046" s="6">
        <v>19.446999999999999</v>
      </c>
      <c r="R3046" s="6">
        <v>18.93</v>
      </c>
      <c r="S3046" s="6">
        <v>0</v>
      </c>
      <c r="T3046" s="6">
        <f>R3046-S3046</f>
        <v>18.93</v>
      </c>
      <c r="U3046" s="6">
        <v>20.088999999999999</v>
      </c>
      <c r="V3046" s="6">
        <f>U3046-S3046</f>
        <v>20.088999999999999</v>
      </c>
      <c r="W3046" s="6">
        <f>100 - (1 - (((U3046-T3046)/U3046)+(S3046/T3046)))*100</f>
        <v>5.7693264970879596</v>
      </c>
      <c r="X3046" s="13">
        <v>20.239999999999998</v>
      </c>
      <c r="Y3046" s="13">
        <f>(X3046-U3046)/U3046*100</f>
        <v>0.75165513465080291</v>
      </c>
      <c r="Z3046" s="14">
        <f>IF(W3046&gt;10,"NA",Y3046)</f>
        <v>0.75165513465080291</v>
      </c>
    </row>
    <row r="3047" spans="1:26" ht="19" x14ac:dyDescent="0.25">
      <c r="A3047" s="23">
        <v>3046</v>
      </c>
      <c r="B3047" s="5" t="s">
        <v>0</v>
      </c>
      <c r="C3047" s="3" t="s">
        <v>22</v>
      </c>
      <c r="D3047" s="3" t="s">
        <v>22</v>
      </c>
      <c r="E3047" s="3" t="s">
        <v>47</v>
      </c>
      <c r="F3047" s="3" t="s">
        <v>18</v>
      </c>
      <c r="G3047" s="3">
        <v>19</v>
      </c>
      <c r="H3047" s="3" t="s">
        <v>9</v>
      </c>
      <c r="I3047" s="3" t="s">
        <v>35</v>
      </c>
      <c r="J3047" s="3">
        <v>94</v>
      </c>
      <c r="K3047" s="3">
        <v>330</v>
      </c>
      <c r="L3047" s="3">
        <v>0</v>
      </c>
      <c r="M3047" s="4">
        <f>PI()*(K3047/2)^2/1000+PI()*(L3047/2)^2/1000</f>
        <v>85.529859993982114</v>
      </c>
      <c r="N3047" s="33">
        <v>0</v>
      </c>
      <c r="O3047" s="3">
        <v>3</v>
      </c>
      <c r="P3047" s="6">
        <v>7.7720000000000002</v>
      </c>
      <c r="Q3047" s="6">
        <v>24.263000000000002</v>
      </c>
      <c r="R3047" s="6">
        <v>23.763000000000002</v>
      </c>
      <c r="S3047" s="6">
        <v>0</v>
      </c>
      <c r="T3047" s="6">
        <f>R3047-S3047</f>
        <v>23.763000000000002</v>
      </c>
      <c r="U3047" s="6">
        <v>23.763000000000002</v>
      </c>
      <c r="V3047" s="6">
        <f>U3047-S3047</f>
        <v>23.763000000000002</v>
      </c>
      <c r="W3047" s="6">
        <f>100 - (1 - (((U3047-T3047)/U3047)+(S3047/T3047)))*100</f>
        <v>0</v>
      </c>
      <c r="X3047" s="13">
        <v>24.266999999999999</v>
      </c>
      <c r="Y3047" s="13">
        <f>(X3047-U3047)/U3047*100</f>
        <v>2.1209443252114535</v>
      </c>
      <c r="Z3047" s="14">
        <f>IF(W3047&gt;10,"NA",Y3047)</f>
        <v>2.1209443252114535</v>
      </c>
    </row>
    <row r="3048" spans="1:26" ht="19" x14ac:dyDescent="0.25">
      <c r="A3048" s="23">
        <v>3047</v>
      </c>
      <c r="B3048" s="5" t="s">
        <v>0</v>
      </c>
      <c r="C3048" s="3" t="s">
        <v>22</v>
      </c>
      <c r="D3048" s="3" t="s">
        <v>22</v>
      </c>
      <c r="E3048" s="3" t="s">
        <v>47</v>
      </c>
      <c r="F3048" s="3" t="s">
        <v>18</v>
      </c>
      <c r="G3048" s="3">
        <v>19</v>
      </c>
      <c r="H3048" s="3" t="s">
        <v>9</v>
      </c>
      <c r="I3048" s="3" t="s">
        <v>35</v>
      </c>
      <c r="J3048" s="3">
        <v>94</v>
      </c>
      <c r="K3048" s="3">
        <v>330</v>
      </c>
      <c r="L3048" s="3">
        <v>0</v>
      </c>
      <c r="M3048" s="4">
        <f>PI()*(K3048/2)^2/1000+PI()*(L3048/2)^2/1000</f>
        <v>85.529859993982114</v>
      </c>
      <c r="N3048" s="33">
        <v>0</v>
      </c>
      <c r="O3048" s="3">
        <v>4</v>
      </c>
      <c r="P3048" s="6">
        <v>5.8849999999999998</v>
      </c>
      <c r="Q3048" s="6">
        <v>12.492000000000001</v>
      </c>
      <c r="R3048" s="6">
        <v>12.055999999999999</v>
      </c>
      <c r="S3048" s="6">
        <v>0</v>
      </c>
      <c r="T3048" s="6">
        <f>R3048-S3048</f>
        <v>12.055999999999999</v>
      </c>
      <c r="U3048" s="6">
        <v>12.353</v>
      </c>
      <c r="V3048" s="6">
        <f>U3048-S3048</f>
        <v>12.353</v>
      </c>
      <c r="W3048" s="6">
        <f>100 - (1 - (((U3048-T3048)/U3048)+(S3048/T3048)))*100</f>
        <v>2.4042742653606552</v>
      </c>
      <c r="X3048" s="13">
        <v>12.57</v>
      </c>
      <c r="Y3048" s="13">
        <f>(X3048-U3048)/U3048*100</f>
        <v>1.7566583016271393</v>
      </c>
      <c r="Z3048" s="14">
        <f>IF(W3048&gt;10,"NA",Y3048)</f>
        <v>1.7566583016271393</v>
      </c>
    </row>
    <row r="3049" spans="1:26" ht="19" x14ac:dyDescent="0.25">
      <c r="A3049" s="23">
        <v>3048</v>
      </c>
      <c r="B3049" s="5" t="s">
        <v>0</v>
      </c>
      <c r="C3049" s="3" t="s">
        <v>22</v>
      </c>
      <c r="D3049" s="3" t="s">
        <v>22</v>
      </c>
      <c r="E3049" s="3" t="s">
        <v>47</v>
      </c>
      <c r="F3049" s="3" t="s">
        <v>18</v>
      </c>
      <c r="G3049" s="3">
        <v>19</v>
      </c>
      <c r="H3049" s="3" t="s">
        <v>17</v>
      </c>
      <c r="I3049" s="3" t="s">
        <v>35</v>
      </c>
      <c r="J3049" s="3">
        <v>94</v>
      </c>
      <c r="K3049" s="3">
        <v>330</v>
      </c>
      <c r="L3049" s="3">
        <v>0</v>
      </c>
      <c r="M3049" s="4">
        <f>PI()*(K3049/2)^2/1000+PI()*(L3049/2)^2/1000</f>
        <v>85.529859993982114</v>
      </c>
      <c r="N3049" s="33">
        <v>0</v>
      </c>
      <c r="O3049" s="3">
        <v>1</v>
      </c>
      <c r="P3049" s="6">
        <v>4.1219999999999999</v>
      </c>
      <c r="Q3049" s="6">
        <v>8.7080000000000002</v>
      </c>
      <c r="R3049" s="6">
        <v>8.484</v>
      </c>
      <c r="S3049" s="6">
        <v>0</v>
      </c>
      <c r="T3049" s="6">
        <f>R3049-S3049</f>
        <v>8.484</v>
      </c>
      <c r="U3049" s="6">
        <v>8.5009999999999994</v>
      </c>
      <c r="V3049" s="6">
        <f>U3049-S3049</f>
        <v>8.5009999999999994</v>
      </c>
      <c r="W3049" s="6">
        <f>100 - (1 - (((U3049-T3049)/U3049)+(S3049/T3049)))*100</f>
        <v>0.19997647335607383</v>
      </c>
      <c r="X3049" s="13">
        <v>8.6370000000000005</v>
      </c>
      <c r="Y3049" s="13">
        <f>(X3049-U3049)/U3049*100</f>
        <v>1.5998117868486181</v>
      </c>
      <c r="Z3049" s="14">
        <f>IF(W3049&gt;10,"NA",Y3049)</f>
        <v>1.5998117868486181</v>
      </c>
    </row>
    <row r="3050" spans="1:26" ht="19" x14ac:dyDescent="0.25">
      <c r="A3050" s="23">
        <v>3049</v>
      </c>
      <c r="B3050" s="5" t="s">
        <v>0</v>
      </c>
      <c r="C3050" s="3" t="s">
        <v>22</v>
      </c>
      <c r="D3050" s="3" t="s">
        <v>22</v>
      </c>
      <c r="E3050" s="3" t="s">
        <v>47</v>
      </c>
      <c r="F3050" s="3" t="s">
        <v>18</v>
      </c>
      <c r="G3050" s="3">
        <v>19</v>
      </c>
      <c r="H3050" s="3" t="s">
        <v>17</v>
      </c>
      <c r="I3050" s="3" t="s">
        <v>35</v>
      </c>
      <c r="J3050" s="3">
        <v>94</v>
      </c>
      <c r="K3050" s="3">
        <v>330</v>
      </c>
      <c r="L3050" s="3">
        <v>0</v>
      </c>
      <c r="M3050" s="4">
        <f>PI()*(K3050/2)^2/1000+PI()*(L3050/2)^2/1000</f>
        <v>85.529859993982114</v>
      </c>
      <c r="N3050" s="33">
        <v>0</v>
      </c>
      <c r="O3050" s="3">
        <v>2</v>
      </c>
      <c r="P3050" s="6">
        <v>7.1020000000000003</v>
      </c>
      <c r="Q3050" s="6">
        <v>19.439</v>
      </c>
      <c r="R3050" s="6">
        <v>19.010000000000002</v>
      </c>
      <c r="S3050" s="6">
        <v>0</v>
      </c>
      <c r="T3050" s="6">
        <f>R3050-S3050</f>
        <v>19.010000000000002</v>
      </c>
      <c r="U3050" s="6">
        <v>19.010000000000002</v>
      </c>
      <c r="V3050" s="6">
        <f>U3050-S3050</f>
        <v>19.010000000000002</v>
      </c>
      <c r="W3050" s="6">
        <f>100 - (1 - (((U3050-T3050)/U3050)+(S3050/T3050)))*100</f>
        <v>0</v>
      </c>
      <c r="X3050" s="13">
        <v>19.218</v>
      </c>
      <c r="Y3050" s="13">
        <f>(X3050-U3050)/U3050*100</f>
        <v>1.0941609679116169</v>
      </c>
      <c r="Z3050" s="14">
        <f>IF(W3050&gt;10,"NA",Y3050)</f>
        <v>1.0941609679116169</v>
      </c>
    </row>
    <row r="3051" spans="1:26" ht="19" x14ac:dyDescent="0.25">
      <c r="A3051" s="23">
        <v>3050</v>
      </c>
      <c r="B3051" s="5" t="s">
        <v>0</v>
      </c>
      <c r="C3051" s="3" t="s">
        <v>22</v>
      </c>
      <c r="D3051" s="3" t="s">
        <v>22</v>
      </c>
      <c r="E3051" s="3" t="s">
        <v>47</v>
      </c>
      <c r="F3051" s="3" t="s">
        <v>18</v>
      </c>
      <c r="G3051" s="3">
        <v>19</v>
      </c>
      <c r="H3051" s="3" t="s">
        <v>17</v>
      </c>
      <c r="I3051" s="3" t="s">
        <v>35</v>
      </c>
      <c r="J3051" s="3">
        <v>94</v>
      </c>
      <c r="K3051" s="3">
        <v>330</v>
      </c>
      <c r="L3051" s="3">
        <v>0</v>
      </c>
      <c r="M3051" s="4">
        <f>PI()*(K3051/2)^2/1000+PI()*(L3051/2)^2/1000</f>
        <v>85.529859993982114</v>
      </c>
      <c r="N3051" s="33">
        <v>0</v>
      </c>
      <c r="O3051" s="3">
        <v>3</v>
      </c>
      <c r="P3051" s="6">
        <v>5.6879999999999997</v>
      </c>
      <c r="Q3051" s="6">
        <v>13.446</v>
      </c>
      <c r="R3051" s="6">
        <v>13.097</v>
      </c>
      <c r="S3051" s="6">
        <v>0</v>
      </c>
      <c r="T3051" s="6">
        <f>R3051-S3051</f>
        <v>13.097</v>
      </c>
      <c r="U3051" s="6">
        <v>13.097</v>
      </c>
      <c r="V3051" s="6">
        <f>U3051-S3051</f>
        <v>13.097</v>
      </c>
      <c r="W3051" s="6">
        <f>100 - (1 - (((U3051-T3051)/U3051)+(S3051/T3051)))*100</f>
        <v>0</v>
      </c>
      <c r="X3051" s="13">
        <v>13.334</v>
      </c>
      <c r="Y3051" s="13">
        <f>(X3051-U3051)/U3051*100</f>
        <v>1.8095747117660539</v>
      </c>
      <c r="Z3051" s="14">
        <f>IF(W3051&gt;10,"NA",Y3051)</f>
        <v>1.8095747117660539</v>
      </c>
    </row>
    <row r="3052" spans="1:26" ht="19" x14ac:dyDescent="0.25">
      <c r="A3052" s="23">
        <v>3051</v>
      </c>
      <c r="B3052" s="5" t="s">
        <v>0</v>
      </c>
      <c r="C3052" s="3" t="s">
        <v>22</v>
      </c>
      <c r="D3052" s="3" t="s">
        <v>22</v>
      </c>
      <c r="E3052" s="3" t="s">
        <v>47</v>
      </c>
      <c r="F3052" s="3" t="s">
        <v>18</v>
      </c>
      <c r="G3052" s="3">
        <v>19</v>
      </c>
      <c r="H3052" s="3" t="s">
        <v>17</v>
      </c>
      <c r="I3052" s="3" t="s">
        <v>35</v>
      </c>
      <c r="J3052" s="3">
        <v>94</v>
      </c>
      <c r="K3052" s="3">
        <v>330</v>
      </c>
      <c r="L3052" s="3">
        <v>0</v>
      </c>
      <c r="M3052" s="4">
        <f>PI()*(K3052/2)^2/1000+PI()*(L3052/2)^2/1000</f>
        <v>85.529859993982114</v>
      </c>
      <c r="N3052" s="33">
        <v>0</v>
      </c>
      <c r="O3052" s="3">
        <v>4</v>
      </c>
      <c r="P3052" s="6">
        <v>6.7290000000000001</v>
      </c>
      <c r="Q3052" s="6">
        <v>20.428999999999998</v>
      </c>
      <c r="R3052" s="6">
        <v>19.975999999999999</v>
      </c>
      <c r="S3052" s="6">
        <v>0</v>
      </c>
      <c r="T3052" s="6">
        <f>R3052-S3052</f>
        <v>19.975999999999999</v>
      </c>
      <c r="U3052" s="6">
        <v>19.975999999999999</v>
      </c>
      <c r="V3052" s="6">
        <f>U3052-S3052</f>
        <v>19.975999999999999</v>
      </c>
      <c r="W3052" s="6">
        <f>100 - (1 - (((U3052-T3052)/U3052)+(S3052/T3052)))*100</f>
        <v>0</v>
      </c>
      <c r="X3052" s="13">
        <v>20.132000000000001</v>
      </c>
      <c r="Y3052" s="13">
        <f>(X3052-U3052)/U3052*100</f>
        <v>0.78093712454947117</v>
      </c>
      <c r="Z3052" s="14">
        <f>IF(W3052&gt;10,"NA",Y3052)</f>
        <v>0.78093712454947117</v>
      </c>
    </row>
    <row r="3053" spans="1:26" ht="19" x14ac:dyDescent="0.25">
      <c r="A3053" s="23">
        <v>3052</v>
      </c>
      <c r="B3053" s="5" t="s">
        <v>0</v>
      </c>
      <c r="C3053" s="3" t="s">
        <v>22</v>
      </c>
      <c r="D3053" s="3" t="s">
        <v>22</v>
      </c>
      <c r="E3053" s="3" t="s">
        <v>47</v>
      </c>
      <c r="F3053" s="3" t="s">
        <v>18</v>
      </c>
      <c r="G3053" s="3">
        <v>19</v>
      </c>
      <c r="H3053" s="3" t="s">
        <v>17</v>
      </c>
      <c r="I3053" s="3" t="s">
        <v>35</v>
      </c>
      <c r="J3053" s="3">
        <v>94</v>
      </c>
      <c r="K3053" s="3">
        <v>330</v>
      </c>
      <c r="L3053" s="3">
        <v>0</v>
      </c>
      <c r="M3053" s="4">
        <f>PI()*(K3053/2)^2/1000+PI()*(L3053/2)^2/1000</f>
        <v>85.529859993982114</v>
      </c>
      <c r="N3053" s="33">
        <v>0</v>
      </c>
      <c r="O3053" s="3">
        <v>5</v>
      </c>
      <c r="P3053" s="6">
        <v>7.45</v>
      </c>
      <c r="Q3053" s="6">
        <v>21.277999999999999</v>
      </c>
      <c r="R3053" s="6">
        <v>20.844999999999999</v>
      </c>
      <c r="S3053" s="6">
        <v>0</v>
      </c>
      <c r="T3053" s="6">
        <f>R3053-S3053</f>
        <v>20.844999999999999</v>
      </c>
      <c r="U3053" s="6">
        <v>20.844999999999999</v>
      </c>
      <c r="V3053" s="6">
        <f>U3053-S3053</f>
        <v>20.844999999999999</v>
      </c>
      <c r="W3053" s="6">
        <f>100 - (1 - (((U3053-T3053)/U3053)+(S3053/T3053)))*100</f>
        <v>0</v>
      </c>
      <c r="X3053" s="13">
        <v>21.164000000000001</v>
      </c>
      <c r="Y3053" s="13">
        <f>(X3053-U3053)/U3053*100</f>
        <v>1.53034300791558</v>
      </c>
      <c r="Z3053" s="14">
        <f>IF(W3053&gt;10,"NA",Y3053)</f>
        <v>1.53034300791558</v>
      </c>
    </row>
    <row r="3054" spans="1:26" ht="19" x14ac:dyDescent="0.25">
      <c r="A3054" s="23">
        <v>3053</v>
      </c>
      <c r="B3054" s="5" t="s">
        <v>0</v>
      </c>
      <c r="C3054" s="3" t="s">
        <v>22</v>
      </c>
      <c r="D3054" s="3" t="s">
        <v>22</v>
      </c>
      <c r="E3054" s="3" t="s">
        <v>47</v>
      </c>
      <c r="F3054" s="3" t="s">
        <v>18</v>
      </c>
      <c r="G3054" s="3">
        <v>19</v>
      </c>
      <c r="H3054" s="3" t="s">
        <v>17</v>
      </c>
      <c r="I3054" s="3" t="s">
        <v>35</v>
      </c>
      <c r="J3054" s="3">
        <v>94</v>
      </c>
      <c r="K3054" s="3">
        <v>330</v>
      </c>
      <c r="L3054" s="3">
        <v>0</v>
      </c>
      <c r="M3054" s="4">
        <f>PI()*(K3054/2)^2/1000+PI()*(L3054/2)^2/1000</f>
        <v>85.529859993982114</v>
      </c>
      <c r="N3054" s="33">
        <v>0</v>
      </c>
      <c r="O3054" s="3">
        <v>6</v>
      </c>
      <c r="P3054" s="6">
        <v>6.1760000000000002</v>
      </c>
      <c r="Q3054" s="6">
        <v>16.533000000000001</v>
      </c>
      <c r="R3054" s="6">
        <v>16.257000000000001</v>
      </c>
      <c r="S3054" s="6">
        <v>0</v>
      </c>
      <c r="T3054" s="6">
        <f>R3054-S3054</f>
        <v>16.257000000000001</v>
      </c>
      <c r="U3054" s="6">
        <v>16.445</v>
      </c>
      <c r="V3054" s="6">
        <f>U3054-S3054</f>
        <v>16.445</v>
      </c>
      <c r="W3054" s="6">
        <f>100 - (1 - (((U3054-T3054)/U3054)+(S3054/T3054)))*100</f>
        <v>1.1432046214654861</v>
      </c>
      <c r="X3054" s="13">
        <v>16.588000000000001</v>
      </c>
      <c r="Y3054" s="13">
        <f>(X3054-U3054)/U3054*100</f>
        <v>0.86956521739130854</v>
      </c>
      <c r="Z3054" s="14">
        <f>IF(W3054&gt;10,"NA",Y3054)</f>
        <v>0.86956521739130854</v>
      </c>
    </row>
    <row r="3055" spans="1:26" ht="19" x14ac:dyDescent="0.25">
      <c r="A3055" s="23">
        <v>3054</v>
      </c>
      <c r="B3055" s="5" t="s">
        <v>0</v>
      </c>
      <c r="C3055" s="3" t="s">
        <v>22</v>
      </c>
      <c r="D3055" s="3" t="s">
        <v>22</v>
      </c>
      <c r="E3055" s="3" t="s">
        <v>47</v>
      </c>
      <c r="F3055" s="3" t="s">
        <v>18</v>
      </c>
      <c r="G3055" s="3">
        <v>19</v>
      </c>
      <c r="H3055" s="3" t="s">
        <v>17</v>
      </c>
      <c r="I3055" s="3" t="s">
        <v>35</v>
      </c>
      <c r="J3055" s="3">
        <v>94</v>
      </c>
      <c r="K3055" s="3">
        <v>330</v>
      </c>
      <c r="L3055" s="3">
        <v>0</v>
      </c>
      <c r="M3055" s="4">
        <f>PI()*(K3055/2)^2/1000+PI()*(L3055/2)^2/1000</f>
        <v>85.529859993982114</v>
      </c>
      <c r="N3055" s="33">
        <v>0</v>
      </c>
      <c r="O3055" s="3">
        <v>7</v>
      </c>
      <c r="P3055" s="6">
        <v>4.46</v>
      </c>
      <c r="Q3055" s="6">
        <v>9.1110000000000007</v>
      </c>
      <c r="R3055" s="6">
        <v>8.7409999999999997</v>
      </c>
      <c r="S3055" s="6">
        <v>0</v>
      </c>
      <c r="T3055" s="6">
        <f>R3055-S3055</f>
        <v>8.7409999999999997</v>
      </c>
      <c r="U3055" s="6">
        <v>8.8780000000000001</v>
      </c>
      <c r="V3055" s="6">
        <f>U3055-S3055</f>
        <v>8.8780000000000001</v>
      </c>
      <c r="W3055" s="6">
        <f>100 - (1 - (((U3055-T3055)/U3055)+(S3055/T3055)))*100</f>
        <v>1.5431403469249858</v>
      </c>
      <c r="X3055" s="13">
        <v>9.0449999999999999</v>
      </c>
      <c r="Y3055" s="13">
        <f>(X3055-U3055)/U3055*100</f>
        <v>1.8810542915070942</v>
      </c>
      <c r="Z3055" s="14">
        <f>IF(W3055&gt;10,"NA",Y3055)</f>
        <v>1.8810542915070942</v>
      </c>
    </row>
    <row r="3056" spans="1:26" ht="19" x14ac:dyDescent="0.25">
      <c r="A3056" s="23">
        <v>3055</v>
      </c>
      <c r="B3056" s="5" t="s">
        <v>0</v>
      </c>
      <c r="C3056" s="3" t="s">
        <v>22</v>
      </c>
      <c r="D3056" s="3" t="s">
        <v>22</v>
      </c>
      <c r="E3056" s="3" t="s">
        <v>47</v>
      </c>
      <c r="F3056" s="3" t="s">
        <v>18</v>
      </c>
      <c r="G3056" s="3">
        <v>19</v>
      </c>
      <c r="H3056" s="3" t="s">
        <v>17</v>
      </c>
      <c r="I3056" s="3" t="s">
        <v>35</v>
      </c>
      <c r="J3056" s="3">
        <v>94</v>
      </c>
      <c r="K3056" s="3">
        <v>330</v>
      </c>
      <c r="L3056" s="3">
        <v>0</v>
      </c>
      <c r="M3056" s="4">
        <f>PI()*(K3056/2)^2/1000+PI()*(L3056/2)^2/1000</f>
        <v>85.529859993982114</v>
      </c>
      <c r="N3056" s="33">
        <v>0</v>
      </c>
      <c r="O3056" s="3">
        <v>8</v>
      </c>
      <c r="P3056" s="6">
        <v>6.4649999999999999</v>
      </c>
      <c r="Q3056" s="6">
        <v>21.986000000000001</v>
      </c>
      <c r="R3056" s="6">
        <v>21.526</v>
      </c>
      <c r="S3056" s="6">
        <v>0</v>
      </c>
      <c r="T3056" s="6">
        <f>R3056-S3056</f>
        <v>21.526</v>
      </c>
      <c r="U3056" s="6">
        <v>21.526</v>
      </c>
      <c r="V3056" s="6">
        <f>U3056-S3056</f>
        <v>21.526</v>
      </c>
      <c r="W3056" s="6">
        <f>100 - (1 - (((U3056-T3056)/U3056)+(S3056/T3056)))*100</f>
        <v>0</v>
      </c>
      <c r="X3056" s="13">
        <v>21.776</v>
      </c>
      <c r="Y3056" s="13">
        <f>(X3056-U3056)/U3056*100</f>
        <v>1.1613862306048499</v>
      </c>
      <c r="Z3056" s="14">
        <f>IF(W3056&gt;10,"NA",Y3056)</f>
        <v>1.1613862306048499</v>
      </c>
    </row>
    <row r="3057" spans="1:26" ht="19" x14ac:dyDescent="0.25">
      <c r="A3057" s="23">
        <v>3056</v>
      </c>
      <c r="B3057" s="5" t="s">
        <v>0</v>
      </c>
      <c r="C3057" s="3" t="s">
        <v>22</v>
      </c>
      <c r="D3057" s="3" t="s">
        <v>22</v>
      </c>
      <c r="E3057" s="3" t="s">
        <v>47</v>
      </c>
      <c r="F3057" s="3" t="s">
        <v>18</v>
      </c>
      <c r="G3057" s="3">
        <v>19</v>
      </c>
      <c r="H3057" s="3" t="s">
        <v>17</v>
      </c>
      <c r="I3057" s="3" t="s">
        <v>35</v>
      </c>
      <c r="J3057" s="3">
        <v>94</v>
      </c>
      <c r="K3057" s="3">
        <v>330</v>
      </c>
      <c r="L3057" s="3">
        <v>0</v>
      </c>
      <c r="M3057" s="4">
        <f>PI()*(K3057/2)^2/1000+PI()*(L3057/2)^2/1000</f>
        <v>85.529859993982114</v>
      </c>
      <c r="N3057" s="33">
        <v>0</v>
      </c>
      <c r="O3057" s="3">
        <v>9</v>
      </c>
      <c r="P3057" s="6">
        <v>4.2690000000000001</v>
      </c>
      <c r="Q3057" s="6">
        <v>8.2409999999999997</v>
      </c>
      <c r="R3057" s="6">
        <v>8.0050000000000008</v>
      </c>
      <c r="S3057" s="6">
        <v>0</v>
      </c>
      <c r="T3057" s="6">
        <f>R3057-S3057</f>
        <v>8.0050000000000008</v>
      </c>
      <c r="U3057" s="6">
        <v>8.0559999999999992</v>
      </c>
      <c r="V3057" s="6">
        <f>U3057-S3057</f>
        <v>8.0559999999999992</v>
      </c>
      <c r="W3057" s="6">
        <f>100 - (1 - (((U3057-T3057)/U3057)+(S3057/T3057)))*100</f>
        <v>0.63306852035748307</v>
      </c>
      <c r="X3057" s="13">
        <v>8.1660000000000004</v>
      </c>
      <c r="Y3057" s="13">
        <f>(X3057-U3057)/U3057*100</f>
        <v>1.3654419066534411</v>
      </c>
      <c r="Z3057" s="14">
        <f>IF(W3057&gt;10,"NA",Y3057)</f>
        <v>1.3654419066534411</v>
      </c>
    </row>
    <row r="3058" spans="1:26" ht="19" x14ac:dyDescent="0.25">
      <c r="A3058" s="23">
        <v>3057</v>
      </c>
      <c r="B3058" s="5" t="s">
        <v>0</v>
      </c>
      <c r="C3058" s="3" t="s">
        <v>22</v>
      </c>
      <c r="D3058" s="3" t="s">
        <v>22</v>
      </c>
      <c r="E3058" s="3" t="s">
        <v>47</v>
      </c>
      <c r="F3058" s="3" t="s">
        <v>18</v>
      </c>
      <c r="G3058" s="3">
        <v>19</v>
      </c>
      <c r="H3058" s="3" t="s">
        <v>17</v>
      </c>
      <c r="I3058" s="3" t="s">
        <v>35</v>
      </c>
      <c r="J3058" s="3">
        <v>94</v>
      </c>
      <c r="K3058" s="3">
        <v>330</v>
      </c>
      <c r="L3058" s="3">
        <v>0</v>
      </c>
      <c r="M3058" s="4">
        <f>PI()*(K3058/2)^2/1000+PI()*(L3058/2)^2/1000</f>
        <v>85.529859993982114</v>
      </c>
      <c r="N3058" s="33">
        <v>0</v>
      </c>
      <c r="O3058" s="3">
        <v>10</v>
      </c>
      <c r="P3058" s="6">
        <v>5.3319999999999999</v>
      </c>
      <c r="Q3058" s="6">
        <v>9.6940000000000008</v>
      </c>
      <c r="R3058" s="6">
        <v>9.4060000000000006</v>
      </c>
      <c r="S3058" s="6">
        <v>0</v>
      </c>
      <c r="T3058" s="6">
        <f>R3058-S3058</f>
        <v>9.4060000000000006</v>
      </c>
      <c r="U3058" s="6">
        <v>9.4190000000000005</v>
      </c>
      <c r="V3058" s="6">
        <f>U3058-S3058</f>
        <v>9.4190000000000005</v>
      </c>
      <c r="W3058" s="6">
        <f>100 - (1 - (((U3058-T3058)/U3058)+(S3058/T3058)))*100</f>
        <v>0.13801889797218792</v>
      </c>
      <c r="X3058" s="13">
        <v>9.532</v>
      </c>
      <c r="Y3058" s="13">
        <f>(X3058-U3058)/U3058*100</f>
        <v>1.1997027285274398</v>
      </c>
      <c r="Z3058" s="14">
        <f>IF(W3058&gt;10,"NA",Y3058)</f>
        <v>1.1997027285274398</v>
      </c>
    </row>
    <row r="3059" spans="1:26" ht="19" x14ac:dyDescent="0.25">
      <c r="A3059" s="23">
        <v>3058</v>
      </c>
      <c r="B3059" s="5" t="s">
        <v>0</v>
      </c>
      <c r="C3059" s="3" t="s">
        <v>22</v>
      </c>
      <c r="D3059" s="3" t="s">
        <v>22</v>
      </c>
      <c r="E3059" s="3" t="s">
        <v>47</v>
      </c>
      <c r="F3059" s="3" t="s">
        <v>18</v>
      </c>
      <c r="G3059" s="3">
        <v>19</v>
      </c>
      <c r="H3059" s="3" t="s">
        <v>17</v>
      </c>
      <c r="I3059" s="3" t="s">
        <v>35</v>
      </c>
      <c r="J3059" s="3">
        <v>94</v>
      </c>
      <c r="K3059" s="3">
        <v>330</v>
      </c>
      <c r="L3059" s="3">
        <v>0</v>
      </c>
      <c r="M3059" s="4">
        <f>PI()*(K3059/2)^2/1000+PI()*(L3059/2)^2/1000</f>
        <v>85.529859993982114</v>
      </c>
      <c r="N3059" s="33">
        <v>0</v>
      </c>
      <c r="O3059" s="3">
        <v>11</v>
      </c>
      <c r="P3059" s="6">
        <v>3.895</v>
      </c>
      <c r="Q3059" s="6">
        <v>6.2069999999999999</v>
      </c>
      <c r="R3059" s="6">
        <v>6.02</v>
      </c>
      <c r="S3059" s="6">
        <v>0</v>
      </c>
      <c r="T3059" s="6">
        <f>R3059-S3059</f>
        <v>6.02</v>
      </c>
      <c r="U3059" s="6">
        <v>6.0540000000000003</v>
      </c>
      <c r="V3059" s="6">
        <f>U3059-S3059</f>
        <v>6.0540000000000003</v>
      </c>
      <c r="W3059" s="6">
        <f>100 - (1 - (((U3059-T3059)/U3059)+(S3059/T3059)))*100</f>
        <v>0.56161215725141744</v>
      </c>
      <c r="X3059" s="13">
        <v>6.1189999999999998</v>
      </c>
      <c r="Y3059" s="13">
        <f>(X3059-U3059)/U3059*100</f>
        <v>1.073670300627676</v>
      </c>
      <c r="Z3059" s="14">
        <f>IF(W3059&gt;10,"NA",Y3059)</f>
        <v>1.073670300627676</v>
      </c>
    </row>
    <row r="3060" spans="1:26" ht="19" x14ac:dyDescent="0.25">
      <c r="A3060" s="23">
        <v>3059</v>
      </c>
      <c r="B3060" s="5" t="s">
        <v>0</v>
      </c>
      <c r="C3060" s="3" t="s">
        <v>22</v>
      </c>
      <c r="D3060" s="3" t="s">
        <v>22</v>
      </c>
      <c r="E3060" s="3" t="s">
        <v>47</v>
      </c>
      <c r="F3060" s="3" t="s">
        <v>18</v>
      </c>
      <c r="G3060" s="3">
        <v>20</v>
      </c>
      <c r="H3060" s="3" t="s">
        <v>9</v>
      </c>
      <c r="I3060" s="3" t="s">
        <v>13</v>
      </c>
      <c r="J3060" s="3">
        <v>24</v>
      </c>
      <c r="K3060" s="3">
        <v>32</v>
      </c>
      <c r="L3060" s="3">
        <v>0</v>
      </c>
      <c r="M3060" s="4">
        <f>PI()*(K3060/2)^2/1000+PI()*(L3060/2)^2/1000</f>
        <v>0.80424771931898709</v>
      </c>
      <c r="N3060" s="33">
        <v>0</v>
      </c>
      <c r="O3060" s="3">
        <v>1</v>
      </c>
      <c r="P3060" s="6">
        <v>5.7110000000000003</v>
      </c>
      <c r="Q3060" s="6">
        <v>12.765000000000001</v>
      </c>
      <c r="R3060" s="6">
        <v>12.448</v>
      </c>
      <c r="S3060" s="6">
        <v>0</v>
      </c>
      <c r="T3060" s="6">
        <f>R3060-S3060</f>
        <v>12.448</v>
      </c>
      <c r="U3060" s="6">
        <v>12.455</v>
      </c>
      <c r="V3060" s="6">
        <f>U3060-S3060</f>
        <v>12.455</v>
      </c>
      <c r="W3060" s="6">
        <f>100 - (1 - (((U3060-T3060)/U3060)+(S3060/T3060)))*100</f>
        <v>5.6202328382170208E-2</v>
      </c>
      <c r="X3060" s="13">
        <v>12.590999999999999</v>
      </c>
      <c r="Y3060" s="13">
        <f>(X3060-U3060)/U3060*100</f>
        <v>1.0919309514251243</v>
      </c>
      <c r="Z3060" s="14">
        <f>IF(W3060&gt;10,"NA",Y3060)</f>
        <v>1.0919309514251243</v>
      </c>
    </row>
    <row r="3061" spans="1:26" ht="19" x14ac:dyDescent="0.25">
      <c r="A3061" s="23">
        <v>3060</v>
      </c>
      <c r="B3061" s="5" t="s">
        <v>0</v>
      </c>
      <c r="C3061" s="3" t="s">
        <v>22</v>
      </c>
      <c r="D3061" s="3" t="s">
        <v>22</v>
      </c>
      <c r="E3061" s="3" t="s">
        <v>47</v>
      </c>
      <c r="F3061" s="3" t="s">
        <v>18</v>
      </c>
      <c r="G3061" s="3">
        <v>20</v>
      </c>
      <c r="H3061" s="3" t="s">
        <v>9</v>
      </c>
      <c r="I3061" s="3" t="s">
        <v>13</v>
      </c>
      <c r="J3061" s="3">
        <v>24</v>
      </c>
      <c r="K3061" s="3">
        <v>32</v>
      </c>
      <c r="L3061" s="3">
        <v>0</v>
      </c>
      <c r="M3061" s="4">
        <f>PI()*(K3061/2)^2/1000+PI()*(L3061/2)^2/1000</f>
        <v>0.80424771931898709</v>
      </c>
      <c r="N3061" s="33">
        <v>0</v>
      </c>
      <c r="O3061" s="3">
        <v>2</v>
      </c>
      <c r="P3061" s="6">
        <v>7.2519999999999998</v>
      </c>
      <c r="Q3061" s="6">
        <v>16.538</v>
      </c>
      <c r="R3061" s="6">
        <v>15.994999999999999</v>
      </c>
      <c r="S3061" s="6">
        <v>0</v>
      </c>
      <c r="T3061" s="6">
        <f>R3061-S3061</f>
        <v>15.994999999999999</v>
      </c>
      <c r="U3061" s="6">
        <f>R3061</f>
        <v>15.994999999999999</v>
      </c>
      <c r="V3061" s="6">
        <f>U3061-S3061</f>
        <v>15.994999999999999</v>
      </c>
      <c r="W3061" s="6">
        <f>100 - (1 - (((U3061-T3061)/U3061)+(S3061/T3061)))*100</f>
        <v>0</v>
      </c>
      <c r="X3061" s="13">
        <v>16.286000000000001</v>
      </c>
      <c r="Y3061" s="13">
        <f>(X3061-U3061)/U3061*100</f>
        <v>1.8193185370428393</v>
      </c>
      <c r="Z3061" s="14">
        <f>IF(W3061&gt;10,"NA",Y3061)</f>
        <v>1.8193185370428393</v>
      </c>
    </row>
    <row r="3062" spans="1:26" ht="19" x14ac:dyDescent="0.25">
      <c r="A3062" s="23">
        <v>3061</v>
      </c>
      <c r="B3062" s="5" t="s">
        <v>0</v>
      </c>
      <c r="C3062" s="3" t="s">
        <v>22</v>
      </c>
      <c r="D3062" s="3" t="s">
        <v>22</v>
      </c>
      <c r="E3062" s="3" t="s">
        <v>47</v>
      </c>
      <c r="F3062" s="3" t="s">
        <v>18</v>
      </c>
      <c r="G3062" s="3">
        <v>20</v>
      </c>
      <c r="H3062" s="3" t="s">
        <v>9</v>
      </c>
      <c r="I3062" s="3" t="s">
        <v>13</v>
      </c>
      <c r="J3062" s="3">
        <v>24</v>
      </c>
      <c r="K3062" s="3">
        <v>32</v>
      </c>
      <c r="L3062" s="3">
        <v>0</v>
      </c>
      <c r="M3062" s="4">
        <f>PI()*(K3062/2)^2/1000+PI()*(L3062/2)^2/1000</f>
        <v>0.80424771931898709</v>
      </c>
      <c r="N3062" s="33">
        <v>0</v>
      </c>
      <c r="O3062" s="3">
        <v>3</v>
      </c>
      <c r="P3062" s="6">
        <v>7.1109999999999998</v>
      </c>
      <c r="Q3062" s="6">
        <v>17.677</v>
      </c>
      <c r="R3062" s="6">
        <v>17.294</v>
      </c>
      <c r="S3062" s="6">
        <v>0</v>
      </c>
      <c r="T3062" s="6">
        <f>R3062-S3062</f>
        <v>17.294</v>
      </c>
      <c r="U3062" s="6">
        <f>R3062</f>
        <v>17.294</v>
      </c>
      <c r="V3062" s="6">
        <f>U3062-S3062</f>
        <v>17.294</v>
      </c>
      <c r="W3062" s="6">
        <f>100 - (1 - (((U3062-T3062)/U3062)+(S3062/T3062)))*100</f>
        <v>0</v>
      </c>
      <c r="X3062" s="13">
        <v>17.606000000000002</v>
      </c>
      <c r="Y3062" s="13">
        <f>(X3062-U3062)/U3062*100</f>
        <v>1.8040939054007239</v>
      </c>
      <c r="Z3062" s="14">
        <f>IF(W3062&gt;10,"NA",Y3062)</f>
        <v>1.8040939054007239</v>
      </c>
    </row>
    <row r="3063" spans="1:26" ht="19" x14ac:dyDescent="0.25">
      <c r="A3063" s="23">
        <v>3062</v>
      </c>
      <c r="B3063" s="5" t="s">
        <v>0</v>
      </c>
      <c r="C3063" s="3" t="s">
        <v>22</v>
      </c>
      <c r="D3063" s="3" t="s">
        <v>22</v>
      </c>
      <c r="E3063" s="3" t="s">
        <v>47</v>
      </c>
      <c r="F3063" s="3" t="s">
        <v>18</v>
      </c>
      <c r="G3063" s="3">
        <v>20</v>
      </c>
      <c r="H3063" s="3" t="s">
        <v>9</v>
      </c>
      <c r="I3063" s="3" t="s">
        <v>13</v>
      </c>
      <c r="J3063" s="3">
        <v>24</v>
      </c>
      <c r="K3063" s="3">
        <v>32</v>
      </c>
      <c r="L3063" s="3">
        <v>0</v>
      </c>
      <c r="M3063" s="4">
        <f>PI()*(K3063/2)^2/1000+PI()*(L3063/2)^2/1000</f>
        <v>0.80424771931898709</v>
      </c>
      <c r="N3063" s="33">
        <v>0</v>
      </c>
      <c r="O3063" s="3">
        <v>4</v>
      </c>
      <c r="P3063" s="6">
        <v>5.2089999999999996</v>
      </c>
      <c r="Q3063" s="6">
        <v>12.071999999999999</v>
      </c>
      <c r="R3063" s="6">
        <v>11.753</v>
      </c>
      <c r="S3063" s="6">
        <v>0</v>
      </c>
      <c r="T3063" s="6">
        <f>R3063-S3063</f>
        <v>11.753</v>
      </c>
      <c r="U3063" s="6">
        <f>R3063</f>
        <v>11.753</v>
      </c>
      <c r="V3063" s="6">
        <f>U3063-S3063</f>
        <v>11.753</v>
      </c>
      <c r="W3063" s="6">
        <f>100 - (1 - (((U3063-T3063)/U3063)+(S3063/T3063)))*100</f>
        <v>0</v>
      </c>
      <c r="X3063" s="13">
        <v>11.913</v>
      </c>
      <c r="Y3063" s="13">
        <f>(X3063-U3063)/U3063*100</f>
        <v>1.3613545477750373</v>
      </c>
      <c r="Z3063" s="14">
        <f>IF(W3063&gt;10,"NA",Y3063)</f>
        <v>1.3613545477750373</v>
      </c>
    </row>
    <row r="3064" spans="1:26" ht="19" x14ac:dyDescent="0.25">
      <c r="A3064" s="23">
        <v>3063</v>
      </c>
      <c r="B3064" s="5" t="s">
        <v>0</v>
      </c>
      <c r="C3064" s="3" t="s">
        <v>22</v>
      </c>
      <c r="D3064" s="3" t="s">
        <v>22</v>
      </c>
      <c r="E3064" s="3" t="s">
        <v>47</v>
      </c>
      <c r="F3064" s="3" t="s">
        <v>18</v>
      </c>
      <c r="G3064" s="3">
        <v>20</v>
      </c>
      <c r="H3064" s="3" t="s">
        <v>9</v>
      </c>
      <c r="I3064" s="3" t="s">
        <v>13</v>
      </c>
      <c r="J3064" s="3">
        <v>24</v>
      </c>
      <c r="K3064" s="3">
        <v>32</v>
      </c>
      <c r="L3064" s="3">
        <v>0</v>
      </c>
      <c r="M3064" s="4">
        <f>PI()*(K3064/2)^2/1000+PI()*(L3064/2)^2/1000</f>
        <v>0.80424771931898709</v>
      </c>
      <c r="N3064" s="33">
        <v>0</v>
      </c>
      <c r="O3064" s="3">
        <v>5</v>
      </c>
      <c r="P3064" s="6">
        <v>6.569</v>
      </c>
      <c r="Q3064" s="6">
        <v>13.388</v>
      </c>
      <c r="R3064" s="6">
        <v>12.906000000000001</v>
      </c>
      <c r="S3064" s="6">
        <v>0</v>
      </c>
      <c r="T3064" s="6">
        <f>R3064-S3064</f>
        <v>12.906000000000001</v>
      </c>
      <c r="U3064" s="6">
        <f>R3064</f>
        <v>12.906000000000001</v>
      </c>
      <c r="V3064" s="6">
        <f>U3064-S3064</f>
        <v>12.906000000000001</v>
      </c>
      <c r="W3064" s="6">
        <f>100 - (1 - (((U3064-T3064)/U3064)+(S3064/T3064)))*100</f>
        <v>0</v>
      </c>
      <c r="X3064" s="13">
        <v>13.215999999999999</v>
      </c>
      <c r="Y3064" s="13">
        <f>(X3064-U3064)/U3064*100</f>
        <v>2.4019835735316808</v>
      </c>
      <c r="Z3064" s="14">
        <f>IF(W3064&gt;10,"NA",Y3064)</f>
        <v>2.4019835735316808</v>
      </c>
    </row>
    <row r="3065" spans="1:26" ht="19" x14ac:dyDescent="0.25">
      <c r="A3065" s="23">
        <v>3064</v>
      </c>
      <c r="B3065" s="5" t="s">
        <v>0</v>
      </c>
      <c r="C3065" s="3" t="s">
        <v>22</v>
      </c>
      <c r="D3065" s="3" t="s">
        <v>22</v>
      </c>
      <c r="E3065" s="3" t="s">
        <v>47</v>
      </c>
      <c r="F3065" s="3" t="s">
        <v>18</v>
      </c>
      <c r="G3065" s="3">
        <v>20</v>
      </c>
      <c r="H3065" s="3" t="s">
        <v>9</v>
      </c>
      <c r="I3065" s="3" t="s">
        <v>13</v>
      </c>
      <c r="J3065" s="3">
        <v>24</v>
      </c>
      <c r="K3065" s="3">
        <v>32</v>
      </c>
      <c r="L3065" s="3">
        <v>0</v>
      </c>
      <c r="M3065" s="4">
        <f>PI()*(K3065/2)^2/1000+PI()*(L3065/2)^2/1000</f>
        <v>0.80424771931898709</v>
      </c>
      <c r="N3065" s="33">
        <v>0</v>
      </c>
      <c r="O3065" s="3">
        <v>6</v>
      </c>
      <c r="P3065" s="6">
        <v>6.6029999999999998</v>
      </c>
      <c r="Q3065" s="6">
        <v>15.771000000000001</v>
      </c>
      <c r="R3065" s="6">
        <v>15.307</v>
      </c>
      <c r="S3065" s="6">
        <v>0</v>
      </c>
      <c r="T3065" s="6">
        <f>R3065-S3065</f>
        <v>15.307</v>
      </c>
      <c r="U3065" s="6">
        <f>R3065</f>
        <v>15.307</v>
      </c>
      <c r="V3065" s="6">
        <f>U3065-S3065</f>
        <v>15.307</v>
      </c>
      <c r="W3065" s="6">
        <f>100 - (1 - (((U3065-T3065)/U3065)+(S3065/T3065)))*100</f>
        <v>0</v>
      </c>
      <c r="X3065" s="13">
        <v>15.534000000000001</v>
      </c>
      <c r="Y3065" s="13">
        <f>(X3065-U3065)/U3065*100</f>
        <v>1.4829816423858384</v>
      </c>
      <c r="Z3065" s="14">
        <f>IF(W3065&gt;10,"NA",Y3065)</f>
        <v>1.4829816423858384</v>
      </c>
    </row>
    <row r="3066" spans="1:26" ht="19" x14ac:dyDescent="0.25">
      <c r="A3066" s="23">
        <v>3065</v>
      </c>
      <c r="B3066" s="5" t="s">
        <v>0</v>
      </c>
      <c r="C3066" s="3" t="s">
        <v>22</v>
      </c>
      <c r="D3066" s="3" t="s">
        <v>22</v>
      </c>
      <c r="E3066" s="3" t="s">
        <v>47</v>
      </c>
      <c r="F3066" s="3" t="s">
        <v>18</v>
      </c>
      <c r="G3066" s="3">
        <v>21</v>
      </c>
      <c r="H3066" s="3" t="s">
        <v>9</v>
      </c>
      <c r="I3066" s="3" t="s">
        <v>43</v>
      </c>
      <c r="J3066" s="3">
        <v>54</v>
      </c>
      <c r="K3066" s="3">
        <v>180</v>
      </c>
      <c r="L3066" s="3">
        <v>159</v>
      </c>
      <c r="M3066" s="4">
        <f>PI()*(K3066/2)^2/1000+PI()*(L3066/2)^2/1000</f>
        <v>45.302551462928207</v>
      </c>
      <c r="N3066" s="33">
        <v>0</v>
      </c>
      <c r="O3066" s="3">
        <v>1</v>
      </c>
      <c r="P3066" s="6">
        <v>5.6870000000000003</v>
      </c>
      <c r="Q3066" s="6">
        <v>8.7870000000000008</v>
      </c>
      <c r="R3066" s="6">
        <v>8.423</v>
      </c>
      <c r="S3066" s="6">
        <v>0</v>
      </c>
      <c r="T3066" s="6">
        <f>R3066-S3066</f>
        <v>8.423</v>
      </c>
      <c r="U3066" s="6">
        <v>8.423</v>
      </c>
      <c r="V3066" s="6">
        <f>U3066-S3066</f>
        <v>8.423</v>
      </c>
      <c r="W3066" s="6">
        <f>100 - (1 - (((U3066-T3066)/U3066)+(S3066/T3066)))*100</f>
        <v>0</v>
      </c>
      <c r="X3066" s="13">
        <v>8.5519999999999996</v>
      </c>
      <c r="Y3066" s="13">
        <f>(X3066-U3066)/U3066*100</f>
        <v>1.5315208358067145</v>
      </c>
      <c r="Z3066" s="14">
        <f>IF(W3066&gt;10,"NA",Y3066)</f>
        <v>1.5315208358067145</v>
      </c>
    </row>
    <row r="3067" spans="1:26" ht="19" x14ac:dyDescent="0.25">
      <c r="A3067" s="23">
        <v>3066</v>
      </c>
      <c r="B3067" s="5" t="s">
        <v>0</v>
      </c>
      <c r="C3067" s="3" t="s">
        <v>22</v>
      </c>
      <c r="D3067" s="3" t="s">
        <v>22</v>
      </c>
      <c r="E3067" s="3" t="s">
        <v>47</v>
      </c>
      <c r="F3067" s="3" t="s">
        <v>18</v>
      </c>
      <c r="G3067" s="3">
        <v>21</v>
      </c>
      <c r="H3067" s="3" t="s">
        <v>9</v>
      </c>
      <c r="I3067" s="3" t="s">
        <v>43</v>
      </c>
      <c r="J3067" s="3">
        <v>54</v>
      </c>
      <c r="K3067" s="3">
        <v>180</v>
      </c>
      <c r="L3067" s="3">
        <v>159</v>
      </c>
      <c r="M3067" s="4">
        <f>PI()*(K3067/2)^2/1000+PI()*(L3067/2)^2/1000</f>
        <v>45.302551462928207</v>
      </c>
      <c r="N3067" s="33">
        <v>0</v>
      </c>
      <c r="O3067" s="3">
        <v>2</v>
      </c>
      <c r="P3067" s="6">
        <v>7.7279999999999998</v>
      </c>
      <c r="Q3067" s="6">
        <v>16.866</v>
      </c>
      <c r="R3067" s="6">
        <v>16.439</v>
      </c>
      <c r="S3067" s="6">
        <v>0</v>
      </c>
      <c r="T3067" s="6">
        <f>R3067-S3067</f>
        <v>16.439</v>
      </c>
      <c r="U3067" s="6">
        <v>16.495000000000001</v>
      </c>
      <c r="V3067" s="6">
        <f>U3067-S3067</f>
        <v>16.495000000000001</v>
      </c>
      <c r="W3067" s="6">
        <f>100 - (1 - (((U3067-T3067)/U3067)+(S3067/T3067)))*100</f>
        <v>0.33949681721733782</v>
      </c>
      <c r="X3067" s="13">
        <v>16.773</v>
      </c>
      <c r="Y3067" s="13">
        <f>(X3067-U3067)/U3067*100</f>
        <v>1.6853591997574944</v>
      </c>
      <c r="Z3067" s="14">
        <f>IF(W3067&gt;10,"NA",Y3067)</f>
        <v>1.6853591997574944</v>
      </c>
    </row>
    <row r="3068" spans="1:26" ht="19" x14ac:dyDescent="0.25">
      <c r="A3068" s="23">
        <v>3067</v>
      </c>
      <c r="B3068" s="5" t="s">
        <v>0</v>
      </c>
      <c r="C3068" s="3" t="s">
        <v>22</v>
      </c>
      <c r="D3068" s="3" t="s">
        <v>22</v>
      </c>
      <c r="E3068" s="3" t="s">
        <v>47</v>
      </c>
      <c r="F3068" s="3" t="s">
        <v>18</v>
      </c>
      <c r="G3068" s="3">
        <v>21</v>
      </c>
      <c r="H3068" s="3" t="s">
        <v>9</v>
      </c>
      <c r="I3068" s="3" t="s">
        <v>43</v>
      </c>
      <c r="J3068" s="3">
        <v>54</v>
      </c>
      <c r="K3068" s="3">
        <v>180</v>
      </c>
      <c r="L3068" s="3">
        <v>159</v>
      </c>
      <c r="M3068" s="4">
        <f>PI()*(K3068/2)^2/1000+PI()*(L3068/2)^2/1000</f>
        <v>45.302551462928207</v>
      </c>
      <c r="N3068" s="33">
        <v>0</v>
      </c>
      <c r="O3068" s="3">
        <v>3</v>
      </c>
      <c r="P3068" s="6">
        <v>7.3789999999999996</v>
      </c>
      <c r="Q3068" s="6">
        <v>17.239000000000001</v>
      </c>
      <c r="R3068" s="6">
        <v>16.783000000000001</v>
      </c>
      <c r="S3068" s="6">
        <v>0</v>
      </c>
      <c r="T3068" s="6">
        <f>R3068-S3068</f>
        <v>16.783000000000001</v>
      </c>
      <c r="U3068" s="6">
        <v>16.783000000000001</v>
      </c>
      <c r="V3068" s="6">
        <f>U3068-S3068</f>
        <v>16.783000000000001</v>
      </c>
      <c r="W3068" s="6">
        <f>100 - (1 - (((U3068-T3068)/U3068)+(S3068/T3068)))*100</f>
        <v>0</v>
      </c>
      <c r="X3068" s="13">
        <v>16.991</v>
      </c>
      <c r="Y3068" s="13">
        <f>(X3068-U3068)/U3068*100</f>
        <v>1.2393493415956527</v>
      </c>
      <c r="Z3068" s="14">
        <f>IF(W3068&gt;10,"NA",Y3068)</f>
        <v>1.2393493415956527</v>
      </c>
    </row>
    <row r="3069" spans="1:26" ht="19" x14ac:dyDescent="0.25">
      <c r="A3069" s="23">
        <v>3068</v>
      </c>
      <c r="B3069" s="5" t="s">
        <v>0</v>
      </c>
      <c r="C3069" s="3" t="s">
        <v>22</v>
      </c>
      <c r="D3069" s="3" t="s">
        <v>22</v>
      </c>
      <c r="E3069" s="3" t="s">
        <v>47</v>
      </c>
      <c r="F3069" s="3" t="s">
        <v>18</v>
      </c>
      <c r="G3069" s="3">
        <v>21</v>
      </c>
      <c r="H3069" s="3" t="s">
        <v>9</v>
      </c>
      <c r="I3069" s="3" t="s">
        <v>43</v>
      </c>
      <c r="J3069" s="3">
        <v>54</v>
      </c>
      <c r="K3069" s="3">
        <v>180</v>
      </c>
      <c r="L3069" s="3">
        <v>159</v>
      </c>
      <c r="M3069" s="4">
        <f>PI()*(K3069/2)^2/1000+PI()*(L3069/2)^2/1000</f>
        <v>45.302551462928207</v>
      </c>
      <c r="N3069" s="33">
        <v>0</v>
      </c>
      <c r="O3069" s="3">
        <v>4</v>
      </c>
      <c r="P3069" s="6">
        <v>7.9950000000000001</v>
      </c>
      <c r="Q3069" s="6">
        <v>18.593</v>
      </c>
      <c r="R3069" s="6">
        <v>18.202999999999999</v>
      </c>
      <c r="S3069" s="6">
        <v>0</v>
      </c>
      <c r="T3069" s="6">
        <f>R3069-S3069</f>
        <v>18.202999999999999</v>
      </c>
      <c r="U3069" s="6">
        <v>18.202999999999999</v>
      </c>
      <c r="V3069" s="6">
        <f>U3069-S3069</f>
        <v>18.202999999999999</v>
      </c>
      <c r="W3069" s="6">
        <f>100 - (1 - (((U3069-T3069)/U3069)+(S3069/T3069)))*100</f>
        <v>0</v>
      </c>
      <c r="X3069" s="13">
        <v>18.454999999999998</v>
      </c>
      <c r="Y3069" s="13">
        <f>(X3069-U3069)/U3069*100</f>
        <v>1.3843871889248964</v>
      </c>
      <c r="Z3069" s="14">
        <f>IF(W3069&gt;10,"NA",Y3069)</f>
        <v>1.3843871889248964</v>
      </c>
    </row>
    <row r="3070" spans="1:26" ht="19" x14ac:dyDescent="0.25">
      <c r="A3070" s="23">
        <v>3069</v>
      </c>
      <c r="B3070" s="5" t="s">
        <v>0</v>
      </c>
      <c r="C3070" s="3" t="s">
        <v>22</v>
      </c>
      <c r="D3070" s="3" t="s">
        <v>22</v>
      </c>
      <c r="E3070" s="3" t="s">
        <v>47</v>
      </c>
      <c r="F3070" s="3" t="s">
        <v>18</v>
      </c>
      <c r="G3070" s="3">
        <v>21</v>
      </c>
      <c r="H3070" s="3" t="s">
        <v>9</v>
      </c>
      <c r="I3070" s="3" t="s">
        <v>43</v>
      </c>
      <c r="J3070" s="3">
        <v>54</v>
      </c>
      <c r="K3070" s="3">
        <v>180</v>
      </c>
      <c r="L3070" s="3">
        <v>159</v>
      </c>
      <c r="M3070" s="4">
        <f>PI()*(K3070/2)^2/1000+PI()*(L3070/2)^2/1000</f>
        <v>45.302551462928207</v>
      </c>
      <c r="N3070" s="33">
        <v>0</v>
      </c>
      <c r="O3070" s="3">
        <v>5</v>
      </c>
      <c r="P3070" s="6">
        <v>6.6050000000000004</v>
      </c>
      <c r="Q3070" s="6">
        <v>13.685</v>
      </c>
      <c r="R3070" s="6">
        <v>13.265000000000001</v>
      </c>
      <c r="S3070" s="6">
        <v>0</v>
      </c>
      <c r="T3070" s="6">
        <f>R3070-S3070</f>
        <v>13.265000000000001</v>
      </c>
      <c r="U3070" s="6">
        <v>13.265000000000001</v>
      </c>
      <c r="V3070" s="6">
        <f>U3070-S3070</f>
        <v>13.265000000000001</v>
      </c>
      <c r="W3070" s="6">
        <f>100 - (1 - (((U3070-T3070)/U3070)+(S3070/T3070)))*100</f>
        <v>0</v>
      </c>
      <c r="X3070" s="13">
        <v>13.44</v>
      </c>
      <c r="Y3070" s="13">
        <f>(X3070-U3070)/U3070*100</f>
        <v>1.3192612137203086</v>
      </c>
      <c r="Z3070" s="14">
        <f>IF(W3070&gt;10,"NA",Y3070)</f>
        <v>1.3192612137203086</v>
      </c>
    </row>
    <row r="3071" spans="1:26" ht="19" x14ac:dyDescent="0.25">
      <c r="A3071" s="23">
        <v>3070</v>
      </c>
      <c r="B3071" s="5" t="s">
        <v>0</v>
      </c>
      <c r="C3071" s="3" t="s">
        <v>22</v>
      </c>
      <c r="D3071" s="3" t="s">
        <v>22</v>
      </c>
      <c r="E3071" s="3" t="s">
        <v>47</v>
      </c>
      <c r="F3071" s="3" t="s">
        <v>18</v>
      </c>
      <c r="G3071" s="3">
        <v>21</v>
      </c>
      <c r="H3071" s="3" t="s">
        <v>9</v>
      </c>
      <c r="I3071" s="3" t="s">
        <v>43</v>
      </c>
      <c r="J3071" s="3">
        <v>54</v>
      </c>
      <c r="K3071" s="3">
        <v>180</v>
      </c>
      <c r="L3071" s="3">
        <v>159</v>
      </c>
      <c r="M3071" s="4">
        <f>PI()*(K3071/2)^2/1000+PI()*(L3071/2)^2/1000</f>
        <v>45.302551462928207</v>
      </c>
      <c r="N3071" s="33">
        <v>0</v>
      </c>
      <c r="O3071" s="3">
        <v>6</v>
      </c>
      <c r="P3071" s="6">
        <v>4.78</v>
      </c>
      <c r="Q3071" s="6">
        <v>7.6159999999999997</v>
      </c>
      <c r="R3071" s="6">
        <v>7.3760000000000003</v>
      </c>
      <c r="S3071" s="6">
        <v>0</v>
      </c>
      <c r="T3071" s="6">
        <f>R3071-S3071</f>
        <v>7.3760000000000003</v>
      </c>
      <c r="U3071" s="6">
        <v>7.5880000000000001</v>
      </c>
      <c r="V3071" s="6">
        <f>U3071-S3071</f>
        <v>7.5880000000000001</v>
      </c>
      <c r="W3071" s="6">
        <f>100 - (1 - (((U3071-T3071)/U3071)+(S3071/T3071)))*100</f>
        <v>2.7938850817079555</v>
      </c>
      <c r="X3071" s="13">
        <v>7.6790000000000003</v>
      </c>
      <c r="Y3071" s="13">
        <f>(X3071-U3071)/U3071*100</f>
        <v>1.1992619926199286</v>
      </c>
      <c r="Z3071" s="14">
        <f>IF(W3071&gt;10,"NA",Y3071)</f>
        <v>1.1992619926199286</v>
      </c>
    </row>
    <row r="3072" spans="1:26" ht="19" x14ac:dyDescent="0.25">
      <c r="A3072" s="23">
        <v>3071</v>
      </c>
      <c r="B3072" s="5" t="s">
        <v>0</v>
      </c>
      <c r="C3072" s="3" t="s">
        <v>22</v>
      </c>
      <c r="D3072" s="3" t="s">
        <v>22</v>
      </c>
      <c r="E3072" s="3" t="s">
        <v>47</v>
      </c>
      <c r="F3072" s="3" t="s">
        <v>18</v>
      </c>
      <c r="G3072" s="3">
        <v>21</v>
      </c>
      <c r="H3072" s="3" t="s">
        <v>9</v>
      </c>
      <c r="I3072" s="3" t="s">
        <v>43</v>
      </c>
      <c r="J3072" s="3">
        <v>54</v>
      </c>
      <c r="K3072" s="3">
        <v>180</v>
      </c>
      <c r="L3072" s="3">
        <v>159</v>
      </c>
      <c r="M3072" s="4">
        <f>PI()*(K3072/2)^2/1000+PI()*(L3072/2)^2/1000</f>
        <v>45.302551462928207</v>
      </c>
      <c r="N3072" s="33">
        <v>0</v>
      </c>
      <c r="O3072" s="3">
        <v>7</v>
      </c>
      <c r="P3072" s="6">
        <v>6.8280000000000003</v>
      </c>
      <c r="Q3072" s="6">
        <v>13.195</v>
      </c>
      <c r="R3072" s="6">
        <v>12.893000000000001</v>
      </c>
      <c r="S3072" s="6">
        <v>0</v>
      </c>
      <c r="T3072" s="6">
        <f>R3072-S3072</f>
        <v>12.893000000000001</v>
      </c>
      <c r="U3072" s="6">
        <v>12.893000000000001</v>
      </c>
      <c r="V3072" s="6">
        <f>U3072-S3072</f>
        <v>12.893000000000001</v>
      </c>
      <c r="W3072" s="6">
        <f>100 - (1 - (((U3072-T3072)/U3072)+(S3072/T3072)))*100</f>
        <v>0</v>
      </c>
      <c r="X3072" s="13">
        <v>13.053000000000001</v>
      </c>
      <c r="Y3072" s="13">
        <f>(X3072-U3072)/U3072*100</f>
        <v>1.2409834794074315</v>
      </c>
      <c r="Z3072" s="14">
        <f>IF(W3072&gt;10,"NA",Y3072)</f>
        <v>1.2409834794074315</v>
      </c>
    </row>
    <row r="3073" spans="1:26" ht="19" x14ac:dyDescent="0.25">
      <c r="A3073" s="23">
        <v>3072</v>
      </c>
      <c r="B3073" s="5" t="s">
        <v>0</v>
      </c>
      <c r="C3073" s="3" t="s">
        <v>22</v>
      </c>
      <c r="D3073" s="3" t="s">
        <v>22</v>
      </c>
      <c r="E3073" s="3" t="s">
        <v>47</v>
      </c>
      <c r="F3073" s="3" t="s">
        <v>18</v>
      </c>
      <c r="G3073" s="3">
        <v>21</v>
      </c>
      <c r="H3073" s="3" t="s">
        <v>17</v>
      </c>
      <c r="I3073" s="3" t="s">
        <v>43</v>
      </c>
      <c r="J3073" s="3">
        <v>54</v>
      </c>
      <c r="K3073" s="3">
        <v>180</v>
      </c>
      <c r="L3073" s="3">
        <v>159</v>
      </c>
      <c r="M3073" s="4">
        <f>PI()*(K3073/2)^2/1000+PI()*(L3073/2)^2/1000</f>
        <v>45.302551462928207</v>
      </c>
      <c r="N3073" s="33">
        <v>0</v>
      </c>
      <c r="O3073" s="3">
        <v>1</v>
      </c>
      <c r="P3073" s="6">
        <v>6.1219999999999999</v>
      </c>
      <c r="Q3073" s="6">
        <v>12.031000000000001</v>
      </c>
      <c r="R3073" s="6">
        <v>11.683</v>
      </c>
      <c r="S3073" s="6">
        <v>0</v>
      </c>
      <c r="T3073" s="6">
        <f>R3073-S3073</f>
        <v>11.683</v>
      </c>
      <c r="U3073" s="3">
        <v>11.715999999999999</v>
      </c>
      <c r="V3073" s="6">
        <f>U3073-S3073</f>
        <v>11.715999999999999</v>
      </c>
      <c r="W3073" s="6">
        <f>100 - (1 - (((U3073-T3073)/U3073)+(S3073/T3073)))*100</f>
        <v>0.28166609764423356</v>
      </c>
      <c r="X3073" s="23">
        <v>11.792</v>
      </c>
      <c r="Y3073" s="13">
        <f>(X3073-U3073)/U3073*100</f>
        <v>0.64868555821099794</v>
      </c>
      <c r="Z3073" s="14">
        <f>IF(W3073&gt;10,"NA",Y3073)</f>
        <v>0.64868555821099794</v>
      </c>
    </row>
    <row r="3074" spans="1:26" ht="19" x14ac:dyDescent="0.25">
      <c r="A3074" s="23">
        <v>3073</v>
      </c>
      <c r="B3074" s="5" t="s">
        <v>0</v>
      </c>
      <c r="C3074" s="3" t="s">
        <v>22</v>
      </c>
      <c r="D3074" s="3" t="s">
        <v>22</v>
      </c>
      <c r="E3074" s="3" t="s">
        <v>47</v>
      </c>
      <c r="F3074" s="3" t="s">
        <v>18</v>
      </c>
      <c r="G3074" s="3">
        <v>21</v>
      </c>
      <c r="H3074" s="3" t="s">
        <v>17</v>
      </c>
      <c r="I3074" s="3" t="s">
        <v>43</v>
      </c>
      <c r="J3074" s="3">
        <v>54</v>
      </c>
      <c r="K3074" s="3">
        <v>180</v>
      </c>
      <c r="L3074" s="3">
        <v>159</v>
      </c>
      <c r="M3074" s="4">
        <f>PI()*(K3074/2)^2/1000+PI()*(L3074/2)^2/1000</f>
        <v>45.302551462928207</v>
      </c>
      <c r="N3074" s="33">
        <v>0</v>
      </c>
      <c r="O3074" s="3">
        <v>2</v>
      </c>
      <c r="P3074" s="6">
        <v>5.6040000000000001</v>
      </c>
      <c r="Q3074" s="6">
        <v>10.257999999999999</v>
      </c>
      <c r="R3074" s="6">
        <v>9.875</v>
      </c>
      <c r="S3074" s="6">
        <v>0</v>
      </c>
      <c r="T3074" s="6">
        <f>R3074-S3074</f>
        <v>9.875</v>
      </c>
      <c r="U3074" s="3">
        <v>9.875</v>
      </c>
      <c r="V3074" s="6">
        <f>U3074-S3074</f>
        <v>9.875</v>
      </c>
      <c r="W3074" s="6">
        <f>100 - (1 - (((U3074-T3074)/U3074)+(S3074/T3074)))*100</f>
        <v>0</v>
      </c>
      <c r="X3074" s="23">
        <v>9.984</v>
      </c>
      <c r="Y3074" s="13">
        <f>(X3074-U3074)/U3074*100</f>
        <v>1.1037974683544303</v>
      </c>
      <c r="Z3074" s="14">
        <f>IF(W3074&gt;10,"NA",Y3074)</f>
        <v>1.1037974683544303</v>
      </c>
    </row>
    <row r="3075" spans="1:26" ht="19" x14ac:dyDescent="0.25">
      <c r="A3075" s="23">
        <v>3074</v>
      </c>
      <c r="B3075" s="5" t="s">
        <v>0</v>
      </c>
      <c r="C3075" s="3" t="s">
        <v>22</v>
      </c>
      <c r="D3075" s="3" t="s">
        <v>22</v>
      </c>
      <c r="E3075" s="3" t="s">
        <v>47</v>
      </c>
      <c r="F3075" s="3" t="s">
        <v>18</v>
      </c>
      <c r="G3075" s="3">
        <v>21</v>
      </c>
      <c r="H3075" s="3" t="s">
        <v>17</v>
      </c>
      <c r="I3075" s="3" t="s">
        <v>43</v>
      </c>
      <c r="J3075" s="3">
        <v>54</v>
      </c>
      <c r="K3075" s="3">
        <v>180</v>
      </c>
      <c r="L3075" s="3">
        <v>159</v>
      </c>
      <c r="M3075" s="4">
        <f>PI()*(K3075/2)^2/1000+PI()*(L3075/2)^2/1000</f>
        <v>45.302551462928207</v>
      </c>
      <c r="N3075" s="33">
        <v>0</v>
      </c>
      <c r="O3075" s="3">
        <v>3</v>
      </c>
      <c r="P3075" s="6">
        <v>3.7120000000000002</v>
      </c>
      <c r="Q3075" s="6">
        <v>4.1790000000000003</v>
      </c>
      <c r="R3075" s="6">
        <v>4.0330000000000004</v>
      </c>
      <c r="S3075" s="6">
        <v>0</v>
      </c>
      <c r="T3075" s="6">
        <f>R3075-S3075</f>
        <v>4.0330000000000004</v>
      </c>
      <c r="U3075" s="3">
        <v>4.0330000000000004</v>
      </c>
      <c r="V3075" s="6">
        <f>U3075-S3075</f>
        <v>4.0330000000000004</v>
      </c>
      <c r="W3075" s="6">
        <f>100 - (1 - (((U3075-T3075)/U3075)+(S3075/T3075)))*100</f>
        <v>0</v>
      </c>
      <c r="X3075" s="23">
        <v>4.0759999999999996</v>
      </c>
      <c r="Y3075" s="13">
        <f>(X3075-U3075)/U3075*100</f>
        <v>1.0662038184973779</v>
      </c>
      <c r="Z3075" s="14">
        <f>IF(W3075&gt;10,"NA",Y3075)</f>
        <v>1.0662038184973779</v>
      </c>
    </row>
    <row r="3076" spans="1:26" ht="19" x14ac:dyDescent="0.25">
      <c r="A3076" s="23">
        <v>3075</v>
      </c>
      <c r="B3076" s="5" t="s">
        <v>0</v>
      </c>
      <c r="C3076" s="3" t="s">
        <v>22</v>
      </c>
      <c r="D3076" s="3" t="s">
        <v>22</v>
      </c>
      <c r="E3076" s="3" t="s">
        <v>47</v>
      </c>
      <c r="F3076" s="3" t="s">
        <v>18</v>
      </c>
      <c r="G3076" s="3">
        <v>21</v>
      </c>
      <c r="H3076" s="3" t="s">
        <v>17</v>
      </c>
      <c r="I3076" s="3" t="s">
        <v>43</v>
      </c>
      <c r="J3076" s="3">
        <v>54</v>
      </c>
      <c r="K3076" s="3">
        <v>180</v>
      </c>
      <c r="L3076" s="3">
        <v>159</v>
      </c>
      <c r="M3076" s="4">
        <f>PI()*(K3076/2)^2/1000+PI()*(L3076/2)^2/1000</f>
        <v>45.302551462928207</v>
      </c>
      <c r="N3076" s="33">
        <v>0</v>
      </c>
      <c r="O3076" s="3">
        <v>4</v>
      </c>
      <c r="P3076" s="6">
        <v>6.2649999999999997</v>
      </c>
      <c r="Q3076" s="6">
        <v>10.882999999999999</v>
      </c>
      <c r="R3076" s="6">
        <v>10.566000000000001</v>
      </c>
      <c r="S3076" s="6">
        <v>0</v>
      </c>
      <c r="T3076" s="6">
        <f>R3076-S3076</f>
        <v>10.566000000000001</v>
      </c>
      <c r="U3076" s="3">
        <v>10.566000000000001</v>
      </c>
      <c r="V3076" s="6">
        <f>U3076-S3076</f>
        <v>10.566000000000001</v>
      </c>
      <c r="W3076" s="6">
        <f>100 - (1 - (((U3076-T3076)/U3076)+(S3076/T3076)))*100</f>
        <v>0</v>
      </c>
      <c r="X3076" s="23">
        <v>10.677</v>
      </c>
      <c r="Y3076" s="13">
        <f>(X3076-U3076)/U3076*100</f>
        <v>1.0505394662123686</v>
      </c>
      <c r="Z3076" s="14">
        <f>IF(W3076&gt;10,"NA",Y3076)</f>
        <v>1.0505394662123686</v>
      </c>
    </row>
    <row r="3077" spans="1:26" ht="19" x14ac:dyDescent="0.25">
      <c r="A3077" s="23">
        <v>3076</v>
      </c>
      <c r="B3077" s="5" t="s">
        <v>0</v>
      </c>
      <c r="C3077" s="3" t="s">
        <v>22</v>
      </c>
      <c r="D3077" s="3" t="s">
        <v>22</v>
      </c>
      <c r="E3077" s="3" t="s">
        <v>47</v>
      </c>
      <c r="F3077" s="3" t="s">
        <v>18</v>
      </c>
      <c r="G3077" s="3">
        <v>21</v>
      </c>
      <c r="H3077" s="3" t="s">
        <v>17</v>
      </c>
      <c r="I3077" s="3" t="s">
        <v>43</v>
      </c>
      <c r="J3077" s="3">
        <v>54</v>
      </c>
      <c r="K3077" s="3">
        <v>180</v>
      </c>
      <c r="L3077" s="3">
        <v>159</v>
      </c>
      <c r="M3077" s="4">
        <f>PI()*(K3077/2)^2/1000+PI()*(L3077/2)^2/1000</f>
        <v>45.302551462928207</v>
      </c>
      <c r="N3077" s="33">
        <v>0</v>
      </c>
      <c r="O3077" s="3">
        <v>5</v>
      </c>
      <c r="P3077" s="6">
        <v>4.7679999999999998</v>
      </c>
      <c r="Q3077" s="6">
        <v>6.5940000000000003</v>
      </c>
      <c r="R3077" s="6">
        <v>6.3390000000000004</v>
      </c>
      <c r="S3077" s="6">
        <v>0</v>
      </c>
      <c r="T3077" s="6">
        <f>R3077-S3077</f>
        <v>6.3390000000000004</v>
      </c>
      <c r="U3077" s="3">
        <v>6.3390000000000004</v>
      </c>
      <c r="V3077" s="6">
        <f>U3077-S3077</f>
        <v>6.3390000000000004</v>
      </c>
      <c r="W3077" s="6">
        <f>100 - (1 - (((U3077-T3077)/U3077)+(S3077/T3077)))*100</f>
        <v>0</v>
      </c>
      <c r="X3077" s="23">
        <v>6.4370000000000003</v>
      </c>
      <c r="Y3077" s="13">
        <f>(X3077-U3077)/U3077*100</f>
        <v>1.5459851711626418</v>
      </c>
      <c r="Z3077" s="14">
        <f>IF(W3077&gt;10,"NA",Y3077)</f>
        <v>1.5459851711626418</v>
      </c>
    </row>
    <row r="3078" spans="1:26" ht="19" x14ac:dyDescent="0.25">
      <c r="A3078" s="23">
        <v>3077</v>
      </c>
      <c r="B3078" s="5" t="s">
        <v>0</v>
      </c>
      <c r="C3078" s="3" t="s">
        <v>22</v>
      </c>
      <c r="D3078" s="3" t="s">
        <v>22</v>
      </c>
      <c r="E3078" s="3" t="s">
        <v>47</v>
      </c>
      <c r="F3078" s="3" t="s">
        <v>18</v>
      </c>
      <c r="G3078" s="3">
        <v>21</v>
      </c>
      <c r="H3078" s="3" t="s">
        <v>17</v>
      </c>
      <c r="I3078" s="3" t="s">
        <v>43</v>
      </c>
      <c r="J3078" s="3">
        <v>54</v>
      </c>
      <c r="K3078" s="3">
        <v>180</v>
      </c>
      <c r="L3078" s="3">
        <v>159</v>
      </c>
      <c r="M3078" s="4">
        <f>PI()*(K3078/2)^2/1000+PI()*(L3078/2)^2/1000</f>
        <v>45.302551462928207</v>
      </c>
      <c r="N3078" s="33">
        <v>0</v>
      </c>
      <c r="O3078" s="3">
        <v>6</v>
      </c>
      <c r="P3078" s="6">
        <v>2.7890000000000001</v>
      </c>
      <c r="Q3078" s="6">
        <v>2.1789999999999998</v>
      </c>
      <c r="R3078" s="6">
        <v>2.0030000000000001</v>
      </c>
      <c r="S3078" s="6">
        <v>0</v>
      </c>
      <c r="T3078" s="6">
        <f>R3078-S3078</f>
        <v>2.0030000000000001</v>
      </c>
      <c r="U3078" s="3">
        <v>2.0030000000000001</v>
      </c>
      <c r="V3078" s="6">
        <f>U3078-S3078</f>
        <v>2.0030000000000001</v>
      </c>
      <c r="W3078" s="6">
        <f>100 - (1 - (((U3078-T3078)/U3078)+(S3078/T3078)))*100</f>
        <v>0</v>
      </c>
      <c r="X3078" s="23">
        <v>2.0190000000000001</v>
      </c>
      <c r="Y3078" s="13">
        <f>(X3078-U3078)/U3078*100</f>
        <v>0.79880179730404455</v>
      </c>
      <c r="Z3078" s="14">
        <f>IF(W3078&gt;10,"NA",Y3078)</f>
        <v>0.79880179730404455</v>
      </c>
    </row>
    <row r="3079" spans="1:26" ht="19" x14ac:dyDescent="0.25">
      <c r="A3079" s="23">
        <v>3078</v>
      </c>
      <c r="B3079" s="5" t="s">
        <v>0</v>
      </c>
      <c r="C3079" s="3" t="s">
        <v>22</v>
      </c>
      <c r="D3079" s="3" t="s">
        <v>22</v>
      </c>
      <c r="E3079" s="3" t="s">
        <v>47</v>
      </c>
      <c r="F3079" s="3" t="s">
        <v>18</v>
      </c>
      <c r="G3079" s="3">
        <v>21</v>
      </c>
      <c r="H3079" s="3" t="s">
        <v>17</v>
      </c>
      <c r="I3079" s="3" t="s">
        <v>43</v>
      </c>
      <c r="J3079" s="3">
        <v>54</v>
      </c>
      <c r="K3079" s="3">
        <v>180</v>
      </c>
      <c r="L3079" s="3">
        <v>159</v>
      </c>
      <c r="M3079" s="4">
        <f>PI()*(K3079/2)^2/1000+PI()*(L3079/2)^2/1000</f>
        <v>45.302551462928207</v>
      </c>
      <c r="N3079" s="33">
        <v>0</v>
      </c>
      <c r="O3079" s="3">
        <v>7</v>
      </c>
      <c r="P3079" s="6">
        <v>3.3279999999999998</v>
      </c>
      <c r="Q3079" s="6">
        <v>4.5209999999999999</v>
      </c>
      <c r="R3079" s="6">
        <v>4.383</v>
      </c>
      <c r="S3079" s="6">
        <v>0</v>
      </c>
      <c r="T3079" s="6">
        <f>R3079-S3079</f>
        <v>4.383</v>
      </c>
      <c r="U3079" s="3">
        <v>4.383</v>
      </c>
      <c r="V3079" s="6">
        <f>U3079-S3079</f>
        <v>4.383</v>
      </c>
      <c r="W3079" s="6">
        <f>100 - (1 - (((U3079-T3079)/U3079)+(S3079/T3079)))*100</f>
        <v>0</v>
      </c>
      <c r="X3079" s="23">
        <v>4.4420000000000002</v>
      </c>
      <c r="Y3079" s="13">
        <f>(X3079-U3079)/U3079*100</f>
        <v>1.3461099703399535</v>
      </c>
      <c r="Z3079" s="14">
        <f>IF(W3079&gt;10,"NA",Y3079)</f>
        <v>1.3461099703399535</v>
      </c>
    </row>
    <row r="3080" spans="1:26" ht="19" x14ac:dyDescent="0.25">
      <c r="A3080" s="23">
        <v>3079</v>
      </c>
      <c r="B3080" s="5" t="s">
        <v>0</v>
      </c>
      <c r="C3080" s="3" t="s">
        <v>22</v>
      </c>
      <c r="D3080" s="3" t="s">
        <v>22</v>
      </c>
      <c r="E3080" s="3" t="s">
        <v>47</v>
      </c>
      <c r="F3080" s="3" t="s">
        <v>18</v>
      </c>
      <c r="G3080" s="3">
        <v>21</v>
      </c>
      <c r="H3080" s="3" t="s">
        <v>17</v>
      </c>
      <c r="I3080" s="3" t="s">
        <v>43</v>
      </c>
      <c r="J3080" s="3">
        <v>54</v>
      </c>
      <c r="K3080" s="3">
        <v>180</v>
      </c>
      <c r="L3080" s="3">
        <v>159</v>
      </c>
      <c r="M3080" s="4">
        <f>PI()*(K3080/2)^2/1000+PI()*(L3080/2)^2/1000</f>
        <v>45.302551462928207</v>
      </c>
      <c r="N3080" s="33">
        <v>0</v>
      </c>
      <c r="O3080" s="3">
        <v>8</v>
      </c>
      <c r="P3080" s="6">
        <v>3.2170000000000001</v>
      </c>
      <c r="Q3080" s="6">
        <v>4.2030000000000003</v>
      </c>
      <c r="R3080" s="6">
        <v>3.88</v>
      </c>
      <c r="S3080" s="6">
        <v>0</v>
      </c>
      <c r="T3080" s="6">
        <f>R3080-S3080</f>
        <v>3.88</v>
      </c>
      <c r="U3080" s="3">
        <v>3.891</v>
      </c>
      <c r="V3080" s="6">
        <f>U3080-S3080</f>
        <v>3.891</v>
      </c>
      <c r="W3080" s="6">
        <f>100 - (1 - (((U3080-T3080)/U3080)+(S3080/T3080)))*100</f>
        <v>0.28270367514777206</v>
      </c>
      <c r="X3080" s="23">
        <v>3.9540000000000002</v>
      </c>
      <c r="Y3080" s="13">
        <f>(X3080-U3080)/U3080*100</f>
        <v>1.6191210485736358</v>
      </c>
      <c r="Z3080" s="14">
        <f>IF(W3080&gt;10,"NA",Y3080)</f>
        <v>1.6191210485736358</v>
      </c>
    </row>
    <row r="3081" spans="1:26" ht="19" x14ac:dyDescent="0.25">
      <c r="A3081" s="23">
        <v>3080</v>
      </c>
      <c r="B3081" s="5" t="s">
        <v>0</v>
      </c>
      <c r="C3081" s="3" t="s">
        <v>22</v>
      </c>
      <c r="D3081" s="3" t="s">
        <v>22</v>
      </c>
      <c r="E3081" s="3" t="s">
        <v>47</v>
      </c>
      <c r="F3081" s="3" t="s">
        <v>18</v>
      </c>
      <c r="G3081" s="3">
        <v>21</v>
      </c>
      <c r="H3081" s="3" t="s">
        <v>17</v>
      </c>
      <c r="I3081" s="3" t="s">
        <v>43</v>
      </c>
      <c r="J3081" s="3">
        <v>54</v>
      </c>
      <c r="K3081" s="3">
        <v>180</v>
      </c>
      <c r="L3081" s="3">
        <v>159</v>
      </c>
      <c r="M3081" s="4">
        <f>PI()*(K3081/2)^2/1000+PI()*(L3081/2)^2/1000</f>
        <v>45.302551462928207</v>
      </c>
      <c r="N3081" s="33">
        <v>0</v>
      </c>
      <c r="O3081" s="3">
        <v>9</v>
      </c>
      <c r="P3081" s="6">
        <v>3.923</v>
      </c>
      <c r="Q3081" s="6">
        <v>6.1920000000000002</v>
      </c>
      <c r="R3081" s="6">
        <v>5.9489999999999998</v>
      </c>
      <c r="S3081" s="6">
        <v>0</v>
      </c>
      <c r="T3081" s="6">
        <f>R3081-S3081</f>
        <v>5.9489999999999998</v>
      </c>
      <c r="U3081" s="3">
        <v>6</v>
      </c>
      <c r="V3081" s="6">
        <f>U3081-S3081</f>
        <v>6</v>
      </c>
      <c r="W3081" s="6">
        <f>100 - (1 - (((U3081-T3081)/U3081)+(S3081/T3081)))*100</f>
        <v>0.85000000000000853</v>
      </c>
      <c r="X3081" s="23">
        <v>6.0730000000000004</v>
      </c>
      <c r="Y3081" s="13">
        <f>(X3081-U3081)/U3081*100</f>
        <v>1.2166666666666734</v>
      </c>
      <c r="Z3081" s="14">
        <f>IF(W3081&gt;10,"NA",Y3081)</f>
        <v>1.2166666666666734</v>
      </c>
    </row>
    <row r="3082" spans="1:26" ht="19" x14ac:dyDescent="0.25">
      <c r="A3082" s="23">
        <v>3081</v>
      </c>
      <c r="B3082" s="5" t="s">
        <v>0</v>
      </c>
      <c r="C3082" s="3" t="s">
        <v>22</v>
      </c>
      <c r="D3082" s="3" t="s">
        <v>22</v>
      </c>
      <c r="E3082" s="3" t="s">
        <v>47</v>
      </c>
      <c r="F3082" s="3" t="s">
        <v>18</v>
      </c>
      <c r="G3082" s="3">
        <v>21</v>
      </c>
      <c r="H3082" s="3" t="s">
        <v>17</v>
      </c>
      <c r="I3082" s="3" t="s">
        <v>43</v>
      </c>
      <c r="J3082" s="3">
        <v>54</v>
      </c>
      <c r="K3082" s="3">
        <v>180</v>
      </c>
      <c r="L3082" s="3">
        <v>159</v>
      </c>
      <c r="M3082" s="4">
        <f>PI()*(K3082/2)^2/1000+PI()*(L3082/2)^2/1000</f>
        <v>45.302551462928207</v>
      </c>
      <c r="N3082" s="33">
        <v>0</v>
      </c>
      <c r="O3082" s="3">
        <v>10</v>
      </c>
      <c r="P3082" s="6">
        <v>5.4560000000000004</v>
      </c>
      <c r="Q3082" s="6">
        <v>8.9600000000000009</v>
      </c>
      <c r="R3082" s="6">
        <v>8.6389999999999993</v>
      </c>
      <c r="S3082" s="6">
        <v>0</v>
      </c>
      <c r="T3082" s="6">
        <f>R3082-S3082</f>
        <v>8.6389999999999993</v>
      </c>
      <c r="U3082" s="3">
        <v>8.6389999999999993</v>
      </c>
      <c r="V3082" s="6">
        <f>U3082-S3082</f>
        <v>8.6389999999999993</v>
      </c>
      <c r="W3082" s="6">
        <f>100 - (1 - (((U3082-T3082)/U3082)+(S3082/T3082)))*100</f>
        <v>0</v>
      </c>
      <c r="X3082" s="23">
        <v>8.782</v>
      </c>
      <c r="Y3082" s="13">
        <f>(X3082-U3082)/U3082*100</f>
        <v>1.6552841764093145</v>
      </c>
      <c r="Z3082" s="14">
        <f>IF(W3082&gt;10,"NA",Y3082)</f>
        <v>1.6552841764093145</v>
      </c>
    </row>
    <row r="3083" spans="1:26" ht="19" x14ac:dyDescent="0.25">
      <c r="A3083" s="23">
        <v>3082</v>
      </c>
      <c r="B3083" s="5" t="s">
        <v>0</v>
      </c>
      <c r="C3083" s="3" t="s">
        <v>22</v>
      </c>
      <c r="D3083" s="3" t="s">
        <v>22</v>
      </c>
      <c r="E3083" s="3" t="s">
        <v>47</v>
      </c>
      <c r="F3083" s="3" t="s">
        <v>18</v>
      </c>
      <c r="G3083" s="3">
        <v>21</v>
      </c>
      <c r="H3083" s="3" t="s">
        <v>17</v>
      </c>
      <c r="I3083" s="3" t="s">
        <v>43</v>
      </c>
      <c r="J3083" s="3">
        <v>54</v>
      </c>
      <c r="K3083" s="3">
        <v>180</v>
      </c>
      <c r="L3083" s="3">
        <v>159</v>
      </c>
      <c r="M3083" s="4">
        <f>PI()*(K3083/2)^2/1000+PI()*(L3083/2)^2/1000</f>
        <v>45.302551462928207</v>
      </c>
      <c r="N3083" s="33">
        <v>0</v>
      </c>
      <c r="O3083" s="3">
        <v>11</v>
      </c>
      <c r="P3083" s="6">
        <v>5.9720000000000004</v>
      </c>
      <c r="Q3083" s="6">
        <v>10.722</v>
      </c>
      <c r="R3083" s="6">
        <v>10.435</v>
      </c>
      <c r="S3083" s="6">
        <v>0</v>
      </c>
      <c r="T3083" s="6">
        <f>R3083-S3083</f>
        <v>10.435</v>
      </c>
      <c r="U3083" s="3">
        <v>10.435</v>
      </c>
      <c r="V3083" s="6">
        <f>U3083-S3083</f>
        <v>10.435</v>
      </c>
      <c r="W3083" s="6">
        <f>100 - (1 - (((U3083-T3083)/U3083)+(S3083/T3083)))*100</f>
        <v>0</v>
      </c>
      <c r="X3083" s="23">
        <v>10.555</v>
      </c>
      <c r="Y3083" s="13">
        <f>(X3083-U3083)/U3083*100</f>
        <v>1.1499760421657808</v>
      </c>
      <c r="Z3083" s="14">
        <f>IF(W3083&gt;10,"NA",Y3083)</f>
        <v>1.1499760421657808</v>
      </c>
    </row>
    <row r="3084" spans="1:26" ht="19" x14ac:dyDescent="0.25">
      <c r="A3084" s="23">
        <v>3083</v>
      </c>
      <c r="B3084" s="5" t="s">
        <v>0</v>
      </c>
      <c r="C3084" s="3" t="s">
        <v>22</v>
      </c>
      <c r="D3084" s="3" t="s">
        <v>22</v>
      </c>
      <c r="E3084" s="3" t="s">
        <v>47</v>
      </c>
      <c r="F3084" s="3" t="s">
        <v>18</v>
      </c>
      <c r="G3084" s="3">
        <v>21</v>
      </c>
      <c r="H3084" s="3" t="s">
        <v>17</v>
      </c>
      <c r="I3084" s="3" t="s">
        <v>43</v>
      </c>
      <c r="J3084" s="3">
        <v>54</v>
      </c>
      <c r="K3084" s="3">
        <v>180</v>
      </c>
      <c r="L3084" s="3">
        <v>159</v>
      </c>
      <c r="M3084" s="4">
        <f>PI()*(K3084/2)^2/1000+PI()*(L3084/2)^2/1000</f>
        <v>45.302551462928207</v>
      </c>
      <c r="N3084" s="33">
        <v>0</v>
      </c>
      <c r="O3084" s="3">
        <v>12</v>
      </c>
      <c r="P3084" s="6">
        <v>5.0629999999999997</v>
      </c>
      <c r="Q3084" s="6">
        <v>9.19</v>
      </c>
      <c r="R3084" s="6">
        <v>8.9649999999999999</v>
      </c>
      <c r="S3084" s="6">
        <v>0</v>
      </c>
      <c r="T3084" s="6">
        <f>R3084-S3084</f>
        <v>8.9649999999999999</v>
      </c>
      <c r="U3084" s="3">
        <v>8.9649999999999999</v>
      </c>
      <c r="V3084" s="6">
        <f>U3084-S3084</f>
        <v>8.9649999999999999</v>
      </c>
      <c r="W3084" s="6">
        <f>100 - (1 - (((U3084-T3084)/U3084)+(S3084/T3084)))*100</f>
        <v>0</v>
      </c>
      <c r="X3084" s="23">
        <v>9.0239999999999991</v>
      </c>
      <c r="Y3084" s="13">
        <f>(X3084-U3084)/U3084*100</f>
        <v>0.65811489124371758</v>
      </c>
      <c r="Z3084" s="14">
        <f>IF(W3084&gt;10,"NA",Y3084)</f>
        <v>0.65811489124371758</v>
      </c>
    </row>
    <row r="3085" spans="1:26" ht="19" x14ac:dyDescent="0.25">
      <c r="A3085" s="23">
        <v>3084</v>
      </c>
      <c r="B3085" s="5" t="s">
        <v>0</v>
      </c>
      <c r="C3085" s="3" t="s">
        <v>22</v>
      </c>
      <c r="D3085" s="3" t="s">
        <v>22</v>
      </c>
      <c r="E3085" s="3" t="s">
        <v>47</v>
      </c>
      <c r="F3085" s="3" t="s">
        <v>18</v>
      </c>
      <c r="G3085" s="3">
        <v>21</v>
      </c>
      <c r="H3085" s="3" t="s">
        <v>17</v>
      </c>
      <c r="I3085" s="3" t="s">
        <v>43</v>
      </c>
      <c r="J3085" s="3">
        <v>54</v>
      </c>
      <c r="K3085" s="3">
        <v>180</v>
      </c>
      <c r="L3085" s="3">
        <v>159</v>
      </c>
      <c r="M3085" s="4">
        <f>PI()*(K3085/2)^2/1000+PI()*(L3085/2)^2/1000</f>
        <v>45.302551462928207</v>
      </c>
      <c r="N3085" s="33">
        <v>0</v>
      </c>
      <c r="O3085" s="3">
        <v>13</v>
      </c>
      <c r="P3085" s="6">
        <v>3.4729999999999999</v>
      </c>
      <c r="Q3085" s="6">
        <v>3.3540000000000001</v>
      </c>
      <c r="R3085" s="6">
        <v>3.173</v>
      </c>
      <c r="S3085" s="6">
        <v>0</v>
      </c>
      <c r="T3085" s="6">
        <f>R3085-S3085</f>
        <v>3.173</v>
      </c>
      <c r="U3085" s="3">
        <v>3.173</v>
      </c>
      <c r="V3085" s="6">
        <f>U3085-S3085</f>
        <v>3.173</v>
      </c>
      <c r="W3085" s="6">
        <f>100 - (1 - (((U3085-T3085)/U3085)+(S3085/T3085)))*100</f>
        <v>0</v>
      </c>
      <c r="X3085" s="23">
        <v>3.1960000000000002</v>
      </c>
      <c r="Y3085" s="13">
        <f>(X3085-U3085)/U3085*100</f>
        <v>0.72486605735897036</v>
      </c>
      <c r="Z3085" s="14">
        <f>IF(W3085&gt;10,"NA",Y3085)</f>
        <v>0.72486605735897036</v>
      </c>
    </row>
    <row r="3086" spans="1:26" ht="19" x14ac:dyDescent="0.25">
      <c r="A3086" s="23">
        <v>3085</v>
      </c>
      <c r="B3086" s="5" t="s">
        <v>0</v>
      </c>
      <c r="C3086" s="3" t="s">
        <v>22</v>
      </c>
      <c r="D3086" s="3" t="s">
        <v>22</v>
      </c>
      <c r="E3086" s="3" t="s">
        <v>47</v>
      </c>
      <c r="F3086" s="3" t="s">
        <v>18</v>
      </c>
      <c r="G3086" s="3">
        <v>21</v>
      </c>
      <c r="H3086" s="3" t="s">
        <v>17</v>
      </c>
      <c r="I3086" s="3" t="s">
        <v>43</v>
      </c>
      <c r="J3086" s="3">
        <v>54</v>
      </c>
      <c r="K3086" s="3">
        <v>180</v>
      </c>
      <c r="L3086" s="3">
        <v>159</v>
      </c>
      <c r="M3086" s="4">
        <f>PI()*(K3086/2)^2/1000+PI()*(L3086/2)^2/1000</f>
        <v>45.302551462928207</v>
      </c>
      <c r="N3086" s="33">
        <v>0</v>
      </c>
      <c r="O3086" s="3">
        <v>14</v>
      </c>
      <c r="P3086" s="6">
        <v>5.1479999999999997</v>
      </c>
      <c r="Q3086" s="6">
        <v>8.1329999999999991</v>
      </c>
      <c r="R3086" s="6">
        <v>7.9269999999999996</v>
      </c>
      <c r="S3086" s="6">
        <v>0</v>
      </c>
      <c r="T3086" s="6">
        <f>R3086-S3086</f>
        <v>7.9269999999999996</v>
      </c>
      <c r="U3086" s="3">
        <v>7.9269999999999996</v>
      </c>
      <c r="V3086" s="6">
        <f>U3086-S3086</f>
        <v>7.9269999999999996</v>
      </c>
      <c r="W3086" s="6">
        <f>100 - (1 - (((U3086-T3086)/U3086)+(S3086/T3086)))*100</f>
        <v>0</v>
      </c>
      <c r="X3086" s="23">
        <v>7.98</v>
      </c>
      <c r="Y3086" s="13">
        <f>(X3086-U3086)/U3086*100</f>
        <v>0.66860098397881707</v>
      </c>
      <c r="Z3086" s="14">
        <f>IF(W3086&gt;10,"NA",Y3086)</f>
        <v>0.66860098397881707</v>
      </c>
    </row>
    <row r="3087" spans="1:26" ht="19" x14ac:dyDescent="0.25">
      <c r="A3087" s="23">
        <v>3086</v>
      </c>
      <c r="B3087" s="5" t="s">
        <v>0</v>
      </c>
      <c r="C3087" s="3" t="s">
        <v>22</v>
      </c>
      <c r="D3087" s="3" t="s">
        <v>22</v>
      </c>
      <c r="E3087" s="3" t="s">
        <v>47</v>
      </c>
      <c r="F3087" s="3" t="s">
        <v>18</v>
      </c>
      <c r="G3087" s="3">
        <v>22</v>
      </c>
      <c r="H3087" s="3" t="s">
        <v>9</v>
      </c>
      <c r="I3087" s="3" t="s">
        <v>56</v>
      </c>
      <c r="J3087" s="3">
        <v>61</v>
      </c>
      <c r="K3087" s="3">
        <v>100</v>
      </c>
      <c r="L3087" s="3">
        <v>0</v>
      </c>
      <c r="M3087" s="4">
        <f>PI()*(K3087/2)^2/1000+PI()*(L3087/2)^2/1000</f>
        <v>7.8539816339744828</v>
      </c>
      <c r="N3087" s="33">
        <v>0</v>
      </c>
      <c r="O3087" s="3">
        <v>1</v>
      </c>
      <c r="P3087" s="6">
        <v>5.9729999999999999</v>
      </c>
      <c r="Q3087" s="6">
        <v>11.763999999999999</v>
      </c>
      <c r="R3087" s="3">
        <v>11.428000000000001</v>
      </c>
      <c r="S3087" s="6">
        <v>0</v>
      </c>
      <c r="T3087" s="6">
        <f>R3087-S3087</f>
        <v>11.428000000000001</v>
      </c>
      <c r="U3087" s="3">
        <v>11.428000000000001</v>
      </c>
      <c r="V3087" s="6">
        <f>U3087-S3087</f>
        <v>11.428000000000001</v>
      </c>
      <c r="W3087" s="6">
        <f>100 - (1 - (((U3087-T3087)/U3087)+(S3087/T3087)))*100</f>
        <v>0</v>
      </c>
      <c r="X3087" s="23">
        <v>11.597</v>
      </c>
      <c r="Y3087" s="13">
        <f>(X3087-U3087)/U3087*100</f>
        <v>1.4788239411970483</v>
      </c>
      <c r="Z3087" s="14">
        <f>IF(W3087&gt;10,"NA",Y3087)</f>
        <v>1.4788239411970483</v>
      </c>
    </row>
    <row r="3088" spans="1:26" ht="19" x14ac:dyDescent="0.25">
      <c r="A3088" s="23">
        <v>3087</v>
      </c>
      <c r="B3088" s="5" t="s">
        <v>0</v>
      </c>
      <c r="C3088" s="3" t="s">
        <v>22</v>
      </c>
      <c r="D3088" s="3" t="s">
        <v>22</v>
      </c>
      <c r="E3088" s="3" t="s">
        <v>47</v>
      </c>
      <c r="F3088" s="3" t="s">
        <v>18</v>
      </c>
      <c r="G3088" s="3">
        <v>22</v>
      </c>
      <c r="H3088" s="3" t="s">
        <v>9</v>
      </c>
      <c r="I3088" s="3" t="s">
        <v>56</v>
      </c>
      <c r="J3088" s="3">
        <v>61</v>
      </c>
      <c r="K3088" s="3">
        <v>100</v>
      </c>
      <c r="L3088" s="3">
        <v>0</v>
      </c>
      <c r="M3088" s="4">
        <f>PI()*(K3088/2)^2/1000+PI()*(L3088/2)^2/1000</f>
        <v>7.8539816339744828</v>
      </c>
      <c r="N3088" s="33">
        <v>0</v>
      </c>
      <c r="O3088" s="3">
        <v>2</v>
      </c>
      <c r="P3088" s="6">
        <v>4.5709999999999997</v>
      </c>
      <c r="Q3088" s="6">
        <v>10.75</v>
      </c>
      <c r="R3088" s="3">
        <v>10.395</v>
      </c>
      <c r="S3088" s="6">
        <v>0</v>
      </c>
      <c r="T3088" s="6">
        <f>R3088-S3088</f>
        <v>10.395</v>
      </c>
      <c r="U3088" s="3">
        <v>10.481999999999999</v>
      </c>
      <c r="V3088" s="6">
        <f>U3088-S3088</f>
        <v>10.481999999999999</v>
      </c>
      <c r="W3088" s="6">
        <f>100 - (1 - (((U3088-T3088)/U3088)+(S3088/T3088)))*100</f>
        <v>0.82999427590154085</v>
      </c>
      <c r="X3088" s="23">
        <v>10.628</v>
      </c>
      <c r="Y3088" s="13">
        <f>(X3088-U3088)/U3088*100</f>
        <v>1.3928639572600725</v>
      </c>
      <c r="Z3088" s="14">
        <f>IF(W3088&gt;10,"NA",Y3088)</f>
        <v>1.3928639572600725</v>
      </c>
    </row>
    <row r="3089" spans="1:26" ht="19" x14ac:dyDescent="0.25">
      <c r="A3089" s="23">
        <v>3088</v>
      </c>
      <c r="B3089" s="5" t="s">
        <v>0</v>
      </c>
      <c r="C3089" s="3" t="s">
        <v>22</v>
      </c>
      <c r="D3089" s="3" t="s">
        <v>22</v>
      </c>
      <c r="E3089" s="3" t="s">
        <v>47</v>
      </c>
      <c r="F3089" s="3" t="s">
        <v>18</v>
      </c>
      <c r="G3089" s="3">
        <v>22</v>
      </c>
      <c r="H3089" s="3" t="s">
        <v>9</v>
      </c>
      <c r="I3089" s="3" t="s">
        <v>56</v>
      </c>
      <c r="J3089" s="3">
        <v>61</v>
      </c>
      <c r="K3089" s="3">
        <v>100</v>
      </c>
      <c r="L3089" s="3">
        <v>0</v>
      </c>
      <c r="M3089" s="4">
        <f>PI()*(K3089/2)^2/1000+PI()*(L3089/2)^2/1000</f>
        <v>7.8539816339744828</v>
      </c>
      <c r="N3089" s="33">
        <v>0</v>
      </c>
      <c r="O3089" s="3">
        <v>3</v>
      </c>
      <c r="P3089" s="6">
        <v>5.17</v>
      </c>
      <c r="Q3089" s="6">
        <v>7.343</v>
      </c>
      <c r="R3089" s="3">
        <v>7.06</v>
      </c>
      <c r="S3089" s="6">
        <v>0</v>
      </c>
      <c r="T3089" s="6">
        <f>R3089-S3089</f>
        <v>7.06</v>
      </c>
      <c r="U3089" s="3">
        <v>7.06</v>
      </c>
      <c r="V3089" s="6">
        <f>U3089-S3089</f>
        <v>7.06</v>
      </c>
      <c r="W3089" s="6">
        <f>100 - (1 - (((U3089-T3089)/U3089)+(S3089/T3089)))*100</f>
        <v>0</v>
      </c>
      <c r="X3089" s="23">
        <v>7.1769999999999996</v>
      </c>
      <c r="Y3089" s="13">
        <f>(X3089-U3089)/U3089*100</f>
        <v>1.6572237960339944</v>
      </c>
      <c r="Z3089" s="14">
        <f>IF(W3089&gt;10,"NA",Y3089)</f>
        <v>1.6572237960339944</v>
      </c>
    </row>
    <row r="3090" spans="1:26" ht="19" x14ac:dyDescent="0.25">
      <c r="A3090" s="23">
        <v>3089</v>
      </c>
      <c r="B3090" s="5" t="s">
        <v>0</v>
      </c>
      <c r="C3090" s="3" t="s">
        <v>22</v>
      </c>
      <c r="D3090" s="3" t="s">
        <v>22</v>
      </c>
      <c r="E3090" s="3" t="s">
        <v>47</v>
      </c>
      <c r="F3090" s="3" t="s">
        <v>18</v>
      </c>
      <c r="G3090" s="3">
        <v>22</v>
      </c>
      <c r="H3090" s="3" t="s">
        <v>9</v>
      </c>
      <c r="I3090" s="3" t="s">
        <v>56</v>
      </c>
      <c r="J3090" s="3">
        <v>61</v>
      </c>
      <c r="K3090" s="3">
        <v>100</v>
      </c>
      <c r="L3090" s="3">
        <v>0</v>
      </c>
      <c r="M3090" s="4">
        <f>PI()*(K3090/2)^2/1000+PI()*(L3090/2)^2/1000</f>
        <v>7.8539816339744828</v>
      </c>
      <c r="N3090" s="33">
        <v>0</v>
      </c>
      <c r="O3090" s="3">
        <v>4</v>
      </c>
      <c r="P3090" s="6">
        <v>5.6660000000000004</v>
      </c>
      <c r="Q3090" s="6">
        <v>11.598000000000001</v>
      </c>
      <c r="R3090" s="3">
        <v>11.169</v>
      </c>
      <c r="S3090" s="6">
        <v>0</v>
      </c>
      <c r="T3090" s="6">
        <f>R3090-S3090</f>
        <v>11.169</v>
      </c>
      <c r="U3090" s="3">
        <v>11.222</v>
      </c>
      <c r="V3090" s="6">
        <f>U3090-S3090</f>
        <v>11.222</v>
      </c>
      <c r="W3090" s="6">
        <f>100 - (1 - (((U3090-T3090)/U3090)+(S3090/T3090)))*100</f>
        <v>0.4722865799322733</v>
      </c>
      <c r="X3090" s="23">
        <v>11.363</v>
      </c>
      <c r="Y3090" s="13">
        <f>(X3090-U3090)/U3090*100</f>
        <v>1.2564605239707718</v>
      </c>
      <c r="Z3090" s="14">
        <f>IF(W3090&gt;10,"NA",Y3090)</f>
        <v>1.2564605239707718</v>
      </c>
    </row>
    <row r="3091" spans="1:26" ht="19" x14ac:dyDescent="0.25">
      <c r="A3091" s="23">
        <v>3090</v>
      </c>
      <c r="B3091" s="5" t="s">
        <v>0</v>
      </c>
      <c r="C3091" s="3" t="s">
        <v>22</v>
      </c>
      <c r="D3091" s="3" t="s">
        <v>22</v>
      </c>
      <c r="E3091" s="3" t="s">
        <v>47</v>
      </c>
      <c r="F3091" s="3" t="s">
        <v>18</v>
      </c>
      <c r="G3091" s="3">
        <v>22</v>
      </c>
      <c r="H3091" s="3" t="s">
        <v>9</v>
      </c>
      <c r="I3091" s="3" t="s">
        <v>56</v>
      </c>
      <c r="J3091" s="3">
        <v>61</v>
      </c>
      <c r="K3091" s="3">
        <v>100</v>
      </c>
      <c r="L3091" s="3">
        <v>0</v>
      </c>
      <c r="M3091" s="4">
        <f>PI()*(K3091/2)^2/1000+PI()*(L3091/2)^2/1000</f>
        <v>7.8539816339744828</v>
      </c>
      <c r="N3091" s="33">
        <v>0</v>
      </c>
      <c r="O3091" s="3">
        <v>5</v>
      </c>
      <c r="P3091" s="6">
        <v>4.4820000000000002</v>
      </c>
      <c r="Q3091" s="6">
        <v>8.3140000000000001</v>
      </c>
      <c r="R3091" s="3">
        <v>8.0619999999999994</v>
      </c>
      <c r="S3091" s="6">
        <v>0</v>
      </c>
      <c r="T3091" s="6">
        <f>R3091-S3091</f>
        <v>8.0619999999999994</v>
      </c>
      <c r="U3091" s="3">
        <v>8.1539999999999999</v>
      </c>
      <c r="V3091" s="6">
        <f>U3091-S3091</f>
        <v>8.1539999999999999</v>
      </c>
      <c r="W3091" s="6">
        <f>100 - (1 - (((U3091-T3091)/U3091)+(S3091/T3091)))*100</f>
        <v>1.1282805984792788</v>
      </c>
      <c r="X3091" s="23">
        <v>8.27</v>
      </c>
      <c r="Y3091" s="13">
        <f>(X3091-U3091)/U3091*100</f>
        <v>1.4226146676477762</v>
      </c>
      <c r="Z3091" s="14">
        <f>IF(W3091&gt;10,"NA",Y3091)</f>
        <v>1.4226146676477762</v>
      </c>
    </row>
    <row r="3092" spans="1:26" ht="19" x14ac:dyDescent="0.25">
      <c r="A3092" s="23">
        <v>3091</v>
      </c>
      <c r="B3092" s="5" t="s">
        <v>0</v>
      </c>
      <c r="C3092" s="3" t="s">
        <v>22</v>
      </c>
      <c r="D3092" s="3" t="s">
        <v>22</v>
      </c>
      <c r="E3092" s="3" t="s">
        <v>47</v>
      </c>
      <c r="F3092" s="3" t="s">
        <v>18</v>
      </c>
      <c r="G3092" s="3">
        <v>22</v>
      </c>
      <c r="H3092" s="3" t="s">
        <v>9</v>
      </c>
      <c r="I3092" s="3" t="s">
        <v>56</v>
      </c>
      <c r="J3092" s="3">
        <v>61</v>
      </c>
      <c r="K3092" s="3">
        <v>100</v>
      </c>
      <c r="L3092" s="3">
        <v>0</v>
      </c>
      <c r="M3092" s="4">
        <f>PI()*(K3092/2)^2/1000+PI()*(L3092/2)^2/1000</f>
        <v>7.8539816339744828</v>
      </c>
      <c r="N3092" s="33">
        <v>0</v>
      </c>
      <c r="O3092" s="3">
        <v>6</v>
      </c>
      <c r="P3092" s="6">
        <v>3.512</v>
      </c>
      <c r="Q3092" s="6">
        <v>4.468</v>
      </c>
      <c r="R3092" s="3">
        <v>4.2869999999999999</v>
      </c>
      <c r="S3092" s="6">
        <v>0</v>
      </c>
      <c r="T3092" s="6">
        <f>R3092-S3092</f>
        <v>4.2869999999999999</v>
      </c>
      <c r="U3092" s="3">
        <v>4.2869999999999999</v>
      </c>
      <c r="V3092" s="6">
        <f>U3092-S3092</f>
        <v>4.2869999999999999</v>
      </c>
      <c r="W3092" s="6">
        <f>100 - (1 - (((U3092-T3092)/U3092)+(S3092/T3092)))*100</f>
        <v>0</v>
      </c>
      <c r="X3092" s="23">
        <v>4.3789999999999996</v>
      </c>
      <c r="Y3092" s="13">
        <f>(X3092-U3092)/U3092*100</f>
        <v>2.1460228598087157</v>
      </c>
      <c r="Z3092" s="14">
        <f>IF(W3092&gt;10,"NA",Y3092)</f>
        <v>2.1460228598087157</v>
      </c>
    </row>
    <row r="3093" spans="1:26" ht="19" x14ac:dyDescent="0.25">
      <c r="A3093" s="23">
        <v>3092</v>
      </c>
      <c r="B3093" s="5" t="s">
        <v>0</v>
      </c>
      <c r="C3093" s="3" t="s">
        <v>22</v>
      </c>
      <c r="D3093" s="3" t="s">
        <v>22</v>
      </c>
      <c r="E3093" s="3" t="s">
        <v>47</v>
      </c>
      <c r="F3093" s="3" t="s">
        <v>18</v>
      </c>
      <c r="G3093" s="3">
        <v>22</v>
      </c>
      <c r="H3093" s="3" t="s">
        <v>9</v>
      </c>
      <c r="I3093" s="3" t="s">
        <v>56</v>
      </c>
      <c r="J3093" s="3">
        <v>61</v>
      </c>
      <c r="K3093" s="3">
        <v>100</v>
      </c>
      <c r="L3093" s="3">
        <v>0</v>
      </c>
      <c r="M3093" s="4">
        <f>PI()*(K3093/2)^2/1000+PI()*(L3093/2)^2/1000</f>
        <v>7.8539816339744828</v>
      </c>
      <c r="N3093" s="33">
        <v>0</v>
      </c>
      <c r="O3093" s="3">
        <v>7</v>
      </c>
      <c r="P3093" s="6">
        <v>5.8330000000000002</v>
      </c>
      <c r="Q3093" s="6">
        <v>11.581</v>
      </c>
      <c r="R3093" s="3">
        <v>11.131</v>
      </c>
      <c r="S3093" s="6">
        <v>0</v>
      </c>
      <c r="T3093" s="6">
        <f>R3093-S3093</f>
        <v>11.131</v>
      </c>
      <c r="U3093" s="3">
        <v>11.131</v>
      </c>
      <c r="V3093" s="6">
        <f>U3093-S3093</f>
        <v>11.131</v>
      </c>
      <c r="W3093" s="6">
        <f>100 - (1 - (((U3093-T3093)/U3093)+(S3093/T3093)))*100</f>
        <v>0</v>
      </c>
      <c r="X3093" s="23">
        <v>11.257999999999999</v>
      </c>
      <c r="Y3093" s="13">
        <f>(X3093-U3093)/U3093*100</f>
        <v>1.140957685742511</v>
      </c>
      <c r="Z3093" s="14">
        <f>IF(W3093&gt;10,"NA",Y3093)</f>
        <v>1.140957685742511</v>
      </c>
    </row>
    <row r="3094" spans="1:26" ht="19" x14ac:dyDescent="0.25">
      <c r="A3094" s="23">
        <v>3093</v>
      </c>
      <c r="B3094" s="5" t="s">
        <v>0</v>
      </c>
      <c r="C3094" s="3" t="s">
        <v>22</v>
      </c>
      <c r="D3094" s="3" t="s">
        <v>22</v>
      </c>
      <c r="E3094" s="3" t="s">
        <v>47</v>
      </c>
      <c r="F3094" s="3" t="s">
        <v>18</v>
      </c>
      <c r="G3094" s="3">
        <v>22</v>
      </c>
      <c r="H3094" s="3" t="s">
        <v>9</v>
      </c>
      <c r="I3094" s="3" t="s">
        <v>56</v>
      </c>
      <c r="J3094" s="3">
        <v>61</v>
      </c>
      <c r="K3094" s="3">
        <v>100</v>
      </c>
      <c r="L3094" s="3">
        <v>0</v>
      </c>
      <c r="M3094" s="4">
        <f>PI()*(K3094/2)^2/1000+PI()*(L3094/2)^2/1000</f>
        <v>7.8539816339744828</v>
      </c>
      <c r="N3094" s="33">
        <v>0</v>
      </c>
      <c r="O3094" s="3">
        <v>8</v>
      </c>
      <c r="P3094" s="6">
        <v>3.5270000000000001</v>
      </c>
      <c r="Q3094" s="6">
        <v>5.1360000000000001</v>
      </c>
      <c r="R3094" s="3">
        <v>4.8849999999999998</v>
      </c>
      <c r="S3094" s="6">
        <v>0</v>
      </c>
      <c r="T3094" s="6">
        <f>R3094-S3094</f>
        <v>4.8849999999999998</v>
      </c>
      <c r="U3094" s="3">
        <v>5.0229999999999997</v>
      </c>
      <c r="V3094" s="6">
        <f>U3094-S3094</f>
        <v>5.0229999999999997</v>
      </c>
      <c r="W3094" s="6">
        <f>100 - (1 - (((U3094-T3094)/U3094)+(S3094/T3094)))*100</f>
        <v>2.7473621341827652</v>
      </c>
      <c r="X3094" s="23">
        <v>5.0979999999999999</v>
      </c>
      <c r="Y3094" s="13">
        <f>(X3094-U3094)/U3094*100</f>
        <v>1.4931315946645467</v>
      </c>
      <c r="Z3094" s="14">
        <f>IF(W3094&gt;10,"NA",Y3094)</f>
        <v>1.4931315946645467</v>
      </c>
    </row>
    <row r="3095" spans="1:26" ht="19" x14ac:dyDescent="0.25">
      <c r="A3095" s="23">
        <v>3094</v>
      </c>
      <c r="B3095" s="5" t="s">
        <v>0</v>
      </c>
      <c r="C3095" s="3" t="s">
        <v>22</v>
      </c>
      <c r="D3095" s="3" t="s">
        <v>22</v>
      </c>
      <c r="E3095" s="3" t="s">
        <v>47</v>
      </c>
      <c r="F3095" s="3" t="s">
        <v>18</v>
      </c>
      <c r="G3095" s="3">
        <v>22</v>
      </c>
      <c r="H3095" s="3" t="s">
        <v>17</v>
      </c>
      <c r="I3095" s="3" t="s">
        <v>56</v>
      </c>
      <c r="J3095" s="3">
        <v>61</v>
      </c>
      <c r="K3095" s="3">
        <v>100</v>
      </c>
      <c r="L3095" s="3">
        <v>0</v>
      </c>
      <c r="M3095" s="4">
        <f>PI()*(K3095/2)^2/1000+PI()*(L3095/2)^2/1000</f>
        <v>7.8539816339744828</v>
      </c>
      <c r="N3095" s="33">
        <v>0</v>
      </c>
      <c r="O3095" s="3">
        <v>1</v>
      </c>
      <c r="P3095" s="6">
        <v>5.4610000000000003</v>
      </c>
      <c r="Q3095" s="6">
        <v>11.271000000000001</v>
      </c>
      <c r="R3095" s="6">
        <v>10.978999999999999</v>
      </c>
      <c r="S3095" s="6">
        <v>0</v>
      </c>
      <c r="T3095" s="6">
        <f>R3095-S3095</f>
        <v>10.978999999999999</v>
      </c>
      <c r="U3095" s="6">
        <v>10.978999999999999</v>
      </c>
      <c r="V3095" s="6">
        <f>U3095-S3095</f>
        <v>10.978999999999999</v>
      </c>
      <c r="W3095" s="6">
        <f>100 - (1 - (((U3095-T3095)/U3095)+(S3095/T3095)))*100</f>
        <v>0</v>
      </c>
      <c r="X3095" s="13">
        <v>11.137</v>
      </c>
      <c r="Y3095" s="13">
        <f>(X3095-U3095)/U3095*100</f>
        <v>1.4391110301484769</v>
      </c>
      <c r="Z3095" s="14">
        <f>IF(W3095&gt;10,"NA",Y3095)</f>
        <v>1.4391110301484769</v>
      </c>
    </row>
    <row r="3096" spans="1:26" ht="19" x14ac:dyDescent="0.25">
      <c r="A3096" s="23">
        <v>3095</v>
      </c>
      <c r="B3096" s="5" t="s">
        <v>0</v>
      </c>
      <c r="C3096" s="3" t="s">
        <v>22</v>
      </c>
      <c r="D3096" s="3" t="s">
        <v>22</v>
      </c>
      <c r="E3096" s="3" t="s">
        <v>47</v>
      </c>
      <c r="F3096" s="3" t="s">
        <v>18</v>
      </c>
      <c r="G3096" s="3">
        <v>22</v>
      </c>
      <c r="H3096" s="3" t="s">
        <v>17</v>
      </c>
      <c r="I3096" s="3" t="s">
        <v>56</v>
      </c>
      <c r="J3096" s="3">
        <v>61</v>
      </c>
      <c r="K3096" s="3">
        <v>100</v>
      </c>
      <c r="L3096" s="3">
        <v>0</v>
      </c>
      <c r="M3096" s="4">
        <f>PI()*(K3096/2)^2/1000+PI()*(L3096/2)^2/1000</f>
        <v>7.8539816339744828</v>
      </c>
      <c r="N3096" s="33">
        <v>0</v>
      </c>
      <c r="O3096" s="3">
        <v>2</v>
      </c>
      <c r="P3096" s="6">
        <v>6.758</v>
      </c>
      <c r="Q3096" s="6">
        <v>14.036</v>
      </c>
      <c r="R3096" s="6">
        <v>13.768000000000001</v>
      </c>
      <c r="S3096" s="6">
        <v>0</v>
      </c>
      <c r="T3096" s="6">
        <f>R3096-S3096</f>
        <v>13.768000000000001</v>
      </c>
      <c r="U3096" s="6">
        <v>13.768000000000001</v>
      </c>
      <c r="V3096" s="6">
        <f>U3096-S3096</f>
        <v>13.768000000000001</v>
      </c>
      <c r="W3096" s="6">
        <f>100 - (1 - (((U3096-T3096)/U3096)+(S3096/T3096)))*100</f>
        <v>0</v>
      </c>
      <c r="X3096" s="13">
        <v>13.99</v>
      </c>
      <c r="Y3096" s="13">
        <f>(X3096-U3096)/U3096*100</f>
        <v>1.6124346310284685</v>
      </c>
      <c r="Z3096" s="14">
        <f>IF(W3096&gt;10,"NA",Y3096)</f>
        <v>1.6124346310284685</v>
      </c>
    </row>
    <row r="3097" spans="1:26" ht="19" x14ac:dyDescent="0.25">
      <c r="A3097" s="23">
        <v>3096</v>
      </c>
      <c r="B3097" s="5" t="s">
        <v>0</v>
      </c>
      <c r="C3097" s="3" t="s">
        <v>22</v>
      </c>
      <c r="D3097" s="3" t="s">
        <v>22</v>
      </c>
      <c r="E3097" s="3" t="s">
        <v>47</v>
      </c>
      <c r="F3097" s="3" t="s">
        <v>18</v>
      </c>
      <c r="G3097" s="3">
        <v>22</v>
      </c>
      <c r="H3097" s="3" t="s">
        <v>17</v>
      </c>
      <c r="I3097" s="3" t="s">
        <v>56</v>
      </c>
      <c r="J3097" s="3">
        <v>61</v>
      </c>
      <c r="K3097" s="3">
        <v>100</v>
      </c>
      <c r="L3097" s="3">
        <v>0</v>
      </c>
      <c r="M3097" s="4">
        <f>PI()*(K3097/2)^2/1000+PI()*(L3097/2)^2/1000</f>
        <v>7.8539816339744828</v>
      </c>
      <c r="N3097" s="33">
        <v>0</v>
      </c>
      <c r="O3097" s="3">
        <v>3</v>
      </c>
      <c r="P3097" s="6">
        <v>5.1130000000000004</v>
      </c>
      <c r="Q3097" s="6">
        <v>10.936</v>
      </c>
      <c r="R3097" s="6">
        <v>10.667999999999999</v>
      </c>
      <c r="S3097" s="6">
        <v>0</v>
      </c>
      <c r="T3097" s="6">
        <f>R3097-S3097</f>
        <v>10.667999999999999</v>
      </c>
      <c r="U3097" s="6">
        <v>10.667999999999999</v>
      </c>
      <c r="V3097" s="6">
        <f>U3097-S3097</f>
        <v>10.667999999999999</v>
      </c>
      <c r="W3097" s="6">
        <f>100 - (1 - (((U3097-T3097)/U3097)+(S3097/T3097)))*100</f>
        <v>0</v>
      </c>
      <c r="X3097" s="13">
        <v>10.786</v>
      </c>
      <c r="Y3097" s="13">
        <f>(X3097-U3097)/U3097*100</f>
        <v>1.1061117360329991</v>
      </c>
      <c r="Z3097" s="14">
        <f>IF(W3097&gt;10,"NA",Y3097)</f>
        <v>1.1061117360329991</v>
      </c>
    </row>
    <row r="3098" spans="1:26" ht="19" x14ac:dyDescent="0.25">
      <c r="A3098" s="23">
        <v>3097</v>
      </c>
      <c r="B3098" s="5" t="s">
        <v>0</v>
      </c>
      <c r="C3098" s="3" t="s">
        <v>22</v>
      </c>
      <c r="D3098" s="3" t="s">
        <v>22</v>
      </c>
      <c r="E3098" s="3" t="s">
        <v>47</v>
      </c>
      <c r="F3098" s="3" t="s">
        <v>18</v>
      </c>
      <c r="G3098" s="3">
        <v>22</v>
      </c>
      <c r="H3098" s="3" t="s">
        <v>17</v>
      </c>
      <c r="I3098" s="3" t="s">
        <v>56</v>
      </c>
      <c r="J3098" s="3">
        <v>61</v>
      </c>
      <c r="K3098" s="3">
        <v>100</v>
      </c>
      <c r="L3098" s="3">
        <v>0</v>
      </c>
      <c r="M3098" s="4">
        <f>PI()*(K3098/2)^2/1000+PI()*(L3098/2)^2/1000</f>
        <v>7.8539816339744828</v>
      </c>
      <c r="N3098" s="33">
        <v>0</v>
      </c>
      <c r="O3098" s="3">
        <v>4</v>
      </c>
      <c r="P3098" s="6">
        <v>6.8559999999999999</v>
      </c>
      <c r="Q3098" s="6">
        <v>15.282</v>
      </c>
      <c r="R3098" s="6">
        <v>14.945</v>
      </c>
      <c r="S3098" s="6">
        <v>0</v>
      </c>
      <c r="T3098" s="6">
        <f>R3098-S3098</f>
        <v>14.945</v>
      </c>
      <c r="U3098" s="6">
        <v>14.945</v>
      </c>
      <c r="V3098" s="6">
        <f>U3098-S3098</f>
        <v>14.945</v>
      </c>
      <c r="W3098" s="6">
        <f>100 - (1 - (((U3098-T3098)/U3098)+(S3098/T3098)))*100</f>
        <v>0</v>
      </c>
      <c r="X3098" s="13">
        <v>15.166</v>
      </c>
      <c r="Y3098" s="13">
        <f>(X3098-U3098)/U3098*100</f>
        <v>1.4787554366008704</v>
      </c>
      <c r="Z3098" s="14">
        <f>IF(W3098&gt;10,"NA",Y3098)</f>
        <v>1.4787554366008704</v>
      </c>
    </row>
    <row r="3099" spans="1:26" ht="19" x14ac:dyDescent="0.25">
      <c r="A3099" s="23">
        <v>3098</v>
      </c>
      <c r="B3099" s="5" t="s">
        <v>0</v>
      </c>
      <c r="C3099" s="3" t="s">
        <v>22</v>
      </c>
      <c r="D3099" s="3" t="s">
        <v>22</v>
      </c>
      <c r="E3099" s="3" t="s">
        <v>47</v>
      </c>
      <c r="F3099" s="3" t="s">
        <v>18</v>
      </c>
      <c r="G3099" s="3">
        <v>22</v>
      </c>
      <c r="H3099" s="3" t="s">
        <v>17</v>
      </c>
      <c r="I3099" s="3" t="s">
        <v>56</v>
      </c>
      <c r="J3099" s="3">
        <v>61</v>
      </c>
      <c r="K3099" s="3">
        <v>100</v>
      </c>
      <c r="L3099" s="3">
        <v>0</v>
      </c>
      <c r="M3099" s="4">
        <f>PI()*(K3099/2)^2/1000+PI()*(L3099/2)^2/1000</f>
        <v>7.8539816339744828</v>
      </c>
      <c r="N3099" s="33">
        <v>0</v>
      </c>
      <c r="O3099" s="3">
        <v>5</v>
      </c>
      <c r="P3099" s="6">
        <v>4.6900000000000004</v>
      </c>
      <c r="Q3099" s="6">
        <v>8.4749999999999996</v>
      </c>
      <c r="R3099" s="6">
        <v>8.1890000000000001</v>
      </c>
      <c r="S3099" s="6">
        <v>0</v>
      </c>
      <c r="T3099" s="6">
        <f>R3099-S3099</f>
        <v>8.1890000000000001</v>
      </c>
      <c r="U3099" s="6">
        <v>8.4179999999999993</v>
      </c>
      <c r="V3099" s="6">
        <f>U3099-S3099</f>
        <v>8.4179999999999993</v>
      </c>
      <c r="W3099" s="6">
        <f>100 - (1 - (((U3099-T3099)/U3099)+(S3099/T3099)))*100</f>
        <v>2.7203611309099358</v>
      </c>
      <c r="X3099" s="13">
        <v>8.4510000000000005</v>
      </c>
      <c r="Y3099" s="13">
        <f>(X3099-U3099)/U3099*100</f>
        <v>0.39201710620101271</v>
      </c>
      <c r="Z3099" s="14">
        <f>IF(W3099&gt;10,"NA",Y3099)</f>
        <v>0.39201710620101271</v>
      </c>
    </row>
    <row r="3100" spans="1:26" ht="19" x14ac:dyDescent="0.25">
      <c r="A3100" s="23">
        <v>3099</v>
      </c>
      <c r="B3100" s="5" t="s">
        <v>0</v>
      </c>
      <c r="C3100" s="3" t="s">
        <v>22</v>
      </c>
      <c r="D3100" s="3" t="s">
        <v>22</v>
      </c>
      <c r="E3100" s="3" t="s">
        <v>47</v>
      </c>
      <c r="F3100" s="3" t="s">
        <v>18</v>
      </c>
      <c r="G3100" s="3">
        <v>22</v>
      </c>
      <c r="H3100" s="3" t="s">
        <v>17</v>
      </c>
      <c r="I3100" s="3" t="s">
        <v>56</v>
      </c>
      <c r="J3100" s="3">
        <v>61</v>
      </c>
      <c r="K3100" s="3">
        <v>100</v>
      </c>
      <c r="L3100" s="3">
        <v>0</v>
      </c>
      <c r="M3100" s="4">
        <f>PI()*(K3100/2)^2/1000+PI()*(L3100/2)^2/1000</f>
        <v>7.8539816339744828</v>
      </c>
      <c r="N3100" s="33">
        <v>0</v>
      </c>
      <c r="O3100" s="3">
        <v>6</v>
      </c>
      <c r="P3100" s="6">
        <v>5.8419999999999996</v>
      </c>
      <c r="Q3100" s="6">
        <v>12.427</v>
      </c>
      <c r="R3100" s="6">
        <v>12.053000000000001</v>
      </c>
      <c r="S3100" s="6">
        <v>0</v>
      </c>
      <c r="T3100" s="6">
        <f>R3100-S3100</f>
        <v>12.053000000000001</v>
      </c>
      <c r="U3100" s="6">
        <v>12.053000000000001</v>
      </c>
      <c r="V3100" s="6">
        <f>U3100-S3100</f>
        <v>12.053000000000001</v>
      </c>
      <c r="W3100" s="6">
        <f>100 - (1 - (((U3100-T3100)/U3100)+(S3100/T3100)))*100</f>
        <v>0</v>
      </c>
      <c r="X3100" s="13">
        <v>12.215</v>
      </c>
      <c r="Y3100" s="13">
        <f>(X3100-U3100)/U3100*100</f>
        <v>1.34406371857628</v>
      </c>
      <c r="Z3100" s="14">
        <f>IF(W3100&gt;10,"NA",Y3100)</f>
        <v>1.34406371857628</v>
      </c>
    </row>
    <row r="3101" spans="1:26" ht="19" x14ac:dyDescent="0.25">
      <c r="A3101" s="23">
        <v>3100</v>
      </c>
      <c r="B3101" s="5" t="s">
        <v>0</v>
      </c>
      <c r="C3101" s="3" t="s">
        <v>22</v>
      </c>
      <c r="D3101" s="3" t="s">
        <v>22</v>
      </c>
      <c r="E3101" s="3" t="s">
        <v>47</v>
      </c>
      <c r="F3101" s="3" t="s">
        <v>18</v>
      </c>
      <c r="G3101" s="3">
        <v>22</v>
      </c>
      <c r="H3101" s="3" t="s">
        <v>17</v>
      </c>
      <c r="I3101" s="3" t="s">
        <v>56</v>
      </c>
      <c r="J3101" s="3">
        <v>61</v>
      </c>
      <c r="K3101" s="3">
        <v>100</v>
      </c>
      <c r="L3101" s="3">
        <v>0</v>
      </c>
      <c r="M3101" s="4">
        <f>PI()*(K3101/2)^2/1000+PI()*(L3101/2)^2/1000</f>
        <v>7.8539816339744828</v>
      </c>
      <c r="N3101" s="33">
        <v>0</v>
      </c>
      <c r="O3101" s="3">
        <v>7</v>
      </c>
      <c r="P3101" s="6">
        <v>4.3869999999999996</v>
      </c>
      <c r="Q3101" s="6">
        <v>7.9859999999999998</v>
      </c>
      <c r="R3101" s="6">
        <v>7.8129999999999997</v>
      </c>
      <c r="S3101" s="6">
        <v>0</v>
      </c>
      <c r="T3101" s="6">
        <f>R3101-S3101</f>
        <v>7.8129999999999997</v>
      </c>
      <c r="U3101" s="6">
        <v>7.8129999999999997</v>
      </c>
      <c r="V3101" s="6">
        <f>U3101-S3101</f>
        <v>7.8129999999999997</v>
      </c>
      <c r="W3101" s="6">
        <f>100 - (1 - (((U3101-T3101)/U3101)+(S3101/T3101)))*100</f>
        <v>0</v>
      </c>
      <c r="X3101" s="13">
        <v>7.8860000000000001</v>
      </c>
      <c r="Y3101" s="13">
        <f>(X3101-U3101)/U3101*100</f>
        <v>0.93434020222706249</v>
      </c>
      <c r="Z3101" s="14">
        <f>IF(W3101&gt;10,"NA",Y3101)</f>
        <v>0.93434020222706249</v>
      </c>
    </row>
    <row r="3102" spans="1:26" ht="19" x14ac:dyDescent="0.25">
      <c r="A3102" s="23">
        <v>3101</v>
      </c>
      <c r="B3102" s="5" t="s">
        <v>0</v>
      </c>
      <c r="C3102" s="3" t="s">
        <v>22</v>
      </c>
      <c r="D3102" s="3" t="s">
        <v>22</v>
      </c>
      <c r="E3102" s="3" t="s">
        <v>47</v>
      </c>
      <c r="F3102" s="3" t="s">
        <v>18</v>
      </c>
      <c r="G3102" s="3">
        <v>22</v>
      </c>
      <c r="H3102" s="3" t="s">
        <v>17</v>
      </c>
      <c r="I3102" s="3" t="s">
        <v>56</v>
      </c>
      <c r="J3102" s="3">
        <v>61</v>
      </c>
      <c r="K3102" s="3">
        <v>100</v>
      </c>
      <c r="L3102" s="3">
        <v>0</v>
      </c>
      <c r="M3102" s="4">
        <f>PI()*(K3102/2)^2/1000+PI()*(L3102/2)^2/1000</f>
        <v>7.8539816339744828</v>
      </c>
      <c r="N3102" s="33">
        <v>0</v>
      </c>
      <c r="O3102" s="3">
        <v>8</v>
      </c>
      <c r="P3102" s="6">
        <v>7.5629999999999997</v>
      </c>
      <c r="Q3102" s="6">
        <v>18.516999999999999</v>
      </c>
      <c r="R3102" s="6">
        <v>18.131</v>
      </c>
      <c r="S3102" s="6">
        <v>0</v>
      </c>
      <c r="T3102" s="6">
        <f>R3102-S3102</f>
        <v>18.131</v>
      </c>
      <c r="U3102" s="6">
        <v>18.242999999999999</v>
      </c>
      <c r="V3102" s="6">
        <f>U3102-S3102</f>
        <v>18.242999999999999</v>
      </c>
      <c r="W3102" s="6">
        <f>100 - (1 - (((U3102-T3102)/U3102)+(S3102/T3102)))*100</f>
        <v>0.61393411171407308</v>
      </c>
      <c r="X3102" s="13">
        <v>18.5</v>
      </c>
      <c r="Y3102" s="13">
        <f>(X3102-U3102)/U3102*100</f>
        <v>1.4087595242010715</v>
      </c>
      <c r="Z3102" s="14">
        <f>IF(W3102&gt;10,"NA",Y3102)</f>
        <v>1.4087595242010715</v>
      </c>
    </row>
    <row r="3103" spans="1:26" ht="19" x14ac:dyDescent="0.25">
      <c r="A3103" s="23">
        <v>3102</v>
      </c>
      <c r="B3103" s="5" t="s">
        <v>0</v>
      </c>
      <c r="C3103" s="3" t="s">
        <v>22</v>
      </c>
      <c r="D3103" s="3" t="s">
        <v>22</v>
      </c>
      <c r="E3103" s="3" t="s">
        <v>47</v>
      </c>
      <c r="F3103" s="3" t="s">
        <v>18</v>
      </c>
      <c r="G3103" s="3">
        <v>22</v>
      </c>
      <c r="H3103" s="3" t="s">
        <v>17</v>
      </c>
      <c r="I3103" s="3" t="s">
        <v>56</v>
      </c>
      <c r="J3103" s="3">
        <v>61</v>
      </c>
      <c r="K3103" s="3">
        <v>100</v>
      </c>
      <c r="L3103" s="3">
        <v>0</v>
      </c>
      <c r="M3103" s="4">
        <f>PI()*(K3103/2)^2/1000+PI()*(L3103/2)^2/1000</f>
        <v>7.8539816339744828</v>
      </c>
      <c r="N3103" s="33">
        <v>0</v>
      </c>
      <c r="O3103" s="3">
        <v>9</v>
      </c>
      <c r="P3103" s="6">
        <v>6.1189999999999998</v>
      </c>
      <c r="Q3103" s="6">
        <v>12.957000000000001</v>
      </c>
      <c r="R3103" s="6">
        <v>12.69</v>
      </c>
      <c r="S3103" s="6">
        <v>0</v>
      </c>
      <c r="T3103" s="6">
        <f>R3103-S3103</f>
        <v>12.69</v>
      </c>
      <c r="U3103" s="6">
        <v>12.69</v>
      </c>
      <c r="V3103" s="6">
        <f>U3103-S3103</f>
        <v>12.69</v>
      </c>
      <c r="W3103" s="6">
        <f>100 - (1 - (((U3103-T3103)/U3103)+(S3103/T3103)))*100</f>
        <v>0</v>
      </c>
      <c r="X3103" s="13">
        <v>12.837999999999999</v>
      </c>
      <c r="Y3103" s="13">
        <f>(X3103-U3103)/U3103*100</f>
        <v>1.1662726556343552</v>
      </c>
      <c r="Z3103" s="14">
        <f>IF(W3103&gt;10,"NA",Y3103)</f>
        <v>1.1662726556343552</v>
      </c>
    </row>
    <row r="3104" spans="1:26" ht="19" x14ac:dyDescent="0.25">
      <c r="A3104" s="23">
        <v>3103</v>
      </c>
      <c r="B3104" s="5" t="s">
        <v>0</v>
      </c>
      <c r="C3104" s="3" t="s">
        <v>22</v>
      </c>
      <c r="D3104" s="3" t="s">
        <v>22</v>
      </c>
      <c r="E3104" s="3" t="s">
        <v>47</v>
      </c>
      <c r="F3104" s="3" t="s">
        <v>18</v>
      </c>
      <c r="G3104" s="3">
        <v>22</v>
      </c>
      <c r="H3104" s="3" t="s">
        <v>17</v>
      </c>
      <c r="I3104" s="3" t="s">
        <v>56</v>
      </c>
      <c r="J3104" s="3">
        <v>61</v>
      </c>
      <c r="K3104" s="3">
        <v>100</v>
      </c>
      <c r="L3104" s="3">
        <v>0</v>
      </c>
      <c r="M3104" s="4">
        <f>PI()*(K3104/2)^2/1000+PI()*(L3104/2)^2/1000</f>
        <v>7.8539816339744828</v>
      </c>
      <c r="N3104" s="33">
        <v>0</v>
      </c>
      <c r="O3104" s="3">
        <v>10</v>
      </c>
      <c r="P3104" s="6">
        <v>3.3919999999999999</v>
      </c>
      <c r="Q3104" s="6">
        <v>4.2619999999999996</v>
      </c>
      <c r="R3104" s="6">
        <v>4.1550000000000002</v>
      </c>
      <c r="S3104" s="6">
        <v>0</v>
      </c>
      <c r="T3104" s="6">
        <f>R3104-S3104</f>
        <v>4.1550000000000002</v>
      </c>
      <c r="U3104" s="6">
        <v>4.1689999999999996</v>
      </c>
      <c r="V3104" s="6">
        <f>U3104-S3104</f>
        <v>4.1689999999999996</v>
      </c>
      <c r="W3104" s="6">
        <f>100 - (1 - (((U3104-T3104)/U3104)+(S3104/T3104)))*100</f>
        <v>0.33581194531060987</v>
      </c>
      <c r="X3104" s="13">
        <v>4.1909999999999998</v>
      </c>
      <c r="Y3104" s="13">
        <f>(X3104-U3104)/U3104*100</f>
        <v>0.52770448548813254</v>
      </c>
      <c r="Z3104" s="14">
        <f>IF(W3104&gt;10,"NA",Y3104)</f>
        <v>0.52770448548813254</v>
      </c>
    </row>
    <row r="3105" spans="1:26" ht="19" x14ac:dyDescent="0.25">
      <c r="A3105" s="23">
        <v>3104</v>
      </c>
      <c r="B3105" s="5" t="s">
        <v>0</v>
      </c>
      <c r="C3105" s="3" t="s">
        <v>46</v>
      </c>
      <c r="D3105" s="3" t="s">
        <v>46</v>
      </c>
      <c r="E3105" s="3" t="s">
        <v>47</v>
      </c>
      <c r="F3105" s="3" t="s">
        <v>18</v>
      </c>
      <c r="G3105" s="3">
        <v>23</v>
      </c>
      <c r="H3105" s="3" t="s">
        <v>9</v>
      </c>
      <c r="I3105" s="3" t="s">
        <v>36</v>
      </c>
      <c r="J3105" s="3">
        <v>163</v>
      </c>
      <c r="K3105" s="3">
        <v>103</v>
      </c>
      <c r="L3105" s="3">
        <v>0</v>
      </c>
      <c r="M3105" s="4">
        <f>PI()*(K3105/2)^2/1000+PI()*(L3105/2)^2/1000</f>
        <v>8.3322891154835297</v>
      </c>
      <c r="N3105" s="33">
        <v>0</v>
      </c>
      <c r="O3105" s="3">
        <v>1</v>
      </c>
      <c r="P3105" s="6">
        <v>5.2380000000000004</v>
      </c>
      <c r="Q3105" s="6">
        <v>8.5489999999999995</v>
      </c>
      <c r="R3105" s="6">
        <v>8.3230000000000004</v>
      </c>
      <c r="S3105" s="6">
        <v>0</v>
      </c>
      <c r="T3105" s="6">
        <f>R3105-S3105</f>
        <v>8.3230000000000004</v>
      </c>
      <c r="U3105" s="6">
        <v>8.3230000000000004</v>
      </c>
      <c r="V3105" s="6">
        <f>U3105-S3105</f>
        <v>8.3230000000000004</v>
      </c>
      <c r="W3105" s="6">
        <f>100 - (1 - (((U3105-T3105)/U3105)+(S3105/T3105)))*100</f>
        <v>0</v>
      </c>
      <c r="X3105" s="23">
        <v>8.5790000000000006</v>
      </c>
      <c r="Y3105" s="13">
        <f>(X3105-U3105)/U3105*100</f>
        <v>3.0758140093716233</v>
      </c>
      <c r="Z3105" s="14">
        <f>IF(W3105&gt;10,"NA",Y3105)</f>
        <v>3.0758140093716233</v>
      </c>
    </row>
    <row r="3106" spans="1:26" ht="19" x14ac:dyDescent="0.25">
      <c r="A3106" s="23">
        <v>3105</v>
      </c>
      <c r="B3106" s="5" t="s">
        <v>0</v>
      </c>
      <c r="C3106" s="3" t="s">
        <v>46</v>
      </c>
      <c r="D3106" s="3" t="s">
        <v>46</v>
      </c>
      <c r="E3106" s="3" t="s">
        <v>47</v>
      </c>
      <c r="F3106" s="3" t="s">
        <v>18</v>
      </c>
      <c r="G3106" s="3">
        <v>23</v>
      </c>
      <c r="H3106" s="3" t="s">
        <v>9</v>
      </c>
      <c r="I3106" s="3" t="s">
        <v>36</v>
      </c>
      <c r="J3106" s="3">
        <v>163</v>
      </c>
      <c r="K3106" s="3">
        <v>103</v>
      </c>
      <c r="L3106" s="3">
        <v>0</v>
      </c>
      <c r="M3106" s="4">
        <f>PI()*(K3106/2)^2/1000+PI()*(L3106/2)^2/1000</f>
        <v>8.3322891154835297</v>
      </c>
      <c r="N3106" s="33">
        <v>0</v>
      </c>
      <c r="O3106" s="3">
        <v>2</v>
      </c>
      <c r="P3106" s="6">
        <v>5.1020000000000003</v>
      </c>
      <c r="Q3106" s="6">
        <v>8.2289999999999992</v>
      </c>
      <c r="R3106" s="6">
        <v>7.9530000000000003</v>
      </c>
      <c r="S3106" s="6">
        <v>0</v>
      </c>
      <c r="T3106" s="6">
        <f>R3106-S3106</f>
        <v>7.9530000000000003</v>
      </c>
      <c r="U3106" s="6">
        <v>8.9920000000000009</v>
      </c>
      <c r="V3106" s="6">
        <f>U3106-S3106</f>
        <v>8.9920000000000009</v>
      </c>
      <c r="W3106" s="6">
        <f>100 - (1 - (((U3106-T3106)/U3106)+(S3106/T3106)))*100</f>
        <v>11.554715302491104</v>
      </c>
      <c r="X3106" s="23">
        <v>9.0459999999999994</v>
      </c>
      <c r="Y3106" s="13">
        <f>(X3106-U3106)/U3106*100</f>
        <v>0.60053380782916466</v>
      </c>
      <c r="Z3106" s="14" t="str">
        <f>IF(W3106&gt;10,"NA",Y3106)</f>
        <v>NA</v>
      </c>
    </row>
    <row r="3107" spans="1:26" ht="19" x14ac:dyDescent="0.25">
      <c r="A3107" s="23">
        <v>3106</v>
      </c>
      <c r="B3107" s="5" t="s">
        <v>0</v>
      </c>
      <c r="C3107" s="3" t="s">
        <v>46</v>
      </c>
      <c r="D3107" s="3" t="s">
        <v>46</v>
      </c>
      <c r="E3107" s="3" t="s">
        <v>47</v>
      </c>
      <c r="F3107" s="3" t="s">
        <v>18</v>
      </c>
      <c r="G3107" s="3">
        <v>23</v>
      </c>
      <c r="H3107" s="3" t="s">
        <v>9</v>
      </c>
      <c r="I3107" s="3" t="s">
        <v>36</v>
      </c>
      <c r="J3107" s="3">
        <v>163</v>
      </c>
      <c r="K3107" s="3">
        <v>103</v>
      </c>
      <c r="L3107" s="3">
        <v>0</v>
      </c>
      <c r="M3107" s="4">
        <f>PI()*(K3107/2)^2/1000+PI()*(L3107/2)^2/1000</f>
        <v>8.3322891154835297</v>
      </c>
      <c r="N3107" s="33">
        <v>0</v>
      </c>
      <c r="O3107" s="3">
        <v>3</v>
      </c>
      <c r="P3107" s="6">
        <v>3.2989999999999999</v>
      </c>
      <c r="Q3107" s="6">
        <v>3.8130000000000002</v>
      </c>
      <c r="R3107" s="6">
        <v>3.625</v>
      </c>
      <c r="S3107" s="6">
        <v>0</v>
      </c>
      <c r="T3107" s="6">
        <f>R3107-S3107</f>
        <v>3.625</v>
      </c>
      <c r="U3107" s="6">
        <v>3.625</v>
      </c>
      <c r="V3107" s="6">
        <f>U3107-S3107</f>
        <v>3.625</v>
      </c>
      <c r="W3107" s="6">
        <f>100 - (1 - (((U3107-T3107)/U3107)+(S3107/T3107)))*100</f>
        <v>0</v>
      </c>
      <c r="X3107" s="23">
        <v>3.74</v>
      </c>
      <c r="Y3107" s="13">
        <f>(X3107-U3107)/U3107*100</f>
        <v>3.1724137931034542</v>
      </c>
      <c r="Z3107" s="14">
        <f>IF(W3107&gt;10,"NA",Y3107)</f>
        <v>3.1724137931034542</v>
      </c>
    </row>
    <row r="3108" spans="1:26" ht="19" x14ac:dyDescent="0.25">
      <c r="A3108" s="23">
        <v>3107</v>
      </c>
      <c r="B3108" s="5" t="s">
        <v>0</v>
      </c>
      <c r="C3108" s="3" t="s">
        <v>46</v>
      </c>
      <c r="D3108" s="3" t="s">
        <v>46</v>
      </c>
      <c r="E3108" s="3" t="s">
        <v>47</v>
      </c>
      <c r="F3108" s="3" t="s">
        <v>18</v>
      </c>
      <c r="G3108" s="3">
        <v>23</v>
      </c>
      <c r="H3108" s="3" t="s">
        <v>9</v>
      </c>
      <c r="I3108" s="3" t="s">
        <v>36</v>
      </c>
      <c r="J3108" s="3">
        <v>163</v>
      </c>
      <c r="K3108" s="3">
        <v>103</v>
      </c>
      <c r="L3108" s="3">
        <v>0</v>
      </c>
      <c r="M3108" s="4">
        <f>PI()*(K3108/2)^2/1000+PI()*(L3108/2)^2/1000</f>
        <v>8.3322891154835297</v>
      </c>
      <c r="N3108" s="33">
        <v>0</v>
      </c>
      <c r="O3108" s="3">
        <v>4</v>
      </c>
      <c r="P3108" s="6">
        <v>6.0590000000000002</v>
      </c>
      <c r="Q3108" s="6">
        <v>9.7040000000000006</v>
      </c>
      <c r="R3108" s="6">
        <v>9.3960000000000008</v>
      </c>
      <c r="S3108" s="6">
        <v>0</v>
      </c>
      <c r="T3108" s="6">
        <f>R3108-S3108</f>
        <v>9.3960000000000008</v>
      </c>
      <c r="U3108" s="6">
        <v>9.3960000000000008</v>
      </c>
      <c r="V3108" s="6">
        <f>U3108-S3108</f>
        <v>9.3960000000000008</v>
      </c>
      <c r="W3108" s="6">
        <f>100 - (1 - (((U3108-T3108)/U3108)+(S3108/T3108)))*100</f>
        <v>0</v>
      </c>
      <c r="X3108" s="23">
        <v>9.6010000000000009</v>
      </c>
      <c r="Y3108" s="13">
        <f>(X3108-U3108)/U3108*100</f>
        <v>2.1817794806300559</v>
      </c>
      <c r="Z3108" s="14">
        <f>IF(W3108&gt;10,"NA",Y3108)</f>
        <v>2.1817794806300559</v>
      </c>
    </row>
    <row r="3109" spans="1:26" ht="19" x14ac:dyDescent="0.25">
      <c r="A3109" s="23">
        <v>3108</v>
      </c>
      <c r="B3109" s="5" t="s">
        <v>0</v>
      </c>
      <c r="C3109" s="3" t="s">
        <v>46</v>
      </c>
      <c r="D3109" s="3" t="s">
        <v>46</v>
      </c>
      <c r="E3109" s="3" t="s">
        <v>47</v>
      </c>
      <c r="F3109" s="3" t="s">
        <v>18</v>
      </c>
      <c r="G3109" s="3">
        <v>23</v>
      </c>
      <c r="H3109" s="3" t="s">
        <v>9</v>
      </c>
      <c r="I3109" s="3" t="s">
        <v>36</v>
      </c>
      <c r="J3109" s="3">
        <v>163</v>
      </c>
      <c r="K3109" s="3">
        <v>103</v>
      </c>
      <c r="L3109" s="3">
        <v>0</v>
      </c>
      <c r="M3109" s="4">
        <f>PI()*(K3109/2)^2/1000+PI()*(L3109/2)^2/1000</f>
        <v>8.3322891154835297</v>
      </c>
      <c r="N3109" s="33">
        <v>0</v>
      </c>
      <c r="O3109" s="3">
        <v>5</v>
      </c>
      <c r="P3109" s="6">
        <v>2.9670000000000001</v>
      </c>
      <c r="Q3109" s="6">
        <v>2.2959999999999998</v>
      </c>
      <c r="R3109" s="6">
        <v>2.1819999999999999</v>
      </c>
      <c r="S3109" s="6">
        <v>0</v>
      </c>
      <c r="T3109" s="6">
        <f>R3109-S3109</f>
        <v>2.1819999999999999</v>
      </c>
      <c r="U3109" s="6">
        <v>2.1819999999999999</v>
      </c>
      <c r="V3109" s="6">
        <f>U3109-S3109</f>
        <v>2.1819999999999999</v>
      </c>
      <c r="W3109" s="6">
        <f>100 - (1 - (((U3109-T3109)/U3109)+(S3109/T3109)))*100</f>
        <v>0</v>
      </c>
      <c r="X3109" s="23">
        <v>2.242</v>
      </c>
      <c r="Y3109" s="13">
        <f>(X3109-U3109)/U3109*100</f>
        <v>2.7497708524289668</v>
      </c>
      <c r="Z3109" s="14">
        <f>IF(W3109&gt;10,"NA",Y3109)</f>
        <v>2.7497708524289668</v>
      </c>
    </row>
    <row r="3110" spans="1:26" ht="19" x14ac:dyDescent="0.25">
      <c r="A3110" s="23">
        <v>3109</v>
      </c>
      <c r="B3110" s="5" t="s">
        <v>0</v>
      </c>
      <c r="C3110" s="3" t="s">
        <v>46</v>
      </c>
      <c r="D3110" s="3" t="s">
        <v>46</v>
      </c>
      <c r="E3110" s="3" t="s">
        <v>47</v>
      </c>
      <c r="F3110" s="3" t="s">
        <v>18</v>
      </c>
      <c r="G3110" s="3">
        <v>23</v>
      </c>
      <c r="H3110" s="3" t="s">
        <v>9</v>
      </c>
      <c r="I3110" s="3" t="s">
        <v>36</v>
      </c>
      <c r="J3110" s="3">
        <v>163</v>
      </c>
      <c r="K3110" s="3">
        <v>103</v>
      </c>
      <c r="L3110" s="3">
        <v>0</v>
      </c>
      <c r="M3110" s="4">
        <f>PI()*(K3110/2)^2/1000+PI()*(L3110/2)^2/1000</f>
        <v>8.3322891154835297</v>
      </c>
      <c r="N3110" s="33">
        <v>0</v>
      </c>
      <c r="O3110" s="3">
        <v>6</v>
      </c>
      <c r="P3110" s="6">
        <v>6.5460000000000003</v>
      </c>
      <c r="Q3110" s="6">
        <v>11.406000000000001</v>
      </c>
      <c r="R3110" s="6">
        <v>11.161</v>
      </c>
      <c r="S3110" s="6">
        <v>0</v>
      </c>
      <c r="T3110" s="6">
        <f>R3110-S3110</f>
        <v>11.161</v>
      </c>
      <c r="U3110" s="6">
        <v>12.24</v>
      </c>
      <c r="V3110" s="6">
        <f>U3110-S3110</f>
        <v>12.24</v>
      </c>
      <c r="W3110" s="6">
        <f>100 - (1 - (((U3110-T3110)/U3110)+(S3110/T3110)))*100</f>
        <v>8.8153594771241899</v>
      </c>
      <c r="X3110" s="23">
        <v>12.516</v>
      </c>
      <c r="Y3110" s="13">
        <f>(X3110-U3110)/U3110*100</f>
        <v>2.2549019607843119</v>
      </c>
      <c r="Z3110" s="14">
        <f>IF(W3110&gt;10,"NA",Y3110)</f>
        <v>2.2549019607843119</v>
      </c>
    </row>
    <row r="3111" spans="1:26" ht="19" x14ac:dyDescent="0.25">
      <c r="A3111" s="23">
        <v>3110</v>
      </c>
      <c r="B3111" s="5" t="s">
        <v>0</v>
      </c>
      <c r="C3111" s="3" t="s">
        <v>46</v>
      </c>
      <c r="D3111" s="3" t="s">
        <v>46</v>
      </c>
      <c r="E3111" s="3" t="s">
        <v>47</v>
      </c>
      <c r="F3111" s="3" t="s">
        <v>18</v>
      </c>
      <c r="G3111" s="3">
        <v>23</v>
      </c>
      <c r="H3111" s="3" t="s">
        <v>9</v>
      </c>
      <c r="I3111" s="3" t="s">
        <v>36</v>
      </c>
      <c r="J3111" s="3">
        <v>163</v>
      </c>
      <c r="K3111" s="3">
        <v>103</v>
      </c>
      <c r="L3111" s="3">
        <v>0</v>
      </c>
      <c r="M3111" s="4">
        <f>PI()*(K3111/2)^2/1000+PI()*(L3111/2)^2/1000</f>
        <v>8.3322891154835297</v>
      </c>
      <c r="N3111" s="33">
        <v>0</v>
      </c>
      <c r="O3111" s="3">
        <v>7</v>
      </c>
      <c r="P3111" s="6">
        <v>6.6310000000000002</v>
      </c>
      <c r="Q3111" s="6">
        <v>11.413</v>
      </c>
      <c r="R3111" s="6">
        <v>11.092000000000001</v>
      </c>
      <c r="S3111" s="6">
        <v>0</v>
      </c>
      <c r="T3111" s="6">
        <f>R3111-S3111</f>
        <v>11.092000000000001</v>
      </c>
      <c r="U3111" s="6">
        <v>11.23</v>
      </c>
      <c r="V3111" s="6">
        <f>U3111-S3111</f>
        <v>11.23</v>
      </c>
      <c r="W3111" s="6">
        <f>100 - (1 - (((U3111-T3111)/U3111)+(S3111/T3111)))*100</f>
        <v>1.228851291184327</v>
      </c>
      <c r="X3111" s="23">
        <v>11.416</v>
      </c>
      <c r="Y3111" s="13">
        <f>(X3111-U3111)/U3111*100</f>
        <v>1.6562778272484411</v>
      </c>
      <c r="Z3111" s="14">
        <f>IF(W3111&gt;10,"NA",Y3111)</f>
        <v>1.6562778272484411</v>
      </c>
    </row>
    <row r="3112" spans="1:26" ht="19" x14ac:dyDescent="0.25">
      <c r="A3112" s="23">
        <v>3111</v>
      </c>
      <c r="B3112" s="5" t="s">
        <v>0</v>
      </c>
      <c r="C3112" s="3" t="s">
        <v>46</v>
      </c>
      <c r="D3112" s="3" t="s">
        <v>46</v>
      </c>
      <c r="E3112" s="3" t="s">
        <v>47</v>
      </c>
      <c r="F3112" s="3" t="s">
        <v>18</v>
      </c>
      <c r="G3112" s="3">
        <v>23</v>
      </c>
      <c r="H3112" s="3" t="s">
        <v>9</v>
      </c>
      <c r="I3112" s="3" t="s">
        <v>36</v>
      </c>
      <c r="J3112" s="3">
        <v>163</v>
      </c>
      <c r="K3112" s="3">
        <v>103</v>
      </c>
      <c r="L3112" s="3">
        <v>0</v>
      </c>
      <c r="M3112" s="4">
        <f>PI()*(K3112/2)^2/1000+PI()*(L3112/2)^2/1000</f>
        <v>8.3322891154835297</v>
      </c>
      <c r="N3112" s="33">
        <v>0</v>
      </c>
      <c r="O3112" s="3">
        <v>8</v>
      </c>
      <c r="P3112" s="6">
        <v>5.2480000000000002</v>
      </c>
      <c r="Q3112" s="6">
        <v>9.641</v>
      </c>
      <c r="R3112" s="6">
        <v>9.3390000000000004</v>
      </c>
      <c r="S3112" s="6">
        <v>0</v>
      </c>
      <c r="T3112" s="6">
        <f>R3112-S3112</f>
        <v>9.3390000000000004</v>
      </c>
      <c r="U3112" s="6">
        <v>9.9640000000000004</v>
      </c>
      <c r="V3112" s="6">
        <f>U3112-S3112</f>
        <v>9.9640000000000004</v>
      </c>
      <c r="W3112" s="6">
        <f>100 - (1 - (((U3112-T3112)/U3112)+(S3112/T3112)))*100</f>
        <v>6.2725812926535554</v>
      </c>
      <c r="X3112" s="23">
        <v>10.06</v>
      </c>
      <c r="Y3112" s="13">
        <f>(X3112-U3112)/U3112*100</f>
        <v>0.96346848655158646</v>
      </c>
      <c r="Z3112" s="14">
        <f>IF(W3112&gt;10,"NA",Y3112)</f>
        <v>0.96346848655158646</v>
      </c>
    </row>
    <row r="3113" spans="1:26" ht="19" x14ac:dyDescent="0.25">
      <c r="A3113" s="23">
        <v>3112</v>
      </c>
      <c r="B3113" s="5" t="s">
        <v>0</v>
      </c>
      <c r="C3113" s="3" t="s">
        <v>46</v>
      </c>
      <c r="D3113" s="3" t="s">
        <v>46</v>
      </c>
      <c r="E3113" s="3" t="s">
        <v>47</v>
      </c>
      <c r="F3113" s="3" t="s">
        <v>18</v>
      </c>
      <c r="G3113" s="3">
        <v>23</v>
      </c>
      <c r="H3113" s="3" t="s">
        <v>9</v>
      </c>
      <c r="I3113" s="3" t="s">
        <v>36</v>
      </c>
      <c r="J3113" s="3">
        <v>163</v>
      </c>
      <c r="K3113" s="3">
        <v>103</v>
      </c>
      <c r="L3113" s="3">
        <v>0</v>
      </c>
      <c r="M3113" s="4">
        <f>PI()*(K3113/2)^2/1000+PI()*(L3113/2)^2/1000</f>
        <v>8.3322891154835297</v>
      </c>
      <c r="N3113" s="33">
        <v>0</v>
      </c>
      <c r="O3113" s="3">
        <v>9</v>
      </c>
      <c r="P3113" s="6">
        <v>5.4809999999999999</v>
      </c>
      <c r="Q3113" s="6">
        <v>7.6559999999999997</v>
      </c>
      <c r="R3113" s="6">
        <v>7.3419999999999996</v>
      </c>
      <c r="S3113" s="6">
        <v>0</v>
      </c>
      <c r="T3113" s="6">
        <f>R3113-S3113</f>
        <v>7.3419999999999996</v>
      </c>
      <c r="U3113" s="6">
        <v>7.3419999999999996</v>
      </c>
      <c r="V3113" s="6">
        <f>U3113-S3113</f>
        <v>7.3419999999999996</v>
      </c>
      <c r="W3113" s="6">
        <f>100 - (1 - (((U3113-T3113)/U3113)+(S3113/T3113)))*100</f>
        <v>0</v>
      </c>
      <c r="X3113" s="23">
        <v>7.4930000000000003</v>
      </c>
      <c r="Y3113" s="13">
        <f>(X3113-U3113)/U3113*100</f>
        <v>2.056660310542096</v>
      </c>
      <c r="Z3113" s="14">
        <f>IF(W3113&gt;10,"NA",Y3113)</f>
        <v>2.056660310542096</v>
      </c>
    </row>
    <row r="3114" spans="1:26" ht="19" x14ac:dyDescent="0.25">
      <c r="A3114" s="23">
        <v>3113</v>
      </c>
      <c r="B3114" s="5" t="s">
        <v>0</v>
      </c>
      <c r="C3114" s="3" t="s">
        <v>46</v>
      </c>
      <c r="D3114" s="3" t="s">
        <v>46</v>
      </c>
      <c r="E3114" s="3" t="s">
        <v>47</v>
      </c>
      <c r="F3114" s="3" t="s">
        <v>18</v>
      </c>
      <c r="G3114" s="3">
        <v>23</v>
      </c>
      <c r="H3114" s="3" t="s">
        <v>17</v>
      </c>
      <c r="I3114" s="3" t="s">
        <v>36</v>
      </c>
      <c r="J3114" s="3">
        <v>163</v>
      </c>
      <c r="K3114" s="3">
        <v>103</v>
      </c>
      <c r="L3114" s="3">
        <v>0</v>
      </c>
      <c r="M3114" s="4">
        <f>PI()*(K3114/2)^2/1000+PI()*(L3114/2)^2/1000</f>
        <v>8.3322891154835297</v>
      </c>
      <c r="N3114" s="33">
        <v>0</v>
      </c>
      <c r="O3114" s="3">
        <v>1</v>
      </c>
      <c r="P3114" s="3">
        <v>5.7039999999999997</v>
      </c>
      <c r="Q3114" s="3">
        <v>5.5919999999999996</v>
      </c>
      <c r="R3114" s="3">
        <v>5.3730000000000002</v>
      </c>
      <c r="S3114" s="6">
        <v>0</v>
      </c>
      <c r="T3114" s="6">
        <f>R3114-S3114</f>
        <v>5.3730000000000002</v>
      </c>
      <c r="U3114" s="3">
        <v>7.851</v>
      </c>
      <c r="V3114" s="6">
        <f>U3114-S3114</f>
        <v>7.851</v>
      </c>
      <c r="W3114" s="6">
        <f>100 - (1 - (((U3114-T3114)/U3114)+(S3114/T3114)))*100</f>
        <v>31.562858234619796</v>
      </c>
      <c r="X3114" s="23">
        <v>7.9710000000000001</v>
      </c>
      <c r="Y3114" s="13">
        <f>(X3114-U3114)/U3114*100</f>
        <v>1.5284677111196041</v>
      </c>
      <c r="Z3114" s="14" t="str">
        <f>IF(W3114&gt;10,"NA",Y3114)</f>
        <v>NA</v>
      </c>
    </row>
    <row r="3115" spans="1:26" ht="19" x14ac:dyDescent="0.25">
      <c r="A3115" s="23">
        <v>3114</v>
      </c>
      <c r="B3115" s="5" t="s">
        <v>0</v>
      </c>
      <c r="C3115" s="3" t="s">
        <v>46</v>
      </c>
      <c r="D3115" s="3" t="s">
        <v>46</v>
      </c>
      <c r="E3115" s="3" t="s">
        <v>47</v>
      </c>
      <c r="F3115" s="3" t="s">
        <v>18</v>
      </c>
      <c r="G3115" s="3">
        <v>23</v>
      </c>
      <c r="H3115" s="3" t="s">
        <v>17</v>
      </c>
      <c r="I3115" s="3" t="s">
        <v>36</v>
      </c>
      <c r="J3115" s="3">
        <v>163</v>
      </c>
      <c r="K3115" s="3">
        <v>103</v>
      </c>
      <c r="L3115" s="3">
        <v>0</v>
      </c>
      <c r="M3115" s="4">
        <f>PI()*(K3115/2)^2/1000+PI()*(L3115/2)^2/1000</f>
        <v>8.3322891154835297</v>
      </c>
      <c r="N3115" s="33">
        <v>0</v>
      </c>
      <c r="O3115" s="3">
        <v>2</v>
      </c>
      <c r="P3115" s="3">
        <v>5.3540000000000001</v>
      </c>
      <c r="Q3115" s="3">
        <v>6.7539999999999996</v>
      </c>
      <c r="R3115" s="3">
        <v>6.52</v>
      </c>
      <c r="S3115" s="6">
        <v>0</v>
      </c>
      <c r="T3115" s="6">
        <f>R3115-S3115</f>
        <v>6.52</v>
      </c>
      <c r="U3115" s="3">
        <v>6.52</v>
      </c>
      <c r="V3115" s="6">
        <f>U3115-S3115</f>
        <v>6.52</v>
      </c>
      <c r="W3115" s="6">
        <f>100 - (1 - (((U3115-T3115)/U3115)+(S3115/T3115)))*100</f>
        <v>0</v>
      </c>
      <c r="X3115" s="23">
        <v>6.657</v>
      </c>
      <c r="Y3115" s="13">
        <f>(X3115-U3115)/U3115*100</f>
        <v>2.1012269938650374</v>
      </c>
      <c r="Z3115" s="14">
        <f>IF(W3115&gt;10,"NA",Y3115)</f>
        <v>2.1012269938650374</v>
      </c>
    </row>
    <row r="3116" spans="1:26" ht="19" x14ac:dyDescent="0.25">
      <c r="A3116" s="23">
        <v>3115</v>
      </c>
      <c r="B3116" s="5" t="s">
        <v>0</v>
      </c>
      <c r="C3116" s="3" t="s">
        <v>46</v>
      </c>
      <c r="D3116" s="3" t="s">
        <v>46</v>
      </c>
      <c r="E3116" s="3" t="s">
        <v>47</v>
      </c>
      <c r="F3116" s="3" t="s">
        <v>18</v>
      </c>
      <c r="G3116" s="3">
        <v>23</v>
      </c>
      <c r="H3116" s="3" t="s">
        <v>17</v>
      </c>
      <c r="I3116" s="3" t="s">
        <v>36</v>
      </c>
      <c r="J3116" s="3">
        <v>163</v>
      </c>
      <c r="K3116" s="3">
        <v>103</v>
      </c>
      <c r="L3116" s="3">
        <v>0</v>
      </c>
      <c r="M3116" s="4">
        <f>PI()*(K3116/2)^2/1000+PI()*(L3116/2)^2/1000</f>
        <v>8.3322891154835297</v>
      </c>
      <c r="N3116" s="33">
        <v>0</v>
      </c>
      <c r="O3116" s="3">
        <v>3</v>
      </c>
      <c r="P3116" s="3">
        <v>3.7730000000000001</v>
      </c>
      <c r="Q3116" s="3">
        <v>3.1110000000000002</v>
      </c>
      <c r="R3116" s="3">
        <v>2.9129999999999998</v>
      </c>
      <c r="S3116" s="6">
        <v>0</v>
      </c>
      <c r="T3116" s="6">
        <f>R3116-S3116</f>
        <v>2.9129999999999998</v>
      </c>
      <c r="U3116" s="3">
        <v>2.9129999999999998</v>
      </c>
      <c r="V3116" s="6">
        <f>U3116-S3116</f>
        <v>2.9129999999999998</v>
      </c>
      <c r="W3116" s="6">
        <f>100 - (1 - (((U3116-T3116)/U3116)+(S3116/T3116)))*100</f>
        <v>0</v>
      </c>
      <c r="X3116" s="23">
        <v>3.0289999999999999</v>
      </c>
      <c r="Y3116" s="13">
        <f>(X3116-U3116)/U3116*100</f>
        <v>3.9821489872983213</v>
      </c>
      <c r="Z3116" s="14">
        <f>IF(W3116&gt;10,"NA",Y3116)</f>
        <v>3.9821489872983213</v>
      </c>
    </row>
    <row r="3117" spans="1:26" ht="19" x14ac:dyDescent="0.25">
      <c r="A3117" s="23">
        <v>3116</v>
      </c>
      <c r="B3117" s="5" t="s">
        <v>0</v>
      </c>
      <c r="C3117" s="3" t="s">
        <v>46</v>
      </c>
      <c r="D3117" s="3" t="s">
        <v>46</v>
      </c>
      <c r="E3117" s="3" t="s">
        <v>47</v>
      </c>
      <c r="F3117" s="3" t="s">
        <v>18</v>
      </c>
      <c r="G3117" s="3">
        <v>23</v>
      </c>
      <c r="H3117" s="3" t="s">
        <v>17</v>
      </c>
      <c r="I3117" s="3" t="s">
        <v>36</v>
      </c>
      <c r="J3117" s="3">
        <v>163</v>
      </c>
      <c r="K3117" s="3">
        <v>103</v>
      </c>
      <c r="L3117" s="3">
        <v>0</v>
      </c>
      <c r="M3117" s="4">
        <f>PI()*(K3117/2)^2/1000+PI()*(L3117/2)^2/1000</f>
        <v>8.3322891154835297</v>
      </c>
      <c r="N3117" s="33">
        <v>0</v>
      </c>
      <c r="O3117" s="3">
        <v>4</v>
      </c>
      <c r="P3117" s="3">
        <v>4.3479999999999999</v>
      </c>
      <c r="Q3117" s="3">
        <v>5.0039999999999996</v>
      </c>
      <c r="R3117" s="3">
        <v>4.7480000000000002</v>
      </c>
      <c r="S3117" s="6">
        <v>0</v>
      </c>
      <c r="T3117" s="6">
        <f>R3117-S3117</f>
        <v>4.7480000000000002</v>
      </c>
      <c r="U3117" s="3">
        <v>4.7480000000000002</v>
      </c>
      <c r="V3117" s="6">
        <f>U3117-S3117</f>
        <v>4.7480000000000002</v>
      </c>
      <c r="W3117" s="6">
        <f>100 - (1 - (((U3117-T3117)/U3117)+(S3117/T3117)))*100</f>
        <v>0</v>
      </c>
      <c r="X3117" s="23">
        <v>4.923</v>
      </c>
      <c r="Y3117" s="13">
        <f>(X3117-U3117)/U3117*100</f>
        <v>3.6857624262847479</v>
      </c>
      <c r="Z3117" s="14">
        <f>IF(W3117&gt;10,"NA",Y3117)</f>
        <v>3.6857624262847479</v>
      </c>
    </row>
    <row r="3118" spans="1:26" ht="19" x14ac:dyDescent="0.25">
      <c r="A3118" s="23">
        <v>3117</v>
      </c>
      <c r="B3118" s="5" t="s">
        <v>0</v>
      </c>
      <c r="C3118" s="3" t="s">
        <v>46</v>
      </c>
      <c r="D3118" s="3" t="s">
        <v>46</v>
      </c>
      <c r="E3118" s="3" t="s">
        <v>47</v>
      </c>
      <c r="F3118" s="3" t="s">
        <v>18</v>
      </c>
      <c r="G3118" s="3">
        <v>23</v>
      </c>
      <c r="H3118" s="3" t="s">
        <v>17</v>
      </c>
      <c r="I3118" s="3" t="s">
        <v>36</v>
      </c>
      <c r="J3118" s="3">
        <v>163</v>
      </c>
      <c r="K3118" s="3">
        <v>103</v>
      </c>
      <c r="L3118" s="3">
        <v>0</v>
      </c>
      <c r="M3118" s="4">
        <f>PI()*(K3118/2)^2/1000+PI()*(L3118/2)^2/1000</f>
        <v>8.3322891154835297</v>
      </c>
      <c r="N3118" s="33">
        <v>0</v>
      </c>
      <c r="O3118" s="3">
        <v>5</v>
      </c>
      <c r="P3118" s="3">
        <v>5.157</v>
      </c>
      <c r="Q3118" s="3">
        <v>7.2450000000000001</v>
      </c>
      <c r="R3118" s="3">
        <v>7.0060000000000002</v>
      </c>
      <c r="S3118" s="6">
        <v>0</v>
      </c>
      <c r="T3118" s="6">
        <f>R3118-S3118</f>
        <v>7.0060000000000002</v>
      </c>
      <c r="U3118" s="3">
        <v>7.0060000000000002</v>
      </c>
      <c r="V3118" s="6">
        <f>U3118-S3118</f>
        <v>7.0060000000000002</v>
      </c>
      <c r="W3118" s="6">
        <f>100 - (1 - (((U3118-T3118)/U3118)+(S3118/T3118)))*100</f>
        <v>0</v>
      </c>
      <c r="X3118" s="23">
        <v>7.149</v>
      </c>
      <c r="Y3118" s="13">
        <f>(X3118-U3118)/U3118*100</f>
        <v>2.04110762203825</v>
      </c>
      <c r="Z3118" s="14">
        <f>IF(W3118&gt;10,"NA",Y3118)</f>
        <v>2.04110762203825</v>
      </c>
    </row>
    <row r="3119" spans="1:26" ht="19" x14ac:dyDescent="0.25">
      <c r="A3119" s="23">
        <v>3118</v>
      </c>
      <c r="B3119" s="5" t="s">
        <v>0</v>
      </c>
      <c r="C3119" s="3" t="s">
        <v>46</v>
      </c>
      <c r="D3119" s="3" t="s">
        <v>46</v>
      </c>
      <c r="E3119" s="3" t="s">
        <v>47</v>
      </c>
      <c r="F3119" s="3" t="s">
        <v>18</v>
      </c>
      <c r="G3119" s="3">
        <v>23</v>
      </c>
      <c r="H3119" s="3" t="s">
        <v>17</v>
      </c>
      <c r="I3119" s="3" t="s">
        <v>36</v>
      </c>
      <c r="J3119" s="3">
        <v>163</v>
      </c>
      <c r="K3119" s="3">
        <v>103</v>
      </c>
      <c r="L3119" s="3">
        <v>0</v>
      </c>
      <c r="M3119" s="4">
        <f>PI()*(K3119/2)^2/1000+PI()*(L3119/2)^2/1000</f>
        <v>8.3322891154835297</v>
      </c>
      <c r="N3119" s="33">
        <v>0</v>
      </c>
      <c r="O3119" s="3">
        <v>6</v>
      </c>
      <c r="P3119" s="3">
        <v>4.66</v>
      </c>
      <c r="Q3119" s="3">
        <v>4.7569999999999997</v>
      </c>
      <c r="R3119" s="3">
        <v>4.5730000000000004</v>
      </c>
      <c r="S3119" s="6">
        <v>0</v>
      </c>
      <c r="T3119" s="6">
        <f>R3119-S3119</f>
        <v>4.5730000000000004</v>
      </c>
      <c r="U3119" s="3">
        <v>4.5730000000000004</v>
      </c>
      <c r="V3119" s="6">
        <f>U3119-S3119</f>
        <v>4.5730000000000004</v>
      </c>
      <c r="W3119" s="6">
        <f>100 - (1 - (((U3119-T3119)/U3119)+(S3119/T3119)))*100</f>
        <v>0</v>
      </c>
      <c r="X3119" s="23">
        <v>4.6740000000000004</v>
      </c>
      <c r="Y3119" s="13">
        <f>(X3119-U3119)/U3119*100</f>
        <v>2.2086157883227635</v>
      </c>
      <c r="Z3119" s="14">
        <f>IF(W3119&gt;10,"NA",Y3119)</f>
        <v>2.2086157883227635</v>
      </c>
    </row>
    <row r="3120" spans="1:26" ht="19" x14ac:dyDescent="0.25">
      <c r="A3120" s="23">
        <v>3119</v>
      </c>
      <c r="B3120" s="5" t="s">
        <v>0</v>
      </c>
      <c r="C3120" s="3" t="s">
        <v>46</v>
      </c>
      <c r="D3120" s="3" t="s">
        <v>46</v>
      </c>
      <c r="E3120" s="3" t="s">
        <v>47</v>
      </c>
      <c r="F3120" s="3" t="s">
        <v>18</v>
      </c>
      <c r="G3120" s="3">
        <v>23</v>
      </c>
      <c r="H3120" s="3" t="s">
        <v>17</v>
      </c>
      <c r="I3120" s="3" t="s">
        <v>36</v>
      </c>
      <c r="J3120" s="3">
        <v>163</v>
      </c>
      <c r="K3120" s="3">
        <v>103</v>
      </c>
      <c r="L3120" s="3">
        <v>0</v>
      </c>
      <c r="M3120" s="4">
        <f>PI()*(K3120/2)^2/1000+PI()*(L3120/2)^2/1000</f>
        <v>8.3322891154835297</v>
      </c>
      <c r="N3120" s="33">
        <v>0</v>
      </c>
      <c r="O3120" s="3">
        <v>7</v>
      </c>
      <c r="P3120" s="3">
        <v>3.9710000000000001</v>
      </c>
      <c r="Q3120" s="3">
        <v>6.0490000000000004</v>
      </c>
      <c r="R3120" s="3">
        <v>5.8010000000000002</v>
      </c>
      <c r="S3120" s="6">
        <v>0</v>
      </c>
      <c r="T3120" s="6">
        <f>R3120-S3120</f>
        <v>5.8010000000000002</v>
      </c>
      <c r="U3120" s="3">
        <v>5.8010000000000002</v>
      </c>
      <c r="V3120" s="6">
        <f>U3120-S3120</f>
        <v>5.8010000000000002</v>
      </c>
      <c r="W3120" s="6">
        <f>100 - (1 - (((U3120-T3120)/U3120)+(S3120/T3120)))*100</f>
        <v>0</v>
      </c>
      <c r="X3120" s="23">
        <v>5.8940000000000001</v>
      </c>
      <c r="Y3120" s="13">
        <f>(X3120-U3120)/U3120*100</f>
        <v>1.6031718669194961</v>
      </c>
      <c r="Z3120" s="14">
        <f>IF(W3120&gt;10,"NA",Y3120)</f>
        <v>1.6031718669194961</v>
      </c>
    </row>
    <row r="3121" spans="1:26" ht="19" x14ac:dyDescent="0.25">
      <c r="A3121" s="23">
        <v>3120</v>
      </c>
      <c r="B3121" s="5" t="s">
        <v>0</v>
      </c>
      <c r="C3121" s="3" t="s">
        <v>46</v>
      </c>
      <c r="D3121" s="3" t="s">
        <v>46</v>
      </c>
      <c r="E3121" s="3" t="s">
        <v>47</v>
      </c>
      <c r="F3121" s="3" t="s">
        <v>18</v>
      </c>
      <c r="G3121" s="3">
        <v>23</v>
      </c>
      <c r="H3121" s="3" t="s">
        <v>17</v>
      </c>
      <c r="I3121" s="3" t="s">
        <v>36</v>
      </c>
      <c r="J3121" s="3">
        <v>163</v>
      </c>
      <c r="K3121" s="3">
        <v>103</v>
      </c>
      <c r="L3121" s="3">
        <v>0</v>
      </c>
      <c r="M3121" s="4">
        <f>PI()*(K3121/2)^2/1000+PI()*(L3121/2)^2/1000</f>
        <v>8.3322891154835297</v>
      </c>
      <c r="N3121" s="33">
        <v>0</v>
      </c>
      <c r="O3121" s="3">
        <v>8</v>
      </c>
      <c r="P3121" s="3">
        <v>5.9059999999999997</v>
      </c>
      <c r="Q3121" s="3">
        <v>8.5</v>
      </c>
      <c r="R3121" s="3">
        <v>8.3260000000000005</v>
      </c>
      <c r="S3121" s="6">
        <v>0</v>
      </c>
      <c r="T3121" s="6">
        <f>R3121-S3121</f>
        <v>8.3260000000000005</v>
      </c>
      <c r="U3121" s="3">
        <v>8.3819999999999997</v>
      </c>
      <c r="V3121" s="6">
        <f>U3121-S3121</f>
        <v>8.3819999999999997</v>
      </c>
      <c r="W3121" s="6">
        <f>100 - (1 - (((U3121-T3121)/U3121)+(S3121/T3121)))*100</f>
        <v>0.66809830589356523</v>
      </c>
      <c r="X3121" s="23">
        <v>8.6460000000000008</v>
      </c>
      <c r="Y3121" s="13">
        <f>(X3121-U3121)/U3121*100</f>
        <v>3.1496062992126124</v>
      </c>
      <c r="Z3121" s="14">
        <f>IF(W3121&gt;10,"NA",Y3121)</f>
        <v>3.1496062992126124</v>
      </c>
    </row>
    <row r="3122" spans="1:26" ht="19" x14ac:dyDescent="0.25">
      <c r="A3122" s="23">
        <v>3121</v>
      </c>
      <c r="B3122" s="5" t="s">
        <v>0</v>
      </c>
      <c r="C3122" s="3" t="s">
        <v>46</v>
      </c>
      <c r="D3122" s="3" t="s">
        <v>46</v>
      </c>
      <c r="E3122" s="3" t="s">
        <v>47</v>
      </c>
      <c r="F3122" s="3" t="s">
        <v>18</v>
      </c>
      <c r="G3122" s="3">
        <v>23</v>
      </c>
      <c r="H3122" s="3" t="s">
        <v>17</v>
      </c>
      <c r="I3122" s="3" t="s">
        <v>36</v>
      </c>
      <c r="J3122" s="3">
        <v>163</v>
      </c>
      <c r="K3122" s="3">
        <v>103</v>
      </c>
      <c r="L3122" s="3">
        <v>0</v>
      </c>
      <c r="M3122" s="4">
        <f>PI()*(K3122/2)^2/1000+PI()*(L3122/2)^2/1000</f>
        <v>8.3322891154835297</v>
      </c>
      <c r="N3122" s="33">
        <v>0</v>
      </c>
      <c r="O3122" s="3">
        <v>9</v>
      </c>
      <c r="P3122" s="3">
        <v>4.3209999999999997</v>
      </c>
      <c r="Q3122" s="3">
        <v>3.1739999999999999</v>
      </c>
      <c r="R3122" s="3">
        <v>3.01</v>
      </c>
      <c r="S3122" s="6">
        <v>0</v>
      </c>
      <c r="T3122" s="6">
        <f>R3122-S3122</f>
        <v>3.01</v>
      </c>
      <c r="U3122" s="3">
        <v>4.8869999999999996</v>
      </c>
      <c r="V3122" s="6">
        <f>U3122-S3122</f>
        <v>4.8869999999999996</v>
      </c>
      <c r="W3122" s="6">
        <f>100 - (1 - (((U3122-T3122)/U3122)+(S3122/T3122)))*100</f>
        <v>38.408021280949455</v>
      </c>
      <c r="X3122" s="23">
        <v>4.9630000000000001</v>
      </c>
      <c r="Y3122" s="13">
        <f>(X3122-U3122)/U3122*100</f>
        <v>1.5551463065275326</v>
      </c>
      <c r="Z3122" s="14" t="str">
        <f>IF(W3122&gt;10,"NA",Y3122)</f>
        <v>NA</v>
      </c>
    </row>
    <row r="3123" spans="1:26" ht="19" x14ac:dyDescent="0.25">
      <c r="A3123" s="23">
        <v>3122</v>
      </c>
      <c r="B3123" s="5" t="s">
        <v>0</v>
      </c>
      <c r="C3123" s="3" t="s">
        <v>46</v>
      </c>
      <c r="D3123" s="3" t="s">
        <v>46</v>
      </c>
      <c r="E3123" s="3" t="s">
        <v>47</v>
      </c>
      <c r="F3123" s="3" t="s">
        <v>18</v>
      </c>
      <c r="G3123" s="3">
        <v>23</v>
      </c>
      <c r="H3123" s="3" t="s">
        <v>17</v>
      </c>
      <c r="I3123" s="3" t="s">
        <v>36</v>
      </c>
      <c r="J3123" s="3">
        <v>163</v>
      </c>
      <c r="K3123" s="3">
        <v>103</v>
      </c>
      <c r="L3123" s="3">
        <v>0</v>
      </c>
      <c r="M3123" s="4">
        <f>PI()*(K3123/2)^2/1000+PI()*(L3123/2)^2/1000</f>
        <v>8.3322891154835297</v>
      </c>
      <c r="N3123" s="33">
        <v>0</v>
      </c>
      <c r="O3123" s="3">
        <v>10</v>
      </c>
      <c r="P3123" s="3">
        <v>4.2210000000000001</v>
      </c>
      <c r="Q3123" s="3">
        <v>4.9770000000000003</v>
      </c>
      <c r="R3123" s="3">
        <v>4.8259999999999996</v>
      </c>
      <c r="S3123" s="6">
        <v>0</v>
      </c>
      <c r="T3123" s="6">
        <f>R3123-S3123</f>
        <v>4.8259999999999996</v>
      </c>
      <c r="U3123" s="3">
        <v>4.8259999999999996</v>
      </c>
      <c r="V3123" s="6">
        <f>U3123-S3123</f>
        <v>4.8259999999999996</v>
      </c>
      <c r="W3123" s="6">
        <f>100 - (1 - (((U3123-T3123)/U3123)+(S3123/T3123)))*100</f>
        <v>0</v>
      </c>
      <c r="X3123" s="23">
        <v>5.016</v>
      </c>
      <c r="Y3123" s="13">
        <f>(X3123-U3123)/U3123*100</f>
        <v>3.9370078740157561</v>
      </c>
      <c r="Z3123" s="14">
        <f>IF(W3123&gt;10,"NA",Y3123)</f>
        <v>3.9370078740157561</v>
      </c>
    </row>
    <row r="3124" spans="1:26" ht="19" x14ac:dyDescent="0.25">
      <c r="A3124" s="23">
        <v>3123</v>
      </c>
      <c r="B3124" s="5" t="s">
        <v>0</v>
      </c>
      <c r="C3124" s="3" t="s">
        <v>46</v>
      </c>
      <c r="D3124" s="3" t="s">
        <v>46</v>
      </c>
      <c r="E3124" s="3" t="s">
        <v>47</v>
      </c>
      <c r="F3124" s="3" t="s">
        <v>18</v>
      </c>
      <c r="G3124" s="3">
        <v>23</v>
      </c>
      <c r="H3124" s="3" t="s">
        <v>17</v>
      </c>
      <c r="I3124" s="3" t="s">
        <v>36</v>
      </c>
      <c r="J3124" s="3">
        <v>163</v>
      </c>
      <c r="K3124" s="3">
        <v>103</v>
      </c>
      <c r="L3124" s="3">
        <v>0</v>
      </c>
      <c r="M3124" s="4">
        <f>PI()*(K3124/2)^2/1000+PI()*(L3124/2)^2/1000</f>
        <v>8.3322891154835297</v>
      </c>
      <c r="N3124" s="33">
        <v>0</v>
      </c>
      <c r="O3124" s="3">
        <v>11</v>
      </c>
      <c r="P3124" s="3">
        <v>1.919</v>
      </c>
      <c r="Q3124" s="3">
        <v>2.0760000000000001</v>
      </c>
      <c r="R3124" s="3">
        <v>1.819</v>
      </c>
      <c r="S3124" s="6">
        <v>0</v>
      </c>
      <c r="T3124" s="6">
        <f>R3124-S3124</f>
        <v>1.819</v>
      </c>
      <c r="U3124" s="3">
        <v>1.911</v>
      </c>
      <c r="V3124" s="6">
        <f>U3124-S3124</f>
        <v>1.911</v>
      </c>
      <c r="W3124" s="6">
        <f>100 - (1 - (((U3124-T3124)/U3124)+(S3124/T3124)))*100</f>
        <v>4.8142333856619643</v>
      </c>
      <c r="X3124" s="23">
        <v>1.9430000000000001</v>
      </c>
      <c r="Y3124" s="13">
        <f>(X3124-U3124)/U3124*100</f>
        <v>1.6745159602302475</v>
      </c>
      <c r="Z3124" s="14">
        <f>IF(W3124&gt;10,"NA",Y3124)</f>
        <v>1.6745159602302475</v>
      </c>
    </row>
    <row r="3125" spans="1:26" ht="19" x14ac:dyDescent="0.25">
      <c r="A3125" s="23">
        <v>3124</v>
      </c>
      <c r="B3125" s="5" t="s">
        <v>0</v>
      </c>
      <c r="C3125" s="3" t="s">
        <v>46</v>
      </c>
      <c r="D3125" s="3" t="s">
        <v>46</v>
      </c>
      <c r="E3125" s="3" t="s">
        <v>47</v>
      </c>
      <c r="F3125" s="3" t="s">
        <v>18</v>
      </c>
      <c r="G3125" s="3">
        <v>24</v>
      </c>
      <c r="H3125" s="3" t="s">
        <v>9</v>
      </c>
      <c r="I3125" s="3" t="s">
        <v>45</v>
      </c>
      <c r="J3125" s="3">
        <v>282</v>
      </c>
      <c r="K3125" s="3">
        <v>56</v>
      </c>
      <c r="L3125" s="3">
        <v>0</v>
      </c>
      <c r="M3125" s="4">
        <f>PI()*(K3125/2)^2/1000+PI()*(L3125/2)^2/1000</f>
        <v>2.4630086404143978</v>
      </c>
      <c r="N3125" s="33">
        <v>0</v>
      </c>
      <c r="O3125" s="3">
        <v>1</v>
      </c>
      <c r="P3125" s="6">
        <v>2.915</v>
      </c>
      <c r="Q3125" s="6">
        <v>3.8679999999999999</v>
      </c>
      <c r="R3125" s="6">
        <v>3.6030000000000002</v>
      </c>
      <c r="S3125" s="6">
        <v>0</v>
      </c>
      <c r="T3125" s="6">
        <f>R3125-S3125</f>
        <v>3.6030000000000002</v>
      </c>
      <c r="U3125" s="6">
        <v>3.6030000000000002</v>
      </c>
      <c r="V3125" s="6">
        <f>U3125-S3125</f>
        <v>3.6030000000000002</v>
      </c>
      <c r="W3125" s="6">
        <f>100 - (1 - (((U3125-T3125)/U3125)+(S3125/T3125)))*100</f>
        <v>0</v>
      </c>
      <c r="X3125" s="23">
        <v>3.73</v>
      </c>
      <c r="Y3125" s="13">
        <f>(X3125-U3125)/U3125*100</f>
        <v>3.5248404107687974</v>
      </c>
      <c r="Z3125" s="14">
        <f>IF(W3125&gt;10,"NA",Y3125)</f>
        <v>3.5248404107687974</v>
      </c>
    </row>
    <row r="3126" spans="1:26" ht="19" x14ac:dyDescent="0.25">
      <c r="A3126" s="23">
        <v>3125</v>
      </c>
      <c r="B3126" s="5" t="s">
        <v>0</v>
      </c>
      <c r="C3126" s="3" t="s">
        <v>46</v>
      </c>
      <c r="D3126" s="3" t="s">
        <v>46</v>
      </c>
      <c r="E3126" s="3" t="s">
        <v>47</v>
      </c>
      <c r="F3126" s="3" t="s">
        <v>18</v>
      </c>
      <c r="G3126" s="3">
        <v>24</v>
      </c>
      <c r="H3126" s="3" t="s">
        <v>9</v>
      </c>
      <c r="I3126" s="3" t="s">
        <v>45</v>
      </c>
      <c r="J3126" s="3">
        <v>282</v>
      </c>
      <c r="K3126" s="3">
        <v>56</v>
      </c>
      <c r="L3126" s="3">
        <v>0</v>
      </c>
      <c r="M3126" s="4">
        <f>PI()*(K3126/2)^2/1000+PI()*(L3126/2)^2/1000</f>
        <v>2.4630086404143978</v>
      </c>
      <c r="N3126" s="33">
        <v>0</v>
      </c>
      <c r="O3126" s="3">
        <v>2</v>
      </c>
      <c r="P3126" s="6">
        <v>5.6870000000000003</v>
      </c>
      <c r="Q3126" s="6">
        <v>8.4830000000000005</v>
      </c>
      <c r="R3126" s="6">
        <v>8.2270000000000003</v>
      </c>
      <c r="S3126" s="6">
        <v>0</v>
      </c>
      <c r="T3126" s="6">
        <f>R3126-S3126</f>
        <v>8.2270000000000003</v>
      </c>
      <c r="U3126" s="6">
        <v>8.3000000000000007</v>
      </c>
      <c r="V3126" s="6">
        <f>U3126-S3126</f>
        <v>8.3000000000000007</v>
      </c>
      <c r="W3126" s="6">
        <f>100 - (1 - (((U3126-T3126)/U3126)+(S3126/T3126)))*100</f>
        <v>0.87951807228915868</v>
      </c>
      <c r="X3126" s="23">
        <v>8.5649999999999995</v>
      </c>
      <c r="Y3126" s="13">
        <f>(X3126-U3126)/U3126*100</f>
        <v>3.1927710843373349</v>
      </c>
      <c r="Z3126" s="14">
        <f>IF(W3126&gt;10,"NA",Y3126)</f>
        <v>3.1927710843373349</v>
      </c>
    </row>
    <row r="3127" spans="1:26" ht="19" x14ac:dyDescent="0.25">
      <c r="A3127" s="23">
        <v>3126</v>
      </c>
      <c r="B3127" s="5" t="s">
        <v>0</v>
      </c>
      <c r="C3127" s="3" t="s">
        <v>46</v>
      </c>
      <c r="D3127" s="3" t="s">
        <v>46</v>
      </c>
      <c r="E3127" s="3" t="s">
        <v>47</v>
      </c>
      <c r="F3127" s="3" t="s">
        <v>18</v>
      </c>
      <c r="G3127" s="3">
        <v>24</v>
      </c>
      <c r="H3127" s="3" t="s">
        <v>9</v>
      </c>
      <c r="I3127" s="3" t="s">
        <v>45</v>
      </c>
      <c r="J3127" s="3">
        <v>282</v>
      </c>
      <c r="K3127" s="3">
        <v>56</v>
      </c>
      <c r="L3127" s="3">
        <v>0</v>
      </c>
      <c r="M3127" s="4">
        <f>PI()*(K3127/2)^2/1000+PI()*(L3127/2)^2/1000</f>
        <v>2.4630086404143978</v>
      </c>
      <c r="N3127" s="33">
        <v>0</v>
      </c>
      <c r="O3127" s="3">
        <v>3</v>
      </c>
      <c r="P3127" s="6">
        <v>6.36</v>
      </c>
      <c r="Q3127" s="6">
        <v>12.141999999999999</v>
      </c>
      <c r="R3127" s="6">
        <v>11.831</v>
      </c>
      <c r="S3127" s="6">
        <v>0</v>
      </c>
      <c r="T3127" s="6">
        <f>R3127-S3127</f>
        <v>11.831</v>
      </c>
      <c r="U3127" s="6">
        <v>12.132999999999999</v>
      </c>
      <c r="V3127" s="6">
        <f>U3127-S3127</f>
        <v>12.132999999999999</v>
      </c>
      <c r="W3127" s="6">
        <f>100 - (1 - (((U3127-T3127)/U3127)+(S3127/T3127)))*100</f>
        <v>2.4890793703123677</v>
      </c>
      <c r="X3127" s="23">
        <v>12.404999999999999</v>
      </c>
      <c r="Y3127" s="13">
        <f>(X3127-U3127)/U3127*100</f>
        <v>2.241819830215118</v>
      </c>
      <c r="Z3127" s="14">
        <f>IF(W3127&gt;10,"NA",Y3127)</f>
        <v>2.241819830215118</v>
      </c>
    </row>
    <row r="3128" spans="1:26" ht="19" x14ac:dyDescent="0.25">
      <c r="A3128" s="23">
        <v>3127</v>
      </c>
      <c r="B3128" s="5" t="s">
        <v>0</v>
      </c>
      <c r="C3128" s="3" t="s">
        <v>46</v>
      </c>
      <c r="D3128" s="3" t="s">
        <v>46</v>
      </c>
      <c r="E3128" s="3" t="s">
        <v>47</v>
      </c>
      <c r="F3128" s="3" t="s">
        <v>18</v>
      </c>
      <c r="G3128" s="3">
        <v>24</v>
      </c>
      <c r="H3128" s="3" t="s">
        <v>9</v>
      </c>
      <c r="I3128" s="3" t="s">
        <v>45</v>
      </c>
      <c r="J3128" s="3">
        <v>282</v>
      </c>
      <c r="K3128" s="3">
        <v>56</v>
      </c>
      <c r="L3128" s="3">
        <v>0</v>
      </c>
      <c r="M3128" s="4">
        <f>PI()*(K3128/2)^2/1000+PI()*(L3128/2)^2/1000</f>
        <v>2.4630086404143978</v>
      </c>
      <c r="N3128" s="33">
        <v>0</v>
      </c>
      <c r="O3128" s="3">
        <v>4</v>
      </c>
      <c r="P3128" s="6">
        <v>6.0789999999999997</v>
      </c>
      <c r="Q3128" s="6">
        <v>11.112</v>
      </c>
      <c r="R3128" s="6">
        <v>10.776999999999999</v>
      </c>
      <c r="S3128" s="6">
        <v>0</v>
      </c>
      <c r="T3128" s="6">
        <f>R3128-S3128</f>
        <v>10.776999999999999</v>
      </c>
      <c r="U3128" s="6">
        <v>11.297000000000001</v>
      </c>
      <c r="V3128" s="6">
        <f>U3128-S3128</f>
        <v>11.297000000000001</v>
      </c>
      <c r="W3128" s="6">
        <f>100 - (1 - (((U3128-T3128)/U3128)+(S3128/T3128)))*100</f>
        <v>4.6029919447641134</v>
      </c>
      <c r="X3128" s="23">
        <v>11.593</v>
      </c>
      <c r="Y3128" s="13">
        <f>(X3128-U3128)/U3128*100</f>
        <v>2.6201646454810956</v>
      </c>
      <c r="Z3128" s="14">
        <f>IF(W3128&gt;10,"NA",Y3128)</f>
        <v>2.6201646454810956</v>
      </c>
    </row>
    <row r="3129" spans="1:26" ht="19" x14ac:dyDescent="0.25">
      <c r="A3129" s="23">
        <v>3128</v>
      </c>
      <c r="B3129" s="5" t="s">
        <v>0</v>
      </c>
      <c r="C3129" s="3" t="s">
        <v>46</v>
      </c>
      <c r="D3129" s="3" t="s">
        <v>46</v>
      </c>
      <c r="E3129" s="3" t="s">
        <v>47</v>
      </c>
      <c r="F3129" s="3" t="s">
        <v>18</v>
      </c>
      <c r="G3129" s="3">
        <v>24</v>
      </c>
      <c r="H3129" s="3" t="s">
        <v>9</v>
      </c>
      <c r="I3129" s="3" t="s">
        <v>45</v>
      </c>
      <c r="J3129" s="3">
        <v>282</v>
      </c>
      <c r="K3129" s="3">
        <v>56</v>
      </c>
      <c r="L3129" s="3">
        <v>0</v>
      </c>
      <c r="M3129" s="4">
        <f>PI()*(K3129/2)^2/1000+PI()*(L3129/2)^2/1000</f>
        <v>2.4630086404143978</v>
      </c>
      <c r="N3129" s="33">
        <v>0</v>
      </c>
      <c r="O3129" s="3">
        <v>5</v>
      </c>
      <c r="P3129" s="6">
        <v>4.5830000000000002</v>
      </c>
      <c r="Q3129" s="6">
        <v>6.27</v>
      </c>
      <c r="R3129" s="6">
        <v>6.056</v>
      </c>
      <c r="S3129" s="6">
        <v>1.2E-2</v>
      </c>
      <c r="T3129" s="6">
        <f>R3129-S3129</f>
        <v>6.0440000000000005</v>
      </c>
      <c r="U3129" s="6">
        <v>7.7919999999999998</v>
      </c>
      <c r="V3129" s="6">
        <f>U3129-S3129</f>
        <v>7.78</v>
      </c>
      <c r="W3129" s="6">
        <f>100 - (1 - (((U3129-T3129)/U3129)+(S3129/T3129)))*100</f>
        <v>22.631808897652661</v>
      </c>
      <c r="X3129" s="23">
        <v>7.8819999999999997</v>
      </c>
      <c r="Y3129" s="13">
        <f>(X3129-U3129)/U3129*100</f>
        <v>1.1550308008213535</v>
      </c>
      <c r="Z3129" s="14" t="str">
        <f>IF(W3129&gt;10,"NA",Y3129)</f>
        <v>NA</v>
      </c>
    </row>
    <row r="3130" spans="1:26" ht="19" x14ac:dyDescent="0.25">
      <c r="A3130" s="23">
        <v>3129</v>
      </c>
      <c r="B3130" s="5" t="s">
        <v>0</v>
      </c>
      <c r="C3130" s="3" t="s">
        <v>46</v>
      </c>
      <c r="D3130" s="3" t="s">
        <v>46</v>
      </c>
      <c r="E3130" s="3" t="s">
        <v>47</v>
      </c>
      <c r="F3130" s="3" t="s">
        <v>18</v>
      </c>
      <c r="G3130" s="3">
        <v>24</v>
      </c>
      <c r="H3130" s="3" t="s">
        <v>9</v>
      </c>
      <c r="I3130" s="3" t="s">
        <v>45</v>
      </c>
      <c r="J3130" s="3">
        <v>282</v>
      </c>
      <c r="K3130" s="3">
        <v>56</v>
      </c>
      <c r="L3130" s="3">
        <v>0</v>
      </c>
      <c r="M3130" s="4">
        <f>PI()*(K3130/2)^2/1000+PI()*(L3130/2)^2/1000</f>
        <v>2.4630086404143978</v>
      </c>
      <c r="N3130" s="33">
        <v>0</v>
      </c>
      <c r="O3130" s="3">
        <v>6</v>
      </c>
      <c r="P3130" s="6">
        <v>5.3470000000000004</v>
      </c>
      <c r="Q3130" s="6">
        <v>9.5050000000000008</v>
      </c>
      <c r="R3130" s="6">
        <v>9.1709999999999994</v>
      </c>
      <c r="S3130" s="6">
        <v>0</v>
      </c>
      <c r="T3130" s="6">
        <f>R3130-S3130</f>
        <v>9.1709999999999994</v>
      </c>
      <c r="U3130" s="6">
        <v>9.3689999999999998</v>
      </c>
      <c r="V3130" s="6">
        <f>U3130-S3130</f>
        <v>9.3689999999999998</v>
      </c>
      <c r="W3130" s="6">
        <f>100 - (1 - (((U3130-T3130)/U3130)+(S3130/T3130)))*100</f>
        <v>2.1133525456292119</v>
      </c>
      <c r="X3130" s="23">
        <v>9.6140000000000008</v>
      </c>
      <c r="Y3130" s="13">
        <f>(X3130-U3130)/U3130*100</f>
        <v>2.615006937773519</v>
      </c>
      <c r="Z3130" s="14">
        <f>IF(W3130&gt;10,"NA",Y3130)</f>
        <v>2.615006937773519</v>
      </c>
    </row>
    <row r="3131" spans="1:26" ht="19" x14ac:dyDescent="0.25">
      <c r="A3131" s="23">
        <v>3130</v>
      </c>
      <c r="B3131" s="5" t="s">
        <v>0</v>
      </c>
      <c r="C3131" s="3" t="s">
        <v>46</v>
      </c>
      <c r="D3131" s="3" t="s">
        <v>46</v>
      </c>
      <c r="E3131" s="3" t="s">
        <v>47</v>
      </c>
      <c r="F3131" s="3" t="s">
        <v>18</v>
      </c>
      <c r="G3131" s="3">
        <v>24</v>
      </c>
      <c r="H3131" s="3" t="s">
        <v>9</v>
      </c>
      <c r="I3131" s="3" t="s">
        <v>45</v>
      </c>
      <c r="J3131" s="3">
        <v>282</v>
      </c>
      <c r="K3131" s="3">
        <v>56</v>
      </c>
      <c r="L3131" s="3">
        <v>0</v>
      </c>
      <c r="M3131" s="4">
        <f>PI()*(K3131/2)^2/1000+PI()*(L3131/2)^2/1000</f>
        <v>2.4630086404143978</v>
      </c>
      <c r="N3131" s="33">
        <v>0</v>
      </c>
      <c r="O3131" s="3">
        <v>7</v>
      </c>
      <c r="P3131" s="6">
        <v>5.3730000000000002</v>
      </c>
      <c r="Q3131" s="6">
        <v>7.5869999999999997</v>
      </c>
      <c r="R3131" s="6">
        <v>7.3170000000000002</v>
      </c>
      <c r="S3131" s="6">
        <v>0</v>
      </c>
      <c r="T3131" s="6">
        <f>R3131-S3131</f>
        <v>7.3170000000000002</v>
      </c>
      <c r="U3131" s="6">
        <v>7.9409999999999998</v>
      </c>
      <c r="V3131" s="6">
        <f>U3131-S3131</f>
        <v>7.9409999999999998</v>
      </c>
      <c r="W3131" s="6">
        <f>100 - (1 - (((U3131-T3131)/U3131)+(S3131/T3131)))*100</f>
        <v>7.8579523989421887</v>
      </c>
      <c r="X3131" s="23">
        <v>8.157</v>
      </c>
      <c r="Y3131" s="13">
        <f>(X3131-U3131)/U3131*100</f>
        <v>2.7200604457876869</v>
      </c>
      <c r="Z3131" s="14">
        <f>IF(W3131&gt;10,"NA",Y3131)</f>
        <v>2.7200604457876869</v>
      </c>
    </row>
    <row r="3132" spans="1:26" ht="19" x14ac:dyDescent="0.25">
      <c r="A3132" s="23">
        <v>3131</v>
      </c>
      <c r="B3132" s="5" t="s">
        <v>0</v>
      </c>
      <c r="C3132" s="3" t="s">
        <v>46</v>
      </c>
      <c r="D3132" s="3" t="s">
        <v>46</v>
      </c>
      <c r="E3132" s="3" t="s">
        <v>47</v>
      </c>
      <c r="F3132" s="3" t="s">
        <v>18</v>
      </c>
      <c r="G3132" s="3">
        <v>24</v>
      </c>
      <c r="H3132" s="3" t="s">
        <v>9</v>
      </c>
      <c r="I3132" s="3" t="s">
        <v>45</v>
      </c>
      <c r="J3132" s="3">
        <v>282</v>
      </c>
      <c r="K3132" s="3">
        <v>56</v>
      </c>
      <c r="L3132" s="3">
        <v>0</v>
      </c>
      <c r="M3132" s="4">
        <f>PI()*(K3132/2)^2/1000+PI()*(L3132/2)^2/1000</f>
        <v>2.4630086404143978</v>
      </c>
      <c r="N3132" s="33">
        <v>0</v>
      </c>
      <c r="O3132" s="3">
        <v>8</v>
      </c>
      <c r="P3132" s="6">
        <v>6.4619999999999997</v>
      </c>
      <c r="Q3132" s="6">
        <v>7.9850000000000003</v>
      </c>
      <c r="R3132" s="6">
        <v>7.7590000000000003</v>
      </c>
      <c r="S3132" s="6">
        <v>0</v>
      </c>
      <c r="T3132" s="6">
        <f>R3132-S3132</f>
        <v>7.7590000000000003</v>
      </c>
      <c r="U3132" s="6">
        <v>11.722</v>
      </c>
      <c r="V3132" s="6">
        <f>U3132-S3132</f>
        <v>11.722</v>
      </c>
      <c r="W3132" s="6">
        <f>100 - (1 - (((U3132-T3132)/U3132)+(S3132/T3132)))*100</f>
        <v>33.808223852584888</v>
      </c>
      <c r="X3132" s="23">
        <v>11.964</v>
      </c>
      <c r="Y3132" s="13">
        <f>(X3132-U3132)/U3132*100</f>
        <v>2.0644941136324935</v>
      </c>
      <c r="Z3132" s="14" t="str">
        <f>IF(W3132&gt;10,"NA",Y3132)</f>
        <v>NA</v>
      </c>
    </row>
    <row r="3133" spans="1:26" ht="19" x14ac:dyDescent="0.25">
      <c r="A3133" s="23">
        <v>3132</v>
      </c>
      <c r="B3133" s="5" t="s">
        <v>0</v>
      </c>
      <c r="C3133" s="3" t="s">
        <v>46</v>
      </c>
      <c r="D3133" s="3" t="s">
        <v>46</v>
      </c>
      <c r="E3133" s="3" t="s">
        <v>47</v>
      </c>
      <c r="F3133" s="3" t="s">
        <v>18</v>
      </c>
      <c r="G3133" s="3">
        <v>24</v>
      </c>
      <c r="H3133" s="3" t="s">
        <v>9</v>
      </c>
      <c r="I3133" s="3" t="s">
        <v>45</v>
      </c>
      <c r="J3133" s="3">
        <v>282</v>
      </c>
      <c r="K3133" s="3">
        <v>56</v>
      </c>
      <c r="L3133" s="3">
        <v>0</v>
      </c>
      <c r="M3133" s="4">
        <f>PI()*(K3133/2)^2/1000+PI()*(L3133/2)^2/1000</f>
        <v>2.4630086404143978</v>
      </c>
      <c r="N3133" s="33">
        <v>0</v>
      </c>
      <c r="O3133" s="3">
        <v>9</v>
      </c>
      <c r="P3133" s="6">
        <v>4.0309999999999997</v>
      </c>
      <c r="Q3133" s="6">
        <v>6.2610000000000001</v>
      </c>
      <c r="R3133" s="6">
        <v>6.0830000000000002</v>
      </c>
      <c r="S3133" s="6">
        <v>0</v>
      </c>
      <c r="T3133" s="6">
        <f>R3133-S3133</f>
        <v>6.0830000000000002</v>
      </c>
      <c r="U3133" s="6">
        <v>6.0830000000000002</v>
      </c>
      <c r="V3133" s="6">
        <f>U3133-S3133</f>
        <v>6.0830000000000002</v>
      </c>
      <c r="W3133" s="6">
        <f>100 - (1 - (((U3133-T3133)/U3133)+(S3133/T3133)))*100</f>
        <v>0</v>
      </c>
      <c r="X3133" s="23">
        <v>6.2960000000000003</v>
      </c>
      <c r="Y3133" s="13">
        <f>(X3133-U3133)/U3133*100</f>
        <v>3.5015617294098322</v>
      </c>
      <c r="Z3133" s="14">
        <f>IF(W3133&gt;10,"NA",Y3133)</f>
        <v>3.5015617294098322</v>
      </c>
    </row>
    <row r="3134" spans="1:26" ht="19" x14ac:dyDescent="0.25">
      <c r="A3134" s="23">
        <v>3133</v>
      </c>
      <c r="B3134" s="5" t="s">
        <v>0</v>
      </c>
      <c r="C3134" s="3" t="s">
        <v>46</v>
      </c>
      <c r="D3134" s="3" t="s">
        <v>46</v>
      </c>
      <c r="E3134" s="3" t="s">
        <v>47</v>
      </c>
      <c r="F3134" s="3" t="s">
        <v>18</v>
      </c>
      <c r="G3134" s="3">
        <v>24</v>
      </c>
      <c r="H3134" s="3" t="s">
        <v>17</v>
      </c>
      <c r="I3134" s="3" t="s">
        <v>45</v>
      </c>
      <c r="J3134" s="3">
        <v>282</v>
      </c>
      <c r="K3134" s="3">
        <v>56</v>
      </c>
      <c r="L3134" s="3">
        <v>0</v>
      </c>
      <c r="M3134" s="4">
        <f>PI()*(K3134/2)^2/1000+PI()*(L3134/2)^2/1000</f>
        <v>2.4630086404143978</v>
      </c>
      <c r="N3134" s="33">
        <v>0</v>
      </c>
      <c r="O3134" s="3">
        <v>1</v>
      </c>
      <c r="P3134" s="6" t="s">
        <v>13</v>
      </c>
      <c r="Q3134" s="6">
        <v>4.4050000000000002</v>
      </c>
      <c r="R3134" s="6">
        <v>4.18</v>
      </c>
      <c r="S3134" s="6">
        <v>1.7999999999999999E-2</v>
      </c>
      <c r="T3134" s="6">
        <f>R3134-S3134</f>
        <v>4.1619999999999999</v>
      </c>
      <c r="U3134" s="6">
        <v>5.69</v>
      </c>
      <c r="V3134" s="6">
        <f>U3134-S3134</f>
        <v>5.6720000000000006</v>
      </c>
      <c r="W3134" s="6">
        <f>100 - (1 - (((U3134-T3134)/U3134)+(S3134/T3134)))*100</f>
        <v>27.286614435232494</v>
      </c>
      <c r="X3134" s="13">
        <v>5.7450000000000001</v>
      </c>
      <c r="Y3134" s="13">
        <f>(X3134-U3134)/U3134*100</f>
        <v>0.96660808435851864</v>
      </c>
      <c r="Z3134" s="14" t="str">
        <f>IF(W3134&gt;10,"NA",Y3134)</f>
        <v>NA</v>
      </c>
    </row>
    <row r="3135" spans="1:26" ht="19" x14ac:dyDescent="0.25">
      <c r="A3135" s="23">
        <v>3134</v>
      </c>
      <c r="B3135" s="5" t="s">
        <v>0</v>
      </c>
      <c r="C3135" s="3" t="s">
        <v>46</v>
      </c>
      <c r="D3135" s="3" t="s">
        <v>46</v>
      </c>
      <c r="E3135" s="3" t="s">
        <v>47</v>
      </c>
      <c r="F3135" s="3" t="s">
        <v>18</v>
      </c>
      <c r="G3135" s="3">
        <v>24</v>
      </c>
      <c r="H3135" s="3" t="s">
        <v>17</v>
      </c>
      <c r="I3135" s="3" t="s">
        <v>45</v>
      </c>
      <c r="J3135" s="3">
        <v>282</v>
      </c>
      <c r="K3135" s="3">
        <v>56</v>
      </c>
      <c r="L3135" s="3">
        <v>0</v>
      </c>
      <c r="M3135" s="4">
        <f>PI()*(K3135/2)^2/1000+PI()*(L3135/2)^2/1000</f>
        <v>2.4630086404143978</v>
      </c>
      <c r="N3135" s="33">
        <v>0</v>
      </c>
      <c r="O3135" s="3">
        <v>2</v>
      </c>
      <c r="P3135" s="6">
        <v>3.3109999999999999</v>
      </c>
      <c r="Q3135" s="6">
        <v>3.2469999999999999</v>
      </c>
      <c r="R3135" s="6">
        <v>3.097</v>
      </c>
      <c r="S3135" s="6">
        <v>0</v>
      </c>
      <c r="T3135" s="6">
        <f>R3135-S3135</f>
        <v>3.097</v>
      </c>
      <c r="U3135" s="6">
        <v>4.5620000000000003</v>
      </c>
      <c r="V3135" s="6">
        <f>U3135-S3135</f>
        <v>4.5620000000000003</v>
      </c>
      <c r="W3135" s="6">
        <f>100 - (1 - (((U3135-T3135)/U3135)+(S3135/T3135)))*100</f>
        <v>32.113108285839559</v>
      </c>
      <c r="X3135" s="13">
        <v>4.577</v>
      </c>
      <c r="Y3135" s="13">
        <f>(X3135-U3135)/U3135*100</f>
        <v>0.32880315651029546</v>
      </c>
      <c r="Z3135" s="14" t="str">
        <f>IF(W3135&gt;10,"NA",Y3135)</f>
        <v>NA</v>
      </c>
    </row>
    <row r="3136" spans="1:26" ht="19" x14ac:dyDescent="0.25">
      <c r="A3136" s="23">
        <v>3135</v>
      </c>
      <c r="B3136" s="5" t="s">
        <v>0</v>
      </c>
      <c r="C3136" s="3" t="s">
        <v>46</v>
      </c>
      <c r="D3136" s="3" t="s">
        <v>46</v>
      </c>
      <c r="E3136" s="3" t="s">
        <v>47</v>
      </c>
      <c r="F3136" s="3" t="s">
        <v>18</v>
      </c>
      <c r="G3136" s="3">
        <v>24</v>
      </c>
      <c r="H3136" s="3" t="s">
        <v>17</v>
      </c>
      <c r="I3136" s="3" t="s">
        <v>45</v>
      </c>
      <c r="J3136" s="3">
        <v>282</v>
      </c>
      <c r="K3136" s="3">
        <v>56</v>
      </c>
      <c r="L3136" s="3">
        <v>0</v>
      </c>
      <c r="M3136" s="4">
        <f>PI()*(K3136/2)^2/1000+PI()*(L3136/2)^2/1000</f>
        <v>2.4630086404143978</v>
      </c>
      <c r="N3136" s="33">
        <v>0</v>
      </c>
      <c r="O3136" s="3">
        <v>3</v>
      </c>
      <c r="P3136" s="6">
        <v>10.117000000000001</v>
      </c>
      <c r="Q3136" s="6">
        <v>22.117000000000001</v>
      </c>
      <c r="R3136" s="6">
        <v>21.736000000000001</v>
      </c>
      <c r="S3136" s="6">
        <v>0</v>
      </c>
      <c r="T3136" s="6">
        <f>R3136-S3136</f>
        <v>21.736000000000001</v>
      </c>
      <c r="U3136" s="6">
        <v>25.835000000000001</v>
      </c>
      <c r="V3136" s="6">
        <f>U3136-S3136</f>
        <v>25.835000000000001</v>
      </c>
      <c r="W3136" s="6">
        <f>100 - (1 - (((U3136-T3136)/U3136)+(S3136/T3136)))*100</f>
        <v>15.86607315657055</v>
      </c>
      <c r="X3136" s="13">
        <v>25.96</v>
      </c>
      <c r="Y3136" s="13">
        <f>(X3136-U3136)/U3136*100</f>
        <v>0.48383975227404685</v>
      </c>
      <c r="Z3136" s="14" t="str">
        <f>IF(W3136&gt;10,"NA",Y3136)</f>
        <v>NA</v>
      </c>
    </row>
    <row r="3137" spans="1:26" ht="19" x14ac:dyDescent="0.25">
      <c r="A3137" s="23">
        <v>3136</v>
      </c>
      <c r="B3137" s="5" t="s">
        <v>0</v>
      </c>
      <c r="C3137" s="3" t="s">
        <v>46</v>
      </c>
      <c r="D3137" s="3" t="s">
        <v>46</v>
      </c>
      <c r="E3137" s="3" t="s">
        <v>47</v>
      </c>
      <c r="F3137" s="3" t="s">
        <v>18</v>
      </c>
      <c r="G3137" s="3">
        <v>24</v>
      </c>
      <c r="H3137" s="3" t="s">
        <v>17</v>
      </c>
      <c r="I3137" s="3" t="s">
        <v>45</v>
      </c>
      <c r="J3137" s="3">
        <v>282</v>
      </c>
      <c r="K3137" s="3">
        <v>56</v>
      </c>
      <c r="L3137" s="3">
        <v>0</v>
      </c>
      <c r="M3137" s="4">
        <f>PI()*(K3137/2)^2/1000+PI()*(L3137/2)^2/1000</f>
        <v>2.4630086404143978</v>
      </c>
      <c r="N3137" s="33">
        <v>0</v>
      </c>
      <c r="O3137" s="3">
        <v>4</v>
      </c>
      <c r="P3137" s="6">
        <v>9.2859999999999996</v>
      </c>
      <c r="Q3137" s="6">
        <v>20.553999999999998</v>
      </c>
      <c r="R3137" s="6">
        <v>20.201000000000001</v>
      </c>
      <c r="S3137" s="6">
        <v>0</v>
      </c>
      <c r="T3137" s="6">
        <f>R3137-S3137</f>
        <v>20.201000000000001</v>
      </c>
      <c r="U3137" s="6">
        <v>21.664000000000001</v>
      </c>
      <c r="V3137" s="6">
        <f>U3137-S3137</f>
        <v>21.664000000000001</v>
      </c>
      <c r="W3137" s="6">
        <f>100 - (1 - (((U3137-T3137)/U3137)+(S3137/T3137)))*100</f>
        <v>6.753138847858196</v>
      </c>
      <c r="X3137" s="13">
        <v>21.994</v>
      </c>
      <c r="Y3137" s="13">
        <f>(X3137-U3137)/U3137*100</f>
        <v>1.5232644017725179</v>
      </c>
      <c r="Z3137" s="14">
        <f>IF(W3137&gt;10,"NA",Y3137)</f>
        <v>1.5232644017725179</v>
      </c>
    </row>
    <row r="3138" spans="1:26" ht="19" x14ac:dyDescent="0.25">
      <c r="A3138" s="23">
        <v>3137</v>
      </c>
      <c r="B3138" s="5" t="s">
        <v>0</v>
      </c>
      <c r="C3138" s="3" t="s">
        <v>46</v>
      </c>
      <c r="D3138" s="3" t="s">
        <v>46</v>
      </c>
      <c r="E3138" s="3" t="s">
        <v>47</v>
      </c>
      <c r="F3138" s="3" t="s">
        <v>18</v>
      </c>
      <c r="G3138" s="3">
        <v>24</v>
      </c>
      <c r="H3138" s="3" t="s">
        <v>17</v>
      </c>
      <c r="I3138" s="3" t="s">
        <v>45</v>
      </c>
      <c r="J3138" s="3">
        <v>282</v>
      </c>
      <c r="K3138" s="3">
        <v>56</v>
      </c>
      <c r="L3138" s="3">
        <v>0</v>
      </c>
      <c r="M3138" s="4">
        <f>PI()*(K3138/2)^2/1000+PI()*(L3138/2)^2/1000</f>
        <v>2.4630086404143978</v>
      </c>
      <c r="N3138" s="33">
        <v>0</v>
      </c>
      <c r="O3138" s="3">
        <v>5</v>
      </c>
      <c r="P3138" s="6">
        <v>7.2169999999999996</v>
      </c>
      <c r="Q3138" s="6">
        <v>19.795999999999999</v>
      </c>
      <c r="R3138" s="6">
        <v>19.565000000000001</v>
      </c>
      <c r="S3138" s="6">
        <v>7.1999999999999995E-2</v>
      </c>
      <c r="T3138" s="6">
        <f>R3138-S3138</f>
        <v>19.493000000000002</v>
      </c>
      <c r="U3138" s="6">
        <v>19.859000000000002</v>
      </c>
      <c r="V3138" s="6">
        <f>U3138-S3138</f>
        <v>19.787000000000003</v>
      </c>
      <c r="W3138" s="6">
        <f>100 - (1 - (((U3138-T3138)/U3138)+(S3138/T3138)))*100</f>
        <v>2.2123564625712078</v>
      </c>
      <c r="X3138" s="13">
        <v>20.114999999999998</v>
      </c>
      <c r="Y3138" s="13">
        <f>(X3138-U3138)/U3138*100</f>
        <v>1.2890880708998269</v>
      </c>
      <c r="Z3138" s="14">
        <f>IF(W3138&gt;10,"NA",Y3138)</f>
        <v>1.2890880708998269</v>
      </c>
    </row>
    <row r="3139" spans="1:26" ht="19" x14ac:dyDescent="0.25">
      <c r="A3139" s="23">
        <v>3138</v>
      </c>
      <c r="B3139" s="5" t="s">
        <v>0</v>
      </c>
      <c r="C3139" s="3" t="s">
        <v>46</v>
      </c>
      <c r="D3139" s="3" t="s">
        <v>46</v>
      </c>
      <c r="E3139" s="3" t="s">
        <v>47</v>
      </c>
      <c r="F3139" s="3" t="s">
        <v>18</v>
      </c>
      <c r="G3139" s="3">
        <v>24</v>
      </c>
      <c r="H3139" s="3" t="s">
        <v>17</v>
      </c>
      <c r="I3139" s="3" t="s">
        <v>45</v>
      </c>
      <c r="J3139" s="3">
        <v>282</v>
      </c>
      <c r="K3139" s="3">
        <v>56</v>
      </c>
      <c r="L3139" s="3">
        <v>0</v>
      </c>
      <c r="M3139" s="4">
        <f>PI()*(K3139/2)^2/1000+PI()*(L3139/2)^2/1000</f>
        <v>2.4630086404143978</v>
      </c>
      <c r="N3139" s="33">
        <v>0</v>
      </c>
      <c r="O3139" s="3">
        <v>6</v>
      </c>
      <c r="P3139" s="6">
        <v>5.42</v>
      </c>
      <c r="Q3139" s="6">
        <v>14.16</v>
      </c>
      <c r="R3139" s="6">
        <v>13.949</v>
      </c>
      <c r="S3139" s="6">
        <v>0</v>
      </c>
      <c r="T3139" s="6">
        <f>R3139-S3139</f>
        <v>13.949</v>
      </c>
      <c r="U3139" s="6">
        <v>13.949</v>
      </c>
      <c r="V3139" s="6">
        <f>U3139-S3139</f>
        <v>13.949</v>
      </c>
      <c r="W3139" s="6">
        <f>100 - (1 - (((U3139-T3139)/U3139)+(S3139/T3139)))*100</f>
        <v>0</v>
      </c>
      <c r="X3139" s="13">
        <v>14.21</v>
      </c>
      <c r="Y3139" s="13">
        <f>(X3139-U3139)/U3139*100</f>
        <v>1.8711018711018785</v>
      </c>
      <c r="Z3139" s="14">
        <f>IF(W3139&gt;10,"NA",Y3139)</f>
        <v>1.8711018711018785</v>
      </c>
    </row>
    <row r="3140" spans="1:26" ht="19" x14ac:dyDescent="0.25">
      <c r="A3140" s="23">
        <v>3139</v>
      </c>
      <c r="B3140" s="5" t="s">
        <v>0</v>
      </c>
      <c r="C3140" s="3" t="s">
        <v>46</v>
      </c>
      <c r="D3140" s="3" t="s">
        <v>46</v>
      </c>
      <c r="E3140" s="3" t="s">
        <v>47</v>
      </c>
      <c r="F3140" s="3" t="s">
        <v>18</v>
      </c>
      <c r="G3140" s="3">
        <v>24</v>
      </c>
      <c r="H3140" s="3" t="s">
        <v>17</v>
      </c>
      <c r="I3140" s="3" t="s">
        <v>45</v>
      </c>
      <c r="J3140" s="3">
        <v>282</v>
      </c>
      <c r="K3140" s="3">
        <v>56</v>
      </c>
      <c r="L3140" s="3">
        <v>0</v>
      </c>
      <c r="M3140" s="4">
        <f>PI()*(K3140/2)^2/1000+PI()*(L3140/2)^2/1000</f>
        <v>2.4630086404143978</v>
      </c>
      <c r="N3140" s="33">
        <v>0</v>
      </c>
      <c r="O3140" s="3">
        <v>7</v>
      </c>
      <c r="P3140" s="6">
        <v>4.9790000000000001</v>
      </c>
      <c r="Q3140" s="6">
        <v>9.1519999999999992</v>
      </c>
      <c r="R3140" s="6">
        <v>9.0109999999999992</v>
      </c>
      <c r="S3140" s="6">
        <v>0</v>
      </c>
      <c r="T3140" s="6">
        <f>R3140-S3140</f>
        <v>9.0109999999999992</v>
      </c>
      <c r="U3140" s="6">
        <v>9.0109999999999992</v>
      </c>
      <c r="V3140" s="6">
        <f>U3140-S3140</f>
        <v>9.0109999999999992</v>
      </c>
      <c r="W3140" s="6">
        <f>100 - (1 - (((U3140-T3140)/U3140)+(S3140/T3140)))*100</f>
        <v>0</v>
      </c>
      <c r="X3140" s="13">
        <v>9.1720000000000006</v>
      </c>
      <c r="Y3140" s="13">
        <f>(X3140-U3140)/U3140*100</f>
        <v>1.7867051381644807</v>
      </c>
      <c r="Z3140" s="14">
        <f>IF(W3140&gt;10,"NA",Y3140)</f>
        <v>1.7867051381644807</v>
      </c>
    </row>
    <row r="3141" spans="1:26" ht="19" x14ac:dyDescent="0.25">
      <c r="A3141" s="23">
        <v>3140</v>
      </c>
      <c r="B3141" s="5" t="s">
        <v>0</v>
      </c>
      <c r="C3141" s="3" t="s">
        <v>46</v>
      </c>
      <c r="D3141" s="3" t="s">
        <v>46</v>
      </c>
      <c r="E3141" s="3" t="s">
        <v>47</v>
      </c>
      <c r="F3141" s="3" t="s">
        <v>18</v>
      </c>
      <c r="G3141" s="3">
        <v>24</v>
      </c>
      <c r="H3141" s="3" t="s">
        <v>17</v>
      </c>
      <c r="I3141" s="3" t="s">
        <v>45</v>
      </c>
      <c r="J3141" s="3">
        <v>282</v>
      </c>
      <c r="K3141" s="3">
        <v>56</v>
      </c>
      <c r="L3141" s="3">
        <v>0</v>
      </c>
      <c r="M3141" s="4">
        <f>PI()*(K3141/2)^2/1000+PI()*(L3141/2)^2/1000</f>
        <v>2.4630086404143978</v>
      </c>
      <c r="N3141" s="33">
        <v>0</v>
      </c>
      <c r="O3141" s="3">
        <v>8</v>
      </c>
      <c r="P3141" s="6">
        <v>5.0359999999999996</v>
      </c>
      <c r="Q3141" s="6">
        <v>11.026</v>
      </c>
      <c r="R3141" s="6">
        <v>10.766</v>
      </c>
      <c r="S3141" s="6">
        <v>0</v>
      </c>
      <c r="T3141" s="6">
        <f>R3141-S3141</f>
        <v>10.766</v>
      </c>
      <c r="U3141" s="6">
        <v>12.513</v>
      </c>
      <c r="V3141" s="6">
        <f>U3141-S3141</f>
        <v>12.513</v>
      </c>
      <c r="W3141" s="6">
        <f>100 - (1 - (((U3141-T3141)/U3141)+(S3141/T3141)))*100</f>
        <v>13.961480060736832</v>
      </c>
      <c r="X3141" s="13">
        <v>12.56</v>
      </c>
      <c r="Y3141" s="13">
        <f>(X3141-U3141)/U3141*100</f>
        <v>0.37560936625909536</v>
      </c>
      <c r="Z3141" s="14" t="str">
        <f>IF(W3141&gt;10,"NA",Y3141)</f>
        <v>NA</v>
      </c>
    </row>
    <row r="3142" spans="1:26" ht="19" x14ac:dyDescent="0.25">
      <c r="A3142" s="23">
        <v>3141</v>
      </c>
      <c r="B3142" s="5" t="s">
        <v>0</v>
      </c>
      <c r="C3142" s="3" t="s">
        <v>46</v>
      </c>
      <c r="D3142" s="3" t="s">
        <v>46</v>
      </c>
      <c r="E3142" s="3" t="s">
        <v>47</v>
      </c>
      <c r="F3142" s="3" t="s">
        <v>18</v>
      </c>
      <c r="G3142" s="3">
        <v>24</v>
      </c>
      <c r="H3142" s="3" t="s">
        <v>17</v>
      </c>
      <c r="I3142" s="3" t="s">
        <v>45</v>
      </c>
      <c r="J3142" s="3">
        <v>282</v>
      </c>
      <c r="K3142" s="3">
        <v>56</v>
      </c>
      <c r="L3142" s="3">
        <v>0</v>
      </c>
      <c r="M3142" s="4">
        <f>PI()*(K3142/2)^2/1000+PI()*(L3142/2)^2/1000</f>
        <v>2.4630086404143978</v>
      </c>
      <c r="N3142" s="33">
        <v>0</v>
      </c>
      <c r="O3142" s="3">
        <v>9</v>
      </c>
      <c r="P3142" s="6">
        <v>3.7410000000000001</v>
      </c>
      <c r="Q3142" s="6">
        <v>5.7850000000000001</v>
      </c>
      <c r="R3142" s="6">
        <v>5.6269999999999998</v>
      </c>
      <c r="S3142" s="6">
        <v>0</v>
      </c>
      <c r="T3142" s="6">
        <f>R3142-S3142</f>
        <v>5.6269999999999998</v>
      </c>
      <c r="U3142" s="6">
        <v>6.99</v>
      </c>
      <c r="V3142" s="6">
        <f>U3142-S3142</f>
        <v>6.99</v>
      </c>
      <c r="W3142" s="6">
        <f>100 - (1 - (((U3142-T3142)/U3142)+(S3142/T3142)))*100</f>
        <v>19.499284692417746</v>
      </c>
      <c r="X3142" s="13">
        <v>7.07</v>
      </c>
      <c r="Y3142" s="13">
        <f>(X3142-U3142)/U3142*100</f>
        <v>1.1444921316165961</v>
      </c>
      <c r="Z3142" s="14" t="str">
        <f>IF(W3142&gt;10,"NA",Y3142)</f>
        <v>NA</v>
      </c>
    </row>
    <row r="3143" spans="1:26" ht="19" x14ac:dyDescent="0.25">
      <c r="A3143" s="23">
        <v>3142</v>
      </c>
      <c r="B3143" s="5" t="s">
        <v>0</v>
      </c>
      <c r="C3143" s="3" t="s">
        <v>46</v>
      </c>
      <c r="D3143" s="3" t="s">
        <v>46</v>
      </c>
      <c r="E3143" s="3" t="s">
        <v>47</v>
      </c>
      <c r="F3143" s="3" t="s">
        <v>18</v>
      </c>
      <c r="G3143" s="3">
        <v>24</v>
      </c>
      <c r="H3143" s="3" t="s">
        <v>17</v>
      </c>
      <c r="I3143" s="3" t="s">
        <v>45</v>
      </c>
      <c r="J3143" s="3">
        <v>282</v>
      </c>
      <c r="K3143" s="3">
        <v>56</v>
      </c>
      <c r="L3143" s="3">
        <v>0</v>
      </c>
      <c r="M3143" s="4">
        <f>PI()*(K3143/2)^2/1000+PI()*(L3143/2)^2/1000</f>
        <v>2.4630086404143978</v>
      </c>
      <c r="N3143" s="33">
        <v>0</v>
      </c>
      <c r="O3143" s="3">
        <v>10</v>
      </c>
      <c r="P3143" s="6">
        <v>5.2149999999999999</v>
      </c>
      <c r="Q3143" s="6">
        <v>9.093</v>
      </c>
      <c r="R3143" s="6">
        <v>8.8949999999999996</v>
      </c>
      <c r="S3143" s="6">
        <v>0</v>
      </c>
      <c r="T3143" s="6">
        <f>R3143-S3143</f>
        <v>8.8949999999999996</v>
      </c>
      <c r="U3143" s="6">
        <v>10.823</v>
      </c>
      <c r="V3143" s="6">
        <f>U3143-S3143</f>
        <v>10.823</v>
      </c>
      <c r="W3143" s="6">
        <f>100 - (1 - (((U3143-T3143)/U3143)+(S3143/T3143)))*100</f>
        <v>17.813914811050552</v>
      </c>
      <c r="X3143" s="13">
        <v>10.872</v>
      </c>
      <c r="Y3143" s="13">
        <f>(X3143-U3143)/U3143*100</f>
        <v>0.4527395361729602</v>
      </c>
      <c r="Z3143" s="14" t="str">
        <f>IF(W3143&gt;10,"NA",Y3143)</f>
        <v>NA</v>
      </c>
    </row>
    <row r="3144" spans="1:26" ht="19" x14ac:dyDescent="0.25">
      <c r="A3144" s="23">
        <v>3143</v>
      </c>
      <c r="B3144" s="5" t="s">
        <v>0</v>
      </c>
      <c r="C3144" s="3" t="s">
        <v>46</v>
      </c>
      <c r="D3144" s="3" t="s">
        <v>46</v>
      </c>
      <c r="E3144" s="3" t="s">
        <v>47</v>
      </c>
      <c r="F3144" s="3" t="s">
        <v>18</v>
      </c>
      <c r="G3144" s="3">
        <v>25</v>
      </c>
      <c r="H3144" s="3" t="s">
        <v>9</v>
      </c>
      <c r="I3144" s="3" t="s">
        <v>35</v>
      </c>
      <c r="J3144" s="3">
        <v>389</v>
      </c>
      <c r="K3144" s="3">
        <v>57</v>
      </c>
      <c r="L3144" s="3">
        <v>0</v>
      </c>
      <c r="M3144" s="4">
        <f>PI()*(K3144/2)^2/1000+PI()*(L3144/2)^2/1000</f>
        <v>2.5517586328783097</v>
      </c>
      <c r="N3144" s="33">
        <v>0</v>
      </c>
      <c r="O3144" s="3">
        <v>1</v>
      </c>
      <c r="P3144" s="6">
        <v>6.165</v>
      </c>
      <c r="Q3144" s="6">
        <v>11.65</v>
      </c>
      <c r="R3144" s="6">
        <v>11.366</v>
      </c>
      <c r="S3144" s="6">
        <v>0</v>
      </c>
      <c r="T3144" s="6">
        <f>R3144-S3144</f>
        <v>11.366</v>
      </c>
      <c r="U3144" s="6">
        <v>11.366</v>
      </c>
      <c r="V3144" s="6">
        <f>U3144-S3144</f>
        <v>11.366</v>
      </c>
      <c r="W3144" s="6">
        <f>100 - (1 - (((U3144-T3144)/U3144)+(S3144/T3144)))*100</f>
        <v>0</v>
      </c>
      <c r="X3144" s="23">
        <v>11.627000000000001</v>
      </c>
      <c r="Y3144" s="13">
        <f>(X3144-U3144)/U3144*100</f>
        <v>2.2963223649480997</v>
      </c>
      <c r="Z3144" s="14">
        <f>IF(W3144&gt;10,"NA",Y3144)</f>
        <v>2.2963223649480997</v>
      </c>
    </row>
    <row r="3145" spans="1:26" ht="19" x14ac:dyDescent="0.25">
      <c r="A3145" s="23">
        <v>3144</v>
      </c>
      <c r="B3145" s="5" t="s">
        <v>0</v>
      </c>
      <c r="C3145" s="3" t="s">
        <v>46</v>
      </c>
      <c r="D3145" s="3" t="s">
        <v>46</v>
      </c>
      <c r="E3145" s="3" t="s">
        <v>47</v>
      </c>
      <c r="F3145" s="3" t="s">
        <v>18</v>
      </c>
      <c r="G3145" s="3">
        <v>25</v>
      </c>
      <c r="H3145" s="3" t="s">
        <v>9</v>
      </c>
      <c r="I3145" s="3" t="s">
        <v>35</v>
      </c>
      <c r="J3145" s="3">
        <v>389</v>
      </c>
      <c r="K3145" s="3">
        <v>57</v>
      </c>
      <c r="L3145" s="3">
        <v>0</v>
      </c>
      <c r="M3145" s="4">
        <f>PI()*(K3145/2)^2/1000+PI()*(L3145/2)^2/1000</f>
        <v>2.5517586328783097</v>
      </c>
      <c r="N3145" s="33">
        <v>0</v>
      </c>
      <c r="O3145" s="3">
        <v>2</v>
      </c>
      <c r="P3145" s="6">
        <v>5.5890000000000004</v>
      </c>
      <c r="Q3145" s="6">
        <v>7.7409999999999997</v>
      </c>
      <c r="R3145" s="6">
        <v>7.58</v>
      </c>
      <c r="S3145" s="6">
        <v>0</v>
      </c>
      <c r="T3145" s="6">
        <f>R3145-S3145</f>
        <v>7.58</v>
      </c>
      <c r="U3145" s="6">
        <v>7.58</v>
      </c>
      <c r="V3145" s="6">
        <f>U3145-S3145</f>
        <v>7.58</v>
      </c>
      <c r="W3145" s="6">
        <f>100 - (1 - (((U3145-T3145)/U3145)+(S3145/T3145)))*100</f>
        <v>0</v>
      </c>
      <c r="X3145" s="23">
        <v>7.9</v>
      </c>
      <c r="Y3145" s="13">
        <f>(X3145-U3145)/U3145*100</f>
        <v>4.2216358839050176</v>
      </c>
      <c r="Z3145" s="14">
        <f>IF(W3145&gt;10,"NA",Y3145)</f>
        <v>4.2216358839050176</v>
      </c>
    </row>
    <row r="3146" spans="1:26" ht="19" x14ac:dyDescent="0.25">
      <c r="A3146" s="23">
        <v>3145</v>
      </c>
      <c r="B3146" s="5" t="s">
        <v>0</v>
      </c>
      <c r="C3146" s="3" t="s">
        <v>46</v>
      </c>
      <c r="D3146" s="3" t="s">
        <v>46</v>
      </c>
      <c r="E3146" s="3" t="s">
        <v>47</v>
      </c>
      <c r="F3146" s="3" t="s">
        <v>18</v>
      </c>
      <c r="G3146" s="3">
        <v>25</v>
      </c>
      <c r="H3146" s="3" t="s">
        <v>9</v>
      </c>
      <c r="I3146" s="3" t="s">
        <v>35</v>
      </c>
      <c r="J3146" s="3">
        <v>389</v>
      </c>
      <c r="K3146" s="3">
        <v>57</v>
      </c>
      <c r="L3146" s="3">
        <v>0</v>
      </c>
      <c r="M3146" s="4">
        <f>PI()*(K3146/2)^2/1000+PI()*(L3146/2)^2/1000</f>
        <v>2.5517586328783097</v>
      </c>
      <c r="N3146" s="33">
        <v>0</v>
      </c>
      <c r="O3146" s="3">
        <v>3</v>
      </c>
      <c r="P3146" s="6">
        <v>4.7119999999999997</v>
      </c>
      <c r="Q3146" s="6">
        <v>5.9279999999999999</v>
      </c>
      <c r="R3146" s="6">
        <v>5.6879999999999997</v>
      </c>
      <c r="S3146" s="6">
        <v>0</v>
      </c>
      <c r="T3146" s="6">
        <f>R3146-S3146</f>
        <v>5.6879999999999997</v>
      </c>
      <c r="U3146" s="6">
        <v>5.7229999999999999</v>
      </c>
      <c r="V3146" s="6">
        <f>U3146-S3146</f>
        <v>5.7229999999999999</v>
      </c>
      <c r="W3146" s="6">
        <f>100 - (1 - (((U3146-T3146)/U3146)+(S3146/T3146)))*100</f>
        <v>0.61156735977634469</v>
      </c>
      <c r="X3146" s="23">
        <v>5.9429999999999996</v>
      </c>
      <c r="Y3146" s="13">
        <f>(X3146-U3146)/U3146*100</f>
        <v>3.8441376900227113</v>
      </c>
      <c r="Z3146" s="14">
        <f>IF(W3146&gt;10,"NA",Y3146)</f>
        <v>3.8441376900227113</v>
      </c>
    </row>
    <row r="3147" spans="1:26" ht="19" x14ac:dyDescent="0.25">
      <c r="A3147" s="23">
        <v>3146</v>
      </c>
      <c r="B3147" s="5" t="s">
        <v>0</v>
      </c>
      <c r="C3147" s="3" t="s">
        <v>46</v>
      </c>
      <c r="D3147" s="3" t="s">
        <v>46</v>
      </c>
      <c r="E3147" s="3" t="s">
        <v>47</v>
      </c>
      <c r="F3147" s="3" t="s">
        <v>18</v>
      </c>
      <c r="G3147" s="3">
        <v>25</v>
      </c>
      <c r="H3147" s="3" t="s">
        <v>9</v>
      </c>
      <c r="I3147" s="3" t="s">
        <v>35</v>
      </c>
      <c r="J3147" s="3">
        <v>389</v>
      </c>
      <c r="K3147" s="3">
        <v>57</v>
      </c>
      <c r="L3147" s="3">
        <v>0</v>
      </c>
      <c r="M3147" s="4">
        <f>PI()*(K3147/2)^2/1000+PI()*(L3147/2)^2/1000</f>
        <v>2.5517586328783097</v>
      </c>
      <c r="N3147" s="33">
        <v>0</v>
      </c>
      <c r="O3147" s="3">
        <v>4</v>
      </c>
      <c r="P3147" s="6">
        <v>2.6469999999999998</v>
      </c>
      <c r="Q3147" s="6">
        <v>2.7170000000000001</v>
      </c>
      <c r="R3147" s="6">
        <v>2.5990000000000002</v>
      </c>
      <c r="S3147" s="6">
        <v>0</v>
      </c>
      <c r="T3147" s="6">
        <f>R3147-S3147</f>
        <v>2.5990000000000002</v>
      </c>
      <c r="U3147" s="6">
        <v>2.891</v>
      </c>
      <c r="V3147" s="6">
        <f>U3147-S3147</f>
        <v>2.891</v>
      </c>
      <c r="W3147" s="6">
        <f>100 - (1 - (((U3147-T3147)/U3147)+(S3147/T3147)))*100</f>
        <v>10.100311310965054</v>
      </c>
      <c r="X3147" s="23">
        <v>2.9260000000000002</v>
      </c>
      <c r="Y3147" s="13">
        <f>(X3147-U3147)/U3147*100</f>
        <v>1.2106537530266392</v>
      </c>
      <c r="Z3147" s="14" t="str">
        <f>IF(W3147&gt;10,"NA",Y3147)</f>
        <v>NA</v>
      </c>
    </row>
    <row r="3148" spans="1:26" ht="19" x14ac:dyDescent="0.25">
      <c r="A3148" s="23">
        <v>3147</v>
      </c>
      <c r="B3148" s="5" t="s">
        <v>0</v>
      </c>
      <c r="C3148" s="3" t="s">
        <v>46</v>
      </c>
      <c r="D3148" s="3" t="s">
        <v>46</v>
      </c>
      <c r="E3148" s="3" t="s">
        <v>47</v>
      </c>
      <c r="F3148" s="3" t="s">
        <v>18</v>
      </c>
      <c r="G3148" s="3">
        <v>25</v>
      </c>
      <c r="H3148" s="3" t="s">
        <v>9</v>
      </c>
      <c r="I3148" s="3" t="s">
        <v>35</v>
      </c>
      <c r="J3148" s="3">
        <v>389</v>
      </c>
      <c r="K3148" s="3">
        <v>57</v>
      </c>
      <c r="L3148" s="3">
        <v>0</v>
      </c>
      <c r="M3148" s="4">
        <f>PI()*(K3148/2)^2/1000+PI()*(L3148/2)^2/1000</f>
        <v>2.5517586328783097</v>
      </c>
      <c r="N3148" s="33">
        <v>0</v>
      </c>
      <c r="O3148" s="3">
        <v>5</v>
      </c>
      <c r="P3148" s="6">
        <v>8.2430000000000003</v>
      </c>
      <c r="Q3148" s="6">
        <v>20.318000000000001</v>
      </c>
      <c r="R3148" s="6">
        <v>19.843</v>
      </c>
      <c r="S3148" s="6">
        <v>0</v>
      </c>
      <c r="T3148" s="6">
        <f>R3148-S3148</f>
        <v>19.843</v>
      </c>
      <c r="U3148" s="6">
        <v>19.843</v>
      </c>
      <c r="V3148" s="6">
        <f>U3148-S3148</f>
        <v>19.843</v>
      </c>
      <c r="W3148" s="6">
        <f>100 - (1 - (((U3148-T3148)/U3148)+(S3148/T3148)))*100</f>
        <v>0</v>
      </c>
      <c r="X3148" s="23">
        <v>20.335999999999999</v>
      </c>
      <c r="Y3148" s="13">
        <f>(X3148-U3148)/U3148*100</f>
        <v>2.4845033513077586</v>
      </c>
      <c r="Z3148" s="14">
        <f>IF(W3148&gt;10,"NA",Y3148)</f>
        <v>2.4845033513077586</v>
      </c>
    </row>
    <row r="3149" spans="1:26" ht="19" x14ac:dyDescent="0.25">
      <c r="A3149" s="23">
        <v>3148</v>
      </c>
      <c r="B3149" s="5" t="s">
        <v>0</v>
      </c>
      <c r="C3149" s="3" t="s">
        <v>46</v>
      </c>
      <c r="D3149" s="3" t="s">
        <v>46</v>
      </c>
      <c r="E3149" s="3" t="s">
        <v>47</v>
      </c>
      <c r="F3149" s="3" t="s">
        <v>18</v>
      </c>
      <c r="G3149" s="3">
        <v>25</v>
      </c>
      <c r="H3149" s="3" t="s">
        <v>9</v>
      </c>
      <c r="I3149" s="3" t="s">
        <v>35</v>
      </c>
      <c r="J3149" s="3">
        <v>389</v>
      </c>
      <c r="K3149" s="3">
        <v>57</v>
      </c>
      <c r="L3149" s="3">
        <v>0</v>
      </c>
      <c r="M3149" s="4">
        <f>PI()*(K3149/2)^2/1000+PI()*(L3149/2)^2/1000</f>
        <v>2.5517586328783097</v>
      </c>
      <c r="N3149" s="33">
        <v>0</v>
      </c>
      <c r="O3149" s="3">
        <v>6</v>
      </c>
      <c r="P3149" s="6">
        <v>8.1839999999999993</v>
      </c>
      <c r="Q3149" s="6">
        <v>15.566000000000001</v>
      </c>
      <c r="R3149" s="6">
        <v>15.195</v>
      </c>
      <c r="S3149" s="6">
        <v>0</v>
      </c>
      <c r="T3149" s="6">
        <f>R3149-S3149</f>
        <v>15.195</v>
      </c>
      <c r="U3149" s="6">
        <v>15.231</v>
      </c>
      <c r="V3149" s="6">
        <f>U3149-S3149</f>
        <v>15.231</v>
      </c>
      <c r="W3149" s="6">
        <f>100 - (1 - (((U3149-T3149)/U3149)+(S3149/T3149)))*100</f>
        <v>0.23636005515066927</v>
      </c>
      <c r="X3149" s="23">
        <v>15.657999999999999</v>
      </c>
      <c r="Y3149" s="13">
        <f>(X3149-U3149)/U3149*100</f>
        <v>2.8034928763705573</v>
      </c>
      <c r="Z3149" s="14">
        <f>IF(W3149&gt;10,"NA",Y3149)</f>
        <v>2.8034928763705573</v>
      </c>
    </row>
    <row r="3150" spans="1:26" ht="19" x14ac:dyDescent="0.25">
      <c r="A3150" s="23">
        <v>3149</v>
      </c>
      <c r="B3150" s="5" t="s">
        <v>0</v>
      </c>
      <c r="C3150" s="3" t="s">
        <v>46</v>
      </c>
      <c r="D3150" s="3" t="s">
        <v>46</v>
      </c>
      <c r="E3150" s="3" t="s">
        <v>47</v>
      </c>
      <c r="F3150" s="3" t="s">
        <v>18</v>
      </c>
      <c r="G3150" s="3">
        <v>25</v>
      </c>
      <c r="H3150" s="3" t="s">
        <v>9</v>
      </c>
      <c r="I3150" s="3" t="s">
        <v>35</v>
      </c>
      <c r="J3150" s="3">
        <v>389</v>
      </c>
      <c r="K3150" s="3">
        <v>57</v>
      </c>
      <c r="L3150" s="3">
        <v>0</v>
      </c>
      <c r="M3150" s="4">
        <f>PI()*(K3150/2)^2/1000+PI()*(L3150/2)^2/1000</f>
        <v>2.5517586328783097</v>
      </c>
      <c r="N3150" s="33">
        <v>0</v>
      </c>
      <c r="O3150" s="3">
        <v>7</v>
      </c>
      <c r="P3150" s="6">
        <v>5.4409999999999998</v>
      </c>
      <c r="Q3150" s="6">
        <v>11.564</v>
      </c>
      <c r="R3150" s="6">
        <v>11.3</v>
      </c>
      <c r="S3150" s="6">
        <v>0</v>
      </c>
      <c r="T3150" s="6">
        <f>R3150-S3150</f>
        <v>11.3</v>
      </c>
      <c r="U3150" s="6">
        <v>11.3</v>
      </c>
      <c r="V3150" s="6">
        <f>U3150-S3150</f>
        <v>11.3</v>
      </c>
      <c r="W3150" s="6">
        <f>100 - (1 - (((U3150-T3150)/U3150)+(S3150/T3150)))*100</f>
        <v>0</v>
      </c>
      <c r="X3150" s="23">
        <v>11.461</v>
      </c>
      <c r="Y3150" s="13">
        <f>(X3150-U3150)/U3150*100</f>
        <v>1.4247787610619431</v>
      </c>
      <c r="Z3150" s="14">
        <f>IF(W3150&gt;10,"NA",Y3150)</f>
        <v>1.4247787610619431</v>
      </c>
    </row>
    <row r="3151" spans="1:26" ht="19" x14ac:dyDescent="0.25">
      <c r="A3151" s="23">
        <v>3150</v>
      </c>
      <c r="B3151" s="5" t="s">
        <v>0</v>
      </c>
      <c r="C3151" s="3" t="s">
        <v>46</v>
      </c>
      <c r="D3151" s="3" t="s">
        <v>46</v>
      </c>
      <c r="E3151" s="3" t="s">
        <v>47</v>
      </c>
      <c r="F3151" s="3" t="s">
        <v>18</v>
      </c>
      <c r="G3151" s="3">
        <v>25</v>
      </c>
      <c r="H3151" s="3" t="s">
        <v>9</v>
      </c>
      <c r="I3151" s="3" t="s">
        <v>35</v>
      </c>
      <c r="J3151" s="3">
        <v>389</v>
      </c>
      <c r="K3151" s="3">
        <v>57</v>
      </c>
      <c r="L3151" s="3">
        <v>0</v>
      </c>
      <c r="M3151" s="4">
        <f>PI()*(K3151/2)^2/1000+PI()*(L3151/2)^2/1000</f>
        <v>2.5517586328783097</v>
      </c>
      <c r="N3151" s="33">
        <v>0</v>
      </c>
      <c r="O3151" s="3">
        <v>8</v>
      </c>
      <c r="P3151" s="6">
        <v>9.3780000000000001</v>
      </c>
      <c r="Q3151" s="6">
        <v>20.678000000000001</v>
      </c>
      <c r="R3151" s="6">
        <v>20.256</v>
      </c>
      <c r="S3151" s="6">
        <v>0</v>
      </c>
      <c r="T3151" s="6">
        <f>R3151-S3151</f>
        <v>20.256</v>
      </c>
      <c r="U3151" s="6">
        <v>20.256</v>
      </c>
      <c r="V3151" s="6">
        <f>U3151-S3151</f>
        <v>20.256</v>
      </c>
      <c r="W3151" s="6">
        <f>100 - (1 - (((U3151-T3151)/U3151)+(S3151/T3151)))*100</f>
        <v>0</v>
      </c>
      <c r="X3151" s="23">
        <v>20.814</v>
      </c>
      <c r="Y3151" s="13">
        <f>(X3151-U3151)/U3151*100</f>
        <v>2.7547393364928903</v>
      </c>
      <c r="Z3151" s="14">
        <f>IF(W3151&gt;10,"NA",Y3151)</f>
        <v>2.7547393364928903</v>
      </c>
    </row>
    <row r="3152" spans="1:26" ht="19" x14ac:dyDescent="0.25">
      <c r="A3152" s="23">
        <v>3151</v>
      </c>
      <c r="B3152" s="5" t="s">
        <v>0</v>
      </c>
      <c r="C3152" s="3" t="s">
        <v>46</v>
      </c>
      <c r="D3152" s="3" t="s">
        <v>46</v>
      </c>
      <c r="E3152" s="3" t="s">
        <v>47</v>
      </c>
      <c r="F3152" s="3" t="s">
        <v>18</v>
      </c>
      <c r="G3152" s="3">
        <v>25</v>
      </c>
      <c r="H3152" s="3" t="s">
        <v>17</v>
      </c>
      <c r="I3152" s="3" t="s">
        <v>35</v>
      </c>
      <c r="J3152" s="3">
        <v>389</v>
      </c>
      <c r="K3152" s="3">
        <v>57</v>
      </c>
      <c r="L3152" s="3">
        <v>0</v>
      </c>
      <c r="M3152" s="4">
        <f>PI()*(K3152/2)^2/1000+PI()*(L3152/2)^2/1000</f>
        <v>2.5517586328783097</v>
      </c>
      <c r="N3152" s="33">
        <v>0</v>
      </c>
      <c r="O3152" s="3">
        <v>1</v>
      </c>
      <c r="P3152" s="3">
        <v>5.758</v>
      </c>
      <c r="Q3152" s="3">
        <v>9.67</v>
      </c>
      <c r="R3152" s="3">
        <v>9.3309999999999995</v>
      </c>
      <c r="S3152" s="6">
        <v>0</v>
      </c>
      <c r="T3152" s="6">
        <f>R3152-S3152</f>
        <v>9.3309999999999995</v>
      </c>
      <c r="U3152" s="3">
        <v>9.3309999999999995</v>
      </c>
      <c r="V3152" s="6">
        <f>U3152-S3152</f>
        <v>9.3309999999999995</v>
      </c>
      <c r="W3152" s="6">
        <f>100 - (1 - (((U3152-T3152)/U3152)+(S3152/T3152)))*100</f>
        <v>0</v>
      </c>
      <c r="X3152" s="23">
        <v>9.3569999999999993</v>
      </c>
      <c r="Y3152" s="13">
        <f>(X3152-U3152)/U3152*100</f>
        <v>0.27864108884363736</v>
      </c>
      <c r="Z3152" s="14">
        <f>IF(W3152&gt;10,"NA",Y3152)</f>
        <v>0.27864108884363736</v>
      </c>
    </row>
    <row r="3153" spans="1:26" ht="19" x14ac:dyDescent="0.25">
      <c r="A3153" s="23">
        <v>3152</v>
      </c>
      <c r="B3153" s="5" t="s">
        <v>0</v>
      </c>
      <c r="C3153" s="3" t="s">
        <v>46</v>
      </c>
      <c r="D3153" s="3" t="s">
        <v>46</v>
      </c>
      <c r="E3153" s="3" t="s">
        <v>47</v>
      </c>
      <c r="F3153" s="3" t="s">
        <v>18</v>
      </c>
      <c r="G3153" s="3">
        <v>25</v>
      </c>
      <c r="H3153" s="3" t="s">
        <v>17</v>
      </c>
      <c r="I3153" s="3" t="s">
        <v>35</v>
      </c>
      <c r="J3153" s="3">
        <v>389</v>
      </c>
      <c r="K3153" s="3">
        <v>57</v>
      </c>
      <c r="L3153" s="3">
        <v>0</v>
      </c>
      <c r="M3153" s="4">
        <f>PI()*(K3153/2)^2/1000+PI()*(L3153/2)^2/1000</f>
        <v>2.5517586328783097</v>
      </c>
      <c r="N3153" s="33">
        <v>1</v>
      </c>
      <c r="O3153" s="3">
        <v>2</v>
      </c>
      <c r="P3153" s="3">
        <v>6.5620000000000003</v>
      </c>
      <c r="Q3153" s="3">
        <v>11.013999999999999</v>
      </c>
      <c r="R3153" s="3">
        <v>10.747999999999999</v>
      </c>
      <c r="S3153" s="6">
        <v>0</v>
      </c>
      <c r="T3153" s="6">
        <f>R3153-S3153</f>
        <v>10.747999999999999</v>
      </c>
      <c r="U3153" s="3">
        <v>10.747999999999999</v>
      </c>
      <c r="V3153" s="6">
        <f>U3153-S3153</f>
        <v>10.747999999999999</v>
      </c>
      <c r="W3153" s="6">
        <f>100 - (1 - (((U3153-T3153)/U3153)+(S3153/T3153)))*100</f>
        <v>0</v>
      </c>
      <c r="X3153" s="23">
        <v>10.941000000000001</v>
      </c>
      <c r="Y3153" s="13">
        <f>(X3153-U3153)/U3153*100</f>
        <v>1.7956829177521529</v>
      </c>
      <c r="Z3153" s="14">
        <f>IF(W3153&gt;10,"NA",Y3153)</f>
        <v>1.7956829177521529</v>
      </c>
    </row>
    <row r="3154" spans="1:26" ht="19" x14ac:dyDescent="0.25">
      <c r="A3154" s="23">
        <v>3153</v>
      </c>
      <c r="B3154" s="5" t="s">
        <v>0</v>
      </c>
      <c r="C3154" s="3" t="s">
        <v>46</v>
      </c>
      <c r="D3154" s="3" t="s">
        <v>46</v>
      </c>
      <c r="E3154" s="3" t="s">
        <v>47</v>
      </c>
      <c r="F3154" s="3" t="s">
        <v>18</v>
      </c>
      <c r="G3154" s="3">
        <v>25</v>
      </c>
      <c r="H3154" s="3" t="s">
        <v>17</v>
      </c>
      <c r="I3154" s="3" t="s">
        <v>35</v>
      </c>
      <c r="J3154" s="3">
        <v>389</v>
      </c>
      <c r="K3154" s="3">
        <v>57</v>
      </c>
      <c r="L3154" s="3">
        <v>0</v>
      </c>
      <c r="M3154" s="4">
        <f>PI()*(K3154/2)^2/1000+PI()*(L3154/2)^2/1000</f>
        <v>2.5517586328783097</v>
      </c>
      <c r="N3154" s="33">
        <v>0</v>
      </c>
      <c r="O3154" s="3">
        <v>3</v>
      </c>
      <c r="P3154" s="3">
        <v>5.0979999999999999</v>
      </c>
      <c r="Q3154" s="3">
        <v>6.3319999999999999</v>
      </c>
      <c r="R3154" s="3">
        <v>6.1340000000000003</v>
      </c>
      <c r="S3154" s="6">
        <v>0</v>
      </c>
      <c r="T3154" s="6">
        <f>R3154-S3154</f>
        <v>6.1340000000000003</v>
      </c>
      <c r="U3154" s="3">
        <v>6.1340000000000003</v>
      </c>
      <c r="V3154" s="6">
        <f>U3154-S3154</f>
        <v>6.1340000000000003</v>
      </c>
      <c r="W3154" s="6">
        <f>100 - (1 - (((U3154-T3154)/U3154)+(S3154/T3154)))*100</f>
        <v>0</v>
      </c>
      <c r="X3154" s="23">
        <v>6.2039999999999997</v>
      </c>
      <c r="Y3154" s="13">
        <f>(X3154-U3154)/U3154*100</f>
        <v>1.1411803064884152</v>
      </c>
      <c r="Z3154" s="14">
        <f>IF(W3154&gt;10,"NA",Y3154)</f>
        <v>1.1411803064884152</v>
      </c>
    </row>
    <row r="3155" spans="1:26" ht="19" x14ac:dyDescent="0.25">
      <c r="A3155" s="23">
        <v>3154</v>
      </c>
      <c r="B3155" s="5" t="s">
        <v>0</v>
      </c>
      <c r="C3155" s="3" t="s">
        <v>46</v>
      </c>
      <c r="D3155" s="3" t="s">
        <v>46</v>
      </c>
      <c r="E3155" s="3" t="s">
        <v>47</v>
      </c>
      <c r="F3155" s="3" t="s">
        <v>18</v>
      </c>
      <c r="G3155" s="3">
        <v>25</v>
      </c>
      <c r="H3155" s="3" t="s">
        <v>17</v>
      </c>
      <c r="I3155" s="3" t="s">
        <v>35</v>
      </c>
      <c r="J3155" s="3">
        <v>389</v>
      </c>
      <c r="K3155" s="3">
        <v>57</v>
      </c>
      <c r="L3155" s="3">
        <v>0</v>
      </c>
      <c r="M3155" s="4">
        <f>PI()*(K3155/2)^2/1000+PI()*(L3155/2)^2/1000</f>
        <v>2.5517586328783097</v>
      </c>
      <c r="N3155" s="33">
        <v>0</v>
      </c>
      <c r="O3155" s="3">
        <v>4</v>
      </c>
      <c r="P3155" s="3">
        <v>3.7570000000000001</v>
      </c>
      <c r="Q3155" s="3">
        <v>4.7720000000000002</v>
      </c>
      <c r="R3155" s="3">
        <v>4.6109999999999998</v>
      </c>
      <c r="S3155" s="6">
        <v>0</v>
      </c>
      <c r="T3155" s="6">
        <f>R3155-S3155</f>
        <v>4.6109999999999998</v>
      </c>
      <c r="U3155" s="3">
        <v>4.6639999999999997</v>
      </c>
      <c r="V3155" s="6">
        <f>U3155-S3155</f>
        <v>4.6639999999999997</v>
      </c>
      <c r="W3155" s="6">
        <f>100 - (1 - (((U3155-T3155)/U3155)+(S3155/T3155)))*100</f>
        <v>1.1363636363636402</v>
      </c>
      <c r="X3155" s="23">
        <v>4.734</v>
      </c>
      <c r="Y3155" s="13">
        <f>(X3155-U3155)/U3155*100</f>
        <v>1.5008576329331109</v>
      </c>
      <c r="Z3155" s="14">
        <f>IF(W3155&gt;10,"NA",Y3155)</f>
        <v>1.5008576329331109</v>
      </c>
    </row>
    <row r="3156" spans="1:26" ht="19" x14ac:dyDescent="0.25">
      <c r="A3156" s="23">
        <v>3155</v>
      </c>
      <c r="B3156" s="5" t="s">
        <v>0</v>
      </c>
      <c r="C3156" s="3" t="s">
        <v>46</v>
      </c>
      <c r="D3156" s="3" t="s">
        <v>46</v>
      </c>
      <c r="E3156" s="3" t="s">
        <v>47</v>
      </c>
      <c r="F3156" s="3" t="s">
        <v>18</v>
      </c>
      <c r="G3156" s="3">
        <v>25</v>
      </c>
      <c r="H3156" s="3" t="s">
        <v>17</v>
      </c>
      <c r="I3156" s="3" t="s">
        <v>35</v>
      </c>
      <c r="J3156" s="3">
        <v>389</v>
      </c>
      <c r="K3156" s="3">
        <v>57</v>
      </c>
      <c r="L3156" s="3">
        <v>0</v>
      </c>
      <c r="M3156" s="4">
        <f>PI()*(K3156/2)^2/1000+PI()*(L3156/2)^2/1000</f>
        <v>2.5517586328783097</v>
      </c>
      <c r="N3156" s="33">
        <v>0</v>
      </c>
      <c r="O3156" s="3">
        <v>5</v>
      </c>
      <c r="P3156" s="3">
        <v>6.3159999999999998</v>
      </c>
      <c r="Q3156" s="3">
        <v>7.3780000000000001</v>
      </c>
      <c r="R3156" s="3">
        <v>7.1429999999999998</v>
      </c>
      <c r="S3156" s="6">
        <v>0</v>
      </c>
      <c r="T3156" s="6">
        <f>R3156-S3156</f>
        <v>7.1429999999999998</v>
      </c>
      <c r="U3156" s="3">
        <v>7.1429999999999998</v>
      </c>
      <c r="V3156" s="6">
        <f>U3156-S3156</f>
        <v>7.1429999999999998</v>
      </c>
      <c r="W3156" s="6">
        <f>100 - (1 - (((U3156-T3156)/U3156)+(S3156/T3156)))*100</f>
        <v>0</v>
      </c>
      <c r="X3156" s="23">
        <v>7.2930000000000001</v>
      </c>
      <c r="Y3156" s="13">
        <f>(X3156-U3156)/U3156*100</f>
        <v>2.0999580008399881</v>
      </c>
      <c r="Z3156" s="14">
        <f>IF(W3156&gt;10,"NA",Y3156)</f>
        <v>2.0999580008399881</v>
      </c>
    </row>
    <row r="3157" spans="1:26" ht="19" x14ac:dyDescent="0.25">
      <c r="A3157" s="23">
        <v>3156</v>
      </c>
      <c r="B3157" s="5" t="s">
        <v>0</v>
      </c>
      <c r="C3157" s="3" t="s">
        <v>46</v>
      </c>
      <c r="D3157" s="3" t="s">
        <v>46</v>
      </c>
      <c r="E3157" s="3" t="s">
        <v>47</v>
      </c>
      <c r="F3157" s="3" t="s">
        <v>18</v>
      </c>
      <c r="G3157" s="3">
        <v>25</v>
      </c>
      <c r="H3157" s="3" t="s">
        <v>17</v>
      </c>
      <c r="I3157" s="3" t="s">
        <v>35</v>
      </c>
      <c r="J3157" s="3">
        <v>389</v>
      </c>
      <c r="K3157" s="3">
        <v>57</v>
      </c>
      <c r="L3157" s="3">
        <v>0</v>
      </c>
      <c r="M3157" s="4">
        <f>PI()*(K3157/2)^2/1000+PI()*(L3157/2)^2/1000</f>
        <v>2.5517586328783097</v>
      </c>
      <c r="N3157" s="33">
        <v>0</v>
      </c>
      <c r="O3157" s="3">
        <v>6</v>
      </c>
      <c r="P3157" s="3">
        <v>5.335</v>
      </c>
      <c r="Q3157" s="3">
        <v>5.6959999999999997</v>
      </c>
      <c r="R3157" s="3">
        <v>5.4720000000000004</v>
      </c>
      <c r="S3157" s="6">
        <v>0</v>
      </c>
      <c r="T3157" s="6">
        <f>R3157-S3157</f>
        <v>5.4720000000000004</v>
      </c>
      <c r="U3157" s="3">
        <v>5.4720000000000004</v>
      </c>
      <c r="V3157" s="6">
        <f>U3157-S3157</f>
        <v>5.4720000000000004</v>
      </c>
      <c r="W3157" s="6">
        <f>100 - (1 - (((U3157-T3157)/U3157)+(S3157/T3157)))*100</f>
        <v>0</v>
      </c>
      <c r="X3157" s="23">
        <v>5.6059999999999999</v>
      </c>
      <c r="Y3157" s="13">
        <f>(X3157-U3157)/U3157*100</f>
        <v>2.4488304093567148</v>
      </c>
      <c r="Z3157" s="14">
        <f>IF(W3157&gt;10,"NA",Y3157)</f>
        <v>2.4488304093567148</v>
      </c>
    </row>
    <row r="3158" spans="1:26" ht="19" x14ac:dyDescent="0.25">
      <c r="A3158" s="23">
        <v>3157</v>
      </c>
      <c r="B3158" s="5" t="s">
        <v>0</v>
      </c>
      <c r="C3158" s="3" t="s">
        <v>46</v>
      </c>
      <c r="D3158" s="3" t="s">
        <v>46</v>
      </c>
      <c r="E3158" s="3" t="s">
        <v>47</v>
      </c>
      <c r="F3158" s="3" t="s">
        <v>18</v>
      </c>
      <c r="G3158" s="3">
        <v>25</v>
      </c>
      <c r="H3158" s="3" t="s">
        <v>17</v>
      </c>
      <c r="I3158" s="3" t="s">
        <v>35</v>
      </c>
      <c r="J3158" s="3">
        <v>389</v>
      </c>
      <c r="K3158" s="3">
        <v>57</v>
      </c>
      <c r="L3158" s="3">
        <v>0</v>
      </c>
      <c r="M3158" s="4">
        <f>PI()*(K3158/2)^2/1000+PI()*(L3158/2)^2/1000</f>
        <v>2.5517586328783097</v>
      </c>
      <c r="N3158" s="33">
        <v>0</v>
      </c>
      <c r="O3158" s="3">
        <v>7</v>
      </c>
      <c r="P3158" s="3">
        <v>6.2480000000000002</v>
      </c>
      <c r="Q3158" s="3">
        <v>7.6929999999999996</v>
      </c>
      <c r="R3158" s="3">
        <v>7.4749999999999996</v>
      </c>
      <c r="S3158" s="6">
        <v>0</v>
      </c>
      <c r="T3158" s="6">
        <f>R3158-S3158</f>
        <v>7.4749999999999996</v>
      </c>
      <c r="U3158" s="3">
        <v>7.4749999999999996</v>
      </c>
      <c r="V3158" s="6">
        <f>U3158-S3158</f>
        <v>7.4749999999999996</v>
      </c>
      <c r="W3158" s="6">
        <f>100 - (1 - (((U3158-T3158)/U3158)+(S3158/T3158)))*100</f>
        <v>0</v>
      </c>
      <c r="X3158" s="23">
        <v>7.6289999999999996</v>
      </c>
      <c r="Y3158" s="13">
        <f>(X3158-U3158)/U3158*100</f>
        <v>2.0602006688963201</v>
      </c>
      <c r="Z3158" s="14">
        <f>IF(W3158&gt;10,"NA",Y3158)</f>
        <v>2.0602006688963201</v>
      </c>
    </row>
    <row r="3159" spans="1:26" ht="19" x14ac:dyDescent="0.25">
      <c r="A3159" s="23">
        <v>3158</v>
      </c>
      <c r="B3159" s="5" t="s">
        <v>0</v>
      </c>
      <c r="C3159" s="3" t="s">
        <v>46</v>
      </c>
      <c r="D3159" s="3" t="s">
        <v>46</v>
      </c>
      <c r="E3159" s="3" t="s">
        <v>47</v>
      </c>
      <c r="F3159" s="3" t="s">
        <v>18</v>
      </c>
      <c r="G3159" s="3">
        <v>25</v>
      </c>
      <c r="H3159" s="3" t="s">
        <v>17</v>
      </c>
      <c r="I3159" s="3" t="s">
        <v>35</v>
      </c>
      <c r="J3159" s="3">
        <v>389</v>
      </c>
      <c r="K3159" s="3">
        <v>57</v>
      </c>
      <c r="L3159" s="3">
        <v>0</v>
      </c>
      <c r="M3159" s="4">
        <f>PI()*(K3159/2)^2/1000+PI()*(L3159/2)^2/1000</f>
        <v>2.5517586328783097</v>
      </c>
      <c r="N3159" s="33">
        <v>0</v>
      </c>
      <c r="O3159" s="3">
        <v>8</v>
      </c>
      <c r="P3159" s="3">
        <v>6.3129999999999997</v>
      </c>
      <c r="Q3159" s="3">
        <v>12.85</v>
      </c>
      <c r="R3159" s="3">
        <v>12.515000000000001</v>
      </c>
      <c r="S3159" s="6">
        <v>0</v>
      </c>
      <c r="T3159" s="6">
        <f>R3159-S3159</f>
        <v>12.515000000000001</v>
      </c>
      <c r="U3159" s="3">
        <v>12.515000000000001</v>
      </c>
      <c r="V3159" s="6">
        <f>U3159-S3159</f>
        <v>12.515000000000001</v>
      </c>
      <c r="W3159" s="6">
        <f>100 - (1 - (((U3159-T3159)/U3159)+(S3159/T3159)))*100</f>
        <v>0</v>
      </c>
      <c r="X3159" s="23">
        <v>12.707000000000001</v>
      </c>
      <c r="Y3159" s="13">
        <f>(X3159-U3159)/U3159*100</f>
        <v>1.5341590091889745</v>
      </c>
      <c r="Z3159" s="14">
        <f>IF(W3159&gt;10,"NA",Y3159)</f>
        <v>1.5341590091889745</v>
      </c>
    </row>
    <row r="3160" spans="1:26" ht="19" x14ac:dyDescent="0.25">
      <c r="A3160" s="23">
        <v>3159</v>
      </c>
      <c r="B3160" s="5" t="s">
        <v>0</v>
      </c>
      <c r="C3160" s="3" t="s">
        <v>46</v>
      </c>
      <c r="D3160" s="3" t="s">
        <v>46</v>
      </c>
      <c r="E3160" s="3" t="s">
        <v>47</v>
      </c>
      <c r="F3160" s="3" t="s">
        <v>18</v>
      </c>
      <c r="G3160" s="3">
        <v>25</v>
      </c>
      <c r="H3160" s="3" t="s">
        <v>17</v>
      </c>
      <c r="I3160" s="3" t="s">
        <v>35</v>
      </c>
      <c r="J3160" s="3">
        <v>389</v>
      </c>
      <c r="K3160" s="3">
        <v>57</v>
      </c>
      <c r="L3160" s="3">
        <v>0</v>
      </c>
      <c r="M3160" s="4">
        <f>PI()*(K3160/2)^2/1000+PI()*(L3160/2)^2/1000</f>
        <v>2.5517586328783097</v>
      </c>
      <c r="N3160" s="33">
        <v>0</v>
      </c>
      <c r="O3160" s="3">
        <v>9</v>
      </c>
      <c r="P3160" s="3">
        <v>6.8890000000000002</v>
      </c>
      <c r="Q3160" s="3">
        <v>12.48</v>
      </c>
      <c r="R3160" s="3">
        <v>12.146000000000001</v>
      </c>
      <c r="S3160" s="6">
        <v>0</v>
      </c>
      <c r="T3160" s="6">
        <f>R3160-S3160</f>
        <v>12.146000000000001</v>
      </c>
      <c r="U3160" s="3">
        <v>12.523999999999999</v>
      </c>
      <c r="V3160" s="6">
        <f>U3160-S3160</f>
        <v>12.523999999999999</v>
      </c>
      <c r="W3160" s="6">
        <f>100 - (1 - (((U3160-T3160)/U3160)+(S3160/T3160)))*100</f>
        <v>3.018205046311067</v>
      </c>
      <c r="X3160" s="23">
        <v>12.651</v>
      </c>
      <c r="Y3160" s="13">
        <f>(X3160-U3160)/U3160*100</f>
        <v>1.0140530182050518</v>
      </c>
      <c r="Z3160" s="14">
        <f>IF(W3160&gt;10,"NA",Y3160)</f>
        <v>1.0140530182050518</v>
      </c>
    </row>
    <row r="3161" spans="1:26" ht="19" x14ac:dyDescent="0.25">
      <c r="A3161" s="23">
        <v>3160</v>
      </c>
      <c r="B3161" s="5" t="s">
        <v>0</v>
      </c>
      <c r="C3161" s="3" t="s">
        <v>46</v>
      </c>
      <c r="D3161" s="3" t="s">
        <v>46</v>
      </c>
      <c r="E3161" s="3" t="s">
        <v>47</v>
      </c>
      <c r="F3161" s="3" t="s">
        <v>18</v>
      </c>
      <c r="G3161" s="3">
        <v>25</v>
      </c>
      <c r="H3161" s="3" t="s">
        <v>17</v>
      </c>
      <c r="I3161" s="3" t="s">
        <v>35</v>
      </c>
      <c r="J3161" s="3">
        <v>389</v>
      </c>
      <c r="K3161" s="3">
        <v>57</v>
      </c>
      <c r="L3161" s="3">
        <v>0</v>
      </c>
      <c r="M3161" s="4">
        <f>PI()*(K3161/2)^2/1000+PI()*(L3161/2)^2/1000</f>
        <v>2.5517586328783097</v>
      </c>
      <c r="N3161" s="33">
        <v>0</v>
      </c>
      <c r="O3161" s="3">
        <v>10</v>
      </c>
      <c r="P3161" s="3">
        <v>7.0579999999999998</v>
      </c>
      <c r="Q3161" s="3">
        <v>9.3620000000000001</v>
      </c>
      <c r="R3161" s="3">
        <v>9.0329999999999995</v>
      </c>
      <c r="S3161" s="6">
        <v>0</v>
      </c>
      <c r="T3161" s="6">
        <f>R3161-S3161</f>
        <v>9.0329999999999995</v>
      </c>
      <c r="U3161" s="3">
        <v>9.0329999999999995</v>
      </c>
      <c r="V3161" s="6">
        <f>U3161-S3161</f>
        <v>9.0329999999999995</v>
      </c>
      <c r="W3161" s="6">
        <f>100 - (1 - (((U3161-T3161)/U3161)+(S3161/T3161)))*100</f>
        <v>0</v>
      </c>
      <c r="X3161" s="23">
        <v>9.1829999999999998</v>
      </c>
      <c r="Y3161" s="13">
        <f>(X3161-U3161)/U3161*100</f>
        <v>1.6605778811026279</v>
      </c>
      <c r="Z3161" s="14">
        <f>IF(W3161&gt;10,"NA",Y3161)</f>
        <v>1.6605778811026279</v>
      </c>
    </row>
    <row r="3162" spans="1:26" ht="19" x14ac:dyDescent="0.25">
      <c r="A3162" s="23">
        <v>3161</v>
      </c>
      <c r="B3162" s="5" t="s">
        <v>0</v>
      </c>
      <c r="C3162" s="3" t="s">
        <v>46</v>
      </c>
      <c r="D3162" s="3" t="s">
        <v>46</v>
      </c>
      <c r="E3162" s="3" t="s">
        <v>47</v>
      </c>
      <c r="F3162" s="3" t="s">
        <v>18</v>
      </c>
      <c r="G3162" s="3">
        <v>25</v>
      </c>
      <c r="H3162" s="3" t="s">
        <v>17</v>
      </c>
      <c r="I3162" s="3" t="s">
        <v>35</v>
      </c>
      <c r="J3162" s="3">
        <v>389</v>
      </c>
      <c r="K3162" s="3">
        <v>57</v>
      </c>
      <c r="L3162" s="3">
        <v>0</v>
      </c>
      <c r="M3162" s="4">
        <f>PI()*(K3162/2)^2/1000+PI()*(L3162/2)^2/1000</f>
        <v>2.5517586328783097</v>
      </c>
      <c r="N3162" s="33">
        <v>0</v>
      </c>
      <c r="O3162" s="3">
        <v>11</v>
      </c>
      <c r="P3162" s="3">
        <v>6.2510000000000003</v>
      </c>
      <c r="Q3162" s="3">
        <v>12.423999999999999</v>
      </c>
      <c r="R3162" s="3">
        <v>12.106999999999999</v>
      </c>
      <c r="S3162" s="6">
        <v>0</v>
      </c>
      <c r="T3162" s="6">
        <f>R3162-S3162</f>
        <v>12.106999999999999</v>
      </c>
      <c r="U3162" s="3">
        <v>12.106999999999999</v>
      </c>
      <c r="V3162" s="6">
        <f>U3162-S3162</f>
        <v>12.106999999999999</v>
      </c>
      <c r="W3162" s="6">
        <f>100 - (1 - (((U3162-T3162)/U3162)+(S3162/T3162)))*100</f>
        <v>0</v>
      </c>
      <c r="X3162" s="23">
        <v>12.22</v>
      </c>
      <c r="Y3162" s="13">
        <f>(X3162-U3162)/U3162*100</f>
        <v>0.93334434624598428</v>
      </c>
      <c r="Z3162" s="14">
        <f>IF(W3162&gt;10,"NA",Y3162)</f>
        <v>0.93334434624598428</v>
      </c>
    </row>
    <row r="3163" spans="1:26" ht="19" x14ac:dyDescent="0.25">
      <c r="A3163" s="23">
        <v>3162</v>
      </c>
      <c r="B3163" s="5" t="s">
        <v>0</v>
      </c>
      <c r="C3163" s="3" t="s">
        <v>46</v>
      </c>
      <c r="D3163" s="3" t="s">
        <v>46</v>
      </c>
      <c r="E3163" s="3" t="s">
        <v>47</v>
      </c>
      <c r="F3163" s="3" t="s">
        <v>18</v>
      </c>
      <c r="G3163" s="3">
        <v>25</v>
      </c>
      <c r="H3163" s="3" t="s">
        <v>17</v>
      </c>
      <c r="I3163" s="3" t="s">
        <v>35</v>
      </c>
      <c r="J3163" s="3">
        <v>389</v>
      </c>
      <c r="K3163" s="3">
        <v>57</v>
      </c>
      <c r="L3163" s="3">
        <v>0</v>
      </c>
      <c r="M3163" s="4">
        <f>PI()*(K3163/2)^2/1000+PI()*(L3163/2)^2/1000</f>
        <v>2.5517586328783097</v>
      </c>
      <c r="N3163" s="33">
        <v>0</v>
      </c>
      <c r="O3163" s="3">
        <v>12</v>
      </c>
      <c r="P3163" s="3">
        <v>5.5030000000000001</v>
      </c>
      <c r="Q3163" s="3">
        <v>10.925000000000001</v>
      </c>
      <c r="R3163" s="3">
        <v>10.587</v>
      </c>
      <c r="S3163" s="6">
        <v>0</v>
      </c>
      <c r="T3163" s="6">
        <f>R3163-S3163</f>
        <v>10.587</v>
      </c>
      <c r="U3163" s="3">
        <v>10.628</v>
      </c>
      <c r="V3163" s="6">
        <f>U3163-S3163</f>
        <v>10.628</v>
      </c>
      <c r="W3163" s="6">
        <f>100 - (1 - (((U3163-T3163)/U3163)+(S3163/T3163)))*100</f>
        <v>0.38577342867895936</v>
      </c>
      <c r="X3163" s="23">
        <v>10.715999999999999</v>
      </c>
      <c r="Y3163" s="13">
        <f>(X3163-U3163)/U3163*100</f>
        <v>0.82800150545727513</v>
      </c>
      <c r="Z3163" s="14">
        <f>IF(W3163&gt;10,"NA",Y3163)</f>
        <v>0.82800150545727513</v>
      </c>
    </row>
    <row r="3164" spans="1:26" ht="19" x14ac:dyDescent="0.25">
      <c r="A3164" s="23">
        <v>3163</v>
      </c>
      <c r="B3164" s="5" t="s">
        <v>0</v>
      </c>
      <c r="C3164" s="3" t="s">
        <v>46</v>
      </c>
      <c r="D3164" s="3" t="s">
        <v>46</v>
      </c>
      <c r="E3164" s="3" t="s">
        <v>47</v>
      </c>
      <c r="F3164" s="3" t="s">
        <v>18</v>
      </c>
      <c r="G3164" s="3">
        <v>25</v>
      </c>
      <c r="H3164" s="3" t="s">
        <v>17</v>
      </c>
      <c r="I3164" s="3" t="s">
        <v>35</v>
      </c>
      <c r="J3164" s="3">
        <v>389</v>
      </c>
      <c r="K3164" s="3">
        <v>57</v>
      </c>
      <c r="L3164" s="3">
        <v>0</v>
      </c>
      <c r="M3164" s="4">
        <f>PI()*(K3164/2)^2/1000+PI()*(L3164/2)^2/1000</f>
        <v>2.5517586328783097</v>
      </c>
      <c r="N3164" s="33">
        <v>0</v>
      </c>
      <c r="O3164" s="3">
        <v>13</v>
      </c>
      <c r="P3164" s="3">
        <v>7.3479999999999999</v>
      </c>
      <c r="Q3164" s="3">
        <v>14.994999999999999</v>
      </c>
      <c r="R3164" s="3">
        <v>14.664999999999999</v>
      </c>
      <c r="S3164" s="6">
        <v>0</v>
      </c>
      <c r="T3164" s="6">
        <f>R3164-S3164</f>
        <v>14.664999999999999</v>
      </c>
      <c r="U3164" s="3">
        <v>14.664999999999999</v>
      </c>
      <c r="V3164" s="6">
        <f>U3164-S3164</f>
        <v>14.664999999999999</v>
      </c>
      <c r="W3164" s="6">
        <f>100 - (1 - (((U3164-T3164)/U3164)+(S3164/T3164)))*100</f>
        <v>0</v>
      </c>
      <c r="X3164" s="23">
        <v>14.845000000000001</v>
      </c>
      <c r="Y3164" s="13">
        <f>(X3164-U3164)/U3164*100</f>
        <v>1.2274122059325026</v>
      </c>
      <c r="Z3164" s="14">
        <f>IF(W3164&gt;10,"NA",Y3164)</f>
        <v>1.2274122059325026</v>
      </c>
    </row>
    <row r="3165" spans="1:26" ht="19" x14ac:dyDescent="0.25">
      <c r="A3165" s="23">
        <v>3164</v>
      </c>
      <c r="B3165" s="5" t="s">
        <v>0</v>
      </c>
      <c r="C3165" s="3" t="s">
        <v>46</v>
      </c>
      <c r="D3165" s="3" t="s">
        <v>46</v>
      </c>
      <c r="E3165" s="3" t="s">
        <v>47</v>
      </c>
      <c r="F3165" s="3" t="s">
        <v>18</v>
      </c>
      <c r="G3165" s="3">
        <v>27</v>
      </c>
      <c r="H3165" s="3" t="s">
        <v>9</v>
      </c>
      <c r="I3165" s="3" t="s">
        <v>43</v>
      </c>
      <c r="J3165" s="3">
        <v>183</v>
      </c>
      <c r="K3165" s="3">
        <v>65</v>
      </c>
      <c r="L3165" s="3">
        <v>0</v>
      </c>
      <c r="M3165" s="4">
        <f>PI()*(K3165/2)^2/1000+PI()*(L3165/2)^2/1000</f>
        <v>3.3183072403542191</v>
      </c>
      <c r="N3165" s="33">
        <v>0</v>
      </c>
      <c r="O3165" s="3">
        <v>1</v>
      </c>
      <c r="P3165" s="6">
        <v>6.2569999999999997</v>
      </c>
      <c r="Q3165" s="6">
        <v>11.41</v>
      </c>
      <c r="R3165" s="6">
        <v>11.063000000000001</v>
      </c>
      <c r="S3165" s="6">
        <v>0</v>
      </c>
      <c r="T3165" s="6">
        <f>R3165-S3165</f>
        <v>11.063000000000001</v>
      </c>
      <c r="U3165" s="6">
        <v>11.247</v>
      </c>
      <c r="V3165" s="6">
        <f>U3165-S3165</f>
        <v>11.247</v>
      </c>
      <c r="W3165" s="6">
        <f>100 - (1 - (((U3165-T3165)/U3165)+(S3165/T3165)))*100</f>
        <v>1.6359918200408998</v>
      </c>
      <c r="X3165" s="13">
        <v>11.51</v>
      </c>
      <c r="Y3165" s="13">
        <f>(X3165-U3165)/U3165*100</f>
        <v>2.3384013514715027</v>
      </c>
      <c r="Z3165" s="14">
        <f>IF(W3165&gt;10,"NA",Y3165)</f>
        <v>2.3384013514715027</v>
      </c>
    </row>
    <row r="3166" spans="1:26" ht="19" x14ac:dyDescent="0.25">
      <c r="A3166" s="23">
        <v>3165</v>
      </c>
      <c r="B3166" s="5" t="s">
        <v>0</v>
      </c>
      <c r="C3166" s="3" t="s">
        <v>46</v>
      </c>
      <c r="D3166" s="3" t="s">
        <v>46</v>
      </c>
      <c r="E3166" s="3" t="s">
        <v>47</v>
      </c>
      <c r="F3166" s="3" t="s">
        <v>18</v>
      </c>
      <c r="G3166" s="3">
        <v>27</v>
      </c>
      <c r="H3166" s="3" t="s">
        <v>9</v>
      </c>
      <c r="I3166" s="3" t="s">
        <v>43</v>
      </c>
      <c r="J3166" s="3">
        <v>183</v>
      </c>
      <c r="K3166" s="3">
        <v>65</v>
      </c>
      <c r="L3166" s="3">
        <v>0</v>
      </c>
      <c r="M3166" s="4">
        <f>PI()*(K3166/2)^2/1000+PI()*(L3166/2)^2/1000</f>
        <v>3.3183072403542191</v>
      </c>
      <c r="N3166" s="33">
        <v>0</v>
      </c>
      <c r="O3166" s="3">
        <v>2</v>
      </c>
      <c r="P3166" s="6">
        <v>8.2769999999999992</v>
      </c>
      <c r="Q3166" s="6">
        <v>15.384</v>
      </c>
      <c r="R3166" s="6">
        <v>14.878</v>
      </c>
      <c r="S3166" s="6">
        <v>0</v>
      </c>
      <c r="T3166" s="6">
        <f>R3166-S3166</f>
        <v>14.878</v>
      </c>
      <c r="U3166" s="6">
        <v>14.878</v>
      </c>
      <c r="V3166" s="6">
        <f>U3166-S3166</f>
        <v>14.878</v>
      </c>
      <c r="W3166" s="6">
        <f>100 - (1 - (((U3166-T3166)/U3166)+(S3166/T3166)))*100</f>
        <v>0</v>
      </c>
      <c r="X3166" s="13">
        <v>15.276999999999999</v>
      </c>
      <c r="Y3166" s="13">
        <f>(X3166-U3166)/U3166*100</f>
        <v>2.6818120715149827</v>
      </c>
      <c r="Z3166" s="14">
        <f>IF(W3166&gt;10,"NA",Y3166)</f>
        <v>2.6818120715149827</v>
      </c>
    </row>
    <row r="3167" spans="1:26" ht="19" x14ac:dyDescent="0.25">
      <c r="A3167" s="23">
        <v>3166</v>
      </c>
      <c r="B3167" s="5" t="s">
        <v>0</v>
      </c>
      <c r="C3167" s="3" t="s">
        <v>46</v>
      </c>
      <c r="D3167" s="3" t="s">
        <v>46</v>
      </c>
      <c r="E3167" s="3" t="s">
        <v>47</v>
      </c>
      <c r="F3167" s="3" t="s">
        <v>18</v>
      </c>
      <c r="G3167" s="3">
        <v>27</v>
      </c>
      <c r="H3167" s="3" t="s">
        <v>9</v>
      </c>
      <c r="I3167" s="3" t="s">
        <v>43</v>
      </c>
      <c r="J3167" s="3">
        <v>183</v>
      </c>
      <c r="K3167" s="3">
        <v>65</v>
      </c>
      <c r="L3167" s="3">
        <v>0</v>
      </c>
      <c r="M3167" s="4">
        <f>PI()*(K3167/2)^2/1000+PI()*(L3167/2)^2/1000</f>
        <v>3.3183072403542191</v>
      </c>
      <c r="N3167" s="33">
        <v>0</v>
      </c>
      <c r="O3167" s="3">
        <v>3</v>
      </c>
      <c r="P3167" s="6">
        <v>8.68</v>
      </c>
      <c r="Q3167" s="6">
        <v>17.515000000000001</v>
      </c>
      <c r="R3167" s="6">
        <v>17.125</v>
      </c>
      <c r="S3167" s="6">
        <v>0</v>
      </c>
      <c r="T3167" s="6">
        <f>R3167-S3167</f>
        <v>17.125</v>
      </c>
      <c r="U3167" s="6">
        <v>17.361000000000001</v>
      </c>
      <c r="V3167" s="6">
        <f>U3167-S3167</f>
        <v>17.361000000000001</v>
      </c>
      <c r="W3167" s="6">
        <f>100 - (1 - (((U3167-T3167)/U3167)+(S3167/T3167)))*100</f>
        <v>1.3593686999596883</v>
      </c>
      <c r="X3167" s="13">
        <v>17.861999999999998</v>
      </c>
      <c r="Y3167" s="13">
        <f>(X3167-U3167)/U3167*100</f>
        <v>2.8857784689821879</v>
      </c>
      <c r="Z3167" s="14">
        <f>IF(W3167&gt;10,"NA",Y3167)</f>
        <v>2.8857784689821879</v>
      </c>
    </row>
    <row r="3168" spans="1:26" ht="19" x14ac:dyDescent="0.25">
      <c r="A3168" s="23">
        <v>3167</v>
      </c>
      <c r="B3168" s="5" t="s">
        <v>0</v>
      </c>
      <c r="C3168" s="3" t="s">
        <v>46</v>
      </c>
      <c r="D3168" s="3" t="s">
        <v>46</v>
      </c>
      <c r="E3168" s="3" t="s">
        <v>47</v>
      </c>
      <c r="F3168" s="3" t="s">
        <v>18</v>
      </c>
      <c r="G3168" s="3">
        <v>27</v>
      </c>
      <c r="H3168" s="3" t="s">
        <v>9</v>
      </c>
      <c r="I3168" s="3" t="s">
        <v>43</v>
      </c>
      <c r="J3168" s="3">
        <v>183</v>
      </c>
      <c r="K3168" s="3">
        <v>65</v>
      </c>
      <c r="L3168" s="3">
        <v>0</v>
      </c>
      <c r="M3168" s="4">
        <f>PI()*(K3168/2)^2/1000+PI()*(L3168/2)^2/1000</f>
        <v>3.3183072403542191</v>
      </c>
      <c r="N3168" s="33">
        <v>0</v>
      </c>
      <c r="O3168" s="3">
        <v>4</v>
      </c>
      <c r="P3168" s="6">
        <v>5.5860000000000003</v>
      </c>
      <c r="Q3168" s="6">
        <v>8.7789999999999999</v>
      </c>
      <c r="R3168" s="6">
        <v>8.48</v>
      </c>
      <c r="S3168" s="6">
        <v>0</v>
      </c>
      <c r="T3168" s="6">
        <f>R3168-S3168</f>
        <v>8.48</v>
      </c>
      <c r="U3168" s="6">
        <v>8.5850000000000009</v>
      </c>
      <c r="V3168" s="6">
        <f>U3168-S3168</f>
        <v>8.5850000000000009</v>
      </c>
      <c r="W3168" s="6">
        <f>100 - (1 - (((U3168-T3168)/U3168)+(S3168/T3168)))*100</f>
        <v>1.2230634828188727</v>
      </c>
      <c r="X3168" s="13">
        <v>8.69</v>
      </c>
      <c r="Y3168" s="13">
        <f>(X3168-U3168)/U3168*100</f>
        <v>1.2230634828188542</v>
      </c>
      <c r="Z3168" s="14">
        <f>IF(W3168&gt;10,"NA",Y3168)</f>
        <v>1.2230634828188542</v>
      </c>
    </row>
    <row r="3169" spans="1:26" ht="19" x14ac:dyDescent="0.25">
      <c r="A3169" s="23">
        <v>3168</v>
      </c>
      <c r="B3169" s="5" t="s">
        <v>0</v>
      </c>
      <c r="C3169" s="3" t="s">
        <v>46</v>
      </c>
      <c r="D3169" s="3" t="s">
        <v>46</v>
      </c>
      <c r="E3169" s="3" t="s">
        <v>47</v>
      </c>
      <c r="F3169" s="3" t="s">
        <v>18</v>
      </c>
      <c r="G3169" s="3">
        <v>27</v>
      </c>
      <c r="H3169" s="3" t="s">
        <v>9</v>
      </c>
      <c r="I3169" s="3" t="s">
        <v>43</v>
      </c>
      <c r="J3169" s="3">
        <v>183</v>
      </c>
      <c r="K3169" s="3">
        <v>65</v>
      </c>
      <c r="L3169" s="3">
        <v>0</v>
      </c>
      <c r="M3169" s="4">
        <f>PI()*(K3169/2)^2/1000+PI()*(L3169/2)^2/1000</f>
        <v>3.3183072403542191</v>
      </c>
      <c r="N3169" s="33">
        <v>0</v>
      </c>
      <c r="O3169" s="3">
        <v>5</v>
      </c>
      <c r="P3169" s="6">
        <v>4.8280000000000003</v>
      </c>
      <c r="Q3169" s="6">
        <v>6.4050000000000002</v>
      </c>
      <c r="R3169" s="6">
        <v>6.1040000000000001</v>
      </c>
      <c r="S3169" s="6">
        <v>0</v>
      </c>
      <c r="T3169" s="6">
        <f>R3169-S3169</f>
        <v>6.1040000000000001</v>
      </c>
      <c r="U3169" s="6">
        <v>6.2460000000000004</v>
      </c>
      <c r="V3169" s="6">
        <f>U3169-S3169</f>
        <v>6.2460000000000004</v>
      </c>
      <c r="W3169" s="6">
        <f>100 - (1 - (((U3169-T3169)/U3169)+(S3169/T3169)))*100</f>
        <v>2.2734550112071759</v>
      </c>
      <c r="X3169" s="13">
        <v>6.32</v>
      </c>
      <c r="Y3169" s="13">
        <f>(X3169-U3169)/U3169*100</f>
        <v>1.1847582452769747</v>
      </c>
      <c r="Z3169" s="14">
        <f>IF(W3169&gt;10,"NA",Y3169)</f>
        <v>1.1847582452769747</v>
      </c>
    </row>
    <row r="3170" spans="1:26" ht="19" x14ac:dyDescent="0.25">
      <c r="A3170" s="23">
        <v>3169</v>
      </c>
      <c r="B3170" s="5" t="s">
        <v>0</v>
      </c>
      <c r="C3170" s="3" t="s">
        <v>46</v>
      </c>
      <c r="D3170" s="3" t="s">
        <v>46</v>
      </c>
      <c r="E3170" s="3" t="s">
        <v>47</v>
      </c>
      <c r="F3170" s="3" t="s">
        <v>18</v>
      </c>
      <c r="G3170" s="3">
        <v>27</v>
      </c>
      <c r="H3170" s="3" t="s">
        <v>9</v>
      </c>
      <c r="I3170" s="3" t="s">
        <v>43</v>
      </c>
      <c r="J3170" s="3">
        <v>183</v>
      </c>
      <c r="K3170" s="3">
        <v>65</v>
      </c>
      <c r="L3170" s="3">
        <v>0</v>
      </c>
      <c r="M3170" s="4">
        <f>PI()*(K3170/2)^2/1000+PI()*(L3170/2)^2/1000</f>
        <v>3.3183072403542191</v>
      </c>
      <c r="N3170" s="33">
        <v>0</v>
      </c>
      <c r="O3170" s="3">
        <v>6</v>
      </c>
      <c r="P3170" s="6">
        <v>6.9359999999999999</v>
      </c>
      <c r="Q3170" s="6">
        <v>13.420999999999999</v>
      </c>
      <c r="R3170" s="6">
        <v>12.98</v>
      </c>
      <c r="S3170" s="6">
        <v>0</v>
      </c>
      <c r="T3170" s="6">
        <f>R3170-S3170</f>
        <v>12.98</v>
      </c>
      <c r="U3170" s="6">
        <v>12.98</v>
      </c>
      <c r="V3170" s="6">
        <f>U3170-S3170</f>
        <v>12.98</v>
      </c>
      <c r="W3170" s="6">
        <f>100 - (1 - (((U3170-T3170)/U3170)+(S3170/T3170)))*100</f>
        <v>0</v>
      </c>
      <c r="X3170" s="13">
        <v>13.417999999999999</v>
      </c>
      <c r="Y3170" s="13">
        <f>(X3170-U3170)/U3170*100</f>
        <v>3.3744221879815011</v>
      </c>
      <c r="Z3170" s="14">
        <f>IF(W3170&gt;10,"NA",Y3170)</f>
        <v>3.3744221879815011</v>
      </c>
    </row>
    <row r="3171" spans="1:26" ht="19" x14ac:dyDescent="0.25">
      <c r="A3171" s="23">
        <v>3170</v>
      </c>
      <c r="B3171" s="5" t="s">
        <v>0</v>
      </c>
      <c r="C3171" s="3" t="s">
        <v>46</v>
      </c>
      <c r="D3171" s="3" t="s">
        <v>46</v>
      </c>
      <c r="E3171" s="3" t="s">
        <v>47</v>
      </c>
      <c r="F3171" s="3" t="s">
        <v>18</v>
      </c>
      <c r="G3171" s="3">
        <v>27</v>
      </c>
      <c r="H3171" s="3" t="s">
        <v>9</v>
      </c>
      <c r="I3171" s="3" t="s">
        <v>43</v>
      </c>
      <c r="J3171" s="3">
        <v>183</v>
      </c>
      <c r="K3171" s="3">
        <v>65</v>
      </c>
      <c r="L3171" s="3">
        <v>0</v>
      </c>
      <c r="M3171" s="4">
        <f>PI()*(K3171/2)^2/1000+PI()*(L3171/2)^2/1000</f>
        <v>3.3183072403542191</v>
      </c>
      <c r="N3171" s="33">
        <v>0</v>
      </c>
      <c r="O3171" s="3">
        <v>7</v>
      </c>
      <c r="P3171" s="6">
        <v>6.8609999999999998</v>
      </c>
      <c r="Q3171" s="6">
        <v>11.462</v>
      </c>
      <c r="R3171" s="6">
        <v>11.04</v>
      </c>
      <c r="S3171" s="6">
        <v>0</v>
      </c>
      <c r="T3171" s="6">
        <f>R3171-S3171</f>
        <v>11.04</v>
      </c>
      <c r="U3171" s="6">
        <v>11.04</v>
      </c>
      <c r="V3171" s="6">
        <f>U3171-S3171</f>
        <v>11.04</v>
      </c>
      <c r="W3171" s="6">
        <f>100 - (1 - (((U3171-T3171)/U3171)+(S3171/T3171)))*100</f>
        <v>0</v>
      </c>
      <c r="X3171" s="13">
        <v>11.393000000000001</v>
      </c>
      <c r="Y3171" s="13">
        <f>(X3171-U3171)/U3171*100</f>
        <v>3.1974637681159561</v>
      </c>
      <c r="Z3171" s="14">
        <f>IF(W3171&gt;10,"NA",Y3171)</f>
        <v>3.1974637681159561</v>
      </c>
    </row>
    <row r="3172" spans="1:26" ht="19" x14ac:dyDescent="0.25">
      <c r="A3172" s="23">
        <v>3171</v>
      </c>
      <c r="B3172" s="5" t="s">
        <v>0</v>
      </c>
      <c r="C3172" s="3" t="s">
        <v>46</v>
      </c>
      <c r="D3172" s="3" t="s">
        <v>46</v>
      </c>
      <c r="E3172" s="3" t="s">
        <v>47</v>
      </c>
      <c r="F3172" s="3" t="s">
        <v>18</v>
      </c>
      <c r="G3172" s="3">
        <v>27</v>
      </c>
      <c r="H3172" s="3" t="s">
        <v>9</v>
      </c>
      <c r="I3172" s="3" t="s">
        <v>43</v>
      </c>
      <c r="J3172" s="3">
        <v>183</v>
      </c>
      <c r="K3172" s="3">
        <v>65</v>
      </c>
      <c r="L3172" s="3">
        <v>0</v>
      </c>
      <c r="M3172" s="4">
        <f>PI()*(K3172/2)^2/1000+PI()*(L3172/2)^2/1000</f>
        <v>3.3183072403542191</v>
      </c>
      <c r="N3172" s="33">
        <v>0</v>
      </c>
      <c r="O3172" s="3">
        <v>8</v>
      </c>
      <c r="P3172" s="6">
        <v>6.2030000000000003</v>
      </c>
      <c r="Q3172" s="6">
        <v>8.7650000000000006</v>
      </c>
      <c r="R3172" s="6">
        <v>8.3659999999999997</v>
      </c>
      <c r="S3172" s="6">
        <v>0</v>
      </c>
      <c r="T3172" s="6">
        <f>R3172-S3172</f>
        <v>8.3659999999999997</v>
      </c>
      <c r="U3172" s="6">
        <v>8.423</v>
      </c>
      <c r="V3172" s="6">
        <f>U3172-S3172</f>
        <v>8.423</v>
      </c>
      <c r="W3172" s="6">
        <f>100 - (1 - (((U3172-T3172)/U3172)+(S3172/T3172)))*100</f>
        <v>0.67671850884482865</v>
      </c>
      <c r="X3172" s="13">
        <v>8.6530000000000005</v>
      </c>
      <c r="Y3172" s="13">
        <f>(X3172-U3172)/U3172*100</f>
        <v>2.7306185444615982</v>
      </c>
      <c r="Z3172" s="14">
        <f>IF(W3172&gt;10,"NA",Y3172)</f>
        <v>2.7306185444615982</v>
      </c>
    </row>
    <row r="3173" spans="1:26" ht="19" x14ac:dyDescent="0.25">
      <c r="A3173" s="23">
        <v>3172</v>
      </c>
      <c r="B3173" s="5" t="s">
        <v>0</v>
      </c>
      <c r="C3173" s="3" t="s">
        <v>46</v>
      </c>
      <c r="D3173" s="3" t="s">
        <v>46</v>
      </c>
      <c r="E3173" s="3" t="s">
        <v>47</v>
      </c>
      <c r="F3173" s="3" t="s">
        <v>18</v>
      </c>
      <c r="G3173" s="3">
        <v>27</v>
      </c>
      <c r="H3173" s="3" t="s">
        <v>9</v>
      </c>
      <c r="I3173" s="3" t="s">
        <v>43</v>
      </c>
      <c r="J3173" s="3">
        <v>183</v>
      </c>
      <c r="K3173" s="3">
        <v>65</v>
      </c>
      <c r="L3173" s="3">
        <v>0</v>
      </c>
      <c r="M3173" s="4">
        <f>PI()*(K3173/2)^2/1000+PI()*(L3173/2)^2/1000</f>
        <v>3.3183072403542191</v>
      </c>
      <c r="N3173" s="33">
        <v>0</v>
      </c>
      <c r="O3173" s="3">
        <v>9</v>
      </c>
      <c r="P3173" s="6">
        <v>7.7530000000000001</v>
      </c>
      <c r="Q3173" s="6">
        <v>14.923</v>
      </c>
      <c r="R3173" s="6">
        <v>14.507</v>
      </c>
      <c r="S3173" s="6">
        <v>0</v>
      </c>
      <c r="T3173" s="6">
        <f>R3173-S3173</f>
        <v>14.507</v>
      </c>
      <c r="U3173" s="6">
        <v>14.507</v>
      </c>
      <c r="V3173" s="6">
        <f>U3173-S3173</f>
        <v>14.507</v>
      </c>
      <c r="W3173" s="6">
        <f>100 - (1 - (((U3173-T3173)/U3173)+(S3173/T3173)))*100</f>
        <v>0</v>
      </c>
      <c r="X3173" s="13">
        <v>14.895</v>
      </c>
      <c r="Y3173" s="13">
        <f>(X3173-U3173)/U3173*100</f>
        <v>2.6745708968084365</v>
      </c>
      <c r="Z3173" s="14">
        <f>IF(W3173&gt;10,"NA",Y3173)</f>
        <v>2.6745708968084365</v>
      </c>
    </row>
    <row r="3174" spans="1:26" ht="19" x14ac:dyDescent="0.25">
      <c r="A3174" s="23">
        <v>3173</v>
      </c>
      <c r="B3174" s="5" t="s">
        <v>0</v>
      </c>
      <c r="C3174" s="3" t="s">
        <v>46</v>
      </c>
      <c r="D3174" s="3" t="s">
        <v>46</v>
      </c>
      <c r="E3174" s="3" t="s">
        <v>47</v>
      </c>
      <c r="F3174" s="3" t="s">
        <v>18</v>
      </c>
      <c r="G3174" s="3">
        <v>27</v>
      </c>
      <c r="H3174" s="3" t="s">
        <v>17</v>
      </c>
      <c r="I3174" s="3" t="s">
        <v>43</v>
      </c>
      <c r="J3174" s="3">
        <v>183</v>
      </c>
      <c r="K3174" s="3">
        <v>65</v>
      </c>
      <c r="L3174" s="3">
        <v>0</v>
      </c>
      <c r="M3174" s="4">
        <f>PI()*(K3174/2)^2/1000+PI()*(L3174/2)^2/1000</f>
        <v>3.3183072403542191</v>
      </c>
      <c r="N3174" s="33">
        <v>0</v>
      </c>
      <c r="O3174" s="3">
        <v>1</v>
      </c>
      <c r="P3174" s="6">
        <v>4.6920000000000002</v>
      </c>
      <c r="Q3174" s="6">
        <v>10.596</v>
      </c>
      <c r="R3174" s="6">
        <v>10.116</v>
      </c>
      <c r="S3174" s="6">
        <v>0</v>
      </c>
      <c r="T3174" s="6">
        <f>R3174-S3174</f>
        <v>10.116</v>
      </c>
      <c r="U3174" s="6">
        <v>10.116</v>
      </c>
      <c r="V3174" s="6">
        <f>U3174-S3174</f>
        <v>10.116</v>
      </c>
      <c r="W3174" s="6">
        <f>100 - (1 - (((U3174-T3174)/U3174)+(S3174/T3174)))*100</f>
        <v>0</v>
      </c>
      <c r="X3174" s="13">
        <v>10.414999999999999</v>
      </c>
      <c r="Y3174" s="13">
        <f>(X3174-U3174)/U3174*100</f>
        <v>2.9557137208382711</v>
      </c>
      <c r="Z3174" s="14">
        <f>IF(W3174&gt;10,"NA",Y3174)</f>
        <v>2.9557137208382711</v>
      </c>
    </row>
    <row r="3175" spans="1:26" ht="19" x14ac:dyDescent="0.25">
      <c r="A3175" s="23">
        <v>3174</v>
      </c>
      <c r="B3175" s="5" t="s">
        <v>0</v>
      </c>
      <c r="C3175" s="3" t="s">
        <v>46</v>
      </c>
      <c r="D3175" s="3" t="s">
        <v>46</v>
      </c>
      <c r="E3175" s="3" t="s">
        <v>47</v>
      </c>
      <c r="F3175" s="3" t="s">
        <v>18</v>
      </c>
      <c r="G3175" s="3">
        <v>27</v>
      </c>
      <c r="H3175" s="3" t="s">
        <v>17</v>
      </c>
      <c r="I3175" s="3" t="s">
        <v>43</v>
      </c>
      <c r="J3175" s="3">
        <v>183</v>
      </c>
      <c r="K3175" s="3">
        <v>65</v>
      </c>
      <c r="L3175" s="3">
        <v>0</v>
      </c>
      <c r="M3175" s="4">
        <f>PI()*(K3175/2)^2/1000+PI()*(L3175/2)^2/1000</f>
        <v>3.3183072403542191</v>
      </c>
      <c r="N3175" s="33">
        <v>0</v>
      </c>
      <c r="O3175" s="3">
        <v>2</v>
      </c>
      <c r="P3175" s="6">
        <v>5.2210000000000001</v>
      </c>
      <c r="Q3175" s="6">
        <v>10.166</v>
      </c>
      <c r="R3175" s="6">
        <v>9.6199999999999992</v>
      </c>
      <c r="S3175" s="6">
        <v>0</v>
      </c>
      <c r="T3175" s="6">
        <f>R3175-S3175</f>
        <v>9.6199999999999992</v>
      </c>
      <c r="U3175" s="6">
        <v>11.263999999999999</v>
      </c>
      <c r="V3175" s="6">
        <f>U3175-S3175</f>
        <v>11.263999999999999</v>
      </c>
      <c r="W3175" s="6">
        <f>100 - (1 - (((U3175-T3175)/U3175)+(S3175/T3175)))*100</f>
        <v>14.595170454545453</v>
      </c>
      <c r="X3175" s="13">
        <v>11.768000000000001</v>
      </c>
      <c r="Y3175" s="13">
        <f>(X3175-U3175)/U3175*100</f>
        <v>4.4744318181818299</v>
      </c>
      <c r="Z3175" s="14" t="str">
        <f>IF(W3175&gt;10,"NA",Y3175)</f>
        <v>NA</v>
      </c>
    </row>
    <row r="3176" spans="1:26" ht="19" x14ac:dyDescent="0.25">
      <c r="A3176" s="23">
        <v>3175</v>
      </c>
      <c r="B3176" s="5" t="s">
        <v>0</v>
      </c>
      <c r="C3176" s="3" t="s">
        <v>46</v>
      </c>
      <c r="D3176" s="3" t="s">
        <v>46</v>
      </c>
      <c r="E3176" s="3" t="s">
        <v>47</v>
      </c>
      <c r="F3176" s="3" t="s">
        <v>18</v>
      </c>
      <c r="G3176" s="3">
        <v>27</v>
      </c>
      <c r="H3176" s="3" t="s">
        <v>17</v>
      </c>
      <c r="I3176" s="3" t="s">
        <v>43</v>
      </c>
      <c r="J3176" s="3">
        <v>183</v>
      </c>
      <c r="K3176" s="3">
        <v>65</v>
      </c>
      <c r="L3176" s="3">
        <v>0</v>
      </c>
      <c r="M3176" s="4">
        <f>PI()*(K3176/2)^2/1000+PI()*(L3176/2)^2/1000</f>
        <v>3.3183072403542191</v>
      </c>
      <c r="N3176" s="33">
        <v>0</v>
      </c>
      <c r="O3176" s="3">
        <v>3</v>
      </c>
      <c r="P3176" s="6">
        <v>8.2889999999999997</v>
      </c>
      <c r="Q3176" s="6">
        <v>18.09</v>
      </c>
      <c r="R3176" s="6">
        <v>17.515999999999998</v>
      </c>
      <c r="S3176" s="6">
        <v>0</v>
      </c>
      <c r="T3176" s="6">
        <f>R3176-S3176</f>
        <v>17.515999999999998</v>
      </c>
      <c r="U3176" s="6">
        <v>17.515999999999998</v>
      </c>
      <c r="V3176" s="6">
        <f>U3176-S3176</f>
        <v>17.515999999999998</v>
      </c>
      <c r="W3176" s="6">
        <f>100 - (1 - (((U3176-T3176)/U3176)+(S3176/T3176)))*100</f>
        <v>0</v>
      </c>
      <c r="X3176" s="13">
        <v>17.962</v>
      </c>
      <c r="Y3176" s="13">
        <f>(X3176-U3176)/U3176*100</f>
        <v>2.5462434345741127</v>
      </c>
      <c r="Z3176" s="14">
        <f>IF(W3176&gt;10,"NA",Y3176)</f>
        <v>2.5462434345741127</v>
      </c>
    </row>
    <row r="3177" spans="1:26" ht="19" x14ac:dyDescent="0.25">
      <c r="A3177" s="23">
        <v>3176</v>
      </c>
      <c r="B3177" s="5" t="s">
        <v>0</v>
      </c>
      <c r="C3177" s="3" t="s">
        <v>46</v>
      </c>
      <c r="D3177" s="3" t="s">
        <v>46</v>
      </c>
      <c r="E3177" s="3" t="s">
        <v>47</v>
      </c>
      <c r="F3177" s="3" t="s">
        <v>18</v>
      </c>
      <c r="G3177" s="3">
        <v>27</v>
      </c>
      <c r="H3177" s="3" t="s">
        <v>17</v>
      </c>
      <c r="I3177" s="3" t="s">
        <v>43</v>
      </c>
      <c r="J3177" s="3">
        <v>183</v>
      </c>
      <c r="K3177" s="3">
        <v>65</v>
      </c>
      <c r="L3177" s="3">
        <v>0</v>
      </c>
      <c r="M3177" s="4">
        <f>PI()*(K3177/2)^2/1000+PI()*(L3177/2)^2/1000</f>
        <v>3.3183072403542191</v>
      </c>
      <c r="N3177" s="33">
        <v>0</v>
      </c>
      <c r="O3177" s="3">
        <v>4</v>
      </c>
      <c r="P3177" s="6">
        <v>7.8920000000000003</v>
      </c>
      <c r="Q3177" s="6">
        <v>15.664999999999999</v>
      </c>
      <c r="R3177" s="6">
        <v>15.21</v>
      </c>
      <c r="S3177" s="6">
        <v>0</v>
      </c>
      <c r="T3177" s="6">
        <f>R3177-S3177</f>
        <v>15.21</v>
      </c>
      <c r="U3177" s="6">
        <v>15.21</v>
      </c>
      <c r="V3177" s="6">
        <f>U3177-S3177</f>
        <v>15.21</v>
      </c>
      <c r="W3177" s="6">
        <f>100 - (1 - (((U3177-T3177)/U3177)+(S3177/T3177)))*100</f>
        <v>0</v>
      </c>
      <c r="X3177" s="13">
        <v>15.679</v>
      </c>
      <c r="Y3177" s="13">
        <f>(X3177-U3177)/U3177*100</f>
        <v>3.0834976988823102</v>
      </c>
      <c r="Z3177" s="14">
        <f>IF(W3177&gt;10,"NA",Y3177)</f>
        <v>3.0834976988823102</v>
      </c>
    </row>
    <row r="3178" spans="1:26" ht="19" x14ac:dyDescent="0.25">
      <c r="A3178" s="23">
        <v>3177</v>
      </c>
      <c r="B3178" s="5" t="s">
        <v>0</v>
      </c>
      <c r="C3178" s="3" t="s">
        <v>46</v>
      </c>
      <c r="D3178" s="3" t="s">
        <v>46</v>
      </c>
      <c r="E3178" s="3" t="s">
        <v>47</v>
      </c>
      <c r="F3178" s="3" t="s">
        <v>18</v>
      </c>
      <c r="G3178" s="3">
        <v>27</v>
      </c>
      <c r="H3178" s="3" t="s">
        <v>17</v>
      </c>
      <c r="I3178" s="3" t="s">
        <v>43</v>
      </c>
      <c r="J3178" s="3">
        <v>183</v>
      </c>
      <c r="K3178" s="3">
        <v>65</v>
      </c>
      <c r="L3178" s="3">
        <v>0</v>
      </c>
      <c r="M3178" s="4">
        <f>PI()*(K3178/2)^2/1000+PI()*(L3178/2)^2/1000</f>
        <v>3.3183072403542191</v>
      </c>
      <c r="N3178" s="33">
        <v>0</v>
      </c>
      <c r="O3178" s="3">
        <v>5</v>
      </c>
      <c r="P3178" s="6">
        <v>8.4109999999999996</v>
      </c>
      <c r="Q3178" s="6">
        <v>23.184000000000001</v>
      </c>
      <c r="R3178" s="6">
        <v>22.699000000000002</v>
      </c>
      <c r="S3178" s="6">
        <v>0</v>
      </c>
      <c r="T3178" s="6">
        <f>R3178-S3178</f>
        <v>22.699000000000002</v>
      </c>
      <c r="U3178" s="6">
        <v>22.699000000000002</v>
      </c>
      <c r="V3178" s="6">
        <f>U3178-S3178</f>
        <v>22.699000000000002</v>
      </c>
      <c r="W3178" s="6">
        <f>100 - (1 - (((U3178-T3178)/U3178)+(S3178/T3178)))*100</f>
        <v>0</v>
      </c>
      <c r="X3178" s="13">
        <v>23.245000000000001</v>
      </c>
      <c r="Y3178" s="13">
        <f>(X3178-U3178)/U3178*100</f>
        <v>2.4053923080311881</v>
      </c>
      <c r="Z3178" s="14">
        <f>IF(W3178&gt;10,"NA",Y3178)</f>
        <v>2.4053923080311881</v>
      </c>
    </row>
    <row r="3179" spans="1:26" ht="19" x14ac:dyDescent="0.25">
      <c r="A3179" s="23">
        <v>3178</v>
      </c>
      <c r="B3179" s="5" t="s">
        <v>0</v>
      </c>
      <c r="C3179" s="3" t="s">
        <v>46</v>
      </c>
      <c r="D3179" s="3" t="s">
        <v>46</v>
      </c>
      <c r="E3179" s="3" t="s">
        <v>47</v>
      </c>
      <c r="F3179" s="3" t="s">
        <v>18</v>
      </c>
      <c r="G3179" s="3">
        <v>27</v>
      </c>
      <c r="H3179" s="3" t="s">
        <v>17</v>
      </c>
      <c r="I3179" s="3" t="s">
        <v>43</v>
      </c>
      <c r="J3179" s="3">
        <v>183</v>
      </c>
      <c r="K3179" s="3">
        <v>65</v>
      </c>
      <c r="L3179" s="3">
        <v>0</v>
      </c>
      <c r="M3179" s="4">
        <f>PI()*(K3179/2)^2/1000+PI()*(L3179/2)^2/1000</f>
        <v>3.3183072403542191</v>
      </c>
      <c r="N3179" s="33">
        <v>0</v>
      </c>
      <c r="O3179" s="3">
        <v>6</v>
      </c>
      <c r="P3179" s="6">
        <v>9.4979999999999993</v>
      </c>
      <c r="Q3179" s="6">
        <v>24.98</v>
      </c>
      <c r="R3179" s="6">
        <v>24.396999999999998</v>
      </c>
      <c r="S3179" s="6">
        <v>0</v>
      </c>
      <c r="T3179" s="6">
        <f>R3179-S3179</f>
        <v>24.396999999999998</v>
      </c>
      <c r="U3179" s="6">
        <v>24.396999999999998</v>
      </c>
      <c r="V3179" s="6">
        <f>U3179-S3179</f>
        <v>24.396999999999998</v>
      </c>
      <c r="W3179" s="6">
        <f>100 - (1 - (((U3179-T3179)/U3179)+(S3179/T3179)))*100</f>
        <v>0</v>
      </c>
      <c r="X3179" s="13">
        <v>24.966000000000001</v>
      </c>
      <c r="Y3179" s="13">
        <f>(X3179-U3179)/U3179*100</f>
        <v>2.3322539656515255</v>
      </c>
      <c r="Z3179" s="14">
        <f>IF(W3179&gt;10,"NA",Y3179)</f>
        <v>2.3322539656515255</v>
      </c>
    </row>
    <row r="3180" spans="1:26" ht="19" x14ac:dyDescent="0.25">
      <c r="A3180" s="23">
        <v>3179</v>
      </c>
      <c r="B3180" s="5" t="s">
        <v>0</v>
      </c>
      <c r="C3180" s="3" t="s">
        <v>46</v>
      </c>
      <c r="D3180" s="3" t="s">
        <v>46</v>
      </c>
      <c r="E3180" s="3" t="s">
        <v>47</v>
      </c>
      <c r="F3180" s="3" t="s">
        <v>18</v>
      </c>
      <c r="G3180" s="3">
        <v>27</v>
      </c>
      <c r="H3180" s="3" t="s">
        <v>17</v>
      </c>
      <c r="I3180" s="3" t="s">
        <v>43</v>
      </c>
      <c r="J3180" s="3">
        <v>183</v>
      </c>
      <c r="K3180" s="3">
        <v>65</v>
      </c>
      <c r="L3180" s="3">
        <v>0</v>
      </c>
      <c r="M3180" s="4">
        <f>PI()*(K3180/2)^2/1000+PI()*(L3180/2)^2/1000</f>
        <v>3.3183072403542191</v>
      </c>
      <c r="N3180" s="33">
        <v>0</v>
      </c>
      <c r="O3180" s="3">
        <v>7</v>
      </c>
      <c r="P3180" s="6">
        <v>8.3019999999999996</v>
      </c>
      <c r="Q3180" s="6">
        <v>23.818999999999999</v>
      </c>
      <c r="R3180" s="6">
        <v>23.292999999999999</v>
      </c>
      <c r="S3180" s="6">
        <v>0</v>
      </c>
      <c r="T3180" s="6">
        <f>R3180-S3180</f>
        <v>23.292999999999999</v>
      </c>
      <c r="U3180" s="6">
        <v>23.292999999999999</v>
      </c>
      <c r="V3180" s="6">
        <f>U3180-S3180</f>
        <v>23.292999999999999</v>
      </c>
      <c r="W3180" s="6">
        <f>100 - (1 - (((U3180-T3180)/U3180)+(S3180/T3180)))*100</f>
        <v>0</v>
      </c>
      <c r="X3180" s="13">
        <v>24.539000000000001</v>
      </c>
      <c r="Y3180" s="13">
        <f>(X3180-U3180)/U3180*100</f>
        <v>5.3492465547589507</v>
      </c>
      <c r="Z3180" s="14">
        <f>IF(W3180&gt;10,"NA",Y3180)</f>
        <v>5.3492465547589507</v>
      </c>
    </row>
    <row r="3181" spans="1:26" ht="19" x14ac:dyDescent="0.25">
      <c r="A3181" s="23">
        <v>3180</v>
      </c>
      <c r="B3181" s="5" t="s">
        <v>0</v>
      </c>
      <c r="C3181" s="3" t="s">
        <v>46</v>
      </c>
      <c r="D3181" s="3" t="s">
        <v>46</v>
      </c>
      <c r="E3181" s="3" t="s">
        <v>47</v>
      </c>
      <c r="F3181" s="3" t="s">
        <v>18</v>
      </c>
      <c r="G3181" s="3">
        <v>27</v>
      </c>
      <c r="H3181" s="3" t="s">
        <v>17</v>
      </c>
      <c r="I3181" s="3" t="s">
        <v>43</v>
      </c>
      <c r="J3181" s="3">
        <v>183</v>
      </c>
      <c r="K3181" s="3">
        <v>65</v>
      </c>
      <c r="L3181" s="3">
        <v>0</v>
      </c>
      <c r="M3181" s="4">
        <f>PI()*(K3181/2)^2/1000+PI()*(L3181/2)^2/1000</f>
        <v>3.3183072403542191</v>
      </c>
      <c r="N3181" s="33">
        <v>0</v>
      </c>
      <c r="O3181" s="3">
        <v>8</v>
      </c>
      <c r="P3181" s="6">
        <v>10.725</v>
      </c>
      <c r="Q3181" s="6">
        <v>27.867000000000001</v>
      </c>
      <c r="R3181" s="6">
        <v>27.288</v>
      </c>
      <c r="S3181" s="6">
        <v>0</v>
      </c>
      <c r="T3181" s="6">
        <f>R3181-S3181</f>
        <v>27.288</v>
      </c>
      <c r="U3181" s="6">
        <v>27.288</v>
      </c>
      <c r="V3181" s="6">
        <f>U3181-S3181</f>
        <v>27.288</v>
      </c>
      <c r="W3181" s="6">
        <f>100 - (1 - (((U3181-T3181)/U3181)+(S3181/T3181)))*100</f>
        <v>0</v>
      </c>
      <c r="X3181" s="13">
        <v>28.041</v>
      </c>
      <c r="Y3181" s="13">
        <f>(X3181-U3181)/U3181*100</f>
        <v>2.759454705364996</v>
      </c>
      <c r="Z3181" s="14">
        <f>IF(W3181&gt;10,"NA",Y3181)</f>
        <v>2.759454705364996</v>
      </c>
    </row>
    <row r="3182" spans="1:26" ht="19" x14ac:dyDescent="0.25">
      <c r="A3182" s="23">
        <v>3181</v>
      </c>
      <c r="B3182" s="5" t="s">
        <v>0</v>
      </c>
      <c r="C3182" s="3" t="s">
        <v>46</v>
      </c>
      <c r="D3182" s="3" t="s">
        <v>46</v>
      </c>
      <c r="E3182" s="3" t="s">
        <v>47</v>
      </c>
      <c r="F3182" s="3" t="s">
        <v>18</v>
      </c>
      <c r="G3182" s="3">
        <v>28</v>
      </c>
      <c r="H3182" s="3" t="s">
        <v>9</v>
      </c>
      <c r="I3182" s="3" t="s">
        <v>44</v>
      </c>
      <c r="J3182" s="3">
        <v>180</v>
      </c>
      <c r="K3182" s="3">
        <v>88</v>
      </c>
      <c r="L3182" s="3">
        <v>0</v>
      </c>
      <c r="M3182" s="4">
        <f>PI()*(K3182/2)^2/1000+PI()*(L3182/2)^2/1000</f>
        <v>6.0821233773498395</v>
      </c>
      <c r="N3182" s="33">
        <v>0</v>
      </c>
      <c r="O3182" s="3">
        <v>1</v>
      </c>
      <c r="P3182" s="6">
        <v>7.16</v>
      </c>
      <c r="Q3182" s="6">
        <v>12.286</v>
      </c>
      <c r="R3182" s="6">
        <v>11.997</v>
      </c>
      <c r="S3182" s="6">
        <v>0</v>
      </c>
      <c r="T3182" s="6">
        <f>R3182-S3182</f>
        <v>11.997</v>
      </c>
      <c r="U3182" s="6">
        <f>T3182</f>
        <v>11.997</v>
      </c>
      <c r="V3182" s="6">
        <f>U3182-S3182</f>
        <v>11.997</v>
      </c>
      <c r="W3182" s="6">
        <f>100 - (1 - (((U3182-T3182)/U3182)+(S3182/T3182)))*100</f>
        <v>0</v>
      </c>
      <c r="X3182" s="13">
        <v>12.362</v>
      </c>
      <c r="Y3182" s="13">
        <f>(X3182-U3182)/U3182*100</f>
        <v>3.0424272734850399</v>
      </c>
      <c r="Z3182" s="14">
        <f>IF(W3182&gt;10,"NA",Y3182)</f>
        <v>3.0424272734850399</v>
      </c>
    </row>
    <row r="3183" spans="1:26" ht="19" x14ac:dyDescent="0.25">
      <c r="A3183" s="23">
        <v>3182</v>
      </c>
      <c r="B3183" s="5" t="s">
        <v>0</v>
      </c>
      <c r="C3183" s="3" t="s">
        <v>46</v>
      </c>
      <c r="D3183" s="3" t="s">
        <v>46</v>
      </c>
      <c r="E3183" s="3" t="s">
        <v>47</v>
      </c>
      <c r="F3183" s="3" t="s">
        <v>18</v>
      </c>
      <c r="G3183" s="3">
        <v>28</v>
      </c>
      <c r="H3183" s="3" t="s">
        <v>9</v>
      </c>
      <c r="I3183" s="3" t="s">
        <v>44</v>
      </c>
      <c r="J3183" s="3">
        <v>180</v>
      </c>
      <c r="K3183" s="3">
        <v>88</v>
      </c>
      <c r="L3183" s="3">
        <v>0</v>
      </c>
      <c r="M3183" s="4">
        <f>PI()*(K3183/2)^2/1000+PI()*(L3183/2)^2/1000</f>
        <v>6.0821233773498395</v>
      </c>
      <c r="N3183" s="33">
        <v>0</v>
      </c>
      <c r="O3183" s="3">
        <v>2</v>
      </c>
      <c r="P3183" s="6">
        <v>8.202</v>
      </c>
      <c r="Q3183" s="6">
        <v>16.974</v>
      </c>
      <c r="R3183" s="6">
        <v>16.649999999999999</v>
      </c>
      <c r="S3183" s="6">
        <v>0</v>
      </c>
      <c r="T3183" s="6">
        <f>R3183-S3183</f>
        <v>16.649999999999999</v>
      </c>
      <c r="U3183" s="6">
        <f>T3183</f>
        <v>16.649999999999999</v>
      </c>
      <c r="V3183" s="6">
        <f>U3183-S3183</f>
        <v>16.649999999999999</v>
      </c>
      <c r="W3183" s="6">
        <f>100 - (1 - (((U3183-T3183)/U3183)+(S3183/T3183)))*100</f>
        <v>0</v>
      </c>
      <c r="X3183" s="13">
        <v>17.154</v>
      </c>
      <c r="Y3183" s="13">
        <f>(X3183-U3183)/U3183*100</f>
        <v>3.0270270270270352</v>
      </c>
      <c r="Z3183" s="14">
        <f>IF(W3183&gt;10,"NA",Y3183)</f>
        <v>3.0270270270270352</v>
      </c>
    </row>
    <row r="3184" spans="1:26" ht="19" x14ac:dyDescent="0.25">
      <c r="A3184" s="23">
        <v>3183</v>
      </c>
      <c r="B3184" s="5" t="s">
        <v>0</v>
      </c>
      <c r="C3184" s="3" t="s">
        <v>46</v>
      </c>
      <c r="D3184" s="3" t="s">
        <v>46</v>
      </c>
      <c r="E3184" s="3" t="s">
        <v>47</v>
      </c>
      <c r="F3184" s="3" t="s">
        <v>18</v>
      </c>
      <c r="G3184" s="3">
        <v>28</v>
      </c>
      <c r="H3184" s="3" t="s">
        <v>9</v>
      </c>
      <c r="I3184" s="3" t="s">
        <v>44</v>
      </c>
      <c r="J3184" s="3">
        <v>180</v>
      </c>
      <c r="K3184" s="3">
        <v>88</v>
      </c>
      <c r="L3184" s="3">
        <v>0</v>
      </c>
      <c r="M3184" s="4">
        <f>PI()*(K3184/2)^2/1000+PI()*(L3184/2)^2/1000</f>
        <v>6.0821233773498395</v>
      </c>
      <c r="N3184" s="33">
        <v>0</v>
      </c>
      <c r="O3184" s="3">
        <v>3</v>
      </c>
      <c r="P3184" s="6">
        <v>6.2439999999999998</v>
      </c>
      <c r="Q3184" s="6">
        <v>10.622</v>
      </c>
      <c r="R3184" s="6">
        <v>10.273</v>
      </c>
      <c r="S3184" s="6">
        <v>0</v>
      </c>
      <c r="T3184" s="6">
        <f>R3184-S3184</f>
        <v>10.273</v>
      </c>
      <c r="U3184" s="6">
        <f>T3184</f>
        <v>10.273</v>
      </c>
      <c r="V3184" s="6">
        <f>U3184-S3184</f>
        <v>10.273</v>
      </c>
      <c r="W3184" s="6">
        <f>100 - (1 - (((U3184-T3184)/U3184)+(S3184/T3184)))*100</f>
        <v>0</v>
      </c>
      <c r="X3184" s="13">
        <v>10.629</v>
      </c>
      <c r="Y3184" s="13">
        <f>(X3184-U3184)/U3184*100</f>
        <v>3.4653947240338741</v>
      </c>
      <c r="Z3184" s="14">
        <f>IF(W3184&gt;10,"NA",Y3184)</f>
        <v>3.4653947240338741</v>
      </c>
    </row>
    <row r="3185" spans="1:26" ht="19" x14ac:dyDescent="0.25">
      <c r="A3185" s="23">
        <v>3184</v>
      </c>
      <c r="B3185" s="5" t="s">
        <v>0</v>
      </c>
      <c r="C3185" s="3" t="s">
        <v>46</v>
      </c>
      <c r="D3185" s="3" t="s">
        <v>46</v>
      </c>
      <c r="E3185" s="3" t="s">
        <v>47</v>
      </c>
      <c r="F3185" s="3" t="s">
        <v>18</v>
      </c>
      <c r="G3185" s="3">
        <v>28</v>
      </c>
      <c r="H3185" s="3" t="s">
        <v>9</v>
      </c>
      <c r="I3185" s="3" t="s">
        <v>44</v>
      </c>
      <c r="J3185" s="3">
        <v>180</v>
      </c>
      <c r="K3185" s="3">
        <v>88</v>
      </c>
      <c r="L3185" s="3">
        <v>0</v>
      </c>
      <c r="M3185" s="4">
        <f>PI()*(K3185/2)^2/1000+PI()*(L3185/2)^2/1000</f>
        <v>6.0821233773498395</v>
      </c>
      <c r="N3185" s="33">
        <v>0</v>
      </c>
      <c r="O3185" s="3">
        <v>4</v>
      </c>
      <c r="P3185" s="6">
        <v>7.4939999999999998</v>
      </c>
      <c r="Q3185" s="6">
        <v>16.181000000000001</v>
      </c>
      <c r="R3185" s="6">
        <v>15.911</v>
      </c>
      <c r="S3185" s="6">
        <v>0</v>
      </c>
      <c r="T3185" s="6">
        <f>R3185-S3185</f>
        <v>15.911</v>
      </c>
      <c r="U3185" s="6">
        <f>T3185</f>
        <v>15.911</v>
      </c>
      <c r="V3185" s="6">
        <f>U3185-S3185</f>
        <v>15.911</v>
      </c>
      <c r="W3185" s="6">
        <f>100 - (1 - (((U3185-T3185)/U3185)+(S3185/T3185)))*100</f>
        <v>0</v>
      </c>
      <c r="X3185" s="13">
        <v>16.361000000000001</v>
      </c>
      <c r="Y3185" s="13">
        <f>(X3185-U3185)/U3185*100</f>
        <v>2.8282320407265482</v>
      </c>
      <c r="Z3185" s="14">
        <f>IF(W3185&gt;10,"NA",Y3185)</f>
        <v>2.8282320407265482</v>
      </c>
    </row>
    <row r="3186" spans="1:26" ht="19" x14ac:dyDescent="0.25">
      <c r="A3186" s="23">
        <v>3185</v>
      </c>
      <c r="B3186" s="5" t="s">
        <v>0</v>
      </c>
      <c r="C3186" s="3" t="s">
        <v>46</v>
      </c>
      <c r="D3186" s="3" t="s">
        <v>46</v>
      </c>
      <c r="E3186" s="3" t="s">
        <v>47</v>
      </c>
      <c r="F3186" s="3" t="s">
        <v>18</v>
      </c>
      <c r="G3186" s="3">
        <v>28</v>
      </c>
      <c r="H3186" s="3" t="s">
        <v>9</v>
      </c>
      <c r="I3186" s="3" t="s">
        <v>44</v>
      </c>
      <c r="J3186" s="3">
        <v>180</v>
      </c>
      <c r="K3186" s="3">
        <v>88</v>
      </c>
      <c r="L3186" s="3">
        <v>0</v>
      </c>
      <c r="M3186" s="4">
        <f>PI()*(K3186/2)^2/1000+PI()*(L3186/2)^2/1000</f>
        <v>6.0821233773498395</v>
      </c>
      <c r="N3186" s="33">
        <v>0</v>
      </c>
      <c r="O3186" s="3">
        <v>5</v>
      </c>
      <c r="P3186" s="6">
        <v>7.67</v>
      </c>
      <c r="Q3186" s="6">
        <v>13.949</v>
      </c>
      <c r="R3186" s="6">
        <v>13.644</v>
      </c>
      <c r="S3186" s="6">
        <v>0</v>
      </c>
      <c r="T3186" s="6">
        <f>R3186-S3186</f>
        <v>13.644</v>
      </c>
      <c r="U3186" s="6">
        <f>T3186</f>
        <v>13.644</v>
      </c>
      <c r="V3186" s="6">
        <f>U3186-S3186</f>
        <v>13.644</v>
      </c>
      <c r="W3186" s="6">
        <f>100 - (1 - (((U3186-T3186)/U3186)+(S3186/T3186)))*100</f>
        <v>0</v>
      </c>
      <c r="X3186" s="13">
        <v>14.18</v>
      </c>
      <c r="Y3186" s="13">
        <f>(X3186-U3186)/U3186*100</f>
        <v>3.9284667253004955</v>
      </c>
      <c r="Z3186" s="14">
        <f>IF(W3186&gt;10,"NA",Y3186)</f>
        <v>3.9284667253004955</v>
      </c>
    </row>
    <row r="3187" spans="1:26" ht="19" x14ac:dyDescent="0.25">
      <c r="A3187" s="23">
        <v>3186</v>
      </c>
      <c r="B3187" s="5" t="s">
        <v>0</v>
      </c>
      <c r="C3187" s="3" t="s">
        <v>46</v>
      </c>
      <c r="D3187" s="3" t="s">
        <v>46</v>
      </c>
      <c r="E3187" s="3" t="s">
        <v>47</v>
      </c>
      <c r="F3187" s="3" t="s">
        <v>18</v>
      </c>
      <c r="G3187" s="3">
        <v>28</v>
      </c>
      <c r="H3187" s="3" t="s">
        <v>9</v>
      </c>
      <c r="I3187" s="3" t="s">
        <v>44</v>
      </c>
      <c r="J3187" s="3">
        <v>180</v>
      </c>
      <c r="K3187" s="3">
        <v>88</v>
      </c>
      <c r="L3187" s="3">
        <v>0</v>
      </c>
      <c r="M3187" s="4">
        <f>PI()*(K3187/2)^2/1000+PI()*(L3187/2)^2/1000</f>
        <v>6.0821233773498395</v>
      </c>
      <c r="N3187" s="33">
        <v>0</v>
      </c>
      <c r="O3187" s="3">
        <v>6</v>
      </c>
      <c r="P3187" s="6">
        <v>7.94</v>
      </c>
      <c r="Q3187" s="6">
        <v>14.532999999999999</v>
      </c>
      <c r="R3187" s="6">
        <v>14.227</v>
      </c>
      <c r="S3187" s="6">
        <v>0</v>
      </c>
      <c r="T3187" s="6">
        <f>R3187-S3187</f>
        <v>14.227</v>
      </c>
      <c r="U3187" s="6">
        <v>14.712999999999999</v>
      </c>
      <c r="V3187" s="6">
        <f>U3187-S3187</f>
        <v>14.712999999999999</v>
      </c>
      <c r="W3187" s="6">
        <f>100 - (1 - (((U3187-T3187)/U3187)+(S3187/T3187)))*100</f>
        <v>3.3032012505946966</v>
      </c>
      <c r="X3187" s="13">
        <v>15.096</v>
      </c>
      <c r="Y3187" s="13">
        <f>(X3187-U3187)/U3187*100</f>
        <v>2.6031400802011886</v>
      </c>
      <c r="Z3187" s="14">
        <f>IF(W3187&gt;10,"NA",Y3187)</f>
        <v>2.6031400802011886</v>
      </c>
    </row>
    <row r="3188" spans="1:26" ht="19" x14ac:dyDescent="0.25">
      <c r="A3188" s="23">
        <v>3187</v>
      </c>
      <c r="B3188" s="5" t="s">
        <v>0</v>
      </c>
      <c r="C3188" s="3" t="s">
        <v>46</v>
      </c>
      <c r="D3188" s="3" t="s">
        <v>46</v>
      </c>
      <c r="E3188" s="3" t="s">
        <v>47</v>
      </c>
      <c r="F3188" s="3" t="s">
        <v>18</v>
      </c>
      <c r="G3188" s="3">
        <v>28</v>
      </c>
      <c r="H3188" s="3" t="s">
        <v>9</v>
      </c>
      <c r="I3188" s="3" t="s">
        <v>44</v>
      </c>
      <c r="J3188" s="3">
        <v>180</v>
      </c>
      <c r="K3188" s="3">
        <v>88</v>
      </c>
      <c r="L3188" s="3">
        <v>0</v>
      </c>
      <c r="M3188" s="4">
        <f>PI()*(K3188/2)^2/1000+PI()*(L3188/2)^2/1000</f>
        <v>6.0821233773498395</v>
      </c>
      <c r="N3188" s="33">
        <v>0</v>
      </c>
      <c r="O3188" s="3">
        <v>7</v>
      </c>
      <c r="P3188" s="6">
        <v>5.1079999999999997</v>
      </c>
      <c r="Q3188" s="6">
        <v>6.5090000000000003</v>
      </c>
      <c r="R3188" s="6">
        <v>6.2690000000000001</v>
      </c>
      <c r="S3188" s="6">
        <v>0</v>
      </c>
      <c r="T3188" s="6">
        <f>R3188-S3188</f>
        <v>6.2690000000000001</v>
      </c>
      <c r="U3188" s="6">
        <v>6.3479999999999999</v>
      </c>
      <c r="V3188" s="6">
        <f>U3188-S3188</f>
        <v>6.3479999999999999</v>
      </c>
      <c r="W3188" s="6">
        <f>100 - (1 - (((U3188-T3188)/U3188)+(S3188/T3188)))*100</f>
        <v>1.2444864524259458</v>
      </c>
      <c r="X3188" s="13">
        <v>6.585</v>
      </c>
      <c r="Y3188" s="13">
        <f>(X3188-U3188)/U3188*100</f>
        <v>3.7334593572778845</v>
      </c>
      <c r="Z3188" s="14">
        <f>IF(W3188&gt;10,"NA",Y3188)</f>
        <v>3.7334593572778845</v>
      </c>
    </row>
    <row r="3189" spans="1:26" ht="19" x14ac:dyDescent="0.25">
      <c r="A3189" s="23">
        <v>3188</v>
      </c>
      <c r="B3189" s="5" t="s">
        <v>0</v>
      </c>
      <c r="C3189" s="3" t="s">
        <v>46</v>
      </c>
      <c r="D3189" s="3" t="s">
        <v>46</v>
      </c>
      <c r="E3189" s="3" t="s">
        <v>47</v>
      </c>
      <c r="F3189" s="3" t="s">
        <v>18</v>
      </c>
      <c r="G3189" s="3">
        <v>28</v>
      </c>
      <c r="H3189" s="3" t="s">
        <v>17</v>
      </c>
      <c r="I3189" s="3" t="s">
        <v>44</v>
      </c>
      <c r="J3189" s="3">
        <v>180</v>
      </c>
      <c r="K3189" s="3">
        <v>88</v>
      </c>
      <c r="L3189" s="3">
        <v>0</v>
      </c>
      <c r="M3189" s="4">
        <f>PI()*(K3189/2)^2/1000+PI()*(L3189/2)^2/1000</f>
        <v>6.0821233773498395</v>
      </c>
      <c r="N3189" s="33">
        <v>0</v>
      </c>
      <c r="O3189" s="3">
        <v>1</v>
      </c>
      <c r="P3189" s="6">
        <v>2.48</v>
      </c>
      <c r="Q3189" s="6">
        <v>2.403</v>
      </c>
      <c r="R3189" s="6">
        <v>2.2450000000000001</v>
      </c>
      <c r="S3189" s="6">
        <v>0</v>
      </c>
      <c r="T3189" s="6">
        <f>R3189-S3189</f>
        <v>2.2450000000000001</v>
      </c>
      <c r="U3189" s="6">
        <v>2.3730000000000002</v>
      </c>
      <c r="V3189" s="6">
        <f>U3189-S3189</f>
        <v>2.3730000000000002</v>
      </c>
      <c r="W3189" s="6">
        <f>100 - (1 - (((U3189-T3189)/U3189)+(S3189/T3189)))*100</f>
        <v>5.394016013485043</v>
      </c>
      <c r="X3189" s="23">
        <v>2.4039999999999999</v>
      </c>
      <c r="Y3189" s="13">
        <f>(X3189-U3189)/U3189*100</f>
        <v>1.3063632532658953</v>
      </c>
      <c r="Z3189" s="14">
        <f>IF(W3189&gt;10,"NA",Y3189)</f>
        <v>1.3063632532658953</v>
      </c>
    </row>
    <row r="3190" spans="1:26" ht="19" x14ac:dyDescent="0.25">
      <c r="A3190" s="23">
        <v>3189</v>
      </c>
      <c r="B3190" s="5" t="s">
        <v>0</v>
      </c>
      <c r="C3190" s="3" t="s">
        <v>46</v>
      </c>
      <c r="D3190" s="3" t="s">
        <v>46</v>
      </c>
      <c r="E3190" s="3" t="s">
        <v>47</v>
      </c>
      <c r="F3190" s="3" t="s">
        <v>18</v>
      </c>
      <c r="G3190" s="3">
        <v>28</v>
      </c>
      <c r="H3190" s="3" t="s">
        <v>17</v>
      </c>
      <c r="I3190" s="3" t="s">
        <v>44</v>
      </c>
      <c r="J3190" s="3">
        <v>180</v>
      </c>
      <c r="K3190" s="3">
        <v>88</v>
      </c>
      <c r="L3190" s="3">
        <v>0</v>
      </c>
      <c r="M3190" s="4">
        <f>PI()*(K3190/2)^2/1000+PI()*(L3190/2)^2/1000</f>
        <v>6.0821233773498395</v>
      </c>
      <c r="N3190" s="33">
        <v>0</v>
      </c>
      <c r="O3190" s="3">
        <v>2</v>
      </c>
      <c r="P3190" s="6">
        <v>6.5119999999999996</v>
      </c>
      <c r="Q3190" s="6">
        <v>10.772</v>
      </c>
      <c r="R3190" s="6">
        <v>10.510999999999999</v>
      </c>
      <c r="S3190" s="6">
        <v>0</v>
      </c>
      <c r="T3190" s="6">
        <f>R3190-S3190</f>
        <v>10.510999999999999</v>
      </c>
      <c r="U3190" s="6">
        <v>10.624000000000001</v>
      </c>
      <c r="V3190" s="6">
        <f>U3190-S3190</f>
        <v>10.624000000000001</v>
      </c>
      <c r="W3190" s="6">
        <f>100 - (1 - (((U3190-T3190)/U3190)+(S3190/T3190)))*100</f>
        <v>1.0636295180723039</v>
      </c>
      <c r="X3190" s="23">
        <v>10.815</v>
      </c>
      <c r="Y3190" s="13">
        <f>(X3190-U3190)/U3190*100</f>
        <v>1.797816265060231</v>
      </c>
      <c r="Z3190" s="14">
        <f>IF(W3190&gt;10,"NA",Y3190)</f>
        <v>1.797816265060231</v>
      </c>
    </row>
    <row r="3191" spans="1:26" ht="19" x14ac:dyDescent="0.25">
      <c r="A3191" s="23">
        <v>3190</v>
      </c>
      <c r="B3191" s="5" t="s">
        <v>0</v>
      </c>
      <c r="C3191" s="3" t="s">
        <v>46</v>
      </c>
      <c r="D3191" s="3" t="s">
        <v>46</v>
      </c>
      <c r="E3191" s="3" t="s">
        <v>47</v>
      </c>
      <c r="F3191" s="3" t="s">
        <v>18</v>
      </c>
      <c r="G3191" s="3">
        <v>28</v>
      </c>
      <c r="H3191" s="3" t="s">
        <v>17</v>
      </c>
      <c r="I3191" s="3" t="s">
        <v>44</v>
      </c>
      <c r="J3191" s="3">
        <v>180</v>
      </c>
      <c r="K3191" s="3">
        <v>88</v>
      </c>
      <c r="L3191" s="3">
        <v>0</v>
      </c>
      <c r="M3191" s="4">
        <f>PI()*(K3191/2)^2/1000+PI()*(L3191/2)^2/1000</f>
        <v>6.0821233773498395</v>
      </c>
      <c r="N3191" s="33">
        <v>0</v>
      </c>
      <c r="O3191" s="3">
        <v>3</v>
      </c>
      <c r="P3191" s="6">
        <v>3.4180000000000001</v>
      </c>
      <c r="Q3191" s="6">
        <v>3.3959999999999999</v>
      </c>
      <c r="R3191" s="6">
        <v>3.2149999999999999</v>
      </c>
      <c r="S3191" s="6">
        <v>0</v>
      </c>
      <c r="T3191" s="6">
        <f>R3191-S3191</f>
        <v>3.2149999999999999</v>
      </c>
      <c r="U3191" s="6">
        <v>3.25</v>
      </c>
      <c r="V3191" s="6">
        <f>U3191-S3191</f>
        <v>3.25</v>
      </c>
      <c r="W3191" s="6">
        <f>100 - (1 - (((U3191-T3191)/U3191)+(S3191/T3191)))*100</f>
        <v>1.0769230769230802</v>
      </c>
      <c r="X3191" s="23">
        <v>3.3140000000000001</v>
      </c>
      <c r="Y3191" s="13">
        <f>(X3191-U3191)/U3191*100</f>
        <v>1.9692307692307711</v>
      </c>
      <c r="Z3191" s="14">
        <f>IF(W3191&gt;10,"NA",Y3191)</f>
        <v>1.9692307692307711</v>
      </c>
    </row>
    <row r="3192" spans="1:26" ht="19" x14ac:dyDescent="0.25">
      <c r="A3192" s="23">
        <v>3191</v>
      </c>
      <c r="B3192" s="5" t="s">
        <v>0</v>
      </c>
      <c r="C3192" s="3" t="s">
        <v>46</v>
      </c>
      <c r="D3192" s="3" t="s">
        <v>46</v>
      </c>
      <c r="E3192" s="3" t="s">
        <v>47</v>
      </c>
      <c r="F3192" s="3" t="s">
        <v>18</v>
      </c>
      <c r="G3192" s="3">
        <v>28</v>
      </c>
      <c r="H3192" s="3" t="s">
        <v>17</v>
      </c>
      <c r="I3192" s="3" t="s">
        <v>44</v>
      </c>
      <c r="J3192" s="3">
        <v>180</v>
      </c>
      <c r="K3192" s="3">
        <v>88</v>
      </c>
      <c r="L3192" s="3">
        <v>0</v>
      </c>
      <c r="M3192" s="4">
        <f>PI()*(K3192/2)^2/1000+PI()*(L3192/2)^2/1000</f>
        <v>6.0821233773498395</v>
      </c>
      <c r="N3192" s="33">
        <v>0</v>
      </c>
      <c r="O3192" s="3">
        <v>4</v>
      </c>
      <c r="P3192" s="6">
        <v>3.7690000000000001</v>
      </c>
      <c r="Q3192" s="6">
        <v>4.6669999999999998</v>
      </c>
      <c r="R3192" s="6">
        <v>4.4660000000000002</v>
      </c>
      <c r="S3192" s="6">
        <v>0</v>
      </c>
      <c r="T3192" s="6">
        <f>R3192-S3192</f>
        <v>4.4660000000000002</v>
      </c>
      <c r="U3192" s="6">
        <v>4.4660000000000002</v>
      </c>
      <c r="V3192" s="6">
        <f>U3192-S3192</f>
        <v>4.4660000000000002</v>
      </c>
      <c r="W3192" s="6">
        <f>100 - (1 - (((U3192-T3192)/U3192)+(S3192/T3192)))*100</f>
        <v>0</v>
      </c>
      <c r="X3192" s="23">
        <v>4.5309999999999997</v>
      </c>
      <c r="Y3192" s="13">
        <f>(X3192-U3192)/U3192*100</f>
        <v>1.4554411106135132</v>
      </c>
      <c r="Z3192" s="14">
        <f>IF(W3192&gt;10,"NA",Y3192)</f>
        <v>1.4554411106135132</v>
      </c>
    </row>
    <row r="3193" spans="1:26" ht="19" x14ac:dyDescent="0.25">
      <c r="A3193" s="23">
        <v>3192</v>
      </c>
      <c r="B3193" s="5" t="s">
        <v>0</v>
      </c>
      <c r="C3193" s="3" t="s">
        <v>46</v>
      </c>
      <c r="D3193" s="3" t="s">
        <v>46</v>
      </c>
      <c r="E3193" s="3" t="s">
        <v>47</v>
      </c>
      <c r="F3193" s="3" t="s">
        <v>18</v>
      </c>
      <c r="G3193" s="3">
        <v>28</v>
      </c>
      <c r="H3193" s="3" t="s">
        <v>17</v>
      </c>
      <c r="I3193" s="3" t="s">
        <v>44</v>
      </c>
      <c r="J3193" s="3">
        <v>180</v>
      </c>
      <c r="K3193" s="3">
        <v>88</v>
      </c>
      <c r="L3193" s="3">
        <v>0</v>
      </c>
      <c r="M3193" s="4">
        <f>PI()*(K3193/2)^2/1000+PI()*(L3193/2)^2/1000</f>
        <v>6.0821233773498395</v>
      </c>
      <c r="N3193" s="33">
        <v>0</v>
      </c>
      <c r="O3193" s="3">
        <v>5</v>
      </c>
      <c r="P3193" s="6">
        <v>6.4240000000000004</v>
      </c>
      <c r="Q3193" s="6">
        <v>9.6259999999999994</v>
      </c>
      <c r="R3193" s="6">
        <v>9.3629999999999995</v>
      </c>
      <c r="S3193" s="6">
        <v>0</v>
      </c>
      <c r="T3193" s="6">
        <f>R3193-S3193</f>
        <v>9.3629999999999995</v>
      </c>
      <c r="U3193" s="6">
        <v>9.3629999999999995</v>
      </c>
      <c r="V3193" s="6">
        <f>U3193-S3193</f>
        <v>9.3629999999999995</v>
      </c>
      <c r="W3193" s="6">
        <f>100 - (1 - (((U3193-T3193)/U3193)+(S3193/T3193)))*100</f>
        <v>0</v>
      </c>
      <c r="X3193" s="23">
        <v>9.5920000000000005</v>
      </c>
      <c r="Y3193" s="13">
        <f>(X3193-U3193)/U3193*100</f>
        <v>2.4457972871942859</v>
      </c>
      <c r="Z3193" s="14">
        <f>IF(W3193&gt;10,"NA",Y3193)</f>
        <v>2.4457972871942859</v>
      </c>
    </row>
    <row r="3194" spans="1:26" ht="19" x14ac:dyDescent="0.25">
      <c r="A3194" s="23">
        <v>3193</v>
      </c>
      <c r="B3194" s="5" t="s">
        <v>0</v>
      </c>
      <c r="C3194" s="3" t="s">
        <v>46</v>
      </c>
      <c r="D3194" s="3" t="s">
        <v>46</v>
      </c>
      <c r="E3194" s="3" t="s">
        <v>47</v>
      </c>
      <c r="F3194" s="3" t="s">
        <v>18</v>
      </c>
      <c r="G3194" s="3">
        <v>28</v>
      </c>
      <c r="H3194" s="3" t="s">
        <v>17</v>
      </c>
      <c r="I3194" s="3" t="s">
        <v>44</v>
      </c>
      <c r="J3194" s="3">
        <v>180</v>
      </c>
      <c r="K3194" s="3">
        <v>88</v>
      </c>
      <c r="L3194" s="3">
        <v>0</v>
      </c>
      <c r="M3194" s="4">
        <f>PI()*(K3194/2)^2/1000+PI()*(L3194/2)^2/1000</f>
        <v>6.0821233773498395</v>
      </c>
      <c r="N3194" s="33">
        <v>0</v>
      </c>
      <c r="O3194" s="3">
        <v>6</v>
      </c>
      <c r="P3194" s="6">
        <v>2.4860000000000002</v>
      </c>
      <c r="Q3194" s="6">
        <v>1.6</v>
      </c>
      <c r="R3194" s="6">
        <v>1.474</v>
      </c>
      <c r="S3194" s="6">
        <v>0</v>
      </c>
      <c r="T3194" s="6">
        <f>R3194-S3194</f>
        <v>1.474</v>
      </c>
      <c r="U3194" s="6">
        <v>1.474</v>
      </c>
      <c r="V3194" s="6">
        <f>U3194-S3194</f>
        <v>1.474</v>
      </c>
      <c r="W3194" s="6">
        <f>100 - (1 - (((U3194-T3194)/U3194)+(S3194/T3194)))*100</f>
        <v>0</v>
      </c>
      <c r="X3194" s="23">
        <v>1.5329999999999999</v>
      </c>
      <c r="Y3194" s="13">
        <f>(X3194-U3194)/U3194*100</f>
        <v>4.0027137042062382</v>
      </c>
      <c r="Z3194" s="14">
        <f>IF(W3194&gt;10,"NA",Y3194)</f>
        <v>4.0027137042062382</v>
      </c>
    </row>
    <row r="3195" spans="1:26" ht="19" x14ac:dyDescent="0.25">
      <c r="A3195" s="23">
        <v>3194</v>
      </c>
      <c r="B3195" s="5" t="s">
        <v>0</v>
      </c>
      <c r="C3195" s="3" t="s">
        <v>46</v>
      </c>
      <c r="D3195" s="3" t="s">
        <v>46</v>
      </c>
      <c r="E3195" s="3" t="s">
        <v>47</v>
      </c>
      <c r="F3195" s="3" t="s">
        <v>18</v>
      </c>
      <c r="G3195" s="3">
        <v>28</v>
      </c>
      <c r="H3195" s="3" t="s">
        <v>17</v>
      </c>
      <c r="I3195" s="3" t="s">
        <v>44</v>
      </c>
      <c r="J3195" s="3">
        <v>180</v>
      </c>
      <c r="K3195" s="3">
        <v>88</v>
      </c>
      <c r="L3195" s="3">
        <v>0</v>
      </c>
      <c r="M3195" s="4">
        <f>PI()*(K3195/2)^2/1000+PI()*(L3195/2)^2/1000</f>
        <v>6.0821233773498395</v>
      </c>
      <c r="N3195" s="33">
        <v>0</v>
      </c>
      <c r="O3195" s="3">
        <v>7</v>
      </c>
      <c r="P3195" s="6">
        <v>5.4269999999999996</v>
      </c>
      <c r="Q3195" s="6">
        <v>7.8369999999999997</v>
      </c>
      <c r="R3195" s="6">
        <v>7.6449999999999996</v>
      </c>
      <c r="S3195" s="6">
        <v>0</v>
      </c>
      <c r="T3195" s="6">
        <f>R3195-S3195</f>
        <v>7.6449999999999996</v>
      </c>
      <c r="U3195" s="6">
        <v>7.6920000000000002</v>
      </c>
      <c r="V3195" s="6">
        <f>U3195-S3195</f>
        <v>7.6920000000000002</v>
      </c>
      <c r="W3195" s="6">
        <f>100 - (1 - (((U3195-T3195)/U3195)+(S3195/T3195)))*100</f>
        <v>0.61102444097764419</v>
      </c>
      <c r="X3195" s="23">
        <v>7.8520000000000003</v>
      </c>
      <c r="Y3195" s="13">
        <f>(X3195-U3195)/U3195*100</f>
        <v>2.0800832033281349</v>
      </c>
      <c r="Z3195" s="14">
        <f>IF(W3195&gt;10,"NA",Y3195)</f>
        <v>2.0800832033281349</v>
      </c>
    </row>
    <row r="3196" spans="1:26" ht="19" x14ac:dyDescent="0.25">
      <c r="A3196" s="23">
        <v>3195</v>
      </c>
      <c r="B3196" s="5" t="s">
        <v>0</v>
      </c>
      <c r="C3196" s="3" t="s">
        <v>46</v>
      </c>
      <c r="D3196" s="3" t="s">
        <v>46</v>
      </c>
      <c r="E3196" s="3" t="s">
        <v>47</v>
      </c>
      <c r="F3196" s="3" t="s">
        <v>18</v>
      </c>
      <c r="G3196" s="3">
        <v>28</v>
      </c>
      <c r="H3196" s="3" t="s">
        <v>17</v>
      </c>
      <c r="I3196" s="3" t="s">
        <v>44</v>
      </c>
      <c r="J3196" s="3">
        <v>180</v>
      </c>
      <c r="K3196" s="3">
        <v>88</v>
      </c>
      <c r="L3196" s="3">
        <v>0</v>
      </c>
      <c r="M3196" s="4">
        <f>PI()*(K3196/2)^2/1000+PI()*(L3196/2)^2/1000</f>
        <v>6.0821233773498395</v>
      </c>
      <c r="N3196" s="33">
        <v>0</v>
      </c>
      <c r="O3196" s="3">
        <v>8</v>
      </c>
      <c r="P3196" s="6">
        <v>6.0789999999999997</v>
      </c>
      <c r="Q3196" s="6">
        <v>9.2509999999999994</v>
      </c>
      <c r="R3196" s="6">
        <v>8.9239999999999995</v>
      </c>
      <c r="S3196" s="6">
        <v>0</v>
      </c>
      <c r="T3196" s="6">
        <f>R3196-S3196</f>
        <v>8.9239999999999995</v>
      </c>
      <c r="U3196" s="6">
        <v>8.9239999999999995</v>
      </c>
      <c r="V3196" s="6">
        <f>U3196-S3196</f>
        <v>8.9239999999999995</v>
      </c>
      <c r="W3196" s="6">
        <f>100 - (1 - (((U3196-T3196)/U3196)+(S3196/T3196)))*100</f>
        <v>0</v>
      </c>
      <c r="X3196" s="23">
        <v>9.1310000000000002</v>
      </c>
      <c r="Y3196" s="13">
        <f>(X3196-U3196)/U3196*100</f>
        <v>2.319587628865988</v>
      </c>
      <c r="Z3196" s="14">
        <f>IF(W3196&gt;10,"NA",Y3196)</f>
        <v>2.319587628865988</v>
      </c>
    </row>
    <row r="3197" spans="1:26" ht="19" x14ac:dyDescent="0.25">
      <c r="A3197" s="23">
        <v>3196</v>
      </c>
      <c r="B3197" s="5" t="s">
        <v>0</v>
      </c>
      <c r="C3197" s="3" t="s">
        <v>46</v>
      </c>
      <c r="D3197" s="3" t="s">
        <v>46</v>
      </c>
      <c r="E3197" s="3" t="s">
        <v>47</v>
      </c>
      <c r="F3197" s="3" t="s">
        <v>18</v>
      </c>
      <c r="G3197" s="3">
        <v>28</v>
      </c>
      <c r="H3197" s="3" t="s">
        <v>17</v>
      </c>
      <c r="I3197" s="3" t="s">
        <v>44</v>
      </c>
      <c r="J3197" s="3">
        <v>180</v>
      </c>
      <c r="K3197" s="3">
        <v>88</v>
      </c>
      <c r="L3197" s="3">
        <v>0</v>
      </c>
      <c r="M3197" s="4">
        <f>PI()*(K3197/2)^2/1000+PI()*(L3197/2)^2/1000</f>
        <v>6.0821233773498395</v>
      </c>
      <c r="N3197" s="33">
        <v>0</v>
      </c>
      <c r="O3197" s="3">
        <v>9</v>
      </c>
      <c r="P3197" s="6">
        <v>4.9560000000000004</v>
      </c>
      <c r="Q3197" s="6">
        <v>5.96</v>
      </c>
      <c r="R3197" s="6">
        <v>5.76</v>
      </c>
      <c r="S3197" s="6">
        <v>0</v>
      </c>
      <c r="T3197" s="6">
        <f>R3197-S3197</f>
        <v>5.76</v>
      </c>
      <c r="U3197" s="6">
        <v>5.76</v>
      </c>
      <c r="V3197" s="6">
        <f>U3197-S3197</f>
        <v>5.76</v>
      </c>
      <c r="W3197" s="6">
        <f>100 - (1 - (((U3197-T3197)/U3197)+(S3197/T3197)))*100</f>
        <v>0</v>
      </c>
      <c r="X3197" s="23">
        <v>5.8840000000000003</v>
      </c>
      <c r="Y3197" s="13">
        <f>(X3197-U3197)/U3197*100</f>
        <v>2.1527777777777874</v>
      </c>
      <c r="Z3197" s="14">
        <f>IF(W3197&gt;10,"NA",Y3197)</f>
        <v>2.1527777777777874</v>
      </c>
    </row>
    <row r="3198" spans="1:26" ht="19" x14ac:dyDescent="0.25">
      <c r="A3198" s="23">
        <v>3197</v>
      </c>
      <c r="B3198" s="5" t="s">
        <v>0</v>
      </c>
      <c r="C3198" s="3" t="s">
        <v>46</v>
      </c>
      <c r="D3198" s="3" t="s">
        <v>46</v>
      </c>
      <c r="E3198" s="3" t="s">
        <v>47</v>
      </c>
      <c r="F3198" s="3" t="s">
        <v>18</v>
      </c>
      <c r="G3198" s="3">
        <v>28</v>
      </c>
      <c r="H3198" s="3" t="s">
        <v>17</v>
      </c>
      <c r="I3198" s="3" t="s">
        <v>44</v>
      </c>
      <c r="J3198" s="3">
        <v>180</v>
      </c>
      <c r="K3198" s="3">
        <v>88</v>
      </c>
      <c r="L3198" s="3">
        <v>0</v>
      </c>
      <c r="M3198" s="4">
        <f>PI()*(K3198/2)^2/1000+PI()*(L3198/2)^2/1000</f>
        <v>6.0821233773498395</v>
      </c>
      <c r="N3198" s="33">
        <v>0</v>
      </c>
      <c r="O3198" s="3">
        <v>10</v>
      </c>
      <c r="P3198" s="6">
        <v>5.9989999999999997</v>
      </c>
      <c r="Q3198" s="6">
        <v>9.2210000000000001</v>
      </c>
      <c r="R3198" s="6">
        <v>8.9320000000000004</v>
      </c>
      <c r="S3198" s="6">
        <v>0</v>
      </c>
      <c r="T3198" s="6">
        <f>R3198-S3198</f>
        <v>8.9320000000000004</v>
      </c>
      <c r="U3198" s="6">
        <v>8.9320000000000004</v>
      </c>
      <c r="V3198" s="6">
        <f>U3198-S3198</f>
        <v>8.9320000000000004</v>
      </c>
      <c r="W3198" s="6">
        <f>100 - (1 - (((U3198-T3198)/U3198)+(S3198/T3198)))*100</f>
        <v>0</v>
      </c>
      <c r="X3198" s="23">
        <v>9.1300000000000008</v>
      </c>
      <c r="Y3198" s="13">
        <f>(X3198-U3198)/U3198*100</f>
        <v>2.2167487684729106</v>
      </c>
      <c r="Z3198" s="14">
        <f>IF(W3198&gt;10,"NA",Y3198)</f>
        <v>2.2167487684729106</v>
      </c>
    </row>
    <row r="3199" spans="1:26" ht="19" x14ac:dyDescent="0.25">
      <c r="A3199" s="23">
        <v>3198</v>
      </c>
      <c r="B3199" s="5" t="s">
        <v>0</v>
      </c>
      <c r="C3199" s="3" t="s">
        <v>46</v>
      </c>
      <c r="D3199" s="3" t="s">
        <v>46</v>
      </c>
      <c r="E3199" s="3" t="s">
        <v>47</v>
      </c>
      <c r="F3199" s="3" t="s">
        <v>18</v>
      </c>
      <c r="G3199" s="3">
        <v>28</v>
      </c>
      <c r="H3199" s="3" t="s">
        <v>17</v>
      </c>
      <c r="I3199" s="3" t="s">
        <v>44</v>
      </c>
      <c r="J3199" s="3">
        <v>180</v>
      </c>
      <c r="K3199" s="3">
        <v>88</v>
      </c>
      <c r="L3199" s="3">
        <v>0</v>
      </c>
      <c r="M3199" s="4">
        <f>PI()*(K3199/2)^2/1000+PI()*(L3199/2)^2/1000</f>
        <v>6.0821233773498395</v>
      </c>
      <c r="N3199" s="33">
        <v>0</v>
      </c>
      <c r="O3199" s="3">
        <v>11</v>
      </c>
      <c r="P3199" s="6">
        <v>5.7480000000000002</v>
      </c>
      <c r="Q3199" s="6">
        <v>9.2149999999999999</v>
      </c>
      <c r="R3199" s="6">
        <v>8.8390000000000004</v>
      </c>
      <c r="S3199" s="6">
        <v>0</v>
      </c>
      <c r="T3199" s="6">
        <f>R3199-S3199</f>
        <v>8.8390000000000004</v>
      </c>
      <c r="U3199" s="6">
        <v>9.1180000000000003</v>
      </c>
      <c r="V3199" s="6">
        <f>U3199-S3199</f>
        <v>9.1180000000000003</v>
      </c>
      <c r="W3199" s="6">
        <f>100 - (1 - (((U3199-T3199)/U3199)+(S3199/T3199)))*100</f>
        <v>3.0598815529721435</v>
      </c>
      <c r="X3199" s="23">
        <v>9.2439999999999998</v>
      </c>
      <c r="Y3199" s="13">
        <f>(X3199-U3199)/U3199*100</f>
        <v>1.3818819916648326</v>
      </c>
      <c r="Z3199" s="14">
        <f>IF(W3199&gt;10,"NA",Y3199)</f>
        <v>1.3818819916648326</v>
      </c>
    </row>
    <row r="3200" spans="1:26" ht="19" x14ac:dyDescent="0.25">
      <c r="A3200" s="23">
        <v>3199</v>
      </c>
      <c r="B3200" s="5" t="s">
        <v>0</v>
      </c>
      <c r="C3200" s="3" t="s">
        <v>46</v>
      </c>
      <c r="D3200" s="3" t="s">
        <v>46</v>
      </c>
      <c r="E3200" s="3" t="s">
        <v>47</v>
      </c>
      <c r="F3200" s="3" t="s">
        <v>18</v>
      </c>
      <c r="G3200" s="3">
        <v>28</v>
      </c>
      <c r="H3200" s="3" t="s">
        <v>17</v>
      </c>
      <c r="I3200" s="3" t="s">
        <v>44</v>
      </c>
      <c r="J3200" s="3">
        <v>180</v>
      </c>
      <c r="K3200" s="3">
        <v>88</v>
      </c>
      <c r="L3200" s="3">
        <v>0</v>
      </c>
      <c r="M3200" s="4">
        <f>PI()*(K3200/2)^2/1000+PI()*(L3200/2)^2/1000</f>
        <v>6.0821233773498395</v>
      </c>
      <c r="N3200" s="33">
        <v>0</v>
      </c>
      <c r="O3200" s="3">
        <v>12</v>
      </c>
      <c r="P3200" s="6">
        <v>4.0890000000000004</v>
      </c>
      <c r="Q3200" s="6">
        <v>5.9589999999999996</v>
      </c>
      <c r="R3200" s="6">
        <v>5.681</v>
      </c>
      <c r="S3200" s="6">
        <v>0</v>
      </c>
      <c r="T3200" s="6">
        <f>R3200-S3200</f>
        <v>5.681</v>
      </c>
      <c r="U3200" s="6">
        <v>5.71</v>
      </c>
      <c r="V3200" s="6">
        <f>U3200-S3200</f>
        <v>5.71</v>
      </c>
      <c r="W3200" s="6">
        <f>100 - (1 - (((U3200-T3200)/U3200)+(S3200/T3200)))*100</f>
        <v>0.50788091068301355</v>
      </c>
      <c r="X3200" s="23">
        <v>5.8710000000000004</v>
      </c>
      <c r="Y3200" s="13">
        <f>(X3200-U3200)/U3200*100</f>
        <v>2.8196147110332834</v>
      </c>
      <c r="Z3200" s="14">
        <f>IF(W3200&gt;10,"NA",Y3200)</f>
        <v>2.8196147110332834</v>
      </c>
    </row>
    <row r="3201" spans="1:26" ht="19" x14ac:dyDescent="0.25">
      <c r="A3201" s="23">
        <v>3200</v>
      </c>
      <c r="B3201" s="5" t="s">
        <v>0</v>
      </c>
      <c r="C3201" s="3" t="s">
        <v>46</v>
      </c>
      <c r="D3201" s="3" t="s">
        <v>46</v>
      </c>
      <c r="E3201" s="3" t="s">
        <v>47</v>
      </c>
      <c r="F3201" s="3" t="s">
        <v>18</v>
      </c>
      <c r="G3201" s="3">
        <v>28</v>
      </c>
      <c r="H3201" s="3" t="s">
        <v>17</v>
      </c>
      <c r="I3201" s="3" t="s">
        <v>44</v>
      </c>
      <c r="J3201" s="3">
        <v>180</v>
      </c>
      <c r="K3201" s="3">
        <v>88</v>
      </c>
      <c r="L3201" s="3">
        <v>0</v>
      </c>
      <c r="M3201" s="4">
        <f>PI()*(K3201/2)^2/1000+PI()*(L3201/2)^2/1000</f>
        <v>6.0821233773498395</v>
      </c>
      <c r="N3201" s="33">
        <v>0</v>
      </c>
      <c r="O3201" s="3">
        <v>13</v>
      </c>
      <c r="P3201" s="6">
        <v>5.6470000000000002</v>
      </c>
      <c r="Q3201" s="6">
        <v>8.5440000000000005</v>
      </c>
      <c r="R3201" s="6">
        <v>8.1329999999999991</v>
      </c>
      <c r="S3201" s="6">
        <v>0</v>
      </c>
      <c r="T3201" s="6">
        <f>R3201-S3201</f>
        <v>8.1329999999999991</v>
      </c>
      <c r="U3201" s="6">
        <v>8.1329999999999991</v>
      </c>
      <c r="V3201" s="6">
        <f>U3201-S3201</f>
        <v>8.1329999999999991</v>
      </c>
      <c r="W3201" s="6">
        <f>100 - (1 - (((U3201-T3201)/U3201)+(S3201/T3201)))*100</f>
        <v>0</v>
      </c>
      <c r="X3201" s="23">
        <v>8.3030000000000008</v>
      </c>
      <c r="Y3201" s="13">
        <f>(X3201-U3201)/U3201*100</f>
        <v>2.0902496003934798</v>
      </c>
      <c r="Z3201" s="14">
        <f>IF(W3201&gt;10,"NA",Y3201)</f>
        <v>2.0902496003934798</v>
      </c>
    </row>
    <row r="3202" spans="1:26" ht="19" x14ac:dyDescent="0.25">
      <c r="A3202" s="23">
        <v>3201</v>
      </c>
      <c r="B3202" s="5" t="s">
        <v>0</v>
      </c>
      <c r="C3202" s="3" t="s">
        <v>46</v>
      </c>
      <c r="D3202" s="3" t="s">
        <v>46</v>
      </c>
      <c r="E3202" s="3" t="s">
        <v>47</v>
      </c>
      <c r="F3202" s="3" t="s">
        <v>18</v>
      </c>
      <c r="G3202" s="3">
        <v>28</v>
      </c>
      <c r="H3202" s="3" t="s">
        <v>17</v>
      </c>
      <c r="I3202" s="3" t="s">
        <v>44</v>
      </c>
      <c r="J3202" s="3">
        <v>180</v>
      </c>
      <c r="K3202" s="3">
        <v>88</v>
      </c>
      <c r="L3202" s="3">
        <v>0</v>
      </c>
      <c r="M3202" s="4">
        <f>PI()*(K3202/2)^2/1000+PI()*(L3202/2)^2/1000</f>
        <v>6.0821233773498395</v>
      </c>
      <c r="N3202" s="33">
        <v>0</v>
      </c>
      <c r="O3202" s="3">
        <v>14</v>
      </c>
      <c r="P3202" s="6">
        <v>5.23</v>
      </c>
      <c r="Q3202" s="6">
        <v>8.4149999999999991</v>
      </c>
      <c r="R3202" s="6">
        <v>8.11</v>
      </c>
      <c r="S3202" s="6">
        <v>0</v>
      </c>
      <c r="T3202" s="6">
        <f>R3202-S3202</f>
        <v>8.11</v>
      </c>
      <c r="U3202" s="6">
        <v>8.11</v>
      </c>
      <c r="V3202" s="6">
        <f>U3202-S3202</f>
        <v>8.11</v>
      </c>
      <c r="W3202" s="6">
        <f>100 - (1 - (((U3202-T3202)/U3202)+(S3202/T3202)))*100</f>
        <v>0</v>
      </c>
      <c r="X3202" s="23">
        <v>8.3350000000000009</v>
      </c>
      <c r="Y3202" s="13">
        <f>(X3202-U3202)/U3202*100</f>
        <v>2.7743526510481065</v>
      </c>
      <c r="Z3202" s="14">
        <f>IF(W3202&gt;10,"NA",Y3202)</f>
        <v>2.7743526510481065</v>
      </c>
    </row>
    <row r="3203" spans="1:26" ht="19" x14ac:dyDescent="0.25">
      <c r="A3203" s="23">
        <v>3202</v>
      </c>
      <c r="B3203" s="5" t="s">
        <v>0</v>
      </c>
      <c r="C3203" s="3" t="s">
        <v>46</v>
      </c>
      <c r="D3203" s="3" t="s">
        <v>46</v>
      </c>
      <c r="E3203" s="3" t="s">
        <v>47</v>
      </c>
      <c r="F3203" s="3" t="s">
        <v>18</v>
      </c>
      <c r="G3203" s="3">
        <v>28</v>
      </c>
      <c r="H3203" s="3" t="s">
        <v>17</v>
      </c>
      <c r="I3203" s="3" t="s">
        <v>44</v>
      </c>
      <c r="J3203" s="3">
        <v>180</v>
      </c>
      <c r="K3203" s="3">
        <v>88</v>
      </c>
      <c r="L3203" s="3">
        <v>0</v>
      </c>
      <c r="M3203" s="4">
        <f>PI()*(K3203/2)^2/1000+PI()*(L3203/2)^2/1000</f>
        <v>6.0821233773498395</v>
      </c>
      <c r="N3203" s="33">
        <v>0</v>
      </c>
      <c r="O3203" s="3">
        <v>15</v>
      </c>
      <c r="P3203" s="6">
        <v>5.9050000000000002</v>
      </c>
      <c r="Q3203" s="6">
        <v>9.9819999999999993</v>
      </c>
      <c r="R3203" s="6">
        <v>9.6739999999999995</v>
      </c>
      <c r="S3203" s="6">
        <v>0</v>
      </c>
      <c r="T3203" s="6">
        <f>R3203-S3203</f>
        <v>9.6739999999999995</v>
      </c>
      <c r="U3203" s="6">
        <v>9.6739999999999995</v>
      </c>
      <c r="V3203" s="6">
        <f>U3203-S3203</f>
        <v>9.6739999999999995</v>
      </c>
      <c r="W3203" s="6">
        <f>100 - (1 - (((U3203-T3203)/U3203)+(S3203/T3203)))*100</f>
        <v>0</v>
      </c>
      <c r="X3203" s="23">
        <v>9.9039999999999999</v>
      </c>
      <c r="Y3203" s="13">
        <f>(X3203-U3203)/U3203*100</f>
        <v>2.3775067190407322</v>
      </c>
      <c r="Z3203" s="14">
        <f>IF(W3203&gt;10,"NA",Y3203)</f>
        <v>2.3775067190407322</v>
      </c>
    </row>
    <row r="3204" spans="1:26" ht="19" x14ac:dyDescent="0.25">
      <c r="A3204" s="23">
        <v>3203</v>
      </c>
      <c r="B3204" s="5" t="s">
        <v>0</v>
      </c>
      <c r="C3204" s="3" t="s">
        <v>46</v>
      </c>
      <c r="D3204" s="3" t="s">
        <v>46</v>
      </c>
      <c r="E3204" s="3" t="s">
        <v>47</v>
      </c>
      <c r="F3204" s="3" t="s">
        <v>18</v>
      </c>
      <c r="G3204" s="3">
        <v>28</v>
      </c>
      <c r="H3204" s="3" t="s">
        <v>17</v>
      </c>
      <c r="I3204" s="3" t="s">
        <v>44</v>
      </c>
      <c r="J3204" s="3">
        <v>180</v>
      </c>
      <c r="K3204" s="3">
        <v>88</v>
      </c>
      <c r="L3204" s="3">
        <v>0</v>
      </c>
      <c r="M3204" s="4">
        <f>PI()*(K3204/2)^2/1000+PI()*(L3204/2)^2/1000</f>
        <v>6.0821233773498395</v>
      </c>
      <c r="N3204" s="33">
        <v>0</v>
      </c>
      <c r="O3204" s="3">
        <v>16</v>
      </c>
      <c r="P3204" s="6">
        <v>6.782</v>
      </c>
      <c r="Q3204" s="6">
        <v>12.986000000000001</v>
      </c>
      <c r="R3204" s="6">
        <v>12.685</v>
      </c>
      <c r="S3204" s="6">
        <v>0</v>
      </c>
      <c r="T3204" s="6">
        <f>R3204-S3204</f>
        <v>12.685</v>
      </c>
      <c r="U3204" s="6">
        <v>12.685</v>
      </c>
      <c r="V3204" s="6">
        <f>U3204-S3204</f>
        <v>12.685</v>
      </c>
      <c r="W3204" s="6">
        <f>100 - (1 - (((U3204-T3204)/U3204)+(S3204/T3204)))*100</f>
        <v>0</v>
      </c>
      <c r="X3204" s="23">
        <v>12.967000000000001</v>
      </c>
      <c r="Y3204" s="13">
        <f>(X3204-U3204)/U3204*100</f>
        <v>2.2230981474182108</v>
      </c>
      <c r="Z3204" s="14">
        <f>IF(W3204&gt;10,"NA",Y3204)</f>
        <v>2.2230981474182108</v>
      </c>
    </row>
    <row r="3205" spans="1:26" ht="19" x14ac:dyDescent="0.25">
      <c r="A3205" s="23">
        <v>3204</v>
      </c>
      <c r="B3205" s="5" t="s">
        <v>0</v>
      </c>
      <c r="C3205" s="3" t="s">
        <v>46</v>
      </c>
      <c r="D3205" s="3" t="s">
        <v>46</v>
      </c>
      <c r="E3205" s="3" t="s">
        <v>47</v>
      </c>
      <c r="F3205" s="3" t="s">
        <v>18</v>
      </c>
      <c r="G3205" s="3">
        <v>28</v>
      </c>
      <c r="H3205" s="3" t="s">
        <v>17</v>
      </c>
      <c r="I3205" s="3" t="s">
        <v>44</v>
      </c>
      <c r="J3205" s="3">
        <v>180</v>
      </c>
      <c r="K3205" s="3">
        <v>88</v>
      </c>
      <c r="L3205" s="3">
        <v>0</v>
      </c>
      <c r="M3205" s="4">
        <f>PI()*(K3205/2)^2/1000+PI()*(L3205/2)^2/1000</f>
        <v>6.0821233773498395</v>
      </c>
      <c r="N3205" s="33">
        <v>0</v>
      </c>
      <c r="O3205" s="3">
        <v>17</v>
      </c>
      <c r="P3205" s="6">
        <v>3.1110000000000002</v>
      </c>
      <c r="Q3205" s="6">
        <v>3.8359999999999999</v>
      </c>
      <c r="R3205" s="6">
        <v>3.609</v>
      </c>
      <c r="S3205" s="6">
        <v>0</v>
      </c>
      <c r="T3205" s="6">
        <f>R3205-S3205</f>
        <v>3.609</v>
      </c>
      <c r="U3205" s="6">
        <v>3.827</v>
      </c>
      <c r="V3205" s="6">
        <f>U3205-S3205</f>
        <v>3.827</v>
      </c>
      <c r="W3205" s="6">
        <f>100 - (1 - (((U3205-T3205)/U3205)+(S3205/T3205)))*100</f>
        <v>5.6963679122027742</v>
      </c>
      <c r="X3205" s="23">
        <v>3.8860000000000001</v>
      </c>
      <c r="Y3205" s="13">
        <f>(X3205-U3205)/U3205*100</f>
        <v>1.5416775542200201</v>
      </c>
      <c r="Z3205" s="14">
        <f>IF(W3205&gt;10,"NA",Y3205)</f>
        <v>1.5416775542200201</v>
      </c>
    </row>
    <row r="3206" spans="1:26" ht="19" x14ac:dyDescent="0.25">
      <c r="A3206" s="23">
        <v>3205</v>
      </c>
      <c r="B3206" s="5" t="s">
        <v>0</v>
      </c>
      <c r="C3206" s="3" t="s">
        <v>46</v>
      </c>
      <c r="D3206" s="3" t="s">
        <v>46</v>
      </c>
      <c r="E3206" s="3" t="s">
        <v>47</v>
      </c>
      <c r="F3206" s="3" t="s">
        <v>18</v>
      </c>
      <c r="G3206" s="3">
        <v>28</v>
      </c>
      <c r="H3206" s="3" t="s">
        <v>17</v>
      </c>
      <c r="I3206" s="3" t="s">
        <v>44</v>
      </c>
      <c r="J3206" s="3">
        <v>180</v>
      </c>
      <c r="K3206" s="3">
        <v>88</v>
      </c>
      <c r="L3206" s="3">
        <v>0</v>
      </c>
      <c r="M3206" s="4">
        <f>PI()*(K3206/2)^2/1000+PI()*(L3206/2)^2/1000</f>
        <v>6.0821233773498395</v>
      </c>
      <c r="N3206" s="33">
        <v>0</v>
      </c>
      <c r="O3206" s="3">
        <v>18</v>
      </c>
      <c r="P3206" s="6">
        <v>2.2629999999999999</v>
      </c>
      <c r="Q3206" s="6">
        <v>1.9430000000000001</v>
      </c>
      <c r="R3206" s="6">
        <v>1.8069999999999999</v>
      </c>
      <c r="S3206" s="6">
        <v>0</v>
      </c>
      <c r="T3206" s="6">
        <f>R3206-S3206</f>
        <v>1.8069999999999999</v>
      </c>
      <c r="U3206" s="6">
        <v>1.847</v>
      </c>
      <c r="V3206" s="6">
        <f>U3206-S3206</f>
        <v>1.847</v>
      </c>
      <c r="W3206" s="6">
        <f>100 - (1 - (((U3206-T3206)/U3206)+(S3206/T3206)))*100</f>
        <v>2.1656740660530573</v>
      </c>
      <c r="X3206" s="23">
        <v>1.887</v>
      </c>
      <c r="Y3206" s="13">
        <f>(X3206-U3206)/U3206*100</f>
        <v>2.1656740660530609</v>
      </c>
      <c r="Z3206" s="14">
        <f>IF(W3206&gt;10,"NA",Y3206)</f>
        <v>2.1656740660530609</v>
      </c>
    </row>
    <row r="3207" spans="1:26" ht="19" x14ac:dyDescent="0.25">
      <c r="A3207" s="23">
        <v>3206</v>
      </c>
      <c r="B3207" s="5" t="s">
        <v>0</v>
      </c>
      <c r="C3207" s="3" t="s">
        <v>46</v>
      </c>
      <c r="D3207" s="3" t="s">
        <v>46</v>
      </c>
      <c r="E3207" s="3" t="s">
        <v>47</v>
      </c>
      <c r="F3207" s="3" t="s">
        <v>18</v>
      </c>
      <c r="G3207" s="3">
        <v>28</v>
      </c>
      <c r="H3207" s="3" t="s">
        <v>17</v>
      </c>
      <c r="I3207" s="3" t="s">
        <v>44</v>
      </c>
      <c r="J3207" s="3">
        <v>180</v>
      </c>
      <c r="K3207" s="3">
        <v>88</v>
      </c>
      <c r="L3207" s="3">
        <v>0</v>
      </c>
      <c r="M3207" s="4">
        <f>PI()*(K3207/2)^2/1000+PI()*(L3207/2)^2/1000</f>
        <v>6.0821233773498395</v>
      </c>
      <c r="N3207" s="33">
        <v>0</v>
      </c>
      <c r="O3207" s="3">
        <v>19</v>
      </c>
      <c r="P3207" s="6">
        <v>2.6</v>
      </c>
      <c r="Q3207" s="6">
        <v>2.8490000000000002</v>
      </c>
      <c r="R3207" s="6">
        <v>2.7480000000000002</v>
      </c>
      <c r="S3207" s="6">
        <v>0</v>
      </c>
      <c r="T3207" s="6">
        <f>R3207-S3207</f>
        <v>2.7480000000000002</v>
      </c>
      <c r="U3207" s="6">
        <v>2.806</v>
      </c>
      <c r="V3207" s="6">
        <f>U3207-S3207</f>
        <v>2.806</v>
      </c>
      <c r="W3207" s="6">
        <f>100 - (1 - (((U3207-T3207)/U3207)+(S3207/T3207)))*100</f>
        <v>2.0669992872416287</v>
      </c>
      <c r="X3207" s="23">
        <v>2.8660000000000001</v>
      </c>
      <c r="Y3207" s="13">
        <f>(X3207-U3207)/U3207*100</f>
        <v>2.1382751247327176</v>
      </c>
      <c r="Z3207" s="14">
        <f>IF(W3207&gt;10,"NA",Y3207)</f>
        <v>2.1382751247327176</v>
      </c>
    </row>
    <row r="3208" spans="1:26" ht="19" x14ac:dyDescent="0.25">
      <c r="A3208" s="23">
        <v>3207</v>
      </c>
      <c r="B3208" s="5" t="s">
        <v>0</v>
      </c>
      <c r="C3208" s="3" t="s">
        <v>46</v>
      </c>
      <c r="D3208" s="3" t="s">
        <v>46</v>
      </c>
      <c r="E3208" s="3" t="s">
        <v>47</v>
      </c>
      <c r="F3208" s="3" t="s">
        <v>18</v>
      </c>
      <c r="G3208" s="3">
        <v>28</v>
      </c>
      <c r="H3208" s="3" t="s">
        <v>17</v>
      </c>
      <c r="I3208" s="3" t="s">
        <v>44</v>
      </c>
      <c r="J3208" s="3">
        <v>180</v>
      </c>
      <c r="K3208" s="3">
        <v>88</v>
      </c>
      <c r="L3208" s="3">
        <v>0</v>
      </c>
      <c r="M3208" s="4">
        <f>PI()*(K3208/2)^2/1000+PI()*(L3208/2)^2/1000</f>
        <v>6.0821233773498395</v>
      </c>
      <c r="N3208" s="33">
        <v>0</v>
      </c>
      <c r="O3208" s="3">
        <v>20</v>
      </c>
      <c r="P3208" s="6">
        <v>4.0190000000000001</v>
      </c>
      <c r="Q3208" s="6">
        <v>5.6189999999999998</v>
      </c>
      <c r="R3208" s="6">
        <v>5.4480000000000004</v>
      </c>
      <c r="S3208" s="6">
        <v>0</v>
      </c>
      <c r="T3208" s="6">
        <f>R3208-S3208</f>
        <v>5.4480000000000004</v>
      </c>
      <c r="U3208" s="6">
        <v>5.4630000000000001</v>
      </c>
      <c r="V3208" s="6">
        <f>U3208-S3208</f>
        <v>5.4630000000000001</v>
      </c>
      <c r="W3208" s="6">
        <f>100 - (1 - (((U3208-T3208)/U3208)+(S3208/T3208)))*100</f>
        <v>0.27457440966502134</v>
      </c>
      <c r="X3208" s="23">
        <v>5.5650000000000004</v>
      </c>
      <c r="Y3208" s="13">
        <f>(X3208-U3208)/U3208*100</f>
        <v>1.8671059857221364</v>
      </c>
      <c r="Z3208" s="14">
        <f>IF(W3208&gt;10,"NA",Y3208)</f>
        <v>1.8671059857221364</v>
      </c>
    </row>
    <row r="3209" spans="1:26" ht="19" x14ac:dyDescent="0.25">
      <c r="A3209" s="23">
        <v>3208</v>
      </c>
      <c r="B3209" s="5" t="s">
        <v>0</v>
      </c>
      <c r="C3209" s="3" t="s">
        <v>46</v>
      </c>
      <c r="D3209" s="3" t="s">
        <v>46</v>
      </c>
      <c r="E3209" s="3" t="s">
        <v>47</v>
      </c>
      <c r="F3209" s="3" t="s">
        <v>18</v>
      </c>
      <c r="G3209" s="3">
        <v>28</v>
      </c>
      <c r="H3209" s="3" t="s">
        <v>17</v>
      </c>
      <c r="I3209" s="3" t="s">
        <v>44</v>
      </c>
      <c r="J3209" s="3">
        <v>180</v>
      </c>
      <c r="K3209" s="3">
        <v>88</v>
      </c>
      <c r="L3209" s="3">
        <v>0</v>
      </c>
      <c r="M3209" s="4">
        <f>PI()*(K3209/2)^2/1000+PI()*(L3209/2)^2/1000</f>
        <v>6.0821233773498395</v>
      </c>
      <c r="N3209" s="33">
        <v>0</v>
      </c>
      <c r="O3209" s="3">
        <v>21</v>
      </c>
      <c r="P3209" s="6">
        <v>2.7040000000000002</v>
      </c>
      <c r="Q3209" s="6">
        <v>2.1469999999999998</v>
      </c>
      <c r="R3209" s="6">
        <v>1.9890000000000001</v>
      </c>
      <c r="S3209" s="6">
        <v>0</v>
      </c>
      <c r="T3209" s="6">
        <f>R3209-S3209</f>
        <v>1.9890000000000001</v>
      </c>
      <c r="U3209" s="6">
        <v>1.9890000000000001</v>
      </c>
      <c r="V3209" s="6">
        <f>U3209-S3209</f>
        <v>1.9890000000000001</v>
      </c>
      <c r="W3209" s="6">
        <f>100 - (1 - (((U3209-T3209)/U3209)+(S3209/T3209)))*100</f>
        <v>0</v>
      </c>
      <c r="X3209" s="23">
        <v>2.0409999999999999</v>
      </c>
      <c r="Y3209" s="13">
        <f>(X3209-U3209)/U3209*100</f>
        <v>2.6143790849673114</v>
      </c>
      <c r="Z3209" s="14">
        <f>IF(W3209&gt;10,"NA",Y3209)</f>
        <v>2.6143790849673114</v>
      </c>
    </row>
    <row r="3210" spans="1:26" ht="19" x14ac:dyDescent="0.25">
      <c r="A3210" s="23">
        <v>3209</v>
      </c>
      <c r="B3210" s="5" t="s">
        <v>0</v>
      </c>
      <c r="C3210" s="3" t="s">
        <v>46</v>
      </c>
      <c r="D3210" s="3" t="s">
        <v>46</v>
      </c>
      <c r="E3210" s="3" t="s">
        <v>47</v>
      </c>
      <c r="F3210" s="3" t="s">
        <v>18</v>
      </c>
      <c r="G3210" s="3">
        <v>28</v>
      </c>
      <c r="H3210" s="3" t="s">
        <v>17</v>
      </c>
      <c r="I3210" s="3" t="s">
        <v>44</v>
      </c>
      <c r="J3210" s="3">
        <v>180</v>
      </c>
      <c r="K3210" s="3">
        <v>88</v>
      </c>
      <c r="L3210" s="3">
        <v>0</v>
      </c>
      <c r="M3210" s="4">
        <f>PI()*(K3210/2)^2/1000+PI()*(L3210/2)^2/1000</f>
        <v>6.0821233773498395</v>
      </c>
      <c r="N3210" s="33">
        <v>0</v>
      </c>
      <c r="O3210" s="3">
        <v>22</v>
      </c>
      <c r="P3210" s="6">
        <v>5.7380000000000004</v>
      </c>
      <c r="Q3210" s="6">
        <v>8.0530000000000008</v>
      </c>
      <c r="R3210" s="6">
        <v>7.7759999999999998</v>
      </c>
      <c r="S3210" s="6">
        <v>0</v>
      </c>
      <c r="T3210" s="6">
        <f>R3210-S3210</f>
        <v>7.7759999999999998</v>
      </c>
      <c r="U3210" s="6">
        <v>7.7759999999999998</v>
      </c>
      <c r="V3210" s="6">
        <f>U3210-S3210</f>
        <v>7.7759999999999998</v>
      </c>
      <c r="W3210" s="6">
        <f>100 - (1 - (((U3210-T3210)/U3210)+(S3210/T3210)))*100</f>
        <v>0</v>
      </c>
      <c r="X3210" s="23">
        <v>7.98</v>
      </c>
      <c r="Y3210" s="13">
        <f>(X3210-U3210)/U3210*100</f>
        <v>2.6234567901234649</v>
      </c>
      <c r="Z3210" s="14">
        <f>IF(W3210&gt;10,"NA",Y3210)</f>
        <v>2.6234567901234649</v>
      </c>
    </row>
    <row r="3211" spans="1:26" ht="19" x14ac:dyDescent="0.25">
      <c r="A3211" s="23">
        <v>3210</v>
      </c>
      <c r="B3211" s="5" t="s">
        <v>0</v>
      </c>
      <c r="C3211" s="3" t="s">
        <v>46</v>
      </c>
      <c r="D3211" s="3" t="s">
        <v>46</v>
      </c>
      <c r="E3211" s="3" t="s">
        <v>47</v>
      </c>
      <c r="F3211" s="3" t="s">
        <v>18</v>
      </c>
      <c r="G3211" s="3">
        <v>29</v>
      </c>
      <c r="H3211" s="3" t="s">
        <v>9</v>
      </c>
      <c r="I3211" s="3" t="s">
        <v>42</v>
      </c>
      <c r="J3211" s="3">
        <v>159</v>
      </c>
      <c r="K3211" s="3">
        <v>34</v>
      </c>
      <c r="L3211" s="3">
        <v>0</v>
      </c>
      <c r="M3211" s="4">
        <f>PI()*(K3211/2)^2/1000+PI()*(L3211/2)^2/1000</f>
        <v>0.90792027688745025</v>
      </c>
      <c r="N3211" s="33">
        <v>0</v>
      </c>
      <c r="O3211" s="3">
        <v>1</v>
      </c>
      <c r="P3211" s="6">
        <v>7.75</v>
      </c>
      <c r="Q3211" s="6">
        <v>14.872</v>
      </c>
      <c r="R3211" s="6">
        <v>14.619</v>
      </c>
      <c r="S3211" s="6">
        <v>0</v>
      </c>
      <c r="T3211" s="6">
        <f>R3211-S3211</f>
        <v>14.619</v>
      </c>
      <c r="U3211" s="6">
        <f>T3211</f>
        <v>14.619</v>
      </c>
      <c r="V3211" s="6">
        <f>U3211-S3211</f>
        <v>14.619</v>
      </c>
      <c r="W3211" s="6">
        <f>100 - (1 - (((U3211-T3211)/U3211)+(S3211/T3211)))*100</f>
        <v>0</v>
      </c>
      <c r="X3211" s="13">
        <v>15.375</v>
      </c>
      <c r="Y3211" s="13">
        <f>(X3211-U3211)/U3211*100</f>
        <v>5.1713523496819223</v>
      </c>
      <c r="Z3211" s="14">
        <f>IF(W3211&gt;10,"NA",Y3211)</f>
        <v>5.1713523496819223</v>
      </c>
    </row>
    <row r="3212" spans="1:26" ht="19" x14ac:dyDescent="0.25">
      <c r="A3212" s="23">
        <v>3211</v>
      </c>
      <c r="B3212" s="5" t="s">
        <v>0</v>
      </c>
      <c r="C3212" s="3" t="s">
        <v>46</v>
      </c>
      <c r="D3212" s="3" t="s">
        <v>46</v>
      </c>
      <c r="E3212" s="3" t="s">
        <v>47</v>
      </c>
      <c r="F3212" s="3" t="s">
        <v>18</v>
      </c>
      <c r="G3212" s="3">
        <v>29</v>
      </c>
      <c r="H3212" s="3" t="s">
        <v>9</v>
      </c>
      <c r="I3212" s="3" t="s">
        <v>42</v>
      </c>
      <c r="J3212" s="3">
        <v>159</v>
      </c>
      <c r="K3212" s="3">
        <v>34</v>
      </c>
      <c r="L3212" s="3">
        <v>0</v>
      </c>
      <c r="M3212" s="4">
        <f>PI()*(K3212/2)^2/1000+PI()*(L3212/2)^2/1000</f>
        <v>0.90792027688745025</v>
      </c>
      <c r="N3212" s="33">
        <v>0</v>
      </c>
      <c r="O3212" s="3">
        <v>2</v>
      </c>
      <c r="P3212" s="6">
        <v>6.2610000000000001</v>
      </c>
      <c r="Q3212" s="6">
        <v>10.409000000000001</v>
      </c>
      <c r="R3212" s="6">
        <v>10.173</v>
      </c>
      <c r="S3212" s="6">
        <v>0</v>
      </c>
      <c r="T3212" s="6">
        <f>R3212-S3212</f>
        <v>10.173</v>
      </c>
      <c r="U3212" s="6">
        <f>T3212</f>
        <v>10.173</v>
      </c>
      <c r="V3212" s="6">
        <f>U3212-S3212</f>
        <v>10.173</v>
      </c>
      <c r="W3212" s="6">
        <f>100 - (1 - (((U3212-T3212)/U3212)+(S3212/T3212)))*100</f>
        <v>0</v>
      </c>
      <c r="X3212" s="13">
        <v>10.631</v>
      </c>
      <c r="Y3212" s="13">
        <f>(X3212-U3212)/U3212*100</f>
        <v>4.5021134375307206</v>
      </c>
      <c r="Z3212" s="14">
        <f>IF(W3212&gt;10,"NA",Y3212)</f>
        <v>4.5021134375307206</v>
      </c>
    </row>
    <row r="3213" spans="1:26" ht="19" x14ac:dyDescent="0.25">
      <c r="A3213" s="23">
        <v>3212</v>
      </c>
      <c r="B3213" s="5" t="s">
        <v>0</v>
      </c>
      <c r="C3213" s="3" t="s">
        <v>46</v>
      </c>
      <c r="D3213" s="3" t="s">
        <v>46</v>
      </c>
      <c r="E3213" s="3" t="s">
        <v>47</v>
      </c>
      <c r="F3213" s="3" t="s">
        <v>18</v>
      </c>
      <c r="G3213" s="3">
        <v>29</v>
      </c>
      <c r="H3213" s="3" t="s">
        <v>9</v>
      </c>
      <c r="I3213" s="3" t="s">
        <v>42</v>
      </c>
      <c r="J3213" s="3">
        <v>159</v>
      </c>
      <c r="K3213" s="3">
        <v>34</v>
      </c>
      <c r="L3213" s="3">
        <v>0</v>
      </c>
      <c r="M3213" s="4">
        <f>PI()*(K3213/2)^2/1000+PI()*(L3213/2)^2/1000</f>
        <v>0.90792027688745025</v>
      </c>
      <c r="N3213" s="33">
        <v>0</v>
      </c>
      <c r="O3213" s="3">
        <v>3</v>
      </c>
      <c r="P3213" s="6">
        <v>8.7089999999999996</v>
      </c>
      <c r="Q3213" s="6">
        <v>19.66</v>
      </c>
      <c r="R3213" s="6">
        <v>19.344000000000001</v>
      </c>
      <c r="S3213" s="6">
        <v>0</v>
      </c>
      <c r="T3213" s="6">
        <f>R3213-S3213</f>
        <v>19.344000000000001</v>
      </c>
      <c r="U3213" s="6">
        <f>T3213</f>
        <v>19.344000000000001</v>
      </c>
      <c r="V3213" s="6">
        <f>U3213-S3213</f>
        <v>19.344000000000001</v>
      </c>
      <c r="W3213" s="6">
        <f>100 - (1 - (((U3213-T3213)/U3213)+(S3213/T3213)))*100</f>
        <v>0</v>
      </c>
      <c r="X3213" s="13">
        <v>20.224</v>
      </c>
      <c r="Y3213" s="13">
        <f>(X3213-U3213)/U3213*100</f>
        <v>4.549214226633576</v>
      </c>
      <c r="Z3213" s="14">
        <f>IF(W3213&gt;10,"NA",Y3213)</f>
        <v>4.549214226633576</v>
      </c>
    </row>
    <row r="3214" spans="1:26" ht="19" x14ac:dyDescent="0.25">
      <c r="A3214" s="23">
        <v>3213</v>
      </c>
      <c r="B3214" s="5" t="s">
        <v>0</v>
      </c>
      <c r="C3214" s="3" t="s">
        <v>46</v>
      </c>
      <c r="D3214" s="3" t="s">
        <v>46</v>
      </c>
      <c r="E3214" s="3" t="s">
        <v>47</v>
      </c>
      <c r="F3214" s="3" t="s">
        <v>18</v>
      </c>
      <c r="G3214" s="3">
        <v>29</v>
      </c>
      <c r="H3214" s="3" t="s">
        <v>9</v>
      </c>
      <c r="I3214" s="3" t="s">
        <v>42</v>
      </c>
      <c r="J3214" s="3">
        <v>159</v>
      </c>
      <c r="K3214" s="3">
        <v>34</v>
      </c>
      <c r="L3214" s="3">
        <v>0</v>
      </c>
      <c r="M3214" s="4">
        <f>PI()*(K3214/2)^2/1000+PI()*(L3214/2)^2/1000</f>
        <v>0.90792027688745025</v>
      </c>
      <c r="N3214" s="33">
        <v>0</v>
      </c>
      <c r="O3214" s="3">
        <v>4</v>
      </c>
      <c r="P3214" s="6">
        <v>7.577</v>
      </c>
      <c r="Q3214" s="6">
        <v>16.460999999999999</v>
      </c>
      <c r="R3214" s="6">
        <v>16.236999999999998</v>
      </c>
      <c r="S3214" s="6">
        <v>0</v>
      </c>
      <c r="T3214" s="6">
        <f>R3214-S3214</f>
        <v>16.236999999999998</v>
      </c>
      <c r="U3214" s="6">
        <f>T3214</f>
        <v>16.236999999999998</v>
      </c>
      <c r="V3214" s="6">
        <f>U3214-S3214</f>
        <v>16.236999999999998</v>
      </c>
      <c r="W3214" s="6">
        <f>100 - (1 - (((U3214-T3214)/U3214)+(S3214/T3214)))*100</f>
        <v>0</v>
      </c>
      <c r="X3214" s="13">
        <v>16.969000000000001</v>
      </c>
      <c r="Y3214" s="13">
        <f>(X3214-U3214)/U3214*100</f>
        <v>4.5082219621851509</v>
      </c>
      <c r="Z3214" s="14">
        <f>IF(W3214&gt;10,"NA",Y3214)</f>
        <v>4.5082219621851509</v>
      </c>
    </row>
    <row r="3215" spans="1:26" ht="19" x14ac:dyDescent="0.25">
      <c r="A3215" s="23">
        <v>3214</v>
      </c>
      <c r="B3215" s="5" t="s">
        <v>0</v>
      </c>
      <c r="C3215" s="3" t="s">
        <v>46</v>
      </c>
      <c r="D3215" s="3" t="s">
        <v>46</v>
      </c>
      <c r="E3215" s="3" t="s">
        <v>47</v>
      </c>
      <c r="F3215" s="3" t="s">
        <v>18</v>
      </c>
      <c r="G3215" s="3">
        <v>29</v>
      </c>
      <c r="H3215" s="3" t="s">
        <v>9</v>
      </c>
      <c r="I3215" s="3" t="s">
        <v>42</v>
      </c>
      <c r="J3215" s="3">
        <v>159</v>
      </c>
      <c r="K3215" s="3">
        <v>34</v>
      </c>
      <c r="L3215" s="3">
        <v>0</v>
      </c>
      <c r="M3215" s="4">
        <f>PI()*(K3215/2)^2/1000+PI()*(L3215/2)^2/1000</f>
        <v>0.90792027688745025</v>
      </c>
      <c r="N3215" s="33">
        <v>0</v>
      </c>
      <c r="O3215" s="3">
        <v>5</v>
      </c>
      <c r="P3215" s="6">
        <v>7.468</v>
      </c>
      <c r="Q3215" s="6">
        <v>16.283999999999999</v>
      </c>
      <c r="R3215" s="6">
        <v>16.03</v>
      </c>
      <c r="S3215" s="6">
        <v>0</v>
      </c>
      <c r="T3215" s="6">
        <f>R3215-S3215</f>
        <v>16.03</v>
      </c>
      <c r="U3215" s="6">
        <f>T3215</f>
        <v>16.03</v>
      </c>
      <c r="V3215" s="6">
        <f>U3215-S3215</f>
        <v>16.03</v>
      </c>
      <c r="W3215" s="6">
        <f>100 - (1 - (((U3215-T3215)/U3215)+(S3215/T3215)))*100</f>
        <v>0</v>
      </c>
      <c r="X3215" s="13">
        <v>16.692</v>
      </c>
      <c r="Y3215" s="13">
        <f>(X3215-U3215)/U3215*100</f>
        <v>4.1297567061759137</v>
      </c>
      <c r="Z3215" s="14">
        <f>IF(W3215&gt;10,"NA",Y3215)</f>
        <v>4.1297567061759137</v>
      </c>
    </row>
    <row r="3216" spans="1:26" ht="19" x14ac:dyDescent="0.25">
      <c r="A3216" s="23">
        <v>3215</v>
      </c>
      <c r="B3216" s="5" t="s">
        <v>0</v>
      </c>
      <c r="C3216" s="3" t="s">
        <v>46</v>
      </c>
      <c r="D3216" s="3" t="s">
        <v>46</v>
      </c>
      <c r="E3216" s="3" t="s">
        <v>47</v>
      </c>
      <c r="F3216" s="3" t="s">
        <v>18</v>
      </c>
      <c r="G3216" s="3">
        <v>29</v>
      </c>
      <c r="H3216" s="3" t="s">
        <v>9</v>
      </c>
      <c r="I3216" s="3" t="s">
        <v>42</v>
      </c>
      <c r="J3216" s="3">
        <v>159</v>
      </c>
      <c r="K3216" s="3">
        <v>34</v>
      </c>
      <c r="L3216" s="3">
        <v>0</v>
      </c>
      <c r="M3216" s="4">
        <f>PI()*(K3216/2)^2/1000+PI()*(L3216/2)^2/1000</f>
        <v>0.90792027688745025</v>
      </c>
      <c r="N3216" s="33">
        <v>0</v>
      </c>
      <c r="O3216" s="3">
        <v>6</v>
      </c>
      <c r="P3216" s="6">
        <v>8.6189999999999998</v>
      </c>
      <c r="Q3216" s="6">
        <v>19.736000000000001</v>
      </c>
      <c r="R3216" s="6">
        <v>19.423999999999999</v>
      </c>
      <c r="S3216" s="6">
        <v>0</v>
      </c>
      <c r="T3216" s="6">
        <f>R3216-S3216</f>
        <v>19.423999999999999</v>
      </c>
      <c r="U3216" s="6">
        <f>T3216</f>
        <v>19.423999999999999</v>
      </c>
      <c r="V3216" s="6">
        <f>U3216-S3216</f>
        <v>19.423999999999999</v>
      </c>
      <c r="W3216" s="6">
        <f>100 - (1 - (((U3216-T3216)/U3216)+(S3216/T3216)))*100</f>
        <v>0</v>
      </c>
      <c r="X3216" s="13">
        <v>20.364000000000001</v>
      </c>
      <c r="Y3216" s="13">
        <f>(X3216-U3216)/U3216*100</f>
        <v>4.8393739703459708</v>
      </c>
      <c r="Z3216" s="14">
        <f>IF(W3216&gt;10,"NA",Y3216)</f>
        <v>4.8393739703459708</v>
      </c>
    </row>
    <row r="3217" spans="1:26" ht="19" x14ac:dyDescent="0.25">
      <c r="A3217" s="23">
        <v>3216</v>
      </c>
      <c r="B3217" s="5" t="s">
        <v>0</v>
      </c>
      <c r="C3217" s="3" t="s">
        <v>46</v>
      </c>
      <c r="D3217" s="3" t="s">
        <v>46</v>
      </c>
      <c r="E3217" s="3" t="s">
        <v>47</v>
      </c>
      <c r="F3217" s="3" t="s">
        <v>18</v>
      </c>
      <c r="G3217" s="3">
        <v>29</v>
      </c>
      <c r="H3217" s="3" t="s">
        <v>17</v>
      </c>
      <c r="I3217" s="3" t="s">
        <v>42</v>
      </c>
      <c r="J3217" s="3">
        <v>159</v>
      </c>
      <c r="K3217" s="3">
        <v>34</v>
      </c>
      <c r="L3217" s="3">
        <v>0</v>
      </c>
      <c r="M3217" s="4">
        <f>PI()*(K3217/2)^2/1000+PI()*(L3217/2)^2/1000</f>
        <v>0.90792027688745025</v>
      </c>
      <c r="N3217" s="33">
        <v>0</v>
      </c>
      <c r="O3217" s="3">
        <v>1</v>
      </c>
      <c r="P3217" s="6">
        <v>7.4980000000000002</v>
      </c>
      <c r="Q3217" s="6">
        <v>14.706</v>
      </c>
      <c r="R3217" s="6">
        <v>14.333</v>
      </c>
      <c r="S3217" s="6">
        <v>0</v>
      </c>
      <c r="T3217" s="6">
        <f>R3217-S3217</f>
        <v>14.333</v>
      </c>
      <c r="U3217" s="6">
        <v>14.347</v>
      </c>
      <c r="V3217" s="6">
        <f>U3217-S3217</f>
        <v>14.347</v>
      </c>
      <c r="W3217" s="6">
        <f>100 - (1 - (((U3217-T3217)/U3217)+(S3217/T3217)))*100</f>
        <v>9.7581375897391354E-2</v>
      </c>
      <c r="X3217" s="13">
        <v>14.821</v>
      </c>
      <c r="Y3217" s="13">
        <f>(X3217-U3217)/U3217*100</f>
        <v>3.3038265839548351</v>
      </c>
      <c r="Z3217" s="14">
        <f>IF(W3217&gt;10,"NA",Y3217)</f>
        <v>3.3038265839548351</v>
      </c>
    </row>
    <row r="3218" spans="1:26" ht="19" x14ac:dyDescent="0.25">
      <c r="A3218" s="23">
        <v>3217</v>
      </c>
      <c r="B3218" s="5" t="s">
        <v>0</v>
      </c>
      <c r="C3218" s="3" t="s">
        <v>46</v>
      </c>
      <c r="D3218" s="3" t="s">
        <v>46</v>
      </c>
      <c r="E3218" s="3" t="s">
        <v>47</v>
      </c>
      <c r="F3218" s="3" t="s">
        <v>18</v>
      </c>
      <c r="G3218" s="3">
        <v>29</v>
      </c>
      <c r="H3218" s="3" t="s">
        <v>17</v>
      </c>
      <c r="I3218" s="3" t="s">
        <v>42</v>
      </c>
      <c r="J3218" s="3">
        <v>159</v>
      </c>
      <c r="K3218" s="3">
        <v>34</v>
      </c>
      <c r="L3218" s="3">
        <v>0</v>
      </c>
      <c r="M3218" s="4">
        <f>PI()*(K3218/2)^2/1000+PI()*(L3218/2)^2/1000</f>
        <v>0.90792027688745025</v>
      </c>
      <c r="N3218" s="33">
        <v>0</v>
      </c>
      <c r="O3218" s="3">
        <v>2</v>
      </c>
      <c r="P3218" s="6">
        <v>8.0489999999999995</v>
      </c>
      <c r="Q3218" s="6">
        <v>17.414000000000001</v>
      </c>
      <c r="R3218" s="6">
        <v>17.032</v>
      </c>
      <c r="S3218" s="6">
        <v>0</v>
      </c>
      <c r="T3218" s="6">
        <f>R3218-S3218</f>
        <v>17.032</v>
      </c>
      <c r="U3218" s="6">
        <v>17.032</v>
      </c>
      <c r="V3218" s="6">
        <f>U3218-S3218</f>
        <v>17.032</v>
      </c>
      <c r="W3218" s="6">
        <f>100 - (1 - (((U3218-T3218)/U3218)+(S3218/T3218)))*100</f>
        <v>0</v>
      </c>
      <c r="X3218" s="13">
        <v>17.654</v>
      </c>
      <c r="Y3218" s="13">
        <f>(X3218-U3218)/U3218*100</f>
        <v>3.6519492719586655</v>
      </c>
      <c r="Z3218" s="14">
        <f>IF(W3218&gt;10,"NA",Y3218)</f>
        <v>3.6519492719586655</v>
      </c>
    </row>
    <row r="3219" spans="1:26" ht="19" x14ac:dyDescent="0.25">
      <c r="A3219" s="23">
        <v>3218</v>
      </c>
      <c r="B3219" s="5" t="s">
        <v>0</v>
      </c>
      <c r="C3219" s="3" t="s">
        <v>46</v>
      </c>
      <c r="D3219" s="3" t="s">
        <v>46</v>
      </c>
      <c r="E3219" s="3" t="s">
        <v>47</v>
      </c>
      <c r="F3219" s="3" t="s">
        <v>18</v>
      </c>
      <c r="G3219" s="3">
        <v>29</v>
      </c>
      <c r="H3219" s="3" t="s">
        <v>17</v>
      </c>
      <c r="I3219" s="3" t="s">
        <v>42</v>
      </c>
      <c r="J3219" s="3">
        <v>159</v>
      </c>
      <c r="K3219" s="3">
        <v>34</v>
      </c>
      <c r="L3219" s="3">
        <v>0</v>
      </c>
      <c r="M3219" s="4">
        <f>PI()*(K3219/2)^2/1000+PI()*(L3219/2)^2/1000</f>
        <v>0.90792027688745025</v>
      </c>
      <c r="N3219" s="33">
        <v>0</v>
      </c>
      <c r="O3219" s="3">
        <v>3</v>
      </c>
      <c r="P3219" s="6">
        <v>6.8650000000000002</v>
      </c>
      <c r="Q3219" s="6">
        <v>12.566000000000001</v>
      </c>
      <c r="R3219" s="6">
        <v>12.212999999999999</v>
      </c>
      <c r="S3219" s="6">
        <v>0</v>
      </c>
      <c r="T3219" s="6">
        <f>R3219-S3219</f>
        <v>12.212999999999999</v>
      </c>
      <c r="U3219" s="6">
        <v>12.212999999999999</v>
      </c>
      <c r="V3219" s="6">
        <f>U3219-S3219</f>
        <v>12.212999999999999</v>
      </c>
      <c r="W3219" s="6">
        <f>100 - (1 - (((U3219-T3219)/U3219)+(S3219/T3219)))*100</f>
        <v>0</v>
      </c>
      <c r="X3219" s="13">
        <v>12.605</v>
      </c>
      <c r="Y3219" s="13">
        <f>(X3219-U3219)/U3219*100</f>
        <v>3.2096945877343916</v>
      </c>
      <c r="Z3219" s="14">
        <f>IF(W3219&gt;10,"NA",Y3219)</f>
        <v>3.2096945877343916</v>
      </c>
    </row>
    <row r="3220" spans="1:26" ht="19" x14ac:dyDescent="0.25">
      <c r="A3220" s="23">
        <v>3219</v>
      </c>
      <c r="B3220" s="5" t="s">
        <v>0</v>
      </c>
      <c r="C3220" s="3" t="s">
        <v>46</v>
      </c>
      <c r="D3220" s="3" t="s">
        <v>46</v>
      </c>
      <c r="E3220" s="3" t="s">
        <v>47</v>
      </c>
      <c r="F3220" s="3" t="s">
        <v>18</v>
      </c>
      <c r="G3220" s="3">
        <v>29</v>
      </c>
      <c r="H3220" s="3" t="s">
        <v>17</v>
      </c>
      <c r="I3220" s="3" t="s">
        <v>42</v>
      </c>
      <c r="J3220" s="3">
        <v>159</v>
      </c>
      <c r="K3220" s="3">
        <v>34</v>
      </c>
      <c r="L3220" s="3">
        <v>0</v>
      </c>
      <c r="M3220" s="4">
        <f>PI()*(K3220/2)^2/1000+PI()*(L3220/2)^2/1000</f>
        <v>0.90792027688745025</v>
      </c>
      <c r="N3220" s="33">
        <v>0</v>
      </c>
      <c r="O3220" s="3">
        <v>4</v>
      </c>
      <c r="P3220" s="6">
        <v>7.1589999999999998</v>
      </c>
      <c r="Q3220" s="6">
        <v>13.436999999999999</v>
      </c>
      <c r="R3220" s="6">
        <v>13.092000000000001</v>
      </c>
      <c r="S3220" s="6">
        <v>0</v>
      </c>
      <c r="T3220" s="6">
        <f>R3220-S3220</f>
        <v>13.092000000000001</v>
      </c>
      <c r="U3220" s="6">
        <v>13.092000000000001</v>
      </c>
      <c r="V3220" s="6">
        <f>U3220-S3220</f>
        <v>13.092000000000001</v>
      </c>
      <c r="W3220" s="6">
        <f>100 - (1 - (((U3220-T3220)/U3220)+(S3220/T3220)))*100</f>
        <v>0</v>
      </c>
      <c r="X3220" s="13">
        <v>13.445</v>
      </c>
      <c r="Y3220" s="13">
        <f>(X3220-U3220)/U3220*100</f>
        <v>2.696303085853955</v>
      </c>
      <c r="Z3220" s="14">
        <f>IF(W3220&gt;10,"NA",Y3220)</f>
        <v>2.696303085853955</v>
      </c>
    </row>
    <row r="3221" spans="1:26" ht="19" x14ac:dyDescent="0.25">
      <c r="A3221" s="23">
        <v>3220</v>
      </c>
      <c r="B3221" s="5" t="s">
        <v>0</v>
      </c>
      <c r="C3221" s="3" t="s">
        <v>46</v>
      </c>
      <c r="D3221" s="3" t="s">
        <v>46</v>
      </c>
      <c r="E3221" s="3" t="s">
        <v>47</v>
      </c>
      <c r="F3221" s="3" t="s">
        <v>18</v>
      </c>
      <c r="G3221" s="3">
        <v>29</v>
      </c>
      <c r="H3221" s="3" t="s">
        <v>17</v>
      </c>
      <c r="I3221" s="3" t="s">
        <v>42</v>
      </c>
      <c r="J3221" s="3">
        <v>159</v>
      </c>
      <c r="K3221" s="3">
        <v>34</v>
      </c>
      <c r="L3221" s="3">
        <v>0</v>
      </c>
      <c r="M3221" s="4">
        <f>PI()*(K3221/2)^2/1000+PI()*(L3221/2)^2/1000</f>
        <v>0.90792027688745025</v>
      </c>
      <c r="N3221" s="33">
        <v>0</v>
      </c>
      <c r="O3221" s="3">
        <v>5</v>
      </c>
      <c r="P3221" s="6">
        <v>6.875</v>
      </c>
      <c r="Q3221" s="6">
        <v>13.475</v>
      </c>
      <c r="R3221" s="6">
        <v>13.151999999999999</v>
      </c>
      <c r="S3221" s="6">
        <v>0</v>
      </c>
      <c r="T3221" s="6">
        <f>R3221-S3221</f>
        <v>13.151999999999999</v>
      </c>
      <c r="U3221" s="6">
        <v>13.691000000000001</v>
      </c>
      <c r="V3221" s="6">
        <f>U3221-S3221</f>
        <v>13.691000000000001</v>
      </c>
      <c r="W3221" s="6">
        <f>100 - (1 - (((U3221-T3221)/U3221)+(S3221/T3221)))*100</f>
        <v>3.9368928493170756</v>
      </c>
      <c r="X3221" s="13">
        <v>14.069000000000001</v>
      </c>
      <c r="Y3221" s="13">
        <f>(X3221-U3221)/U3221*100</f>
        <v>2.7609378423782056</v>
      </c>
      <c r="Z3221" s="14">
        <f>IF(W3221&gt;10,"NA",Y3221)</f>
        <v>2.7609378423782056</v>
      </c>
    </row>
    <row r="3222" spans="1:26" ht="19" x14ac:dyDescent="0.25">
      <c r="A3222" s="23">
        <v>3221</v>
      </c>
      <c r="B3222" s="5" t="s">
        <v>0</v>
      </c>
      <c r="C3222" s="3" t="s">
        <v>46</v>
      </c>
      <c r="D3222" s="3" t="s">
        <v>46</v>
      </c>
      <c r="E3222" s="3" t="s">
        <v>47</v>
      </c>
      <c r="F3222" s="3" t="s">
        <v>18</v>
      </c>
      <c r="G3222" s="3">
        <v>29</v>
      </c>
      <c r="H3222" s="3" t="s">
        <v>17</v>
      </c>
      <c r="I3222" s="3" t="s">
        <v>42</v>
      </c>
      <c r="J3222" s="3">
        <v>159</v>
      </c>
      <c r="K3222" s="3">
        <v>34</v>
      </c>
      <c r="L3222" s="3">
        <v>0</v>
      </c>
      <c r="M3222" s="4">
        <f>PI()*(K3222/2)^2/1000+PI()*(L3222/2)^2/1000</f>
        <v>0.90792027688745025</v>
      </c>
      <c r="N3222" s="33">
        <v>0</v>
      </c>
      <c r="O3222" s="3">
        <v>6</v>
      </c>
      <c r="P3222" s="6">
        <v>4.1159999999999997</v>
      </c>
      <c r="Q3222" s="6">
        <v>4.3159999999999998</v>
      </c>
      <c r="R3222" s="6">
        <v>4.09</v>
      </c>
      <c r="S3222" s="6">
        <v>0</v>
      </c>
      <c r="T3222" s="6">
        <f>R3222-S3222</f>
        <v>4.09</v>
      </c>
      <c r="U3222" s="6">
        <v>4.09</v>
      </c>
      <c r="V3222" s="6">
        <f>U3222-S3222</f>
        <v>4.09</v>
      </c>
      <c r="W3222" s="6">
        <f>100 - (1 - (((U3222-T3222)/U3222)+(S3222/T3222)))*100</f>
        <v>0</v>
      </c>
      <c r="X3222" s="13">
        <v>4.1500000000000004</v>
      </c>
      <c r="Y3222" s="13">
        <f>(X3222-U3222)/U3222*100</f>
        <v>1.4669926650366869</v>
      </c>
      <c r="Z3222" s="14">
        <f>IF(W3222&gt;10,"NA",Y3222)</f>
        <v>1.4669926650366869</v>
      </c>
    </row>
    <row r="3223" spans="1:26" ht="19" x14ac:dyDescent="0.25">
      <c r="A3223" s="23">
        <v>3222</v>
      </c>
      <c r="B3223" s="5" t="s">
        <v>0</v>
      </c>
      <c r="C3223" s="3" t="s">
        <v>46</v>
      </c>
      <c r="D3223" s="3" t="s">
        <v>46</v>
      </c>
      <c r="E3223" s="3" t="s">
        <v>47</v>
      </c>
      <c r="F3223" s="3" t="s">
        <v>18</v>
      </c>
      <c r="G3223" s="3">
        <v>29</v>
      </c>
      <c r="H3223" s="3" t="s">
        <v>17</v>
      </c>
      <c r="I3223" s="3" t="s">
        <v>42</v>
      </c>
      <c r="J3223" s="3">
        <v>159</v>
      </c>
      <c r="K3223" s="3">
        <v>34</v>
      </c>
      <c r="L3223" s="3">
        <v>0</v>
      </c>
      <c r="M3223" s="4">
        <f>PI()*(K3223/2)^2/1000+PI()*(L3223/2)^2/1000</f>
        <v>0.90792027688745025</v>
      </c>
      <c r="N3223" s="33">
        <v>0</v>
      </c>
      <c r="O3223" s="3">
        <v>7</v>
      </c>
      <c r="P3223" s="6">
        <v>9.3219999999999992</v>
      </c>
      <c r="Q3223" s="6">
        <v>21.56</v>
      </c>
      <c r="R3223" s="6">
        <v>21.106000000000002</v>
      </c>
      <c r="S3223" s="6">
        <v>0</v>
      </c>
      <c r="T3223" s="6">
        <f>R3223-S3223</f>
        <v>21.106000000000002</v>
      </c>
      <c r="U3223" s="6">
        <v>21.106000000000002</v>
      </c>
      <c r="V3223" s="6">
        <f>U3223-S3223</f>
        <v>21.106000000000002</v>
      </c>
      <c r="W3223" s="6">
        <f>100 - (1 - (((U3223-T3223)/U3223)+(S3223/T3223)))*100</f>
        <v>0</v>
      </c>
      <c r="X3223" s="13">
        <v>21.914000000000001</v>
      </c>
      <c r="Y3223" s="13">
        <f>(X3223-U3223)/U3223*100</f>
        <v>3.8282952714867799</v>
      </c>
      <c r="Z3223" s="14">
        <f>IF(W3223&gt;10,"NA",Y3223)</f>
        <v>3.8282952714867799</v>
      </c>
    </row>
    <row r="3224" spans="1:26" ht="19" x14ac:dyDescent="0.25">
      <c r="A3224" s="23">
        <v>3223</v>
      </c>
      <c r="B3224" s="5" t="s">
        <v>0</v>
      </c>
      <c r="C3224" s="3" t="s">
        <v>46</v>
      </c>
      <c r="D3224" s="3" t="s">
        <v>46</v>
      </c>
      <c r="E3224" s="3" t="s">
        <v>47</v>
      </c>
      <c r="F3224" s="3" t="s">
        <v>18</v>
      </c>
      <c r="G3224" s="3">
        <v>29</v>
      </c>
      <c r="H3224" s="3" t="s">
        <v>17</v>
      </c>
      <c r="I3224" s="3" t="s">
        <v>42</v>
      </c>
      <c r="J3224" s="3">
        <v>159</v>
      </c>
      <c r="K3224" s="3">
        <v>34</v>
      </c>
      <c r="L3224" s="3">
        <v>0</v>
      </c>
      <c r="M3224" s="4">
        <f>PI()*(K3224/2)^2/1000+PI()*(L3224/2)^2/1000</f>
        <v>0.90792027688745025</v>
      </c>
      <c r="N3224" s="33">
        <v>0</v>
      </c>
      <c r="O3224" s="3">
        <v>8</v>
      </c>
      <c r="P3224" s="6">
        <v>9.5939999999999994</v>
      </c>
      <c r="Q3224" s="6">
        <v>24.908999999999999</v>
      </c>
      <c r="R3224" s="6">
        <v>24.451000000000001</v>
      </c>
      <c r="S3224" s="6">
        <v>0</v>
      </c>
      <c r="T3224" s="6">
        <f>R3224-S3224</f>
        <v>24.451000000000001</v>
      </c>
      <c r="U3224" s="6">
        <v>24.451000000000001</v>
      </c>
      <c r="V3224" s="6">
        <f>U3224-S3224</f>
        <v>24.451000000000001</v>
      </c>
      <c r="W3224" s="6">
        <f>100 - (1 - (((U3224-T3224)/U3224)+(S3224/T3224)))*100</f>
        <v>0</v>
      </c>
      <c r="X3224" s="13">
        <v>25.151</v>
      </c>
      <c r="Y3224" s="13">
        <f>(X3224-U3224)/U3224*100</f>
        <v>2.8628685943315175</v>
      </c>
      <c r="Z3224" s="14">
        <f>IF(W3224&gt;10,"NA",Y3224)</f>
        <v>2.8628685943315175</v>
      </c>
    </row>
    <row r="3225" spans="1:26" ht="19" x14ac:dyDescent="0.25">
      <c r="A3225" s="23">
        <v>3224</v>
      </c>
      <c r="B3225" s="5" t="s">
        <v>0</v>
      </c>
      <c r="C3225" s="3" t="s">
        <v>46</v>
      </c>
      <c r="D3225" s="3" t="s">
        <v>46</v>
      </c>
      <c r="E3225" s="3" t="s">
        <v>47</v>
      </c>
      <c r="F3225" s="3" t="s">
        <v>18</v>
      </c>
      <c r="G3225" s="3">
        <v>29</v>
      </c>
      <c r="H3225" s="3" t="s">
        <v>17</v>
      </c>
      <c r="I3225" s="3" t="s">
        <v>42</v>
      </c>
      <c r="J3225" s="3">
        <v>159</v>
      </c>
      <c r="K3225" s="3">
        <v>34</v>
      </c>
      <c r="L3225" s="3">
        <v>0</v>
      </c>
      <c r="M3225" s="4">
        <f>PI()*(K3225/2)^2/1000+PI()*(L3225/2)^2/1000</f>
        <v>0.90792027688745025</v>
      </c>
      <c r="N3225" s="33">
        <v>0</v>
      </c>
      <c r="O3225" s="3">
        <v>9</v>
      </c>
      <c r="P3225" s="6">
        <v>9.4359999999999999</v>
      </c>
      <c r="Q3225" s="6">
        <v>24.818000000000001</v>
      </c>
      <c r="R3225" s="6">
        <v>24.34</v>
      </c>
      <c r="S3225" s="6">
        <v>0</v>
      </c>
      <c r="T3225" s="6">
        <f>R3225-S3225</f>
        <v>24.34</v>
      </c>
      <c r="U3225" s="6">
        <v>24.34</v>
      </c>
      <c r="V3225" s="6">
        <f>U3225-S3225</f>
        <v>24.34</v>
      </c>
      <c r="W3225" s="6">
        <f>100 - (1 - (((U3225-T3225)/U3225)+(S3225/T3225)))*100</f>
        <v>0</v>
      </c>
      <c r="X3225" s="13">
        <v>25.375</v>
      </c>
      <c r="Y3225" s="13">
        <f>(X3225-U3225)/U3225*100</f>
        <v>4.2522596548890723</v>
      </c>
      <c r="Z3225" s="14">
        <f>IF(W3225&gt;10,"NA",Y3225)</f>
        <v>4.2522596548890723</v>
      </c>
    </row>
    <row r="3226" spans="1:26" ht="19" x14ac:dyDescent="0.25">
      <c r="A3226" s="23">
        <v>3225</v>
      </c>
      <c r="B3226" s="5" t="s">
        <v>0</v>
      </c>
      <c r="C3226" s="3" t="s">
        <v>46</v>
      </c>
      <c r="D3226" s="3" t="s">
        <v>46</v>
      </c>
      <c r="E3226" s="3" t="s">
        <v>47</v>
      </c>
      <c r="F3226" s="3" t="s">
        <v>18</v>
      </c>
      <c r="G3226" s="3">
        <v>30</v>
      </c>
      <c r="H3226" s="3" t="s">
        <v>9</v>
      </c>
      <c r="I3226" s="3" t="s">
        <v>13</v>
      </c>
      <c r="J3226" s="3">
        <v>91</v>
      </c>
      <c r="K3226" s="3">
        <v>44</v>
      </c>
      <c r="L3226" s="3">
        <v>0</v>
      </c>
      <c r="M3226" s="4">
        <f>PI()*(K3226/2)^2/1000+PI()*(L3226/2)^2/1000</f>
        <v>1.5205308443374599</v>
      </c>
      <c r="N3226" s="33">
        <v>0</v>
      </c>
      <c r="O3226" s="3">
        <v>1</v>
      </c>
      <c r="P3226" s="6">
        <v>7.0289999999999999</v>
      </c>
      <c r="Q3226" s="6">
        <v>18.065999999999999</v>
      </c>
      <c r="R3226" s="6">
        <v>17.582999999999998</v>
      </c>
      <c r="S3226" s="6">
        <v>0</v>
      </c>
      <c r="T3226" s="6">
        <f>R3226-S3226</f>
        <v>17.582999999999998</v>
      </c>
      <c r="U3226" s="6">
        <v>17.582999999999998</v>
      </c>
      <c r="V3226" s="6">
        <f>U3226-S3226</f>
        <v>17.582999999999998</v>
      </c>
      <c r="W3226" s="6">
        <f>100 - (1 - (((U3226-T3226)/U3226)+(S3226/T3226)))*100</f>
        <v>0</v>
      </c>
      <c r="X3226" s="23">
        <v>17.776</v>
      </c>
      <c r="Y3226" s="13">
        <f>(X3226-U3226)/U3226*100</f>
        <v>1.0976511403059854</v>
      </c>
      <c r="Z3226" s="14">
        <f>IF(W3226&gt;10,"NA",Y3226)</f>
        <v>1.0976511403059854</v>
      </c>
    </row>
    <row r="3227" spans="1:26" ht="19" x14ac:dyDescent="0.25">
      <c r="A3227" s="23">
        <v>3226</v>
      </c>
      <c r="B3227" s="5" t="s">
        <v>0</v>
      </c>
      <c r="C3227" s="3" t="s">
        <v>46</v>
      </c>
      <c r="D3227" s="3" t="s">
        <v>46</v>
      </c>
      <c r="E3227" s="3" t="s">
        <v>47</v>
      </c>
      <c r="F3227" s="3" t="s">
        <v>18</v>
      </c>
      <c r="G3227" s="3">
        <v>30</v>
      </c>
      <c r="H3227" s="3" t="s">
        <v>9</v>
      </c>
      <c r="I3227" s="3" t="s">
        <v>13</v>
      </c>
      <c r="J3227" s="3">
        <v>91</v>
      </c>
      <c r="K3227" s="3">
        <v>44</v>
      </c>
      <c r="L3227" s="3">
        <v>0</v>
      </c>
      <c r="M3227" s="4">
        <f>PI()*(K3227/2)^2/1000+PI()*(L3227/2)^2/1000</f>
        <v>1.5205308443374599</v>
      </c>
      <c r="N3227" s="33">
        <v>0</v>
      </c>
      <c r="O3227" s="3">
        <v>2</v>
      </c>
      <c r="P3227" s="6">
        <v>6.8760000000000003</v>
      </c>
      <c r="Q3227" s="6">
        <v>15.884</v>
      </c>
      <c r="R3227" s="6">
        <v>15.492000000000001</v>
      </c>
      <c r="S3227" s="6">
        <v>0</v>
      </c>
      <c r="T3227" s="6">
        <f>R3227-S3227</f>
        <v>15.492000000000001</v>
      </c>
      <c r="U3227" s="6">
        <v>15.492000000000001</v>
      </c>
      <c r="V3227" s="6">
        <f>U3227-S3227</f>
        <v>15.492000000000001</v>
      </c>
      <c r="W3227" s="6">
        <f>100 - (1 - (((U3227-T3227)/U3227)+(S3227/T3227)))*100</f>
        <v>0</v>
      </c>
      <c r="X3227" s="23">
        <v>15.598000000000001</v>
      </c>
      <c r="Y3227" s="13">
        <f>(X3227-U3227)/U3227*100</f>
        <v>0.68422411567260433</v>
      </c>
      <c r="Z3227" s="14">
        <f>IF(W3227&gt;10,"NA",Y3227)</f>
        <v>0.68422411567260433</v>
      </c>
    </row>
    <row r="3228" spans="1:26" ht="19" x14ac:dyDescent="0.25">
      <c r="A3228" s="23">
        <v>3227</v>
      </c>
      <c r="B3228" s="5" t="s">
        <v>0</v>
      </c>
      <c r="C3228" s="3" t="s">
        <v>46</v>
      </c>
      <c r="D3228" s="3" t="s">
        <v>46</v>
      </c>
      <c r="E3228" s="3" t="s">
        <v>47</v>
      </c>
      <c r="F3228" s="3" t="s">
        <v>18</v>
      </c>
      <c r="G3228" s="3">
        <v>30</v>
      </c>
      <c r="H3228" s="3" t="s">
        <v>9</v>
      </c>
      <c r="I3228" s="3" t="s">
        <v>13</v>
      </c>
      <c r="J3228" s="3">
        <v>91</v>
      </c>
      <c r="K3228" s="3">
        <v>44</v>
      </c>
      <c r="L3228" s="3">
        <v>0</v>
      </c>
      <c r="M3228" s="4">
        <f>PI()*(K3228/2)^2/1000+PI()*(L3228/2)^2/1000</f>
        <v>1.5205308443374599</v>
      </c>
      <c r="N3228" s="33">
        <v>0</v>
      </c>
      <c r="O3228" s="3">
        <v>3</v>
      </c>
      <c r="P3228" s="6">
        <v>5.8780000000000001</v>
      </c>
      <c r="Q3228" s="6">
        <v>9.593</v>
      </c>
      <c r="R3228" s="6">
        <v>9.327</v>
      </c>
      <c r="S3228" s="6">
        <v>0</v>
      </c>
      <c r="T3228" s="6">
        <f>R3228-S3228</f>
        <v>9.327</v>
      </c>
      <c r="U3228" s="6">
        <v>9.327</v>
      </c>
      <c r="V3228" s="6">
        <f>U3228-S3228</f>
        <v>9.327</v>
      </c>
      <c r="W3228" s="6">
        <f>100 - (1 - (((U3228-T3228)/U3228)+(S3228/T3228)))*100</f>
        <v>0</v>
      </c>
      <c r="X3228" s="23">
        <v>9.4</v>
      </c>
      <c r="Y3228" s="13">
        <f>(X3228-U3228)/U3228*100</f>
        <v>0.78267395732819123</v>
      </c>
      <c r="Z3228" s="14">
        <f>IF(W3228&gt;10,"NA",Y3228)</f>
        <v>0.78267395732819123</v>
      </c>
    </row>
    <row r="3229" spans="1:26" ht="19" x14ac:dyDescent="0.25">
      <c r="A3229" s="23">
        <v>3228</v>
      </c>
      <c r="B3229" s="5" t="s">
        <v>0</v>
      </c>
      <c r="C3229" s="3" t="s">
        <v>46</v>
      </c>
      <c r="D3229" s="3" t="s">
        <v>46</v>
      </c>
      <c r="E3229" s="3" t="s">
        <v>47</v>
      </c>
      <c r="F3229" s="3" t="s">
        <v>18</v>
      </c>
      <c r="G3229" s="3">
        <v>30</v>
      </c>
      <c r="H3229" s="3" t="s">
        <v>9</v>
      </c>
      <c r="I3229" s="3" t="s">
        <v>13</v>
      </c>
      <c r="J3229" s="3">
        <v>91</v>
      </c>
      <c r="K3229" s="3">
        <v>44</v>
      </c>
      <c r="L3229" s="3">
        <v>0</v>
      </c>
      <c r="M3229" s="4">
        <f>PI()*(K3229/2)^2/1000+PI()*(L3229/2)^2/1000</f>
        <v>1.5205308443374599</v>
      </c>
      <c r="N3229" s="33">
        <v>0</v>
      </c>
      <c r="O3229" s="3">
        <v>4</v>
      </c>
      <c r="P3229" s="6">
        <v>5.3710000000000004</v>
      </c>
      <c r="Q3229" s="6">
        <v>8.7690000000000001</v>
      </c>
      <c r="R3229" s="6">
        <v>8.5259999999999998</v>
      </c>
      <c r="S3229" s="6">
        <v>0</v>
      </c>
      <c r="T3229" s="6">
        <f>R3229-S3229</f>
        <v>8.5259999999999998</v>
      </c>
      <c r="U3229" s="6">
        <v>8.9260000000000002</v>
      </c>
      <c r="V3229" s="6">
        <f>U3229-S3229</f>
        <v>8.9260000000000002</v>
      </c>
      <c r="W3229" s="6">
        <f>100 - (1 - (((U3229-T3229)/U3229)+(S3229/T3229)))*100</f>
        <v>4.4812906116961813</v>
      </c>
      <c r="X3229" s="23">
        <v>8.9909999999999997</v>
      </c>
      <c r="Y3229" s="13">
        <f>(X3229-U3229)/U3229*100</f>
        <v>0.72820972440062171</v>
      </c>
      <c r="Z3229" s="14">
        <f>IF(W3229&gt;10,"NA",Y3229)</f>
        <v>0.72820972440062171</v>
      </c>
    </row>
    <row r="3230" spans="1:26" ht="19" x14ac:dyDescent="0.25">
      <c r="A3230" s="23">
        <v>3229</v>
      </c>
      <c r="B3230" s="5" t="s">
        <v>0</v>
      </c>
      <c r="C3230" s="3" t="s">
        <v>46</v>
      </c>
      <c r="D3230" s="3" t="s">
        <v>46</v>
      </c>
      <c r="E3230" s="3" t="s">
        <v>47</v>
      </c>
      <c r="F3230" s="3" t="s">
        <v>18</v>
      </c>
      <c r="G3230" s="3">
        <v>30</v>
      </c>
      <c r="H3230" s="3" t="s">
        <v>9</v>
      </c>
      <c r="I3230" s="3" t="s">
        <v>13</v>
      </c>
      <c r="J3230" s="3">
        <v>91</v>
      </c>
      <c r="K3230" s="3">
        <v>44</v>
      </c>
      <c r="L3230" s="3">
        <v>0</v>
      </c>
      <c r="M3230" s="4">
        <f>PI()*(K3230/2)^2/1000+PI()*(L3230/2)^2/1000</f>
        <v>1.5205308443374599</v>
      </c>
      <c r="N3230" s="33">
        <v>0</v>
      </c>
      <c r="O3230" s="3">
        <v>5</v>
      </c>
      <c r="P3230" s="6">
        <v>5.0519999999999996</v>
      </c>
      <c r="Q3230" s="6">
        <v>7.1020000000000003</v>
      </c>
      <c r="R3230" s="6">
        <v>6.8630000000000004</v>
      </c>
      <c r="S3230" s="6">
        <v>0</v>
      </c>
      <c r="T3230" s="6">
        <f>R3230-S3230</f>
        <v>6.8630000000000004</v>
      </c>
      <c r="U3230" s="6">
        <v>6.8630000000000004</v>
      </c>
      <c r="V3230" s="6">
        <f>U3230-S3230</f>
        <v>6.8630000000000004</v>
      </c>
      <c r="W3230" s="6">
        <f>100 - (1 - (((U3230-T3230)/U3230)+(S3230/T3230)))*100</f>
        <v>0</v>
      </c>
      <c r="X3230" s="23">
        <v>6.9619999999999997</v>
      </c>
      <c r="Y3230" s="13">
        <f>(X3230-U3230)/U3230*100</f>
        <v>1.4425178493370145</v>
      </c>
      <c r="Z3230" s="14">
        <f>IF(W3230&gt;10,"NA",Y3230)</f>
        <v>1.4425178493370145</v>
      </c>
    </row>
    <row r="3231" spans="1:26" ht="19" x14ac:dyDescent="0.25">
      <c r="A3231" s="23">
        <v>3230</v>
      </c>
      <c r="B3231" s="5" t="s">
        <v>0</v>
      </c>
      <c r="C3231" s="3" t="s">
        <v>46</v>
      </c>
      <c r="D3231" s="3" t="s">
        <v>46</v>
      </c>
      <c r="E3231" s="3" t="s">
        <v>47</v>
      </c>
      <c r="F3231" s="3" t="s">
        <v>18</v>
      </c>
      <c r="G3231" s="3">
        <v>30</v>
      </c>
      <c r="H3231" s="3" t="s">
        <v>9</v>
      </c>
      <c r="I3231" s="3" t="s">
        <v>13</v>
      </c>
      <c r="J3231" s="3">
        <v>91</v>
      </c>
      <c r="K3231" s="3">
        <v>44</v>
      </c>
      <c r="L3231" s="3">
        <v>0</v>
      </c>
      <c r="M3231" s="4">
        <f>PI()*(K3231/2)^2/1000+PI()*(L3231/2)^2/1000</f>
        <v>1.5205308443374599</v>
      </c>
      <c r="N3231" s="33">
        <v>0</v>
      </c>
      <c r="O3231" s="3">
        <v>6</v>
      </c>
      <c r="P3231" s="6">
        <v>6.6879999999999997</v>
      </c>
      <c r="Q3231" s="6">
        <v>15.286</v>
      </c>
      <c r="R3231" s="6">
        <v>14.896000000000001</v>
      </c>
      <c r="S3231" s="6">
        <v>0</v>
      </c>
      <c r="T3231" s="6">
        <f>R3231-S3231</f>
        <v>14.896000000000001</v>
      </c>
      <c r="U3231" s="6">
        <v>15.159000000000001</v>
      </c>
      <c r="V3231" s="6">
        <f>U3231-S3231</f>
        <v>15.159000000000001</v>
      </c>
      <c r="W3231" s="6">
        <f>100 - (1 - (((U3231-T3231)/U3231)+(S3231/T3231)))*100</f>
        <v>1.7349429381885386</v>
      </c>
      <c r="X3231" s="23">
        <v>15.284000000000001</v>
      </c>
      <c r="Y3231" s="13">
        <f>(X3231-U3231)/U3231*100</f>
        <v>0.82459265123029213</v>
      </c>
      <c r="Z3231" s="14">
        <f>IF(W3231&gt;10,"NA",Y3231)</f>
        <v>0.82459265123029213</v>
      </c>
    </row>
    <row r="3232" spans="1:26" ht="19" x14ac:dyDescent="0.25">
      <c r="A3232" s="23">
        <v>3231</v>
      </c>
      <c r="B3232" s="5" t="s">
        <v>0</v>
      </c>
      <c r="C3232" s="3" t="s">
        <v>46</v>
      </c>
      <c r="D3232" s="3" t="s">
        <v>46</v>
      </c>
      <c r="E3232" s="3" t="s">
        <v>47</v>
      </c>
      <c r="F3232" s="3" t="s">
        <v>18</v>
      </c>
      <c r="G3232" s="3">
        <v>30</v>
      </c>
      <c r="H3232" s="3" t="s">
        <v>9</v>
      </c>
      <c r="I3232" s="3" t="s">
        <v>13</v>
      </c>
      <c r="J3232" s="3">
        <v>91</v>
      </c>
      <c r="K3232" s="3">
        <v>44</v>
      </c>
      <c r="L3232" s="3">
        <v>0</v>
      </c>
      <c r="M3232" s="4">
        <f>PI()*(K3232/2)^2/1000+PI()*(L3232/2)^2/1000</f>
        <v>1.5205308443374599</v>
      </c>
      <c r="N3232" s="33">
        <v>0</v>
      </c>
      <c r="O3232" s="3">
        <v>7</v>
      </c>
      <c r="P3232" s="6">
        <v>5.4160000000000004</v>
      </c>
      <c r="Q3232" s="6">
        <v>12.577999999999999</v>
      </c>
      <c r="R3232" s="6">
        <v>12.269</v>
      </c>
      <c r="S3232" s="6">
        <v>0</v>
      </c>
      <c r="T3232" s="6">
        <f>R3232-S3232</f>
        <v>12.269</v>
      </c>
      <c r="U3232" s="6">
        <v>12.798999999999999</v>
      </c>
      <c r="V3232" s="6">
        <f>U3232-S3232</f>
        <v>12.798999999999999</v>
      </c>
      <c r="W3232" s="6">
        <f>100 - (1 - (((U3232-T3232)/U3232)+(S3232/T3232)))*100</f>
        <v>4.1409485116024598</v>
      </c>
      <c r="X3232" s="23">
        <v>12.936999999999999</v>
      </c>
      <c r="Y3232" s="13">
        <f>(X3232-U3232)/U3232*100</f>
        <v>1.0782092350964911</v>
      </c>
      <c r="Z3232" s="14">
        <f>IF(W3232&gt;10,"NA",Y3232)</f>
        <v>1.0782092350964911</v>
      </c>
    </row>
    <row r="3233" spans="1:26" ht="19" x14ac:dyDescent="0.25">
      <c r="A3233" s="23">
        <v>3232</v>
      </c>
      <c r="B3233" s="5" t="s">
        <v>0</v>
      </c>
      <c r="C3233" s="3" t="s">
        <v>46</v>
      </c>
      <c r="D3233" s="3" t="s">
        <v>46</v>
      </c>
      <c r="E3233" s="3" t="s">
        <v>47</v>
      </c>
      <c r="F3233" s="3" t="s">
        <v>18</v>
      </c>
      <c r="G3233" s="3">
        <v>30</v>
      </c>
      <c r="H3233" s="3" t="s">
        <v>9</v>
      </c>
      <c r="I3233" s="3" t="s">
        <v>13</v>
      </c>
      <c r="J3233" s="3">
        <v>91</v>
      </c>
      <c r="K3233" s="3">
        <v>44</v>
      </c>
      <c r="L3233" s="3">
        <v>0</v>
      </c>
      <c r="M3233" s="4">
        <f>PI()*(K3233/2)^2/1000+PI()*(L3233/2)^2/1000</f>
        <v>1.5205308443374599</v>
      </c>
      <c r="N3233" s="33">
        <v>0</v>
      </c>
      <c r="O3233" s="3">
        <v>8</v>
      </c>
      <c r="P3233" s="6">
        <v>6.6980000000000004</v>
      </c>
      <c r="Q3233" s="6">
        <v>14.053000000000001</v>
      </c>
      <c r="R3233" s="6">
        <v>13.694000000000001</v>
      </c>
      <c r="S3233" s="6">
        <v>0</v>
      </c>
      <c r="T3233" s="6">
        <f>R3233-S3233</f>
        <v>13.694000000000001</v>
      </c>
      <c r="U3233" s="6">
        <v>14.098000000000001</v>
      </c>
      <c r="V3233" s="6">
        <f>U3233-S3233</f>
        <v>14.098000000000001</v>
      </c>
      <c r="W3233" s="6">
        <f>100 - (1 - (((U3233-T3233)/U3233)+(S3233/T3233)))*100</f>
        <v>2.8656547027947141</v>
      </c>
      <c r="X3233" s="23">
        <v>14.263</v>
      </c>
      <c r="Y3233" s="13">
        <f>(X3233-U3233)/U3233*100</f>
        <v>1.170378777131502</v>
      </c>
      <c r="Z3233" s="14">
        <f>IF(W3233&gt;10,"NA",Y3233)</f>
        <v>1.170378777131502</v>
      </c>
    </row>
    <row r="3234" spans="1:26" ht="19" x14ac:dyDescent="0.25">
      <c r="A3234" s="23">
        <v>3233</v>
      </c>
      <c r="B3234" s="5" t="s">
        <v>0</v>
      </c>
      <c r="C3234" s="3" t="s">
        <v>46</v>
      </c>
      <c r="D3234" s="3" t="s">
        <v>46</v>
      </c>
      <c r="E3234" s="3" t="s">
        <v>47</v>
      </c>
      <c r="F3234" s="3" t="s">
        <v>18</v>
      </c>
      <c r="G3234" s="3">
        <v>30</v>
      </c>
      <c r="H3234" s="3" t="s">
        <v>9</v>
      </c>
      <c r="I3234" s="3" t="s">
        <v>13</v>
      </c>
      <c r="J3234" s="3">
        <v>91</v>
      </c>
      <c r="K3234" s="3">
        <v>44</v>
      </c>
      <c r="L3234" s="3">
        <v>0</v>
      </c>
      <c r="M3234" s="4">
        <f>PI()*(K3234/2)^2/1000+PI()*(L3234/2)^2/1000</f>
        <v>1.5205308443374599</v>
      </c>
      <c r="N3234" s="33">
        <v>0</v>
      </c>
      <c r="O3234" s="3">
        <v>9</v>
      </c>
      <c r="P3234" s="6">
        <v>6.5369999999999999</v>
      </c>
      <c r="Q3234" s="6">
        <v>12.922000000000001</v>
      </c>
      <c r="R3234" s="6">
        <v>12.606999999999999</v>
      </c>
      <c r="S3234" s="6">
        <v>0</v>
      </c>
      <c r="T3234" s="6">
        <f>R3234-S3234</f>
        <v>12.606999999999999</v>
      </c>
      <c r="U3234" s="6">
        <v>12.715999999999999</v>
      </c>
      <c r="V3234" s="6">
        <f>U3234-S3234</f>
        <v>12.715999999999999</v>
      </c>
      <c r="W3234" s="6">
        <f>100 - (1 - (((U3234-T3234)/U3234)+(S3234/T3234)))*100</f>
        <v>0.85718779490406405</v>
      </c>
      <c r="X3234" s="23">
        <v>12.878</v>
      </c>
      <c r="Y3234" s="13">
        <f>(X3234-U3234)/U3234*100</f>
        <v>1.2739855300408998</v>
      </c>
      <c r="Z3234" s="14">
        <f>IF(W3234&gt;10,"NA",Y3234)</f>
        <v>1.2739855300408998</v>
      </c>
    </row>
    <row r="3235" spans="1:26" ht="19" x14ac:dyDescent="0.25">
      <c r="A3235" s="23">
        <v>3234</v>
      </c>
      <c r="B3235" s="5" t="s">
        <v>0</v>
      </c>
      <c r="C3235" s="3" t="s">
        <v>46</v>
      </c>
      <c r="D3235" s="3" t="s">
        <v>46</v>
      </c>
      <c r="E3235" s="3" t="s">
        <v>47</v>
      </c>
      <c r="F3235" s="3" t="s">
        <v>18</v>
      </c>
      <c r="G3235" s="3">
        <v>30</v>
      </c>
      <c r="H3235" s="3" t="s">
        <v>17</v>
      </c>
      <c r="I3235" s="3" t="s">
        <v>13</v>
      </c>
      <c r="J3235" s="3">
        <v>91</v>
      </c>
      <c r="K3235" s="3">
        <v>44</v>
      </c>
      <c r="L3235" s="3">
        <v>0</v>
      </c>
      <c r="M3235" s="4">
        <f>PI()*(K3235/2)^2/1000+PI()*(L3235/2)^2/1000</f>
        <v>1.5205308443374599</v>
      </c>
      <c r="N3235" s="33">
        <v>0</v>
      </c>
      <c r="O3235" s="3">
        <v>1</v>
      </c>
      <c r="P3235" s="6">
        <v>6.13</v>
      </c>
      <c r="Q3235" s="6">
        <v>10.997999999999999</v>
      </c>
      <c r="R3235" s="6">
        <v>10.563000000000001</v>
      </c>
      <c r="S3235" s="6">
        <v>0</v>
      </c>
      <c r="T3235" s="6">
        <f>R3235-S3235</f>
        <v>10.563000000000001</v>
      </c>
      <c r="U3235" s="6">
        <f>T3235</f>
        <v>10.563000000000001</v>
      </c>
      <c r="V3235" s="6">
        <f>U3235-S3235</f>
        <v>10.563000000000001</v>
      </c>
      <c r="W3235" s="6">
        <f>100 - (1 - (((U3235-T3235)/U3235)+(S3235/T3235)))*100</f>
        <v>0</v>
      </c>
      <c r="X3235" s="23">
        <v>10.692</v>
      </c>
      <c r="Y3235" s="13">
        <f>(X3235-U3235)/U3235*100</f>
        <v>1.221243964782728</v>
      </c>
      <c r="Z3235" s="14">
        <f>IF(W3235&gt;10,"NA",Y3235)</f>
        <v>1.221243964782728</v>
      </c>
    </row>
    <row r="3236" spans="1:26" ht="19" x14ac:dyDescent="0.25">
      <c r="A3236" s="23">
        <v>3235</v>
      </c>
      <c r="B3236" s="5" t="s">
        <v>0</v>
      </c>
      <c r="C3236" s="3" t="s">
        <v>46</v>
      </c>
      <c r="D3236" s="3" t="s">
        <v>46</v>
      </c>
      <c r="E3236" s="3" t="s">
        <v>47</v>
      </c>
      <c r="F3236" s="3" t="s">
        <v>18</v>
      </c>
      <c r="G3236" s="3">
        <v>30</v>
      </c>
      <c r="H3236" s="3" t="s">
        <v>17</v>
      </c>
      <c r="I3236" s="3" t="s">
        <v>13</v>
      </c>
      <c r="J3236" s="3">
        <v>91</v>
      </c>
      <c r="K3236" s="3">
        <v>44</v>
      </c>
      <c r="L3236" s="3">
        <v>0</v>
      </c>
      <c r="M3236" s="4">
        <f>PI()*(K3236/2)^2/1000+PI()*(L3236/2)^2/1000</f>
        <v>1.5205308443374599</v>
      </c>
      <c r="N3236" s="33">
        <v>0</v>
      </c>
      <c r="O3236" s="3">
        <v>2</v>
      </c>
      <c r="P3236" s="6">
        <v>4.508</v>
      </c>
      <c r="Q3236" s="6">
        <v>5.99</v>
      </c>
      <c r="R3236" s="6">
        <v>5.6029999999999998</v>
      </c>
      <c r="S3236" s="6">
        <v>0</v>
      </c>
      <c r="T3236" s="6">
        <f>R3236-S3236</f>
        <v>5.6029999999999998</v>
      </c>
      <c r="U3236" s="6">
        <v>5.6440000000000001</v>
      </c>
      <c r="V3236" s="6">
        <f>U3236-S3236</f>
        <v>5.6440000000000001</v>
      </c>
      <c r="W3236" s="6">
        <f>100 - (1 - (((U3236-T3236)/U3236)+(S3236/T3236)))*100</f>
        <v>0.72643515237420786</v>
      </c>
      <c r="X3236" s="23">
        <v>5.7160000000000002</v>
      </c>
      <c r="Y3236" s="13">
        <f>(X3236-U3236)/U3236*100</f>
        <v>1.2756909992912839</v>
      </c>
      <c r="Z3236" s="14">
        <f>IF(W3236&gt;10,"NA",Y3236)</f>
        <v>1.2756909992912839</v>
      </c>
    </row>
    <row r="3237" spans="1:26" ht="19" x14ac:dyDescent="0.25">
      <c r="A3237" s="23">
        <v>3236</v>
      </c>
      <c r="B3237" s="5" t="s">
        <v>0</v>
      </c>
      <c r="C3237" s="3" t="s">
        <v>46</v>
      </c>
      <c r="D3237" s="3" t="s">
        <v>46</v>
      </c>
      <c r="E3237" s="3" t="s">
        <v>47</v>
      </c>
      <c r="F3237" s="3" t="s">
        <v>18</v>
      </c>
      <c r="G3237" s="3">
        <v>30</v>
      </c>
      <c r="H3237" s="3" t="s">
        <v>17</v>
      </c>
      <c r="I3237" s="3" t="s">
        <v>13</v>
      </c>
      <c r="J3237" s="3">
        <v>91</v>
      </c>
      <c r="K3237" s="3">
        <v>44</v>
      </c>
      <c r="L3237" s="3">
        <v>0</v>
      </c>
      <c r="M3237" s="4">
        <f>PI()*(K3237/2)^2/1000+PI()*(L3237/2)^2/1000</f>
        <v>1.5205308443374599</v>
      </c>
      <c r="N3237" s="33">
        <v>0</v>
      </c>
      <c r="O3237" s="3">
        <v>3</v>
      </c>
      <c r="P3237" s="6">
        <v>5.4029999999999996</v>
      </c>
      <c r="Q3237" s="6">
        <v>8.7260000000000009</v>
      </c>
      <c r="R3237" s="6">
        <v>8.3279999999999994</v>
      </c>
      <c r="S3237" s="6">
        <v>0</v>
      </c>
      <c r="T3237" s="6">
        <f>R3237-S3237</f>
        <v>8.3279999999999994</v>
      </c>
      <c r="U3237" s="6">
        <f>T3237</f>
        <v>8.3279999999999994</v>
      </c>
      <c r="V3237" s="6">
        <f>U3237-S3237</f>
        <v>8.3279999999999994</v>
      </c>
      <c r="W3237" s="6">
        <f>100 - (1 - (((U3237-T3237)/U3237)+(S3237/T3237)))*100</f>
        <v>0</v>
      </c>
      <c r="X3237" s="23">
        <v>8.4390000000000001</v>
      </c>
      <c r="Y3237" s="13">
        <f>(X3237-U3237)/U3237*100</f>
        <v>1.3328530259366074</v>
      </c>
      <c r="Z3237" s="14">
        <f>IF(W3237&gt;10,"NA",Y3237)</f>
        <v>1.3328530259366074</v>
      </c>
    </row>
    <row r="3238" spans="1:26" ht="19" x14ac:dyDescent="0.25">
      <c r="A3238" s="23">
        <v>3237</v>
      </c>
      <c r="B3238" s="5" t="s">
        <v>0</v>
      </c>
      <c r="C3238" s="3" t="s">
        <v>46</v>
      </c>
      <c r="D3238" s="3" t="s">
        <v>46</v>
      </c>
      <c r="E3238" s="3" t="s">
        <v>47</v>
      </c>
      <c r="F3238" s="3" t="s">
        <v>18</v>
      </c>
      <c r="G3238" s="3">
        <v>30</v>
      </c>
      <c r="H3238" s="3" t="s">
        <v>17</v>
      </c>
      <c r="I3238" s="3" t="s">
        <v>13</v>
      </c>
      <c r="J3238" s="3">
        <v>91</v>
      </c>
      <c r="K3238" s="3">
        <v>44</v>
      </c>
      <c r="L3238" s="3">
        <v>0</v>
      </c>
      <c r="M3238" s="4">
        <f>PI()*(K3238/2)^2/1000+PI()*(L3238/2)^2/1000</f>
        <v>1.5205308443374599</v>
      </c>
      <c r="N3238" s="33">
        <v>0</v>
      </c>
      <c r="O3238" s="3">
        <v>4</v>
      </c>
      <c r="P3238" s="6">
        <v>7.6529999999999996</v>
      </c>
      <c r="Q3238" s="6">
        <v>18.21</v>
      </c>
      <c r="R3238" s="6">
        <v>17.751000000000001</v>
      </c>
      <c r="S3238" s="6">
        <v>0</v>
      </c>
      <c r="T3238" s="6">
        <f>R3238-S3238</f>
        <v>17.751000000000001</v>
      </c>
      <c r="U3238" s="6">
        <f>T3238</f>
        <v>17.751000000000001</v>
      </c>
      <c r="V3238" s="6">
        <f>U3238-S3238</f>
        <v>17.751000000000001</v>
      </c>
      <c r="W3238" s="6">
        <f>100 - (1 - (((U3238-T3238)/U3238)+(S3238/T3238)))*100</f>
        <v>0</v>
      </c>
      <c r="X3238" s="23">
        <v>17.879000000000001</v>
      </c>
      <c r="Y3238" s="13">
        <f>(X3238-U3238)/U3238*100</f>
        <v>0.72108613599233906</v>
      </c>
      <c r="Z3238" s="14">
        <f>IF(W3238&gt;10,"NA",Y3238)</f>
        <v>0.72108613599233906</v>
      </c>
    </row>
    <row r="3239" spans="1:26" ht="19" x14ac:dyDescent="0.25">
      <c r="A3239" s="23">
        <v>3238</v>
      </c>
      <c r="B3239" s="5" t="s">
        <v>0</v>
      </c>
      <c r="C3239" s="3" t="s">
        <v>46</v>
      </c>
      <c r="D3239" s="3" t="s">
        <v>46</v>
      </c>
      <c r="E3239" s="3" t="s">
        <v>47</v>
      </c>
      <c r="F3239" s="3" t="s">
        <v>18</v>
      </c>
      <c r="G3239" s="3">
        <v>30</v>
      </c>
      <c r="H3239" s="3" t="s">
        <v>17</v>
      </c>
      <c r="I3239" s="3" t="s">
        <v>13</v>
      </c>
      <c r="J3239" s="3">
        <v>91</v>
      </c>
      <c r="K3239" s="3">
        <v>44</v>
      </c>
      <c r="L3239" s="3">
        <v>0</v>
      </c>
      <c r="M3239" s="4">
        <f>PI()*(K3239/2)^2/1000+PI()*(L3239/2)^2/1000</f>
        <v>1.5205308443374599</v>
      </c>
      <c r="N3239" s="33">
        <v>0</v>
      </c>
      <c r="O3239" s="3">
        <v>5</v>
      </c>
      <c r="P3239" s="6">
        <v>4.96</v>
      </c>
      <c r="Q3239" s="6">
        <v>6.9850000000000003</v>
      </c>
      <c r="R3239" s="6">
        <v>6.55</v>
      </c>
      <c r="S3239" s="6">
        <v>0</v>
      </c>
      <c r="T3239" s="6">
        <f>R3239-S3239</f>
        <v>6.55</v>
      </c>
      <c r="U3239" s="6">
        <f>T3239</f>
        <v>6.55</v>
      </c>
      <c r="V3239" s="6">
        <f>U3239-S3239</f>
        <v>6.55</v>
      </c>
      <c r="W3239" s="6">
        <f>100 - (1 - (((U3239-T3239)/U3239)+(S3239/T3239)))*100</f>
        <v>0</v>
      </c>
      <c r="X3239" s="23">
        <v>6.6059999999999999</v>
      </c>
      <c r="Y3239" s="13">
        <f>(X3239-U3239)/U3239*100</f>
        <v>0.85496183206106946</v>
      </c>
      <c r="Z3239" s="14">
        <f>IF(W3239&gt;10,"NA",Y3239)</f>
        <v>0.85496183206106946</v>
      </c>
    </row>
    <row r="3240" spans="1:26" ht="19" x14ac:dyDescent="0.25">
      <c r="A3240" s="23">
        <v>3239</v>
      </c>
      <c r="B3240" s="5" t="s">
        <v>0</v>
      </c>
      <c r="C3240" s="3" t="s">
        <v>46</v>
      </c>
      <c r="D3240" s="3" t="s">
        <v>46</v>
      </c>
      <c r="E3240" s="3" t="s">
        <v>47</v>
      </c>
      <c r="F3240" s="3" t="s">
        <v>18</v>
      </c>
      <c r="G3240" s="3">
        <v>30</v>
      </c>
      <c r="H3240" s="3" t="s">
        <v>17</v>
      </c>
      <c r="I3240" s="3" t="s">
        <v>13</v>
      </c>
      <c r="J3240" s="3">
        <v>91</v>
      </c>
      <c r="K3240" s="3">
        <v>44</v>
      </c>
      <c r="L3240" s="3">
        <v>0</v>
      </c>
      <c r="M3240" s="4">
        <f>PI()*(K3240/2)^2/1000+PI()*(L3240/2)^2/1000</f>
        <v>1.5205308443374599</v>
      </c>
      <c r="N3240" s="33">
        <v>0</v>
      </c>
      <c r="O3240" s="3">
        <v>6</v>
      </c>
      <c r="P3240" s="6">
        <v>7.1420000000000003</v>
      </c>
      <c r="Q3240" s="6">
        <v>15.108000000000001</v>
      </c>
      <c r="R3240" s="6">
        <v>14.654999999999999</v>
      </c>
      <c r="S3240" s="6">
        <v>0</v>
      </c>
      <c r="T3240" s="6">
        <f>R3240-S3240</f>
        <v>14.654999999999999</v>
      </c>
      <c r="U3240" s="6">
        <f>T3240</f>
        <v>14.654999999999999</v>
      </c>
      <c r="V3240" s="6">
        <f>U3240-S3240</f>
        <v>14.654999999999999</v>
      </c>
      <c r="W3240" s="6">
        <f>100 - (1 - (((U3240-T3240)/U3240)+(S3240/T3240)))*100</f>
        <v>0</v>
      </c>
      <c r="X3240" s="23">
        <v>14.824</v>
      </c>
      <c r="Y3240" s="13">
        <f>(X3240-U3240)/U3240*100</f>
        <v>1.1531900375298565</v>
      </c>
      <c r="Z3240" s="14">
        <f>IF(W3240&gt;10,"NA",Y3240)</f>
        <v>1.1531900375298565</v>
      </c>
    </row>
    <row r="3241" spans="1:26" ht="19" x14ac:dyDescent="0.25">
      <c r="A3241" s="23">
        <v>3240</v>
      </c>
      <c r="B3241" s="5" t="s">
        <v>0</v>
      </c>
      <c r="C3241" s="3" t="s">
        <v>46</v>
      </c>
      <c r="D3241" s="3" t="s">
        <v>46</v>
      </c>
      <c r="E3241" s="3" t="s">
        <v>47</v>
      </c>
      <c r="F3241" s="3" t="s">
        <v>18</v>
      </c>
      <c r="G3241" s="3">
        <v>30</v>
      </c>
      <c r="H3241" s="3" t="s">
        <v>17</v>
      </c>
      <c r="I3241" s="3" t="s">
        <v>13</v>
      </c>
      <c r="J3241" s="3">
        <v>91</v>
      </c>
      <c r="K3241" s="3">
        <v>44</v>
      </c>
      <c r="L3241" s="3">
        <v>0</v>
      </c>
      <c r="M3241" s="4">
        <f>PI()*(K3241/2)^2/1000+PI()*(L3241/2)^2/1000</f>
        <v>1.5205308443374599</v>
      </c>
      <c r="N3241" s="33">
        <v>0</v>
      </c>
      <c r="O3241" s="3">
        <v>7</v>
      </c>
      <c r="P3241" s="6">
        <v>6.72</v>
      </c>
      <c r="Q3241" s="6">
        <v>12.616</v>
      </c>
      <c r="R3241" s="6">
        <v>12.218999999999999</v>
      </c>
      <c r="S3241" s="6">
        <v>0</v>
      </c>
      <c r="T3241" s="6">
        <f>R3241-S3241</f>
        <v>12.218999999999999</v>
      </c>
      <c r="U3241" s="6">
        <f>T3241</f>
        <v>12.218999999999999</v>
      </c>
      <c r="V3241" s="6">
        <f>U3241-S3241</f>
        <v>12.218999999999999</v>
      </c>
      <c r="W3241" s="6">
        <f>100 - (1 - (((U3241-T3241)/U3241)+(S3241/T3241)))*100</f>
        <v>0</v>
      </c>
      <c r="X3241" s="23">
        <v>12.367000000000001</v>
      </c>
      <c r="Y3241" s="13">
        <f>(X3241-U3241)/U3241*100</f>
        <v>1.2112284147639043</v>
      </c>
      <c r="Z3241" s="14">
        <f>IF(W3241&gt;10,"NA",Y3241)</f>
        <v>1.2112284147639043</v>
      </c>
    </row>
    <row r="3242" spans="1:26" ht="19" x14ac:dyDescent="0.25">
      <c r="A3242" s="23">
        <v>3241</v>
      </c>
      <c r="B3242" s="5" t="s">
        <v>0</v>
      </c>
      <c r="C3242" s="3" t="s">
        <v>46</v>
      </c>
      <c r="D3242" s="3" t="s">
        <v>46</v>
      </c>
      <c r="E3242" s="3" t="s">
        <v>47</v>
      </c>
      <c r="F3242" s="3" t="s">
        <v>18</v>
      </c>
      <c r="G3242" s="3">
        <v>30</v>
      </c>
      <c r="H3242" s="3" t="s">
        <v>17</v>
      </c>
      <c r="I3242" s="3" t="s">
        <v>13</v>
      </c>
      <c r="J3242" s="3">
        <v>91</v>
      </c>
      <c r="K3242" s="3">
        <v>44</v>
      </c>
      <c r="L3242" s="3">
        <v>0</v>
      </c>
      <c r="M3242" s="4">
        <f>PI()*(K3242/2)^2/1000+PI()*(L3242/2)^2/1000</f>
        <v>1.5205308443374599</v>
      </c>
      <c r="N3242" s="33">
        <v>0</v>
      </c>
      <c r="O3242" s="3">
        <v>8</v>
      </c>
      <c r="P3242" s="6">
        <v>7.4290000000000003</v>
      </c>
      <c r="Q3242" s="6">
        <v>15.939</v>
      </c>
      <c r="R3242" s="6">
        <v>15.515000000000001</v>
      </c>
      <c r="S3242" s="6">
        <v>0</v>
      </c>
      <c r="T3242" s="6">
        <f>R3242-S3242</f>
        <v>15.515000000000001</v>
      </c>
      <c r="U3242" s="6">
        <f>T3242</f>
        <v>15.515000000000001</v>
      </c>
      <c r="V3242" s="6">
        <f>U3242-S3242</f>
        <v>15.515000000000001</v>
      </c>
      <c r="W3242" s="6">
        <f>100 - (1 - (((U3242-T3242)/U3242)+(S3242/T3242)))*100</f>
        <v>0</v>
      </c>
      <c r="X3242" s="23">
        <v>15.641999999999999</v>
      </c>
      <c r="Y3242" s="13">
        <f>(X3242-U3242)/U3242*100</f>
        <v>0.81856268127617726</v>
      </c>
      <c r="Z3242" s="14">
        <f>IF(W3242&gt;10,"NA",Y3242)</f>
        <v>0.81856268127617726</v>
      </c>
    </row>
    <row r="3243" spans="1:26" ht="19" x14ac:dyDescent="0.25">
      <c r="A3243" s="23">
        <v>3242</v>
      </c>
      <c r="B3243" s="5" t="s">
        <v>0</v>
      </c>
      <c r="C3243" s="3" t="s">
        <v>46</v>
      </c>
      <c r="D3243" s="3" t="s">
        <v>46</v>
      </c>
      <c r="E3243" s="3" t="s">
        <v>47</v>
      </c>
      <c r="F3243" s="3" t="s">
        <v>18</v>
      </c>
      <c r="G3243" s="3">
        <v>30</v>
      </c>
      <c r="H3243" s="3" t="s">
        <v>17</v>
      </c>
      <c r="I3243" s="3" t="s">
        <v>13</v>
      </c>
      <c r="J3243" s="3">
        <v>91</v>
      </c>
      <c r="K3243" s="3">
        <v>44</v>
      </c>
      <c r="L3243" s="3">
        <v>0</v>
      </c>
      <c r="M3243" s="4">
        <f>PI()*(K3243/2)^2/1000+PI()*(L3243/2)^2/1000</f>
        <v>1.5205308443374599</v>
      </c>
      <c r="N3243" s="33">
        <v>0</v>
      </c>
      <c r="O3243" s="3">
        <v>9</v>
      </c>
      <c r="P3243" s="6">
        <v>7.3680000000000003</v>
      </c>
      <c r="Q3243" s="6">
        <v>15.961</v>
      </c>
      <c r="R3243" s="6">
        <v>15.515000000000001</v>
      </c>
      <c r="S3243" s="6">
        <v>0</v>
      </c>
      <c r="T3243" s="6">
        <f>R3243-S3243</f>
        <v>15.515000000000001</v>
      </c>
      <c r="U3243" s="6">
        <v>15.769</v>
      </c>
      <c r="V3243" s="6">
        <f>U3243-S3243</f>
        <v>15.769</v>
      </c>
      <c r="W3243" s="6">
        <f>100 - (1 - (((U3243-T3243)/U3243)+(S3243/T3243)))*100</f>
        <v>1.6107552793455397</v>
      </c>
      <c r="X3243" s="23">
        <v>15.987</v>
      </c>
      <c r="Y3243" s="13">
        <f>(X3243-U3243)/U3243*100</f>
        <v>1.3824592555012998</v>
      </c>
      <c r="Z3243" s="14">
        <f>IF(W3243&gt;10,"NA",Y3243)</f>
        <v>1.3824592555012998</v>
      </c>
    </row>
    <row r="3244" spans="1:26" ht="19" x14ac:dyDescent="0.25">
      <c r="A3244" s="23">
        <v>3243</v>
      </c>
      <c r="B3244" s="5" t="s">
        <v>0</v>
      </c>
      <c r="C3244" s="3" t="s">
        <v>46</v>
      </c>
      <c r="D3244" s="3" t="s">
        <v>46</v>
      </c>
      <c r="E3244" s="3" t="s">
        <v>47</v>
      </c>
      <c r="F3244" s="3" t="s">
        <v>18</v>
      </c>
      <c r="G3244" s="3">
        <v>30</v>
      </c>
      <c r="H3244" s="3" t="s">
        <v>17</v>
      </c>
      <c r="I3244" s="3" t="s">
        <v>13</v>
      </c>
      <c r="J3244" s="3">
        <v>91</v>
      </c>
      <c r="K3244" s="3">
        <v>44</v>
      </c>
      <c r="L3244" s="3">
        <v>0</v>
      </c>
      <c r="M3244" s="4">
        <f>PI()*(K3244/2)^2/1000+PI()*(L3244/2)^2/1000</f>
        <v>1.5205308443374599</v>
      </c>
      <c r="N3244" s="33">
        <v>0</v>
      </c>
      <c r="O3244" s="3">
        <v>10</v>
      </c>
      <c r="P3244" s="6">
        <v>6.94</v>
      </c>
      <c r="Q3244" s="6">
        <v>15.14</v>
      </c>
      <c r="R3244" s="6">
        <v>14.717000000000001</v>
      </c>
      <c r="S3244" s="6">
        <v>0</v>
      </c>
      <c r="T3244" s="6">
        <f>R3244-S3244</f>
        <v>14.717000000000001</v>
      </c>
      <c r="U3244" s="6">
        <f>T3244</f>
        <v>14.717000000000001</v>
      </c>
      <c r="V3244" s="6">
        <f>U3244-S3244</f>
        <v>14.717000000000001</v>
      </c>
      <c r="W3244" s="6">
        <f>100 - (1 - (((U3244-T3244)/U3244)+(S3244/T3244)))*100</f>
        <v>0</v>
      </c>
      <c r="X3244" s="23">
        <v>14.847</v>
      </c>
      <c r="Y3244" s="13">
        <f>(X3244-U3244)/U3244*100</f>
        <v>0.88333220085614594</v>
      </c>
      <c r="Z3244" s="14">
        <f>IF(W3244&gt;10,"NA",Y3244)</f>
        <v>0.88333220085614594</v>
      </c>
    </row>
    <row r="3245" spans="1:26" ht="19" x14ac:dyDescent="0.25">
      <c r="A3245" s="23">
        <v>3244</v>
      </c>
      <c r="B3245" s="5" t="s">
        <v>0</v>
      </c>
      <c r="C3245" s="3" t="s">
        <v>46</v>
      </c>
      <c r="D3245" s="3" t="s">
        <v>46</v>
      </c>
      <c r="E3245" s="3" t="s">
        <v>47</v>
      </c>
      <c r="F3245" s="3" t="s">
        <v>18</v>
      </c>
      <c r="G3245" s="3">
        <v>30</v>
      </c>
      <c r="H3245" s="3" t="s">
        <v>17</v>
      </c>
      <c r="I3245" s="3" t="s">
        <v>13</v>
      </c>
      <c r="J3245" s="3">
        <v>91</v>
      </c>
      <c r="K3245" s="3">
        <v>44</v>
      </c>
      <c r="L3245" s="3">
        <v>0</v>
      </c>
      <c r="M3245" s="4">
        <f>PI()*(K3245/2)^2/1000+PI()*(L3245/2)^2/1000</f>
        <v>1.5205308443374599</v>
      </c>
      <c r="N3245" s="33">
        <v>0</v>
      </c>
      <c r="O3245" s="3">
        <v>11</v>
      </c>
      <c r="P3245" s="6">
        <v>7.16</v>
      </c>
      <c r="Q3245" s="6">
        <v>15.835000000000001</v>
      </c>
      <c r="R3245" s="6">
        <v>15.382999999999999</v>
      </c>
      <c r="S3245" s="6">
        <v>0</v>
      </c>
      <c r="T3245" s="6">
        <f>R3245-S3245</f>
        <v>15.382999999999999</v>
      </c>
      <c r="U3245" s="6">
        <v>15.558</v>
      </c>
      <c r="V3245" s="6">
        <f>U3245-S3245</f>
        <v>15.558</v>
      </c>
      <c r="W3245" s="6">
        <f>100 - (1 - (((U3245-T3245)/U3245)+(S3245/T3245)))*100</f>
        <v>1.1248232420619644</v>
      </c>
      <c r="X3245" s="23">
        <v>15.731</v>
      </c>
      <c r="Y3245" s="13">
        <f>(X3245-U3245)/U3245*100</f>
        <v>1.1119681192955395</v>
      </c>
      <c r="Z3245" s="14">
        <f>IF(W3245&gt;10,"NA",Y3245)</f>
        <v>1.1119681192955395</v>
      </c>
    </row>
    <row r="3246" spans="1:26" ht="19" x14ac:dyDescent="0.25">
      <c r="A3246" s="23">
        <v>3245</v>
      </c>
      <c r="B3246" s="5" t="s">
        <v>0</v>
      </c>
      <c r="C3246" s="3" t="s">
        <v>46</v>
      </c>
      <c r="D3246" s="3" t="s">
        <v>46</v>
      </c>
      <c r="E3246" s="3" t="s">
        <v>47</v>
      </c>
      <c r="F3246" s="3" t="s">
        <v>18</v>
      </c>
      <c r="G3246" s="3">
        <v>30</v>
      </c>
      <c r="H3246" s="3" t="s">
        <v>17</v>
      </c>
      <c r="I3246" s="3" t="s">
        <v>13</v>
      </c>
      <c r="J3246" s="3">
        <v>91</v>
      </c>
      <c r="K3246" s="3">
        <v>44</v>
      </c>
      <c r="L3246" s="3">
        <v>0</v>
      </c>
      <c r="M3246" s="4">
        <f>PI()*(K3246/2)^2/1000+PI()*(L3246/2)^2/1000</f>
        <v>1.5205308443374599</v>
      </c>
      <c r="N3246" s="33">
        <v>0</v>
      </c>
      <c r="O3246" s="3">
        <v>12</v>
      </c>
      <c r="P3246" s="6">
        <v>7.4370000000000003</v>
      </c>
      <c r="Q3246" s="6">
        <v>17.167000000000002</v>
      </c>
      <c r="R3246" s="6">
        <v>16.73</v>
      </c>
      <c r="S3246" s="6">
        <v>0</v>
      </c>
      <c r="T3246" s="6">
        <f>R3246-S3246</f>
        <v>16.73</v>
      </c>
      <c r="U3246" s="6">
        <f>T3246</f>
        <v>16.73</v>
      </c>
      <c r="V3246" s="6">
        <f>U3246-S3246</f>
        <v>16.73</v>
      </c>
      <c r="W3246" s="6">
        <f>100 - (1 - (((U3246-T3246)/U3246)+(S3246/T3246)))*100</f>
        <v>0</v>
      </c>
      <c r="X3246" s="23">
        <v>16.73</v>
      </c>
      <c r="Y3246" s="13">
        <f>(X3246-U3246)/U3246*100</f>
        <v>0</v>
      </c>
      <c r="Z3246" s="14">
        <f>IF(W3246&gt;10,"NA",Y3246)</f>
        <v>0</v>
      </c>
    </row>
    <row r="3247" spans="1:26" ht="19" x14ac:dyDescent="0.25">
      <c r="A3247" s="23">
        <v>3246</v>
      </c>
      <c r="B3247" s="5" t="s">
        <v>0</v>
      </c>
      <c r="C3247" s="3" t="s">
        <v>46</v>
      </c>
      <c r="D3247" s="3" t="s">
        <v>46</v>
      </c>
      <c r="E3247" s="3" t="s">
        <v>47</v>
      </c>
      <c r="F3247" s="3" t="s">
        <v>18</v>
      </c>
      <c r="G3247" s="3">
        <v>31</v>
      </c>
      <c r="H3247" s="3" t="s">
        <v>9</v>
      </c>
      <c r="I3247" s="3" t="s">
        <v>57</v>
      </c>
      <c r="J3247" s="3">
        <v>282</v>
      </c>
      <c r="K3247" s="3">
        <v>29</v>
      </c>
      <c r="L3247" s="3">
        <v>0</v>
      </c>
      <c r="M3247" s="4">
        <f>PI()*(K3247/2)^2/1000+PI()*(L3247/2)^2/1000</f>
        <v>0.660519855417254</v>
      </c>
      <c r="N3247" s="33">
        <v>0</v>
      </c>
      <c r="O3247" s="3">
        <v>1</v>
      </c>
      <c r="P3247" s="6">
        <v>4.2560000000000002</v>
      </c>
      <c r="Q3247" s="6">
        <v>5.7770000000000001</v>
      </c>
      <c r="R3247" s="6">
        <v>5.5090000000000003</v>
      </c>
      <c r="S3247" s="6">
        <v>0</v>
      </c>
      <c r="T3247" s="6">
        <f>R3247-S3247</f>
        <v>5.5090000000000003</v>
      </c>
      <c r="U3247" s="6">
        <v>5.5090000000000003</v>
      </c>
      <c r="V3247" s="6">
        <f>U3247-S3247</f>
        <v>5.5090000000000003</v>
      </c>
      <c r="W3247" s="6">
        <f>100 - (1 - (((U3247-T3247)/U3247)+(S3247/T3247)))*100</f>
        <v>0</v>
      </c>
      <c r="X3247" s="13">
        <v>5.63</v>
      </c>
      <c r="Y3247" s="13">
        <f>(X3247-U3247)/U3247*100</f>
        <v>2.1964058812851612</v>
      </c>
      <c r="Z3247" s="14">
        <f>IF(W3247&gt;10,"NA",Y3247)</f>
        <v>2.1964058812851612</v>
      </c>
    </row>
    <row r="3248" spans="1:26" ht="19" x14ac:dyDescent="0.25">
      <c r="A3248" s="23">
        <v>3247</v>
      </c>
      <c r="B3248" s="5" t="s">
        <v>0</v>
      </c>
      <c r="C3248" s="3" t="s">
        <v>46</v>
      </c>
      <c r="D3248" s="3" t="s">
        <v>46</v>
      </c>
      <c r="E3248" s="3" t="s">
        <v>47</v>
      </c>
      <c r="F3248" s="3" t="s">
        <v>18</v>
      </c>
      <c r="G3248" s="3">
        <v>31</v>
      </c>
      <c r="H3248" s="3" t="s">
        <v>9</v>
      </c>
      <c r="I3248" s="3" t="s">
        <v>57</v>
      </c>
      <c r="J3248" s="3">
        <v>282</v>
      </c>
      <c r="K3248" s="3">
        <v>29</v>
      </c>
      <c r="L3248" s="3">
        <v>0</v>
      </c>
      <c r="M3248" s="4">
        <f>PI()*(K3248/2)^2/1000+PI()*(L3248/2)^2/1000</f>
        <v>0.660519855417254</v>
      </c>
      <c r="N3248" s="33">
        <v>0</v>
      </c>
      <c r="O3248" s="3">
        <v>2</v>
      </c>
      <c r="P3248" s="6">
        <v>6.6559999999999997</v>
      </c>
      <c r="Q3248" s="6">
        <v>13.882999999999999</v>
      </c>
      <c r="R3248" s="6">
        <v>13.558</v>
      </c>
      <c r="S3248" s="6">
        <v>0</v>
      </c>
      <c r="T3248" s="6">
        <f>R3248-S3248</f>
        <v>13.558</v>
      </c>
      <c r="U3248" s="6">
        <v>13.709</v>
      </c>
      <c r="V3248" s="6">
        <f>U3248-S3248</f>
        <v>13.709</v>
      </c>
      <c r="W3248" s="6">
        <f>100 - (1 - (((U3248-T3248)/U3248)+(S3248/T3248)))*100</f>
        <v>1.1014661900941007</v>
      </c>
      <c r="X3248" s="13">
        <v>13.933999999999999</v>
      </c>
      <c r="Y3248" s="13">
        <f>(X3248-U3248)/U3248*100</f>
        <v>1.6412575680210058</v>
      </c>
      <c r="Z3248" s="14">
        <f>IF(W3248&gt;10,"NA",Y3248)</f>
        <v>1.6412575680210058</v>
      </c>
    </row>
    <row r="3249" spans="1:26" ht="19" x14ac:dyDescent="0.25">
      <c r="A3249" s="23">
        <v>3248</v>
      </c>
      <c r="B3249" s="5" t="s">
        <v>0</v>
      </c>
      <c r="C3249" s="3" t="s">
        <v>46</v>
      </c>
      <c r="D3249" s="3" t="s">
        <v>46</v>
      </c>
      <c r="E3249" s="3" t="s">
        <v>47</v>
      </c>
      <c r="F3249" s="3" t="s">
        <v>18</v>
      </c>
      <c r="G3249" s="3">
        <v>31</v>
      </c>
      <c r="H3249" s="3" t="s">
        <v>9</v>
      </c>
      <c r="I3249" s="3" t="s">
        <v>57</v>
      </c>
      <c r="J3249" s="3">
        <v>282</v>
      </c>
      <c r="K3249" s="3">
        <v>29</v>
      </c>
      <c r="L3249" s="3">
        <v>0</v>
      </c>
      <c r="M3249" s="4">
        <f>PI()*(K3249/2)^2/1000+PI()*(L3249/2)^2/1000</f>
        <v>0.660519855417254</v>
      </c>
      <c r="N3249" s="33">
        <v>0</v>
      </c>
      <c r="O3249" s="3">
        <v>3</v>
      </c>
      <c r="P3249" s="6">
        <v>6.859</v>
      </c>
      <c r="Q3249" s="6">
        <v>14.677</v>
      </c>
      <c r="R3249" s="6">
        <v>14.39</v>
      </c>
      <c r="S3249" s="6">
        <v>0</v>
      </c>
      <c r="T3249" s="6">
        <f>R3249-S3249</f>
        <v>14.39</v>
      </c>
      <c r="U3249" s="6">
        <v>15.045</v>
      </c>
      <c r="V3249" s="6">
        <f>U3249-S3249</f>
        <v>15.045</v>
      </c>
      <c r="W3249" s="6">
        <f>100 - (1 - (((U3249-T3249)/U3249)+(S3249/T3249)))*100</f>
        <v>4.3536058491193046</v>
      </c>
      <c r="X3249" s="13">
        <v>15.285</v>
      </c>
      <c r="Y3249" s="13">
        <f>(X3249-U3249)/U3249*100</f>
        <v>1.5952143569292137</v>
      </c>
      <c r="Z3249" s="14">
        <f>IF(W3249&gt;10,"NA",Y3249)</f>
        <v>1.5952143569292137</v>
      </c>
    </row>
    <row r="3250" spans="1:26" ht="19" x14ac:dyDescent="0.25">
      <c r="A3250" s="23">
        <v>3249</v>
      </c>
      <c r="B3250" s="5" t="s">
        <v>0</v>
      </c>
      <c r="C3250" s="3" t="s">
        <v>46</v>
      </c>
      <c r="D3250" s="3" t="s">
        <v>46</v>
      </c>
      <c r="E3250" s="3" t="s">
        <v>47</v>
      </c>
      <c r="F3250" s="3" t="s">
        <v>18</v>
      </c>
      <c r="G3250" s="3">
        <v>31</v>
      </c>
      <c r="H3250" s="3" t="s">
        <v>9</v>
      </c>
      <c r="I3250" s="3" t="s">
        <v>57</v>
      </c>
      <c r="J3250" s="3">
        <v>282</v>
      </c>
      <c r="K3250" s="3">
        <v>29</v>
      </c>
      <c r="L3250" s="3">
        <v>0</v>
      </c>
      <c r="M3250" s="4">
        <f>PI()*(K3250/2)^2/1000+PI()*(L3250/2)^2/1000</f>
        <v>0.660519855417254</v>
      </c>
      <c r="N3250" s="33">
        <v>0</v>
      </c>
      <c r="O3250" s="3">
        <v>4</v>
      </c>
      <c r="P3250" s="6">
        <v>6.3380000000000001</v>
      </c>
      <c r="Q3250" s="6">
        <v>11.862</v>
      </c>
      <c r="R3250" s="6">
        <v>11.503</v>
      </c>
      <c r="S3250" s="6">
        <v>0</v>
      </c>
      <c r="T3250" s="6">
        <f>R3250-S3250</f>
        <v>11.503</v>
      </c>
      <c r="U3250" s="6">
        <v>11.667</v>
      </c>
      <c r="V3250" s="6">
        <f>U3250-S3250</f>
        <v>11.667</v>
      </c>
      <c r="W3250" s="6">
        <f>100 - (1 - (((U3250-T3250)/U3250)+(S3250/T3250)))*100</f>
        <v>1.4056741235964694</v>
      </c>
      <c r="X3250" s="13">
        <v>11.904</v>
      </c>
      <c r="Y3250" s="13">
        <f>(X3250-U3250)/U3250*100</f>
        <v>2.0313705322705076</v>
      </c>
      <c r="Z3250" s="14">
        <f>IF(W3250&gt;10,"NA",Y3250)</f>
        <v>2.0313705322705076</v>
      </c>
    </row>
    <row r="3251" spans="1:26" ht="19" x14ac:dyDescent="0.25">
      <c r="A3251" s="23">
        <v>3250</v>
      </c>
      <c r="B3251" s="5" t="s">
        <v>0</v>
      </c>
      <c r="C3251" s="3" t="s">
        <v>46</v>
      </c>
      <c r="D3251" s="3" t="s">
        <v>46</v>
      </c>
      <c r="E3251" s="3" t="s">
        <v>47</v>
      </c>
      <c r="F3251" s="3" t="s">
        <v>18</v>
      </c>
      <c r="G3251" s="3">
        <v>31</v>
      </c>
      <c r="H3251" s="3" t="s">
        <v>9</v>
      </c>
      <c r="I3251" s="3" t="s">
        <v>57</v>
      </c>
      <c r="J3251" s="3">
        <v>282</v>
      </c>
      <c r="K3251" s="3">
        <v>29</v>
      </c>
      <c r="L3251" s="3">
        <v>0</v>
      </c>
      <c r="M3251" s="4">
        <f>PI()*(K3251/2)^2/1000+PI()*(L3251/2)^2/1000</f>
        <v>0.660519855417254</v>
      </c>
      <c r="N3251" s="33">
        <v>0</v>
      </c>
      <c r="O3251" s="3">
        <v>5</v>
      </c>
      <c r="P3251" s="6">
        <v>4.9320000000000004</v>
      </c>
      <c r="Q3251" s="6">
        <v>10.87</v>
      </c>
      <c r="R3251" s="6">
        <v>10.513</v>
      </c>
      <c r="S3251" s="6">
        <v>0</v>
      </c>
      <c r="T3251" s="6">
        <f>R3251-S3251</f>
        <v>10.513</v>
      </c>
      <c r="U3251" s="6">
        <v>10.73</v>
      </c>
      <c r="V3251" s="6">
        <f>U3251-S3251</f>
        <v>10.73</v>
      </c>
      <c r="W3251" s="6">
        <f>100 - (1 - (((U3251-T3251)/U3251)+(S3251/T3251)))*100</f>
        <v>2.0223671947809976</v>
      </c>
      <c r="X3251" s="13">
        <v>10.79</v>
      </c>
      <c r="Y3251" s="13">
        <f>(X3251-U3251)/U3251*100</f>
        <v>0.55917986952468512</v>
      </c>
      <c r="Z3251" s="14">
        <f>IF(W3251&gt;10,"NA",Y3251)</f>
        <v>0.55917986952468512</v>
      </c>
    </row>
    <row r="3252" spans="1:26" ht="19" x14ac:dyDescent="0.25">
      <c r="A3252" s="23">
        <v>3251</v>
      </c>
      <c r="B3252" s="5" t="s">
        <v>0</v>
      </c>
      <c r="C3252" s="3" t="s">
        <v>46</v>
      </c>
      <c r="D3252" s="3" t="s">
        <v>46</v>
      </c>
      <c r="E3252" s="3" t="s">
        <v>47</v>
      </c>
      <c r="F3252" s="3" t="s">
        <v>18</v>
      </c>
      <c r="G3252" s="3">
        <v>31</v>
      </c>
      <c r="H3252" s="3" t="s">
        <v>9</v>
      </c>
      <c r="I3252" s="3" t="s">
        <v>57</v>
      </c>
      <c r="J3252" s="3">
        <v>282</v>
      </c>
      <c r="K3252" s="3">
        <v>29</v>
      </c>
      <c r="L3252" s="3">
        <v>0</v>
      </c>
      <c r="M3252" s="4">
        <f>PI()*(K3252/2)^2/1000+PI()*(L3252/2)^2/1000</f>
        <v>0.660519855417254</v>
      </c>
      <c r="N3252" s="33">
        <v>0</v>
      </c>
      <c r="O3252" s="3">
        <v>6</v>
      </c>
      <c r="P3252" s="6">
        <v>5.8319999999999999</v>
      </c>
      <c r="Q3252" s="6">
        <v>14.561</v>
      </c>
      <c r="R3252" s="6">
        <v>14.208</v>
      </c>
      <c r="S3252" s="6">
        <v>0</v>
      </c>
      <c r="T3252" s="6">
        <f>R3252-S3252</f>
        <v>14.208</v>
      </c>
      <c r="U3252" s="6">
        <v>14.3</v>
      </c>
      <c r="V3252" s="6">
        <f>U3252-S3252</f>
        <v>14.3</v>
      </c>
      <c r="W3252" s="6">
        <f>100 - (1 - (((U3252-T3252)/U3252)+(S3252/T3252)))*100</f>
        <v>0.64335664335665399</v>
      </c>
      <c r="X3252" s="13">
        <v>14.442</v>
      </c>
      <c r="Y3252" s="13">
        <f>(X3252-U3252)/U3252*100</f>
        <v>0.99300699300698925</v>
      </c>
      <c r="Z3252" s="14">
        <f>IF(W3252&gt;10,"NA",Y3252)</f>
        <v>0.99300699300698925</v>
      </c>
    </row>
    <row r="3253" spans="1:26" ht="19" x14ac:dyDescent="0.25">
      <c r="A3253" s="23">
        <v>3252</v>
      </c>
      <c r="B3253" s="5" t="s">
        <v>0</v>
      </c>
      <c r="C3253" s="3" t="s">
        <v>46</v>
      </c>
      <c r="D3253" s="3" t="s">
        <v>46</v>
      </c>
      <c r="E3253" s="3" t="s">
        <v>47</v>
      </c>
      <c r="F3253" s="3" t="s">
        <v>18</v>
      </c>
      <c r="G3253" s="3">
        <v>31</v>
      </c>
      <c r="H3253" s="3" t="s">
        <v>9</v>
      </c>
      <c r="I3253" s="3" t="s">
        <v>57</v>
      </c>
      <c r="J3253" s="3">
        <v>282</v>
      </c>
      <c r="K3253" s="3">
        <v>29</v>
      </c>
      <c r="L3253" s="3">
        <v>0</v>
      </c>
      <c r="M3253" s="4">
        <f>PI()*(K3253/2)^2/1000+PI()*(L3253/2)^2/1000</f>
        <v>0.660519855417254</v>
      </c>
      <c r="N3253" s="33">
        <v>0</v>
      </c>
      <c r="O3253" s="3">
        <v>7</v>
      </c>
      <c r="P3253" s="6">
        <v>6.8849999999999998</v>
      </c>
      <c r="Q3253" s="6">
        <v>15.693</v>
      </c>
      <c r="R3253" s="6">
        <v>15.332000000000001</v>
      </c>
      <c r="S3253" s="6">
        <v>0</v>
      </c>
      <c r="T3253" s="6">
        <f>R3253-S3253</f>
        <v>15.332000000000001</v>
      </c>
      <c r="U3253" s="6">
        <v>16.091999999999999</v>
      </c>
      <c r="V3253" s="6">
        <f>U3253-S3253</f>
        <v>16.091999999999999</v>
      </c>
      <c r="W3253" s="6">
        <f>100 - (1 - (((U3253-T3253)/U3253)+(S3253/T3253)))*100</f>
        <v>4.7228436490181309</v>
      </c>
      <c r="X3253" s="13">
        <v>16.257000000000001</v>
      </c>
      <c r="Y3253" s="13">
        <f>(X3253-U3253)/U3253*100</f>
        <v>1.0253542132736932</v>
      </c>
      <c r="Z3253" s="14">
        <f>IF(W3253&gt;10,"NA",Y3253)</f>
        <v>1.0253542132736932</v>
      </c>
    </row>
    <row r="3254" spans="1:26" ht="19" x14ac:dyDescent="0.25">
      <c r="A3254" s="23">
        <v>3253</v>
      </c>
      <c r="B3254" s="5" t="s">
        <v>0</v>
      </c>
      <c r="C3254" s="3" t="s">
        <v>46</v>
      </c>
      <c r="D3254" s="3" t="s">
        <v>46</v>
      </c>
      <c r="E3254" s="3" t="s">
        <v>47</v>
      </c>
      <c r="F3254" s="3" t="s">
        <v>18</v>
      </c>
      <c r="G3254" s="3">
        <v>31</v>
      </c>
      <c r="H3254" s="3" t="s">
        <v>9</v>
      </c>
      <c r="I3254" s="3" t="s">
        <v>57</v>
      </c>
      <c r="J3254" s="3">
        <v>282</v>
      </c>
      <c r="K3254" s="3">
        <v>29</v>
      </c>
      <c r="L3254" s="3">
        <v>0</v>
      </c>
      <c r="M3254" s="4">
        <f>PI()*(K3254/2)^2/1000+PI()*(L3254/2)^2/1000</f>
        <v>0.660519855417254</v>
      </c>
      <c r="N3254" s="33">
        <v>0</v>
      </c>
      <c r="O3254" s="3">
        <v>8</v>
      </c>
      <c r="P3254" s="6">
        <v>7.1219999999999999</v>
      </c>
      <c r="Q3254" s="6">
        <v>15.204000000000001</v>
      </c>
      <c r="R3254" s="6">
        <v>14.907999999999999</v>
      </c>
      <c r="S3254" s="6">
        <v>0</v>
      </c>
      <c r="T3254" s="6">
        <f>R3254-S3254</f>
        <v>14.907999999999999</v>
      </c>
      <c r="U3254" s="6">
        <v>15.372</v>
      </c>
      <c r="V3254" s="6">
        <f>U3254-S3254</f>
        <v>15.372</v>
      </c>
      <c r="W3254" s="6">
        <f>100 - (1 - (((U3254-T3254)/U3254)+(S3254/T3254)))*100</f>
        <v>3.018475149622688</v>
      </c>
      <c r="X3254" s="13">
        <v>15.622999999999999</v>
      </c>
      <c r="Y3254" s="13">
        <f>(X3254-U3254)/U3254*100</f>
        <v>1.6328389279208915</v>
      </c>
      <c r="Z3254" s="14">
        <f>IF(W3254&gt;10,"NA",Y3254)</f>
        <v>1.6328389279208915</v>
      </c>
    </row>
    <row r="3255" spans="1:26" ht="19" x14ac:dyDescent="0.25">
      <c r="A3255" s="23">
        <v>3254</v>
      </c>
      <c r="B3255" s="5" t="s">
        <v>0</v>
      </c>
      <c r="C3255" s="3" t="s">
        <v>46</v>
      </c>
      <c r="D3255" s="3" t="s">
        <v>46</v>
      </c>
      <c r="E3255" s="3" t="s">
        <v>47</v>
      </c>
      <c r="F3255" s="3" t="s">
        <v>18</v>
      </c>
      <c r="G3255" s="3">
        <v>31</v>
      </c>
      <c r="H3255" s="3" t="s">
        <v>17</v>
      </c>
      <c r="I3255" s="3" t="s">
        <v>57</v>
      </c>
      <c r="J3255" s="3">
        <v>282</v>
      </c>
      <c r="K3255" s="3">
        <v>29</v>
      </c>
      <c r="L3255" s="3">
        <v>0</v>
      </c>
      <c r="M3255" s="4">
        <f>PI()*(K3255/2)^2/1000+PI()*(L3255/2)^2/1000</f>
        <v>0.660519855417254</v>
      </c>
      <c r="N3255" s="33">
        <v>0</v>
      </c>
      <c r="O3255" s="3">
        <v>1</v>
      </c>
      <c r="P3255" s="6">
        <v>3.7327013095938231</v>
      </c>
      <c r="Q3255" s="6">
        <v>14.46</v>
      </c>
      <c r="R3255" s="6">
        <v>14.148999999999999</v>
      </c>
      <c r="S3255" s="6">
        <v>0</v>
      </c>
      <c r="T3255" s="6">
        <f>R3255-S3255</f>
        <v>14.148999999999999</v>
      </c>
      <c r="U3255" s="6">
        <v>15.592000000000001</v>
      </c>
      <c r="V3255" s="6">
        <f>U3255-S3255</f>
        <v>15.592000000000001</v>
      </c>
      <c r="W3255" s="6">
        <f>100 - (1 - (((U3255-T3255)/U3255)+(S3255/T3255)))*100</f>
        <v>9.2547460236018537</v>
      </c>
      <c r="X3255" s="13">
        <v>15.744</v>
      </c>
      <c r="Y3255" s="13">
        <f>(X3255-U3255)/U3255*100</f>
        <v>0.97485890200102121</v>
      </c>
      <c r="Z3255" s="14">
        <f>IF(W3255&gt;10,"NA",Y3255)</f>
        <v>0.97485890200102121</v>
      </c>
    </row>
    <row r="3256" spans="1:26" ht="19" x14ac:dyDescent="0.25">
      <c r="A3256" s="23">
        <v>3255</v>
      </c>
      <c r="B3256" s="5" t="s">
        <v>0</v>
      </c>
      <c r="C3256" s="3" t="s">
        <v>46</v>
      </c>
      <c r="D3256" s="3" t="s">
        <v>46</v>
      </c>
      <c r="E3256" s="3" t="s">
        <v>47</v>
      </c>
      <c r="F3256" s="3" t="s">
        <v>18</v>
      </c>
      <c r="G3256" s="3">
        <v>31</v>
      </c>
      <c r="H3256" s="3" t="s">
        <v>17</v>
      </c>
      <c r="I3256" s="3" t="s">
        <v>57</v>
      </c>
      <c r="J3256" s="3">
        <v>282</v>
      </c>
      <c r="K3256" s="3">
        <v>29</v>
      </c>
      <c r="L3256" s="3">
        <v>0</v>
      </c>
      <c r="M3256" s="4">
        <f>PI()*(K3256/2)^2/1000+PI()*(L3256/2)^2/1000</f>
        <v>0.660519855417254</v>
      </c>
      <c r="N3256" s="33">
        <v>0</v>
      </c>
      <c r="O3256" s="3">
        <v>2</v>
      </c>
      <c r="P3256" s="6">
        <v>4.0363324390941404</v>
      </c>
      <c r="Q3256" s="6">
        <v>11.257999999999999</v>
      </c>
      <c r="R3256" s="6">
        <v>10.967000000000001</v>
      </c>
      <c r="S3256" s="6">
        <v>0</v>
      </c>
      <c r="T3256" s="6">
        <f>R3256-S3256</f>
        <v>10.967000000000001</v>
      </c>
      <c r="U3256" s="6">
        <v>11.247</v>
      </c>
      <c r="V3256" s="6">
        <f>U3256-S3256</f>
        <v>11.247</v>
      </c>
      <c r="W3256" s="6">
        <f>100 - (1 - (((U3256-T3256)/U3256)+(S3256/T3256)))*100</f>
        <v>2.4895527696274513</v>
      </c>
      <c r="X3256" s="13">
        <v>11.391</v>
      </c>
      <c r="Y3256" s="13">
        <f>(X3256-U3256)/U3256*100</f>
        <v>1.2803414243798357</v>
      </c>
      <c r="Z3256" s="14">
        <f>IF(W3256&gt;10,"NA",Y3256)</f>
        <v>1.2803414243798357</v>
      </c>
    </row>
    <row r="3257" spans="1:26" ht="19" x14ac:dyDescent="0.25">
      <c r="A3257" s="23">
        <v>3256</v>
      </c>
      <c r="B3257" s="5" t="s">
        <v>0</v>
      </c>
      <c r="C3257" s="3" t="s">
        <v>46</v>
      </c>
      <c r="D3257" s="3" t="s">
        <v>46</v>
      </c>
      <c r="E3257" s="3" t="s">
        <v>47</v>
      </c>
      <c r="F3257" s="3" t="s">
        <v>18</v>
      </c>
      <c r="G3257" s="3">
        <v>31</v>
      </c>
      <c r="H3257" s="3" t="s">
        <v>17</v>
      </c>
      <c r="I3257" s="3" t="s">
        <v>57</v>
      </c>
      <c r="J3257" s="3">
        <v>282</v>
      </c>
      <c r="K3257" s="3">
        <v>29</v>
      </c>
      <c r="L3257" s="3">
        <v>0</v>
      </c>
      <c r="M3257" s="4">
        <f>PI()*(K3257/2)^2/1000+PI()*(L3257/2)^2/1000</f>
        <v>0.660519855417254</v>
      </c>
      <c r="N3257" s="33">
        <v>0</v>
      </c>
      <c r="O3257" s="3">
        <v>3</v>
      </c>
      <c r="P3257" s="6">
        <v>4.7042840092435059</v>
      </c>
      <c r="Q3257" s="6">
        <v>10.218999999999999</v>
      </c>
      <c r="R3257" s="6">
        <v>9.9049999999999994</v>
      </c>
      <c r="S3257" s="6">
        <v>0</v>
      </c>
      <c r="T3257" s="6">
        <f>R3257-S3257</f>
        <v>9.9049999999999994</v>
      </c>
      <c r="U3257" s="6">
        <v>9.9819999999999993</v>
      </c>
      <c r="V3257" s="6">
        <f>U3257-S3257</f>
        <v>9.9819999999999993</v>
      </c>
      <c r="W3257" s="6">
        <f>100 - (1 - (((U3257-T3257)/U3257)+(S3257/T3257)))*100</f>
        <v>0.77138849929873743</v>
      </c>
      <c r="X3257" s="13">
        <v>10.154999999999999</v>
      </c>
      <c r="Y3257" s="13">
        <f>(X3257-U3257)/U3257*100</f>
        <v>1.7331196153075541</v>
      </c>
      <c r="Z3257" s="14">
        <f>IF(W3257&gt;10,"NA",Y3257)</f>
        <v>1.7331196153075541</v>
      </c>
    </row>
    <row r="3258" spans="1:26" ht="19" x14ac:dyDescent="0.25">
      <c r="A3258" s="23">
        <v>3257</v>
      </c>
      <c r="B3258" s="5" t="s">
        <v>0</v>
      </c>
      <c r="C3258" s="3" t="s">
        <v>46</v>
      </c>
      <c r="D3258" s="3" t="s">
        <v>46</v>
      </c>
      <c r="E3258" s="3" t="s">
        <v>47</v>
      </c>
      <c r="F3258" s="3" t="s">
        <v>18</v>
      </c>
      <c r="G3258" s="3">
        <v>31</v>
      </c>
      <c r="H3258" s="3" t="s">
        <v>17</v>
      </c>
      <c r="I3258" s="3" t="s">
        <v>57</v>
      </c>
      <c r="J3258" s="3">
        <v>282</v>
      </c>
      <c r="K3258" s="3">
        <v>29</v>
      </c>
      <c r="L3258" s="3">
        <v>0</v>
      </c>
      <c r="M3258" s="4">
        <f>PI()*(K3258/2)^2/1000+PI()*(L3258/2)^2/1000</f>
        <v>0.660519855417254</v>
      </c>
      <c r="N3258" s="33">
        <v>0</v>
      </c>
      <c r="O3258" s="3">
        <v>4</v>
      </c>
      <c r="P3258" s="6">
        <v>4.7728930591764671</v>
      </c>
      <c r="Q3258" s="6">
        <v>9.1750000000000007</v>
      </c>
      <c r="R3258" s="6">
        <v>8.9049999999999994</v>
      </c>
      <c r="S3258" s="6">
        <v>0</v>
      </c>
      <c r="T3258" s="6">
        <f>R3258-S3258</f>
        <v>8.9049999999999994</v>
      </c>
      <c r="U3258" s="6">
        <v>9.1769999999999996</v>
      </c>
      <c r="V3258" s="6">
        <f>U3258-S3258</f>
        <v>9.1769999999999996</v>
      </c>
      <c r="W3258" s="6">
        <f>100 - (1 - (((U3258-T3258)/U3258)+(S3258/T3258)))*100</f>
        <v>2.9639315680505547</v>
      </c>
      <c r="X3258" s="13">
        <v>9.31</v>
      </c>
      <c r="Y3258" s="13">
        <f>(X3258-U3258)/U3258*100</f>
        <v>1.4492753623188503</v>
      </c>
      <c r="Z3258" s="14">
        <f>IF(W3258&gt;10,"NA",Y3258)</f>
        <v>1.4492753623188503</v>
      </c>
    </row>
    <row r="3259" spans="1:26" ht="19" x14ac:dyDescent="0.25">
      <c r="A3259" s="23">
        <v>3258</v>
      </c>
      <c r="B3259" s="5" t="s">
        <v>0</v>
      </c>
      <c r="C3259" s="3" t="s">
        <v>46</v>
      </c>
      <c r="D3259" s="3" t="s">
        <v>46</v>
      </c>
      <c r="E3259" s="3" t="s">
        <v>47</v>
      </c>
      <c r="F3259" s="3" t="s">
        <v>18</v>
      </c>
      <c r="G3259" s="3">
        <v>31</v>
      </c>
      <c r="H3259" s="3" t="s">
        <v>17</v>
      </c>
      <c r="I3259" s="3" t="s">
        <v>57</v>
      </c>
      <c r="J3259" s="3">
        <v>282</v>
      </c>
      <c r="K3259" s="3">
        <v>29</v>
      </c>
      <c r="L3259" s="3">
        <v>0</v>
      </c>
      <c r="M3259" s="4">
        <f>PI()*(K3259/2)^2/1000+PI()*(L3259/2)^2/1000</f>
        <v>0.660519855417254</v>
      </c>
      <c r="N3259" s="33">
        <v>0</v>
      </c>
      <c r="O3259" s="3">
        <v>5</v>
      </c>
      <c r="P3259" s="6">
        <v>6.014659209896184</v>
      </c>
      <c r="Q3259" s="6">
        <v>6.9779999999999998</v>
      </c>
      <c r="R3259" s="6">
        <v>6.7549999999999999</v>
      </c>
      <c r="S3259" s="6">
        <v>0</v>
      </c>
      <c r="T3259" s="6">
        <f>R3259-S3259</f>
        <v>6.7549999999999999</v>
      </c>
      <c r="U3259" s="6">
        <v>7.2960000000000003</v>
      </c>
      <c r="V3259" s="6">
        <f>U3259-S3259</f>
        <v>7.2960000000000003</v>
      </c>
      <c r="W3259" s="6">
        <f>100 - (1 - (((U3259-T3259)/U3259)+(S3259/T3259)))*100</f>
        <v>7.4150219298245759</v>
      </c>
      <c r="X3259" s="13">
        <v>7.34</v>
      </c>
      <c r="Y3259" s="13">
        <f>(X3259-U3259)/U3259*100</f>
        <v>0.60307017543859087</v>
      </c>
      <c r="Z3259" s="14">
        <f>IF(W3259&gt;10,"NA",Y3259)</f>
        <v>0.60307017543859087</v>
      </c>
    </row>
    <row r="3260" spans="1:26" ht="19" x14ac:dyDescent="0.25">
      <c r="A3260" s="23">
        <v>3259</v>
      </c>
      <c r="B3260" s="5" t="s">
        <v>0</v>
      </c>
      <c r="C3260" s="3" t="s">
        <v>46</v>
      </c>
      <c r="D3260" s="3" t="s">
        <v>46</v>
      </c>
      <c r="E3260" s="3" t="s">
        <v>47</v>
      </c>
      <c r="F3260" s="3" t="s">
        <v>18</v>
      </c>
      <c r="G3260" s="3">
        <v>31</v>
      </c>
      <c r="H3260" s="3" t="s">
        <v>17</v>
      </c>
      <c r="I3260" s="3" t="s">
        <v>57</v>
      </c>
      <c r="J3260" s="3">
        <v>282</v>
      </c>
      <c r="K3260" s="3">
        <v>29</v>
      </c>
      <c r="L3260" s="3">
        <v>0</v>
      </c>
      <c r="M3260" s="4">
        <f>PI()*(K3260/2)^2/1000+PI()*(L3260/2)^2/1000</f>
        <v>0.660519855417254</v>
      </c>
      <c r="N3260" s="33">
        <v>0</v>
      </c>
      <c r="O3260" s="3">
        <v>6</v>
      </c>
      <c r="P3260" s="6">
        <v>4.8422036274051727</v>
      </c>
      <c r="Q3260" s="6">
        <v>7.7149999999999999</v>
      </c>
      <c r="R3260" s="6">
        <v>7.4779999999999998</v>
      </c>
      <c r="S3260" s="6">
        <v>0</v>
      </c>
      <c r="T3260" s="6">
        <f>R3260-S3260</f>
        <v>7.4779999999999998</v>
      </c>
      <c r="U3260" s="6">
        <v>7.4779999999999998</v>
      </c>
      <c r="V3260" s="6">
        <f>U3260-S3260</f>
        <v>7.4779999999999998</v>
      </c>
      <c r="W3260" s="6">
        <f>100 - (1 - (((U3260-T3260)/U3260)+(S3260/T3260)))*100</f>
        <v>0</v>
      </c>
      <c r="X3260" s="13">
        <v>7.6239999999999997</v>
      </c>
      <c r="Y3260" s="13">
        <f>(X3260-U3260)/U3260*100</f>
        <v>1.9523936881519111</v>
      </c>
      <c r="Z3260" s="14">
        <f>IF(W3260&gt;10,"NA",Y3260)</f>
        <v>1.9523936881519111</v>
      </c>
    </row>
    <row r="3261" spans="1:26" ht="19" x14ac:dyDescent="0.25">
      <c r="A3261" s="23">
        <v>3260</v>
      </c>
      <c r="B3261" s="5" t="s">
        <v>0</v>
      </c>
      <c r="C3261" s="3" t="s">
        <v>46</v>
      </c>
      <c r="D3261" s="3" t="s">
        <v>46</v>
      </c>
      <c r="E3261" s="3" t="s">
        <v>47</v>
      </c>
      <c r="F3261" s="3" t="s">
        <v>18</v>
      </c>
      <c r="G3261" s="3">
        <v>31</v>
      </c>
      <c r="H3261" s="3" t="s">
        <v>17</v>
      </c>
      <c r="I3261" s="3" t="s">
        <v>57</v>
      </c>
      <c r="J3261" s="3">
        <v>282</v>
      </c>
      <c r="K3261" s="3">
        <v>29</v>
      </c>
      <c r="L3261" s="3">
        <v>0</v>
      </c>
      <c r="M3261" s="4">
        <f>PI()*(K3261/2)^2/1000+PI()*(L3261/2)^2/1000</f>
        <v>0.660519855417254</v>
      </c>
      <c r="N3261" s="33">
        <v>0</v>
      </c>
      <c r="O3261" s="3">
        <v>7</v>
      </c>
      <c r="P3261" s="6">
        <v>3.8719487502384045</v>
      </c>
      <c r="Q3261" s="6">
        <v>15.371</v>
      </c>
      <c r="R3261" s="6">
        <v>15.012</v>
      </c>
      <c r="S3261" s="6">
        <v>0</v>
      </c>
      <c r="T3261" s="6">
        <f>R3261-S3261</f>
        <v>15.012</v>
      </c>
      <c r="U3261" s="6">
        <v>15.201000000000001</v>
      </c>
      <c r="V3261" s="6">
        <f>U3261-S3261</f>
        <v>15.201000000000001</v>
      </c>
      <c r="W3261" s="6">
        <f>100 - (1 - (((U3261-T3261)/U3261)+(S3261/T3261)))*100</f>
        <v>1.2433392539964387</v>
      </c>
      <c r="X3261" s="13">
        <v>15.526999999999999</v>
      </c>
      <c r="Y3261" s="13">
        <f>(X3261-U3261)/U3261*100</f>
        <v>2.1445957502795787</v>
      </c>
      <c r="Z3261" s="14">
        <f>IF(W3261&gt;10,"NA",Y3261)</f>
        <v>2.1445957502795787</v>
      </c>
    </row>
    <row r="3262" spans="1:26" ht="19" x14ac:dyDescent="0.25">
      <c r="A3262" s="23">
        <v>3261</v>
      </c>
      <c r="B3262" s="5" t="s">
        <v>0</v>
      </c>
      <c r="C3262" s="3" t="s">
        <v>46</v>
      </c>
      <c r="D3262" s="3" t="s">
        <v>46</v>
      </c>
      <c r="E3262" s="3" t="s">
        <v>47</v>
      </c>
      <c r="F3262" s="3" t="s">
        <v>18</v>
      </c>
      <c r="G3262" s="3">
        <v>31</v>
      </c>
      <c r="H3262" s="3" t="s">
        <v>17</v>
      </c>
      <c r="I3262" s="3" t="s">
        <v>57</v>
      </c>
      <c r="J3262" s="3">
        <v>282</v>
      </c>
      <c r="K3262" s="3">
        <v>29</v>
      </c>
      <c r="L3262" s="3">
        <v>0</v>
      </c>
      <c r="M3262" s="4">
        <f>PI()*(K3262/2)^2/1000+PI()*(L3262/2)^2/1000</f>
        <v>0.660519855417254</v>
      </c>
      <c r="N3262" s="33">
        <v>0</v>
      </c>
      <c r="O3262" s="3">
        <v>8</v>
      </c>
      <c r="P3262" s="6">
        <v>5.1453330926159957</v>
      </c>
      <c r="Q3262" s="6">
        <v>7.4169999999999998</v>
      </c>
      <c r="R3262" s="6">
        <v>7.1689999999999996</v>
      </c>
      <c r="S3262" s="6">
        <v>0</v>
      </c>
      <c r="T3262" s="6">
        <f>R3262-S3262</f>
        <v>7.1689999999999996</v>
      </c>
      <c r="U3262" s="6">
        <v>7.2380000000000004</v>
      </c>
      <c r="V3262" s="6">
        <f>U3262-S3262</f>
        <v>7.2380000000000004</v>
      </c>
      <c r="W3262" s="6">
        <f>100 - (1 - (((U3262-T3262)/U3262)+(S3262/T3262)))*100</f>
        <v>0.9533020171318185</v>
      </c>
      <c r="X3262" s="13">
        <v>7.4189999999999996</v>
      </c>
      <c r="Y3262" s="13">
        <f>(X3262-U3262)/U3262*100</f>
        <v>2.5006907985631273</v>
      </c>
      <c r="Z3262" s="14">
        <f>IF(W3262&gt;10,"NA",Y3262)</f>
        <v>2.5006907985631273</v>
      </c>
    </row>
    <row r="3263" spans="1:26" ht="19" x14ac:dyDescent="0.25">
      <c r="A3263" s="23">
        <v>3262</v>
      </c>
      <c r="B3263" s="5" t="s">
        <v>0</v>
      </c>
      <c r="C3263" s="3" t="s">
        <v>46</v>
      </c>
      <c r="D3263" s="3" t="s">
        <v>46</v>
      </c>
      <c r="E3263" s="3" t="s">
        <v>47</v>
      </c>
      <c r="F3263" s="3" t="s">
        <v>18</v>
      </c>
      <c r="G3263" s="3">
        <v>31</v>
      </c>
      <c r="H3263" s="3" t="s">
        <v>17</v>
      </c>
      <c r="I3263" s="3" t="s">
        <v>57</v>
      </c>
      <c r="J3263" s="3">
        <v>282</v>
      </c>
      <c r="K3263" s="3">
        <v>29</v>
      </c>
      <c r="L3263" s="3">
        <v>0</v>
      </c>
      <c r="M3263" s="4">
        <f>PI()*(K3263/2)^2/1000+PI()*(L3263/2)^2/1000</f>
        <v>0.660519855417254</v>
      </c>
      <c r="N3263" s="33">
        <v>0</v>
      </c>
      <c r="O3263" s="3">
        <v>9</v>
      </c>
      <c r="P3263" s="6">
        <v>4.8514370172500998</v>
      </c>
      <c r="Q3263" s="6">
        <v>10.741</v>
      </c>
      <c r="R3263" s="6">
        <v>10.507</v>
      </c>
      <c r="S3263" s="6">
        <v>0</v>
      </c>
      <c r="T3263" s="6">
        <f>R3263-S3263</f>
        <v>10.507</v>
      </c>
      <c r="U3263" s="6">
        <v>11.148999999999999</v>
      </c>
      <c r="V3263" s="6">
        <f>U3263-S3263</f>
        <v>11.148999999999999</v>
      </c>
      <c r="W3263" s="6">
        <f>100 - (1 - (((U3263-T3263)/U3263)+(S3263/T3263)))*100</f>
        <v>5.758363978832179</v>
      </c>
      <c r="X3263" s="13">
        <v>11.302</v>
      </c>
      <c r="Y3263" s="13">
        <f>(X3263-U3263)/U3263*100</f>
        <v>1.372320387478702</v>
      </c>
      <c r="Z3263" s="14">
        <f>IF(W3263&gt;10,"NA",Y3263)</f>
        <v>1.372320387478702</v>
      </c>
    </row>
    <row r="3264" spans="1:26" ht="19" x14ac:dyDescent="0.25">
      <c r="A3264" s="23">
        <v>3263</v>
      </c>
      <c r="B3264" s="5" t="s">
        <v>0</v>
      </c>
      <c r="C3264" s="3" t="s">
        <v>46</v>
      </c>
      <c r="D3264" s="3" t="s">
        <v>46</v>
      </c>
      <c r="E3264" s="3" t="s">
        <v>47</v>
      </c>
      <c r="F3264" s="3" t="s">
        <v>18</v>
      </c>
      <c r="G3264" s="3">
        <v>31</v>
      </c>
      <c r="H3264" s="3" t="s">
        <v>17</v>
      </c>
      <c r="I3264" s="3" t="s">
        <v>57</v>
      </c>
      <c r="J3264" s="3">
        <v>282</v>
      </c>
      <c r="K3264" s="3">
        <v>29</v>
      </c>
      <c r="L3264" s="3">
        <v>0</v>
      </c>
      <c r="M3264" s="4">
        <f>PI()*(K3264/2)^2/1000+PI()*(L3264/2)^2/1000</f>
        <v>0.660519855417254</v>
      </c>
      <c r="N3264" s="33">
        <v>0</v>
      </c>
      <c r="O3264" s="3">
        <v>10</v>
      </c>
      <c r="P3264" s="6">
        <v>8.820168547350379</v>
      </c>
      <c r="Q3264" s="6">
        <v>2.137</v>
      </c>
      <c r="R3264" s="6">
        <v>1.9970000000000001</v>
      </c>
      <c r="S3264" s="6">
        <v>0</v>
      </c>
      <c r="T3264" s="6">
        <f>R3264-S3264</f>
        <v>1.9970000000000001</v>
      </c>
      <c r="U3264" s="6">
        <v>2.2040000000000002</v>
      </c>
      <c r="V3264" s="6">
        <f>U3264-S3264</f>
        <v>2.2040000000000002</v>
      </c>
      <c r="W3264" s="6">
        <f>100 - (1 - (((U3264-T3264)/U3264)+(S3264/T3264)))*100</f>
        <v>9.3920145190562749</v>
      </c>
      <c r="X3264" s="13">
        <v>2.254</v>
      </c>
      <c r="Y3264" s="13">
        <f>(X3264-U3264)/U3264*100</f>
        <v>2.2686025408348374</v>
      </c>
      <c r="Z3264" s="14">
        <f>IF(W3264&gt;10,"NA",Y3264)</f>
        <v>2.2686025408348374</v>
      </c>
    </row>
    <row r="3265" spans="1:26" ht="19" x14ac:dyDescent="0.25">
      <c r="A3265" s="23">
        <v>3264</v>
      </c>
      <c r="B3265" s="5" t="s">
        <v>0</v>
      </c>
      <c r="C3265" s="3" t="s">
        <v>46</v>
      </c>
      <c r="D3265" s="3" t="s">
        <v>46</v>
      </c>
      <c r="E3265" s="3" t="s">
        <v>47</v>
      </c>
      <c r="F3265" s="3" t="s">
        <v>18</v>
      </c>
      <c r="G3265" s="3">
        <v>31</v>
      </c>
      <c r="H3265" s="3" t="s">
        <v>17</v>
      </c>
      <c r="I3265" s="3" t="s">
        <v>57</v>
      </c>
      <c r="J3265" s="3">
        <v>282</v>
      </c>
      <c r="K3265" s="3">
        <v>29</v>
      </c>
      <c r="L3265" s="3">
        <v>0</v>
      </c>
      <c r="M3265" s="4">
        <f>PI()*(K3265/2)^2/1000+PI()*(L3265/2)^2/1000</f>
        <v>0.660519855417254</v>
      </c>
      <c r="N3265" s="33">
        <v>0</v>
      </c>
      <c r="O3265" s="3">
        <v>11</v>
      </c>
      <c r="P3265" s="6">
        <v>6.9902527952756834</v>
      </c>
      <c r="Q3265" s="6">
        <v>4.68</v>
      </c>
      <c r="R3265" s="6">
        <v>4.5380000000000003</v>
      </c>
      <c r="S3265" s="6">
        <v>0</v>
      </c>
      <c r="T3265" s="6">
        <f>R3265-S3265</f>
        <v>4.5380000000000003</v>
      </c>
      <c r="U3265" s="6">
        <v>4.5839999999999996</v>
      </c>
      <c r="V3265" s="6">
        <f>U3265-S3265</f>
        <v>4.5839999999999996</v>
      </c>
      <c r="W3265" s="6">
        <f>100 - (1 - (((U3265-T3265)/U3265)+(S3265/T3265)))*100</f>
        <v>1.0034904013961494</v>
      </c>
      <c r="X3265" s="13">
        <v>4.6589999999999998</v>
      </c>
      <c r="Y3265" s="13">
        <f>(X3265-U3265)/U3265*100</f>
        <v>1.636125654450266</v>
      </c>
      <c r="Z3265" s="14">
        <f>IF(W3265&gt;10,"NA",Y3265)</f>
        <v>1.636125654450266</v>
      </c>
    </row>
    <row r="3266" spans="1:26" ht="19" x14ac:dyDescent="0.25">
      <c r="A3266" s="23">
        <v>3265</v>
      </c>
      <c r="B3266" s="5" t="s">
        <v>0</v>
      </c>
      <c r="C3266" s="3" t="s">
        <v>46</v>
      </c>
      <c r="D3266" s="3" t="s">
        <v>46</v>
      </c>
      <c r="E3266" s="3" t="s">
        <v>47</v>
      </c>
      <c r="F3266" s="3" t="s">
        <v>18</v>
      </c>
      <c r="G3266" s="3">
        <v>31</v>
      </c>
      <c r="H3266" s="3" t="s">
        <v>17</v>
      </c>
      <c r="I3266" s="3" t="s">
        <v>57</v>
      </c>
      <c r="J3266" s="3">
        <v>282</v>
      </c>
      <c r="K3266" s="3">
        <v>29</v>
      </c>
      <c r="L3266" s="3">
        <v>0</v>
      </c>
      <c r="M3266" s="4">
        <f>PI()*(K3266/2)^2/1000+PI()*(L3266/2)^2/1000</f>
        <v>0.660519855417254</v>
      </c>
      <c r="N3266" s="33">
        <v>0</v>
      </c>
      <c r="O3266" s="3">
        <v>12</v>
      </c>
      <c r="P3266" s="6">
        <v>6.1239669421487601</v>
      </c>
      <c r="Q3266" s="6">
        <v>4.9349999999999996</v>
      </c>
      <c r="R3266" s="6">
        <v>4.7839999999999998</v>
      </c>
      <c r="S3266" s="6">
        <v>0</v>
      </c>
      <c r="T3266" s="6">
        <f>R3266-S3266</f>
        <v>4.7839999999999998</v>
      </c>
      <c r="U3266" s="6">
        <v>5.1079999999999997</v>
      </c>
      <c r="V3266" s="6">
        <f>U3266-S3266</f>
        <v>5.1079999999999997</v>
      </c>
      <c r="W3266" s="6">
        <f>100 - (1 - (((U3266-T3266)/U3266)+(S3266/T3266)))*100</f>
        <v>6.3429913860610867</v>
      </c>
      <c r="X3266" s="13">
        <v>5.1589999999999998</v>
      </c>
      <c r="Y3266" s="13">
        <f>(X3266-U3266)/U3266*100</f>
        <v>0.99843382928739544</v>
      </c>
      <c r="Z3266" s="14">
        <f>IF(W3266&gt;10,"NA",Y3266)</f>
        <v>0.99843382928739544</v>
      </c>
    </row>
    <row r="3267" spans="1:26" ht="19" x14ac:dyDescent="0.25">
      <c r="A3267" s="23">
        <v>3266</v>
      </c>
      <c r="B3267" s="5" t="s">
        <v>0</v>
      </c>
      <c r="C3267" s="3" t="s">
        <v>46</v>
      </c>
      <c r="D3267" s="3" t="s">
        <v>46</v>
      </c>
      <c r="E3267" s="3" t="s">
        <v>47</v>
      </c>
      <c r="F3267" s="3" t="s">
        <v>18</v>
      </c>
      <c r="G3267" s="3">
        <v>31</v>
      </c>
      <c r="H3267" s="3" t="s">
        <v>17</v>
      </c>
      <c r="I3267" s="3" t="s">
        <v>57</v>
      </c>
      <c r="J3267" s="3">
        <v>282</v>
      </c>
      <c r="K3267" s="3">
        <v>29</v>
      </c>
      <c r="L3267" s="3">
        <v>0</v>
      </c>
      <c r="M3267" s="4">
        <f>PI()*(K3267/2)^2/1000+PI()*(L3267/2)^2/1000</f>
        <v>0.660519855417254</v>
      </c>
      <c r="N3267" s="33">
        <v>0</v>
      </c>
      <c r="O3267" s="3">
        <v>13</v>
      </c>
      <c r="P3267" s="6">
        <v>6.6756756756756754</v>
      </c>
      <c r="Q3267" s="6">
        <v>4.5579999999999998</v>
      </c>
      <c r="R3267" s="6">
        <v>4.4429999999999996</v>
      </c>
      <c r="S3267" s="6">
        <v>0</v>
      </c>
      <c r="T3267" s="6">
        <f>R3267-S3267</f>
        <v>4.4429999999999996</v>
      </c>
      <c r="U3267" s="6">
        <v>4.8129999999999997</v>
      </c>
      <c r="V3267" s="6">
        <f>U3267-S3267</f>
        <v>4.8129999999999997</v>
      </c>
      <c r="W3267" s="6">
        <f>100 - (1 - (((U3267-T3267)/U3267)+(S3267/T3267)))*100</f>
        <v>7.6875129856638296</v>
      </c>
      <c r="X3267" s="13">
        <v>4.8810000000000002</v>
      </c>
      <c r="Y3267" s="13">
        <f>(X3267-U3267)/U3267*100</f>
        <v>1.4128402243922815</v>
      </c>
      <c r="Z3267" s="14">
        <f>IF(W3267&gt;10,"NA",Y3267)</f>
        <v>1.4128402243922815</v>
      </c>
    </row>
    <row r="3268" spans="1:26" ht="19" x14ac:dyDescent="0.25">
      <c r="A3268" s="23">
        <v>3267</v>
      </c>
      <c r="B3268" s="5" t="s">
        <v>0</v>
      </c>
      <c r="C3268" s="3" t="s">
        <v>46</v>
      </c>
      <c r="D3268" s="3" t="s">
        <v>46</v>
      </c>
      <c r="E3268" s="3" t="s">
        <v>47</v>
      </c>
      <c r="F3268" s="3" t="s">
        <v>18</v>
      </c>
      <c r="G3268" s="3">
        <v>31</v>
      </c>
      <c r="H3268" s="3" t="s">
        <v>17</v>
      </c>
      <c r="I3268" s="3" t="s">
        <v>57</v>
      </c>
      <c r="J3268" s="3">
        <v>282</v>
      </c>
      <c r="K3268" s="3">
        <v>29</v>
      </c>
      <c r="L3268" s="3">
        <v>0</v>
      </c>
      <c r="M3268" s="4">
        <f>PI()*(K3268/2)^2/1000+PI()*(L3268/2)^2/1000</f>
        <v>0.660519855417254</v>
      </c>
      <c r="N3268" s="33">
        <v>0</v>
      </c>
      <c r="O3268" s="3">
        <v>14</v>
      </c>
      <c r="P3268" s="6">
        <v>7.1190788430776326</v>
      </c>
      <c r="Q3268" s="6">
        <v>4.016</v>
      </c>
      <c r="R3268" s="6">
        <v>3.8620000000000001</v>
      </c>
      <c r="S3268" s="6">
        <v>0</v>
      </c>
      <c r="T3268" s="6">
        <f>R3268-S3268</f>
        <v>3.8620000000000001</v>
      </c>
      <c r="U3268" s="6">
        <v>4.0970000000000004</v>
      </c>
      <c r="V3268" s="6">
        <f>U3268-S3268</f>
        <v>4.0970000000000004</v>
      </c>
      <c r="W3268" s="6">
        <f>100 - (1 - (((U3268-T3268)/U3268)+(S3268/T3268)))*100</f>
        <v>5.7359043202343258</v>
      </c>
      <c r="X3268" s="13">
        <v>4.1189999999999998</v>
      </c>
      <c r="Y3268" s="13">
        <f>(X3268-U3268)/U3268*100</f>
        <v>0.53697827678787768</v>
      </c>
      <c r="Z3268" s="14">
        <f>IF(W3268&gt;10,"NA",Y3268)</f>
        <v>0.53697827678787768</v>
      </c>
    </row>
    <row r="3269" spans="1:26" ht="19" x14ac:dyDescent="0.25">
      <c r="A3269" s="23">
        <v>3268</v>
      </c>
      <c r="B3269" s="5" t="s">
        <v>0</v>
      </c>
      <c r="C3269" s="3" t="s">
        <v>46</v>
      </c>
      <c r="D3269" s="3" t="s">
        <v>46</v>
      </c>
      <c r="E3269" s="3" t="s">
        <v>47</v>
      </c>
      <c r="F3269" s="3" t="s">
        <v>18</v>
      </c>
      <c r="G3269" s="3">
        <v>31</v>
      </c>
      <c r="H3269" s="3" t="s">
        <v>17</v>
      </c>
      <c r="I3269" s="3" t="s">
        <v>57</v>
      </c>
      <c r="J3269" s="3">
        <v>282</v>
      </c>
      <c r="K3269" s="3">
        <v>29</v>
      </c>
      <c r="L3269" s="3">
        <v>0</v>
      </c>
      <c r="M3269" s="4">
        <f>PI()*(K3269/2)^2/1000+PI()*(L3269/2)^2/1000</f>
        <v>0.660519855417254</v>
      </c>
      <c r="N3269" s="33">
        <v>0</v>
      </c>
      <c r="O3269" s="3">
        <v>15</v>
      </c>
      <c r="P3269" s="6">
        <v>5.0512280414732409</v>
      </c>
      <c r="Q3269" s="6">
        <v>8.0830000000000002</v>
      </c>
      <c r="R3269" s="6">
        <v>7.8579999999999997</v>
      </c>
      <c r="S3269" s="6">
        <v>0</v>
      </c>
      <c r="T3269" s="6">
        <f>R3269-S3269</f>
        <v>7.8579999999999997</v>
      </c>
      <c r="U3269" s="6">
        <v>8.0820000000000007</v>
      </c>
      <c r="V3269" s="6">
        <f>U3269-S3269</f>
        <v>8.0820000000000007</v>
      </c>
      <c r="W3269" s="6">
        <f>100 - (1 - (((U3269-T3269)/U3269)+(S3269/T3269)))*100</f>
        <v>2.7715911902994321</v>
      </c>
      <c r="X3269" s="13">
        <v>8.2059999999999995</v>
      </c>
      <c r="Y3269" s="13">
        <f>(X3269-U3269)/U3269*100</f>
        <v>1.5342736946300268</v>
      </c>
      <c r="Z3269" s="14">
        <f>IF(W3269&gt;10,"NA",Y3269)</f>
        <v>1.5342736946300268</v>
      </c>
    </row>
    <row r="3270" spans="1:26" ht="19" x14ac:dyDescent="0.25">
      <c r="A3270" s="23">
        <v>3269</v>
      </c>
      <c r="B3270" s="5" t="s">
        <v>0</v>
      </c>
      <c r="C3270" s="3" t="s">
        <v>46</v>
      </c>
      <c r="D3270" s="3" t="s">
        <v>46</v>
      </c>
      <c r="E3270" s="3" t="s">
        <v>47</v>
      </c>
      <c r="F3270" s="3" t="s">
        <v>18</v>
      </c>
      <c r="G3270" s="3">
        <v>31</v>
      </c>
      <c r="H3270" s="3" t="s">
        <v>17</v>
      </c>
      <c r="I3270" s="3" t="s">
        <v>57</v>
      </c>
      <c r="J3270" s="3">
        <v>282</v>
      </c>
      <c r="K3270" s="3">
        <v>29</v>
      </c>
      <c r="L3270" s="3">
        <v>0</v>
      </c>
      <c r="M3270" s="4">
        <f>PI()*(K3270/2)^2/1000+PI()*(L3270/2)^2/1000</f>
        <v>0.660519855417254</v>
      </c>
      <c r="N3270" s="33">
        <v>0</v>
      </c>
      <c r="O3270" s="3">
        <v>16</v>
      </c>
      <c r="P3270" s="6">
        <v>6.1106220506043618</v>
      </c>
      <c r="Q3270" s="6">
        <v>5.5890000000000004</v>
      </c>
      <c r="R3270" s="6">
        <v>5.343</v>
      </c>
      <c r="S3270" s="6">
        <v>0</v>
      </c>
      <c r="T3270" s="6">
        <f>R3270-S3270</f>
        <v>5.343</v>
      </c>
      <c r="U3270" s="6">
        <v>5.343</v>
      </c>
      <c r="V3270" s="6">
        <f>U3270-S3270</f>
        <v>5.343</v>
      </c>
      <c r="W3270" s="6">
        <f>100 - (1 - (((U3270-T3270)/U3270)+(S3270/T3270)))*100</f>
        <v>0</v>
      </c>
      <c r="X3270" s="13">
        <v>5.4809999999999999</v>
      </c>
      <c r="Y3270" s="13">
        <f>(X3270-U3270)/U3270*100</f>
        <v>2.5828186412127998</v>
      </c>
      <c r="Z3270" s="14">
        <f>IF(W3270&gt;10,"NA",Y3270)</f>
        <v>2.5828186412127998</v>
      </c>
    </row>
    <row r="3271" spans="1:26" ht="19" x14ac:dyDescent="0.25">
      <c r="A3271" s="23">
        <v>3270</v>
      </c>
      <c r="B3271" s="5" t="s">
        <v>0</v>
      </c>
      <c r="C3271" s="3" t="s">
        <v>46</v>
      </c>
      <c r="D3271" s="3" t="s">
        <v>46</v>
      </c>
      <c r="E3271" s="3" t="s">
        <v>47</v>
      </c>
      <c r="F3271" s="3" t="s">
        <v>18</v>
      </c>
      <c r="G3271" s="3">
        <v>31</v>
      </c>
      <c r="H3271" s="3" t="s">
        <v>17</v>
      </c>
      <c r="I3271" s="3" t="s">
        <v>57</v>
      </c>
      <c r="J3271" s="3">
        <v>282</v>
      </c>
      <c r="K3271" s="3">
        <v>29</v>
      </c>
      <c r="L3271" s="3">
        <v>0</v>
      </c>
      <c r="M3271" s="4">
        <f>PI()*(K3271/2)^2/1000+PI()*(L3271/2)^2/1000</f>
        <v>0.660519855417254</v>
      </c>
      <c r="N3271" s="33">
        <v>0</v>
      </c>
      <c r="O3271" s="3">
        <v>17</v>
      </c>
      <c r="P3271" s="6" t="s">
        <v>13</v>
      </c>
      <c r="Q3271" s="6" t="s">
        <v>13</v>
      </c>
      <c r="R3271" s="6" t="s">
        <v>13</v>
      </c>
      <c r="S3271" s="3" t="s">
        <v>13</v>
      </c>
      <c r="T3271" s="3" t="s">
        <v>13</v>
      </c>
      <c r="U3271" s="3" t="s">
        <v>13</v>
      </c>
      <c r="V3271" s="3" t="s">
        <v>13</v>
      </c>
      <c r="W3271" s="3" t="s">
        <v>13</v>
      </c>
      <c r="X3271" s="3" t="s">
        <v>13</v>
      </c>
      <c r="Y3271" s="3" t="s">
        <v>13</v>
      </c>
      <c r="Z3271" s="3" t="s">
        <v>13</v>
      </c>
    </row>
    <row r="3272" spans="1:26" ht="19" x14ac:dyDescent="0.25">
      <c r="A3272" s="23">
        <v>3271</v>
      </c>
      <c r="B3272" s="5" t="s">
        <v>0</v>
      </c>
      <c r="C3272" s="3" t="s">
        <v>46</v>
      </c>
      <c r="D3272" s="3" t="s">
        <v>46</v>
      </c>
      <c r="E3272" s="3" t="s">
        <v>47</v>
      </c>
      <c r="F3272" s="3" t="s">
        <v>18</v>
      </c>
      <c r="G3272" s="3">
        <v>31</v>
      </c>
      <c r="H3272" s="3" t="s">
        <v>17</v>
      </c>
      <c r="I3272" s="3" t="s">
        <v>57</v>
      </c>
      <c r="J3272" s="3">
        <v>282</v>
      </c>
      <c r="K3272" s="3">
        <v>29</v>
      </c>
      <c r="L3272" s="3">
        <v>0</v>
      </c>
      <c r="M3272" s="4">
        <f>PI()*(K3272/2)^2/1000+PI()*(L3272/2)^2/1000</f>
        <v>0.660519855417254</v>
      </c>
      <c r="N3272" s="33">
        <v>0</v>
      </c>
      <c r="O3272" s="3">
        <v>18</v>
      </c>
      <c r="P3272" s="6">
        <v>4.7904733582446575</v>
      </c>
      <c r="Q3272" s="6">
        <v>8.4860000000000007</v>
      </c>
      <c r="R3272" s="6">
        <v>8.1920000000000002</v>
      </c>
      <c r="S3272" s="6">
        <v>0</v>
      </c>
      <c r="T3272" s="6">
        <f>R3272-S3272</f>
        <v>8.1920000000000002</v>
      </c>
      <c r="U3272" s="6">
        <v>8.1920000000000002</v>
      </c>
      <c r="V3272" s="6">
        <f>U3272-S3272</f>
        <v>8.1920000000000002</v>
      </c>
      <c r="W3272" s="6">
        <f>100 - (1 - (((U3272-T3272)/U3272)+(S3272/T3272)))*100</f>
        <v>0</v>
      </c>
      <c r="X3272" s="13">
        <v>8.33</v>
      </c>
      <c r="Y3272" s="13">
        <f>(X3272-U3272)/U3272*100</f>
        <v>1.6845703124999987</v>
      </c>
      <c r="Z3272" s="14">
        <f>IF(W3272&gt;10,"NA",Y3272)</f>
        <v>1.6845703124999987</v>
      </c>
    </row>
    <row r="3273" spans="1:26" ht="19" x14ac:dyDescent="0.25">
      <c r="A3273" s="23">
        <v>3272</v>
      </c>
      <c r="B3273" s="5" t="s">
        <v>0</v>
      </c>
      <c r="C3273" s="3" t="s">
        <v>46</v>
      </c>
      <c r="D3273" s="3" t="s">
        <v>46</v>
      </c>
      <c r="E3273" s="3" t="s">
        <v>47</v>
      </c>
      <c r="F3273" s="3" t="s">
        <v>18</v>
      </c>
      <c r="G3273" s="3">
        <v>31</v>
      </c>
      <c r="H3273" s="3" t="s">
        <v>17</v>
      </c>
      <c r="I3273" s="3" t="s">
        <v>57</v>
      </c>
      <c r="J3273" s="3">
        <v>282</v>
      </c>
      <c r="K3273" s="3">
        <v>29</v>
      </c>
      <c r="L3273" s="3">
        <v>0</v>
      </c>
      <c r="M3273" s="4">
        <f>PI()*(K3273/2)^2/1000+PI()*(L3273/2)^2/1000</f>
        <v>0.660519855417254</v>
      </c>
      <c r="N3273" s="33">
        <v>0</v>
      </c>
      <c r="O3273" s="3">
        <v>19</v>
      </c>
      <c r="P3273" s="6">
        <v>4.7925027406518712</v>
      </c>
      <c r="Q3273" s="6">
        <v>9.1389999999999993</v>
      </c>
      <c r="R3273" s="6">
        <v>8.8360000000000003</v>
      </c>
      <c r="S3273" s="6">
        <v>0</v>
      </c>
      <c r="T3273" s="6">
        <f>R3273-S3273</f>
        <v>8.8360000000000003</v>
      </c>
      <c r="U3273" s="6">
        <v>8.9440000000000008</v>
      </c>
      <c r="V3273" s="6">
        <f>U3273-S3273</f>
        <v>8.9440000000000008</v>
      </c>
      <c r="W3273" s="6">
        <f>100 - (1 - (((U3273-T3273)/U3273)+(S3273/T3273)))*100</f>
        <v>1.2075134168157575</v>
      </c>
      <c r="X3273" s="13">
        <v>9.09</v>
      </c>
      <c r="Y3273" s="13">
        <f>(X3273-U3273)/U3273*100</f>
        <v>1.6323792486583073</v>
      </c>
      <c r="Z3273" s="14">
        <f>IF(W3273&gt;10,"NA",Y3273)</f>
        <v>1.6323792486583073</v>
      </c>
    </row>
    <row r="3274" spans="1:26" ht="19" x14ac:dyDescent="0.25">
      <c r="A3274" s="23">
        <v>3273</v>
      </c>
      <c r="B3274" s="5" t="s">
        <v>0</v>
      </c>
      <c r="C3274" s="3" t="s">
        <v>46</v>
      </c>
      <c r="D3274" s="3" t="s">
        <v>46</v>
      </c>
      <c r="E3274" s="3" t="s">
        <v>47</v>
      </c>
      <c r="F3274" s="3" t="s">
        <v>18</v>
      </c>
      <c r="G3274" s="3">
        <v>32</v>
      </c>
      <c r="H3274" s="3" t="s">
        <v>9</v>
      </c>
      <c r="I3274" s="3" t="s">
        <v>45</v>
      </c>
      <c r="J3274" s="3">
        <v>380</v>
      </c>
      <c r="K3274" s="3">
        <v>111</v>
      </c>
      <c r="L3274" s="3">
        <v>0</v>
      </c>
      <c r="M3274" s="4">
        <f>PI()*(K3274/2)^2/1000+PI()*(L3274/2)^2/1000</f>
        <v>9.6768907712199592</v>
      </c>
      <c r="N3274" s="33">
        <v>0</v>
      </c>
      <c r="O3274" s="3">
        <v>1</v>
      </c>
      <c r="P3274" s="6">
        <v>6.2569999999999997</v>
      </c>
      <c r="Q3274" s="6">
        <v>10.49</v>
      </c>
      <c r="R3274" s="6">
        <v>10.212</v>
      </c>
      <c r="S3274" s="6">
        <v>0</v>
      </c>
      <c r="T3274" s="6">
        <f>R3274-S3274</f>
        <v>10.212</v>
      </c>
      <c r="U3274" s="6">
        <f>T3274</f>
        <v>10.212</v>
      </c>
      <c r="V3274" s="6">
        <f>U3274-S3274</f>
        <v>10.212</v>
      </c>
      <c r="W3274" s="6">
        <f>100 - (1 - (((U3274-T3274)/U3274)+(S3274/T3274)))*100</f>
        <v>0</v>
      </c>
      <c r="X3274" s="13">
        <v>10.356999999999999</v>
      </c>
      <c r="Y3274" s="13">
        <f>(X3274-U3274)/U3274*100</f>
        <v>1.4198981590285895</v>
      </c>
      <c r="Z3274" s="14">
        <f>IF(W3274&gt;10,"NA",Y3274)</f>
        <v>1.4198981590285895</v>
      </c>
    </row>
    <row r="3275" spans="1:26" ht="19" x14ac:dyDescent="0.25">
      <c r="A3275" s="23">
        <v>3274</v>
      </c>
      <c r="B3275" s="5" t="s">
        <v>0</v>
      </c>
      <c r="C3275" s="3" t="s">
        <v>46</v>
      </c>
      <c r="D3275" s="3" t="s">
        <v>46</v>
      </c>
      <c r="E3275" s="3" t="s">
        <v>47</v>
      </c>
      <c r="F3275" s="3" t="s">
        <v>18</v>
      </c>
      <c r="G3275" s="3">
        <v>32</v>
      </c>
      <c r="H3275" s="3" t="s">
        <v>9</v>
      </c>
      <c r="I3275" s="3" t="s">
        <v>45</v>
      </c>
      <c r="J3275" s="3">
        <v>380</v>
      </c>
      <c r="K3275" s="3">
        <v>111</v>
      </c>
      <c r="L3275" s="3">
        <v>0</v>
      </c>
      <c r="M3275" s="4">
        <f>PI()*(K3275/2)^2/1000+PI()*(L3275/2)^2/1000</f>
        <v>9.6768907712199592</v>
      </c>
      <c r="N3275" s="33">
        <v>0</v>
      </c>
      <c r="O3275" s="3">
        <v>2</v>
      </c>
      <c r="P3275" s="6" t="s">
        <v>13</v>
      </c>
      <c r="Q3275" s="6">
        <v>7.6109999999999998</v>
      </c>
      <c r="R3275" s="6">
        <v>7.33</v>
      </c>
      <c r="S3275" s="6">
        <v>2.8000000000000001E-2</v>
      </c>
      <c r="T3275" s="6">
        <f>R3275-S3275</f>
        <v>7.3020000000000005</v>
      </c>
      <c r="U3275" s="6">
        <v>10.612</v>
      </c>
      <c r="V3275" s="6">
        <f>U3275-S3275</f>
        <v>10.584</v>
      </c>
      <c r="W3275" s="6">
        <f>100 - (1 - (((U3275-T3275)/U3275)+(S3275/T3275)))*100</f>
        <v>31.574560997338139</v>
      </c>
      <c r="X3275" s="13">
        <v>10.725</v>
      </c>
      <c r="Y3275" s="13">
        <f>(X3275-U3275)/U3275*100</f>
        <v>1.0648322653599656</v>
      </c>
      <c r="Z3275" s="14" t="str">
        <f>IF(W3275&gt;10,"NA",Y3275)</f>
        <v>NA</v>
      </c>
    </row>
    <row r="3276" spans="1:26" ht="19" x14ac:dyDescent="0.25">
      <c r="A3276" s="23">
        <v>3275</v>
      </c>
      <c r="B3276" s="5" t="s">
        <v>0</v>
      </c>
      <c r="C3276" s="3" t="s">
        <v>46</v>
      </c>
      <c r="D3276" s="3" t="s">
        <v>46</v>
      </c>
      <c r="E3276" s="3" t="s">
        <v>47</v>
      </c>
      <c r="F3276" s="3" t="s">
        <v>18</v>
      </c>
      <c r="G3276" s="3">
        <v>32</v>
      </c>
      <c r="H3276" s="3" t="s">
        <v>9</v>
      </c>
      <c r="I3276" s="3" t="s">
        <v>45</v>
      </c>
      <c r="J3276" s="3">
        <v>380</v>
      </c>
      <c r="K3276" s="3">
        <v>111</v>
      </c>
      <c r="L3276" s="3">
        <v>0</v>
      </c>
      <c r="M3276" s="4">
        <f>PI()*(K3276/2)^2/1000+PI()*(L3276/2)^2/1000</f>
        <v>9.6768907712199592</v>
      </c>
      <c r="N3276" s="33">
        <v>0</v>
      </c>
      <c r="O3276" s="3">
        <v>3</v>
      </c>
      <c r="P3276" s="6">
        <v>4.7629999999999999</v>
      </c>
      <c r="Q3276" s="6">
        <v>5.4039999999999999</v>
      </c>
      <c r="R3276" s="6">
        <v>5.2270000000000003</v>
      </c>
      <c r="S3276" s="6">
        <v>0</v>
      </c>
      <c r="T3276" s="6">
        <f>R3276-S3276</f>
        <v>5.2270000000000003</v>
      </c>
      <c r="U3276" s="6">
        <f>T3276</f>
        <v>5.2270000000000003</v>
      </c>
      <c r="V3276" s="6">
        <f>U3276-S3276</f>
        <v>5.2270000000000003</v>
      </c>
      <c r="W3276" s="6">
        <f>100 - (1 - (((U3276-T3276)/U3276)+(S3276/T3276)))*100</f>
        <v>0</v>
      </c>
      <c r="X3276" s="13">
        <v>5.3029999999999999</v>
      </c>
      <c r="Y3276" s="13">
        <f>(X3276-U3276)/U3276*100</f>
        <v>1.4539889037688851</v>
      </c>
      <c r="Z3276" s="14">
        <f>IF(W3276&gt;10,"NA",Y3276)</f>
        <v>1.4539889037688851</v>
      </c>
    </row>
    <row r="3277" spans="1:26" ht="19" x14ac:dyDescent="0.25">
      <c r="A3277" s="23">
        <v>3276</v>
      </c>
      <c r="B3277" s="5" t="s">
        <v>0</v>
      </c>
      <c r="C3277" s="3" t="s">
        <v>46</v>
      </c>
      <c r="D3277" s="3" t="s">
        <v>46</v>
      </c>
      <c r="E3277" s="3" t="s">
        <v>47</v>
      </c>
      <c r="F3277" s="3" t="s">
        <v>18</v>
      </c>
      <c r="G3277" s="3">
        <v>32</v>
      </c>
      <c r="H3277" s="3" t="s">
        <v>9</v>
      </c>
      <c r="I3277" s="3" t="s">
        <v>45</v>
      </c>
      <c r="J3277" s="3">
        <v>380</v>
      </c>
      <c r="K3277" s="3">
        <v>111</v>
      </c>
      <c r="L3277" s="3">
        <v>0</v>
      </c>
      <c r="M3277" s="4">
        <f>PI()*(K3277/2)^2/1000+PI()*(L3277/2)^2/1000</f>
        <v>9.6768907712199592</v>
      </c>
      <c r="N3277" s="33">
        <v>0</v>
      </c>
      <c r="O3277" s="3">
        <v>4</v>
      </c>
      <c r="P3277" s="6">
        <v>6.7389999999999999</v>
      </c>
      <c r="Q3277" s="6">
        <v>12.39</v>
      </c>
      <c r="R3277" s="6">
        <v>12.141</v>
      </c>
      <c r="S3277" s="6">
        <v>0</v>
      </c>
      <c r="T3277" s="6">
        <f>R3277-S3277</f>
        <v>12.141</v>
      </c>
      <c r="U3277" s="6">
        <f>T3277</f>
        <v>12.141</v>
      </c>
      <c r="V3277" s="6">
        <f>U3277-S3277</f>
        <v>12.141</v>
      </c>
      <c r="W3277" s="6">
        <f>100 - (1 - (((U3277-T3277)/U3277)+(S3277/T3277)))*100</f>
        <v>0</v>
      </c>
      <c r="X3277" s="13">
        <v>12.323</v>
      </c>
      <c r="Y3277" s="13">
        <f>(X3277-U3277)/U3277*100</f>
        <v>1.4990527963100271</v>
      </c>
      <c r="Z3277" s="14">
        <f>IF(W3277&gt;10,"NA",Y3277)</f>
        <v>1.4990527963100271</v>
      </c>
    </row>
    <row r="3278" spans="1:26" ht="19" x14ac:dyDescent="0.25">
      <c r="A3278" s="23">
        <v>3277</v>
      </c>
      <c r="B3278" s="5" t="s">
        <v>0</v>
      </c>
      <c r="C3278" s="3" t="s">
        <v>46</v>
      </c>
      <c r="D3278" s="3" t="s">
        <v>46</v>
      </c>
      <c r="E3278" s="3" t="s">
        <v>47</v>
      </c>
      <c r="F3278" s="3" t="s">
        <v>18</v>
      </c>
      <c r="G3278" s="3">
        <v>32</v>
      </c>
      <c r="H3278" s="3" t="s">
        <v>9</v>
      </c>
      <c r="I3278" s="3" t="s">
        <v>45</v>
      </c>
      <c r="J3278" s="3">
        <v>380</v>
      </c>
      <c r="K3278" s="3">
        <v>111</v>
      </c>
      <c r="L3278" s="3">
        <v>0</v>
      </c>
      <c r="M3278" s="4">
        <f>PI()*(K3278/2)^2/1000+PI()*(L3278/2)^2/1000</f>
        <v>9.6768907712199592</v>
      </c>
      <c r="N3278" s="33">
        <v>0</v>
      </c>
      <c r="O3278" s="3">
        <v>5</v>
      </c>
      <c r="P3278" s="6">
        <v>5.742</v>
      </c>
      <c r="Q3278" s="6">
        <v>10.108000000000001</v>
      </c>
      <c r="R3278" s="6">
        <v>9.8689999999999998</v>
      </c>
      <c r="S3278" s="6">
        <v>0</v>
      </c>
      <c r="T3278" s="6">
        <f>R3278-S3278</f>
        <v>9.8689999999999998</v>
      </c>
      <c r="U3278" s="6">
        <f>T3278</f>
        <v>9.8689999999999998</v>
      </c>
      <c r="V3278" s="6">
        <f>U3278-S3278</f>
        <v>9.8689999999999998</v>
      </c>
      <c r="W3278" s="6">
        <f>100 - (1 - (((U3278-T3278)/U3278)+(S3278/T3278)))*100</f>
        <v>0</v>
      </c>
      <c r="X3278" s="13">
        <v>10.016999999999999</v>
      </c>
      <c r="Y3278" s="13">
        <f>(X3278-U3278)/U3278*100</f>
        <v>1.4996453541392207</v>
      </c>
      <c r="Z3278" s="14">
        <f>IF(W3278&gt;10,"NA",Y3278)</f>
        <v>1.4996453541392207</v>
      </c>
    </row>
    <row r="3279" spans="1:26" ht="19" x14ac:dyDescent="0.25">
      <c r="A3279" s="23">
        <v>3278</v>
      </c>
      <c r="B3279" s="5" t="s">
        <v>0</v>
      </c>
      <c r="C3279" s="3" t="s">
        <v>46</v>
      </c>
      <c r="D3279" s="3" t="s">
        <v>46</v>
      </c>
      <c r="E3279" s="3" t="s">
        <v>47</v>
      </c>
      <c r="F3279" s="3" t="s">
        <v>18</v>
      </c>
      <c r="G3279" s="3">
        <v>32</v>
      </c>
      <c r="H3279" s="3" t="s">
        <v>9</v>
      </c>
      <c r="I3279" s="3" t="s">
        <v>45</v>
      </c>
      <c r="J3279" s="3">
        <v>380</v>
      </c>
      <c r="K3279" s="3">
        <v>111</v>
      </c>
      <c r="L3279" s="3">
        <v>0</v>
      </c>
      <c r="M3279" s="4">
        <f>PI()*(K3279/2)^2/1000+PI()*(L3279/2)^2/1000</f>
        <v>9.6768907712199592</v>
      </c>
      <c r="N3279" s="33">
        <v>0</v>
      </c>
      <c r="O3279" s="3">
        <v>6</v>
      </c>
      <c r="P3279" s="6">
        <v>6.38</v>
      </c>
      <c r="Q3279" s="6">
        <v>11.132999999999999</v>
      </c>
      <c r="R3279" s="6">
        <v>10.87</v>
      </c>
      <c r="S3279" s="6">
        <v>0</v>
      </c>
      <c r="T3279" s="6">
        <f>R3279-S3279</f>
        <v>10.87</v>
      </c>
      <c r="U3279" s="6">
        <f>T3279</f>
        <v>10.87</v>
      </c>
      <c r="V3279" s="6">
        <f>U3279-S3279</f>
        <v>10.87</v>
      </c>
      <c r="W3279" s="6">
        <f>100 - (1 - (((U3279-T3279)/U3279)+(S3279/T3279)))*100</f>
        <v>0</v>
      </c>
      <c r="X3279" s="13">
        <v>11.021000000000001</v>
      </c>
      <c r="Y3279" s="13">
        <f>(X3279-U3279)/U3279*100</f>
        <v>1.3891444342226456</v>
      </c>
      <c r="Z3279" s="14">
        <f>IF(W3279&gt;10,"NA",Y3279)</f>
        <v>1.3891444342226456</v>
      </c>
    </row>
    <row r="3280" spans="1:26" ht="19" x14ac:dyDescent="0.25">
      <c r="A3280" s="23">
        <v>3279</v>
      </c>
      <c r="B3280" s="5" t="s">
        <v>0</v>
      </c>
      <c r="C3280" s="3" t="s">
        <v>46</v>
      </c>
      <c r="D3280" s="3" t="s">
        <v>46</v>
      </c>
      <c r="E3280" s="3" t="s">
        <v>47</v>
      </c>
      <c r="F3280" s="3" t="s">
        <v>18</v>
      </c>
      <c r="G3280" s="3">
        <v>32</v>
      </c>
      <c r="H3280" s="3" t="s">
        <v>9</v>
      </c>
      <c r="I3280" s="3" t="s">
        <v>45</v>
      </c>
      <c r="J3280" s="3">
        <v>380</v>
      </c>
      <c r="K3280" s="3">
        <v>111</v>
      </c>
      <c r="L3280" s="3">
        <v>0</v>
      </c>
      <c r="M3280" s="4">
        <f>PI()*(K3280/2)^2/1000+PI()*(L3280/2)^2/1000</f>
        <v>9.6768907712199592</v>
      </c>
      <c r="N3280" s="33">
        <v>0</v>
      </c>
      <c r="O3280" s="3">
        <v>7</v>
      </c>
      <c r="P3280" s="6">
        <v>5.8049999999999997</v>
      </c>
      <c r="Q3280" s="6">
        <v>10.811</v>
      </c>
      <c r="R3280" s="6">
        <v>10.545</v>
      </c>
      <c r="S3280" s="6">
        <v>0</v>
      </c>
      <c r="T3280" s="6">
        <f>R3280-S3280</f>
        <v>10.545</v>
      </c>
      <c r="U3280" s="6">
        <f>T3280</f>
        <v>10.545</v>
      </c>
      <c r="V3280" s="6">
        <f>U3280-S3280</f>
        <v>10.545</v>
      </c>
      <c r="W3280" s="6">
        <f>100 - (1 - (((U3280-T3280)/U3280)+(S3280/T3280)))*100</f>
        <v>0</v>
      </c>
      <c r="X3280" s="13">
        <v>10.712</v>
      </c>
      <c r="Y3280" s="13">
        <f>(X3280-U3280)/U3280*100</f>
        <v>1.583688952110003</v>
      </c>
      <c r="Z3280" s="14">
        <f>IF(W3280&gt;10,"NA",Y3280)</f>
        <v>1.583688952110003</v>
      </c>
    </row>
    <row r="3281" spans="1:26" ht="19" x14ac:dyDescent="0.25">
      <c r="A3281" s="23">
        <v>3280</v>
      </c>
      <c r="B3281" s="5" t="s">
        <v>0</v>
      </c>
      <c r="C3281" s="3" t="s">
        <v>46</v>
      </c>
      <c r="D3281" s="3" t="s">
        <v>46</v>
      </c>
      <c r="E3281" s="3" t="s">
        <v>47</v>
      </c>
      <c r="F3281" s="3" t="s">
        <v>18</v>
      </c>
      <c r="G3281" s="3">
        <v>32</v>
      </c>
      <c r="H3281" s="3" t="s">
        <v>9</v>
      </c>
      <c r="I3281" s="3" t="s">
        <v>45</v>
      </c>
      <c r="J3281" s="3">
        <v>380</v>
      </c>
      <c r="K3281" s="3">
        <v>111</v>
      </c>
      <c r="L3281" s="3">
        <v>0</v>
      </c>
      <c r="M3281" s="4">
        <f>PI()*(K3281/2)^2/1000+PI()*(L3281/2)^2/1000</f>
        <v>9.6768907712199592</v>
      </c>
      <c r="N3281" s="33">
        <v>0</v>
      </c>
      <c r="O3281" s="3">
        <v>8</v>
      </c>
      <c r="P3281" s="6">
        <v>3.2749999999999999</v>
      </c>
      <c r="Q3281" s="6">
        <v>2.4980000000000002</v>
      </c>
      <c r="R3281" s="6">
        <v>2.339</v>
      </c>
      <c r="S3281" s="6">
        <v>0</v>
      </c>
      <c r="T3281" s="6">
        <f>R3281-S3281</f>
        <v>2.339</v>
      </c>
      <c r="U3281" s="6">
        <f>T3281</f>
        <v>2.339</v>
      </c>
      <c r="V3281" s="6">
        <f>U3281-S3281</f>
        <v>2.339</v>
      </c>
      <c r="W3281" s="6">
        <f>100 - (1 - (((U3281-T3281)/U3281)+(S3281/T3281)))*100</f>
        <v>0</v>
      </c>
      <c r="X3281" s="13">
        <v>2.3849999999999998</v>
      </c>
      <c r="Y3281" s="13">
        <f>(X3281-U3281)/U3281*100</f>
        <v>1.9666524155621985</v>
      </c>
      <c r="Z3281" s="14">
        <f>IF(W3281&gt;10,"NA",Y3281)</f>
        <v>1.9666524155621985</v>
      </c>
    </row>
    <row r="3282" spans="1:26" ht="19" x14ac:dyDescent="0.25">
      <c r="A3282" s="23">
        <v>3281</v>
      </c>
      <c r="B3282" s="5" t="s">
        <v>0</v>
      </c>
      <c r="C3282" s="3" t="s">
        <v>46</v>
      </c>
      <c r="D3282" s="3" t="s">
        <v>46</v>
      </c>
      <c r="E3282" s="3" t="s">
        <v>47</v>
      </c>
      <c r="F3282" s="3" t="s">
        <v>18</v>
      </c>
      <c r="G3282" s="3">
        <v>32</v>
      </c>
      <c r="H3282" s="3" t="s">
        <v>9</v>
      </c>
      <c r="I3282" s="3" t="s">
        <v>45</v>
      </c>
      <c r="J3282" s="3">
        <v>380</v>
      </c>
      <c r="K3282" s="3">
        <v>111</v>
      </c>
      <c r="L3282" s="3">
        <v>0</v>
      </c>
      <c r="M3282" s="4">
        <f>PI()*(K3282/2)^2/1000+PI()*(L3282/2)^2/1000</f>
        <v>9.6768907712199592</v>
      </c>
      <c r="N3282" s="33">
        <v>0</v>
      </c>
      <c r="O3282" s="3">
        <v>9</v>
      </c>
      <c r="P3282" s="6">
        <v>4.0229999999999997</v>
      </c>
      <c r="Q3282" s="6">
        <v>7.1289999999999996</v>
      </c>
      <c r="R3282" s="6">
        <v>6.9980000000000002</v>
      </c>
      <c r="S3282" s="6">
        <v>0</v>
      </c>
      <c r="T3282" s="6">
        <f>R3282-S3282</f>
        <v>6.9980000000000002</v>
      </c>
      <c r="U3282" s="6">
        <f>T3282</f>
        <v>6.9980000000000002</v>
      </c>
      <c r="V3282" s="6">
        <f>U3282-S3282</f>
        <v>6.9980000000000002</v>
      </c>
      <c r="W3282" s="6">
        <f>100 - (1 - (((U3282-T3282)/U3282)+(S3282/T3282)))*100</f>
        <v>0</v>
      </c>
      <c r="X3282" s="13">
        <v>7.1340000000000003</v>
      </c>
      <c r="Y3282" s="13">
        <f>(X3282-U3282)/U3282*100</f>
        <v>1.9434124035438716</v>
      </c>
      <c r="Z3282" s="14">
        <f>IF(W3282&gt;10,"NA",Y3282)</f>
        <v>1.9434124035438716</v>
      </c>
    </row>
    <row r="3283" spans="1:26" ht="19" x14ac:dyDescent="0.25">
      <c r="A3283" s="23">
        <v>3282</v>
      </c>
      <c r="B3283" s="5" t="s">
        <v>0</v>
      </c>
      <c r="C3283" s="3" t="s">
        <v>46</v>
      </c>
      <c r="D3283" s="3" t="s">
        <v>46</v>
      </c>
      <c r="E3283" s="3" t="s">
        <v>47</v>
      </c>
      <c r="F3283" s="3" t="s">
        <v>18</v>
      </c>
      <c r="G3283" s="3">
        <v>32</v>
      </c>
      <c r="H3283" s="3" t="s">
        <v>17</v>
      </c>
      <c r="I3283" s="3" t="s">
        <v>45</v>
      </c>
      <c r="J3283" s="3">
        <v>380</v>
      </c>
      <c r="K3283" s="3">
        <v>111</v>
      </c>
      <c r="L3283" s="3">
        <v>0</v>
      </c>
      <c r="M3283" s="4">
        <f>PI()*(K3283/2)^2/1000+PI()*(L3283/2)^2/1000</f>
        <v>9.6768907712199592</v>
      </c>
      <c r="N3283" s="33">
        <v>0</v>
      </c>
      <c r="O3283" s="3">
        <v>1</v>
      </c>
      <c r="P3283" s="6">
        <v>8.9149999999999991</v>
      </c>
      <c r="Q3283" s="6">
        <v>15.942</v>
      </c>
      <c r="R3283" s="6">
        <v>15.702</v>
      </c>
      <c r="S3283" s="6">
        <v>0</v>
      </c>
      <c r="T3283" s="6">
        <f>R3283-S3283</f>
        <v>15.702</v>
      </c>
      <c r="U3283" s="6">
        <f>T3283</f>
        <v>15.702</v>
      </c>
      <c r="V3283" s="6">
        <f>U3283-S3283</f>
        <v>15.702</v>
      </c>
      <c r="W3283" s="6">
        <f>100 - (1 - (((U3283-T3283)/U3283)+(S3283/T3283)))*100</f>
        <v>0</v>
      </c>
      <c r="X3283" s="13">
        <v>15.957000000000001</v>
      </c>
      <c r="Y3283" s="13">
        <f>(X3283-U3283)/U3283*100</f>
        <v>1.6239969430645829</v>
      </c>
      <c r="Z3283" s="14">
        <f>IF(W3283&gt;10,"NA",Y3283)</f>
        <v>1.6239969430645829</v>
      </c>
    </row>
    <row r="3284" spans="1:26" ht="19" x14ac:dyDescent="0.25">
      <c r="A3284" s="23">
        <v>3283</v>
      </c>
      <c r="B3284" s="5" t="s">
        <v>0</v>
      </c>
      <c r="C3284" s="3" t="s">
        <v>46</v>
      </c>
      <c r="D3284" s="3" t="s">
        <v>46</v>
      </c>
      <c r="E3284" s="3" t="s">
        <v>47</v>
      </c>
      <c r="F3284" s="3" t="s">
        <v>18</v>
      </c>
      <c r="G3284" s="3">
        <v>32</v>
      </c>
      <c r="H3284" s="3" t="s">
        <v>17</v>
      </c>
      <c r="I3284" s="3" t="s">
        <v>45</v>
      </c>
      <c r="J3284" s="3">
        <v>380</v>
      </c>
      <c r="K3284" s="3">
        <v>111</v>
      </c>
      <c r="L3284" s="3">
        <v>0</v>
      </c>
      <c r="M3284" s="4">
        <f>PI()*(K3284/2)^2/1000+PI()*(L3284/2)^2/1000</f>
        <v>9.6768907712199592</v>
      </c>
      <c r="N3284" s="33">
        <v>0</v>
      </c>
      <c r="O3284" s="3">
        <v>2</v>
      </c>
      <c r="P3284" s="6">
        <v>7.6070000000000002</v>
      </c>
      <c r="Q3284" s="6">
        <v>13.257999999999999</v>
      </c>
      <c r="R3284" s="6">
        <v>13.013</v>
      </c>
      <c r="S3284" s="6">
        <v>0</v>
      </c>
      <c r="T3284" s="6">
        <f>R3284-S3284</f>
        <v>13.013</v>
      </c>
      <c r="U3284" s="6">
        <f>T3284</f>
        <v>13.013</v>
      </c>
      <c r="V3284" s="6">
        <f>U3284-S3284</f>
        <v>13.013</v>
      </c>
      <c r="W3284" s="6">
        <f>100 - (1 - (((U3284-T3284)/U3284)+(S3284/T3284)))*100</f>
        <v>0</v>
      </c>
      <c r="X3284" s="13">
        <v>13.135999999999999</v>
      </c>
      <c r="Y3284" s="13">
        <f>(X3284-U3284)/U3284*100</f>
        <v>0.94520863751632467</v>
      </c>
      <c r="Z3284" s="14">
        <f>IF(W3284&gt;10,"NA",Y3284)</f>
        <v>0.94520863751632467</v>
      </c>
    </row>
    <row r="3285" spans="1:26" ht="19" x14ac:dyDescent="0.25">
      <c r="A3285" s="23">
        <v>3284</v>
      </c>
      <c r="B3285" s="5" t="s">
        <v>0</v>
      </c>
      <c r="C3285" s="3" t="s">
        <v>46</v>
      </c>
      <c r="D3285" s="3" t="s">
        <v>46</v>
      </c>
      <c r="E3285" s="3" t="s">
        <v>47</v>
      </c>
      <c r="F3285" s="3" t="s">
        <v>18</v>
      </c>
      <c r="G3285" s="3">
        <v>32</v>
      </c>
      <c r="H3285" s="3" t="s">
        <v>17</v>
      </c>
      <c r="I3285" s="3" t="s">
        <v>45</v>
      </c>
      <c r="J3285" s="3">
        <v>380</v>
      </c>
      <c r="K3285" s="3">
        <v>111</v>
      </c>
      <c r="L3285" s="3">
        <v>0</v>
      </c>
      <c r="M3285" s="4">
        <f>PI()*(K3285/2)^2/1000+PI()*(L3285/2)^2/1000</f>
        <v>9.6768907712199592</v>
      </c>
      <c r="N3285" s="33">
        <v>0</v>
      </c>
      <c r="O3285" s="3">
        <v>3</v>
      </c>
      <c r="P3285" s="6">
        <v>6.9989999999999997</v>
      </c>
      <c r="Q3285" s="6">
        <v>10.664</v>
      </c>
      <c r="R3285" s="6">
        <v>10.394</v>
      </c>
      <c r="S3285" s="6">
        <v>0</v>
      </c>
      <c r="T3285" s="6">
        <f>R3285-S3285</f>
        <v>10.394</v>
      </c>
      <c r="U3285" s="6">
        <f>T3285</f>
        <v>10.394</v>
      </c>
      <c r="V3285" s="6">
        <f>U3285-S3285</f>
        <v>10.394</v>
      </c>
      <c r="W3285" s="6">
        <f>100 - (1 - (((U3285-T3285)/U3285)+(S3285/T3285)))*100</f>
        <v>0</v>
      </c>
      <c r="X3285" s="13">
        <v>10.516999999999999</v>
      </c>
      <c r="Y3285" s="13">
        <f>(X3285-U3285)/U3285*100</f>
        <v>1.1833750240523315</v>
      </c>
      <c r="Z3285" s="14">
        <f>IF(W3285&gt;10,"NA",Y3285)</f>
        <v>1.1833750240523315</v>
      </c>
    </row>
    <row r="3286" spans="1:26" ht="19" x14ac:dyDescent="0.25">
      <c r="A3286" s="23">
        <v>3285</v>
      </c>
      <c r="B3286" s="5" t="s">
        <v>0</v>
      </c>
      <c r="C3286" s="3" t="s">
        <v>46</v>
      </c>
      <c r="D3286" s="3" t="s">
        <v>46</v>
      </c>
      <c r="E3286" s="3" t="s">
        <v>47</v>
      </c>
      <c r="F3286" s="3" t="s">
        <v>18</v>
      </c>
      <c r="G3286" s="3">
        <v>32</v>
      </c>
      <c r="H3286" s="3" t="s">
        <v>17</v>
      </c>
      <c r="I3286" s="3" t="s">
        <v>45</v>
      </c>
      <c r="J3286" s="3">
        <v>380</v>
      </c>
      <c r="K3286" s="3">
        <v>111</v>
      </c>
      <c r="L3286" s="3">
        <v>0</v>
      </c>
      <c r="M3286" s="4">
        <f>PI()*(K3286/2)^2/1000+PI()*(L3286/2)^2/1000</f>
        <v>9.6768907712199592</v>
      </c>
      <c r="N3286" s="33">
        <v>0</v>
      </c>
      <c r="O3286" s="3">
        <v>4</v>
      </c>
      <c r="P3286" s="6">
        <v>4.6219999999999999</v>
      </c>
      <c r="Q3286" s="6">
        <v>4.12</v>
      </c>
      <c r="R3286" s="6">
        <v>3.9489999999999998</v>
      </c>
      <c r="S3286" s="6">
        <v>0</v>
      </c>
      <c r="T3286" s="6">
        <f>R3286-S3286</f>
        <v>3.9489999999999998</v>
      </c>
      <c r="U3286" s="6">
        <v>3.9860000000000002</v>
      </c>
      <c r="V3286" s="6">
        <f>U3286-S3286</f>
        <v>3.9860000000000002</v>
      </c>
      <c r="W3286" s="6">
        <f>100 - (1 - (((U3286-T3286)/U3286)+(S3286/T3286)))*100</f>
        <v>0.92824887104868026</v>
      </c>
      <c r="X3286" s="13">
        <v>4.056</v>
      </c>
      <c r="Y3286" s="13">
        <f>(X3286-U3286)/U3286*100</f>
        <v>1.7561465127947775</v>
      </c>
      <c r="Z3286" s="14">
        <f>IF(W3286&gt;10,"NA",Y3286)</f>
        <v>1.7561465127947775</v>
      </c>
    </row>
    <row r="3287" spans="1:26" ht="19" x14ac:dyDescent="0.25">
      <c r="A3287" s="23">
        <v>3286</v>
      </c>
      <c r="B3287" s="5" t="s">
        <v>0</v>
      </c>
      <c r="C3287" s="3" t="s">
        <v>46</v>
      </c>
      <c r="D3287" s="3" t="s">
        <v>46</v>
      </c>
      <c r="E3287" s="3" t="s">
        <v>47</v>
      </c>
      <c r="F3287" s="3" t="s">
        <v>18</v>
      </c>
      <c r="G3287" s="3">
        <v>32</v>
      </c>
      <c r="H3287" s="3" t="s">
        <v>17</v>
      </c>
      <c r="I3287" s="3" t="s">
        <v>45</v>
      </c>
      <c r="J3287" s="3">
        <v>380</v>
      </c>
      <c r="K3287" s="3">
        <v>111</v>
      </c>
      <c r="L3287" s="3">
        <v>0</v>
      </c>
      <c r="M3287" s="4">
        <f>PI()*(K3287/2)^2/1000+PI()*(L3287/2)^2/1000</f>
        <v>9.6768907712199592</v>
      </c>
      <c r="N3287" s="33">
        <v>0</v>
      </c>
      <c r="O3287" s="3">
        <v>5</v>
      </c>
      <c r="P3287" s="6">
        <v>9.5679999999999996</v>
      </c>
      <c r="Q3287" s="6">
        <v>17.303000000000001</v>
      </c>
      <c r="R3287" s="6">
        <v>16.972999999999999</v>
      </c>
      <c r="S3287" s="6">
        <v>0</v>
      </c>
      <c r="T3287" s="6">
        <f>R3287-S3287</f>
        <v>16.972999999999999</v>
      </c>
      <c r="U3287" s="6">
        <f>T3287</f>
        <v>16.972999999999999</v>
      </c>
      <c r="V3287" s="6">
        <f>U3287-S3287</f>
        <v>16.972999999999999</v>
      </c>
      <c r="W3287" s="6">
        <f>100 - (1 - (((U3287-T3287)/U3287)+(S3287/T3287)))*100</f>
        <v>0</v>
      </c>
      <c r="X3287" s="13">
        <v>17.175000000000001</v>
      </c>
      <c r="Y3287" s="13">
        <f>(X3287-U3287)/U3287*100</f>
        <v>1.1901254934307532</v>
      </c>
      <c r="Z3287" s="14">
        <f>IF(W3287&gt;10,"NA",Y3287)</f>
        <v>1.1901254934307532</v>
      </c>
    </row>
    <row r="3288" spans="1:26" ht="19" x14ac:dyDescent="0.25">
      <c r="A3288" s="23">
        <v>3287</v>
      </c>
      <c r="B3288" s="5" t="s">
        <v>0</v>
      </c>
      <c r="C3288" s="3" t="s">
        <v>46</v>
      </c>
      <c r="D3288" s="3" t="s">
        <v>46</v>
      </c>
      <c r="E3288" s="3" t="s">
        <v>47</v>
      </c>
      <c r="F3288" s="3" t="s">
        <v>18</v>
      </c>
      <c r="G3288" s="3">
        <v>32</v>
      </c>
      <c r="H3288" s="3" t="s">
        <v>17</v>
      </c>
      <c r="I3288" s="3" t="s">
        <v>45</v>
      </c>
      <c r="J3288" s="3">
        <v>380</v>
      </c>
      <c r="K3288" s="3">
        <v>111</v>
      </c>
      <c r="L3288" s="3">
        <v>0</v>
      </c>
      <c r="M3288" s="4">
        <f>PI()*(K3288/2)^2/1000+PI()*(L3288/2)^2/1000</f>
        <v>9.6768907712199592</v>
      </c>
      <c r="N3288" s="33">
        <v>0</v>
      </c>
      <c r="O3288" s="3">
        <v>6</v>
      </c>
      <c r="P3288" s="6">
        <v>6.798</v>
      </c>
      <c r="Q3288" s="6">
        <v>7.7809999999999997</v>
      </c>
      <c r="R3288" s="6">
        <v>7.569</v>
      </c>
      <c r="S3288" s="6">
        <v>0</v>
      </c>
      <c r="T3288" s="6">
        <f>R3288-S3288</f>
        <v>7.569</v>
      </c>
      <c r="U3288" s="6">
        <v>7.6230000000000002</v>
      </c>
      <c r="V3288" s="6">
        <f>U3288-S3288</f>
        <v>7.6230000000000002</v>
      </c>
      <c r="W3288" s="6">
        <f>100 - (1 - (((U3288-T3288)/U3288)+(S3288/T3288)))*100</f>
        <v>0.70838252656434975</v>
      </c>
      <c r="X3288" s="13">
        <v>7.68</v>
      </c>
      <c r="Y3288" s="13">
        <f>(X3288-U3288)/U3288*100</f>
        <v>0.74773711137346843</v>
      </c>
      <c r="Z3288" s="14">
        <f>IF(W3288&gt;10,"NA",Y3288)</f>
        <v>0.74773711137346843</v>
      </c>
    </row>
    <row r="3289" spans="1:26" ht="19" x14ac:dyDescent="0.25">
      <c r="A3289" s="23">
        <v>3288</v>
      </c>
      <c r="B3289" s="5" t="s">
        <v>0</v>
      </c>
      <c r="C3289" s="3" t="s">
        <v>46</v>
      </c>
      <c r="D3289" s="3" t="s">
        <v>46</v>
      </c>
      <c r="E3289" s="3" t="s">
        <v>47</v>
      </c>
      <c r="F3289" s="3" t="s">
        <v>18</v>
      </c>
      <c r="G3289" s="3">
        <v>32</v>
      </c>
      <c r="H3289" s="3" t="s">
        <v>17</v>
      </c>
      <c r="I3289" s="3" t="s">
        <v>45</v>
      </c>
      <c r="J3289" s="3">
        <v>380</v>
      </c>
      <c r="K3289" s="3">
        <v>111</v>
      </c>
      <c r="L3289" s="3">
        <v>0</v>
      </c>
      <c r="M3289" s="4">
        <f>PI()*(K3289/2)^2/1000+PI()*(L3289/2)^2/1000</f>
        <v>9.6768907712199592</v>
      </c>
      <c r="N3289" s="33">
        <v>0</v>
      </c>
      <c r="O3289" s="3">
        <v>7</v>
      </c>
      <c r="P3289" s="6">
        <v>7.423</v>
      </c>
      <c r="Q3289" s="6">
        <v>15.06</v>
      </c>
      <c r="R3289" s="6">
        <v>14.722</v>
      </c>
      <c r="S3289" s="6">
        <v>0</v>
      </c>
      <c r="T3289" s="6">
        <f>R3289-S3289</f>
        <v>14.722</v>
      </c>
      <c r="U3289" s="6">
        <f>T3289</f>
        <v>14.722</v>
      </c>
      <c r="V3289" s="6">
        <f>U3289-S3289</f>
        <v>14.722</v>
      </c>
      <c r="W3289" s="6">
        <f>100 - (1 - (((U3289-T3289)/U3289)+(S3289/T3289)))*100</f>
        <v>0</v>
      </c>
      <c r="X3289" s="13">
        <v>14.994</v>
      </c>
      <c r="Y3289" s="13">
        <f>(X3289-U3289)/U3289*100</f>
        <v>1.8475750577367223</v>
      </c>
      <c r="Z3289" s="14">
        <f>IF(W3289&gt;10,"NA",Y3289)</f>
        <v>1.8475750577367223</v>
      </c>
    </row>
    <row r="3290" spans="1:26" ht="19" x14ac:dyDescent="0.25">
      <c r="A3290" s="23">
        <v>3289</v>
      </c>
      <c r="B3290" s="5" t="s">
        <v>0</v>
      </c>
      <c r="C3290" s="3" t="s">
        <v>46</v>
      </c>
      <c r="D3290" s="3" t="s">
        <v>46</v>
      </c>
      <c r="E3290" s="3" t="s">
        <v>47</v>
      </c>
      <c r="F3290" s="3" t="s">
        <v>18</v>
      </c>
      <c r="G3290" s="3">
        <v>32</v>
      </c>
      <c r="H3290" s="3" t="s">
        <v>17</v>
      </c>
      <c r="I3290" s="3" t="s">
        <v>45</v>
      </c>
      <c r="J3290" s="3">
        <v>380</v>
      </c>
      <c r="K3290" s="3">
        <v>111</v>
      </c>
      <c r="L3290" s="3">
        <v>0</v>
      </c>
      <c r="M3290" s="4">
        <f>PI()*(K3290/2)^2/1000+PI()*(L3290/2)^2/1000</f>
        <v>9.6768907712199592</v>
      </c>
      <c r="N3290" s="33">
        <v>0</v>
      </c>
      <c r="O3290" s="3">
        <v>8</v>
      </c>
      <c r="P3290" s="6">
        <v>4.7169999999999996</v>
      </c>
      <c r="Q3290" s="6">
        <v>9.327</v>
      </c>
      <c r="R3290" s="6">
        <v>9.0969999999999995</v>
      </c>
      <c r="S3290" s="6">
        <v>0</v>
      </c>
      <c r="T3290" s="6">
        <f>R3290-S3290</f>
        <v>9.0969999999999995</v>
      </c>
      <c r="U3290" s="6">
        <v>9.1029999999999998</v>
      </c>
      <c r="V3290" s="6">
        <f>U3290-S3290</f>
        <v>9.1029999999999998</v>
      </c>
      <c r="W3290" s="6">
        <f>100 - (1 - (((U3290-T3290)/U3290)+(S3290/T3290)))*100</f>
        <v>6.5912336592333531E-2</v>
      </c>
      <c r="X3290" s="13">
        <v>9.2829999999999995</v>
      </c>
      <c r="Y3290" s="13">
        <f>(X3290-U3290)/U3290*100</f>
        <v>1.9773700977699629</v>
      </c>
      <c r="Z3290" s="14">
        <f>IF(W3290&gt;10,"NA",Y3290)</f>
        <v>1.9773700977699629</v>
      </c>
    </row>
    <row r="3291" spans="1:26" ht="19" x14ac:dyDescent="0.25">
      <c r="A3291" s="23">
        <v>3290</v>
      </c>
      <c r="B3291" s="5" t="s">
        <v>0</v>
      </c>
      <c r="C3291" s="3" t="s">
        <v>46</v>
      </c>
      <c r="D3291" s="3" t="s">
        <v>46</v>
      </c>
      <c r="E3291" s="3" t="s">
        <v>47</v>
      </c>
      <c r="F3291" s="3" t="s">
        <v>18</v>
      </c>
      <c r="G3291" s="3">
        <v>33</v>
      </c>
      <c r="H3291" s="3" t="s">
        <v>9</v>
      </c>
      <c r="I3291" s="3" t="s">
        <v>44</v>
      </c>
      <c r="J3291" s="3">
        <v>134</v>
      </c>
      <c r="K3291" s="3">
        <v>90</v>
      </c>
      <c r="L3291" s="3">
        <v>0</v>
      </c>
      <c r="M3291" s="4">
        <f>PI()*(K3291/2)^2/1000+PI()*(L3291/2)^2/1000</f>
        <v>6.3617251235193306</v>
      </c>
      <c r="N3291" s="33">
        <v>0</v>
      </c>
      <c r="O3291" s="3">
        <v>1</v>
      </c>
      <c r="P3291" s="6">
        <v>6.3360000000000003</v>
      </c>
      <c r="Q3291" s="6">
        <v>9.1300000000000008</v>
      </c>
      <c r="R3291" s="6">
        <v>8.7959999999999994</v>
      </c>
      <c r="S3291" s="6">
        <v>0</v>
      </c>
      <c r="T3291" s="6">
        <f>R3291-S3291</f>
        <v>8.7959999999999994</v>
      </c>
      <c r="U3291" s="6">
        <v>8.7959999999999994</v>
      </c>
      <c r="V3291" s="6">
        <f>U3291-S3291</f>
        <v>8.7959999999999994</v>
      </c>
      <c r="W3291" s="6">
        <f>100 - (1 - (((U3291-T3291)/U3291)+(S3291/T3291)))*100</f>
        <v>0</v>
      </c>
      <c r="X3291" s="13">
        <v>9.1</v>
      </c>
      <c r="Y3291" s="13">
        <f>(X3291-U3291)/U3291*100</f>
        <v>3.4561164165529816</v>
      </c>
      <c r="Z3291" s="14">
        <f>IF(W3291&gt;10,"NA",Y3291)</f>
        <v>3.4561164165529816</v>
      </c>
    </row>
    <row r="3292" spans="1:26" ht="19" x14ac:dyDescent="0.25">
      <c r="A3292" s="23">
        <v>3291</v>
      </c>
      <c r="B3292" s="5" t="s">
        <v>0</v>
      </c>
      <c r="C3292" s="3" t="s">
        <v>46</v>
      </c>
      <c r="D3292" s="3" t="s">
        <v>46</v>
      </c>
      <c r="E3292" s="3" t="s">
        <v>47</v>
      </c>
      <c r="F3292" s="3" t="s">
        <v>18</v>
      </c>
      <c r="G3292" s="3">
        <v>33</v>
      </c>
      <c r="H3292" s="3" t="s">
        <v>9</v>
      </c>
      <c r="I3292" s="3" t="s">
        <v>44</v>
      </c>
      <c r="J3292" s="3">
        <v>134</v>
      </c>
      <c r="K3292" s="3">
        <v>90</v>
      </c>
      <c r="L3292" s="3">
        <v>0</v>
      </c>
      <c r="M3292" s="4">
        <f>PI()*(K3292/2)^2/1000+PI()*(L3292/2)^2/1000</f>
        <v>6.3617251235193306</v>
      </c>
      <c r="N3292" s="33">
        <v>0</v>
      </c>
      <c r="O3292" s="3">
        <v>2</v>
      </c>
      <c r="P3292" s="6">
        <v>3.8519999999999999</v>
      </c>
      <c r="Q3292" s="6">
        <v>3.9990000000000001</v>
      </c>
      <c r="R3292" s="6">
        <v>3.7919999999999998</v>
      </c>
      <c r="S3292" s="6">
        <v>0</v>
      </c>
      <c r="T3292" s="6">
        <f>R3292-S3292</f>
        <v>3.7919999999999998</v>
      </c>
      <c r="U3292" s="6">
        <v>4.2249999999999996</v>
      </c>
      <c r="V3292" s="6">
        <f>U3292-S3292</f>
        <v>4.2249999999999996</v>
      </c>
      <c r="W3292" s="6">
        <f>100 - (1 - (((U3292-T3292)/U3292)+(S3292/T3292)))*100</f>
        <v>10.248520710059168</v>
      </c>
      <c r="X3292" s="13">
        <v>4.3239999999999998</v>
      </c>
      <c r="Y3292" s="13">
        <f>(X3292-U3292)/U3292*100</f>
        <v>2.3431952662721942</v>
      </c>
      <c r="Z3292" s="14" t="str">
        <f>IF(W3292&gt;10,"NA",Y3292)</f>
        <v>NA</v>
      </c>
    </row>
    <row r="3293" spans="1:26" ht="19" x14ac:dyDescent="0.25">
      <c r="A3293" s="23">
        <v>3292</v>
      </c>
      <c r="B3293" s="5" t="s">
        <v>0</v>
      </c>
      <c r="C3293" s="3" t="s">
        <v>46</v>
      </c>
      <c r="D3293" s="3" t="s">
        <v>46</v>
      </c>
      <c r="E3293" s="3" t="s">
        <v>47</v>
      </c>
      <c r="F3293" s="3" t="s">
        <v>18</v>
      </c>
      <c r="G3293" s="3">
        <v>33</v>
      </c>
      <c r="H3293" s="3" t="s">
        <v>9</v>
      </c>
      <c r="I3293" s="3" t="s">
        <v>44</v>
      </c>
      <c r="J3293" s="3">
        <v>134</v>
      </c>
      <c r="K3293" s="3">
        <v>90</v>
      </c>
      <c r="L3293" s="3">
        <v>0</v>
      </c>
      <c r="M3293" s="4">
        <f>PI()*(K3293/2)^2/1000+PI()*(L3293/2)^2/1000</f>
        <v>6.3617251235193306</v>
      </c>
      <c r="N3293" s="33">
        <v>0</v>
      </c>
      <c r="O3293" s="3">
        <v>3</v>
      </c>
      <c r="P3293" s="6">
        <v>4.609</v>
      </c>
      <c r="Q3293" s="6">
        <v>4.9729999999999999</v>
      </c>
      <c r="R3293" s="6">
        <v>4.7539999999999996</v>
      </c>
      <c r="S3293" s="6">
        <v>0</v>
      </c>
      <c r="T3293" s="6">
        <f>R3293-S3293</f>
        <v>4.7539999999999996</v>
      </c>
      <c r="U3293" s="6">
        <v>4.7539999999999996</v>
      </c>
      <c r="V3293" s="6">
        <f>U3293-S3293</f>
        <v>4.7539999999999996</v>
      </c>
      <c r="W3293" s="6">
        <f>100 - (1 - (((U3293-T3293)/U3293)+(S3293/T3293)))*100</f>
        <v>0</v>
      </c>
      <c r="X3293" s="13">
        <v>4.8849999999999998</v>
      </c>
      <c r="Y3293" s="13">
        <f>(X3293-U3293)/U3293*100</f>
        <v>2.7555742532604173</v>
      </c>
      <c r="Z3293" s="14">
        <f>IF(W3293&gt;10,"NA",Y3293)</f>
        <v>2.7555742532604173</v>
      </c>
    </row>
    <row r="3294" spans="1:26" ht="19" x14ac:dyDescent="0.25">
      <c r="A3294" s="23">
        <v>3293</v>
      </c>
      <c r="B3294" s="5" t="s">
        <v>0</v>
      </c>
      <c r="C3294" s="3" t="s">
        <v>46</v>
      </c>
      <c r="D3294" s="3" t="s">
        <v>46</v>
      </c>
      <c r="E3294" s="3" t="s">
        <v>47</v>
      </c>
      <c r="F3294" s="3" t="s">
        <v>18</v>
      </c>
      <c r="G3294" s="3">
        <v>33</v>
      </c>
      <c r="H3294" s="3" t="s">
        <v>9</v>
      </c>
      <c r="I3294" s="3" t="s">
        <v>44</v>
      </c>
      <c r="J3294" s="3">
        <v>134</v>
      </c>
      <c r="K3294" s="3">
        <v>90</v>
      </c>
      <c r="L3294" s="3">
        <v>0</v>
      </c>
      <c r="M3294" s="4">
        <f>PI()*(K3294/2)^2/1000+PI()*(L3294/2)^2/1000</f>
        <v>6.3617251235193306</v>
      </c>
      <c r="N3294" s="33">
        <v>0</v>
      </c>
      <c r="O3294" s="3">
        <v>4</v>
      </c>
      <c r="P3294" s="6">
        <v>3.2850000000000001</v>
      </c>
      <c r="Q3294" s="6">
        <v>2.5870000000000002</v>
      </c>
      <c r="R3294" s="6">
        <v>2.464</v>
      </c>
      <c r="S3294" s="6">
        <v>0</v>
      </c>
      <c r="T3294" s="6">
        <f>R3294-S3294</f>
        <v>2.464</v>
      </c>
      <c r="U3294" s="6">
        <v>2.5409999999999999</v>
      </c>
      <c r="V3294" s="6">
        <f>U3294-S3294</f>
        <v>2.5409999999999999</v>
      </c>
      <c r="W3294" s="6">
        <f>100 - (1 - (((U3294-T3294)/U3294)+(S3294/T3294)))*100</f>
        <v>3.0303030303030312</v>
      </c>
      <c r="X3294" s="13">
        <v>2.5659999999999998</v>
      </c>
      <c r="Y3294" s="13">
        <f>(X3294-U3294)/U3294*100</f>
        <v>0.98386462022825305</v>
      </c>
      <c r="Z3294" s="14">
        <f>IF(W3294&gt;10,"NA",Y3294)</f>
        <v>0.98386462022825305</v>
      </c>
    </row>
    <row r="3295" spans="1:26" ht="19" x14ac:dyDescent="0.25">
      <c r="A3295" s="23">
        <v>3294</v>
      </c>
      <c r="B3295" s="5" t="s">
        <v>0</v>
      </c>
      <c r="C3295" s="3" t="s">
        <v>46</v>
      </c>
      <c r="D3295" s="3" t="s">
        <v>46</v>
      </c>
      <c r="E3295" s="3" t="s">
        <v>47</v>
      </c>
      <c r="F3295" s="3" t="s">
        <v>18</v>
      </c>
      <c r="G3295" s="3">
        <v>33</v>
      </c>
      <c r="H3295" s="3" t="s">
        <v>9</v>
      </c>
      <c r="I3295" s="3" t="s">
        <v>44</v>
      </c>
      <c r="J3295" s="3">
        <v>134</v>
      </c>
      <c r="K3295" s="3">
        <v>90</v>
      </c>
      <c r="L3295" s="3">
        <v>0</v>
      </c>
      <c r="M3295" s="4">
        <f>PI()*(K3295/2)^2/1000+PI()*(L3295/2)^2/1000</f>
        <v>6.3617251235193306</v>
      </c>
      <c r="N3295" s="33">
        <v>0</v>
      </c>
      <c r="O3295" s="3">
        <v>5</v>
      </c>
      <c r="P3295" s="6">
        <v>2.4609999999999999</v>
      </c>
      <c r="Q3295" s="6">
        <v>1.556</v>
      </c>
      <c r="R3295" s="6">
        <v>1.444</v>
      </c>
      <c r="S3295" s="6">
        <v>0</v>
      </c>
      <c r="T3295" s="6">
        <f>R3295-S3295</f>
        <v>1.444</v>
      </c>
      <c r="U3295" s="6">
        <v>1.444</v>
      </c>
      <c r="V3295" s="6">
        <f>U3295-S3295</f>
        <v>1.444</v>
      </c>
      <c r="W3295" s="6">
        <f>100 - (1 - (((U3295-T3295)/U3295)+(S3295/T3295)))*100</f>
        <v>0</v>
      </c>
      <c r="X3295" s="13">
        <v>1.4850000000000001</v>
      </c>
      <c r="Y3295" s="13">
        <f>(X3295-U3295)/U3295*100</f>
        <v>2.8393351800554121</v>
      </c>
      <c r="Z3295" s="14">
        <f>IF(W3295&gt;10,"NA",Y3295)</f>
        <v>2.8393351800554121</v>
      </c>
    </row>
    <row r="3296" spans="1:26" ht="19" x14ac:dyDescent="0.25">
      <c r="A3296" s="23">
        <v>3295</v>
      </c>
      <c r="B3296" s="5" t="s">
        <v>0</v>
      </c>
      <c r="C3296" s="3" t="s">
        <v>46</v>
      </c>
      <c r="D3296" s="3" t="s">
        <v>46</v>
      </c>
      <c r="E3296" s="3" t="s">
        <v>47</v>
      </c>
      <c r="F3296" s="3" t="s">
        <v>18</v>
      </c>
      <c r="G3296" s="3">
        <v>33</v>
      </c>
      <c r="H3296" s="3" t="s">
        <v>9</v>
      </c>
      <c r="I3296" s="3" t="s">
        <v>44</v>
      </c>
      <c r="J3296" s="3">
        <v>134</v>
      </c>
      <c r="K3296" s="3">
        <v>90</v>
      </c>
      <c r="L3296" s="3">
        <v>0</v>
      </c>
      <c r="M3296" s="4">
        <f>PI()*(K3296/2)^2/1000+PI()*(L3296/2)^2/1000</f>
        <v>6.3617251235193306</v>
      </c>
      <c r="N3296" s="33">
        <v>0</v>
      </c>
      <c r="O3296" s="3">
        <v>6</v>
      </c>
      <c r="P3296" s="6">
        <v>8.0069999999999997</v>
      </c>
      <c r="Q3296" s="6">
        <v>13.122</v>
      </c>
      <c r="R3296" s="6">
        <v>12.752000000000001</v>
      </c>
      <c r="S3296" s="6">
        <v>0</v>
      </c>
      <c r="T3296" s="6">
        <f>R3296-S3296</f>
        <v>12.752000000000001</v>
      </c>
      <c r="U3296" s="6">
        <v>12.752000000000001</v>
      </c>
      <c r="V3296" s="6">
        <f>U3296-S3296</f>
        <v>12.752000000000001</v>
      </c>
      <c r="W3296" s="6">
        <f>100 - (1 - (((U3296-T3296)/U3296)+(S3296/T3296)))*100</f>
        <v>0</v>
      </c>
      <c r="X3296" s="13">
        <v>13.138</v>
      </c>
      <c r="Y3296" s="13">
        <f>(X3296-U3296)/U3296*100</f>
        <v>3.0269761606022523</v>
      </c>
      <c r="Z3296" s="14">
        <f>IF(W3296&gt;10,"NA",Y3296)</f>
        <v>3.0269761606022523</v>
      </c>
    </row>
    <row r="3297" spans="1:26" ht="19" x14ac:dyDescent="0.25">
      <c r="A3297" s="23">
        <v>3296</v>
      </c>
      <c r="B3297" s="5" t="s">
        <v>0</v>
      </c>
      <c r="C3297" s="3" t="s">
        <v>46</v>
      </c>
      <c r="D3297" s="3" t="s">
        <v>46</v>
      </c>
      <c r="E3297" s="3" t="s">
        <v>47</v>
      </c>
      <c r="F3297" s="3" t="s">
        <v>18</v>
      </c>
      <c r="G3297" s="3">
        <v>33</v>
      </c>
      <c r="H3297" s="3" t="s">
        <v>9</v>
      </c>
      <c r="I3297" s="3" t="s">
        <v>44</v>
      </c>
      <c r="J3297" s="3">
        <v>134</v>
      </c>
      <c r="K3297" s="3">
        <v>90</v>
      </c>
      <c r="L3297" s="3">
        <v>0</v>
      </c>
      <c r="M3297" s="4">
        <f>PI()*(K3297/2)^2/1000+PI()*(L3297/2)^2/1000</f>
        <v>6.3617251235193306</v>
      </c>
      <c r="N3297" s="33">
        <v>0</v>
      </c>
      <c r="O3297" s="3">
        <v>7</v>
      </c>
      <c r="P3297" s="6">
        <v>9.3480000000000008</v>
      </c>
      <c r="Q3297" s="6">
        <v>18.763000000000002</v>
      </c>
      <c r="R3297" s="6">
        <v>18.231999999999999</v>
      </c>
      <c r="S3297" s="6">
        <v>0</v>
      </c>
      <c r="T3297" s="6">
        <f>R3297-S3297</f>
        <v>18.231999999999999</v>
      </c>
      <c r="U3297" s="6">
        <v>18.231999999999999</v>
      </c>
      <c r="V3297" s="6">
        <f>U3297-S3297</f>
        <v>18.231999999999999</v>
      </c>
      <c r="W3297" s="6">
        <f>100 - (1 - (((U3297-T3297)/U3297)+(S3297/T3297)))*100</f>
        <v>0</v>
      </c>
      <c r="X3297" s="13">
        <v>18.802</v>
      </c>
      <c r="Y3297" s="13">
        <f>(X3297-U3297)/U3297*100</f>
        <v>3.1263712154453724</v>
      </c>
      <c r="Z3297" s="14">
        <f>IF(W3297&gt;10,"NA",Y3297)</f>
        <v>3.1263712154453724</v>
      </c>
    </row>
    <row r="3298" spans="1:26" ht="19" x14ac:dyDescent="0.25">
      <c r="A3298" s="23">
        <v>3297</v>
      </c>
      <c r="B3298" s="5" t="s">
        <v>0</v>
      </c>
      <c r="C3298" s="3" t="s">
        <v>46</v>
      </c>
      <c r="D3298" s="3" t="s">
        <v>46</v>
      </c>
      <c r="E3298" s="3" t="s">
        <v>47</v>
      </c>
      <c r="F3298" s="3" t="s">
        <v>18</v>
      </c>
      <c r="G3298" s="3">
        <v>33</v>
      </c>
      <c r="H3298" s="3" t="s">
        <v>9</v>
      </c>
      <c r="I3298" s="3" t="s">
        <v>44</v>
      </c>
      <c r="J3298" s="3">
        <v>134</v>
      </c>
      <c r="K3298" s="3">
        <v>90</v>
      </c>
      <c r="L3298" s="3">
        <v>0</v>
      </c>
      <c r="M3298" s="4">
        <f>PI()*(K3298/2)^2/1000+PI()*(L3298/2)^2/1000</f>
        <v>6.3617251235193306</v>
      </c>
      <c r="N3298" s="33">
        <v>0</v>
      </c>
      <c r="O3298" s="3">
        <v>8</v>
      </c>
      <c r="P3298" s="6">
        <v>7.6550000000000002</v>
      </c>
      <c r="Q3298" s="6">
        <v>13.205</v>
      </c>
      <c r="R3298" s="6">
        <v>12.708</v>
      </c>
      <c r="S3298" s="6">
        <v>0</v>
      </c>
      <c r="T3298" s="6">
        <f>R3298-S3298</f>
        <v>12.708</v>
      </c>
      <c r="U3298" s="6">
        <v>12.708</v>
      </c>
      <c r="V3298" s="6">
        <f>U3298-S3298</f>
        <v>12.708</v>
      </c>
      <c r="W3298" s="6">
        <f>100 - (1 - (((U3298-T3298)/U3298)+(S3298/T3298)))*100</f>
        <v>0</v>
      </c>
      <c r="X3298" s="13">
        <v>13.12</v>
      </c>
      <c r="Y3298" s="13">
        <f>(X3298-U3298)/U3298*100</f>
        <v>3.2420522505508269</v>
      </c>
      <c r="Z3298" s="14">
        <f>IF(W3298&gt;10,"NA",Y3298)</f>
        <v>3.2420522505508269</v>
      </c>
    </row>
    <row r="3299" spans="1:26" ht="19" x14ac:dyDescent="0.25">
      <c r="A3299" s="23">
        <v>3298</v>
      </c>
      <c r="B3299" s="5" t="s">
        <v>0</v>
      </c>
      <c r="C3299" s="3" t="s">
        <v>46</v>
      </c>
      <c r="D3299" s="3" t="s">
        <v>46</v>
      </c>
      <c r="E3299" s="3" t="s">
        <v>47</v>
      </c>
      <c r="F3299" s="3" t="s">
        <v>18</v>
      </c>
      <c r="G3299" s="3">
        <v>33</v>
      </c>
      <c r="H3299" s="3" t="s">
        <v>9</v>
      </c>
      <c r="I3299" s="3" t="s">
        <v>44</v>
      </c>
      <c r="J3299" s="3">
        <v>134</v>
      </c>
      <c r="K3299" s="3">
        <v>90</v>
      </c>
      <c r="L3299" s="3">
        <v>0</v>
      </c>
      <c r="M3299" s="4">
        <f>PI()*(K3299/2)^2/1000+PI()*(L3299/2)^2/1000</f>
        <v>6.3617251235193306</v>
      </c>
      <c r="N3299" s="33">
        <v>0</v>
      </c>
      <c r="O3299" s="3">
        <v>9</v>
      </c>
      <c r="P3299" s="6">
        <v>7.2140000000000004</v>
      </c>
      <c r="Q3299" s="6">
        <v>11.597</v>
      </c>
      <c r="R3299" s="6">
        <v>11.247999999999999</v>
      </c>
      <c r="S3299" s="6">
        <v>0</v>
      </c>
      <c r="T3299" s="6">
        <f>R3299-S3299</f>
        <v>11.247999999999999</v>
      </c>
      <c r="U3299" s="6">
        <v>11.247999999999999</v>
      </c>
      <c r="V3299" s="6">
        <f>U3299-S3299</f>
        <v>11.247999999999999</v>
      </c>
      <c r="W3299" s="6">
        <f>100 - (1 - (((U3299-T3299)/U3299)+(S3299/T3299)))*100</f>
        <v>0</v>
      </c>
      <c r="X3299" s="13">
        <v>11.595000000000001</v>
      </c>
      <c r="Y3299" s="13">
        <f>(X3299-U3299)/U3299*100</f>
        <v>3.0849928876244785</v>
      </c>
      <c r="Z3299" s="14">
        <f>IF(W3299&gt;10,"NA",Y3299)</f>
        <v>3.0849928876244785</v>
      </c>
    </row>
    <row r="3300" spans="1:26" ht="19" x14ac:dyDescent="0.25">
      <c r="A3300" s="23">
        <v>3299</v>
      </c>
      <c r="B3300" s="5" t="s">
        <v>0</v>
      </c>
      <c r="C3300" s="3" t="s">
        <v>46</v>
      </c>
      <c r="D3300" s="3" t="s">
        <v>46</v>
      </c>
      <c r="E3300" s="3" t="s">
        <v>47</v>
      </c>
      <c r="F3300" s="3" t="s">
        <v>18</v>
      </c>
      <c r="G3300" s="3">
        <v>33</v>
      </c>
      <c r="H3300" s="3" t="s">
        <v>17</v>
      </c>
      <c r="I3300" s="3" t="s">
        <v>44</v>
      </c>
      <c r="J3300" s="3">
        <v>134</v>
      </c>
      <c r="K3300" s="3">
        <v>90</v>
      </c>
      <c r="L3300" s="3">
        <v>0</v>
      </c>
      <c r="M3300" s="4">
        <f>PI()*(K3300/2)^2/1000+PI()*(L3300/2)^2/1000</f>
        <v>6.3617251235193306</v>
      </c>
      <c r="N3300" s="33">
        <v>0</v>
      </c>
      <c r="O3300" s="3">
        <v>1</v>
      </c>
      <c r="P3300" s="6">
        <v>5.827</v>
      </c>
      <c r="Q3300" s="6">
        <v>7.4459999999999997</v>
      </c>
      <c r="R3300" s="6">
        <v>7.1710000000000003</v>
      </c>
      <c r="S3300" s="6">
        <v>0</v>
      </c>
      <c r="T3300" s="6">
        <f>R3300-S3300</f>
        <v>7.1710000000000003</v>
      </c>
      <c r="U3300" s="6">
        <v>7.1710000000000003</v>
      </c>
      <c r="V3300" s="6">
        <f>U3300-S3300</f>
        <v>7.1710000000000003</v>
      </c>
      <c r="W3300" s="6">
        <f>100 - (1 - (((U3300-T3300)/U3300)+(S3300/T3300)))*100</f>
        <v>0</v>
      </c>
      <c r="X3300" s="13">
        <v>7.3979999999999997</v>
      </c>
      <c r="Y3300" s="13">
        <f>(X3300-U3300)/U3300*100</f>
        <v>3.1655278203876644</v>
      </c>
      <c r="Z3300" s="14">
        <f>IF(W3300&gt;10,"NA",Y3300)</f>
        <v>3.1655278203876644</v>
      </c>
    </row>
    <row r="3301" spans="1:26" ht="19" x14ac:dyDescent="0.25">
      <c r="A3301" s="23">
        <v>3300</v>
      </c>
      <c r="B3301" s="5" t="s">
        <v>0</v>
      </c>
      <c r="C3301" s="3" t="s">
        <v>46</v>
      </c>
      <c r="D3301" s="3" t="s">
        <v>46</v>
      </c>
      <c r="E3301" s="3" t="s">
        <v>47</v>
      </c>
      <c r="F3301" s="3" t="s">
        <v>18</v>
      </c>
      <c r="G3301" s="3">
        <v>33</v>
      </c>
      <c r="H3301" s="3" t="s">
        <v>17</v>
      </c>
      <c r="I3301" s="3" t="s">
        <v>44</v>
      </c>
      <c r="J3301" s="3">
        <v>134</v>
      </c>
      <c r="K3301" s="3">
        <v>90</v>
      </c>
      <c r="L3301" s="3">
        <v>0</v>
      </c>
      <c r="M3301" s="4">
        <f>PI()*(K3301/2)^2/1000+PI()*(L3301/2)^2/1000</f>
        <v>6.3617251235193306</v>
      </c>
      <c r="N3301" s="33">
        <v>0</v>
      </c>
      <c r="O3301" s="3">
        <v>2</v>
      </c>
      <c r="P3301" s="6">
        <v>4.9279999999999999</v>
      </c>
      <c r="Q3301" s="6">
        <v>4.8049999999999997</v>
      </c>
      <c r="R3301" s="6">
        <v>4.5629999999999997</v>
      </c>
      <c r="S3301" s="6">
        <v>0</v>
      </c>
      <c r="T3301" s="6">
        <f>R3301-S3301</f>
        <v>4.5629999999999997</v>
      </c>
      <c r="U3301" s="6">
        <v>4.9470000000000001</v>
      </c>
      <c r="V3301" s="6">
        <f>U3301-S3301</f>
        <v>4.9470000000000001</v>
      </c>
      <c r="W3301" s="6">
        <f>100 - (1 - (((U3301-T3301)/U3301)+(S3301/T3301)))*100</f>
        <v>7.7622801697998796</v>
      </c>
      <c r="X3301" s="13">
        <v>5.0380000000000003</v>
      </c>
      <c r="Y3301" s="13">
        <f>(X3301-U3301)/U3301*100</f>
        <v>1.839498686072371</v>
      </c>
      <c r="Z3301" s="14">
        <f>IF(W3301&gt;10,"NA",Y3301)</f>
        <v>1.839498686072371</v>
      </c>
    </row>
    <row r="3302" spans="1:26" ht="19" x14ac:dyDescent="0.25">
      <c r="A3302" s="23">
        <v>3301</v>
      </c>
      <c r="B3302" s="5" t="s">
        <v>0</v>
      </c>
      <c r="C3302" s="3" t="s">
        <v>46</v>
      </c>
      <c r="D3302" s="3" t="s">
        <v>46</v>
      </c>
      <c r="E3302" s="3" t="s">
        <v>47</v>
      </c>
      <c r="F3302" s="3" t="s">
        <v>18</v>
      </c>
      <c r="G3302" s="3">
        <v>33</v>
      </c>
      <c r="H3302" s="3" t="s">
        <v>17</v>
      </c>
      <c r="I3302" s="3" t="s">
        <v>44</v>
      </c>
      <c r="J3302" s="3">
        <v>134</v>
      </c>
      <c r="K3302" s="3">
        <v>90</v>
      </c>
      <c r="L3302" s="3">
        <v>0</v>
      </c>
      <c r="M3302" s="4">
        <f>PI()*(K3302/2)^2/1000+PI()*(L3302/2)^2/1000</f>
        <v>6.3617251235193306</v>
      </c>
      <c r="N3302" s="33">
        <v>0</v>
      </c>
      <c r="O3302" s="3">
        <v>3</v>
      </c>
      <c r="P3302" s="6">
        <v>4.2720000000000002</v>
      </c>
      <c r="Q3302" s="6">
        <v>3.1829999999999998</v>
      </c>
      <c r="R3302" s="6">
        <v>2.976</v>
      </c>
      <c r="S3302" s="6">
        <v>0</v>
      </c>
      <c r="T3302" s="6">
        <f>R3302-S3302</f>
        <v>2.976</v>
      </c>
      <c r="U3302" s="6">
        <v>2.976</v>
      </c>
      <c r="V3302" s="6">
        <f>U3302-S3302</f>
        <v>2.976</v>
      </c>
      <c r="W3302" s="6">
        <f>100 - (1 - (((U3302-T3302)/U3302)+(S3302/T3302)))*100</f>
        <v>0</v>
      </c>
      <c r="X3302" s="13">
        <v>3.0539999999999998</v>
      </c>
      <c r="Y3302" s="13">
        <f>(X3302-U3302)/U3302*100</f>
        <v>2.6209677419354787</v>
      </c>
      <c r="Z3302" s="14">
        <f>IF(W3302&gt;10,"NA",Y3302)</f>
        <v>2.6209677419354787</v>
      </c>
    </row>
    <row r="3303" spans="1:26" ht="19" x14ac:dyDescent="0.25">
      <c r="A3303" s="23">
        <v>3302</v>
      </c>
      <c r="B3303" s="5" t="s">
        <v>0</v>
      </c>
      <c r="C3303" s="3" t="s">
        <v>46</v>
      </c>
      <c r="D3303" s="3" t="s">
        <v>46</v>
      </c>
      <c r="E3303" s="3" t="s">
        <v>47</v>
      </c>
      <c r="F3303" s="3" t="s">
        <v>18</v>
      </c>
      <c r="G3303" s="3">
        <v>33</v>
      </c>
      <c r="H3303" s="3" t="s">
        <v>17</v>
      </c>
      <c r="I3303" s="3" t="s">
        <v>44</v>
      </c>
      <c r="J3303" s="3">
        <v>134</v>
      </c>
      <c r="K3303" s="3">
        <v>90</v>
      </c>
      <c r="L3303" s="3">
        <v>0</v>
      </c>
      <c r="M3303" s="4">
        <f>PI()*(K3303/2)^2/1000+PI()*(L3303/2)^2/1000</f>
        <v>6.3617251235193306</v>
      </c>
      <c r="N3303" s="33">
        <v>0</v>
      </c>
      <c r="O3303" s="3">
        <v>4</v>
      </c>
      <c r="P3303" s="6">
        <v>4.9269999999999996</v>
      </c>
      <c r="Q3303" s="6">
        <v>8.4649999999999999</v>
      </c>
      <c r="R3303" s="6">
        <v>8.2050000000000001</v>
      </c>
      <c r="S3303" s="6">
        <v>0</v>
      </c>
      <c r="T3303" s="6">
        <f>R3303-S3303</f>
        <v>8.2050000000000001</v>
      </c>
      <c r="U3303" s="6">
        <v>8.2050000000000001</v>
      </c>
      <c r="V3303" s="6">
        <f>U3303-S3303</f>
        <v>8.2050000000000001</v>
      </c>
      <c r="W3303" s="6">
        <f>100 - (1 - (((U3303-T3303)/U3303)+(S3303/T3303)))*100</f>
        <v>0</v>
      </c>
      <c r="X3303" s="13">
        <v>8.3119999999999994</v>
      </c>
      <c r="Y3303" s="13">
        <f>(X3303-U3303)/U3303*100</f>
        <v>1.3040828762949339</v>
      </c>
      <c r="Z3303" s="14">
        <f>IF(W3303&gt;10,"NA",Y3303)</f>
        <v>1.3040828762949339</v>
      </c>
    </row>
    <row r="3304" spans="1:26" ht="19" x14ac:dyDescent="0.25">
      <c r="A3304" s="23">
        <v>3303</v>
      </c>
      <c r="B3304" s="5" t="s">
        <v>0</v>
      </c>
      <c r="C3304" s="3" t="s">
        <v>46</v>
      </c>
      <c r="D3304" s="3" t="s">
        <v>46</v>
      </c>
      <c r="E3304" s="3" t="s">
        <v>47</v>
      </c>
      <c r="F3304" s="3" t="s">
        <v>18</v>
      </c>
      <c r="G3304" s="3">
        <v>33</v>
      </c>
      <c r="H3304" s="3" t="s">
        <v>17</v>
      </c>
      <c r="I3304" s="3" t="s">
        <v>44</v>
      </c>
      <c r="J3304" s="3">
        <v>134</v>
      </c>
      <c r="K3304" s="3">
        <v>90</v>
      </c>
      <c r="L3304" s="3">
        <v>0</v>
      </c>
      <c r="M3304" s="4">
        <f>PI()*(K3304/2)^2/1000+PI()*(L3304/2)^2/1000</f>
        <v>6.3617251235193306</v>
      </c>
      <c r="N3304" s="33">
        <v>0</v>
      </c>
      <c r="O3304" s="3">
        <v>5</v>
      </c>
      <c r="P3304" s="6">
        <v>3.266</v>
      </c>
      <c r="Q3304" s="6">
        <v>3.532</v>
      </c>
      <c r="R3304" s="6">
        <v>3.3820000000000001</v>
      </c>
      <c r="S3304" s="6">
        <v>0</v>
      </c>
      <c r="T3304" s="6">
        <f>R3304-S3304</f>
        <v>3.3820000000000001</v>
      </c>
      <c r="U3304" s="6">
        <v>3.5979999999999999</v>
      </c>
      <c r="V3304" s="6">
        <f>U3304-S3304</f>
        <v>3.5979999999999999</v>
      </c>
      <c r="W3304" s="6">
        <f>100 - (1 - (((U3304-T3304)/U3304)+(S3304/T3304)))*100</f>
        <v>6.0033351862145565</v>
      </c>
      <c r="X3304" s="13">
        <v>3.6139999999999999</v>
      </c>
      <c r="Y3304" s="13">
        <f>(X3304-U3304)/U3304*100</f>
        <v>0.44469149527515328</v>
      </c>
      <c r="Z3304" s="14">
        <f>IF(W3304&gt;10,"NA",Y3304)</f>
        <v>0.44469149527515328</v>
      </c>
    </row>
    <row r="3305" spans="1:26" ht="19" x14ac:dyDescent="0.25">
      <c r="A3305" s="23">
        <v>3304</v>
      </c>
      <c r="B3305" s="5" t="s">
        <v>0</v>
      </c>
      <c r="C3305" s="3" t="s">
        <v>46</v>
      </c>
      <c r="D3305" s="3" t="s">
        <v>46</v>
      </c>
      <c r="E3305" s="3" t="s">
        <v>47</v>
      </c>
      <c r="F3305" s="3" t="s">
        <v>18</v>
      </c>
      <c r="G3305" s="3">
        <v>33</v>
      </c>
      <c r="H3305" s="3" t="s">
        <v>17</v>
      </c>
      <c r="I3305" s="3" t="s">
        <v>44</v>
      </c>
      <c r="J3305" s="3">
        <v>134</v>
      </c>
      <c r="K3305" s="3">
        <v>90</v>
      </c>
      <c r="L3305" s="3">
        <v>0</v>
      </c>
      <c r="M3305" s="4">
        <f>PI()*(K3305/2)^2/1000+PI()*(L3305/2)^2/1000</f>
        <v>6.3617251235193306</v>
      </c>
      <c r="N3305" s="33">
        <v>0</v>
      </c>
      <c r="O3305" s="3">
        <v>6</v>
      </c>
      <c r="P3305" s="6">
        <v>2.4470000000000001</v>
      </c>
      <c r="Q3305" s="6">
        <v>1.679</v>
      </c>
      <c r="R3305" s="6">
        <v>1.5189999999999999</v>
      </c>
      <c r="S3305" s="6">
        <v>0</v>
      </c>
      <c r="T3305" s="6">
        <f>R3305-S3305</f>
        <v>1.5189999999999999</v>
      </c>
      <c r="U3305" s="6">
        <v>1.542</v>
      </c>
      <c r="V3305" s="6">
        <f>U3305-S3305</f>
        <v>1.542</v>
      </c>
      <c r="W3305" s="6">
        <f>100 - (1 - (((U3305-T3305)/U3305)+(S3305/T3305)))*100</f>
        <v>1.491569390402077</v>
      </c>
      <c r="X3305" s="13">
        <v>1.571</v>
      </c>
      <c r="Y3305" s="13">
        <f>(X3305-U3305)/U3305*100</f>
        <v>1.8806744487678284</v>
      </c>
      <c r="Z3305" s="14">
        <f>IF(W3305&gt;10,"NA",Y3305)</f>
        <v>1.8806744487678284</v>
      </c>
    </row>
    <row r="3306" spans="1:26" ht="19" x14ac:dyDescent="0.25">
      <c r="A3306" s="23">
        <v>3305</v>
      </c>
      <c r="B3306" s="5" t="s">
        <v>0</v>
      </c>
      <c r="C3306" s="3" t="s">
        <v>46</v>
      </c>
      <c r="D3306" s="3" t="s">
        <v>46</v>
      </c>
      <c r="E3306" s="3" t="s">
        <v>47</v>
      </c>
      <c r="F3306" s="3" t="s">
        <v>18</v>
      </c>
      <c r="G3306" s="3">
        <v>33</v>
      </c>
      <c r="H3306" s="3" t="s">
        <v>17</v>
      </c>
      <c r="I3306" s="3" t="s">
        <v>44</v>
      </c>
      <c r="J3306" s="3">
        <v>134</v>
      </c>
      <c r="K3306" s="3">
        <v>90</v>
      </c>
      <c r="L3306" s="3">
        <v>0</v>
      </c>
      <c r="M3306" s="4">
        <f>PI()*(K3306/2)^2/1000+PI()*(L3306/2)^2/1000</f>
        <v>6.3617251235193306</v>
      </c>
      <c r="N3306" s="33">
        <v>0</v>
      </c>
      <c r="O3306" s="3">
        <v>7</v>
      </c>
      <c r="P3306" s="6">
        <v>2.137</v>
      </c>
      <c r="Q3306" s="6">
        <v>2.173</v>
      </c>
      <c r="R3306" s="6">
        <v>1.9930000000000001</v>
      </c>
      <c r="S3306" s="6">
        <v>0</v>
      </c>
      <c r="T3306" s="6">
        <f>R3306-S3306</f>
        <v>1.9930000000000001</v>
      </c>
      <c r="U3306" s="6">
        <v>2.1269999999999998</v>
      </c>
      <c r="V3306" s="6">
        <f>U3306-S3306</f>
        <v>2.1269999999999998</v>
      </c>
      <c r="W3306" s="6">
        <f>100 - (1 - (((U3306-T3306)/U3306)+(S3306/T3306)))*100</f>
        <v>6.2999529854254774</v>
      </c>
      <c r="X3306" s="13">
        <v>2.1669999999999998</v>
      </c>
      <c r="Y3306" s="13">
        <f>(X3306-U3306)/U3306*100</f>
        <v>1.8805829807240264</v>
      </c>
      <c r="Z3306" s="14">
        <f>IF(W3306&gt;10,"NA",Y3306)</f>
        <v>1.8805829807240264</v>
      </c>
    </row>
    <row r="3307" spans="1:26" ht="19" x14ac:dyDescent="0.25">
      <c r="A3307" s="23">
        <v>3306</v>
      </c>
      <c r="B3307" s="5" t="s">
        <v>0</v>
      </c>
      <c r="C3307" s="3" t="s">
        <v>46</v>
      </c>
      <c r="D3307" s="3" t="s">
        <v>46</v>
      </c>
      <c r="E3307" s="3" t="s">
        <v>47</v>
      </c>
      <c r="F3307" s="3" t="s">
        <v>18</v>
      </c>
      <c r="G3307" s="3">
        <v>33</v>
      </c>
      <c r="H3307" s="3" t="s">
        <v>17</v>
      </c>
      <c r="I3307" s="3" t="s">
        <v>44</v>
      </c>
      <c r="J3307" s="3">
        <v>134</v>
      </c>
      <c r="K3307" s="3">
        <v>90</v>
      </c>
      <c r="L3307" s="3">
        <v>0</v>
      </c>
      <c r="M3307" s="4">
        <f>PI()*(K3307/2)^2/1000+PI()*(L3307/2)^2/1000</f>
        <v>6.3617251235193306</v>
      </c>
      <c r="N3307" s="33">
        <v>0</v>
      </c>
      <c r="O3307" s="3">
        <v>8</v>
      </c>
      <c r="P3307" s="6">
        <v>7.1470000000000002</v>
      </c>
      <c r="Q3307" s="6">
        <v>11.775</v>
      </c>
      <c r="R3307" s="6">
        <v>11.492000000000001</v>
      </c>
      <c r="S3307" s="6">
        <v>0</v>
      </c>
      <c r="T3307" s="6">
        <f>R3307-S3307</f>
        <v>11.492000000000001</v>
      </c>
      <c r="U3307" s="6">
        <v>11.808</v>
      </c>
      <c r="V3307" s="6">
        <f>U3307-S3307</f>
        <v>11.808</v>
      </c>
      <c r="W3307" s="6">
        <f>100 - (1 - (((U3307-T3307)/U3307)+(S3307/T3307)))*100</f>
        <v>2.676151761517616</v>
      </c>
      <c r="X3307" s="13">
        <v>11.96</v>
      </c>
      <c r="Y3307" s="13">
        <f>(X3307-U3307)/U3307*100</f>
        <v>1.287262872628735</v>
      </c>
      <c r="Z3307" s="14">
        <f>IF(W3307&gt;10,"NA",Y3307)</f>
        <v>1.287262872628735</v>
      </c>
    </row>
    <row r="3308" spans="1:26" ht="19" x14ac:dyDescent="0.25">
      <c r="A3308" s="23">
        <v>3307</v>
      </c>
      <c r="B3308" s="5" t="s">
        <v>0</v>
      </c>
      <c r="C3308" s="3" t="s">
        <v>46</v>
      </c>
      <c r="D3308" s="3" t="s">
        <v>46</v>
      </c>
      <c r="E3308" s="3" t="s">
        <v>47</v>
      </c>
      <c r="F3308" s="3" t="s">
        <v>18</v>
      </c>
      <c r="G3308" s="3">
        <v>33</v>
      </c>
      <c r="H3308" s="3" t="s">
        <v>17</v>
      </c>
      <c r="I3308" s="3" t="s">
        <v>44</v>
      </c>
      <c r="J3308" s="3">
        <v>134</v>
      </c>
      <c r="K3308" s="3">
        <v>90</v>
      </c>
      <c r="L3308" s="3">
        <v>0</v>
      </c>
      <c r="M3308" s="4">
        <f>PI()*(K3308/2)^2/1000+PI()*(L3308/2)^2/1000</f>
        <v>6.3617251235193306</v>
      </c>
      <c r="N3308" s="33">
        <v>0</v>
      </c>
      <c r="O3308" s="3">
        <v>9</v>
      </c>
      <c r="P3308" s="6">
        <v>6.7720000000000002</v>
      </c>
      <c r="Q3308" s="6">
        <v>9.6069999999999993</v>
      </c>
      <c r="R3308" s="6">
        <v>9.3330000000000002</v>
      </c>
      <c r="S3308" s="6">
        <v>0</v>
      </c>
      <c r="T3308" s="6">
        <f>R3308-S3308</f>
        <v>9.3330000000000002</v>
      </c>
      <c r="U3308" s="6">
        <v>9.3330000000000002</v>
      </c>
      <c r="V3308" s="6">
        <f>U3308-S3308</f>
        <v>9.3330000000000002</v>
      </c>
      <c r="W3308" s="6">
        <f>100 - (1 - (((U3308-T3308)/U3308)+(S3308/T3308)))*100</f>
        <v>0</v>
      </c>
      <c r="X3308" s="13">
        <v>9.5749999999999993</v>
      </c>
      <c r="Y3308" s="13">
        <f>(X3308-U3308)/U3308*100</f>
        <v>2.5929497482052835</v>
      </c>
      <c r="Z3308" s="14">
        <f>IF(W3308&gt;10,"NA",Y3308)</f>
        <v>2.5929497482052835</v>
      </c>
    </row>
    <row r="3309" spans="1:26" ht="19" x14ac:dyDescent="0.25">
      <c r="A3309" s="23">
        <v>3308</v>
      </c>
      <c r="B3309" s="5" t="s">
        <v>0</v>
      </c>
      <c r="C3309" s="3" t="s">
        <v>46</v>
      </c>
      <c r="D3309" s="3" t="s">
        <v>46</v>
      </c>
      <c r="E3309" s="3" t="s">
        <v>47</v>
      </c>
      <c r="F3309" s="3" t="s">
        <v>18</v>
      </c>
      <c r="G3309" s="3">
        <v>33</v>
      </c>
      <c r="H3309" s="3" t="s">
        <v>17</v>
      </c>
      <c r="I3309" s="3" t="s">
        <v>44</v>
      </c>
      <c r="J3309" s="3">
        <v>134</v>
      </c>
      <c r="K3309" s="3">
        <v>90</v>
      </c>
      <c r="L3309" s="3">
        <v>0</v>
      </c>
      <c r="M3309" s="4">
        <f>PI()*(K3309/2)^2/1000+PI()*(L3309/2)^2/1000</f>
        <v>6.3617251235193306</v>
      </c>
      <c r="N3309" s="33">
        <v>0</v>
      </c>
      <c r="O3309" s="3">
        <v>10</v>
      </c>
      <c r="P3309" s="6">
        <v>8.2379999999999995</v>
      </c>
      <c r="Q3309" s="6">
        <v>15.12</v>
      </c>
      <c r="R3309" s="6">
        <v>14.707000000000001</v>
      </c>
      <c r="S3309" s="6">
        <v>0</v>
      </c>
      <c r="T3309" s="6">
        <f>R3309-S3309</f>
        <v>14.707000000000001</v>
      </c>
      <c r="U3309" s="6">
        <v>14.722</v>
      </c>
      <c r="V3309" s="6">
        <f>U3309-S3309</f>
        <v>14.722</v>
      </c>
      <c r="W3309" s="6">
        <f>100 - (1 - (((U3309-T3309)/U3309)+(S3309/T3309)))*100</f>
        <v>0.10188833038988321</v>
      </c>
      <c r="X3309" s="13">
        <v>15.000999999999999</v>
      </c>
      <c r="Y3309" s="13">
        <f>(X3309-U3309)/U3309*100</f>
        <v>1.8951229452520031</v>
      </c>
      <c r="Z3309" s="14">
        <f>IF(W3309&gt;10,"NA",Y3309)</f>
        <v>1.8951229452520031</v>
      </c>
    </row>
    <row r="3310" spans="1:26" ht="19" x14ac:dyDescent="0.25">
      <c r="A3310" s="23">
        <v>3309</v>
      </c>
      <c r="B3310" s="5" t="s">
        <v>0</v>
      </c>
      <c r="C3310" s="3" t="s">
        <v>46</v>
      </c>
      <c r="D3310" s="3" t="s">
        <v>46</v>
      </c>
      <c r="E3310" s="3" t="s">
        <v>47</v>
      </c>
      <c r="F3310" s="3" t="s">
        <v>18</v>
      </c>
      <c r="G3310" s="3">
        <v>33</v>
      </c>
      <c r="H3310" s="3" t="s">
        <v>17</v>
      </c>
      <c r="I3310" s="3" t="s">
        <v>44</v>
      </c>
      <c r="J3310" s="3">
        <v>134</v>
      </c>
      <c r="K3310" s="3">
        <v>90</v>
      </c>
      <c r="L3310" s="3">
        <v>0</v>
      </c>
      <c r="M3310" s="4">
        <f>PI()*(K3310/2)^2/1000+PI()*(L3310/2)^2/1000</f>
        <v>6.3617251235193306</v>
      </c>
      <c r="N3310" s="33">
        <v>0</v>
      </c>
      <c r="O3310" s="3">
        <v>11</v>
      </c>
      <c r="P3310" s="6">
        <v>6.1820000000000004</v>
      </c>
      <c r="Q3310" s="6">
        <v>8.5830000000000002</v>
      </c>
      <c r="R3310" s="6">
        <v>8.3239999999999998</v>
      </c>
      <c r="S3310" s="6">
        <v>0</v>
      </c>
      <c r="T3310" s="6">
        <f>R3310-S3310</f>
        <v>8.3239999999999998</v>
      </c>
      <c r="U3310" s="6">
        <v>8.3239999999999998</v>
      </c>
      <c r="V3310" s="6">
        <f>U3310-S3310</f>
        <v>8.3239999999999998</v>
      </c>
      <c r="W3310" s="6">
        <f>100 - (1 - (((U3310-T3310)/U3310)+(S3310/T3310)))*100</f>
        <v>0</v>
      </c>
      <c r="X3310" s="13">
        <v>8.548</v>
      </c>
      <c r="Y3310" s="13">
        <f>(X3310-U3310)/U3310*100</f>
        <v>2.6910139356078835</v>
      </c>
      <c r="Z3310" s="14">
        <f>IF(W3310&gt;10,"NA",Y3310)</f>
        <v>2.6910139356078835</v>
      </c>
    </row>
    <row r="3311" spans="1:26" ht="19" x14ac:dyDescent="0.25">
      <c r="A3311" s="23">
        <v>3310</v>
      </c>
      <c r="B3311" s="5" t="s">
        <v>0</v>
      </c>
      <c r="C3311" s="3" t="s">
        <v>46</v>
      </c>
      <c r="D3311" s="3" t="s">
        <v>46</v>
      </c>
      <c r="E3311" s="3" t="s">
        <v>47</v>
      </c>
      <c r="F3311" s="3" t="s">
        <v>18</v>
      </c>
      <c r="G3311" s="3">
        <v>33</v>
      </c>
      <c r="H3311" s="3" t="s">
        <v>17</v>
      </c>
      <c r="I3311" s="3" t="s">
        <v>44</v>
      </c>
      <c r="J3311" s="3">
        <v>134</v>
      </c>
      <c r="K3311" s="3">
        <v>90</v>
      </c>
      <c r="L3311" s="3">
        <v>0</v>
      </c>
      <c r="M3311" s="4">
        <f>PI()*(K3311/2)^2/1000+PI()*(L3311/2)^2/1000</f>
        <v>6.3617251235193306</v>
      </c>
      <c r="N3311" s="33">
        <v>0</v>
      </c>
      <c r="O3311" s="3">
        <v>12</v>
      </c>
      <c r="P3311" s="6">
        <v>4.1740000000000004</v>
      </c>
      <c r="Q3311" s="6">
        <v>4.7960000000000003</v>
      </c>
      <c r="R3311" s="6">
        <v>4.5640000000000001</v>
      </c>
      <c r="S3311" s="6">
        <v>0</v>
      </c>
      <c r="T3311" s="6">
        <f>R3311-S3311</f>
        <v>4.5640000000000001</v>
      </c>
      <c r="U3311" s="6">
        <v>4.7480000000000002</v>
      </c>
      <c r="V3311" s="6">
        <f>U3311-S3311</f>
        <v>4.7480000000000002</v>
      </c>
      <c r="W3311" s="6">
        <f>100 - (1 - (((U3311-T3311)/U3311)+(S3311/T3311)))*100</f>
        <v>3.8753159224936837</v>
      </c>
      <c r="X3311" s="13">
        <v>4.8959999999999999</v>
      </c>
      <c r="Y3311" s="13">
        <f>(X3311-U3311)/U3311*100</f>
        <v>3.1171019376579547</v>
      </c>
      <c r="Z3311" s="14">
        <f>IF(W3311&gt;10,"NA",Y3311)</f>
        <v>3.1171019376579547</v>
      </c>
    </row>
    <row r="3312" spans="1:26" ht="19" x14ac:dyDescent="0.25">
      <c r="A3312" s="23">
        <v>3311</v>
      </c>
      <c r="B3312" s="5" t="s">
        <v>0</v>
      </c>
      <c r="C3312" s="3" t="s">
        <v>46</v>
      </c>
      <c r="D3312" s="3" t="s">
        <v>46</v>
      </c>
      <c r="E3312" s="3" t="s">
        <v>47</v>
      </c>
      <c r="F3312" s="3" t="s">
        <v>18</v>
      </c>
      <c r="G3312" s="3">
        <v>33</v>
      </c>
      <c r="H3312" s="3" t="s">
        <v>17</v>
      </c>
      <c r="I3312" s="3" t="s">
        <v>44</v>
      </c>
      <c r="J3312" s="3">
        <v>134</v>
      </c>
      <c r="K3312" s="3">
        <v>90</v>
      </c>
      <c r="L3312" s="3">
        <v>0</v>
      </c>
      <c r="M3312" s="4">
        <f>PI()*(K3312/2)^2/1000+PI()*(L3312/2)^2/1000</f>
        <v>6.3617251235193306</v>
      </c>
      <c r="N3312" s="33">
        <v>0</v>
      </c>
      <c r="O3312" s="3">
        <v>13</v>
      </c>
      <c r="P3312" s="6">
        <v>2.7349999999999999</v>
      </c>
      <c r="Q3312" s="6">
        <v>1.9750000000000001</v>
      </c>
      <c r="R3312" s="6">
        <v>1.9039999999999999</v>
      </c>
      <c r="S3312" s="6">
        <v>0</v>
      </c>
      <c r="T3312" s="6">
        <f>R3312-S3312</f>
        <v>1.9039999999999999</v>
      </c>
      <c r="U3312" s="6">
        <v>2.0009999999999999</v>
      </c>
      <c r="V3312" s="6">
        <f>U3312-S3312</f>
        <v>2.0009999999999999</v>
      </c>
      <c r="W3312" s="6">
        <f>100 - (1 - (((U3312-T3312)/U3312)+(S3312/T3312)))*100</f>
        <v>4.8475762118940509</v>
      </c>
      <c r="X3312" s="13">
        <v>2.0209999999999999</v>
      </c>
      <c r="Y3312" s="13">
        <f>(X3312-U3312)/U3312*100</f>
        <v>0.99950024987506336</v>
      </c>
      <c r="Z3312" s="14">
        <f>IF(W3312&gt;10,"NA",Y3312)</f>
        <v>0.99950024987506336</v>
      </c>
    </row>
    <row r="3313" spans="1:26" ht="19" x14ac:dyDescent="0.25">
      <c r="A3313" s="23">
        <v>3312</v>
      </c>
      <c r="B3313" s="5" t="s">
        <v>0</v>
      </c>
      <c r="C3313" s="3" t="s">
        <v>46</v>
      </c>
      <c r="D3313" s="3" t="s">
        <v>46</v>
      </c>
      <c r="E3313" s="3" t="s">
        <v>47</v>
      </c>
      <c r="F3313" s="3" t="s">
        <v>18</v>
      </c>
      <c r="G3313" s="3">
        <v>33</v>
      </c>
      <c r="H3313" s="3" t="s">
        <v>17</v>
      </c>
      <c r="I3313" s="3" t="s">
        <v>44</v>
      </c>
      <c r="J3313" s="3">
        <v>134</v>
      </c>
      <c r="K3313" s="3">
        <v>90</v>
      </c>
      <c r="L3313" s="3">
        <v>0</v>
      </c>
      <c r="M3313" s="4">
        <f>PI()*(K3313/2)^2/1000+PI()*(L3313/2)^2/1000</f>
        <v>6.3617251235193306</v>
      </c>
      <c r="N3313" s="33">
        <v>0</v>
      </c>
      <c r="O3313" s="3">
        <v>14</v>
      </c>
      <c r="P3313" s="6">
        <v>5.5839999999999996</v>
      </c>
      <c r="Q3313" s="6">
        <v>7.4720000000000004</v>
      </c>
      <c r="R3313" s="6">
        <v>7.1379999999999999</v>
      </c>
      <c r="S3313" s="6">
        <v>0</v>
      </c>
      <c r="T3313" s="6">
        <f>R3313-S3313</f>
        <v>7.1379999999999999</v>
      </c>
      <c r="U3313" s="6">
        <v>7.1379999999999999</v>
      </c>
      <c r="V3313" s="6">
        <f>U3313-S3313</f>
        <v>7.1379999999999999</v>
      </c>
      <c r="W3313" s="6">
        <f>100 - (1 - (((U3313-T3313)/U3313)+(S3313/T3313)))*100</f>
        <v>0</v>
      </c>
      <c r="X3313" s="13">
        <v>7.4139999999999997</v>
      </c>
      <c r="Y3313" s="13">
        <f>(X3313-U3313)/U3313*100</f>
        <v>3.8666293079293896</v>
      </c>
      <c r="Z3313" s="14">
        <f>IF(W3313&gt;10,"NA",Y3313)</f>
        <v>3.8666293079293896</v>
      </c>
    </row>
    <row r="3314" spans="1:26" ht="19" x14ac:dyDescent="0.25">
      <c r="A3314" s="23">
        <v>3313</v>
      </c>
      <c r="B3314" s="5" t="s">
        <v>0</v>
      </c>
      <c r="C3314" s="3" t="s">
        <v>46</v>
      </c>
      <c r="D3314" s="3" t="s">
        <v>46</v>
      </c>
      <c r="E3314" s="3" t="s">
        <v>47</v>
      </c>
      <c r="F3314" s="3" t="s">
        <v>18</v>
      </c>
      <c r="G3314" s="3">
        <v>33</v>
      </c>
      <c r="H3314" s="3" t="s">
        <v>17</v>
      </c>
      <c r="I3314" s="3" t="s">
        <v>44</v>
      </c>
      <c r="J3314" s="3">
        <v>134</v>
      </c>
      <c r="K3314" s="3">
        <v>90</v>
      </c>
      <c r="L3314" s="3">
        <v>0</v>
      </c>
      <c r="M3314" s="4">
        <f>PI()*(K3314/2)^2/1000+PI()*(L3314/2)^2/1000</f>
        <v>6.3617251235193306</v>
      </c>
      <c r="N3314" s="33">
        <v>0</v>
      </c>
      <c r="O3314" s="3">
        <v>15</v>
      </c>
      <c r="P3314" s="6">
        <v>6.0119999999999996</v>
      </c>
      <c r="Q3314" s="6">
        <v>9.0739999999999998</v>
      </c>
      <c r="R3314" s="6">
        <v>8.8360000000000003</v>
      </c>
      <c r="S3314" s="6">
        <v>0</v>
      </c>
      <c r="T3314" s="6">
        <f>R3314-S3314</f>
        <v>8.8360000000000003</v>
      </c>
      <c r="U3314" s="6">
        <v>8.8360000000000003</v>
      </c>
      <c r="V3314" s="6">
        <f>U3314-S3314</f>
        <v>8.8360000000000003</v>
      </c>
      <c r="W3314" s="6">
        <f>100 - (1 - (((U3314-T3314)/U3314)+(S3314/T3314)))*100</f>
        <v>0</v>
      </c>
      <c r="X3314" s="13">
        <v>9.0670000000000002</v>
      </c>
      <c r="Y3314" s="13">
        <f>(X3314-U3314)/U3314*100</f>
        <v>2.6143051154368475</v>
      </c>
      <c r="Z3314" s="14">
        <f>IF(W3314&gt;10,"NA",Y3314)</f>
        <v>2.6143051154368475</v>
      </c>
    </row>
    <row r="3315" spans="1:26" ht="19" x14ac:dyDescent="0.25">
      <c r="A3315" s="23">
        <v>3314</v>
      </c>
      <c r="B3315" s="5" t="s">
        <v>0</v>
      </c>
      <c r="C3315" s="3" t="s">
        <v>46</v>
      </c>
      <c r="D3315" s="3" t="s">
        <v>46</v>
      </c>
      <c r="E3315" s="3" t="s">
        <v>47</v>
      </c>
      <c r="F3315" s="3" t="s">
        <v>18</v>
      </c>
      <c r="G3315" s="3">
        <v>33</v>
      </c>
      <c r="H3315" s="3" t="s">
        <v>17</v>
      </c>
      <c r="I3315" s="3" t="s">
        <v>44</v>
      </c>
      <c r="J3315" s="3">
        <v>134</v>
      </c>
      <c r="K3315" s="3">
        <v>90</v>
      </c>
      <c r="L3315" s="3">
        <v>0</v>
      </c>
      <c r="M3315" s="4">
        <f>PI()*(K3315/2)^2/1000+PI()*(L3315/2)^2/1000</f>
        <v>6.3617251235193306</v>
      </c>
      <c r="N3315" s="33">
        <v>0</v>
      </c>
      <c r="O3315" s="3">
        <v>16</v>
      </c>
      <c r="P3315" s="6">
        <v>6.5049999999999999</v>
      </c>
      <c r="Q3315" s="6">
        <v>9.734</v>
      </c>
      <c r="R3315" s="6">
        <v>9.3829999999999991</v>
      </c>
      <c r="S3315" s="6">
        <v>0</v>
      </c>
      <c r="T3315" s="6">
        <f>R3315-S3315</f>
        <v>9.3829999999999991</v>
      </c>
      <c r="U3315" s="6">
        <v>9.3829999999999991</v>
      </c>
      <c r="V3315" s="6">
        <f>U3315-S3315</f>
        <v>9.3829999999999991</v>
      </c>
      <c r="W3315" s="6">
        <f>100 - (1 - (((U3315-T3315)/U3315)+(S3315/T3315)))*100</f>
        <v>0</v>
      </c>
      <c r="X3315" s="13">
        <v>9.6440000000000001</v>
      </c>
      <c r="Y3315" s="13">
        <f>(X3315-U3315)/U3315*100</f>
        <v>2.781626345518502</v>
      </c>
      <c r="Z3315" s="14">
        <f>IF(W3315&gt;10,"NA",Y3315)</f>
        <v>2.781626345518502</v>
      </c>
    </row>
    <row r="3316" spans="1:26" ht="19" x14ac:dyDescent="0.25">
      <c r="A3316" s="23">
        <v>3315</v>
      </c>
      <c r="B3316" s="5" t="s">
        <v>0</v>
      </c>
      <c r="C3316" s="3" t="s">
        <v>46</v>
      </c>
      <c r="D3316" s="3" t="s">
        <v>46</v>
      </c>
      <c r="E3316" s="3" t="s">
        <v>47</v>
      </c>
      <c r="F3316" s="3" t="s">
        <v>18</v>
      </c>
      <c r="G3316" s="3">
        <v>33</v>
      </c>
      <c r="H3316" s="3" t="s">
        <v>17</v>
      </c>
      <c r="I3316" s="3" t="s">
        <v>44</v>
      </c>
      <c r="J3316" s="3">
        <v>134</v>
      </c>
      <c r="K3316" s="3">
        <v>90</v>
      </c>
      <c r="L3316" s="3">
        <v>0</v>
      </c>
      <c r="M3316" s="4">
        <f>PI()*(K3316/2)^2/1000+PI()*(L3316/2)^2/1000</f>
        <v>6.3617251235193306</v>
      </c>
      <c r="N3316" s="33">
        <v>0</v>
      </c>
      <c r="O3316" s="3">
        <v>17</v>
      </c>
      <c r="P3316" s="6">
        <v>2.8290000000000002</v>
      </c>
      <c r="Q3316" s="6">
        <v>2.246</v>
      </c>
      <c r="R3316" s="6">
        <v>2.0720000000000001</v>
      </c>
      <c r="S3316" s="6">
        <v>0</v>
      </c>
      <c r="T3316" s="6">
        <f>R3316-S3316</f>
        <v>2.0720000000000001</v>
      </c>
      <c r="U3316" s="6">
        <v>2.0720000000000001</v>
      </c>
      <c r="V3316" s="6">
        <f>U3316-S3316</f>
        <v>2.0720000000000001</v>
      </c>
      <c r="W3316" s="6">
        <f>100 - (1 - (((U3316-T3316)/U3316)+(S3316/T3316)))*100</f>
        <v>0</v>
      </c>
      <c r="X3316" s="13">
        <v>2.1269999999999998</v>
      </c>
      <c r="Y3316" s="13">
        <f>(X3316-U3316)/U3316*100</f>
        <v>2.6544401544401408</v>
      </c>
      <c r="Z3316" s="14">
        <f>IF(W3316&gt;10,"NA",Y3316)</f>
        <v>2.6544401544401408</v>
      </c>
    </row>
    <row r="3317" spans="1:26" ht="19" x14ac:dyDescent="0.25">
      <c r="A3317" s="23">
        <v>3316</v>
      </c>
      <c r="B3317" s="5" t="s">
        <v>0</v>
      </c>
      <c r="C3317" s="3" t="s">
        <v>46</v>
      </c>
      <c r="D3317" s="3" t="s">
        <v>46</v>
      </c>
      <c r="E3317" s="3" t="s">
        <v>47</v>
      </c>
      <c r="F3317" s="3" t="s">
        <v>18</v>
      </c>
      <c r="G3317" s="3">
        <v>33</v>
      </c>
      <c r="H3317" s="3" t="s">
        <v>17</v>
      </c>
      <c r="I3317" s="3" t="s">
        <v>44</v>
      </c>
      <c r="J3317" s="3">
        <v>134</v>
      </c>
      <c r="K3317" s="3">
        <v>90</v>
      </c>
      <c r="L3317" s="3">
        <v>0</v>
      </c>
      <c r="M3317" s="4">
        <f>PI()*(K3317/2)^2/1000+PI()*(L3317/2)^2/1000</f>
        <v>6.3617251235193306</v>
      </c>
      <c r="N3317" s="33">
        <v>0</v>
      </c>
      <c r="O3317" s="3">
        <v>18</v>
      </c>
      <c r="P3317" s="6">
        <v>3.27</v>
      </c>
      <c r="Q3317" s="6">
        <v>3.2349999999999999</v>
      </c>
      <c r="R3317" s="6">
        <v>3.0910000000000002</v>
      </c>
      <c r="S3317" s="6">
        <v>0</v>
      </c>
      <c r="T3317" s="6">
        <f>R3317-S3317</f>
        <v>3.0910000000000002</v>
      </c>
      <c r="U3317" s="6">
        <v>3.1030000000000002</v>
      </c>
      <c r="V3317" s="6">
        <f>U3317-S3317</f>
        <v>3.1030000000000002</v>
      </c>
      <c r="W3317" s="6">
        <f>100 - (1 - (((U3317-T3317)/U3317)+(S3317/T3317)))*100</f>
        <v>0.38672252658716388</v>
      </c>
      <c r="X3317" s="13">
        <v>3.1440000000000001</v>
      </c>
      <c r="Y3317" s="13">
        <f>(X3317-U3317)/U3317*100</f>
        <v>1.3213019658395075</v>
      </c>
      <c r="Z3317" s="14">
        <f>IF(W3317&gt;10,"NA",Y3317)</f>
        <v>1.3213019658395075</v>
      </c>
    </row>
    <row r="3318" spans="1:26" ht="19" x14ac:dyDescent="0.25">
      <c r="A3318" s="23">
        <v>3317</v>
      </c>
      <c r="B3318" s="5" t="s">
        <v>0</v>
      </c>
      <c r="C3318" s="3" t="s">
        <v>46</v>
      </c>
      <c r="D3318" s="3" t="s">
        <v>46</v>
      </c>
      <c r="E3318" s="3" t="s">
        <v>47</v>
      </c>
      <c r="F3318" s="3" t="s">
        <v>18</v>
      </c>
      <c r="G3318" s="3">
        <v>33</v>
      </c>
      <c r="H3318" s="3" t="s">
        <v>17</v>
      </c>
      <c r="I3318" s="3" t="s">
        <v>44</v>
      </c>
      <c r="J3318" s="3">
        <v>134</v>
      </c>
      <c r="K3318" s="3">
        <v>90</v>
      </c>
      <c r="L3318" s="3">
        <v>0</v>
      </c>
      <c r="M3318" s="4">
        <f>PI()*(K3318/2)^2/1000+PI()*(L3318/2)^2/1000</f>
        <v>6.3617251235193306</v>
      </c>
      <c r="N3318" s="33">
        <v>0</v>
      </c>
      <c r="O3318" s="3">
        <v>19</v>
      </c>
      <c r="P3318" s="6">
        <v>2.6880000000000002</v>
      </c>
      <c r="Q3318" s="6">
        <v>2.0310000000000001</v>
      </c>
      <c r="R3318" s="6">
        <v>1.88</v>
      </c>
      <c r="S3318" s="6">
        <v>0</v>
      </c>
      <c r="T3318" s="6">
        <f>R3318-S3318</f>
        <v>1.88</v>
      </c>
      <c r="U3318" s="6">
        <v>1.88</v>
      </c>
      <c r="V3318" s="6">
        <f>U3318-S3318</f>
        <v>1.88</v>
      </c>
      <c r="W3318" s="6">
        <f>100 - (1 - (((U3318-T3318)/U3318)+(S3318/T3318)))*100</f>
        <v>0</v>
      </c>
      <c r="X3318" s="13">
        <v>1.92</v>
      </c>
      <c r="Y3318" s="13">
        <f>(X3318-U3318)/U3318*100</f>
        <v>2.1276595744680873</v>
      </c>
      <c r="Z3318" s="14">
        <f>IF(W3318&gt;10,"NA",Y3318)</f>
        <v>2.1276595744680873</v>
      </c>
    </row>
    <row r="3319" spans="1:26" ht="19" x14ac:dyDescent="0.25">
      <c r="A3319" s="23">
        <v>3318</v>
      </c>
      <c r="B3319" s="5" t="s">
        <v>0</v>
      </c>
      <c r="C3319" s="3" t="s">
        <v>46</v>
      </c>
      <c r="D3319" s="3" t="s">
        <v>46</v>
      </c>
      <c r="E3319" s="3" t="s">
        <v>47</v>
      </c>
      <c r="F3319" s="3" t="s">
        <v>18</v>
      </c>
      <c r="G3319" s="3">
        <v>33</v>
      </c>
      <c r="H3319" s="3" t="s">
        <v>17</v>
      </c>
      <c r="I3319" s="3" t="s">
        <v>44</v>
      </c>
      <c r="J3319" s="3">
        <v>134</v>
      </c>
      <c r="K3319" s="3">
        <v>90</v>
      </c>
      <c r="L3319" s="3">
        <v>0</v>
      </c>
      <c r="M3319" s="4">
        <f>PI()*(K3319/2)^2/1000+PI()*(L3319/2)^2/1000</f>
        <v>6.3617251235193306</v>
      </c>
      <c r="N3319" s="33">
        <v>0</v>
      </c>
      <c r="O3319" s="3">
        <v>20</v>
      </c>
      <c r="P3319" s="6">
        <v>6.1210000000000004</v>
      </c>
      <c r="Q3319" s="6">
        <v>10.127000000000001</v>
      </c>
      <c r="R3319" s="6">
        <v>9.6519999999999992</v>
      </c>
      <c r="S3319" s="6">
        <v>0</v>
      </c>
      <c r="T3319" s="6">
        <f>R3319-S3319</f>
        <v>9.6519999999999992</v>
      </c>
      <c r="U3319" s="6">
        <v>9.6519999999999992</v>
      </c>
      <c r="V3319" s="6">
        <f>U3319-S3319</f>
        <v>9.6519999999999992</v>
      </c>
      <c r="W3319" s="6">
        <f>100 - (1 - (((U3319-T3319)/U3319)+(S3319/T3319)))*100</f>
        <v>0</v>
      </c>
      <c r="X3319" s="13">
        <v>9.7639999999999993</v>
      </c>
      <c r="Y3319" s="13">
        <f>(X3319-U3319)/U3319*100</f>
        <v>1.1603812681309584</v>
      </c>
      <c r="Z3319" s="14">
        <f>IF(W3319&gt;10,"NA",Y3319)</f>
        <v>1.1603812681309584</v>
      </c>
    </row>
    <row r="3320" spans="1:26" ht="19" x14ac:dyDescent="0.25">
      <c r="A3320" s="23">
        <v>3319</v>
      </c>
      <c r="B3320" s="5" t="s">
        <v>0</v>
      </c>
      <c r="C3320" s="3" t="s">
        <v>46</v>
      </c>
      <c r="D3320" s="3" t="s">
        <v>46</v>
      </c>
      <c r="E3320" s="3" t="s">
        <v>47</v>
      </c>
      <c r="F3320" s="3" t="s">
        <v>18</v>
      </c>
      <c r="G3320" s="3">
        <v>34</v>
      </c>
      <c r="H3320" s="3" t="s">
        <v>9</v>
      </c>
      <c r="I3320" s="3" t="s">
        <v>57</v>
      </c>
      <c r="J3320" s="3">
        <v>75</v>
      </c>
      <c r="K3320" s="3">
        <v>250</v>
      </c>
      <c r="L3320" s="3">
        <v>0</v>
      </c>
      <c r="M3320" s="4">
        <f>PI()*(K3320/2)^2/1000+PI()*(L3320/2)^2/1000</f>
        <v>49.087385212340514</v>
      </c>
      <c r="N3320" s="33">
        <v>0</v>
      </c>
      <c r="O3320" s="3">
        <v>1</v>
      </c>
      <c r="P3320" s="6">
        <v>3.49</v>
      </c>
      <c r="Q3320" s="6">
        <v>5.1790000000000003</v>
      </c>
      <c r="R3320" s="3">
        <v>4.9290000000000003</v>
      </c>
      <c r="S3320" s="6">
        <v>0</v>
      </c>
      <c r="T3320" s="6">
        <f>R3320-S3320</f>
        <v>4.9290000000000003</v>
      </c>
      <c r="U3320" s="3">
        <v>5.1369999999999996</v>
      </c>
      <c r="V3320" s="6">
        <f>U3320-S3320</f>
        <v>5.1369999999999996</v>
      </c>
      <c r="W3320" s="6">
        <f>100 - (1 - (((U3320-T3320)/U3320)+(S3320/T3320)))*100</f>
        <v>4.0490558691843432</v>
      </c>
      <c r="X3320" s="23">
        <v>5.2039999999999997</v>
      </c>
      <c r="Y3320" s="13">
        <f>(X3320-U3320)/U3320*100</f>
        <v>1.3042631886315004</v>
      </c>
      <c r="Z3320" s="14">
        <f>IF(W3320&gt;10,"NA",Y3320)</f>
        <v>1.3042631886315004</v>
      </c>
    </row>
    <row r="3321" spans="1:26" ht="19" x14ac:dyDescent="0.25">
      <c r="A3321" s="23">
        <v>3320</v>
      </c>
      <c r="B3321" s="5" t="s">
        <v>0</v>
      </c>
      <c r="C3321" s="3" t="s">
        <v>46</v>
      </c>
      <c r="D3321" s="3" t="s">
        <v>46</v>
      </c>
      <c r="E3321" s="3" t="s">
        <v>47</v>
      </c>
      <c r="F3321" s="3" t="s">
        <v>18</v>
      </c>
      <c r="G3321" s="3">
        <v>34</v>
      </c>
      <c r="H3321" s="3" t="s">
        <v>9</v>
      </c>
      <c r="I3321" s="3" t="s">
        <v>57</v>
      </c>
      <c r="J3321" s="3">
        <v>75</v>
      </c>
      <c r="K3321" s="3">
        <v>250</v>
      </c>
      <c r="L3321" s="3">
        <v>0</v>
      </c>
      <c r="M3321" s="4">
        <f>PI()*(K3321/2)^2/1000+PI()*(L3321/2)^2/1000</f>
        <v>49.087385212340514</v>
      </c>
      <c r="N3321" s="33">
        <v>0</v>
      </c>
      <c r="O3321" s="3">
        <v>2</v>
      </c>
      <c r="P3321" s="6">
        <v>7.68</v>
      </c>
      <c r="Q3321" s="6">
        <v>14.378</v>
      </c>
      <c r="R3321" s="3">
        <v>13.996</v>
      </c>
      <c r="S3321" s="6">
        <v>0</v>
      </c>
      <c r="T3321" s="6">
        <f>R3321-S3321</f>
        <v>13.996</v>
      </c>
      <c r="U3321" s="3">
        <v>13.996</v>
      </c>
      <c r="V3321" s="6">
        <f>U3321-S3321</f>
        <v>13.996</v>
      </c>
      <c r="W3321" s="6">
        <f>100 - (1 - (((U3321-T3321)/U3321)+(S3321/T3321)))*100</f>
        <v>0</v>
      </c>
      <c r="X3321" s="23">
        <v>14.401999999999999</v>
      </c>
      <c r="Y3321" s="13">
        <f>(X3321-U3321)/U3321*100</f>
        <v>2.9008288082309144</v>
      </c>
      <c r="Z3321" s="14">
        <f>IF(W3321&gt;10,"NA",Y3321)</f>
        <v>2.9008288082309144</v>
      </c>
    </row>
    <row r="3322" spans="1:26" ht="19" x14ac:dyDescent="0.25">
      <c r="A3322" s="23">
        <v>3321</v>
      </c>
      <c r="B3322" s="5" t="s">
        <v>0</v>
      </c>
      <c r="C3322" s="3" t="s">
        <v>46</v>
      </c>
      <c r="D3322" s="3" t="s">
        <v>46</v>
      </c>
      <c r="E3322" s="3" t="s">
        <v>47</v>
      </c>
      <c r="F3322" s="3" t="s">
        <v>18</v>
      </c>
      <c r="G3322" s="3">
        <v>34</v>
      </c>
      <c r="H3322" s="3" t="s">
        <v>9</v>
      </c>
      <c r="I3322" s="3" t="s">
        <v>57</v>
      </c>
      <c r="J3322" s="3">
        <v>75</v>
      </c>
      <c r="K3322" s="3">
        <v>250</v>
      </c>
      <c r="L3322" s="3">
        <v>0</v>
      </c>
      <c r="M3322" s="4">
        <f>PI()*(K3322/2)^2/1000+PI()*(L3322/2)^2/1000</f>
        <v>49.087385212340514</v>
      </c>
      <c r="N3322" s="33">
        <v>0</v>
      </c>
      <c r="O3322" s="3">
        <v>3</v>
      </c>
      <c r="P3322" s="6">
        <v>5.3029999999999999</v>
      </c>
      <c r="Q3322" s="6">
        <v>7.1710000000000003</v>
      </c>
      <c r="R3322" s="3">
        <v>6.8250000000000002</v>
      </c>
      <c r="S3322" s="6">
        <v>0</v>
      </c>
      <c r="T3322" s="6">
        <f>R3322-S3322</f>
        <v>6.8250000000000002</v>
      </c>
      <c r="U3322" s="3">
        <v>7.2080000000000002</v>
      </c>
      <c r="V3322" s="6">
        <f>U3322-S3322</f>
        <v>7.2080000000000002</v>
      </c>
      <c r="W3322" s="6">
        <f>100 - (1 - (((U3322-T3322)/U3322)+(S3322/T3322)))*100</f>
        <v>5.3135405105438451</v>
      </c>
      <c r="X3322" s="23">
        <v>7.33</v>
      </c>
      <c r="Y3322" s="13">
        <f>(X3322-U3322)/U3322*100</f>
        <v>1.6925638179800206</v>
      </c>
      <c r="Z3322" s="14">
        <f>IF(W3322&gt;10,"NA",Y3322)</f>
        <v>1.6925638179800206</v>
      </c>
    </row>
    <row r="3323" spans="1:26" ht="19" x14ac:dyDescent="0.25">
      <c r="A3323" s="23">
        <v>3322</v>
      </c>
      <c r="B3323" s="5" t="s">
        <v>0</v>
      </c>
      <c r="C3323" s="3" t="s">
        <v>46</v>
      </c>
      <c r="D3323" s="3" t="s">
        <v>46</v>
      </c>
      <c r="E3323" s="3" t="s">
        <v>47</v>
      </c>
      <c r="F3323" s="3" t="s">
        <v>18</v>
      </c>
      <c r="G3323" s="3">
        <v>34</v>
      </c>
      <c r="H3323" s="3" t="s">
        <v>9</v>
      </c>
      <c r="I3323" s="3" t="s">
        <v>57</v>
      </c>
      <c r="J3323" s="3">
        <v>75</v>
      </c>
      <c r="K3323" s="3">
        <v>250</v>
      </c>
      <c r="L3323" s="3">
        <v>0</v>
      </c>
      <c r="M3323" s="4">
        <f>PI()*(K3323/2)^2/1000+PI()*(L3323/2)^2/1000</f>
        <v>49.087385212340514</v>
      </c>
      <c r="N3323" s="33">
        <v>0</v>
      </c>
      <c r="O3323" s="3">
        <v>4</v>
      </c>
      <c r="P3323" s="6">
        <v>8.952</v>
      </c>
      <c r="Q3323" s="6">
        <v>16.966999999999999</v>
      </c>
      <c r="R3323" s="3">
        <v>16.587</v>
      </c>
      <c r="S3323" s="6">
        <v>0</v>
      </c>
      <c r="T3323" s="6">
        <f>R3323-S3323</f>
        <v>16.587</v>
      </c>
      <c r="U3323" s="3">
        <v>16.666</v>
      </c>
      <c r="V3323" s="6">
        <f>U3323-S3323</f>
        <v>16.666</v>
      </c>
      <c r="W3323" s="6">
        <f>100 - (1 - (((U3323-T3323)/U3323)+(S3323/T3323)))*100</f>
        <v>0.47401896075844263</v>
      </c>
      <c r="X3323" s="23">
        <v>16.986999999999998</v>
      </c>
      <c r="Y3323" s="13">
        <f>(X3323-U3323)/U3323*100</f>
        <v>1.9260770430817111</v>
      </c>
      <c r="Z3323" s="14">
        <f>IF(W3323&gt;10,"NA",Y3323)</f>
        <v>1.9260770430817111</v>
      </c>
    </row>
    <row r="3324" spans="1:26" ht="19" x14ac:dyDescent="0.25">
      <c r="A3324" s="23">
        <v>3323</v>
      </c>
      <c r="B3324" s="5" t="s">
        <v>0</v>
      </c>
      <c r="C3324" s="3" t="s">
        <v>46</v>
      </c>
      <c r="D3324" s="3" t="s">
        <v>46</v>
      </c>
      <c r="E3324" s="3" t="s">
        <v>47</v>
      </c>
      <c r="F3324" s="3" t="s">
        <v>18</v>
      </c>
      <c r="G3324" s="3">
        <v>34</v>
      </c>
      <c r="H3324" s="3" t="s">
        <v>9</v>
      </c>
      <c r="I3324" s="3" t="s">
        <v>57</v>
      </c>
      <c r="J3324" s="3">
        <v>75</v>
      </c>
      <c r="K3324" s="3">
        <v>250</v>
      </c>
      <c r="L3324" s="3">
        <v>0</v>
      </c>
      <c r="M3324" s="4">
        <f>PI()*(K3324/2)^2/1000+PI()*(L3324/2)^2/1000</f>
        <v>49.087385212340514</v>
      </c>
      <c r="N3324" s="33">
        <v>0</v>
      </c>
      <c r="O3324" s="3">
        <v>5</v>
      </c>
      <c r="P3324" s="6">
        <v>11.45</v>
      </c>
      <c r="Q3324" s="6">
        <v>29.042999999999999</v>
      </c>
      <c r="R3324" s="3">
        <v>28.478000000000002</v>
      </c>
      <c r="S3324" s="6">
        <v>0</v>
      </c>
      <c r="T3324" s="6">
        <f>R3324-S3324</f>
        <v>28.478000000000002</v>
      </c>
      <c r="U3324" s="3">
        <v>28.478000000000002</v>
      </c>
      <c r="V3324" s="6">
        <f>U3324-S3324</f>
        <v>28.478000000000002</v>
      </c>
      <c r="W3324" s="6">
        <f>100 - (1 - (((U3324-T3324)/U3324)+(S3324/T3324)))*100</f>
        <v>0</v>
      </c>
      <c r="X3324" s="23">
        <v>29.244</v>
      </c>
      <c r="Y3324" s="13">
        <f>(X3324-U3324)/U3324*100</f>
        <v>2.6897956317157039</v>
      </c>
      <c r="Z3324" s="14">
        <f>IF(W3324&gt;10,"NA",Y3324)</f>
        <v>2.6897956317157039</v>
      </c>
    </row>
    <row r="3325" spans="1:26" ht="19" x14ac:dyDescent="0.25">
      <c r="A3325" s="23">
        <v>3324</v>
      </c>
      <c r="B3325" s="5" t="s">
        <v>0</v>
      </c>
      <c r="C3325" s="3" t="s">
        <v>46</v>
      </c>
      <c r="D3325" s="3" t="s">
        <v>46</v>
      </c>
      <c r="E3325" s="3" t="s">
        <v>47</v>
      </c>
      <c r="F3325" s="3" t="s">
        <v>18</v>
      </c>
      <c r="G3325" s="3">
        <v>34</v>
      </c>
      <c r="H3325" s="3" t="s">
        <v>9</v>
      </c>
      <c r="I3325" s="3" t="s">
        <v>57</v>
      </c>
      <c r="J3325" s="3">
        <v>75</v>
      </c>
      <c r="K3325" s="3">
        <v>250</v>
      </c>
      <c r="L3325" s="3">
        <v>0</v>
      </c>
      <c r="M3325" s="4">
        <f>PI()*(K3325/2)^2/1000+PI()*(L3325/2)^2/1000</f>
        <v>49.087385212340514</v>
      </c>
      <c r="N3325" s="33">
        <v>0</v>
      </c>
      <c r="O3325" s="3">
        <v>6</v>
      </c>
      <c r="P3325" s="6">
        <v>8.0050000000000008</v>
      </c>
      <c r="Q3325" s="6">
        <v>15.82</v>
      </c>
      <c r="R3325" s="3">
        <v>15.456</v>
      </c>
      <c r="S3325" s="6">
        <v>0</v>
      </c>
      <c r="T3325" s="6">
        <f>R3325-S3325</f>
        <v>15.456</v>
      </c>
      <c r="U3325" s="3">
        <v>15.456</v>
      </c>
      <c r="V3325" s="6">
        <f>U3325-S3325</f>
        <v>15.456</v>
      </c>
      <c r="W3325" s="6">
        <f>100 - (1 - (((U3325-T3325)/U3325)+(S3325/T3325)))*100</f>
        <v>0</v>
      </c>
      <c r="X3325" s="23">
        <v>15.935</v>
      </c>
      <c r="Y3325" s="13">
        <f>(X3325-U3325)/U3325*100</f>
        <v>3.0991200828157415</v>
      </c>
      <c r="Z3325" s="14">
        <f>IF(W3325&gt;10,"NA",Y3325)</f>
        <v>3.0991200828157415</v>
      </c>
    </row>
    <row r="3326" spans="1:26" ht="19" x14ac:dyDescent="0.25">
      <c r="A3326" s="23">
        <v>3325</v>
      </c>
      <c r="B3326" s="5" t="s">
        <v>0</v>
      </c>
      <c r="C3326" s="3" t="s">
        <v>46</v>
      </c>
      <c r="D3326" s="3" t="s">
        <v>46</v>
      </c>
      <c r="E3326" s="3" t="s">
        <v>47</v>
      </c>
      <c r="F3326" s="3" t="s">
        <v>18</v>
      </c>
      <c r="G3326" s="3">
        <v>34</v>
      </c>
      <c r="H3326" s="3" t="s">
        <v>9</v>
      </c>
      <c r="I3326" s="3" t="s">
        <v>57</v>
      </c>
      <c r="J3326" s="3">
        <v>75</v>
      </c>
      <c r="K3326" s="3">
        <v>250</v>
      </c>
      <c r="L3326" s="3">
        <v>0</v>
      </c>
      <c r="M3326" s="4">
        <f>PI()*(K3326/2)^2/1000+PI()*(L3326/2)^2/1000</f>
        <v>49.087385212340514</v>
      </c>
      <c r="N3326" s="33">
        <v>0</v>
      </c>
      <c r="O3326" s="3">
        <v>7</v>
      </c>
      <c r="P3326" s="6">
        <v>10.260999999999999</v>
      </c>
      <c r="Q3326" s="6">
        <v>23.724</v>
      </c>
      <c r="R3326" s="3">
        <v>23.309000000000001</v>
      </c>
      <c r="S3326" s="6">
        <v>0</v>
      </c>
      <c r="T3326" s="6">
        <f>R3326-S3326</f>
        <v>23.309000000000001</v>
      </c>
      <c r="U3326" s="3">
        <v>23.309000000000001</v>
      </c>
      <c r="V3326" s="6">
        <f>U3326-S3326</f>
        <v>23.309000000000001</v>
      </c>
      <c r="W3326" s="6">
        <f>100 - (1 - (((U3326-T3326)/U3326)+(S3326/T3326)))*100</f>
        <v>0</v>
      </c>
      <c r="X3326" s="23">
        <v>23.963999999999999</v>
      </c>
      <c r="Y3326" s="13">
        <f>(X3326-U3326)/U3326*100</f>
        <v>2.8100733622205909</v>
      </c>
      <c r="Z3326" s="14">
        <f>IF(W3326&gt;10,"NA",Y3326)</f>
        <v>2.8100733622205909</v>
      </c>
    </row>
    <row r="3327" spans="1:26" ht="19" x14ac:dyDescent="0.25">
      <c r="A3327" s="23">
        <v>3326</v>
      </c>
      <c r="B3327" s="5" t="s">
        <v>0</v>
      </c>
      <c r="C3327" s="3" t="s">
        <v>46</v>
      </c>
      <c r="D3327" s="3" t="s">
        <v>46</v>
      </c>
      <c r="E3327" s="3" t="s">
        <v>47</v>
      </c>
      <c r="F3327" s="3" t="s">
        <v>18</v>
      </c>
      <c r="G3327" s="3">
        <v>34</v>
      </c>
      <c r="H3327" s="3" t="s">
        <v>17</v>
      </c>
      <c r="I3327" s="3" t="s">
        <v>57</v>
      </c>
      <c r="J3327" s="3">
        <v>75</v>
      </c>
      <c r="K3327" s="3">
        <v>250</v>
      </c>
      <c r="L3327" s="3">
        <v>0</v>
      </c>
      <c r="M3327" s="4">
        <f>PI()*(K3327/2)^2/1000+PI()*(L3327/2)^2/1000</f>
        <v>49.087385212340514</v>
      </c>
      <c r="N3327" s="33">
        <v>0</v>
      </c>
      <c r="O3327" s="3">
        <v>1</v>
      </c>
      <c r="P3327" s="6">
        <v>8.8079999999999998</v>
      </c>
      <c r="Q3327" s="6">
        <v>17.597000000000001</v>
      </c>
      <c r="R3327" s="6">
        <v>17.187999999999999</v>
      </c>
      <c r="S3327" s="6">
        <v>0</v>
      </c>
      <c r="T3327" s="6">
        <f>R3327-S3327</f>
        <v>17.187999999999999</v>
      </c>
      <c r="U3327" s="3">
        <v>17.262</v>
      </c>
      <c r="V3327" s="6">
        <f>U3327-S3327</f>
        <v>17.262</v>
      </c>
      <c r="W3327" s="6">
        <f>100 - (1 - (((U3327-T3327)/U3327)+(S3327/T3327)))*100</f>
        <v>0.42868729000117867</v>
      </c>
      <c r="X3327" s="23">
        <v>17.786000000000001</v>
      </c>
      <c r="Y3327" s="13">
        <f>(X3327-U3327)/U3327*100</f>
        <v>3.0355694589271285</v>
      </c>
      <c r="Z3327" s="14">
        <f>IF(W3327&gt;10,"NA",Y3327)</f>
        <v>3.0355694589271285</v>
      </c>
    </row>
    <row r="3328" spans="1:26" ht="19" x14ac:dyDescent="0.25">
      <c r="A3328" s="23">
        <v>3327</v>
      </c>
      <c r="B3328" s="5" t="s">
        <v>0</v>
      </c>
      <c r="C3328" s="3" t="s">
        <v>46</v>
      </c>
      <c r="D3328" s="3" t="s">
        <v>46</v>
      </c>
      <c r="E3328" s="3" t="s">
        <v>47</v>
      </c>
      <c r="F3328" s="3" t="s">
        <v>18</v>
      </c>
      <c r="G3328" s="3">
        <v>34</v>
      </c>
      <c r="H3328" s="3" t="s">
        <v>17</v>
      </c>
      <c r="I3328" s="3" t="s">
        <v>57</v>
      </c>
      <c r="J3328" s="3">
        <v>75</v>
      </c>
      <c r="K3328" s="3">
        <v>250</v>
      </c>
      <c r="L3328" s="3">
        <v>0</v>
      </c>
      <c r="M3328" s="4">
        <f>PI()*(K3328/2)^2/1000+PI()*(L3328/2)^2/1000</f>
        <v>49.087385212340514</v>
      </c>
      <c r="N3328" s="33">
        <v>0</v>
      </c>
      <c r="O3328" s="3">
        <v>2</v>
      </c>
      <c r="P3328" s="6">
        <v>7.3979999999999997</v>
      </c>
      <c r="Q3328" s="6">
        <v>15.186999999999999</v>
      </c>
      <c r="R3328" s="6">
        <v>14.773999999999999</v>
      </c>
      <c r="S3328" s="6">
        <v>0</v>
      </c>
      <c r="T3328" s="6">
        <f>R3328-S3328</f>
        <v>14.773999999999999</v>
      </c>
      <c r="U3328" s="3">
        <v>14.834</v>
      </c>
      <c r="V3328" s="6">
        <f>U3328-S3328</f>
        <v>14.834</v>
      </c>
      <c r="W3328" s="6">
        <f>100 - (1 - (((U3328-T3328)/U3328)+(S3328/T3328)))*100</f>
        <v>0.40447620331670464</v>
      </c>
      <c r="X3328" s="23">
        <v>15.268000000000001</v>
      </c>
      <c r="Y3328" s="13">
        <f>(X3328-U3328)/U3328*100</f>
        <v>2.9257112039908391</v>
      </c>
      <c r="Z3328" s="14">
        <f>IF(W3328&gt;10,"NA",Y3328)</f>
        <v>2.9257112039908391</v>
      </c>
    </row>
    <row r="3329" spans="1:26" ht="19" x14ac:dyDescent="0.25">
      <c r="A3329" s="23">
        <v>3328</v>
      </c>
      <c r="B3329" s="5" t="s">
        <v>0</v>
      </c>
      <c r="C3329" s="3" t="s">
        <v>46</v>
      </c>
      <c r="D3329" s="3" t="s">
        <v>46</v>
      </c>
      <c r="E3329" s="3" t="s">
        <v>47</v>
      </c>
      <c r="F3329" s="3" t="s">
        <v>18</v>
      </c>
      <c r="G3329" s="3">
        <v>34</v>
      </c>
      <c r="H3329" s="3" t="s">
        <v>17</v>
      </c>
      <c r="I3329" s="3" t="s">
        <v>57</v>
      </c>
      <c r="J3329" s="3">
        <v>75</v>
      </c>
      <c r="K3329" s="3">
        <v>250</v>
      </c>
      <c r="L3329" s="3">
        <v>0</v>
      </c>
      <c r="M3329" s="4">
        <f>PI()*(K3329/2)^2/1000+PI()*(L3329/2)^2/1000</f>
        <v>49.087385212340514</v>
      </c>
      <c r="N3329" s="33">
        <v>0</v>
      </c>
      <c r="O3329" s="3">
        <v>3</v>
      </c>
      <c r="P3329" s="6">
        <v>6.4560000000000004</v>
      </c>
      <c r="Q3329" s="6">
        <v>11.324999999999999</v>
      </c>
      <c r="R3329" s="6">
        <v>10.94</v>
      </c>
      <c r="S3329" s="6">
        <v>0</v>
      </c>
      <c r="T3329" s="6">
        <f>R3329-S3329</f>
        <v>10.94</v>
      </c>
      <c r="U3329" s="3">
        <v>11.185</v>
      </c>
      <c r="V3329" s="6">
        <f>U3329-S3329</f>
        <v>11.185</v>
      </c>
      <c r="W3329" s="6">
        <f>100 - (1 - (((U3329-T3329)/U3329)+(S3329/T3329)))*100</f>
        <v>2.1904336164506191</v>
      </c>
      <c r="X3329" s="23">
        <v>11.49</v>
      </c>
      <c r="Y3329" s="13">
        <f>(X3329-U3329)/U3329*100</f>
        <v>2.726866338846667</v>
      </c>
      <c r="Z3329" s="14">
        <f>IF(W3329&gt;10,"NA",Y3329)</f>
        <v>2.726866338846667</v>
      </c>
    </row>
    <row r="3330" spans="1:26" ht="19" x14ac:dyDescent="0.25">
      <c r="A3330" s="23">
        <v>3329</v>
      </c>
      <c r="B3330" s="5" t="s">
        <v>0</v>
      </c>
      <c r="C3330" s="3" t="s">
        <v>46</v>
      </c>
      <c r="D3330" s="3" t="s">
        <v>46</v>
      </c>
      <c r="E3330" s="3" t="s">
        <v>47</v>
      </c>
      <c r="F3330" s="3" t="s">
        <v>18</v>
      </c>
      <c r="G3330" s="3">
        <v>34</v>
      </c>
      <c r="H3330" s="3" t="s">
        <v>17</v>
      </c>
      <c r="I3330" s="3" t="s">
        <v>57</v>
      </c>
      <c r="J3330" s="3">
        <v>75</v>
      </c>
      <c r="K3330" s="3">
        <v>250</v>
      </c>
      <c r="L3330" s="3">
        <v>0</v>
      </c>
      <c r="M3330" s="4">
        <f>PI()*(K3330/2)^2/1000+PI()*(L3330/2)^2/1000</f>
        <v>49.087385212340514</v>
      </c>
      <c r="N3330" s="33">
        <v>0</v>
      </c>
      <c r="O3330" s="3">
        <v>4</v>
      </c>
      <c r="P3330" s="6">
        <v>5.87</v>
      </c>
      <c r="Q3330" s="6">
        <v>11.146000000000001</v>
      </c>
      <c r="R3330" s="6">
        <v>10.789</v>
      </c>
      <c r="S3330" s="6">
        <v>4.5999999999999999E-2</v>
      </c>
      <c r="T3330" s="6">
        <f>R3330-S3330</f>
        <v>10.743</v>
      </c>
      <c r="U3330" s="3">
        <v>11.118</v>
      </c>
      <c r="V3330" s="6">
        <f>U3330-S3330</f>
        <v>11.072000000000001</v>
      </c>
      <c r="W3330" s="6">
        <f>100 - (1 - (((U3330-T3330)/U3330)+(S3330/T3330)))*100</f>
        <v>3.8010945919478019</v>
      </c>
      <c r="X3330" s="23">
        <v>11.294</v>
      </c>
      <c r="Y3330" s="13">
        <f>(X3330-U3330)/U3330*100</f>
        <v>1.5830185285123237</v>
      </c>
      <c r="Z3330" s="14">
        <f>IF(W3330&gt;10,"NA",Y3330)</f>
        <v>1.5830185285123237</v>
      </c>
    </row>
    <row r="3331" spans="1:26" ht="19" x14ac:dyDescent="0.25">
      <c r="A3331" s="23">
        <v>3330</v>
      </c>
      <c r="B3331" s="5" t="s">
        <v>0</v>
      </c>
      <c r="C3331" s="3" t="s">
        <v>46</v>
      </c>
      <c r="D3331" s="3" t="s">
        <v>46</v>
      </c>
      <c r="E3331" s="3" t="s">
        <v>47</v>
      </c>
      <c r="F3331" s="3" t="s">
        <v>18</v>
      </c>
      <c r="G3331" s="3">
        <v>34</v>
      </c>
      <c r="H3331" s="3" t="s">
        <v>17</v>
      </c>
      <c r="I3331" s="3" t="s">
        <v>57</v>
      </c>
      <c r="J3331" s="3">
        <v>75</v>
      </c>
      <c r="K3331" s="3">
        <v>250</v>
      </c>
      <c r="L3331" s="3">
        <v>0</v>
      </c>
      <c r="M3331" s="4">
        <f>PI()*(K3331/2)^2/1000+PI()*(L3331/2)^2/1000</f>
        <v>49.087385212340514</v>
      </c>
      <c r="N3331" s="33">
        <v>0</v>
      </c>
      <c r="O3331" s="3">
        <v>5</v>
      </c>
      <c r="P3331" s="6">
        <v>6.2560000000000002</v>
      </c>
      <c r="Q3331" s="6">
        <v>12.836</v>
      </c>
      <c r="R3331" s="6">
        <v>12.468999999999999</v>
      </c>
      <c r="S3331" s="6">
        <v>0</v>
      </c>
      <c r="T3331" s="6">
        <f>R3331-S3331</f>
        <v>12.468999999999999</v>
      </c>
      <c r="U3331" s="3">
        <v>12.468999999999999</v>
      </c>
      <c r="V3331" s="6">
        <f>U3331-S3331</f>
        <v>12.468999999999999</v>
      </c>
      <c r="W3331" s="6">
        <f>100 - (1 - (((U3331-T3331)/U3331)+(S3331/T3331)))*100</f>
        <v>0</v>
      </c>
      <c r="X3331" s="23">
        <v>12.72</v>
      </c>
      <c r="Y3331" s="13">
        <f>(X3331-U3331)/U3331*100</f>
        <v>2.0129922207073641</v>
      </c>
      <c r="Z3331" s="14">
        <f>IF(W3331&gt;10,"NA",Y3331)</f>
        <v>2.0129922207073641</v>
      </c>
    </row>
    <row r="3332" spans="1:26" ht="19" x14ac:dyDescent="0.25">
      <c r="A3332" s="23">
        <v>3331</v>
      </c>
      <c r="B3332" s="5" t="s">
        <v>0</v>
      </c>
      <c r="C3332" s="3" t="s">
        <v>46</v>
      </c>
      <c r="D3332" s="3" t="s">
        <v>46</v>
      </c>
      <c r="E3332" s="3" t="s">
        <v>47</v>
      </c>
      <c r="F3332" s="3" t="s">
        <v>18</v>
      </c>
      <c r="G3332" s="3">
        <v>34</v>
      </c>
      <c r="H3332" s="3" t="s">
        <v>17</v>
      </c>
      <c r="I3332" s="3" t="s">
        <v>57</v>
      </c>
      <c r="J3332" s="3">
        <v>75</v>
      </c>
      <c r="K3332" s="3">
        <v>250</v>
      </c>
      <c r="L3332" s="3">
        <v>0</v>
      </c>
      <c r="M3332" s="4">
        <f>PI()*(K3332/2)^2/1000+PI()*(L3332/2)^2/1000</f>
        <v>49.087385212340514</v>
      </c>
      <c r="N3332" s="33">
        <v>0</v>
      </c>
      <c r="O3332" s="3">
        <v>6</v>
      </c>
      <c r="P3332" s="6">
        <v>5.1219999999999999</v>
      </c>
      <c r="Q3332" s="6">
        <v>9.984</v>
      </c>
      <c r="R3332" s="6">
        <v>9.66</v>
      </c>
      <c r="S3332" s="6">
        <v>0</v>
      </c>
      <c r="T3332" s="6">
        <f>R3332-S3332</f>
        <v>9.66</v>
      </c>
      <c r="U3332" s="3">
        <v>9.66</v>
      </c>
      <c r="V3332" s="6">
        <f>U3332-S3332</f>
        <v>9.66</v>
      </c>
      <c r="W3332" s="6">
        <f>100 - (1 - (((U3332-T3332)/U3332)+(S3332/T3332)))*100</f>
        <v>0</v>
      </c>
      <c r="X3332" s="23">
        <v>9.8689999999999998</v>
      </c>
      <c r="Y3332" s="13">
        <f>(X3332-U3332)/U3332*100</f>
        <v>2.1635610766045512</v>
      </c>
      <c r="Z3332" s="14">
        <f>IF(W3332&gt;10,"NA",Y3332)</f>
        <v>2.1635610766045512</v>
      </c>
    </row>
    <row r="3333" spans="1:26" ht="19" x14ac:dyDescent="0.25">
      <c r="A3333" s="23">
        <v>3332</v>
      </c>
      <c r="B3333" s="5" t="s">
        <v>0</v>
      </c>
      <c r="C3333" s="3" t="s">
        <v>46</v>
      </c>
      <c r="D3333" s="3" t="s">
        <v>46</v>
      </c>
      <c r="E3333" s="3" t="s">
        <v>47</v>
      </c>
      <c r="F3333" s="3" t="s">
        <v>18</v>
      </c>
      <c r="G3333" s="3">
        <v>34</v>
      </c>
      <c r="H3333" s="3" t="s">
        <v>17</v>
      </c>
      <c r="I3333" s="3" t="s">
        <v>57</v>
      </c>
      <c r="J3333" s="3">
        <v>75</v>
      </c>
      <c r="K3333" s="3">
        <v>250</v>
      </c>
      <c r="L3333" s="3">
        <v>0</v>
      </c>
      <c r="M3333" s="4">
        <f>PI()*(K3333/2)^2/1000+PI()*(L3333/2)^2/1000</f>
        <v>49.087385212340514</v>
      </c>
      <c r="N3333" s="33">
        <v>0</v>
      </c>
      <c r="O3333" s="3">
        <v>7</v>
      </c>
      <c r="P3333" s="6">
        <v>7.5129999999999999</v>
      </c>
      <c r="Q3333" s="6">
        <v>15.69</v>
      </c>
      <c r="R3333" s="6">
        <v>15.222</v>
      </c>
      <c r="S3333" s="6">
        <v>0</v>
      </c>
      <c r="T3333" s="6">
        <f>R3333-S3333</f>
        <v>15.222</v>
      </c>
      <c r="U3333" s="3">
        <v>15.362</v>
      </c>
      <c r="V3333" s="6">
        <f>U3333-S3333</f>
        <v>15.362</v>
      </c>
      <c r="W3333" s="6">
        <f>100 - (1 - (((U3333-T3333)/U3333)+(S3333/T3333)))*100</f>
        <v>0.91133966931388954</v>
      </c>
      <c r="X3333" s="23">
        <v>15.741</v>
      </c>
      <c r="Y3333" s="13">
        <f>(X3333-U3333)/U3333*100</f>
        <v>2.4671266762140318</v>
      </c>
      <c r="Z3333" s="14">
        <f>IF(W3333&gt;10,"NA",Y3333)</f>
        <v>2.4671266762140318</v>
      </c>
    </row>
    <row r="3334" spans="1:26" ht="19" x14ac:dyDescent="0.25">
      <c r="A3334" s="23">
        <v>3333</v>
      </c>
      <c r="B3334" s="5" t="s">
        <v>0</v>
      </c>
      <c r="C3334" s="3" t="s">
        <v>46</v>
      </c>
      <c r="D3334" s="3" t="s">
        <v>46</v>
      </c>
      <c r="E3334" s="3" t="s">
        <v>47</v>
      </c>
      <c r="F3334" s="3" t="s">
        <v>18</v>
      </c>
      <c r="G3334" s="3">
        <v>34</v>
      </c>
      <c r="H3334" s="3" t="s">
        <v>17</v>
      </c>
      <c r="I3334" s="3" t="s">
        <v>57</v>
      </c>
      <c r="J3334" s="3">
        <v>75</v>
      </c>
      <c r="K3334" s="3">
        <v>250</v>
      </c>
      <c r="L3334" s="3">
        <v>0</v>
      </c>
      <c r="M3334" s="4">
        <f>PI()*(K3334/2)^2/1000+PI()*(L3334/2)^2/1000</f>
        <v>49.087385212340514</v>
      </c>
      <c r="N3334" s="33">
        <v>0</v>
      </c>
      <c r="O3334" s="3">
        <v>8</v>
      </c>
      <c r="P3334" s="6">
        <v>4.75</v>
      </c>
      <c r="Q3334" s="6">
        <v>12.132999999999999</v>
      </c>
      <c r="R3334" s="6">
        <v>11.784000000000001</v>
      </c>
      <c r="S3334" s="6">
        <v>0</v>
      </c>
      <c r="T3334" s="6">
        <f>R3334-S3334</f>
        <v>11.784000000000001</v>
      </c>
      <c r="U3334" s="3">
        <v>11.893000000000001</v>
      </c>
      <c r="V3334" s="6">
        <f>U3334-S3334</f>
        <v>11.893000000000001</v>
      </c>
      <c r="W3334" s="6">
        <f>100 - (1 - (((U3334-T3334)/U3334)+(S3334/T3334)))*100</f>
        <v>0.91650550744135728</v>
      </c>
      <c r="X3334" s="23">
        <v>12.073</v>
      </c>
      <c r="Y3334" s="13">
        <f>(X3334-U3334)/U3334*100</f>
        <v>1.5134953333893861</v>
      </c>
      <c r="Z3334" s="14">
        <f>IF(W3334&gt;10,"NA",Y3334)</f>
        <v>1.5134953333893861</v>
      </c>
    </row>
    <row r="3335" spans="1:26" ht="19" x14ac:dyDescent="0.25">
      <c r="A3335" s="23">
        <v>3334</v>
      </c>
      <c r="B3335" s="5" t="s">
        <v>0</v>
      </c>
      <c r="C3335" s="3" t="s">
        <v>46</v>
      </c>
      <c r="D3335" s="3" t="s">
        <v>46</v>
      </c>
      <c r="E3335" s="3" t="s">
        <v>47</v>
      </c>
      <c r="F3335" s="3" t="s">
        <v>18</v>
      </c>
      <c r="G3335" s="3">
        <v>34</v>
      </c>
      <c r="H3335" s="3" t="s">
        <v>17</v>
      </c>
      <c r="I3335" s="3" t="s">
        <v>57</v>
      </c>
      <c r="J3335" s="3">
        <v>75</v>
      </c>
      <c r="K3335" s="3">
        <v>250</v>
      </c>
      <c r="L3335" s="3">
        <v>0</v>
      </c>
      <c r="M3335" s="4">
        <f>PI()*(K3335/2)^2/1000+PI()*(L3335/2)^2/1000</f>
        <v>49.087385212340514</v>
      </c>
      <c r="N3335" s="33">
        <v>0</v>
      </c>
      <c r="O3335" s="3">
        <v>9</v>
      </c>
      <c r="P3335" s="6">
        <v>9.2520000000000007</v>
      </c>
      <c r="Q3335" s="6">
        <v>17.335999999999999</v>
      </c>
      <c r="R3335" s="6">
        <v>16.960999999999999</v>
      </c>
      <c r="S3335" s="6">
        <v>0</v>
      </c>
      <c r="T3335" s="6">
        <f>R3335-S3335</f>
        <v>16.960999999999999</v>
      </c>
      <c r="U3335" s="3">
        <v>16.969000000000001</v>
      </c>
      <c r="V3335" s="6">
        <f>U3335-S3335</f>
        <v>16.969000000000001</v>
      </c>
      <c r="W3335" s="6">
        <f>100 - (1 - (((U3335-T3335)/U3335)+(S3335/T3335)))*100</f>
        <v>4.7144793446889821E-2</v>
      </c>
      <c r="X3335" s="23">
        <v>17.439</v>
      </c>
      <c r="Y3335" s="13">
        <f>(X3335-U3335)/U3335*100</f>
        <v>2.7697566150038235</v>
      </c>
      <c r="Z3335" s="14">
        <f>IF(W3335&gt;10,"NA",Y3335)</f>
        <v>2.7697566150038235</v>
      </c>
    </row>
    <row r="3336" spans="1:26" ht="19" x14ac:dyDescent="0.25">
      <c r="A3336" s="23">
        <v>3335</v>
      </c>
      <c r="B3336" s="5" t="s">
        <v>0</v>
      </c>
      <c r="C3336" s="3" t="s">
        <v>46</v>
      </c>
      <c r="D3336" s="3" t="s">
        <v>46</v>
      </c>
      <c r="E3336" s="3" t="s">
        <v>47</v>
      </c>
      <c r="F3336" s="3" t="s">
        <v>18</v>
      </c>
      <c r="G3336" s="3">
        <v>34</v>
      </c>
      <c r="H3336" s="3" t="s">
        <v>17</v>
      </c>
      <c r="I3336" s="3" t="s">
        <v>57</v>
      </c>
      <c r="J3336" s="3">
        <v>75</v>
      </c>
      <c r="K3336" s="3">
        <v>250</v>
      </c>
      <c r="L3336" s="3">
        <v>0</v>
      </c>
      <c r="M3336" s="4">
        <f>PI()*(K3336/2)^2/1000+PI()*(L3336/2)^2/1000</f>
        <v>49.087385212340514</v>
      </c>
      <c r="N3336" s="33">
        <v>0</v>
      </c>
      <c r="O3336" s="3">
        <v>10</v>
      </c>
      <c r="P3336" s="6">
        <v>5.04</v>
      </c>
      <c r="Q3336" s="3" t="s">
        <v>13</v>
      </c>
      <c r="R3336" s="3" t="s">
        <v>13</v>
      </c>
      <c r="S3336" s="3" t="s">
        <v>13</v>
      </c>
      <c r="T3336" s="3" t="s">
        <v>13</v>
      </c>
      <c r="U3336" s="3" t="s">
        <v>13</v>
      </c>
      <c r="V3336" s="3" t="s">
        <v>13</v>
      </c>
      <c r="W3336" s="3" t="s">
        <v>13</v>
      </c>
      <c r="X3336" s="3" t="s">
        <v>13</v>
      </c>
      <c r="Y3336" s="3" t="s">
        <v>13</v>
      </c>
      <c r="Z3336" s="3" t="s">
        <v>13</v>
      </c>
    </row>
    <row r="3337" spans="1:26" ht="19" x14ac:dyDescent="0.25">
      <c r="A3337" s="23">
        <v>3336</v>
      </c>
      <c r="B3337" s="5" t="s">
        <v>25</v>
      </c>
      <c r="C3337" s="3" t="s">
        <v>50</v>
      </c>
      <c r="D3337" s="3" t="s">
        <v>50</v>
      </c>
      <c r="E3337" s="3" t="s">
        <v>47</v>
      </c>
      <c r="F3337" s="3" t="s">
        <v>18</v>
      </c>
      <c r="G3337" s="3">
        <v>35</v>
      </c>
      <c r="H3337" s="3" t="s">
        <v>9</v>
      </c>
      <c r="I3337" s="3" t="s">
        <v>27</v>
      </c>
      <c r="J3337" s="3">
        <v>451</v>
      </c>
      <c r="K3337" s="3">
        <v>27</v>
      </c>
      <c r="L3337" s="3">
        <v>0</v>
      </c>
      <c r="M3337" s="4">
        <f>PI()*(K3337/2)^2/1000+PI()*(L3337/2)^2/1000</f>
        <v>0.57255526111673971</v>
      </c>
      <c r="N3337" s="33">
        <v>0</v>
      </c>
      <c r="O3337" s="3">
        <v>1</v>
      </c>
      <c r="P3337" s="6">
        <v>6.77</v>
      </c>
      <c r="Q3337" s="6">
        <v>7.6349999999999998</v>
      </c>
      <c r="R3337" s="6">
        <v>7.4409999999999998</v>
      </c>
      <c r="S3337" s="6">
        <v>0</v>
      </c>
      <c r="T3337" s="6">
        <f>R3337-S3337</f>
        <v>7.4409999999999998</v>
      </c>
      <c r="U3337" s="6">
        <v>9.2149999999999999</v>
      </c>
      <c r="V3337" s="6">
        <f>U3337-S3337</f>
        <v>9.2149999999999999</v>
      </c>
      <c r="W3337" s="6">
        <f>100 - (1 - (((U3337-T3337)/U3337)+(S3337/T3337)))*100</f>
        <v>19.25122083559414</v>
      </c>
      <c r="X3337" s="13">
        <v>9.702</v>
      </c>
      <c r="Y3337" s="13">
        <f>(X3337-U3337)/U3337*100</f>
        <v>5.2848616386326652</v>
      </c>
      <c r="Z3337" s="14" t="str">
        <f>IF(W3337&gt;10,"NA",Y3337)</f>
        <v>NA</v>
      </c>
    </row>
    <row r="3338" spans="1:26" ht="19" x14ac:dyDescent="0.25">
      <c r="A3338" s="23">
        <v>3337</v>
      </c>
      <c r="B3338" s="5" t="s">
        <v>25</v>
      </c>
      <c r="C3338" s="3" t="s">
        <v>50</v>
      </c>
      <c r="D3338" s="3" t="s">
        <v>50</v>
      </c>
      <c r="E3338" s="3" t="s">
        <v>47</v>
      </c>
      <c r="F3338" s="3" t="s">
        <v>18</v>
      </c>
      <c r="G3338" s="3">
        <v>35</v>
      </c>
      <c r="H3338" s="3" t="s">
        <v>9</v>
      </c>
      <c r="I3338" s="3" t="s">
        <v>27</v>
      </c>
      <c r="J3338" s="3">
        <v>451</v>
      </c>
      <c r="K3338" s="3">
        <v>27</v>
      </c>
      <c r="L3338" s="3">
        <v>0</v>
      </c>
      <c r="M3338" s="4">
        <f>PI()*(K3338/2)^2/1000+PI()*(L3338/2)^2/1000</f>
        <v>0.57255526111673971</v>
      </c>
      <c r="N3338" s="33">
        <v>0</v>
      </c>
      <c r="O3338" s="3">
        <v>2</v>
      </c>
      <c r="P3338" s="6">
        <v>3.202</v>
      </c>
      <c r="Q3338" s="6">
        <v>4.016</v>
      </c>
      <c r="R3338" s="6">
        <v>3.82</v>
      </c>
      <c r="S3338" s="6">
        <v>4.5999999999999999E-2</v>
      </c>
      <c r="T3338" s="6">
        <f>R3338-S3338</f>
        <v>3.774</v>
      </c>
      <c r="U3338" s="6">
        <v>3.82</v>
      </c>
      <c r="V3338" s="6">
        <f>U3338-S3338</f>
        <v>3.774</v>
      </c>
      <c r="W3338" s="6">
        <f>100 - (1 - (((U3338-T3338)/U3338)+(S3338/T3338)))*100</f>
        <v>2.4230544064236597</v>
      </c>
      <c r="X3338" s="13">
        <v>3.9209999999999998</v>
      </c>
      <c r="Y3338" s="13">
        <f>(X3338-U3338)/U3338*100</f>
        <v>2.6439790575916224</v>
      </c>
      <c r="Z3338" s="14">
        <f>IF(W3338&gt;10,"NA",Y3338)</f>
        <v>2.6439790575916224</v>
      </c>
    </row>
    <row r="3339" spans="1:26" ht="19" x14ac:dyDescent="0.25">
      <c r="A3339" s="23">
        <v>3338</v>
      </c>
      <c r="B3339" s="5" t="s">
        <v>25</v>
      </c>
      <c r="C3339" s="3" t="s">
        <v>50</v>
      </c>
      <c r="D3339" s="3" t="s">
        <v>50</v>
      </c>
      <c r="E3339" s="3" t="s">
        <v>47</v>
      </c>
      <c r="F3339" s="3" t="s">
        <v>18</v>
      </c>
      <c r="G3339" s="3">
        <v>35</v>
      </c>
      <c r="H3339" s="3" t="s">
        <v>9</v>
      </c>
      <c r="I3339" s="3" t="s">
        <v>27</v>
      </c>
      <c r="J3339" s="3">
        <v>451</v>
      </c>
      <c r="K3339" s="3">
        <v>27</v>
      </c>
      <c r="L3339" s="3">
        <v>0</v>
      </c>
      <c r="M3339" s="4">
        <f>PI()*(K3339/2)^2/1000+PI()*(L3339/2)^2/1000</f>
        <v>0.57255526111673971</v>
      </c>
      <c r="N3339" s="33">
        <v>1</v>
      </c>
      <c r="O3339" s="3">
        <v>3</v>
      </c>
      <c r="P3339" s="6">
        <v>2.6920000000000002</v>
      </c>
      <c r="Q3339" s="6">
        <v>2.0779999999999998</v>
      </c>
      <c r="R3339" s="6">
        <v>1.978</v>
      </c>
      <c r="S3339" s="6">
        <v>0</v>
      </c>
      <c r="T3339" s="6">
        <f>R3339-S3339</f>
        <v>1.978</v>
      </c>
      <c r="U3339" s="6">
        <v>1.978</v>
      </c>
      <c r="V3339" s="6">
        <f>U3339-S3339</f>
        <v>1.978</v>
      </c>
      <c r="W3339" s="6">
        <f>100 - (1 - (((U3339-T3339)/U3339)+(S3339/T3339)))*100</f>
        <v>0</v>
      </c>
      <c r="X3339" s="13">
        <v>2.0459999999999998</v>
      </c>
      <c r="Y3339" s="13">
        <f>(X3339-U3339)/U3339*100</f>
        <v>3.4378159757330558</v>
      </c>
      <c r="Z3339" s="14">
        <f>IF(W3339&gt;10,"NA",Y3339)</f>
        <v>3.4378159757330558</v>
      </c>
    </row>
    <row r="3340" spans="1:26" ht="19" x14ac:dyDescent="0.25">
      <c r="A3340" s="23">
        <v>3339</v>
      </c>
      <c r="B3340" s="5" t="s">
        <v>25</v>
      </c>
      <c r="C3340" s="3" t="s">
        <v>50</v>
      </c>
      <c r="D3340" s="3" t="s">
        <v>50</v>
      </c>
      <c r="E3340" s="3" t="s">
        <v>47</v>
      </c>
      <c r="F3340" s="3" t="s">
        <v>18</v>
      </c>
      <c r="G3340" s="3">
        <v>35</v>
      </c>
      <c r="H3340" s="3" t="s">
        <v>9</v>
      </c>
      <c r="I3340" s="3" t="s">
        <v>27</v>
      </c>
      <c r="J3340" s="3">
        <v>451</v>
      </c>
      <c r="K3340" s="3">
        <v>27</v>
      </c>
      <c r="L3340" s="3">
        <v>0</v>
      </c>
      <c r="M3340" s="4">
        <f>PI()*(K3340/2)^2/1000+PI()*(L3340/2)^2/1000</f>
        <v>0.57255526111673971</v>
      </c>
      <c r="N3340" s="33">
        <v>0</v>
      </c>
      <c r="O3340" s="3">
        <v>4</v>
      </c>
      <c r="P3340" s="6">
        <v>6.67</v>
      </c>
      <c r="Q3340" s="6">
        <v>9.2729999999999997</v>
      </c>
      <c r="R3340" s="6">
        <v>9.0749999999999993</v>
      </c>
      <c r="S3340" s="6">
        <v>0</v>
      </c>
      <c r="T3340" s="6">
        <f>R3340-S3340</f>
        <v>9.0749999999999993</v>
      </c>
      <c r="U3340" s="6">
        <v>9.2149999999999999</v>
      </c>
      <c r="V3340" s="6">
        <f>U3340-S3340</f>
        <v>9.2149999999999999</v>
      </c>
      <c r="W3340" s="6">
        <f>100 - (1 - (((U3340-T3340)/U3340)+(S3340/T3340)))*100</f>
        <v>1.5192620727075479</v>
      </c>
      <c r="X3340" s="13">
        <v>9.6609999999999996</v>
      </c>
      <c r="Y3340" s="13">
        <f>(X3340-U3340)/U3340*100</f>
        <v>4.8399348887683091</v>
      </c>
      <c r="Z3340" s="14">
        <f>IF(W3340&gt;10,"NA",Y3340)</f>
        <v>4.8399348887683091</v>
      </c>
    </row>
    <row r="3341" spans="1:26" ht="19" x14ac:dyDescent="0.25">
      <c r="A3341" s="23">
        <v>3340</v>
      </c>
      <c r="B3341" s="5" t="s">
        <v>25</v>
      </c>
      <c r="C3341" s="3" t="s">
        <v>50</v>
      </c>
      <c r="D3341" s="3" t="s">
        <v>50</v>
      </c>
      <c r="E3341" s="3" t="s">
        <v>47</v>
      </c>
      <c r="F3341" s="3" t="s">
        <v>18</v>
      </c>
      <c r="G3341" s="3">
        <v>35</v>
      </c>
      <c r="H3341" s="3" t="s">
        <v>9</v>
      </c>
      <c r="I3341" s="3" t="s">
        <v>27</v>
      </c>
      <c r="J3341" s="3">
        <v>451</v>
      </c>
      <c r="K3341" s="3">
        <v>27</v>
      </c>
      <c r="L3341" s="3">
        <v>0</v>
      </c>
      <c r="M3341" s="4">
        <f>PI()*(K3341/2)^2/1000+PI()*(L3341/2)^2/1000</f>
        <v>0.57255526111673971</v>
      </c>
      <c r="N3341" s="33">
        <v>0</v>
      </c>
      <c r="O3341" s="3">
        <v>5</v>
      </c>
      <c r="P3341" s="6">
        <v>6.3650000000000002</v>
      </c>
      <c r="Q3341" s="6">
        <v>10.31</v>
      </c>
      <c r="R3341" s="6">
        <v>10.042</v>
      </c>
      <c r="S3341" s="6">
        <v>0</v>
      </c>
      <c r="T3341" s="6">
        <f>R3341-S3341</f>
        <v>10.042</v>
      </c>
      <c r="U3341" s="6">
        <v>10.042</v>
      </c>
      <c r="V3341" s="6">
        <f>U3341-S3341</f>
        <v>10.042</v>
      </c>
      <c r="W3341" s="6">
        <f>100 - (1 - (((U3341-T3341)/U3341)+(S3341/T3341)))*100</f>
        <v>0</v>
      </c>
      <c r="X3341" s="13">
        <v>10.459</v>
      </c>
      <c r="Y3341" s="13">
        <f>(X3341-U3341)/U3341*100</f>
        <v>4.1525592511451892</v>
      </c>
      <c r="Z3341" s="14">
        <f>IF(W3341&gt;10,"NA",Y3341)</f>
        <v>4.1525592511451892</v>
      </c>
    </row>
    <row r="3342" spans="1:26" ht="19" x14ac:dyDescent="0.25">
      <c r="A3342" s="23">
        <v>3341</v>
      </c>
      <c r="B3342" s="5" t="s">
        <v>25</v>
      </c>
      <c r="C3342" s="3" t="s">
        <v>50</v>
      </c>
      <c r="D3342" s="3" t="s">
        <v>50</v>
      </c>
      <c r="E3342" s="3" t="s">
        <v>47</v>
      </c>
      <c r="F3342" s="3" t="s">
        <v>18</v>
      </c>
      <c r="G3342" s="3">
        <v>35</v>
      </c>
      <c r="H3342" s="3" t="s">
        <v>9</v>
      </c>
      <c r="I3342" s="3" t="s">
        <v>27</v>
      </c>
      <c r="J3342" s="3">
        <v>451</v>
      </c>
      <c r="K3342" s="3">
        <v>27</v>
      </c>
      <c r="L3342" s="3">
        <v>0</v>
      </c>
      <c r="M3342" s="4">
        <f>PI()*(K3342/2)^2/1000+PI()*(L3342/2)^2/1000</f>
        <v>0.57255526111673971</v>
      </c>
      <c r="N3342" s="33">
        <v>0</v>
      </c>
      <c r="O3342" s="3">
        <v>6</v>
      </c>
      <c r="P3342" s="6">
        <v>5.5490000000000004</v>
      </c>
      <c r="Q3342" s="6">
        <v>6.9210000000000003</v>
      </c>
      <c r="R3342" s="6">
        <v>6.702</v>
      </c>
      <c r="S3342" s="6">
        <v>0</v>
      </c>
      <c r="T3342" s="6">
        <f>R3342-S3342</f>
        <v>6.702</v>
      </c>
      <c r="U3342" s="6">
        <v>6.9359999999999999</v>
      </c>
      <c r="V3342" s="6">
        <f>U3342-S3342</f>
        <v>6.9359999999999999</v>
      </c>
      <c r="W3342" s="6">
        <f>100 - (1 - (((U3342-T3342)/U3342)+(S3342/T3342)))*100</f>
        <v>3.3737024221453282</v>
      </c>
      <c r="X3342" s="13">
        <v>7.3620000000000001</v>
      </c>
      <c r="Y3342" s="13">
        <f>(X3342-U3342)/U3342*100</f>
        <v>6.1418685121107295</v>
      </c>
      <c r="Z3342" s="14">
        <f>IF(W3342&gt;10,"NA",Y3342)</f>
        <v>6.1418685121107295</v>
      </c>
    </row>
    <row r="3343" spans="1:26" ht="19" x14ac:dyDescent="0.25">
      <c r="A3343" s="23">
        <v>3342</v>
      </c>
      <c r="B3343" s="5" t="s">
        <v>25</v>
      </c>
      <c r="C3343" s="3" t="s">
        <v>50</v>
      </c>
      <c r="D3343" s="3" t="s">
        <v>50</v>
      </c>
      <c r="E3343" s="3" t="s">
        <v>47</v>
      </c>
      <c r="F3343" s="3" t="s">
        <v>18</v>
      </c>
      <c r="G3343" s="3">
        <v>35</v>
      </c>
      <c r="H3343" s="3" t="s">
        <v>17</v>
      </c>
      <c r="I3343" s="3" t="s">
        <v>27</v>
      </c>
      <c r="J3343" s="3">
        <v>451</v>
      </c>
      <c r="K3343" s="3">
        <v>27</v>
      </c>
      <c r="L3343" s="3">
        <v>0</v>
      </c>
      <c r="M3343" s="4">
        <f>PI()*(K3343/2)^2/1000+PI()*(L3343/2)^2/1000</f>
        <v>0.57255526111673971</v>
      </c>
      <c r="N3343" s="33">
        <v>0</v>
      </c>
      <c r="O3343" s="3">
        <v>1</v>
      </c>
      <c r="P3343" s="6">
        <v>4.38</v>
      </c>
      <c r="Q3343" s="3">
        <v>1</v>
      </c>
      <c r="R3343" s="3">
        <v>0.79300000000000004</v>
      </c>
      <c r="S3343" s="6">
        <v>0</v>
      </c>
      <c r="T3343" s="6">
        <f>R3343-S3343</f>
        <v>0.79300000000000004</v>
      </c>
      <c r="U3343" s="3">
        <v>5.319</v>
      </c>
      <c r="V3343" s="6">
        <f>U3343-S3343</f>
        <v>5.319</v>
      </c>
      <c r="W3343" s="6">
        <f>100 - (1 - (((U3343-T3343)/U3343)+(S3343/T3343)))*100</f>
        <v>85.091182553111494</v>
      </c>
      <c r="X3343" s="23">
        <v>5.319</v>
      </c>
      <c r="Y3343" s="13">
        <f>(X3343-U3343)/U3343*100</f>
        <v>0</v>
      </c>
      <c r="Z3343" s="14" t="str">
        <f>IF(W3343&gt;10,"NA",Y3343)</f>
        <v>NA</v>
      </c>
    </row>
    <row r="3344" spans="1:26" ht="19" x14ac:dyDescent="0.25">
      <c r="A3344" s="23">
        <v>3343</v>
      </c>
      <c r="B3344" s="5" t="s">
        <v>25</v>
      </c>
      <c r="C3344" s="3" t="s">
        <v>50</v>
      </c>
      <c r="D3344" s="3" t="s">
        <v>50</v>
      </c>
      <c r="E3344" s="3" t="s">
        <v>47</v>
      </c>
      <c r="F3344" s="3" t="s">
        <v>18</v>
      </c>
      <c r="G3344" s="3">
        <v>35</v>
      </c>
      <c r="H3344" s="3" t="s">
        <v>17</v>
      </c>
      <c r="I3344" s="3" t="s">
        <v>27</v>
      </c>
      <c r="J3344" s="3">
        <v>451</v>
      </c>
      <c r="K3344" s="3">
        <v>27</v>
      </c>
      <c r="L3344" s="3">
        <v>0</v>
      </c>
      <c r="M3344" s="4">
        <f>PI()*(K3344/2)^2/1000+PI()*(L3344/2)^2/1000</f>
        <v>0.57255526111673971</v>
      </c>
      <c r="N3344" s="33">
        <v>0</v>
      </c>
      <c r="O3344" s="3">
        <v>2</v>
      </c>
      <c r="P3344" s="6">
        <v>3.5489999999999999</v>
      </c>
      <c r="Q3344" s="3">
        <v>1.202</v>
      </c>
      <c r="R3344" s="3">
        <v>0.99</v>
      </c>
      <c r="S3344" s="6">
        <v>0</v>
      </c>
      <c r="T3344" s="6">
        <f>R3344-S3344</f>
        <v>0.99</v>
      </c>
      <c r="U3344" s="3">
        <v>3.64</v>
      </c>
      <c r="V3344" s="6">
        <f>U3344-S3344</f>
        <v>3.64</v>
      </c>
      <c r="W3344" s="6">
        <f>100 - (1 - (((U3344-T3344)/U3344)+(S3344/T3344)))*100</f>
        <v>72.80219780219781</v>
      </c>
      <c r="X3344" s="23">
        <v>3.64</v>
      </c>
      <c r="Y3344" s="13">
        <f>(X3344-U3344)/U3344*100</f>
        <v>0</v>
      </c>
      <c r="Z3344" s="14" t="str">
        <f>IF(W3344&gt;10,"NA",Y3344)</f>
        <v>NA</v>
      </c>
    </row>
    <row r="3345" spans="1:26" ht="19" x14ac:dyDescent="0.25">
      <c r="A3345" s="23">
        <v>3344</v>
      </c>
      <c r="B3345" s="5" t="s">
        <v>25</v>
      </c>
      <c r="C3345" s="3" t="s">
        <v>50</v>
      </c>
      <c r="D3345" s="3" t="s">
        <v>50</v>
      </c>
      <c r="E3345" s="3" t="s">
        <v>47</v>
      </c>
      <c r="F3345" s="3" t="s">
        <v>18</v>
      </c>
      <c r="G3345" s="3">
        <v>35</v>
      </c>
      <c r="H3345" s="3" t="s">
        <v>17</v>
      </c>
      <c r="I3345" s="3" t="s">
        <v>27</v>
      </c>
      <c r="J3345" s="3">
        <v>451</v>
      </c>
      <c r="K3345" s="3">
        <v>27</v>
      </c>
      <c r="L3345" s="3">
        <v>0</v>
      </c>
      <c r="M3345" s="4">
        <f>PI()*(K3345/2)^2/1000+PI()*(L3345/2)^2/1000</f>
        <v>0.57255526111673971</v>
      </c>
      <c r="N3345" s="33">
        <v>0</v>
      </c>
      <c r="O3345" s="3">
        <v>3</v>
      </c>
      <c r="P3345" s="6">
        <v>3.456</v>
      </c>
      <c r="Q3345" s="3">
        <v>1.127</v>
      </c>
      <c r="R3345" s="3">
        <v>0.91200000000000003</v>
      </c>
      <c r="S3345" s="6">
        <v>0</v>
      </c>
      <c r="T3345" s="6">
        <f>R3345-S3345</f>
        <v>0.91200000000000003</v>
      </c>
      <c r="U3345" s="3">
        <v>3.4870000000000001</v>
      </c>
      <c r="V3345" s="6">
        <f>U3345-S3345</f>
        <v>3.4870000000000001</v>
      </c>
      <c r="W3345" s="6">
        <f>100 - (1 - (((U3345-T3345)/U3345)+(S3345/T3345)))*100</f>
        <v>73.845712646974476</v>
      </c>
      <c r="X3345" s="23">
        <v>3.4870000000000001</v>
      </c>
      <c r="Y3345" s="13">
        <f>(X3345-U3345)/U3345*100</f>
        <v>0</v>
      </c>
      <c r="Z3345" s="14" t="str">
        <f>IF(W3345&gt;10,"NA",Y3345)</f>
        <v>NA</v>
      </c>
    </row>
    <row r="3346" spans="1:26" ht="19" x14ac:dyDescent="0.25">
      <c r="A3346" s="23">
        <v>3345</v>
      </c>
      <c r="B3346" s="5" t="s">
        <v>25</v>
      </c>
      <c r="C3346" s="3" t="s">
        <v>50</v>
      </c>
      <c r="D3346" s="3" t="s">
        <v>50</v>
      </c>
      <c r="E3346" s="3" t="s">
        <v>47</v>
      </c>
      <c r="F3346" s="3" t="s">
        <v>18</v>
      </c>
      <c r="G3346" s="3">
        <v>35</v>
      </c>
      <c r="H3346" s="3" t="s">
        <v>17</v>
      </c>
      <c r="I3346" s="3" t="s">
        <v>27</v>
      </c>
      <c r="J3346" s="3">
        <v>451</v>
      </c>
      <c r="K3346" s="3">
        <v>27</v>
      </c>
      <c r="L3346" s="3">
        <v>0</v>
      </c>
      <c r="M3346" s="4">
        <f>PI()*(K3346/2)^2/1000+PI()*(L3346/2)^2/1000</f>
        <v>0.57255526111673971</v>
      </c>
      <c r="N3346" s="33">
        <v>0</v>
      </c>
      <c r="O3346" s="3">
        <v>4</v>
      </c>
      <c r="P3346" s="6">
        <v>2.0150000000000001</v>
      </c>
      <c r="Q3346" s="3">
        <v>1.58</v>
      </c>
      <c r="R3346" s="3">
        <v>1.41</v>
      </c>
      <c r="S3346" s="6">
        <v>0</v>
      </c>
      <c r="T3346" s="6">
        <f>R3346-S3346</f>
        <v>1.41</v>
      </c>
      <c r="U3346" s="3">
        <v>1.782</v>
      </c>
      <c r="V3346" s="6">
        <f>U3346-S3346</f>
        <v>1.782</v>
      </c>
      <c r="W3346" s="6">
        <f>100 - (1 - (((U3346-T3346)/U3346)+(S3346/T3346)))*100</f>
        <v>20.875420875420886</v>
      </c>
      <c r="X3346" s="23">
        <v>1.7849999999999999</v>
      </c>
      <c r="Y3346" s="13">
        <f>(X3346-U3346)/U3346*100</f>
        <v>0.16835016835016228</v>
      </c>
      <c r="Z3346" s="14" t="str">
        <f>IF(W3346&gt;10,"NA",Y3346)</f>
        <v>NA</v>
      </c>
    </row>
    <row r="3347" spans="1:26" ht="19" x14ac:dyDescent="0.25">
      <c r="A3347" s="23">
        <v>3346</v>
      </c>
      <c r="B3347" s="5" t="s">
        <v>25</v>
      </c>
      <c r="C3347" s="3" t="s">
        <v>50</v>
      </c>
      <c r="D3347" s="3" t="s">
        <v>50</v>
      </c>
      <c r="E3347" s="3" t="s">
        <v>47</v>
      </c>
      <c r="F3347" s="3" t="s">
        <v>18</v>
      </c>
      <c r="G3347" s="3">
        <v>35</v>
      </c>
      <c r="H3347" s="3" t="s">
        <v>17</v>
      </c>
      <c r="I3347" s="3" t="s">
        <v>27</v>
      </c>
      <c r="J3347" s="3">
        <v>451</v>
      </c>
      <c r="K3347" s="3">
        <v>27</v>
      </c>
      <c r="L3347" s="3">
        <v>0</v>
      </c>
      <c r="M3347" s="4">
        <f>PI()*(K3347/2)^2/1000+PI()*(L3347/2)^2/1000</f>
        <v>0.57255526111673971</v>
      </c>
      <c r="N3347" s="33">
        <v>0</v>
      </c>
      <c r="O3347" s="3">
        <v>5</v>
      </c>
      <c r="P3347" s="6">
        <v>4.8099999999999996</v>
      </c>
      <c r="Q3347" s="3">
        <v>6.1630000000000003</v>
      </c>
      <c r="R3347" s="3">
        <v>5.9450000000000003</v>
      </c>
      <c r="S3347" s="6">
        <v>0</v>
      </c>
      <c r="T3347" s="6">
        <f>R3347-S3347</f>
        <v>5.9450000000000003</v>
      </c>
      <c r="U3347" s="3">
        <v>5.9450000000000003</v>
      </c>
      <c r="V3347" s="6">
        <f>U3347-S3347</f>
        <v>5.9450000000000003</v>
      </c>
      <c r="W3347" s="6">
        <f>100 - (1 - (((U3347-T3347)/U3347)+(S3347/T3347)))*100</f>
        <v>0</v>
      </c>
      <c r="X3347" s="23">
        <v>6.16</v>
      </c>
      <c r="Y3347" s="13">
        <f>(X3347-U3347)/U3347*100</f>
        <v>3.6164844407064738</v>
      </c>
      <c r="Z3347" s="14">
        <f>IF(W3347&gt;10,"NA",Y3347)</f>
        <v>3.6164844407064738</v>
      </c>
    </row>
    <row r="3348" spans="1:26" ht="19" x14ac:dyDescent="0.25">
      <c r="A3348" s="23">
        <v>3347</v>
      </c>
      <c r="B3348" s="5" t="s">
        <v>25</v>
      </c>
      <c r="C3348" s="3" t="s">
        <v>50</v>
      </c>
      <c r="D3348" s="3" t="s">
        <v>50</v>
      </c>
      <c r="E3348" s="3" t="s">
        <v>47</v>
      </c>
      <c r="F3348" s="3" t="s">
        <v>18</v>
      </c>
      <c r="G3348" s="3">
        <v>35</v>
      </c>
      <c r="H3348" s="3" t="s">
        <v>17</v>
      </c>
      <c r="I3348" s="3" t="s">
        <v>27</v>
      </c>
      <c r="J3348" s="3">
        <v>451</v>
      </c>
      <c r="K3348" s="3">
        <v>27</v>
      </c>
      <c r="L3348" s="3">
        <v>0</v>
      </c>
      <c r="M3348" s="4">
        <f>PI()*(K3348/2)^2/1000+PI()*(L3348/2)^2/1000</f>
        <v>0.57255526111673971</v>
      </c>
      <c r="N3348" s="33">
        <v>0</v>
      </c>
      <c r="O3348" s="3">
        <v>6</v>
      </c>
      <c r="P3348" s="6">
        <v>5.4729999999999999</v>
      </c>
      <c r="Q3348" s="3">
        <v>5.3920000000000003</v>
      </c>
      <c r="R3348" s="3">
        <v>5.2039999999999997</v>
      </c>
      <c r="S3348" s="6">
        <v>0</v>
      </c>
      <c r="T3348" s="6">
        <f>R3348-S3348</f>
        <v>5.2039999999999997</v>
      </c>
      <c r="U3348" s="3">
        <v>6.4210000000000003</v>
      </c>
      <c r="V3348" s="6">
        <f>U3348-S3348</f>
        <v>6.4210000000000003</v>
      </c>
      <c r="W3348" s="6">
        <f>100 - (1 - (((U3348-T3348)/U3348)+(S3348/T3348)))*100</f>
        <v>18.953434044541353</v>
      </c>
      <c r="X3348" s="23">
        <v>6.7649999999999997</v>
      </c>
      <c r="Y3348" s="13">
        <f>(X3348-U3348)/U3348*100</f>
        <v>5.3574209624668958</v>
      </c>
      <c r="Z3348" s="14" t="str">
        <f>IF(W3348&gt;10,"NA",Y3348)</f>
        <v>NA</v>
      </c>
    </row>
    <row r="3349" spans="1:26" ht="19" x14ac:dyDescent="0.25">
      <c r="A3349" s="23">
        <v>3348</v>
      </c>
      <c r="B3349" s="5" t="s">
        <v>25</v>
      </c>
      <c r="C3349" s="3" t="s">
        <v>50</v>
      </c>
      <c r="D3349" s="3" t="s">
        <v>50</v>
      </c>
      <c r="E3349" s="3" t="s">
        <v>47</v>
      </c>
      <c r="F3349" s="3" t="s">
        <v>18</v>
      </c>
      <c r="G3349" s="3">
        <v>35</v>
      </c>
      <c r="H3349" s="3" t="s">
        <v>17</v>
      </c>
      <c r="I3349" s="3" t="s">
        <v>27</v>
      </c>
      <c r="J3349" s="3">
        <v>451</v>
      </c>
      <c r="K3349" s="3">
        <v>27</v>
      </c>
      <c r="L3349" s="3">
        <v>0</v>
      </c>
      <c r="M3349" s="4">
        <f>PI()*(K3349/2)^2/1000+PI()*(L3349/2)^2/1000</f>
        <v>0.57255526111673971</v>
      </c>
      <c r="N3349" s="33">
        <v>0</v>
      </c>
      <c r="O3349" s="3">
        <v>7</v>
      </c>
      <c r="P3349" s="6">
        <v>6.2539999999999996</v>
      </c>
      <c r="Q3349" s="3">
        <v>8.7949999999999999</v>
      </c>
      <c r="R3349" s="3">
        <v>8.6050000000000004</v>
      </c>
      <c r="S3349" s="6">
        <v>0</v>
      </c>
      <c r="T3349" s="6">
        <f>R3349-S3349</f>
        <v>8.6050000000000004</v>
      </c>
      <c r="U3349" s="3">
        <v>8.6050000000000004</v>
      </c>
      <c r="V3349" s="6">
        <f>U3349-S3349</f>
        <v>8.6050000000000004</v>
      </c>
      <c r="W3349" s="6">
        <f>100 - (1 - (((U3349-T3349)/U3349)+(S3349/T3349)))*100</f>
        <v>0</v>
      </c>
      <c r="X3349" s="23">
        <v>8.8520000000000003</v>
      </c>
      <c r="Y3349" s="13">
        <f>(X3349-U3349)/U3349*100</f>
        <v>2.8704241719930259</v>
      </c>
      <c r="Z3349" s="14">
        <f>IF(W3349&gt;10,"NA",Y3349)</f>
        <v>2.8704241719930259</v>
      </c>
    </row>
    <row r="3350" spans="1:26" ht="19" x14ac:dyDescent="0.25">
      <c r="A3350" s="23">
        <v>3349</v>
      </c>
      <c r="B3350" s="5" t="s">
        <v>25</v>
      </c>
      <c r="C3350" s="3" t="s">
        <v>50</v>
      </c>
      <c r="D3350" s="3" t="s">
        <v>50</v>
      </c>
      <c r="E3350" s="3" t="s">
        <v>47</v>
      </c>
      <c r="F3350" s="3" t="s">
        <v>18</v>
      </c>
      <c r="G3350" s="3">
        <v>35</v>
      </c>
      <c r="H3350" s="3" t="s">
        <v>17</v>
      </c>
      <c r="I3350" s="3" t="s">
        <v>27</v>
      </c>
      <c r="J3350" s="3">
        <v>451</v>
      </c>
      <c r="K3350" s="3">
        <v>27</v>
      </c>
      <c r="L3350" s="3">
        <v>0</v>
      </c>
      <c r="M3350" s="4">
        <f>PI()*(K3350/2)^2/1000+PI()*(L3350/2)^2/1000</f>
        <v>0.57255526111673971</v>
      </c>
      <c r="N3350" s="33">
        <v>0</v>
      </c>
      <c r="O3350" s="3">
        <v>8</v>
      </c>
      <c r="P3350" s="6">
        <v>5.2770000000000001</v>
      </c>
      <c r="Q3350" s="3">
        <v>5.8310000000000004</v>
      </c>
      <c r="R3350" s="3">
        <v>5.6429999999999998</v>
      </c>
      <c r="S3350" s="6">
        <v>0</v>
      </c>
      <c r="T3350" s="6">
        <f>R3350-S3350</f>
        <v>5.6429999999999998</v>
      </c>
      <c r="U3350" s="3">
        <v>5.9029999999999996</v>
      </c>
      <c r="V3350" s="6">
        <f>U3350-S3350</f>
        <v>5.9029999999999996</v>
      </c>
      <c r="W3350" s="6">
        <f>100 - (1 - (((U3350-T3350)/U3350)+(S3350/T3350)))*100</f>
        <v>4.4045400643740464</v>
      </c>
      <c r="X3350" s="23">
        <v>6.1740000000000004</v>
      </c>
      <c r="Y3350" s="13">
        <f>(X3350-U3350)/U3350*100</f>
        <v>4.5908859901745016</v>
      </c>
      <c r="Z3350" s="14">
        <f>IF(W3350&gt;10,"NA",Y3350)</f>
        <v>4.5908859901745016</v>
      </c>
    </row>
    <row r="3351" spans="1:26" ht="19" x14ac:dyDescent="0.25">
      <c r="A3351" s="23">
        <v>3350</v>
      </c>
      <c r="B3351" s="5" t="s">
        <v>25</v>
      </c>
      <c r="C3351" s="3" t="s">
        <v>50</v>
      </c>
      <c r="D3351" s="3" t="s">
        <v>50</v>
      </c>
      <c r="E3351" s="3" t="s">
        <v>47</v>
      </c>
      <c r="F3351" s="3" t="s">
        <v>18</v>
      </c>
      <c r="G3351" s="3">
        <v>35</v>
      </c>
      <c r="H3351" s="3" t="s">
        <v>17</v>
      </c>
      <c r="I3351" s="3" t="s">
        <v>27</v>
      </c>
      <c r="J3351" s="3">
        <v>451</v>
      </c>
      <c r="K3351" s="3">
        <v>27</v>
      </c>
      <c r="L3351" s="3">
        <v>0</v>
      </c>
      <c r="M3351" s="4">
        <f>PI()*(K3351/2)^2/1000+PI()*(L3351/2)^2/1000</f>
        <v>0.57255526111673971</v>
      </c>
      <c r="N3351" s="33">
        <v>0</v>
      </c>
      <c r="O3351" s="3">
        <v>9</v>
      </c>
      <c r="P3351" s="6">
        <v>7.3550000000000004</v>
      </c>
      <c r="Q3351" s="3">
        <v>10.6</v>
      </c>
      <c r="R3351" s="3">
        <v>10.343999999999999</v>
      </c>
      <c r="S3351" s="6">
        <v>0</v>
      </c>
      <c r="T3351" s="6">
        <f>R3351-S3351</f>
        <v>10.343999999999999</v>
      </c>
      <c r="U3351" s="3">
        <v>10.343999999999999</v>
      </c>
      <c r="V3351" s="6">
        <f>U3351-S3351</f>
        <v>10.343999999999999</v>
      </c>
      <c r="W3351" s="6">
        <f>100 - (1 - (((U3351-T3351)/U3351)+(S3351/T3351)))*100</f>
        <v>0</v>
      </c>
      <c r="X3351" s="23">
        <v>10.78</v>
      </c>
      <c r="Y3351" s="13">
        <f>(X3351-U3351)/U3351*100</f>
        <v>4.2150038669760237</v>
      </c>
      <c r="Z3351" s="14">
        <f>IF(W3351&gt;10,"NA",Y3351)</f>
        <v>4.2150038669760237</v>
      </c>
    </row>
    <row r="3352" spans="1:26" ht="19" x14ac:dyDescent="0.25">
      <c r="A3352" s="23">
        <v>3351</v>
      </c>
      <c r="B3352" s="5" t="s">
        <v>25</v>
      </c>
      <c r="C3352" s="3" t="s">
        <v>50</v>
      </c>
      <c r="D3352" s="3" t="s">
        <v>50</v>
      </c>
      <c r="E3352" s="3" t="s">
        <v>47</v>
      </c>
      <c r="F3352" s="3" t="s">
        <v>18</v>
      </c>
      <c r="G3352" s="3">
        <v>35</v>
      </c>
      <c r="H3352" s="3" t="s">
        <v>17</v>
      </c>
      <c r="I3352" s="3" t="s">
        <v>27</v>
      </c>
      <c r="J3352" s="3">
        <v>451</v>
      </c>
      <c r="K3352" s="3">
        <v>27</v>
      </c>
      <c r="L3352" s="3">
        <v>0</v>
      </c>
      <c r="M3352" s="4">
        <f>PI()*(K3352/2)^2/1000+PI()*(L3352/2)^2/1000</f>
        <v>0.57255526111673971</v>
      </c>
      <c r="N3352" s="33">
        <v>0</v>
      </c>
      <c r="O3352" s="3">
        <v>10</v>
      </c>
      <c r="P3352" s="6">
        <v>5.7640000000000002</v>
      </c>
      <c r="Q3352" s="3">
        <v>6.4619999999999997</v>
      </c>
      <c r="R3352" s="3">
        <v>6.2569999999999997</v>
      </c>
      <c r="S3352" s="6">
        <v>0</v>
      </c>
      <c r="T3352" s="6">
        <f>R3352-S3352</f>
        <v>6.2569999999999997</v>
      </c>
      <c r="U3352" s="3">
        <v>6.4619999999999997</v>
      </c>
      <c r="V3352" s="6">
        <f>U3352-S3352</f>
        <v>6.4619999999999997</v>
      </c>
      <c r="W3352" s="6">
        <f>100 - (1 - (((U3352-T3352)/U3352)+(S3352/T3352)))*100</f>
        <v>3.1723924481584618</v>
      </c>
      <c r="X3352" s="23">
        <v>6.7839999999999998</v>
      </c>
      <c r="Y3352" s="13">
        <f>(X3352-U3352)/U3352*100</f>
        <v>4.9829774063757357</v>
      </c>
      <c r="Z3352" s="14">
        <f>IF(W3352&gt;10,"NA",Y3352)</f>
        <v>4.9829774063757357</v>
      </c>
    </row>
    <row r="3353" spans="1:26" ht="19" x14ac:dyDescent="0.25">
      <c r="A3353" s="23">
        <v>3352</v>
      </c>
      <c r="B3353" s="5" t="s">
        <v>25</v>
      </c>
      <c r="C3353" s="3" t="s">
        <v>50</v>
      </c>
      <c r="D3353" s="3" t="s">
        <v>50</v>
      </c>
      <c r="E3353" s="3" t="s">
        <v>47</v>
      </c>
      <c r="F3353" s="3" t="s">
        <v>18</v>
      </c>
      <c r="G3353" s="3">
        <v>35</v>
      </c>
      <c r="H3353" s="3" t="s">
        <v>17</v>
      </c>
      <c r="I3353" s="3" t="s">
        <v>27</v>
      </c>
      <c r="J3353" s="3">
        <v>451</v>
      </c>
      <c r="K3353" s="3">
        <v>27</v>
      </c>
      <c r="L3353" s="3">
        <v>0</v>
      </c>
      <c r="M3353" s="4">
        <f>PI()*(K3353/2)^2/1000+PI()*(L3353/2)^2/1000</f>
        <v>0.57255526111673971</v>
      </c>
      <c r="N3353" s="33">
        <v>0</v>
      </c>
      <c r="O3353" s="3">
        <v>11</v>
      </c>
      <c r="P3353" s="6" t="s">
        <v>13</v>
      </c>
      <c r="Q3353" s="3">
        <v>4.3099999999999996</v>
      </c>
      <c r="R3353" s="3">
        <v>4.0720000000000001</v>
      </c>
      <c r="S3353" s="6">
        <v>0</v>
      </c>
      <c r="T3353" s="6">
        <f>R3353-S3353</f>
        <v>4.0720000000000001</v>
      </c>
      <c r="U3353" s="3">
        <v>7.6260000000000003</v>
      </c>
      <c r="V3353" s="6">
        <f>U3353-S3353</f>
        <v>7.6260000000000003</v>
      </c>
      <c r="W3353" s="6">
        <f>100 - (1 - (((U3353-T3353)/U3353)+(S3353/T3353)))*100</f>
        <v>46.603724101757152</v>
      </c>
      <c r="X3353" s="23">
        <v>7.7919999999999998</v>
      </c>
      <c r="Y3353" s="13">
        <f>(X3353-U3353)/U3353*100</f>
        <v>2.1767637031208951</v>
      </c>
      <c r="Z3353" s="14" t="str">
        <f>IF(W3353&gt;10,"NA",Y3353)</f>
        <v>NA</v>
      </c>
    </row>
    <row r="3354" spans="1:26" ht="19" x14ac:dyDescent="0.25">
      <c r="A3354" s="23">
        <v>3353</v>
      </c>
      <c r="B3354" s="5" t="s">
        <v>25</v>
      </c>
      <c r="C3354" s="3" t="s">
        <v>50</v>
      </c>
      <c r="D3354" s="3" t="s">
        <v>50</v>
      </c>
      <c r="E3354" s="3" t="s">
        <v>47</v>
      </c>
      <c r="F3354" s="3" t="s">
        <v>18</v>
      </c>
      <c r="G3354" s="3">
        <v>35</v>
      </c>
      <c r="H3354" s="3" t="s">
        <v>17</v>
      </c>
      <c r="I3354" s="3" t="s">
        <v>27</v>
      </c>
      <c r="J3354" s="3">
        <v>451</v>
      </c>
      <c r="K3354" s="3">
        <v>27</v>
      </c>
      <c r="L3354" s="3">
        <v>0</v>
      </c>
      <c r="M3354" s="4">
        <f>PI()*(K3354/2)^2/1000+PI()*(L3354/2)^2/1000</f>
        <v>0.57255526111673971</v>
      </c>
      <c r="N3354" s="33">
        <v>0</v>
      </c>
      <c r="O3354" s="3">
        <v>12</v>
      </c>
      <c r="P3354" s="6">
        <v>3.944</v>
      </c>
      <c r="Q3354" s="3">
        <v>3.5259999999999998</v>
      </c>
      <c r="R3354" s="3">
        <v>3.3519999999999999</v>
      </c>
      <c r="S3354" s="6">
        <v>0</v>
      </c>
      <c r="T3354" s="6">
        <f>R3354-S3354</f>
        <v>3.3519999999999999</v>
      </c>
      <c r="U3354" s="3">
        <v>4.7279999999999998</v>
      </c>
      <c r="V3354" s="6">
        <f>U3354-S3354</f>
        <v>4.7279999999999998</v>
      </c>
      <c r="W3354" s="6">
        <f>100 - (1 - (((U3354-T3354)/U3354)+(S3354/T3354)))*100</f>
        <v>29.103214890016929</v>
      </c>
      <c r="X3354" s="23">
        <v>4.851</v>
      </c>
      <c r="Y3354" s="13">
        <f>(X3354-U3354)/U3354*100</f>
        <v>2.6015228426395987</v>
      </c>
      <c r="Z3354" s="14" t="str">
        <f>IF(W3354&gt;10,"NA",Y3354)</f>
        <v>NA</v>
      </c>
    </row>
    <row r="3355" spans="1:26" ht="19" x14ac:dyDescent="0.25">
      <c r="A3355" s="23">
        <v>3354</v>
      </c>
      <c r="B3355" s="5" t="s">
        <v>25</v>
      </c>
      <c r="C3355" s="3" t="s">
        <v>50</v>
      </c>
      <c r="D3355" s="3" t="s">
        <v>50</v>
      </c>
      <c r="E3355" s="3" t="s">
        <v>47</v>
      </c>
      <c r="F3355" s="3" t="s">
        <v>18</v>
      </c>
      <c r="G3355" s="3">
        <v>36</v>
      </c>
      <c r="H3355" s="3" t="s">
        <v>9</v>
      </c>
      <c r="I3355" s="3" t="s">
        <v>58</v>
      </c>
      <c r="J3355" s="3">
        <v>444</v>
      </c>
      <c r="K3355" s="3">
        <v>53</v>
      </c>
      <c r="L3355" s="3">
        <v>0</v>
      </c>
      <c r="M3355" s="4">
        <f>PI()*(K3355/2)^2/1000+PI()*(L3355/2)^2/1000</f>
        <v>2.2061834409834322</v>
      </c>
      <c r="N3355" s="33">
        <v>0</v>
      </c>
      <c r="O3355" s="3">
        <v>1</v>
      </c>
      <c r="P3355" s="6">
        <v>4.1989999999999998</v>
      </c>
      <c r="Q3355" s="6">
        <v>7.3380000000000001</v>
      </c>
      <c r="R3355" s="6">
        <v>7.085</v>
      </c>
      <c r="S3355" s="6">
        <v>0</v>
      </c>
      <c r="T3355" s="6">
        <f>R3355-S3355</f>
        <v>7.085</v>
      </c>
      <c r="U3355" s="6">
        <v>7.1390000000000002</v>
      </c>
      <c r="V3355" s="6">
        <f>U3355-S3355</f>
        <v>7.1390000000000002</v>
      </c>
      <c r="W3355" s="6">
        <f>100 - (1 - (((U3355-T3355)/U3355)+(S3355/T3355)))*100</f>
        <v>0.75640846056870714</v>
      </c>
      <c r="X3355" s="13">
        <v>7.399</v>
      </c>
      <c r="Y3355" s="13">
        <f>(X3355-U3355)/U3355*100</f>
        <v>3.6419666619974755</v>
      </c>
      <c r="Z3355" s="14">
        <f>IF(W3355&gt;10,"NA",Y3355)</f>
        <v>3.6419666619974755</v>
      </c>
    </row>
    <row r="3356" spans="1:26" ht="19" x14ac:dyDescent="0.25">
      <c r="A3356" s="23">
        <v>3355</v>
      </c>
      <c r="B3356" s="5" t="s">
        <v>25</v>
      </c>
      <c r="C3356" s="3" t="s">
        <v>50</v>
      </c>
      <c r="D3356" s="3" t="s">
        <v>50</v>
      </c>
      <c r="E3356" s="3" t="s">
        <v>47</v>
      </c>
      <c r="F3356" s="3" t="s">
        <v>18</v>
      </c>
      <c r="G3356" s="3">
        <v>36</v>
      </c>
      <c r="H3356" s="3" t="s">
        <v>9</v>
      </c>
      <c r="I3356" s="3" t="s">
        <v>58</v>
      </c>
      <c r="J3356" s="3">
        <v>444</v>
      </c>
      <c r="K3356" s="3">
        <v>53</v>
      </c>
      <c r="L3356" s="3">
        <v>0</v>
      </c>
      <c r="M3356" s="4">
        <f>PI()*(K3356/2)^2/1000+PI()*(L3356/2)^2/1000</f>
        <v>2.2061834409834322</v>
      </c>
      <c r="N3356" s="33">
        <v>0</v>
      </c>
      <c r="O3356" s="3">
        <v>2</v>
      </c>
      <c r="P3356" s="6">
        <v>4.74</v>
      </c>
      <c r="Q3356" s="6">
        <v>10.723000000000001</v>
      </c>
      <c r="R3356" s="6">
        <v>10.484999999999999</v>
      </c>
      <c r="S3356" s="6">
        <v>0</v>
      </c>
      <c r="T3356" s="6">
        <f>R3356-S3356</f>
        <v>10.484999999999999</v>
      </c>
      <c r="U3356" s="6">
        <v>11.205</v>
      </c>
      <c r="V3356" s="6">
        <f>U3356-S3356</f>
        <v>11.205</v>
      </c>
      <c r="W3356" s="6">
        <f>100 - (1 - (((U3356-T3356)/U3356)+(S3356/T3356)))*100</f>
        <v>6.4257028112449888</v>
      </c>
      <c r="X3356" s="13">
        <v>11.627000000000001</v>
      </c>
      <c r="Y3356" s="13">
        <f>(X3356-U3356)/U3356*100</f>
        <v>3.7661758143685908</v>
      </c>
      <c r="Z3356" s="14">
        <f>IF(W3356&gt;10,"NA",Y3356)</f>
        <v>3.7661758143685908</v>
      </c>
    </row>
    <row r="3357" spans="1:26" ht="19" x14ac:dyDescent="0.25">
      <c r="A3357" s="23">
        <v>3356</v>
      </c>
      <c r="B3357" s="5" t="s">
        <v>25</v>
      </c>
      <c r="C3357" s="3" t="s">
        <v>50</v>
      </c>
      <c r="D3357" s="3" t="s">
        <v>50</v>
      </c>
      <c r="E3357" s="3" t="s">
        <v>47</v>
      </c>
      <c r="F3357" s="3" t="s">
        <v>18</v>
      </c>
      <c r="G3357" s="3">
        <v>36</v>
      </c>
      <c r="H3357" s="3" t="s">
        <v>9</v>
      </c>
      <c r="I3357" s="3" t="s">
        <v>58</v>
      </c>
      <c r="J3357" s="3">
        <v>444</v>
      </c>
      <c r="K3357" s="3">
        <v>53</v>
      </c>
      <c r="L3357" s="3">
        <v>0</v>
      </c>
      <c r="M3357" s="4">
        <f>PI()*(K3357/2)^2/1000+PI()*(L3357/2)^2/1000</f>
        <v>2.2061834409834322</v>
      </c>
      <c r="N3357" s="33">
        <v>0</v>
      </c>
      <c r="O3357" s="3">
        <v>3</v>
      </c>
      <c r="P3357" s="6">
        <v>6.5069999999999997</v>
      </c>
      <c r="Q3357" s="6">
        <v>13.64</v>
      </c>
      <c r="R3357" s="6">
        <v>13.403</v>
      </c>
      <c r="S3357" s="6">
        <v>0</v>
      </c>
      <c r="T3357" s="6">
        <f>R3357-S3357</f>
        <v>13.403</v>
      </c>
      <c r="U3357" s="6">
        <v>13.403</v>
      </c>
      <c r="V3357" s="6">
        <f>U3357-S3357</f>
        <v>13.403</v>
      </c>
      <c r="W3357" s="6">
        <f>100 - (1 - (((U3357-T3357)/U3357)+(S3357/T3357)))*100</f>
        <v>0</v>
      </c>
      <c r="X3357" s="13">
        <v>13.993</v>
      </c>
      <c r="Y3357" s="13">
        <f>(X3357-U3357)/U3357*100</f>
        <v>4.4019995523390278</v>
      </c>
      <c r="Z3357" s="14">
        <f>IF(W3357&gt;10,"NA",Y3357)</f>
        <v>4.4019995523390278</v>
      </c>
    </row>
    <row r="3358" spans="1:26" ht="19" x14ac:dyDescent="0.25">
      <c r="A3358" s="23">
        <v>3357</v>
      </c>
      <c r="B3358" s="5" t="s">
        <v>25</v>
      </c>
      <c r="C3358" s="3" t="s">
        <v>50</v>
      </c>
      <c r="D3358" s="3" t="s">
        <v>50</v>
      </c>
      <c r="E3358" s="3" t="s">
        <v>47</v>
      </c>
      <c r="F3358" s="3" t="s">
        <v>18</v>
      </c>
      <c r="G3358" s="3">
        <v>36</v>
      </c>
      <c r="H3358" s="3" t="s">
        <v>9</v>
      </c>
      <c r="I3358" s="3" t="s">
        <v>58</v>
      </c>
      <c r="J3358" s="3">
        <v>444</v>
      </c>
      <c r="K3358" s="3">
        <v>53</v>
      </c>
      <c r="L3358" s="3">
        <v>0</v>
      </c>
      <c r="M3358" s="4">
        <f>PI()*(K3358/2)^2/1000+PI()*(L3358/2)^2/1000</f>
        <v>2.2061834409834322</v>
      </c>
      <c r="N3358" s="33">
        <v>0</v>
      </c>
      <c r="O3358" s="3">
        <v>4</v>
      </c>
      <c r="P3358" s="6">
        <v>4.93</v>
      </c>
      <c r="Q3358" s="6">
        <v>5.7809999999999997</v>
      </c>
      <c r="R3358" s="6">
        <v>5.6260000000000003</v>
      </c>
      <c r="S3358" s="6">
        <v>0</v>
      </c>
      <c r="T3358" s="6">
        <f>R3358-S3358</f>
        <v>5.6260000000000003</v>
      </c>
      <c r="U3358" s="6">
        <v>5.6260000000000003</v>
      </c>
      <c r="V3358" s="6">
        <f>U3358-S3358</f>
        <v>5.6260000000000003</v>
      </c>
      <c r="W3358" s="6">
        <f>100 - (1 - (((U3358-T3358)/U3358)+(S3358/T3358)))*100</f>
        <v>0</v>
      </c>
      <c r="X3358" s="13">
        <v>5.88</v>
      </c>
      <c r="Y3358" s="13">
        <f>(X3358-U3358)/U3358*100</f>
        <v>4.5147529328119367</v>
      </c>
      <c r="Z3358" s="14">
        <f>IF(W3358&gt;10,"NA",Y3358)</f>
        <v>4.5147529328119367</v>
      </c>
    </row>
    <row r="3359" spans="1:26" ht="19" x14ac:dyDescent="0.25">
      <c r="A3359" s="23">
        <v>3358</v>
      </c>
      <c r="B3359" s="5" t="s">
        <v>25</v>
      </c>
      <c r="C3359" s="3" t="s">
        <v>50</v>
      </c>
      <c r="D3359" s="3" t="s">
        <v>50</v>
      </c>
      <c r="E3359" s="3" t="s">
        <v>47</v>
      </c>
      <c r="F3359" s="3" t="s">
        <v>18</v>
      </c>
      <c r="G3359" s="3">
        <v>36</v>
      </c>
      <c r="H3359" s="3" t="s">
        <v>9</v>
      </c>
      <c r="I3359" s="3" t="s">
        <v>58</v>
      </c>
      <c r="J3359" s="3">
        <v>444</v>
      </c>
      <c r="K3359" s="3">
        <v>53</v>
      </c>
      <c r="L3359" s="3">
        <v>0</v>
      </c>
      <c r="M3359" s="4">
        <f>PI()*(K3359/2)^2/1000+PI()*(L3359/2)^2/1000</f>
        <v>2.2061834409834322</v>
      </c>
      <c r="N3359" s="33">
        <v>0</v>
      </c>
      <c r="O3359" s="3">
        <v>5</v>
      </c>
      <c r="P3359" s="6">
        <v>5.26</v>
      </c>
      <c r="Q3359" s="6">
        <v>11.291</v>
      </c>
      <c r="R3359" s="6">
        <v>11.063000000000001</v>
      </c>
      <c r="S3359" s="6">
        <v>0</v>
      </c>
      <c r="T3359" s="6">
        <f>R3359-S3359</f>
        <v>11.063000000000001</v>
      </c>
      <c r="U3359" s="6">
        <v>11.523</v>
      </c>
      <c r="V3359" s="6">
        <f>U3359-S3359</f>
        <v>11.523</v>
      </c>
      <c r="W3359" s="6">
        <f>100 - (1 - (((U3359-T3359)/U3359)+(S3359/T3359)))*100</f>
        <v>3.9920159680638676</v>
      </c>
      <c r="X3359" s="13">
        <v>11.967000000000001</v>
      </c>
      <c r="Y3359" s="13">
        <f>(X3359-U3359)/U3359*100</f>
        <v>3.8531632387399184</v>
      </c>
      <c r="Z3359" s="14">
        <f>IF(W3359&gt;10,"NA",Y3359)</f>
        <v>3.8531632387399184</v>
      </c>
    </row>
    <row r="3360" spans="1:26" ht="19" x14ac:dyDescent="0.25">
      <c r="A3360" s="23">
        <v>3359</v>
      </c>
      <c r="B3360" s="5" t="s">
        <v>25</v>
      </c>
      <c r="C3360" s="3" t="s">
        <v>50</v>
      </c>
      <c r="D3360" s="3" t="s">
        <v>50</v>
      </c>
      <c r="E3360" s="3" t="s">
        <v>47</v>
      </c>
      <c r="F3360" s="3" t="s">
        <v>18</v>
      </c>
      <c r="G3360" s="3">
        <v>36</v>
      </c>
      <c r="H3360" s="3" t="s">
        <v>9</v>
      </c>
      <c r="I3360" s="3" t="s">
        <v>58</v>
      </c>
      <c r="J3360" s="3">
        <v>444</v>
      </c>
      <c r="K3360" s="3">
        <v>53</v>
      </c>
      <c r="L3360" s="3">
        <v>0</v>
      </c>
      <c r="M3360" s="4">
        <f>PI()*(K3360/2)^2/1000+PI()*(L3360/2)^2/1000</f>
        <v>2.2061834409834322</v>
      </c>
      <c r="N3360" s="33">
        <v>0</v>
      </c>
      <c r="O3360" s="3">
        <v>6</v>
      </c>
      <c r="P3360" s="6">
        <v>8.24</v>
      </c>
      <c r="Q3360" s="6">
        <v>27.004999999999999</v>
      </c>
      <c r="R3360" s="6">
        <v>26.759</v>
      </c>
      <c r="S3360" s="6">
        <v>0</v>
      </c>
      <c r="T3360" s="6">
        <f>R3360-S3360</f>
        <v>26.759</v>
      </c>
      <c r="U3360" s="6">
        <v>26.759</v>
      </c>
      <c r="V3360" s="6">
        <f>U3360-S3360</f>
        <v>26.759</v>
      </c>
      <c r="W3360" s="6">
        <f>100 - (1 - (((U3360-T3360)/U3360)+(S3360/T3360)))*100</f>
        <v>0</v>
      </c>
      <c r="X3360" s="13">
        <v>27.719000000000001</v>
      </c>
      <c r="Y3360" s="13">
        <f>(X3360-U3360)/U3360*100</f>
        <v>3.5875780111364435</v>
      </c>
      <c r="Z3360" s="14">
        <f>IF(W3360&gt;10,"NA",Y3360)</f>
        <v>3.5875780111364435</v>
      </c>
    </row>
    <row r="3361" spans="1:26" ht="19" x14ac:dyDescent="0.25">
      <c r="A3361" s="23">
        <v>3360</v>
      </c>
      <c r="B3361" s="5" t="s">
        <v>25</v>
      </c>
      <c r="C3361" s="3" t="s">
        <v>50</v>
      </c>
      <c r="D3361" s="3" t="s">
        <v>50</v>
      </c>
      <c r="E3361" s="3" t="s">
        <v>47</v>
      </c>
      <c r="F3361" s="3" t="s">
        <v>18</v>
      </c>
      <c r="G3361" s="3">
        <v>36</v>
      </c>
      <c r="H3361" s="3" t="s">
        <v>9</v>
      </c>
      <c r="I3361" s="3" t="s">
        <v>58</v>
      </c>
      <c r="J3361" s="3">
        <v>444</v>
      </c>
      <c r="K3361" s="3">
        <v>53</v>
      </c>
      <c r="L3361" s="3">
        <v>0</v>
      </c>
      <c r="M3361" s="4">
        <f>PI()*(K3361/2)^2/1000+PI()*(L3361/2)^2/1000</f>
        <v>2.2061834409834322</v>
      </c>
      <c r="N3361" s="33">
        <v>0</v>
      </c>
      <c r="O3361" s="3">
        <v>7</v>
      </c>
      <c r="P3361" s="6">
        <v>7.3920000000000003</v>
      </c>
      <c r="Q3361" s="6">
        <v>18.350999999999999</v>
      </c>
      <c r="R3361" s="6">
        <v>18.07</v>
      </c>
      <c r="S3361" s="6">
        <v>0</v>
      </c>
      <c r="T3361" s="6">
        <f>R3361-S3361</f>
        <v>18.07</v>
      </c>
      <c r="U3361" s="6">
        <v>18.07</v>
      </c>
      <c r="V3361" s="6">
        <f>U3361-S3361</f>
        <v>18.07</v>
      </c>
      <c r="W3361" s="6">
        <f>100 - (1 - (((U3361-T3361)/U3361)+(S3361/T3361)))*100</f>
        <v>0</v>
      </c>
      <c r="X3361" s="13">
        <v>18.759</v>
      </c>
      <c r="Y3361" s="13">
        <f>(X3361-U3361)/U3361*100</f>
        <v>3.8129496402877701</v>
      </c>
      <c r="Z3361" s="14">
        <f>IF(W3361&gt;10,"NA",Y3361)</f>
        <v>3.8129496402877701</v>
      </c>
    </row>
    <row r="3362" spans="1:26" ht="19" x14ac:dyDescent="0.25">
      <c r="A3362" s="23">
        <v>3361</v>
      </c>
      <c r="B3362" s="5" t="s">
        <v>25</v>
      </c>
      <c r="C3362" s="3" t="s">
        <v>50</v>
      </c>
      <c r="D3362" s="3" t="s">
        <v>50</v>
      </c>
      <c r="E3362" s="3" t="s">
        <v>47</v>
      </c>
      <c r="F3362" s="3" t="s">
        <v>18</v>
      </c>
      <c r="G3362" s="3">
        <v>36</v>
      </c>
      <c r="H3362" s="3" t="s">
        <v>9</v>
      </c>
      <c r="I3362" s="3" t="s">
        <v>58</v>
      </c>
      <c r="J3362" s="3">
        <v>444</v>
      </c>
      <c r="K3362" s="3">
        <v>53</v>
      </c>
      <c r="L3362" s="3">
        <v>0</v>
      </c>
      <c r="M3362" s="4">
        <f>PI()*(K3362/2)^2/1000+PI()*(L3362/2)^2/1000</f>
        <v>2.2061834409834322</v>
      </c>
      <c r="N3362" s="33">
        <v>0</v>
      </c>
      <c r="O3362" s="3">
        <v>8</v>
      </c>
      <c r="P3362" s="6">
        <v>6.1159999999999997</v>
      </c>
      <c r="Q3362" s="6">
        <v>11.986000000000001</v>
      </c>
      <c r="R3362" s="6">
        <v>11.733000000000001</v>
      </c>
      <c r="S3362" s="6">
        <v>0</v>
      </c>
      <c r="T3362" s="6">
        <f>R3362-S3362</f>
        <v>11.733000000000001</v>
      </c>
      <c r="U3362" s="6">
        <v>11.733000000000001</v>
      </c>
      <c r="V3362" s="6">
        <f>U3362-S3362</f>
        <v>11.733000000000001</v>
      </c>
      <c r="W3362" s="6">
        <f>100 - (1 - (((U3362-T3362)/U3362)+(S3362/T3362)))*100</f>
        <v>0</v>
      </c>
      <c r="X3362" s="13">
        <v>12.125999999999999</v>
      </c>
      <c r="Y3362" s="13">
        <f>(X3362-U3362)/U3362*100</f>
        <v>3.3495269751981498</v>
      </c>
      <c r="Z3362" s="14">
        <f>IF(W3362&gt;10,"NA",Y3362)</f>
        <v>3.3495269751981498</v>
      </c>
    </row>
    <row r="3363" spans="1:26" ht="19" x14ac:dyDescent="0.25">
      <c r="A3363" s="23">
        <v>3362</v>
      </c>
      <c r="B3363" s="5" t="s">
        <v>25</v>
      </c>
      <c r="C3363" s="3" t="s">
        <v>50</v>
      </c>
      <c r="D3363" s="3" t="s">
        <v>50</v>
      </c>
      <c r="E3363" s="3" t="s">
        <v>47</v>
      </c>
      <c r="F3363" s="3" t="s">
        <v>18</v>
      </c>
      <c r="G3363" s="3">
        <v>36</v>
      </c>
      <c r="H3363" s="3" t="s">
        <v>9</v>
      </c>
      <c r="I3363" s="3" t="s">
        <v>58</v>
      </c>
      <c r="J3363" s="3">
        <v>444</v>
      </c>
      <c r="K3363" s="3">
        <v>53</v>
      </c>
      <c r="L3363" s="3">
        <v>0</v>
      </c>
      <c r="M3363" s="4">
        <f>PI()*(K3363/2)^2/1000+PI()*(L3363/2)^2/1000</f>
        <v>2.2061834409834322</v>
      </c>
      <c r="N3363" s="33">
        <v>0</v>
      </c>
      <c r="O3363" s="3">
        <v>9</v>
      </c>
      <c r="P3363" s="6">
        <v>6.3280000000000003</v>
      </c>
      <c r="Q3363" s="6">
        <v>9.1050000000000004</v>
      </c>
      <c r="R3363" s="6">
        <v>8.9570000000000007</v>
      </c>
      <c r="S3363" s="6">
        <v>0</v>
      </c>
      <c r="T3363" s="6">
        <f>R3363-S3363</f>
        <v>8.9570000000000007</v>
      </c>
      <c r="U3363" s="6">
        <v>9.3309999999999995</v>
      </c>
      <c r="V3363" s="6">
        <f>U3363-S3363</f>
        <v>9.3309999999999995</v>
      </c>
      <c r="W3363" s="6">
        <f>100 - (1 - (((U3363-T3363)/U3363)+(S3363/T3363)))*100</f>
        <v>4.008144893366179</v>
      </c>
      <c r="X3363" s="13">
        <v>9.7129999999999992</v>
      </c>
      <c r="Y3363" s="13">
        <f>(X3363-U3363)/U3363*100</f>
        <v>4.0938806130103922</v>
      </c>
      <c r="Z3363" s="14">
        <f>IF(W3363&gt;10,"NA",Y3363)</f>
        <v>4.0938806130103922</v>
      </c>
    </row>
    <row r="3364" spans="1:26" ht="19" x14ac:dyDescent="0.25">
      <c r="A3364" s="23">
        <v>3363</v>
      </c>
      <c r="B3364" s="5" t="s">
        <v>25</v>
      </c>
      <c r="C3364" s="3" t="s">
        <v>50</v>
      </c>
      <c r="D3364" s="3" t="s">
        <v>50</v>
      </c>
      <c r="E3364" s="3" t="s">
        <v>47</v>
      </c>
      <c r="F3364" s="3" t="s">
        <v>18</v>
      </c>
      <c r="G3364" s="3">
        <v>36</v>
      </c>
      <c r="H3364" s="3" t="s">
        <v>17</v>
      </c>
      <c r="I3364" s="3" t="s">
        <v>58</v>
      </c>
      <c r="J3364" s="3">
        <v>444</v>
      </c>
      <c r="K3364" s="3">
        <v>53</v>
      </c>
      <c r="L3364" s="3">
        <v>0</v>
      </c>
      <c r="M3364" s="4">
        <f>PI()*(K3364/2)^2/1000+PI()*(L3364/2)^2/1000</f>
        <v>2.2061834409834322</v>
      </c>
      <c r="N3364" s="33">
        <v>0</v>
      </c>
      <c r="O3364" s="3">
        <v>1</v>
      </c>
      <c r="P3364" s="6">
        <v>5.8849999999999998</v>
      </c>
      <c r="Q3364" s="6">
        <v>10.244</v>
      </c>
      <c r="R3364" s="6">
        <v>10.053000000000001</v>
      </c>
      <c r="S3364" s="6">
        <v>0</v>
      </c>
      <c r="T3364" s="6">
        <f>R3364-S3364</f>
        <v>10.053000000000001</v>
      </c>
      <c r="U3364" s="6">
        <v>10.053000000000001</v>
      </c>
      <c r="V3364" s="6">
        <f>U3364-S3364</f>
        <v>10.053000000000001</v>
      </c>
      <c r="W3364" s="6">
        <f>100 - (1 - (((U3364-T3364)/U3364)+(S3364/T3364)))*100</f>
        <v>0</v>
      </c>
      <c r="X3364" s="13">
        <v>10.372</v>
      </c>
      <c r="Y3364" s="13">
        <f>(X3364-U3364)/U3364*100</f>
        <v>3.173182134686154</v>
      </c>
      <c r="Z3364" s="14">
        <f>IF(W3364&gt;10,"NA",Y3364)</f>
        <v>3.173182134686154</v>
      </c>
    </row>
    <row r="3365" spans="1:26" ht="19" x14ac:dyDescent="0.25">
      <c r="A3365" s="23">
        <v>3364</v>
      </c>
      <c r="B3365" s="5" t="s">
        <v>25</v>
      </c>
      <c r="C3365" s="3" t="s">
        <v>50</v>
      </c>
      <c r="D3365" s="3" t="s">
        <v>50</v>
      </c>
      <c r="E3365" s="3" t="s">
        <v>47</v>
      </c>
      <c r="F3365" s="3" t="s">
        <v>18</v>
      </c>
      <c r="G3365" s="3">
        <v>36</v>
      </c>
      <c r="H3365" s="3" t="s">
        <v>17</v>
      </c>
      <c r="I3365" s="3" t="s">
        <v>58</v>
      </c>
      <c r="J3365" s="3">
        <v>444</v>
      </c>
      <c r="K3365" s="3">
        <v>53</v>
      </c>
      <c r="L3365" s="3">
        <v>0</v>
      </c>
      <c r="M3365" s="4">
        <f>PI()*(K3365/2)^2/1000+PI()*(L3365/2)^2/1000</f>
        <v>2.2061834409834322</v>
      </c>
      <c r="N3365" s="33">
        <v>0</v>
      </c>
      <c r="O3365" s="3">
        <v>2</v>
      </c>
      <c r="P3365" s="6">
        <v>5.819</v>
      </c>
      <c r="Q3365" s="6">
        <v>12.002000000000001</v>
      </c>
      <c r="R3365" s="6">
        <v>11.757999999999999</v>
      </c>
      <c r="S3365" s="6">
        <v>0</v>
      </c>
      <c r="T3365" s="6">
        <f>R3365-S3365</f>
        <v>11.757999999999999</v>
      </c>
      <c r="U3365" s="6">
        <v>11.757999999999999</v>
      </c>
      <c r="V3365" s="6">
        <f>U3365-S3365</f>
        <v>11.757999999999999</v>
      </c>
      <c r="W3365" s="6">
        <f>100 - (1 - (((U3365-T3365)/U3365)+(S3365/T3365)))*100</f>
        <v>0</v>
      </c>
      <c r="X3365" s="13">
        <v>12.093</v>
      </c>
      <c r="Y3365" s="13">
        <f>(X3365-U3365)/U3365*100</f>
        <v>2.8491240006803955</v>
      </c>
      <c r="Z3365" s="14">
        <f>IF(W3365&gt;10,"NA",Y3365)</f>
        <v>2.8491240006803955</v>
      </c>
    </row>
    <row r="3366" spans="1:26" ht="19" x14ac:dyDescent="0.25">
      <c r="A3366" s="23">
        <v>3365</v>
      </c>
      <c r="B3366" s="5" t="s">
        <v>25</v>
      </c>
      <c r="C3366" s="3" t="s">
        <v>50</v>
      </c>
      <c r="D3366" s="3" t="s">
        <v>50</v>
      </c>
      <c r="E3366" s="3" t="s">
        <v>47</v>
      </c>
      <c r="F3366" s="3" t="s">
        <v>18</v>
      </c>
      <c r="G3366" s="3">
        <v>36</v>
      </c>
      <c r="H3366" s="3" t="s">
        <v>17</v>
      </c>
      <c r="I3366" s="3" t="s">
        <v>58</v>
      </c>
      <c r="J3366" s="3">
        <v>444</v>
      </c>
      <c r="K3366" s="3">
        <v>53</v>
      </c>
      <c r="L3366" s="3">
        <v>0</v>
      </c>
      <c r="M3366" s="4">
        <f>PI()*(K3366/2)^2/1000+PI()*(L3366/2)^2/1000</f>
        <v>2.2061834409834322</v>
      </c>
      <c r="N3366" s="33">
        <v>0</v>
      </c>
      <c r="O3366" s="3">
        <v>3</v>
      </c>
      <c r="P3366" s="6">
        <v>5.867</v>
      </c>
      <c r="Q3366" s="6">
        <v>8.4320000000000004</v>
      </c>
      <c r="R3366" s="6">
        <v>8.2260000000000009</v>
      </c>
      <c r="S3366" s="6">
        <v>0</v>
      </c>
      <c r="T3366" s="6">
        <f>R3366-S3366</f>
        <v>8.2260000000000009</v>
      </c>
      <c r="U3366" s="6">
        <v>8.2260000000000009</v>
      </c>
      <c r="V3366" s="6">
        <f>U3366-S3366</f>
        <v>8.2260000000000009</v>
      </c>
      <c r="W3366" s="6">
        <f>100 - (1 - (((U3366-T3366)/U3366)+(S3366/T3366)))*100</f>
        <v>0</v>
      </c>
      <c r="X3366" s="13">
        <v>8.5609999999999999</v>
      </c>
      <c r="Y3366" s="13">
        <f>(X3366-U3366)/U3366*100</f>
        <v>4.0724531971796623</v>
      </c>
      <c r="Z3366" s="14">
        <f>IF(W3366&gt;10,"NA",Y3366)</f>
        <v>4.0724531971796623</v>
      </c>
    </row>
    <row r="3367" spans="1:26" ht="19" x14ac:dyDescent="0.25">
      <c r="A3367" s="23">
        <v>3366</v>
      </c>
      <c r="B3367" s="5" t="s">
        <v>25</v>
      </c>
      <c r="C3367" s="3" t="s">
        <v>50</v>
      </c>
      <c r="D3367" s="3" t="s">
        <v>50</v>
      </c>
      <c r="E3367" s="3" t="s">
        <v>47</v>
      </c>
      <c r="F3367" s="3" t="s">
        <v>18</v>
      </c>
      <c r="G3367" s="3">
        <v>36</v>
      </c>
      <c r="H3367" s="3" t="s">
        <v>17</v>
      </c>
      <c r="I3367" s="3" t="s">
        <v>58</v>
      </c>
      <c r="J3367" s="3">
        <v>444</v>
      </c>
      <c r="K3367" s="3">
        <v>53</v>
      </c>
      <c r="L3367" s="3">
        <v>0</v>
      </c>
      <c r="M3367" s="4">
        <f>PI()*(K3367/2)^2/1000+PI()*(L3367/2)^2/1000</f>
        <v>2.2061834409834322</v>
      </c>
      <c r="N3367" s="33">
        <v>0</v>
      </c>
      <c r="O3367" s="3">
        <v>4</v>
      </c>
      <c r="P3367" s="6">
        <v>2.617</v>
      </c>
      <c r="Q3367" s="6">
        <v>4.008</v>
      </c>
      <c r="R3367" s="6">
        <v>3.8010000000000002</v>
      </c>
      <c r="S3367" s="6">
        <v>0</v>
      </c>
      <c r="T3367" s="6">
        <f>R3367-S3367</f>
        <v>3.8010000000000002</v>
      </c>
      <c r="U3367" s="6">
        <v>3.8119999999999998</v>
      </c>
      <c r="V3367" s="6">
        <f>U3367-S3367</f>
        <v>3.8119999999999998</v>
      </c>
      <c r="W3367" s="6">
        <f>100 - (1 - (((U3367-T3367)/U3367)+(S3367/T3367)))*100</f>
        <v>0.28856243441761364</v>
      </c>
      <c r="X3367" s="13">
        <v>3.8479999999999999</v>
      </c>
      <c r="Y3367" s="13">
        <f>(X3367-U3367)/U3367*100</f>
        <v>0.94438614900314888</v>
      </c>
      <c r="Z3367" s="14">
        <f>IF(W3367&gt;10,"NA",Y3367)</f>
        <v>0.94438614900314888</v>
      </c>
    </row>
    <row r="3368" spans="1:26" ht="19" x14ac:dyDescent="0.25">
      <c r="A3368" s="23">
        <v>3367</v>
      </c>
      <c r="B3368" s="5" t="s">
        <v>25</v>
      </c>
      <c r="C3368" s="3" t="s">
        <v>50</v>
      </c>
      <c r="D3368" s="3" t="s">
        <v>50</v>
      </c>
      <c r="E3368" s="3" t="s">
        <v>47</v>
      </c>
      <c r="F3368" s="3" t="s">
        <v>18</v>
      </c>
      <c r="G3368" s="3">
        <v>36</v>
      </c>
      <c r="H3368" s="3" t="s">
        <v>17</v>
      </c>
      <c r="I3368" s="3" t="s">
        <v>58</v>
      </c>
      <c r="J3368" s="3">
        <v>444</v>
      </c>
      <c r="K3368" s="3">
        <v>53</v>
      </c>
      <c r="L3368" s="3">
        <v>0</v>
      </c>
      <c r="M3368" s="4">
        <f>PI()*(K3368/2)^2/1000+PI()*(L3368/2)^2/1000</f>
        <v>2.2061834409834322</v>
      </c>
      <c r="N3368" s="33">
        <v>0</v>
      </c>
      <c r="O3368" s="3">
        <v>5</v>
      </c>
      <c r="P3368" s="6">
        <v>4.9050000000000002</v>
      </c>
      <c r="Q3368" s="6">
        <v>9.7460000000000004</v>
      </c>
      <c r="R3368" s="6">
        <v>9.5090000000000003</v>
      </c>
      <c r="S3368" s="6">
        <v>0</v>
      </c>
      <c r="T3368" s="6">
        <f>R3368-S3368</f>
        <v>9.5090000000000003</v>
      </c>
      <c r="U3368" s="6">
        <v>9.5090000000000003</v>
      </c>
      <c r="V3368" s="6">
        <f>U3368-S3368</f>
        <v>9.5090000000000003</v>
      </c>
      <c r="W3368" s="6">
        <f>100 - (1 - (((U3368-T3368)/U3368)+(S3368/T3368)))*100</f>
        <v>0</v>
      </c>
      <c r="X3368" s="13">
        <v>9.7970000000000006</v>
      </c>
      <c r="Y3368" s="13">
        <f>(X3368-U3368)/U3368*100</f>
        <v>3.0287096434956382</v>
      </c>
      <c r="Z3368" s="14">
        <f>IF(W3368&gt;10,"NA",Y3368)</f>
        <v>3.0287096434956382</v>
      </c>
    </row>
    <row r="3369" spans="1:26" ht="19" x14ac:dyDescent="0.25">
      <c r="A3369" s="23">
        <v>3368</v>
      </c>
      <c r="B3369" s="5" t="s">
        <v>25</v>
      </c>
      <c r="C3369" s="3" t="s">
        <v>50</v>
      </c>
      <c r="D3369" s="3" t="s">
        <v>50</v>
      </c>
      <c r="E3369" s="3" t="s">
        <v>47</v>
      </c>
      <c r="F3369" s="3" t="s">
        <v>18</v>
      </c>
      <c r="G3369" s="3">
        <v>36</v>
      </c>
      <c r="H3369" s="3" t="s">
        <v>17</v>
      </c>
      <c r="I3369" s="3" t="s">
        <v>58</v>
      </c>
      <c r="J3369" s="3">
        <v>444</v>
      </c>
      <c r="K3369" s="3">
        <v>53</v>
      </c>
      <c r="L3369" s="3">
        <v>0</v>
      </c>
      <c r="M3369" s="4">
        <f>PI()*(K3369/2)^2/1000+PI()*(L3369/2)^2/1000</f>
        <v>2.2061834409834322</v>
      </c>
      <c r="N3369" s="33">
        <v>0</v>
      </c>
      <c r="O3369" s="3">
        <v>6</v>
      </c>
      <c r="P3369" s="6">
        <v>4.7240000000000002</v>
      </c>
      <c r="Q3369" s="6">
        <v>5.641</v>
      </c>
      <c r="R3369" s="6">
        <v>5.4470000000000001</v>
      </c>
      <c r="S3369" s="6">
        <v>6.0000000000000001E-3</v>
      </c>
      <c r="T3369" s="6">
        <f>R3369-S3369</f>
        <v>5.4409999999999998</v>
      </c>
      <c r="U3369" s="6">
        <v>5.5869999999999997</v>
      </c>
      <c r="V3369" s="6">
        <f>U3369-S3369</f>
        <v>5.5809999999999995</v>
      </c>
      <c r="W3369" s="6">
        <f>100 - (1 - (((U3369-T3369)/U3369)+(S3369/T3369)))*100</f>
        <v>2.7234830824451421</v>
      </c>
      <c r="X3369" s="13">
        <v>5.8360000000000003</v>
      </c>
      <c r="Y3369" s="13">
        <f>(X3369-U3369)/U3369*100</f>
        <v>4.4567746554501619</v>
      </c>
      <c r="Z3369" s="14">
        <f>IF(W3369&gt;10,"NA",Y3369)</f>
        <v>4.4567746554501619</v>
      </c>
    </row>
    <row r="3370" spans="1:26" ht="19" x14ac:dyDescent="0.25">
      <c r="A3370" s="23">
        <v>3369</v>
      </c>
      <c r="B3370" s="5" t="s">
        <v>25</v>
      </c>
      <c r="C3370" s="3" t="s">
        <v>50</v>
      </c>
      <c r="D3370" s="3" t="s">
        <v>50</v>
      </c>
      <c r="E3370" s="3" t="s">
        <v>47</v>
      </c>
      <c r="F3370" s="3" t="s">
        <v>18</v>
      </c>
      <c r="G3370" s="3">
        <v>36</v>
      </c>
      <c r="H3370" s="3" t="s">
        <v>17</v>
      </c>
      <c r="I3370" s="3" t="s">
        <v>58</v>
      </c>
      <c r="J3370" s="3">
        <v>444</v>
      </c>
      <c r="K3370" s="3">
        <v>53</v>
      </c>
      <c r="L3370" s="3">
        <v>0</v>
      </c>
      <c r="M3370" s="4">
        <f>PI()*(K3370/2)^2/1000+PI()*(L3370/2)^2/1000</f>
        <v>2.2061834409834322</v>
      </c>
      <c r="N3370" s="33">
        <v>0</v>
      </c>
      <c r="O3370" s="3">
        <v>7</v>
      </c>
      <c r="P3370" s="6">
        <v>6.25</v>
      </c>
      <c r="Q3370" s="6">
        <v>11.416</v>
      </c>
      <c r="R3370" s="6">
        <v>11.206</v>
      </c>
      <c r="S3370" s="6">
        <v>0</v>
      </c>
      <c r="T3370" s="6">
        <f>R3370-S3370</f>
        <v>11.206</v>
      </c>
      <c r="U3370" s="6">
        <v>11.206</v>
      </c>
      <c r="V3370" s="6">
        <f>U3370-S3370</f>
        <v>11.206</v>
      </c>
      <c r="W3370" s="6">
        <f>100 - (1 - (((U3370-T3370)/U3370)+(S3370/T3370)))*100</f>
        <v>0</v>
      </c>
      <c r="X3370" s="13">
        <v>11.571</v>
      </c>
      <c r="Y3370" s="13">
        <f>(X3370-U3370)/U3370*100</f>
        <v>3.257183651615208</v>
      </c>
      <c r="Z3370" s="14">
        <f>IF(W3370&gt;10,"NA",Y3370)</f>
        <v>3.257183651615208</v>
      </c>
    </row>
    <row r="3371" spans="1:26" ht="19" x14ac:dyDescent="0.25">
      <c r="A3371" s="23">
        <v>3370</v>
      </c>
      <c r="B3371" s="5" t="s">
        <v>25</v>
      </c>
      <c r="C3371" s="3" t="s">
        <v>50</v>
      </c>
      <c r="D3371" s="3" t="s">
        <v>50</v>
      </c>
      <c r="E3371" s="3" t="s">
        <v>47</v>
      </c>
      <c r="F3371" s="3" t="s">
        <v>18</v>
      </c>
      <c r="G3371" s="3">
        <v>36</v>
      </c>
      <c r="H3371" s="3" t="s">
        <v>17</v>
      </c>
      <c r="I3371" s="3" t="s">
        <v>58</v>
      </c>
      <c r="J3371" s="3">
        <v>444</v>
      </c>
      <c r="K3371" s="3">
        <v>53</v>
      </c>
      <c r="L3371" s="3">
        <v>0</v>
      </c>
      <c r="M3371" s="4">
        <f>PI()*(K3371/2)^2/1000+PI()*(L3371/2)^2/1000</f>
        <v>2.2061834409834322</v>
      </c>
      <c r="N3371" s="33">
        <v>0</v>
      </c>
      <c r="O3371" s="3">
        <v>8</v>
      </c>
      <c r="P3371" s="6">
        <v>5.6890000000000001</v>
      </c>
      <c r="Q3371" s="6">
        <v>9.2910000000000004</v>
      </c>
      <c r="R3371" s="6">
        <v>9.0760000000000005</v>
      </c>
      <c r="S3371" s="6">
        <v>0</v>
      </c>
      <c r="T3371" s="6">
        <f>R3371-S3371</f>
        <v>9.0760000000000005</v>
      </c>
      <c r="U3371" s="6">
        <v>9.609</v>
      </c>
      <c r="V3371" s="6">
        <f>U3371-S3371</f>
        <v>9.609</v>
      </c>
      <c r="W3371" s="6">
        <f>100 - (1 - (((U3371-T3371)/U3371)+(S3371/T3371)))*100</f>
        <v>5.5468831303985837</v>
      </c>
      <c r="X3371" s="13">
        <v>9.93</v>
      </c>
      <c r="Y3371" s="13">
        <f>(X3371-U3371)/U3371*100</f>
        <v>3.3406181704651856</v>
      </c>
      <c r="Z3371" s="14">
        <f>IF(W3371&gt;10,"NA",Y3371)</f>
        <v>3.3406181704651856</v>
      </c>
    </row>
    <row r="3372" spans="1:26" ht="19" x14ac:dyDescent="0.25">
      <c r="A3372" s="23">
        <v>3371</v>
      </c>
      <c r="B3372" s="5" t="s">
        <v>25</v>
      </c>
      <c r="C3372" s="3" t="s">
        <v>50</v>
      </c>
      <c r="D3372" s="3" t="s">
        <v>50</v>
      </c>
      <c r="E3372" s="3" t="s">
        <v>47</v>
      </c>
      <c r="F3372" s="3" t="s">
        <v>18</v>
      </c>
      <c r="G3372" s="3">
        <v>37</v>
      </c>
      <c r="H3372" s="3" t="s">
        <v>9</v>
      </c>
      <c r="I3372" s="3" t="s">
        <v>36</v>
      </c>
      <c r="J3372" s="3">
        <v>447</v>
      </c>
      <c r="K3372" s="3">
        <v>32</v>
      </c>
      <c r="L3372" s="3">
        <v>0</v>
      </c>
      <c r="M3372" s="4">
        <f>PI()*(K3372/2)^2/1000+PI()*(L3372/2)^2/1000</f>
        <v>0.80424771931898709</v>
      </c>
      <c r="N3372" s="33">
        <v>0</v>
      </c>
      <c r="O3372" s="3">
        <v>1</v>
      </c>
      <c r="P3372" s="6">
        <v>6.4009999999999998</v>
      </c>
      <c r="Q3372" s="6">
        <v>12.749000000000001</v>
      </c>
      <c r="R3372" s="6">
        <v>12.622</v>
      </c>
      <c r="S3372" s="6">
        <v>0</v>
      </c>
      <c r="T3372" s="6">
        <f>R3372-S3372</f>
        <v>12.622</v>
      </c>
      <c r="U3372" s="6">
        <v>12.622</v>
      </c>
      <c r="V3372" s="6">
        <f>U3372-S3372</f>
        <v>12.622</v>
      </c>
      <c r="W3372" s="6">
        <f>100 - (1 - (((U3372-T3372)/U3372)+(S3372/T3372)))*100</f>
        <v>0</v>
      </c>
      <c r="X3372" s="13">
        <v>13.071</v>
      </c>
      <c r="Y3372" s="13">
        <f>(X3372-U3372)/U3372*100</f>
        <v>3.5572809380446824</v>
      </c>
      <c r="Z3372" s="14">
        <f>IF(W3372&gt;10,"NA",Y3372)</f>
        <v>3.5572809380446824</v>
      </c>
    </row>
    <row r="3373" spans="1:26" ht="19" x14ac:dyDescent="0.25">
      <c r="A3373" s="23">
        <v>3372</v>
      </c>
      <c r="B3373" s="5" t="s">
        <v>25</v>
      </c>
      <c r="C3373" s="3" t="s">
        <v>50</v>
      </c>
      <c r="D3373" s="3" t="s">
        <v>50</v>
      </c>
      <c r="E3373" s="3" t="s">
        <v>47</v>
      </c>
      <c r="F3373" s="3" t="s">
        <v>18</v>
      </c>
      <c r="G3373" s="3">
        <v>37</v>
      </c>
      <c r="H3373" s="3" t="s">
        <v>9</v>
      </c>
      <c r="I3373" s="3" t="s">
        <v>36</v>
      </c>
      <c r="J3373" s="3">
        <v>447</v>
      </c>
      <c r="K3373" s="3">
        <v>32</v>
      </c>
      <c r="L3373" s="3">
        <v>0</v>
      </c>
      <c r="M3373" s="4">
        <f>PI()*(K3373/2)^2/1000+PI()*(L3373/2)^2/1000</f>
        <v>0.80424771931898709</v>
      </c>
      <c r="N3373" s="33">
        <v>0</v>
      </c>
      <c r="O3373" s="3">
        <v>2</v>
      </c>
      <c r="P3373" s="6">
        <v>4.4829999999999997</v>
      </c>
      <c r="Q3373" s="6">
        <v>4.1669999999999998</v>
      </c>
      <c r="R3373" s="6">
        <v>4.0860000000000003</v>
      </c>
      <c r="S3373" s="6">
        <v>0</v>
      </c>
      <c r="T3373" s="6">
        <f>R3373-S3373</f>
        <v>4.0860000000000003</v>
      </c>
      <c r="U3373" s="6">
        <v>4.3849999999999998</v>
      </c>
      <c r="V3373" s="6">
        <f>U3373-S3373</f>
        <v>4.3849999999999998</v>
      </c>
      <c r="W3373" s="6">
        <f>100 - (1 - (((U3373-T3373)/U3373)+(S3373/T3373)))*100</f>
        <v>6.8187001140250771</v>
      </c>
      <c r="X3373" s="13">
        <v>4.6059999999999999</v>
      </c>
      <c r="Y3373" s="13">
        <f>(X3373-U3373)/U3373*100</f>
        <v>5.0399087799315874</v>
      </c>
      <c r="Z3373" s="14">
        <f>IF(W3373&gt;10,"NA",Y3373)</f>
        <v>5.0399087799315874</v>
      </c>
    </row>
    <row r="3374" spans="1:26" ht="19" x14ac:dyDescent="0.25">
      <c r="A3374" s="23">
        <v>3373</v>
      </c>
      <c r="B3374" s="5" t="s">
        <v>25</v>
      </c>
      <c r="C3374" s="3" t="s">
        <v>50</v>
      </c>
      <c r="D3374" s="3" t="s">
        <v>50</v>
      </c>
      <c r="E3374" s="3" t="s">
        <v>47</v>
      </c>
      <c r="F3374" s="3" t="s">
        <v>18</v>
      </c>
      <c r="G3374" s="3">
        <v>37</v>
      </c>
      <c r="H3374" s="3" t="s">
        <v>9</v>
      </c>
      <c r="I3374" s="3" t="s">
        <v>36</v>
      </c>
      <c r="J3374" s="3">
        <v>447</v>
      </c>
      <c r="K3374" s="3">
        <v>32</v>
      </c>
      <c r="L3374" s="3">
        <v>0</v>
      </c>
      <c r="M3374" s="4">
        <f>PI()*(K3374/2)^2/1000+PI()*(L3374/2)^2/1000</f>
        <v>0.80424771931898709</v>
      </c>
      <c r="N3374" s="33">
        <v>0</v>
      </c>
      <c r="O3374" s="3">
        <v>3</v>
      </c>
      <c r="P3374" s="6">
        <v>3.7280000000000002</v>
      </c>
      <c r="Q3374" s="6">
        <v>6.2809999999999997</v>
      </c>
      <c r="R3374" s="6">
        <v>6.1310000000000002</v>
      </c>
      <c r="S3374" s="6">
        <v>0</v>
      </c>
      <c r="T3374" s="6">
        <f>R3374-S3374</f>
        <v>6.1310000000000002</v>
      </c>
      <c r="U3374" s="6">
        <v>6.181</v>
      </c>
      <c r="V3374" s="6">
        <f>U3374-S3374</f>
        <v>6.181</v>
      </c>
      <c r="W3374" s="6">
        <f>100 - (1 - (((U3374-T3374)/U3374)+(S3374/T3374)))*100</f>
        <v>0.80893059375505061</v>
      </c>
      <c r="X3374" s="13">
        <v>6.351</v>
      </c>
      <c r="Y3374" s="13">
        <f>(X3374-U3374)/U3374*100</f>
        <v>2.7503640187671885</v>
      </c>
      <c r="Z3374" s="14">
        <f>IF(W3374&gt;10,"NA",Y3374)</f>
        <v>2.7503640187671885</v>
      </c>
    </row>
    <row r="3375" spans="1:26" ht="19" x14ac:dyDescent="0.25">
      <c r="A3375" s="23">
        <v>3374</v>
      </c>
      <c r="B3375" s="5" t="s">
        <v>25</v>
      </c>
      <c r="C3375" s="3" t="s">
        <v>50</v>
      </c>
      <c r="D3375" s="3" t="s">
        <v>50</v>
      </c>
      <c r="E3375" s="3" t="s">
        <v>47</v>
      </c>
      <c r="F3375" s="3" t="s">
        <v>18</v>
      </c>
      <c r="G3375" s="3">
        <v>37</v>
      </c>
      <c r="H3375" s="3" t="s">
        <v>9</v>
      </c>
      <c r="I3375" s="3" t="s">
        <v>36</v>
      </c>
      <c r="J3375" s="3">
        <v>447</v>
      </c>
      <c r="K3375" s="3">
        <v>32</v>
      </c>
      <c r="L3375" s="3">
        <v>0</v>
      </c>
      <c r="M3375" s="4">
        <f>PI()*(K3375/2)^2/1000+PI()*(L3375/2)^2/1000</f>
        <v>0.80424771931898709</v>
      </c>
      <c r="N3375" s="33">
        <v>0</v>
      </c>
      <c r="O3375" s="3">
        <v>4</v>
      </c>
      <c r="P3375" s="6">
        <v>6.944</v>
      </c>
      <c r="Q3375" s="6">
        <v>12.346</v>
      </c>
      <c r="R3375" s="6">
        <v>12.125</v>
      </c>
      <c r="S3375" s="6">
        <v>0</v>
      </c>
      <c r="T3375" s="6">
        <f>R3375-S3375</f>
        <v>12.125</v>
      </c>
      <c r="U3375" s="6">
        <v>13.334</v>
      </c>
      <c r="V3375" s="6">
        <f>U3375-S3375</f>
        <v>13.334</v>
      </c>
      <c r="W3375" s="6">
        <f>100 - (1 - (((U3375-T3375)/U3375)+(S3375/T3375)))*100</f>
        <v>9.0670466476676097</v>
      </c>
      <c r="X3375" s="13">
        <v>13.827999999999999</v>
      </c>
      <c r="Y3375" s="13">
        <f>(X3375-U3375)/U3375*100</f>
        <v>3.7048147592620353</v>
      </c>
      <c r="Z3375" s="14">
        <f>IF(W3375&gt;10,"NA",Y3375)</f>
        <v>3.7048147592620353</v>
      </c>
    </row>
    <row r="3376" spans="1:26" ht="19" x14ac:dyDescent="0.25">
      <c r="A3376" s="23">
        <v>3375</v>
      </c>
      <c r="B3376" s="5" t="s">
        <v>25</v>
      </c>
      <c r="C3376" s="3" t="s">
        <v>50</v>
      </c>
      <c r="D3376" s="3" t="s">
        <v>50</v>
      </c>
      <c r="E3376" s="3" t="s">
        <v>47</v>
      </c>
      <c r="F3376" s="3" t="s">
        <v>18</v>
      </c>
      <c r="G3376" s="3">
        <v>37</v>
      </c>
      <c r="H3376" s="3" t="s">
        <v>9</v>
      </c>
      <c r="I3376" s="3" t="s">
        <v>36</v>
      </c>
      <c r="J3376" s="3">
        <v>447</v>
      </c>
      <c r="K3376" s="3">
        <v>32</v>
      </c>
      <c r="L3376" s="3">
        <v>0</v>
      </c>
      <c r="M3376" s="4">
        <f>PI()*(K3376/2)^2/1000+PI()*(L3376/2)^2/1000</f>
        <v>0.80424771931898709</v>
      </c>
      <c r="N3376" s="33">
        <v>0</v>
      </c>
      <c r="O3376" s="3">
        <v>5</v>
      </c>
      <c r="P3376" s="6">
        <v>5.8179999999999996</v>
      </c>
      <c r="Q3376" s="6">
        <v>8.6639999999999997</v>
      </c>
      <c r="R3376" s="6">
        <v>8.5229999999999997</v>
      </c>
      <c r="S3376" s="6">
        <v>0</v>
      </c>
      <c r="T3376" s="6">
        <f>R3376-S3376</f>
        <v>8.5229999999999997</v>
      </c>
      <c r="U3376" s="6">
        <v>8.5310000000000006</v>
      </c>
      <c r="V3376" s="6">
        <f>U3376-S3376</f>
        <v>8.5310000000000006</v>
      </c>
      <c r="W3376" s="6">
        <f>100 - (1 - (((U3376-T3376)/U3376)+(S3376/T3376)))*100</f>
        <v>9.3775641777057217E-2</v>
      </c>
      <c r="X3376" s="13">
        <v>8.8859999999999992</v>
      </c>
      <c r="Y3376" s="13">
        <f>(X3376-U3376)/U3376*100</f>
        <v>4.1612941038565072</v>
      </c>
      <c r="Z3376" s="14">
        <f>IF(W3376&gt;10,"NA",Y3376)</f>
        <v>4.1612941038565072</v>
      </c>
    </row>
    <row r="3377" spans="1:26" ht="19" x14ac:dyDescent="0.25">
      <c r="A3377" s="23">
        <v>3376</v>
      </c>
      <c r="B3377" s="5" t="s">
        <v>25</v>
      </c>
      <c r="C3377" s="3" t="s">
        <v>50</v>
      </c>
      <c r="D3377" s="3" t="s">
        <v>50</v>
      </c>
      <c r="E3377" s="3" t="s">
        <v>47</v>
      </c>
      <c r="F3377" s="3" t="s">
        <v>18</v>
      </c>
      <c r="G3377" s="3">
        <v>37</v>
      </c>
      <c r="H3377" s="3" t="s">
        <v>17</v>
      </c>
      <c r="I3377" s="3" t="s">
        <v>36</v>
      </c>
      <c r="J3377" s="3">
        <v>447</v>
      </c>
      <c r="K3377" s="3">
        <v>32</v>
      </c>
      <c r="L3377" s="3">
        <v>0</v>
      </c>
      <c r="M3377" s="4">
        <f>PI()*(K3377/2)^2/1000+PI()*(L3377/2)^2/1000</f>
        <v>0.80424771931898709</v>
      </c>
      <c r="N3377" s="33">
        <v>0</v>
      </c>
      <c r="O3377" s="3">
        <v>1</v>
      </c>
      <c r="P3377" s="6">
        <v>5.2030000000000003</v>
      </c>
      <c r="Q3377" s="6">
        <v>5.4960000000000004</v>
      </c>
      <c r="R3377" s="6">
        <v>5.3</v>
      </c>
      <c r="S3377" s="6">
        <v>0</v>
      </c>
      <c r="T3377" s="6">
        <f>R3377-S3377</f>
        <v>5.3</v>
      </c>
      <c r="U3377" s="6">
        <v>5.3</v>
      </c>
      <c r="V3377" s="6">
        <f>U3377-S3377</f>
        <v>5.3</v>
      </c>
      <c r="W3377" s="6">
        <f>100 - (1 - (((U3377-T3377)/U3377)+(S3377/T3377)))*100</f>
        <v>0</v>
      </c>
      <c r="X3377" s="13">
        <v>5.5519999999999996</v>
      </c>
      <c r="Y3377" s="13">
        <f>(X3377-U3377)/U3377*100</f>
        <v>4.7547169811320709</v>
      </c>
      <c r="Z3377" s="14">
        <f>IF(W3377&gt;10,"NA",Y3377)</f>
        <v>4.7547169811320709</v>
      </c>
    </row>
    <row r="3378" spans="1:26" ht="19" x14ac:dyDescent="0.25">
      <c r="A3378" s="23">
        <v>3377</v>
      </c>
      <c r="B3378" s="5" t="s">
        <v>25</v>
      </c>
      <c r="C3378" s="3" t="s">
        <v>50</v>
      </c>
      <c r="D3378" s="3" t="s">
        <v>50</v>
      </c>
      <c r="E3378" s="3" t="s">
        <v>47</v>
      </c>
      <c r="F3378" s="3" t="s">
        <v>18</v>
      </c>
      <c r="G3378" s="3">
        <v>37</v>
      </c>
      <c r="H3378" s="3" t="s">
        <v>17</v>
      </c>
      <c r="I3378" s="3" t="s">
        <v>36</v>
      </c>
      <c r="J3378" s="3">
        <v>447</v>
      </c>
      <c r="K3378" s="3">
        <v>32</v>
      </c>
      <c r="L3378" s="3">
        <v>0</v>
      </c>
      <c r="M3378" s="4">
        <f>PI()*(K3378/2)^2/1000+PI()*(L3378/2)^2/1000</f>
        <v>0.80424771931898709</v>
      </c>
      <c r="N3378" s="33">
        <v>0</v>
      </c>
      <c r="O3378" s="3">
        <v>2</v>
      </c>
      <c r="P3378" s="6">
        <v>5.8630000000000004</v>
      </c>
      <c r="Q3378" s="6">
        <v>7.5960000000000001</v>
      </c>
      <c r="R3378" s="6">
        <v>7.4050000000000002</v>
      </c>
      <c r="S3378" s="6">
        <v>0</v>
      </c>
      <c r="T3378" s="6">
        <f>R3378-S3378</f>
        <v>7.4050000000000002</v>
      </c>
      <c r="U3378" s="6">
        <v>7.4050000000000002</v>
      </c>
      <c r="V3378" s="6">
        <f>U3378-S3378</f>
        <v>7.4050000000000002</v>
      </c>
      <c r="W3378" s="6">
        <f>100 - (1 - (((U3378-T3378)/U3378)+(S3378/T3378)))*100</f>
        <v>0</v>
      </c>
      <c r="X3378" s="13">
        <v>7.6529999999999996</v>
      </c>
      <c r="Y3378" s="13">
        <f>(X3378-U3378)/U3378*100</f>
        <v>3.3490884537474592</v>
      </c>
      <c r="Z3378" s="14">
        <f>IF(W3378&gt;10,"NA",Y3378)</f>
        <v>3.3490884537474592</v>
      </c>
    </row>
    <row r="3379" spans="1:26" ht="19" x14ac:dyDescent="0.25">
      <c r="A3379" s="23">
        <v>3378</v>
      </c>
      <c r="B3379" s="5" t="s">
        <v>25</v>
      </c>
      <c r="C3379" s="3" t="s">
        <v>50</v>
      </c>
      <c r="D3379" s="3" t="s">
        <v>50</v>
      </c>
      <c r="E3379" s="3" t="s">
        <v>47</v>
      </c>
      <c r="F3379" s="3" t="s">
        <v>18</v>
      </c>
      <c r="G3379" s="3">
        <v>37</v>
      </c>
      <c r="H3379" s="3" t="s">
        <v>17</v>
      </c>
      <c r="I3379" s="3" t="s">
        <v>36</v>
      </c>
      <c r="J3379" s="3">
        <v>447</v>
      </c>
      <c r="K3379" s="3">
        <v>32</v>
      </c>
      <c r="L3379" s="3">
        <v>0</v>
      </c>
      <c r="M3379" s="4">
        <f>PI()*(K3379/2)^2/1000+PI()*(L3379/2)^2/1000</f>
        <v>0.80424771931898709</v>
      </c>
      <c r="N3379" s="33">
        <v>0</v>
      </c>
      <c r="O3379" s="3">
        <v>3</v>
      </c>
      <c r="P3379" s="6">
        <v>3.0470000000000002</v>
      </c>
      <c r="Q3379" s="6">
        <v>2.4</v>
      </c>
      <c r="R3379" s="6">
        <v>2.2599999999999998</v>
      </c>
      <c r="S3379" s="6">
        <v>0</v>
      </c>
      <c r="T3379" s="6">
        <f>R3379-S3379</f>
        <v>2.2599999999999998</v>
      </c>
      <c r="U3379" s="6">
        <v>2.2599999999999998</v>
      </c>
      <c r="V3379" s="6">
        <f>U3379-S3379</f>
        <v>2.2599999999999998</v>
      </c>
      <c r="W3379" s="6">
        <f>100 - (1 - (((U3379-T3379)/U3379)+(S3379/T3379)))*100</f>
        <v>0</v>
      </c>
      <c r="X3379" s="13">
        <v>2.3660000000000001</v>
      </c>
      <c r="Y3379" s="13">
        <f>(X3379-U3379)/U3379*100</f>
        <v>4.6902654867256786</v>
      </c>
      <c r="Z3379" s="14">
        <f>IF(W3379&gt;10,"NA",Y3379)</f>
        <v>4.6902654867256786</v>
      </c>
    </row>
    <row r="3380" spans="1:26" ht="19" x14ac:dyDescent="0.25">
      <c r="A3380" s="23">
        <v>3379</v>
      </c>
      <c r="B3380" s="5" t="s">
        <v>25</v>
      </c>
      <c r="C3380" s="3" t="s">
        <v>50</v>
      </c>
      <c r="D3380" s="3" t="s">
        <v>50</v>
      </c>
      <c r="E3380" s="3" t="s">
        <v>47</v>
      </c>
      <c r="F3380" s="3" t="s">
        <v>18</v>
      </c>
      <c r="G3380" s="3">
        <v>37</v>
      </c>
      <c r="H3380" s="3" t="s">
        <v>17</v>
      </c>
      <c r="I3380" s="3" t="s">
        <v>36</v>
      </c>
      <c r="J3380" s="3">
        <v>447</v>
      </c>
      <c r="K3380" s="3">
        <v>32</v>
      </c>
      <c r="L3380" s="3">
        <v>0</v>
      </c>
      <c r="M3380" s="4">
        <f>PI()*(K3380/2)^2/1000+PI()*(L3380/2)^2/1000</f>
        <v>0.80424771931898709</v>
      </c>
      <c r="N3380" s="33">
        <v>1</v>
      </c>
      <c r="O3380" s="3">
        <v>4</v>
      </c>
      <c r="P3380" s="6">
        <v>2.9260000000000002</v>
      </c>
      <c r="Q3380" s="6">
        <v>2.363</v>
      </c>
      <c r="R3380" s="6">
        <v>2.1829999999999998</v>
      </c>
      <c r="S3380" s="6">
        <v>0</v>
      </c>
      <c r="T3380" s="6">
        <f>R3380-S3380</f>
        <v>2.1829999999999998</v>
      </c>
      <c r="U3380" s="6">
        <v>2.1829999999999998</v>
      </c>
      <c r="V3380" s="6">
        <f>U3380-S3380</f>
        <v>2.1829999999999998</v>
      </c>
      <c r="W3380" s="6">
        <f>100 - (1 - (((U3380-T3380)/U3380)+(S3380/T3380)))*100</f>
        <v>0</v>
      </c>
      <c r="X3380" s="13">
        <v>2.2509999999999999</v>
      </c>
      <c r="Y3380" s="13">
        <f>(X3380-U3380)/U3380*100</f>
        <v>3.1149793861658299</v>
      </c>
      <c r="Z3380" s="14">
        <f>IF(W3380&gt;10,"NA",Y3380)</f>
        <v>3.1149793861658299</v>
      </c>
    </row>
    <row r="3381" spans="1:26" ht="19" x14ac:dyDescent="0.25">
      <c r="A3381" s="23">
        <v>3380</v>
      </c>
      <c r="B3381" s="5" t="s">
        <v>25</v>
      </c>
      <c r="C3381" s="3" t="s">
        <v>50</v>
      </c>
      <c r="D3381" s="3" t="s">
        <v>50</v>
      </c>
      <c r="E3381" s="3" t="s">
        <v>47</v>
      </c>
      <c r="F3381" s="3" t="s">
        <v>18</v>
      </c>
      <c r="G3381" s="3">
        <v>37</v>
      </c>
      <c r="H3381" s="3" t="s">
        <v>17</v>
      </c>
      <c r="I3381" s="3" t="s">
        <v>36</v>
      </c>
      <c r="J3381" s="3">
        <v>447</v>
      </c>
      <c r="K3381" s="3">
        <v>32</v>
      </c>
      <c r="L3381" s="3">
        <v>0</v>
      </c>
      <c r="M3381" s="4">
        <f>PI()*(K3381/2)^2/1000+PI()*(L3381/2)^2/1000</f>
        <v>0.80424771931898709</v>
      </c>
      <c r="N3381" s="33">
        <v>0</v>
      </c>
      <c r="O3381" s="3">
        <v>5</v>
      </c>
      <c r="P3381" s="6">
        <v>5.9560000000000004</v>
      </c>
      <c r="Q3381" s="6">
        <v>8.2349999999999994</v>
      </c>
      <c r="R3381" s="6">
        <v>8.0109999999999992</v>
      </c>
      <c r="S3381" s="6">
        <v>0</v>
      </c>
      <c r="T3381" s="6">
        <f>R3381-S3381</f>
        <v>8.0109999999999992</v>
      </c>
      <c r="U3381" s="6">
        <v>8.0589999999999993</v>
      </c>
      <c r="V3381" s="6">
        <f>U3381-S3381</f>
        <v>8.0589999999999993</v>
      </c>
      <c r="W3381" s="6">
        <f>100 - (1 - (((U3381-T3381)/U3381)+(S3381/T3381)))*100</f>
        <v>0.59560739545850083</v>
      </c>
      <c r="X3381" s="13">
        <v>8.3640000000000008</v>
      </c>
      <c r="Y3381" s="13">
        <f>(X3381-U3381)/U3381*100</f>
        <v>3.7845886586425306</v>
      </c>
      <c r="Z3381" s="14">
        <f>IF(W3381&gt;10,"NA",Y3381)</f>
        <v>3.7845886586425306</v>
      </c>
    </row>
    <row r="3382" spans="1:26" ht="19" x14ac:dyDescent="0.25">
      <c r="A3382" s="23">
        <v>3381</v>
      </c>
      <c r="B3382" s="5" t="s">
        <v>25</v>
      </c>
      <c r="C3382" s="3" t="s">
        <v>50</v>
      </c>
      <c r="D3382" s="3" t="s">
        <v>50</v>
      </c>
      <c r="E3382" s="3" t="s">
        <v>47</v>
      </c>
      <c r="F3382" s="3" t="s">
        <v>18</v>
      </c>
      <c r="G3382" s="3">
        <v>37</v>
      </c>
      <c r="H3382" s="3" t="s">
        <v>17</v>
      </c>
      <c r="I3382" s="3" t="s">
        <v>36</v>
      </c>
      <c r="J3382" s="3">
        <v>447</v>
      </c>
      <c r="K3382" s="3">
        <v>32</v>
      </c>
      <c r="L3382" s="3">
        <v>0</v>
      </c>
      <c r="M3382" s="4">
        <f>PI()*(K3382/2)^2/1000+PI()*(L3382/2)^2/1000</f>
        <v>0.80424771931898709</v>
      </c>
      <c r="N3382" s="33">
        <v>0</v>
      </c>
      <c r="O3382" s="3">
        <v>6</v>
      </c>
      <c r="P3382" s="6">
        <v>3.8940000000000001</v>
      </c>
      <c r="Q3382" s="6">
        <v>2.36</v>
      </c>
      <c r="R3382" s="6">
        <v>2.266</v>
      </c>
      <c r="S3382" s="6">
        <v>2.4E-2</v>
      </c>
      <c r="T3382" s="6">
        <f>R3382-S3382</f>
        <v>2.242</v>
      </c>
      <c r="U3382" s="6">
        <v>2.8980000000000001</v>
      </c>
      <c r="V3382" s="6">
        <f>U3382-S3382</f>
        <v>2.8740000000000001</v>
      </c>
      <c r="W3382" s="6">
        <f>100 - (1 - (((U3382-T3382)/U3382)+(S3382/T3382)))*100</f>
        <v>23.706773689320329</v>
      </c>
      <c r="X3382" s="13">
        <v>3.04</v>
      </c>
      <c r="Y3382" s="13">
        <f>(X3382-U3382)/U3382*100</f>
        <v>4.8999309868875054</v>
      </c>
      <c r="Z3382" s="14" t="str">
        <f>IF(W3382&gt;10,"NA",Y3382)</f>
        <v>NA</v>
      </c>
    </row>
    <row r="3383" spans="1:26" ht="19" x14ac:dyDescent="0.25">
      <c r="A3383" s="23">
        <v>3382</v>
      </c>
      <c r="B3383" s="5" t="s">
        <v>25</v>
      </c>
      <c r="C3383" s="3" t="s">
        <v>50</v>
      </c>
      <c r="D3383" s="3" t="s">
        <v>50</v>
      </c>
      <c r="E3383" s="3" t="s">
        <v>47</v>
      </c>
      <c r="F3383" s="3" t="s">
        <v>18</v>
      </c>
      <c r="G3383" s="3">
        <v>37</v>
      </c>
      <c r="H3383" s="3" t="s">
        <v>17</v>
      </c>
      <c r="I3383" s="3" t="s">
        <v>36</v>
      </c>
      <c r="J3383" s="3">
        <v>447</v>
      </c>
      <c r="K3383" s="3">
        <v>32</v>
      </c>
      <c r="L3383" s="3">
        <v>0</v>
      </c>
      <c r="M3383" s="4">
        <f>PI()*(K3383/2)^2/1000+PI()*(L3383/2)^2/1000</f>
        <v>0.80424771931898709</v>
      </c>
      <c r="N3383" s="33">
        <v>0</v>
      </c>
      <c r="O3383" s="3">
        <v>7</v>
      </c>
      <c r="P3383" s="6">
        <v>6.3380000000000001</v>
      </c>
      <c r="Q3383" s="6">
        <v>8.1280000000000001</v>
      </c>
      <c r="R3383" s="6">
        <v>7.9459999999999997</v>
      </c>
      <c r="S3383" s="6">
        <v>0</v>
      </c>
      <c r="T3383" s="6">
        <f>R3383-S3383</f>
        <v>7.9459999999999997</v>
      </c>
      <c r="U3383" s="6">
        <v>7.9459999999999997</v>
      </c>
      <c r="V3383" s="6">
        <f>U3383-S3383</f>
        <v>7.9459999999999997</v>
      </c>
      <c r="W3383" s="6">
        <f>100 - (1 - (((U3383-T3383)/U3383)+(S3383/T3383)))*100</f>
        <v>0</v>
      </c>
      <c r="X3383" s="13">
        <v>8.25</v>
      </c>
      <c r="Y3383" s="13">
        <f>(X3383-U3383)/U3383*100</f>
        <v>3.8258243141203159</v>
      </c>
      <c r="Z3383" s="14">
        <f>IF(W3383&gt;10,"NA",Y3383)</f>
        <v>3.8258243141203159</v>
      </c>
    </row>
    <row r="3384" spans="1:26" ht="19" x14ac:dyDescent="0.25">
      <c r="A3384" s="23">
        <v>3383</v>
      </c>
      <c r="B3384" s="5" t="s">
        <v>25</v>
      </c>
      <c r="C3384" s="3" t="s">
        <v>50</v>
      </c>
      <c r="D3384" s="3" t="s">
        <v>50</v>
      </c>
      <c r="E3384" s="3" t="s">
        <v>47</v>
      </c>
      <c r="F3384" s="3" t="s">
        <v>18</v>
      </c>
      <c r="G3384" s="3">
        <v>37</v>
      </c>
      <c r="H3384" s="3" t="s">
        <v>17</v>
      </c>
      <c r="I3384" s="3" t="s">
        <v>36</v>
      </c>
      <c r="J3384" s="3">
        <v>447</v>
      </c>
      <c r="K3384" s="3">
        <v>32</v>
      </c>
      <c r="L3384" s="3">
        <v>0</v>
      </c>
      <c r="M3384" s="4">
        <f>PI()*(K3384/2)^2/1000+PI()*(L3384/2)^2/1000</f>
        <v>0.80424771931898709</v>
      </c>
      <c r="N3384" s="33">
        <v>0</v>
      </c>
      <c r="O3384" s="3">
        <v>8</v>
      </c>
      <c r="P3384" s="6">
        <v>5.4249999999999998</v>
      </c>
      <c r="Q3384" s="6">
        <v>6.9009999999999998</v>
      </c>
      <c r="R3384" s="6">
        <v>6.7569999999999997</v>
      </c>
      <c r="S3384" s="6">
        <v>0</v>
      </c>
      <c r="T3384" s="6">
        <f>R3384-S3384</f>
        <v>6.7569999999999997</v>
      </c>
      <c r="U3384" s="6">
        <v>6.7569999999999997</v>
      </c>
      <c r="V3384" s="6">
        <f>U3384-S3384</f>
        <v>6.7569999999999997</v>
      </c>
      <c r="W3384" s="6">
        <f>100 - (1 - (((U3384-T3384)/U3384)+(S3384/T3384)))*100</f>
        <v>0</v>
      </c>
      <c r="X3384" s="13">
        <v>7.0620000000000003</v>
      </c>
      <c r="Y3384" s="13">
        <f>(X3384-U3384)/U3384*100</f>
        <v>4.5138375018499426</v>
      </c>
      <c r="Z3384" s="14">
        <f>IF(W3384&gt;10,"NA",Y3384)</f>
        <v>4.5138375018499426</v>
      </c>
    </row>
    <row r="3385" spans="1:26" ht="19" x14ac:dyDescent="0.25">
      <c r="A3385" s="23">
        <v>3384</v>
      </c>
      <c r="B3385" s="5" t="s">
        <v>25</v>
      </c>
      <c r="C3385" s="3" t="s">
        <v>50</v>
      </c>
      <c r="D3385" s="3" t="s">
        <v>50</v>
      </c>
      <c r="E3385" s="3" t="s">
        <v>47</v>
      </c>
      <c r="F3385" s="3" t="s">
        <v>18</v>
      </c>
      <c r="G3385" s="3">
        <v>37</v>
      </c>
      <c r="H3385" s="3" t="s">
        <v>17</v>
      </c>
      <c r="I3385" s="3" t="s">
        <v>36</v>
      </c>
      <c r="J3385" s="3">
        <v>447</v>
      </c>
      <c r="K3385" s="3">
        <v>32</v>
      </c>
      <c r="L3385" s="3">
        <v>0</v>
      </c>
      <c r="M3385" s="4">
        <f>PI()*(K3385/2)^2/1000+PI()*(L3385/2)^2/1000</f>
        <v>0.80424771931898709</v>
      </c>
      <c r="N3385" s="33">
        <v>0</v>
      </c>
      <c r="O3385" s="3">
        <v>9</v>
      </c>
      <c r="P3385" s="6">
        <v>4.242</v>
      </c>
      <c r="Q3385" s="6">
        <v>4.883</v>
      </c>
      <c r="R3385" s="6">
        <v>4.7450000000000001</v>
      </c>
      <c r="S3385" s="6">
        <v>0</v>
      </c>
      <c r="T3385" s="6">
        <f>R3385-S3385</f>
        <v>4.7450000000000001</v>
      </c>
      <c r="U3385" s="6">
        <v>4.7949999999999999</v>
      </c>
      <c r="V3385" s="6">
        <f>U3385-S3385</f>
        <v>4.7949999999999999</v>
      </c>
      <c r="W3385" s="6">
        <f>100 - (1 - (((U3385-T3385)/U3385)+(S3385/T3385)))*100</f>
        <v>1.0427528675703854</v>
      </c>
      <c r="X3385" s="13">
        <v>4.9409999999999998</v>
      </c>
      <c r="Y3385" s="13">
        <f>(X3385-U3385)/U3385*100</f>
        <v>3.0448383733055246</v>
      </c>
      <c r="Z3385" s="14">
        <f>IF(W3385&gt;10,"NA",Y3385)</f>
        <v>3.0448383733055246</v>
      </c>
    </row>
    <row r="3386" spans="1:26" ht="19" x14ac:dyDescent="0.25">
      <c r="A3386" s="23">
        <v>3385</v>
      </c>
      <c r="B3386" s="5" t="s">
        <v>25</v>
      </c>
      <c r="C3386" s="3" t="s">
        <v>50</v>
      </c>
      <c r="D3386" s="3" t="s">
        <v>50</v>
      </c>
      <c r="E3386" s="3" t="s">
        <v>47</v>
      </c>
      <c r="F3386" s="3" t="s">
        <v>18</v>
      </c>
      <c r="G3386" s="3">
        <v>37</v>
      </c>
      <c r="H3386" s="3" t="s">
        <v>17</v>
      </c>
      <c r="I3386" s="3" t="s">
        <v>36</v>
      </c>
      <c r="J3386" s="3">
        <v>447</v>
      </c>
      <c r="K3386" s="3">
        <v>32</v>
      </c>
      <c r="L3386" s="3">
        <v>0</v>
      </c>
      <c r="M3386" s="4">
        <f>PI()*(K3386/2)^2/1000+PI()*(L3386/2)^2/1000</f>
        <v>0.80424771931898709</v>
      </c>
      <c r="N3386" s="33">
        <v>0</v>
      </c>
      <c r="O3386" s="3">
        <v>10</v>
      </c>
      <c r="P3386" s="6">
        <v>5.8689999999999998</v>
      </c>
      <c r="Q3386" s="6">
        <v>8.59</v>
      </c>
      <c r="R3386" s="6">
        <v>8.3510000000000009</v>
      </c>
      <c r="S3386" s="6">
        <v>0</v>
      </c>
      <c r="T3386" s="6">
        <f>R3386-S3386</f>
        <v>8.3510000000000009</v>
      </c>
      <c r="U3386" s="6">
        <v>8.4779999999999998</v>
      </c>
      <c r="V3386" s="6">
        <f>U3386-S3386</f>
        <v>8.4779999999999998</v>
      </c>
      <c r="W3386" s="6">
        <f>100 - (1 - (((U3386-T3386)/U3386)+(S3386/T3386)))*100</f>
        <v>1.4979948100966993</v>
      </c>
      <c r="X3386" s="13">
        <v>8.7260000000000009</v>
      </c>
      <c r="Y3386" s="13">
        <f>(X3386-U3386)/U3386*100</f>
        <v>2.925218211842429</v>
      </c>
      <c r="Z3386" s="14">
        <f>IF(W3386&gt;10,"NA",Y3386)</f>
        <v>2.925218211842429</v>
      </c>
    </row>
    <row r="3387" spans="1:26" ht="19" x14ac:dyDescent="0.25">
      <c r="A3387" s="23">
        <v>3386</v>
      </c>
      <c r="B3387" s="5" t="s">
        <v>25</v>
      </c>
      <c r="C3387" s="3" t="s">
        <v>50</v>
      </c>
      <c r="D3387" s="3" t="s">
        <v>50</v>
      </c>
      <c r="E3387" s="3" t="s">
        <v>47</v>
      </c>
      <c r="F3387" s="3" t="s">
        <v>18</v>
      </c>
      <c r="G3387" s="3">
        <v>37</v>
      </c>
      <c r="H3387" s="3" t="s">
        <v>17</v>
      </c>
      <c r="I3387" s="3" t="s">
        <v>36</v>
      </c>
      <c r="J3387" s="3">
        <v>447</v>
      </c>
      <c r="K3387" s="3">
        <v>32</v>
      </c>
      <c r="L3387" s="3">
        <v>0</v>
      </c>
      <c r="M3387" s="4">
        <f>PI()*(K3387/2)^2/1000+PI()*(L3387/2)^2/1000</f>
        <v>0.80424771931898709</v>
      </c>
      <c r="N3387" s="33">
        <v>0</v>
      </c>
      <c r="O3387" s="3">
        <v>11</v>
      </c>
      <c r="P3387" s="6">
        <v>4.0860000000000003</v>
      </c>
      <c r="Q3387" s="6">
        <v>3.738</v>
      </c>
      <c r="R3387" s="6">
        <v>3.6</v>
      </c>
      <c r="S3387" s="6">
        <v>0</v>
      </c>
      <c r="T3387" s="6">
        <f>R3387-S3387</f>
        <v>3.6</v>
      </c>
      <c r="U3387" s="6">
        <v>3.6019999999999999</v>
      </c>
      <c r="V3387" s="6">
        <f>U3387-S3387</f>
        <v>3.6019999999999999</v>
      </c>
      <c r="W3387" s="6">
        <f>100 - (1 - (((U3387-T3387)/U3387)+(S3387/T3387)))*100</f>
        <v>5.5524708495269692E-2</v>
      </c>
      <c r="X3387" s="13">
        <v>3.681</v>
      </c>
      <c r="Y3387" s="13">
        <f>(X3387-U3387)/U3387*100</f>
        <v>2.1932259855635809</v>
      </c>
      <c r="Z3387" s="14">
        <f>IF(W3387&gt;10,"NA",Y3387)</f>
        <v>2.1932259855635809</v>
      </c>
    </row>
    <row r="3388" spans="1:26" ht="19" x14ac:dyDescent="0.25">
      <c r="A3388" s="23">
        <v>3387</v>
      </c>
      <c r="B3388" s="5" t="s">
        <v>25</v>
      </c>
      <c r="C3388" s="3" t="s">
        <v>50</v>
      </c>
      <c r="D3388" s="3" t="s">
        <v>50</v>
      </c>
      <c r="E3388" s="3" t="s">
        <v>47</v>
      </c>
      <c r="F3388" s="3" t="s">
        <v>18</v>
      </c>
      <c r="G3388" s="3">
        <v>37</v>
      </c>
      <c r="H3388" s="3" t="s">
        <v>17</v>
      </c>
      <c r="I3388" s="3" t="s">
        <v>36</v>
      </c>
      <c r="J3388" s="3">
        <v>447</v>
      </c>
      <c r="K3388" s="3">
        <v>32</v>
      </c>
      <c r="L3388" s="3">
        <v>0</v>
      </c>
      <c r="M3388" s="4">
        <f>PI()*(K3388/2)^2/1000+PI()*(L3388/2)^2/1000</f>
        <v>0.80424771931898709</v>
      </c>
      <c r="N3388" s="33">
        <v>0</v>
      </c>
      <c r="O3388" s="3">
        <v>12</v>
      </c>
      <c r="P3388" s="6">
        <v>4.7350000000000003</v>
      </c>
      <c r="Q3388" s="6">
        <v>6.3609999999999998</v>
      </c>
      <c r="R3388" s="6">
        <v>6.1239999999999997</v>
      </c>
      <c r="S3388" s="6">
        <f>0.092+0.052+0.007</f>
        <v>0.151</v>
      </c>
      <c r="T3388" s="6">
        <f>R3388-S3388</f>
        <v>5.9729999999999999</v>
      </c>
      <c r="U3388" s="6">
        <v>6.266</v>
      </c>
      <c r="V3388" s="6">
        <f>U3388-S3388</f>
        <v>6.1150000000000002</v>
      </c>
      <c r="W3388" s="6">
        <f>100 - (1 - (((U3388-T3388)/U3388)+(S3388/T3388)))*100</f>
        <v>7.2040722243606155</v>
      </c>
      <c r="X3388" s="13">
        <v>6.4249999999999998</v>
      </c>
      <c r="Y3388" s="13">
        <f>(X3388-U3388)/U3388*100</f>
        <v>2.5375039897861442</v>
      </c>
      <c r="Z3388" s="14">
        <f>IF(W3388&gt;10,"NA",Y3388)</f>
        <v>2.5375039897861442</v>
      </c>
    </row>
    <row r="3389" spans="1:26" ht="19" x14ac:dyDescent="0.25">
      <c r="A3389" s="23">
        <v>3388</v>
      </c>
      <c r="B3389" s="5" t="s">
        <v>25</v>
      </c>
      <c r="C3389" s="3" t="s">
        <v>50</v>
      </c>
      <c r="D3389" s="3" t="s">
        <v>50</v>
      </c>
      <c r="E3389" s="3" t="s">
        <v>47</v>
      </c>
      <c r="F3389" s="3" t="s">
        <v>18</v>
      </c>
      <c r="G3389" s="3">
        <v>37</v>
      </c>
      <c r="H3389" s="3" t="s">
        <v>17</v>
      </c>
      <c r="I3389" s="3" t="s">
        <v>36</v>
      </c>
      <c r="J3389" s="3">
        <v>447</v>
      </c>
      <c r="K3389" s="3">
        <v>32</v>
      </c>
      <c r="L3389" s="3">
        <v>0</v>
      </c>
      <c r="M3389" s="4">
        <f>PI()*(K3389/2)^2/1000+PI()*(L3389/2)^2/1000</f>
        <v>0.80424771931898709</v>
      </c>
      <c r="N3389" s="33">
        <v>0</v>
      </c>
      <c r="O3389" s="3">
        <v>13</v>
      </c>
      <c r="P3389" s="6">
        <v>5.88</v>
      </c>
      <c r="Q3389" s="6">
        <v>6.899</v>
      </c>
      <c r="R3389" s="6">
        <v>6.7140000000000004</v>
      </c>
      <c r="S3389" s="6">
        <v>0</v>
      </c>
      <c r="T3389" s="6">
        <f>R3389-S3389</f>
        <v>6.7140000000000004</v>
      </c>
      <c r="U3389" s="6">
        <v>6.7140000000000004</v>
      </c>
      <c r="V3389" s="6">
        <f>U3389-S3389</f>
        <v>6.7140000000000004</v>
      </c>
      <c r="W3389" s="6">
        <f>100 - (1 - (((U3389-T3389)/U3389)+(S3389/T3389)))*100</f>
        <v>0</v>
      </c>
      <c r="X3389" s="13">
        <v>6.907</v>
      </c>
      <c r="Y3389" s="13">
        <f>(X3389-U3389)/U3389*100</f>
        <v>2.8745904081024665</v>
      </c>
      <c r="Z3389" s="14">
        <f>IF(W3389&gt;10,"NA",Y3389)</f>
        <v>2.8745904081024665</v>
      </c>
    </row>
    <row r="3390" spans="1:26" ht="19" x14ac:dyDescent="0.25">
      <c r="A3390" s="23">
        <v>3389</v>
      </c>
      <c r="B3390" s="5" t="s">
        <v>25</v>
      </c>
      <c r="C3390" s="3" t="s">
        <v>50</v>
      </c>
      <c r="D3390" s="3" t="s">
        <v>50</v>
      </c>
      <c r="E3390" s="3" t="s">
        <v>47</v>
      </c>
      <c r="F3390" s="3" t="s">
        <v>18</v>
      </c>
      <c r="G3390" s="3">
        <v>38</v>
      </c>
      <c r="H3390" s="3" t="s">
        <v>9</v>
      </c>
      <c r="I3390" s="3" t="s">
        <v>42</v>
      </c>
      <c r="J3390" s="3">
        <v>607</v>
      </c>
      <c r="K3390" s="3">
        <v>70</v>
      </c>
      <c r="L3390" s="3">
        <v>0</v>
      </c>
      <c r="M3390" s="4">
        <f>PI()*(K3390/2)^2/1000+PI()*(L3390/2)^2/1000</f>
        <v>3.8484510006474966</v>
      </c>
      <c r="N3390" s="33">
        <v>0</v>
      </c>
      <c r="O3390" s="3">
        <v>1</v>
      </c>
      <c r="P3390" s="6">
        <v>4.1760000000000002</v>
      </c>
      <c r="Q3390" s="6">
        <v>3.4239999999999999</v>
      </c>
      <c r="R3390" s="6">
        <v>3.2570000000000001</v>
      </c>
      <c r="S3390" s="6">
        <v>0</v>
      </c>
      <c r="T3390" s="6">
        <f>R3390-S3390</f>
        <v>3.2570000000000001</v>
      </c>
      <c r="U3390" s="6">
        <v>3.2570000000000001</v>
      </c>
      <c r="V3390" s="6">
        <f>U3390-S3390</f>
        <v>3.2570000000000001</v>
      </c>
      <c r="W3390" s="6">
        <f>100 - (1 - (((U3390-T3390)/U3390)+(S3390/T3390)))*100</f>
        <v>0</v>
      </c>
      <c r="X3390" s="13">
        <v>3.4380000000000002</v>
      </c>
      <c r="Y3390" s="13">
        <f>(X3390-U3390)/U3390*100</f>
        <v>5.5572612833896233</v>
      </c>
      <c r="Z3390" s="14">
        <f>IF(W3390&gt;10,"NA",Y3390)</f>
        <v>5.5572612833896233</v>
      </c>
    </row>
    <row r="3391" spans="1:26" ht="19" x14ac:dyDescent="0.25">
      <c r="A3391" s="23">
        <v>3390</v>
      </c>
      <c r="B3391" s="5" t="s">
        <v>25</v>
      </c>
      <c r="C3391" s="3" t="s">
        <v>50</v>
      </c>
      <c r="D3391" s="3" t="s">
        <v>50</v>
      </c>
      <c r="E3391" s="3" t="s">
        <v>47</v>
      </c>
      <c r="F3391" s="3" t="s">
        <v>18</v>
      </c>
      <c r="G3391" s="3">
        <v>38</v>
      </c>
      <c r="H3391" s="3" t="s">
        <v>9</v>
      </c>
      <c r="I3391" s="3" t="s">
        <v>42</v>
      </c>
      <c r="J3391" s="3">
        <v>607</v>
      </c>
      <c r="K3391" s="3">
        <v>70</v>
      </c>
      <c r="L3391" s="3">
        <v>0</v>
      </c>
      <c r="M3391" s="4">
        <f>PI()*(K3391/2)^2/1000+PI()*(L3391/2)^2/1000</f>
        <v>3.8484510006474966</v>
      </c>
      <c r="N3391" s="33">
        <v>0</v>
      </c>
      <c r="O3391" s="3">
        <v>2</v>
      </c>
      <c r="P3391" s="6">
        <v>5.4459999999999997</v>
      </c>
      <c r="Q3391" s="6">
        <v>6.1769999999999996</v>
      </c>
      <c r="R3391" s="6">
        <v>5.907</v>
      </c>
      <c r="S3391" s="6">
        <v>0</v>
      </c>
      <c r="T3391" s="6">
        <f>R3391-S3391</f>
        <v>5.907</v>
      </c>
      <c r="U3391" s="6">
        <v>5.907</v>
      </c>
      <c r="V3391" s="6">
        <f>U3391-S3391</f>
        <v>5.907</v>
      </c>
      <c r="W3391" s="6">
        <f>100 - (1 - (((U3391-T3391)/U3391)+(S3391/T3391)))*100</f>
        <v>0</v>
      </c>
      <c r="X3391" s="13">
        <v>6.234</v>
      </c>
      <c r="Y3391" s="13">
        <f>(X3391-U3391)/U3391*100</f>
        <v>5.5358049771457587</v>
      </c>
      <c r="Z3391" s="14">
        <f>IF(W3391&gt;10,"NA",Y3391)</f>
        <v>5.5358049771457587</v>
      </c>
    </row>
    <row r="3392" spans="1:26" ht="19" x14ac:dyDescent="0.25">
      <c r="A3392" s="23">
        <v>3391</v>
      </c>
      <c r="B3392" s="5" t="s">
        <v>25</v>
      </c>
      <c r="C3392" s="3" t="s">
        <v>50</v>
      </c>
      <c r="D3392" s="3" t="s">
        <v>50</v>
      </c>
      <c r="E3392" s="3" t="s">
        <v>47</v>
      </c>
      <c r="F3392" s="3" t="s">
        <v>18</v>
      </c>
      <c r="G3392" s="3">
        <v>38</v>
      </c>
      <c r="H3392" s="3" t="s">
        <v>9</v>
      </c>
      <c r="I3392" s="3" t="s">
        <v>42</v>
      </c>
      <c r="J3392" s="3">
        <v>607</v>
      </c>
      <c r="K3392" s="3">
        <v>70</v>
      </c>
      <c r="L3392" s="3">
        <v>0</v>
      </c>
      <c r="M3392" s="4">
        <f>PI()*(K3392/2)^2/1000+PI()*(L3392/2)^2/1000</f>
        <v>3.8484510006474966</v>
      </c>
      <c r="N3392" s="33">
        <v>0</v>
      </c>
      <c r="O3392" s="3">
        <v>3</v>
      </c>
      <c r="P3392" s="6">
        <v>9.343</v>
      </c>
      <c r="Q3392" s="6">
        <v>14.663</v>
      </c>
      <c r="R3392" s="6">
        <v>14.193</v>
      </c>
      <c r="S3392" s="6">
        <v>0</v>
      </c>
      <c r="T3392" s="6">
        <f>R3392-S3392</f>
        <v>14.193</v>
      </c>
      <c r="U3392" s="6">
        <v>14.734</v>
      </c>
      <c r="V3392" s="6">
        <f>U3392-S3392</f>
        <v>14.734</v>
      </c>
      <c r="W3392" s="6">
        <f>100 - (1 - (((U3392-T3392)/U3392)+(S3392/T3392)))*100</f>
        <v>3.6717795574860901</v>
      </c>
      <c r="X3392" s="13">
        <v>15.784000000000001</v>
      </c>
      <c r="Y3392" s="13">
        <f>(X3392-U3392)/U3392*100</f>
        <v>7.126374372200357</v>
      </c>
      <c r="Z3392" s="14">
        <f>IF(W3392&gt;10,"NA",Y3392)</f>
        <v>7.126374372200357</v>
      </c>
    </row>
    <row r="3393" spans="1:26" ht="19" x14ac:dyDescent="0.25">
      <c r="A3393" s="23">
        <v>3392</v>
      </c>
      <c r="B3393" s="5" t="s">
        <v>25</v>
      </c>
      <c r="C3393" s="3" t="s">
        <v>50</v>
      </c>
      <c r="D3393" s="3" t="s">
        <v>50</v>
      </c>
      <c r="E3393" s="3" t="s">
        <v>47</v>
      </c>
      <c r="F3393" s="3" t="s">
        <v>18</v>
      </c>
      <c r="G3393" s="3">
        <v>38</v>
      </c>
      <c r="H3393" s="3" t="s">
        <v>9</v>
      </c>
      <c r="I3393" s="3" t="s">
        <v>42</v>
      </c>
      <c r="J3393" s="3">
        <v>607</v>
      </c>
      <c r="K3393" s="3">
        <v>70</v>
      </c>
      <c r="L3393" s="3">
        <v>0</v>
      </c>
      <c r="M3393" s="4">
        <f>PI()*(K3393/2)^2/1000+PI()*(L3393/2)^2/1000</f>
        <v>3.8484510006474966</v>
      </c>
      <c r="N3393" s="33">
        <v>0</v>
      </c>
      <c r="O3393" s="3">
        <v>4</v>
      </c>
      <c r="P3393" s="6">
        <v>7.2880000000000003</v>
      </c>
      <c r="Q3393" s="6">
        <v>9.8360000000000003</v>
      </c>
      <c r="R3393" s="6">
        <v>9.4570000000000007</v>
      </c>
      <c r="S3393" s="6">
        <v>0</v>
      </c>
      <c r="T3393" s="6">
        <f>R3393-S3393</f>
        <v>9.4570000000000007</v>
      </c>
      <c r="U3393" s="6">
        <v>9.4570000000000007</v>
      </c>
      <c r="V3393" s="6">
        <f>U3393-S3393</f>
        <v>9.4570000000000007</v>
      </c>
      <c r="W3393" s="6">
        <f>100 - (1 - (((U3393-T3393)/U3393)+(S3393/T3393)))*100</f>
        <v>0</v>
      </c>
      <c r="X3393" s="13">
        <v>10.234</v>
      </c>
      <c r="Y3393" s="13">
        <f>(X3393-U3393)/U3393*100</f>
        <v>8.2161361954107974</v>
      </c>
      <c r="Z3393" s="14">
        <f>IF(W3393&gt;10,"NA",Y3393)</f>
        <v>8.2161361954107974</v>
      </c>
    </row>
    <row r="3394" spans="1:26" ht="19" x14ac:dyDescent="0.25">
      <c r="A3394" s="23">
        <v>3393</v>
      </c>
      <c r="B3394" s="5" t="s">
        <v>25</v>
      </c>
      <c r="C3394" s="3" t="s">
        <v>50</v>
      </c>
      <c r="D3394" s="3" t="s">
        <v>50</v>
      </c>
      <c r="E3394" s="3" t="s">
        <v>47</v>
      </c>
      <c r="F3394" s="3" t="s">
        <v>18</v>
      </c>
      <c r="G3394" s="3">
        <v>38</v>
      </c>
      <c r="H3394" s="3" t="s">
        <v>9</v>
      </c>
      <c r="I3394" s="3" t="s">
        <v>42</v>
      </c>
      <c r="J3394" s="3">
        <v>607</v>
      </c>
      <c r="K3394" s="3">
        <v>70</v>
      </c>
      <c r="L3394" s="3">
        <v>0</v>
      </c>
      <c r="M3394" s="4">
        <f>PI()*(K3394/2)^2/1000+PI()*(L3394/2)^2/1000</f>
        <v>3.8484510006474966</v>
      </c>
      <c r="N3394" s="33">
        <v>0</v>
      </c>
      <c r="O3394" s="3">
        <v>5</v>
      </c>
      <c r="P3394" s="6">
        <v>5.2039999999999997</v>
      </c>
      <c r="Q3394" s="6">
        <v>5.5119999999999996</v>
      </c>
      <c r="R3394" s="6">
        <v>5.2549999999999999</v>
      </c>
      <c r="S3394" s="6">
        <v>0</v>
      </c>
      <c r="T3394" s="6">
        <f>R3394-S3394</f>
        <v>5.2549999999999999</v>
      </c>
      <c r="U3394" s="6">
        <v>5.2549999999999999</v>
      </c>
      <c r="V3394" s="6">
        <f>U3394-S3394</f>
        <v>5.2549999999999999</v>
      </c>
      <c r="W3394" s="6">
        <f>100 - (1 - (((U3394-T3394)/U3394)+(S3394/T3394)))*100</f>
        <v>0</v>
      </c>
      <c r="X3394" s="13">
        <v>5.56</v>
      </c>
      <c r="Y3394" s="13">
        <f>(X3394-U3394)/U3394*100</f>
        <v>5.8039961941008507</v>
      </c>
      <c r="Z3394" s="14">
        <f>IF(W3394&gt;10,"NA",Y3394)</f>
        <v>5.8039961941008507</v>
      </c>
    </row>
    <row r="3395" spans="1:26" ht="19" x14ac:dyDescent="0.25">
      <c r="A3395" s="23">
        <v>3394</v>
      </c>
      <c r="B3395" s="5" t="s">
        <v>25</v>
      </c>
      <c r="C3395" s="3" t="s">
        <v>50</v>
      </c>
      <c r="D3395" s="3" t="s">
        <v>50</v>
      </c>
      <c r="E3395" s="3" t="s">
        <v>47</v>
      </c>
      <c r="F3395" s="3" t="s">
        <v>18</v>
      </c>
      <c r="G3395" s="3">
        <v>38</v>
      </c>
      <c r="H3395" s="3" t="s">
        <v>9</v>
      </c>
      <c r="I3395" s="3" t="s">
        <v>42</v>
      </c>
      <c r="J3395" s="3">
        <v>607</v>
      </c>
      <c r="K3395" s="3">
        <v>70</v>
      </c>
      <c r="L3395" s="3">
        <v>0</v>
      </c>
      <c r="M3395" s="4">
        <f>PI()*(K3395/2)^2/1000+PI()*(L3395/2)^2/1000</f>
        <v>3.8484510006474966</v>
      </c>
      <c r="N3395" s="33">
        <v>0</v>
      </c>
      <c r="O3395" s="3">
        <v>6</v>
      </c>
      <c r="P3395" s="6">
        <v>9.1300000000000008</v>
      </c>
      <c r="Q3395" s="6">
        <v>17.061</v>
      </c>
      <c r="R3395" s="6">
        <v>16.498999999999999</v>
      </c>
      <c r="S3395" s="6">
        <v>0</v>
      </c>
      <c r="T3395" s="6">
        <f>R3395-S3395</f>
        <v>16.498999999999999</v>
      </c>
      <c r="U3395" s="6">
        <v>16.516999999999999</v>
      </c>
      <c r="V3395" s="6">
        <f>U3395-S3395</f>
        <v>16.516999999999999</v>
      </c>
      <c r="W3395" s="6">
        <f>100 - (1 - (((U3395-T3395)/U3395)+(S3395/T3395)))*100</f>
        <v>0.10897862808015191</v>
      </c>
      <c r="X3395" s="13">
        <v>17.254000000000001</v>
      </c>
      <c r="Y3395" s="13">
        <f>(X3395-U3395)/U3395*100</f>
        <v>4.4620693830598892</v>
      </c>
      <c r="Z3395" s="14">
        <f>IF(W3395&gt;10,"NA",Y3395)</f>
        <v>4.4620693830598892</v>
      </c>
    </row>
    <row r="3396" spans="1:26" ht="19" x14ac:dyDescent="0.25">
      <c r="A3396" s="23">
        <v>3395</v>
      </c>
      <c r="B3396" s="5" t="s">
        <v>25</v>
      </c>
      <c r="C3396" s="3" t="s">
        <v>50</v>
      </c>
      <c r="D3396" s="3" t="s">
        <v>50</v>
      </c>
      <c r="E3396" s="3" t="s">
        <v>47</v>
      </c>
      <c r="F3396" s="3" t="s">
        <v>18</v>
      </c>
      <c r="G3396" s="3">
        <v>38</v>
      </c>
      <c r="H3396" s="3" t="s">
        <v>9</v>
      </c>
      <c r="I3396" s="3" t="s">
        <v>42</v>
      </c>
      <c r="J3396" s="3">
        <v>607</v>
      </c>
      <c r="K3396" s="3">
        <v>70</v>
      </c>
      <c r="L3396" s="3">
        <v>0</v>
      </c>
      <c r="M3396" s="4">
        <f>PI()*(K3396/2)^2/1000+PI()*(L3396/2)^2/1000</f>
        <v>3.8484510006474966</v>
      </c>
      <c r="N3396" s="33">
        <v>0</v>
      </c>
      <c r="O3396" s="3">
        <v>7</v>
      </c>
      <c r="P3396" s="6">
        <v>6.2190000000000003</v>
      </c>
      <c r="Q3396" s="6">
        <v>7.7190000000000003</v>
      </c>
      <c r="R3396" s="6">
        <v>7.36</v>
      </c>
      <c r="S3396" s="6">
        <v>0</v>
      </c>
      <c r="T3396" s="6">
        <f>R3396-S3396</f>
        <v>7.36</v>
      </c>
      <c r="U3396" s="6">
        <v>7.8150000000000004</v>
      </c>
      <c r="V3396" s="6">
        <f>U3396-S3396</f>
        <v>7.8150000000000004</v>
      </c>
      <c r="W3396" s="6">
        <f>100 - (1 - (((U3396-T3396)/U3396)+(S3396/T3396)))*100</f>
        <v>5.8221369161868211</v>
      </c>
      <c r="X3396" s="13">
        <v>8.2880000000000003</v>
      </c>
      <c r="Y3396" s="13">
        <f>(X3396-U3396)/U3396*100</f>
        <v>6.0524632117722303</v>
      </c>
      <c r="Z3396" s="14">
        <f>IF(W3396&gt;10,"NA",Y3396)</f>
        <v>6.0524632117722303</v>
      </c>
    </row>
    <row r="3397" spans="1:26" ht="19" x14ac:dyDescent="0.25">
      <c r="A3397" s="23">
        <v>3396</v>
      </c>
      <c r="B3397" s="5" t="s">
        <v>25</v>
      </c>
      <c r="C3397" s="3" t="s">
        <v>50</v>
      </c>
      <c r="D3397" s="3" t="s">
        <v>50</v>
      </c>
      <c r="E3397" s="3" t="s">
        <v>47</v>
      </c>
      <c r="F3397" s="3" t="s">
        <v>18</v>
      </c>
      <c r="G3397" s="3">
        <v>38</v>
      </c>
      <c r="H3397" s="3" t="s">
        <v>9</v>
      </c>
      <c r="I3397" s="3" t="s">
        <v>42</v>
      </c>
      <c r="J3397" s="3">
        <v>607</v>
      </c>
      <c r="K3397" s="3">
        <v>70</v>
      </c>
      <c r="L3397" s="3">
        <v>0</v>
      </c>
      <c r="M3397" s="4">
        <f>PI()*(K3397/2)^2/1000+PI()*(L3397/2)^2/1000</f>
        <v>3.8484510006474966</v>
      </c>
      <c r="N3397" s="33">
        <v>0</v>
      </c>
      <c r="O3397" s="3">
        <v>8</v>
      </c>
      <c r="P3397" s="6">
        <v>8.9309999999999992</v>
      </c>
      <c r="Q3397" s="6">
        <v>14.488</v>
      </c>
      <c r="R3397" s="6">
        <v>14.005000000000001</v>
      </c>
      <c r="S3397" s="6">
        <v>0</v>
      </c>
      <c r="T3397" s="6">
        <f>R3397-S3397</f>
        <v>14.005000000000001</v>
      </c>
      <c r="U3397" s="6">
        <v>14.038</v>
      </c>
      <c r="V3397" s="6">
        <f>U3397-S3397</f>
        <v>14.038</v>
      </c>
      <c r="W3397" s="6">
        <f>100 - (1 - (((U3397-T3397)/U3397)+(S3397/T3397)))*100</f>
        <v>0.23507622168399678</v>
      </c>
      <c r="X3397" s="13">
        <v>14.917999999999999</v>
      </c>
      <c r="Y3397" s="13">
        <f>(X3397-U3397)/U3397*100</f>
        <v>6.2686992449066752</v>
      </c>
      <c r="Z3397" s="14">
        <f>IF(W3397&gt;10,"NA",Y3397)</f>
        <v>6.2686992449066752</v>
      </c>
    </row>
    <row r="3398" spans="1:26" ht="19" x14ac:dyDescent="0.25">
      <c r="A3398" s="23">
        <v>3397</v>
      </c>
      <c r="B3398" s="5" t="s">
        <v>25</v>
      </c>
      <c r="C3398" s="3" t="s">
        <v>50</v>
      </c>
      <c r="D3398" s="3" t="s">
        <v>50</v>
      </c>
      <c r="E3398" s="3" t="s">
        <v>47</v>
      </c>
      <c r="F3398" s="3" t="s">
        <v>18</v>
      </c>
      <c r="G3398" s="3">
        <v>38</v>
      </c>
      <c r="H3398" s="3" t="s">
        <v>9</v>
      </c>
      <c r="I3398" s="3" t="s">
        <v>42</v>
      </c>
      <c r="J3398" s="3">
        <v>607</v>
      </c>
      <c r="K3398" s="3">
        <v>70</v>
      </c>
      <c r="L3398" s="3">
        <v>0</v>
      </c>
      <c r="M3398" s="4">
        <f>PI()*(K3398/2)^2/1000+PI()*(L3398/2)^2/1000</f>
        <v>3.8484510006474966</v>
      </c>
      <c r="N3398" s="33">
        <v>0</v>
      </c>
      <c r="O3398" s="3">
        <v>9</v>
      </c>
      <c r="P3398" s="6">
        <v>8.1140000000000008</v>
      </c>
      <c r="Q3398" s="6">
        <v>11.17</v>
      </c>
      <c r="R3398" s="6">
        <v>10.845000000000001</v>
      </c>
      <c r="S3398" s="6">
        <v>0</v>
      </c>
      <c r="T3398" s="6">
        <f>R3398-S3398</f>
        <v>10.845000000000001</v>
      </c>
      <c r="U3398" s="6">
        <v>11.266999999999999</v>
      </c>
      <c r="V3398" s="6">
        <f>U3398-S3398</f>
        <v>11.266999999999999</v>
      </c>
      <c r="W3398" s="6">
        <f>100 - (1 - (((U3398-T3398)/U3398)+(S3398/T3398)))*100</f>
        <v>3.7454513180083353</v>
      </c>
      <c r="X3398" s="13">
        <v>12.034000000000001</v>
      </c>
      <c r="Y3398" s="13">
        <f>(X3398-U3398)/U3398*100</f>
        <v>6.8074909026360277</v>
      </c>
      <c r="Z3398" s="14">
        <f>IF(W3398&gt;10,"NA",Y3398)</f>
        <v>6.8074909026360277</v>
      </c>
    </row>
    <row r="3399" spans="1:26" ht="19" x14ac:dyDescent="0.25">
      <c r="A3399" s="23">
        <v>3398</v>
      </c>
      <c r="B3399" s="5" t="s">
        <v>25</v>
      </c>
      <c r="C3399" s="3" t="s">
        <v>50</v>
      </c>
      <c r="D3399" s="3" t="s">
        <v>50</v>
      </c>
      <c r="E3399" s="3" t="s">
        <v>47</v>
      </c>
      <c r="F3399" s="3" t="s">
        <v>18</v>
      </c>
      <c r="G3399" s="3">
        <v>38</v>
      </c>
      <c r="H3399" s="3" t="s">
        <v>17</v>
      </c>
      <c r="I3399" s="3" t="s">
        <v>42</v>
      </c>
      <c r="J3399" s="3">
        <v>607</v>
      </c>
      <c r="K3399" s="3">
        <v>70</v>
      </c>
      <c r="L3399" s="3">
        <v>0</v>
      </c>
      <c r="M3399" s="4">
        <f>PI()*(K3399/2)^2/1000+PI()*(L3399/2)^2/1000</f>
        <v>3.8484510006474966</v>
      </c>
      <c r="N3399" s="33">
        <v>0</v>
      </c>
      <c r="O3399" s="3">
        <v>1</v>
      </c>
      <c r="P3399" s="6">
        <v>3.7280000000000002</v>
      </c>
      <c r="Q3399" s="6">
        <v>2.395</v>
      </c>
      <c r="R3399" s="6">
        <v>2.2250000000000001</v>
      </c>
      <c r="S3399" s="6">
        <v>0</v>
      </c>
      <c r="T3399" s="6">
        <f>R3399-S3399</f>
        <v>2.2250000000000001</v>
      </c>
      <c r="U3399" s="6">
        <v>2.984</v>
      </c>
      <c r="V3399" s="6">
        <f>U3399-S3399</f>
        <v>2.984</v>
      </c>
      <c r="W3399" s="6">
        <f>100 - (1 - (((U3399-T3399)/U3399)+(S3399/T3399)))*100</f>
        <v>25.435656836461121</v>
      </c>
      <c r="X3399" s="13">
        <v>3.0539999999999998</v>
      </c>
      <c r="Y3399" s="13">
        <f>(X3399-U3399)/U3399*100</f>
        <v>2.3458445040214424</v>
      </c>
      <c r="Z3399" s="14" t="str">
        <f>IF(W3399&gt;10,"NA",Y3399)</f>
        <v>NA</v>
      </c>
    </row>
    <row r="3400" spans="1:26" ht="19" x14ac:dyDescent="0.25">
      <c r="A3400" s="23">
        <v>3399</v>
      </c>
      <c r="B3400" s="5" t="s">
        <v>25</v>
      </c>
      <c r="C3400" s="3" t="s">
        <v>50</v>
      </c>
      <c r="D3400" s="3" t="s">
        <v>50</v>
      </c>
      <c r="E3400" s="3" t="s">
        <v>47</v>
      </c>
      <c r="F3400" s="3" t="s">
        <v>18</v>
      </c>
      <c r="G3400" s="3">
        <v>38</v>
      </c>
      <c r="H3400" s="3" t="s">
        <v>17</v>
      </c>
      <c r="I3400" s="3" t="s">
        <v>42</v>
      </c>
      <c r="J3400" s="3">
        <v>607</v>
      </c>
      <c r="K3400" s="3">
        <v>70</v>
      </c>
      <c r="L3400" s="3">
        <v>0</v>
      </c>
      <c r="M3400" s="4">
        <f>PI()*(K3400/2)^2/1000+PI()*(L3400/2)^2/1000</f>
        <v>3.8484510006474966</v>
      </c>
      <c r="N3400" s="33">
        <v>0</v>
      </c>
      <c r="O3400" s="3">
        <v>2</v>
      </c>
      <c r="P3400" s="6">
        <v>4.8730000000000002</v>
      </c>
      <c r="Q3400" s="6">
        <v>4.3730000000000002</v>
      </c>
      <c r="R3400" s="6">
        <v>4.1760000000000002</v>
      </c>
      <c r="S3400" s="6">
        <v>0</v>
      </c>
      <c r="T3400" s="6">
        <f>R3400-S3400</f>
        <v>4.1760000000000002</v>
      </c>
      <c r="U3400" s="6">
        <v>4.3010000000000002</v>
      </c>
      <c r="V3400" s="6">
        <f>U3400-S3400</f>
        <v>4.3010000000000002</v>
      </c>
      <c r="W3400" s="6">
        <f>100 - (1 - (((U3400-T3400)/U3400)+(S3400/T3400)))*100</f>
        <v>2.9063008602650484</v>
      </c>
      <c r="X3400" s="13">
        <v>4.4450000000000003</v>
      </c>
      <c r="Y3400" s="13">
        <f>(X3400-U3400)/U3400*100</f>
        <v>3.3480585910253455</v>
      </c>
      <c r="Z3400" s="14">
        <f>IF(W3400&gt;10,"NA",Y3400)</f>
        <v>3.3480585910253455</v>
      </c>
    </row>
    <row r="3401" spans="1:26" ht="19" x14ac:dyDescent="0.25">
      <c r="A3401" s="23">
        <v>3400</v>
      </c>
      <c r="B3401" s="5" t="s">
        <v>25</v>
      </c>
      <c r="C3401" s="3" t="s">
        <v>50</v>
      </c>
      <c r="D3401" s="3" t="s">
        <v>50</v>
      </c>
      <c r="E3401" s="3" t="s">
        <v>47</v>
      </c>
      <c r="F3401" s="3" t="s">
        <v>18</v>
      </c>
      <c r="G3401" s="3">
        <v>38</v>
      </c>
      <c r="H3401" s="3" t="s">
        <v>17</v>
      </c>
      <c r="I3401" s="3" t="s">
        <v>42</v>
      </c>
      <c r="J3401" s="3">
        <v>607</v>
      </c>
      <c r="K3401" s="3">
        <v>70</v>
      </c>
      <c r="L3401" s="3">
        <v>0</v>
      </c>
      <c r="M3401" s="4">
        <f>PI()*(K3401/2)^2/1000+PI()*(L3401/2)^2/1000</f>
        <v>3.8484510006474966</v>
      </c>
      <c r="N3401" s="33">
        <v>0</v>
      </c>
      <c r="O3401" s="3">
        <v>3</v>
      </c>
      <c r="P3401" s="6">
        <v>5.5789999999999997</v>
      </c>
      <c r="Q3401" s="6">
        <v>6.157</v>
      </c>
      <c r="R3401" s="6">
        <v>5.9509999999999996</v>
      </c>
      <c r="S3401" s="6">
        <v>0</v>
      </c>
      <c r="T3401" s="6">
        <f>R3401-S3401</f>
        <v>5.9509999999999996</v>
      </c>
      <c r="U3401" s="6">
        <v>5.9509999999999996</v>
      </c>
      <c r="V3401" s="6">
        <f>U3401-S3401</f>
        <v>5.9509999999999996</v>
      </c>
      <c r="W3401" s="6">
        <f>100 - (1 - (((U3401-T3401)/U3401)+(S3401/T3401)))*100</f>
        <v>0</v>
      </c>
      <c r="X3401" s="13">
        <v>6.1689999999999996</v>
      </c>
      <c r="Y3401" s="13">
        <f>(X3401-U3401)/U3401*100</f>
        <v>3.6632498739707606</v>
      </c>
      <c r="Z3401" s="14">
        <f>IF(W3401&gt;10,"NA",Y3401)</f>
        <v>3.6632498739707606</v>
      </c>
    </row>
    <row r="3402" spans="1:26" ht="19" x14ac:dyDescent="0.25">
      <c r="A3402" s="23">
        <v>3401</v>
      </c>
      <c r="B3402" s="5" t="s">
        <v>25</v>
      </c>
      <c r="C3402" s="3" t="s">
        <v>50</v>
      </c>
      <c r="D3402" s="3" t="s">
        <v>50</v>
      </c>
      <c r="E3402" s="3" t="s">
        <v>47</v>
      </c>
      <c r="F3402" s="3" t="s">
        <v>18</v>
      </c>
      <c r="G3402" s="3">
        <v>38</v>
      </c>
      <c r="H3402" s="3" t="s">
        <v>17</v>
      </c>
      <c r="I3402" s="3" t="s">
        <v>42</v>
      </c>
      <c r="J3402" s="3">
        <v>607</v>
      </c>
      <c r="K3402" s="3">
        <v>70</v>
      </c>
      <c r="L3402" s="3">
        <v>0</v>
      </c>
      <c r="M3402" s="4">
        <f>PI()*(K3402/2)^2/1000+PI()*(L3402/2)^2/1000</f>
        <v>3.8484510006474966</v>
      </c>
      <c r="N3402" s="33">
        <v>0</v>
      </c>
      <c r="O3402" s="3">
        <v>4</v>
      </c>
      <c r="P3402" s="6">
        <v>4.9779999999999998</v>
      </c>
      <c r="Q3402" s="6">
        <v>3.863</v>
      </c>
      <c r="R3402" s="6">
        <v>3.6869999999999998</v>
      </c>
      <c r="S3402" s="6">
        <v>0</v>
      </c>
      <c r="T3402" s="6">
        <f>R3402-S3402</f>
        <v>3.6869999999999998</v>
      </c>
      <c r="U3402" s="6">
        <v>3.6869999999999998</v>
      </c>
      <c r="V3402" s="6">
        <f>U3402-S3402</f>
        <v>3.6869999999999998</v>
      </c>
      <c r="W3402" s="6">
        <f>100 - (1 - (((U3402-T3402)/U3402)+(S3402/T3402)))*100</f>
        <v>0</v>
      </c>
      <c r="X3402" s="13">
        <v>3.7850000000000001</v>
      </c>
      <c r="Y3402" s="13">
        <f>(X3402-U3402)/U3402*100</f>
        <v>2.6579875237320398</v>
      </c>
      <c r="Z3402" s="14">
        <f>IF(W3402&gt;10,"NA",Y3402)</f>
        <v>2.6579875237320398</v>
      </c>
    </row>
    <row r="3403" spans="1:26" ht="19" x14ac:dyDescent="0.25">
      <c r="A3403" s="23">
        <v>3402</v>
      </c>
      <c r="B3403" s="5" t="s">
        <v>25</v>
      </c>
      <c r="C3403" s="3" t="s">
        <v>50</v>
      </c>
      <c r="D3403" s="3" t="s">
        <v>50</v>
      </c>
      <c r="E3403" s="3" t="s">
        <v>47</v>
      </c>
      <c r="F3403" s="3" t="s">
        <v>18</v>
      </c>
      <c r="G3403" s="3">
        <v>38</v>
      </c>
      <c r="H3403" s="3" t="s">
        <v>17</v>
      </c>
      <c r="I3403" s="3" t="s">
        <v>42</v>
      </c>
      <c r="J3403" s="3">
        <v>607</v>
      </c>
      <c r="K3403" s="3">
        <v>70</v>
      </c>
      <c r="L3403" s="3">
        <v>0</v>
      </c>
      <c r="M3403" s="4">
        <f>PI()*(K3403/2)^2/1000+PI()*(L3403/2)^2/1000</f>
        <v>3.8484510006474966</v>
      </c>
      <c r="N3403" s="33">
        <v>0</v>
      </c>
      <c r="O3403" s="3">
        <v>5</v>
      </c>
      <c r="P3403" s="6">
        <v>4.3120000000000003</v>
      </c>
      <c r="Q3403" s="6">
        <v>4.8250000000000002</v>
      </c>
      <c r="R3403" s="6">
        <v>4.6680000000000001</v>
      </c>
      <c r="S3403" s="6">
        <v>0</v>
      </c>
      <c r="T3403" s="6">
        <f>R3403-S3403</f>
        <v>4.6680000000000001</v>
      </c>
      <c r="U3403" s="6">
        <v>4.7569999999999997</v>
      </c>
      <c r="V3403" s="6">
        <f>U3403-S3403</f>
        <v>4.7569999999999997</v>
      </c>
      <c r="W3403" s="6">
        <f>100 - (1 - (((U3403-T3403)/U3403)+(S3403/T3403)))*100</f>
        <v>1.8709270548664989</v>
      </c>
      <c r="X3403" s="13">
        <v>4.915</v>
      </c>
      <c r="Y3403" s="13">
        <f>(X3403-U3403)/U3403*100</f>
        <v>3.3214210636956141</v>
      </c>
      <c r="Z3403" s="14">
        <f>IF(W3403&gt;10,"NA",Y3403)</f>
        <v>3.3214210636956141</v>
      </c>
    </row>
    <row r="3404" spans="1:26" ht="19" x14ac:dyDescent="0.25">
      <c r="A3404" s="23">
        <v>3403</v>
      </c>
      <c r="B3404" s="5" t="s">
        <v>25</v>
      </c>
      <c r="C3404" s="3" t="s">
        <v>50</v>
      </c>
      <c r="D3404" s="3" t="s">
        <v>50</v>
      </c>
      <c r="E3404" s="3" t="s">
        <v>47</v>
      </c>
      <c r="F3404" s="3" t="s">
        <v>18</v>
      </c>
      <c r="G3404" s="3">
        <v>38</v>
      </c>
      <c r="H3404" s="3" t="s">
        <v>17</v>
      </c>
      <c r="I3404" s="3" t="s">
        <v>42</v>
      </c>
      <c r="J3404" s="3">
        <v>607</v>
      </c>
      <c r="K3404" s="3">
        <v>70</v>
      </c>
      <c r="L3404" s="3">
        <v>0</v>
      </c>
      <c r="M3404" s="4">
        <f>PI()*(K3404/2)^2/1000+PI()*(L3404/2)^2/1000</f>
        <v>3.8484510006474966</v>
      </c>
      <c r="N3404" s="33">
        <v>0</v>
      </c>
      <c r="O3404" s="3">
        <v>6</v>
      </c>
      <c r="P3404" s="6">
        <v>4.0490000000000004</v>
      </c>
      <c r="Q3404" s="6">
        <v>2.9009999999999998</v>
      </c>
      <c r="R3404" s="6">
        <v>2.7709999999999999</v>
      </c>
      <c r="S3404" s="6">
        <v>0</v>
      </c>
      <c r="T3404" s="6">
        <f>R3404-S3404</f>
        <v>2.7709999999999999</v>
      </c>
      <c r="U3404" s="6">
        <v>2.7770000000000001</v>
      </c>
      <c r="V3404" s="6">
        <f>U3404-S3404</f>
        <v>2.7770000000000001</v>
      </c>
      <c r="W3404" s="6">
        <f>100 - (1 - (((U3404-T3404)/U3404)+(S3404/T3404)))*100</f>
        <v>0.21606049693914997</v>
      </c>
      <c r="X3404" s="13">
        <v>2.879</v>
      </c>
      <c r="Y3404" s="13">
        <f>(X3404-U3404)/U3404*100</f>
        <v>3.6730284479654256</v>
      </c>
      <c r="Z3404" s="14">
        <f>IF(W3404&gt;10,"NA",Y3404)</f>
        <v>3.6730284479654256</v>
      </c>
    </row>
    <row r="3405" spans="1:26" ht="19" x14ac:dyDescent="0.25">
      <c r="A3405" s="23">
        <v>3404</v>
      </c>
      <c r="B3405" s="5" t="s">
        <v>25</v>
      </c>
      <c r="C3405" s="3" t="s">
        <v>50</v>
      </c>
      <c r="D3405" s="3" t="s">
        <v>50</v>
      </c>
      <c r="E3405" s="3" t="s">
        <v>47</v>
      </c>
      <c r="F3405" s="3" t="s">
        <v>18</v>
      </c>
      <c r="G3405" s="3">
        <v>38</v>
      </c>
      <c r="H3405" s="3" t="s">
        <v>17</v>
      </c>
      <c r="I3405" s="3" t="s">
        <v>42</v>
      </c>
      <c r="J3405" s="3">
        <v>607</v>
      </c>
      <c r="K3405" s="3">
        <v>70</v>
      </c>
      <c r="L3405" s="3">
        <v>0</v>
      </c>
      <c r="M3405" s="4">
        <f>PI()*(K3405/2)^2/1000+PI()*(L3405/2)^2/1000</f>
        <v>3.8484510006474966</v>
      </c>
      <c r="N3405" s="33">
        <v>0</v>
      </c>
      <c r="O3405" s="3">
        <v>7</v>
      </c>
      <c r="P3405" s="6">
        <v>4.2300000000000004</v>
      </c>
      <c r="Q3405" s="6">
        <v>5.3319999999999999</v>
      </c>
      <c r="R3405" s="6">
        <v>5.0999999999999996</v>
      </c>
      <c r="S3405" s="6">
        <v>0</v>
      </c>
      <c r="T3405" s="6">
        <f>R3405-S3405</f>
        <v>5.0999999999999996</v>
      </c>
      <c r="U3405" s="6">
        <v>5.0999999999999996</v>
      </c>
      <c r="V3405" s="6">
        <f>U3405-S3405</f>
        <v>5.0999999999999996</v>
      </c>
      <c r="W3405" s="6">
        <f>100 - (1 - (((U3405-T3405)/U3405)+(S3405/T3405)))*100</f>
        <v>0</v>
      </c>
      <c r="X3405" s="13">
        <v>5.4</v>
      </c>
      <c r="Y3405" s="13">
        <f>(X3405-U3405)/U3405*100</f>
        <v>5.8823529411764852</v>
      </c>
      <c r="Z3405" s="14">
        <f>IF(W3405&gt;10,"NA",Y3405)</f>
        <v>5.8823529411764852</v>
      </c>
    </row>
    <row r="3406" spans="1:26" ht="19" x14ac:dyDescent="0.25">
      <c r="A3406" s="23">
        <v>3405</v>
      </c>
      <c r="B3406" s="5" t="s">
        <v>25</v>
      </c>
      <c r="C3406" s="3" t="s">
        <v>50</v>
      </c>
      <c r="D3406" s="3" t="s">
        <v>50</v>
      </c>
      <c r="E3406" s="3" t="s">
        <v>47</v>
      </c>
      <c r="F3406" s="3" t="s">
        <v>18</v>
      </c>
      <c r="G3406" s="3">
        <v>38</v>
      </c>
      <c r="H3406" s="3" t="s">
        <v>17</v>
      </c>
      <c r="I3406" s="3" t="s">
        <v>42</v>
      </c>
      <c r="J3406" s="3">
        <v>607</v>
      </c>
      <c r="K3406" s="3">
        <v>70</v>
      </c>
      <c r="L3406" s="3">
        <v>0</v>
      </c>
      <c r="M3406" s="4">
        <f>PI()*(K3406/2)^2/1000+PI()*(L3406/2)^2/1000</f>
        <v>3.8484510006474966</v>
      </c>
      <c r="N3406" s="33">
        <v>0</v>
      </c>
      <c r="O3406" s="3">
        <v>8</v>
      </c>
      <c r="P3406" s="6">
        <v>5.2709999999999999</v>
      </c>
      <c r="Q3406" s="6">
        <v>5.2320000000000002</v>
      </c>
      <c r="R3406" s="6">
        <v>5.0190000000000001</v>
      </c>
      <c r="S3406" s="6">
        <v>0</v>
      </c>
      <c r="T3406" s="6">
        <f>R3406-S3406</f>
        <v>5.0190000000000001</v>
      </c>
      <c r="U3406" s="6">
        <v>5.1059999999999999</v>
      </c>
      <c r="V3406" s="6">
        <f>U3406-S3406</f>
        <v>5.1059999999999999</v>
      </c>
      <c r="W3406" s="6">
        <f>100 - (1 - (((U3406-T3406)/U3406)+(S3406/T3406)))*100</f>
        <v>1.7038777908343121</v>
      </c>
      <c r="X3406" s="13">
        <v>5.2649999999999997</v>
      </c>
      <c r="Y3406" s="13">
        <f>(X3406-U3406)/U3406*100</f>
        <v>3.1139835487661536</v>
      </c>
      <c r="Z3406" s="14">
        <f>IF(W3406&gt;10,"NA",Y3406)</f>
        <v>3.1139835487661536</v>
      </c>
    </row>
    <row r="3407" spans="1:26" ht="19" x14ac:dyDescent="0.25">
      <c r="A3407" s="23">
        <v>3406</v>
      </c>
      <c r="B3407" s="5" t="s">
        <v>25</v>
      </c>
      <c r="C3407" s="3" t="s">
        <v>50</v>
      </c>
      <c r="D3407" s="3" t="s">
        <v>50</v>
      </c>
      <c r="E3407" s="3" t="s">
        <v>47</v>
      </c>
      <c r="F3407" s="3" t="s">
        <v>18</v>
      </c>
      <c r="G3407" s="3">
        <v>38</v>
      </c>
      <c r="H3407" s="3" t="s">
        <v>17</v>
      </c>
      <c r="I3407" s="3" t="s">
        <v>42</v>
      </c>
      <c r="J3407" s="3">
        <v>607</v>
      </c>
      <c r="K3407" s="3">
        <v>70</v>
      </c>
      <c r="L3407" s="3">
        <v>0</v>
      </c>
      <c r="M3407" s="4">
        <f>PI()*(K3407/2)^2/1000+PI()*(L3407/2)^2/1000</f>
        <v>3.8484510006474966</v>
      </c>
      <c r="N3407" s="33">
        <v>0</v>
      </c>
      <c r="O3407" s="3">
        <v>9</v>
      </c>
      <c r="P3407" s="6">
        <v>3.9649999999999999</v>
      </c>
      <c r="Q3407" s="6">
        <v>3.3330000000000002</v>
      </c>
      <c r="R3407" s="6">
        <v>3.21</v>
      </c>
      <c r="S3407" s="6">
        <v>0</v>
      </c>
      <c r="T3407" s="6">
        <f>R3407-S3407</f>
        <v>3.21</v>
      </c>
      <c r="U3407" s="6">
        <v>3.363</v>
      </c>
      <c r="V3407" s="6">
        <f>U3407-S3407</f>
        <v>3.363</v>
      </c>
      <c r="W3407" s="6">
        <f>100 - (1 - (((U3407-T3407)/U3407)+(S3407/T3407)))*100</f>
        <v>4.5495093666369257</v>
      </c>
      <c r="X3407" s="13">
        <v>3.456</v>
      </c>
      <c r="Y3407" s="13">
        <f>(X3407-U3407)/U3407*100</f>
        <v>2.7653880463871534</v>
      </c>
      <c r="Z3407" s="14">
        <f>IF(W3407&gt;10,"NA",Y3407)</f>
        <v>2.7653880463871534</v>
      </c>
    </row>
    <row r="3408" spans="1:26" ht="19" x14ac:dyDescent="0.25">
      <c r="A3408" s="23">
        <v>3407</v>
      </c>
      <c r="B3408" s="5" t="s">
        <v>25</v>
      </c>
      <c r="C3408" s="3" t="s">
        <v>50</v>
      </c>
      <c r="D3408" s="3" t="s">
        <v>50</v>
      </c>
      <c r="E3408" s="3" t="s">
        <v>47</v>
      </c>
      <c r="F3408" s="3" t="s">
        <v>18</v>
      </c>
      <c r="G3408" s="3">
        <v>38</v>
      </c>
      <c r="H3408" s="3" t="s">
        <v>17</v>
      </c>
      <c r="I3408" s="3" t="s">
        <v>42</v>
      </c>
      <c r="J3408" s="3">
        <v>607</v>
      </c>
      <c r="K3408" s="3">
        <v>70</v>
      </c>
      <c r="L3408" s="3">
        <v>0</v>
      </c>
      <c r="M3408" s="4">
        <f>PI()*(K3408/2)^2/1000+PI()*(L3408/2)^2/1000</f>
        <v>3.8484510006474966</v>
      </c>
      <c r="N3408" s="33">
        <v>0</v>
      </c>
      <c r="O3408" s="3">
        <v>10</v>
      </c>
      <c r="P3408" s="6">
        <v>2.6379999999999999</v>
      </c>
      <c r="Q3408" s="6">
        <v>2.0960000000000001</v>
      </c>
      <c r="R3408" s="6">
        <v>1.9690000000000001</v>
      </c>
      <c r="S3408" s="6">
        <v>0</v>
      </c>
      <c r="T3408" s="6">
        <f>R3408-S3408</f>
        <v>1.9690000000000001</v>
      </c>
      <c r="U3408" s="6">
        <v>1.9810000000000001</v>
      </c>
      <c r="V3408" s="6">
        <f>U3408-S3408</f>
        <v>1.9810000000000001</v>
      </c>
      <c r="W3408" s="6">
        <f>100 - (1 - (((U3408-T3408)/U3408)+(S3408/T3408)))*100</f>
        <v>0.60575466935891598</v>
      </c>
      <c r="X3408" s="13">
        <v>2.0699999999999998</v>
      </c>
      <c r="Y3408" s="13">
        <f>(X3408-U3408)/U3408*100</f>
        <v>4.4926804644119001</v>
      </c>
      <c r="Z3408" s="14">
        <f>IF(W3408&gt;10,"NA",Y3408)</f>
        <v>4.4926804644119001</v>
      </c>
    </row>
    <row r="3409" spans="1:26" ht="19" x14ac:dyDescent="0.25">
      <c r="A3409" s="23">
        <v>3408</v>
      </c>
      <c r="B3409" s="5" t="s">
        <v>25</v>
      </c>
      <c r="C3409" s="3" t="s">
        <v>50</v>
      </c>
      <c r="D3409" s="3" t="s">
        <v>50</v>
      </c>
      <c r="E3409" s="3" t="s">
        <v>47</v>
      </c>
      <c r="F3409" s="3" t="s">
        <v>18</v>
      </c>
      <c r="G3409" s="3">
        <v>39</v>
      </c>
      <c r="H3409" s="3" t="s">
        <v>9</v>
      </c>
      <c r="I3409" s="3" t="s">
        <v>30</v>
      </c>
      <c r="J3409" s="3">
        <v>685</v>
      </c>
      <c r="K3409" s="3">
        <v>160</v>
      </c>
      <c r="L3409" s="3">
        <v>0</v>
      </c>
      <c r="M3409" s="4">
        <f>PI()*(K3409/2)^2/1000+PI()*(L3409/2)^2/1000</f>
        <v>20.106192982974676</v>
      </c>
      <c r="N3409" s="33">
        <v>0</v>
      </c>
      <c r="O3409" s="3">
        <v>1</v>
      </c>
      <c r="P3409" s="6">
        <v>5.2110000000000003</v>
      </c>
      <c r="Q3409" s="6">
        <v>4.3769999999999998</v>
      </c>
      <c r="R3409" s="6">
        <v>4.1970000000000001</v>
      </c>
      <c r="S3409" s="6">
        <v>0</v>
      </c>
      <c r="T3409" s="6">
        <f>R3409-S3409</f>
        <v>4.1970000000000001</v>
      </c>
      <c r="U3409" s="6">
        <v>6.5170000000000003</v>
      </c>
      <c r="V3409" s="6">
        <f>U3409-S3409</f>
        <v>6.5170000000000003</v>
      </c>
      <c r="W3409" s="6">
        <f>100 - (1 - (((U3409-T3409)/U3409)+(S3409/T3409)))*100</f>
        <v>35.599202086849786</v>
      </c>
      <c r="X3409" s="13">
        <v>6.774</v>
      </c>
      <c r="Y3409" s="13">
        <f>(X3409-U3409)/U3409*100</f>
        <v>3.9435323001380951</v>
      </c>
      <c r="Z3409" s="14" t="str">
        <f>IF(W3409&gt;10,"NA",Y3409)</f>
        <v>NA</v>
      </c>
    </row>
    <row r="3410" spans="1:26" ht="19" x14ac:dyDescent="0.25">
      <c r="A3410" s="23">
        <v>3409</v>
      </c>
      <c r="B3410" s="5" t="s">
        <v>25</v>
      </c>
      <c r="C3410" s="3" t="s">
        <v>50</v>
      </c>
      <c r="D3410" s="3" t="s">
        <v>50</v>
      </c>
      <c r="E3410" s="3" t="s">
        <v>47</v>
      </c>
      <c r="F3410" s="3" t="s">
        <v>18</v>
      </c>
      <c r="G3410" s="3">
        <v>39</v>
      </c>
      <c r="H3410" s="3" t="s">
        <v>9</v>
      </c>
      <c r="I3410" s="3" t="s">
        <v>30</v>
      </c>
      <c r="J3410" s="3">
        <v>685</v>
      </c>
      <c r="K3410" s="3">
        <v>160</v>
      </c>
      <c r="L3410" s="3">
        <v>0</v>
      </c>
      <c r="M3410" s="4">
        <f>PI()*(K3410/2)^2/1000+PI()*(L3410/2)^2/1000</f>
        <v>20.106192982974676</v>
      </c>
      <c r="N3410" s="33">
        <v>0</v>
      </c>
      <c r="O3410" s="3">
        <v>2</v>
      </c>
      <c r="P3410" s="6">
        <v>6.5979999999999999</v>
      </c>
      <c r="Q3410" s="6">
        <v>7.1079999999999997</v>
      </c>
      <c r="R3410" s="6">
        <v>6.8579999999999997</v>
      </c>
      <c r="S3410" s="6">
        <v>0</v>
      </c>
      <c r="T3410" s="6">
        <f>R3410-S3410</f>
        <v>6.8579999999999997</v>
      </c>
      <c r="U3410" s="6">
        <v>8.6709999999999994</v>
      </c>
      <c r="V3410" s="6">
        <f>U3410-S3410</f>
        <v>8.6709999999999994</v>
      </c>
      <c r="W3410" s="6">
        <f>100 - (1 - (((U3410-T3410)/U3410)+(S3410/T3410)))*100</f>
        <v>20.908776381040255</v>
      </c>
      <c r="X3410" s="13">
        <v>9.0370000000000008</v>
      </c>
      <c r="Y3410" s="13">
        <f>(X3410-U3410)/U3410*100</f>
        <v>4.2209664398570119</v>
      </c>
      <c r="Z3410" s="14" t="str">
        <f>IF(W3410&gt;10,"NA",Y3410)</f>
        <v>NA</v>
      </c>
    </row>
    <row r="3411" spans="1:26" ht="19" x14ac:dyDescent="0.25">
      <c r="A3411" s="23">
        <v>3410</v>
      </c>
      <c r="B3411" s="5" t="s">
        <v>25</v>
      </c>
      <c r="C3411" s="3" t="s">
        <v>50</v>
      </c>
      <c r="D3411" s="3" t="s">
        <v>50</v>
      </c>
      <c r="E3411" s="3" t="s">
        <v>47</v>
      </c>
      <c r="F3411" s="3" t="s">
        <v>18</v>
      </c>
      <c r="G3411" s="3">
        <v>39</v>
      </c>
      <c r="H3411" s="3" t="s">
        <v>9</v>
      </c>
      <c r="I3411" s="3" t="s">
        <v>30</v>
      </c>
      <c r="J3411" s="3">
        <v>685</v>
      </c>
      <c r="K3411" s="3">
        <v>160</v>
      </c>
      <c r="L3411" s="3">
        <v>0</v>
      </c>
      <c r="M3411" s="4">
        <f>PI()*(K3411/2)^2/1000+PI()*(L3411/2)^2/1000</f>
        <v>20.106192982974676</v>
      </c>
      <c r="N3411" s="33">
        <v>0</v>
      </c>
      <c r="O3411" s="3">
        <v>3</v>
      </c>
      <c r="P3411" s="6">
        <v>4.6120000000000001</v>
      </c>
      <c r="Q3411" s="6">
        <v>2.859</v>
      </c>
      <c r="R3411" s="6">
        <v>2.681</v>
      </c>
      <c r="S3411" s="6">
        <v>0</v>
      </c>
      <c r="T3411" s="6">
        <f>R3411-S3411</f>
        <v>2.681</v>
      </c>
      <c r="U3411" s="6">
        <v>4.109</v>
      </c>
      <c r="V3411" s="6">
        <f>U3411-S3411</f>
        <v>4.109</v>
      </c>
      <c r="W3411" s="6">
        <f>100 - (1 - (((U3411-T3411)/U3411)+(S3411/T3411)))*100</f>
        <v>34.75298126064736</v>
      </c>
      <c r="X3411" s="13">
        <v>4.25</v>
      </c>
      <c r="Y3411" s="13">
        <f>(X3411-U3411)/U3411*100</f>
        <v>3.4314918471647609</v>
      </c>
      <c r="Z3411" s="14" t="str">
        <f>IF(W3411&gt;10,"NA",Y3411)</f>
        <v>NA</v>
      </c>
    </row>
    <row r="3412" spans="1:26" ht="19" x14ac:dyDescent="0.25">
      <c r="A3412" s="23">
        <v>3411</v>
      </c>
      <c r="B3412" s="5" t="s">
        <v>25</v>
      </c>
      <c r="C3412" s="3" t="s">
        <v>50</v>
      </c>
      <c r="D3412" s="3" t="s">
        <v>50</v>
      </c>
      <c r="E3412" s="3" t="s">
        <v>47</v>
      </c>
      <c r="F3412" s="3" t="s">
        <v>18</v>
      </c>
      <c r="G3412" s="3">
        <v>39</v>
      </c>
      <c r="H3412" s="3" t="s">
        <v>9</v>
      </c>
      <c r="I3412" s="3" t="s">
        <v>30</v>
      </c>
      <c r="J3412" s="3">
        <v>685</v>
      </c>
      <c r="K3412" s="3">
        <v>160</v>
      </c>
      <c r="L3412" s="3">
        <v>0</v>
      </c>
      <c r="M3412" s="4">
        <f>PI()*(K3412/2)^2/1000+PI()*(L3412/2)^2/1000</f>
        <v>20.106192982974676</v>
      </c>
      <c r="N3412" s="33">
        <v>0</v>
      </c>
      <c r="O3412" s="3">
        <v>4</v>
      </c>
      <c r="P3412" s="6">
        <v>7.65</v>
      </c>
      <c r="Q3412" s="6">
        <v>11.317</v>
      </c>
      <c r="R3412" s="6">
        <v>11.055999999999999</v>
      </c>
      <c r="S3412" s="6">
        <v>0</v>
      </c>
      <c r="T3412" s="6">
        <f>R3412-S3412</f>
        <v>11.055999999999999</v>
      </c>
      <c r="U3412" s="6">
        <v>11.262</v>
      </c>
      <c r="V3412" s="6">
        <f>U3412-S3412</f>
        <v>11.262</v>
      </c>
      <c r="W3412" s="6">
        <f>100 - (1 - (((U3412-T3412)/U3412)+(S3412/T3412)))*100</f>
        <v>1.8291600071035532</v>
      </c>
      <c r="X3412" s="13">
        <v>12.279</v>
      </c>
      <c r="Y3412" s="13">
        <f>(X3412-U3412)/U3412*100</f>
        <v>9.0303676078849175</v>
      </c>
      <c r="Z3412" s="14">
        <f>IF(W3412&gt;10,"NA",Y3412)</f>
        <v>9.0303676078849175</v>
      </c>
    </row>
    <row r="3413" spans="1:26" ht="19" x14ac:dyDescent="0.25">
      <c r="A3413" s="23">
        <v>3412</v>
      </c>
      <c r="B3413" s="5" t="s">
        <v>25</v>
      </c>
      <c r="C3413" s="3" t="s">
        <v>50</v>
      </c>
      <c r="D3413" s="3" t="s">
        <v>50</v>
      </c>
      <c r="E3413" s="3" t="s">
        <v>47</v>
      </c>
      <c r="F3413" s="3" t="s">
        <v>18</v>
      </c>
      <c r="G3413" s="3">
        <v>39</v>
      </c>
      <c r="H3413" s="3" t="s">
        <v>9</v>
      </c>
      <c r="I3413" s="3" t="s">
        <v>30</v>
      </c>
      <c r="J3413" s="3">
        <v>685</v>
      </c>
      <c r="K3413" s="3">
        <v>160</v>
      </c>
      <c r="L3413" s="3">
        <v>0</v>
      </c>
      <c r="M3413" s="4">
        <f>PI()*(K3413/2)^2/1000+PI()*(L3413/2)^2/1000</f>
        <v>20.106192982974676</v>
      </c>
      <c r="N3413" s="33">
        <v>0</v>
      </c>
      <c r="O3413" s="3">
        <v>5</v>
      </c>
      <c r="P3413" s="6">
        <v>7.7910000000000004</v>
      </c>
      <c r="Q3413" s="6">
        <v>12.257999999999999</v>
      </c>
      <c r="R3413" s="6">
        <v>11.926</v>
      </c>
      <c r="S3413" s="6">
        <v>0</v>
      </c>
      <c r="T3413" s="6">
        <f>R3413-S3413</f>
        <v>11.926</v>
      </c>
      <c r="U3413" s="6">
        <v>11.926</v>
      </c>
      <c r="V3413" s="6">
        <f>U3413-S3413</f>
        <v>11.926</v>
      </c>
      <c r="W3413" s="6">
        <f>100 - (1 - (((U3413-T3413)/U3413)+(S3413/T3413)))*100</f>
        <v>0</v>
      </c>
      <c r="X3413" s="13">
        <v>12.762</v>
      </c>
      <c r="Y3413" s="13">
        <f>(X3413-U3413)/U3413*100</f>
        <v>7.0098943484823097</v>
      </c>
      <c r="Z3413" s="14">
        <f>IF(W3413&gt;10,"NA",Y3413)</f>
        <v>7.0098943484823097</v>
      </c>
    </row>
    <row r="3414" spans="1:26" ht="19" x14ac:dyDescent="0.25">
      <c r="A3414" s="23">
        <v>3413</v>
      </c>
      <c r="B3414" s="5" t="s">
        <v>25</v>
      </c>
      <c r="C3414" s="3" t="s">
        <v>50</v>
      </c>
      <c r="D3414" s="3" t="s">
        <v>50</v>
      </c>
      <c r="E3414" s="3" t="s">
        <v>47</v>
      </c>
      <c r="F3414" s="3" t="s">
        <v>18</v>
      </c>
      <c r="G3414" s="3">
        <v>39</v>
      </c>
      <c r="H3414" s="3" t="s">
        <v>9</v>
      </c>
      <c r="I3414" s="3" t="s">
        <v>30</v>
      </c>
      <c r="J3414" s="3">
        <v>685</v>
      </c>
      <c r="K3414" s="3">
        <v>160</v>
      </c>
      <c r="L3414" s="3">
        <v>0</v>
      </c>
      <c r="M3414" s="4">
        <f>PI()*(K3414/2)^2/1000+PI()*(L3414/2)^2/1000</f>
        <v>20.106192982974676</v>
      </c>
      <c r="N3414" s="33">
        <v>0</v>
      </c>
      <c r="O3414" s="3">
        <v>6</v>
      </c>
      <c r="P3414" s="6">
        <v>8.7159999999999993</v>
      </c>
      <c r="Q3414" s="6">
        <v>15.954000000000001</v>
      </c>
      <c r="R3414" s="6">
        <v>15.641999999999999</v>
      </c>
      <c r="S3414" s="6">
        <v>0</v>
      </c>
      <c r="T3414" s="6">
        <f>R3414-S3414</f>
        <v>15.641999999999999</v>
      </c>
      <c r="U3414" s="6">
        <v>15.641999999999999</v>
      </c>
      <c r="V3414" s="6">
        <f>U3414-S3414</f>
        <v>15.641999999999999</v>
      </c>
      <c r="W3414" s="6">
        <f>100 - (1 - (((U3414-T3414)/U3414)+(S3414/T3414)))*100</f>
        <v>0</v>
      </c>
      <c r="X3414" s="13">
        <v>16.776</v>
      </c>
      <c r="Y3414" s="13">
        <f>(X3414-U3414)/U3414*100</f>
        <v>7.2497123130034549</v>
      </c>
      <c r="Z3414" s="14">
        <f>IF(W3414&gt;10,"NA",Y3414)</f>
        <v>7.2497123130034549</v>
      </c>
    </row>
    <row r="3415" spans="1:26" ht="19" x14ac:dyDescent="0.25">
      <c r="A3415" s="23">
        <v>3414</v>
      </c>
      <c r="B3415" s="5" t="s">
        <v>25</v>
      </c>
      <c r="C3415" s="3" t="s">
        <v>50</v>
      </c>
      <c r="D3415" s="3" t="s">
        <v>50</v>
      </c>
      <c r="E3415" s="3" t="s">
        <v>47</v>
      </c>
      <c r="F3415" s="3" t="s">
        <v>18</v>
      </c>
      <c r="G3415" s="3">
        <v>39</v>
      </c>
      <c r="H3415" s="3" t="s">
        <v>9</v>
      </c>
      <c r="I3415" s="3" t="s">
        <v>30</v>
      </c>
      <c r="J3415" s="3">
        <v>685</v>
      </c>
      <c r="K3415" s="3">
        <v>160</v>
      </c>
      <c r="L3415" s="3">
        <v>0</v>
      </c>
      <c r="M3415" s="4">
        <f>PI()*(K3415/2)^2/1000+PI()*(L3415/2)^2/1000</f>
        <v>20.106192982974676</v>
      </c>
      <c r="N3415" s="33">
        <v>0</v>
      </c>
      <c r="O3415" s="3">
        <v>7</v>
      </c>
      <c r="P3415" s="6">
        <v>7.7530000000000001</v>
      </c>
      <c r="Q3415" s="6">
        <v>11.686</v>
      </c>
      <c r="R3415" s="6">
        <v>11.413</v>
      </c>
      <c r="S3415" s="6">
        <v>0</v>
      </c>
      <c r="T3415" s="6">
        <f>R3415-S3415</f>
        <v>11.413</v>
      </c>
      <c r="U3415" s="6">
        <v>12.747</v>
      </c>
      <c r="V3415" s="6">
        <f>U3415-S3415</f>
        <v>12.747</v>
      </c>
      <c r="W3415" s="6">
        <f>100 - (1 - (((U3415-T3415)/U3415)+(S3415/T3415)))*100</f>
        <v>10.465207499803881</v>
      </c>
      <c r="X3415" s="13">
        <v>13.433</v>
      </c>
      <c r="Y3415" s="13">
        <f>(X3415-U3415)/U3415*100</f>
        <v>5.3816584294343768</v>
      </c>
      <c r="Z3415" s="14" t="str">
        <f>IF(W3415&gt;10,"NA",Y3415)</f>
        <v>NA</v>
      </c>
    </row>
    <row r="3416" spans="1:26" ht="19" x14ac:dyDescent="0.25">
      <c r="A3416" s="23">
        <v>3415</v>
      </c>
      <c r="B3416" s="5" t="s">
        <v>25</v>
      </c>
      <c r="C3416" s="3" t="s">
        <v>50</v>
      </c>
      <c r="D3416" s="3" t="s">
        <v>50</v>
      </c>
      <c r="E3416" s="3" t="s">
        <v>47</v>
      </c>
      <c r="F3416" s="3" t="s">
        <v>18</v>
      </c>
      <c r="G3416" s="3">
        <v>39</v>
      </c>
      <c r="H3416" s="3" t="s">
        <v>17</v>
      </c>
      <c r="I3416" s="3" t="s">
        <v>30</v>
      </c>
      <c r="J3416" s="3">
        <v>685</v>
      </c>
      <c r="K3416" s="3">
        <v>160</v>
      </c>
      <c r="L3416" s="3">
        <v>0</v>
      </c>
      <c r="M3416" s="4">
        <f>PI()*(K3416/2)^2/1000+PI()*(L3416/2)^2/1000</f>
        <v>20.106192982974676</v>
      </c>
      <c r="N3416" s="33">
        <v>0</v>
      </c>
      <c r="O3416" s="3">
        <v>1</v>
      </c>
      <c r="P3416" s="6">
        <v>2.3730000000000002</v>
      </c>
      <c r="Q3416" s="6">
        <v>1.4139999999999999</v>
      </c>
      <c r="R3416" s="6">
        <v>1.228</v>
      </c>
      <c r="S3416" s="6">
        <v>0</v>
      </c>
      <c r="T3416" s="6">
        <f>R3416-S3416</f>
        <v>1.228</v>
      </c>
      <c r="U3416" s="6">
        <v>1.228</v>
      </c>
      <c r="V3416" s="6">
        <f>U3416-S3416</f>
        <v>1.228</v>
      </c>
      <c r="W3416" s="6">
        <f>100 - (1 - (((U3416-T3416)/U3416)+(S3416/T3416)))*100</f>
        <v>0</v>
      </c>
      <c r="X3416" s="13">
        <v>1.29</v>
      </c>
      <c r="Y3416" s="13">
        <f>(X3416-U3416)/U3416*100</f>
        <v>5.0488599348534242</v>
      </c>
      <c r="Z3416" s="14">
        <f>IF(W3416&gt;10,"NA",Y3416)</f>
        <v>5.0488599348534242</v>
      </c>
    </row>
    <row r="3417" spans="1:26" ht="19" x14ac:dyDescent="0.25">
      <c r="A3417" s="23">
        <v>3416</v>
      </c>
      <c r="B3417" s="5" t="s">
        <v>25</v>
      </c>
      <c r="C3417" s="3" t="s">
        <v>50</v>
      </c>
      <c r="D3417" s="3" t="s">
        <v>50</v>
      </c>
      <c r="E3417" s="3" t="s">
        <v>47</v>
      </c>
      <c r="F3417" s="3" t="s">
        <v>18</v>
      </c>
      <c r="G3417" s="3">
        <v>39</v>
      </c>
      <c r="H3417" s="3" t="s">
        <v>17</v>
      </c>
      <c r="I3417" s="3" t="s">
        <v>30</v>
      </c>
      <c r="J3417" s="3">
        <v>685</v>
      </c>
      <c r="K3417" s="3">
        <v>160</v>
      </c>
      <c r="L3417" s="3">
        <v>0</v>
      </c>
      <c r="M3417" s="4">
        <f>PI()*(K3417/2)^2/1000+PI()*(L3417/2)^2/1000</f>
        <v>20.106192982974676</v>
      </c>
      <c r="N3417" s="33">
        <v>0</v>
      </c>
      <c r="O3417" s="3">
        <v>2</v>
      </c>
      <c r="P3417" s="6">
        <v>4.5359999999999996</v>
      </c>
      <c r="Q3417" s="6">
        <v>3.2719999999999998</v>
      </c>
      <c r="R3417" s="6">
        <v>2.992</v>
      </c>
      <c r="S3417" s="6">
        <v>0</v>
      </c>
      <c r="T3417" s="6">
        <f>R3417-S3417</f>
        <v>2.992</v>
      </c>
      <c r="U3417" s="6">
        <v>3.8090000000000002</v>
      </c>
      <c r="V3417" s="6">
        <f>U3417-S3417</f>
        <v>3.8090000000000002</v>
      </c>
      <c r="W3417" s="6">
        <f>100 - (1 - (((U3417-T3417)/U3417)+(S3417/T3417)))*100</f>
        <v>21.449199264898922</v>
      </c>
      <c r="X3417" s="13">
        <v>3.8639999999999999</v>
      </c>
      <c r="Y3417" s="13">
        <f>(X3417-U3417)/U3417*100</f>
        <v>1.4439485429246446</v>
      </c>
      <c r="Z3417" s="14" t="str">
        <f>IF(W3417&gt;10,"NA",Y3417)</f>
        <v>NA</v>
      </c>
    </row>
    <row r="3418" spans="1:26" ht="19" x14ac:dyDescent="0.25">
      <c r="A3418" s="23">
        <v>3417</v>
      </c>
      <c r="B3418" s="5" t="s">
        <v>25</v>
      </c>
      <c r="C3418" s="3" t="s">
        <v>50</v>
      </c>
      <c r="D3418" s="3" t="s">
        <v>50</v>
      </c>
      <c r="E3418" s="3" t="s">
        <v>47</v>
      </c>
      <c r="F3418" s="3" t="s">
        <v>18</v>
      </c>
      <c r="G3418" s="3">
        <v>39</v>
      </c>
      <c r="H3418" s="3" t="s">
        <v>17</v>
      </c>
      <c r="I3418" s="3" t="s">
        <v>30</v>
      </c>
      <c r="J3418" s="3">
        <v>685</v>
      </c>
      <c r="K3418" s="3">
        <v>160</v>
      </c>
      <c r="L3418" s="3">
        <v>0</v>
      </c>
      <c r="M3418" s="4">
        <f>PI()*(K3418/2)^2/1000+PI()*(L3418/2)^2/1000</f>
        <v>20.106192982974676</v>
      </c>
      <c r="N3418" s="33">
        <v>0</v>
      </c>
      <c r="O3418" s="3">
        <v>3</v>
      </c>
      <c r="P3418" s="6">
        <v>7.0940000000000003</v>
      </c>
      <c r="Q3418" s="6">
        <v>12.433999999999999</v>
      </c>
      <c r="R3418" s="6">
        <v>12.071999999999999</v>
      </c>
      <c r="S3418" s="6">
        <v>0</v>
      </c>
      <c r="T3418" s="6">
        <f>R3418-S3418</f>
        <v>12.071999999999999</v>
      </c>
      <c r="U3418" s="6">
        <v>12.456</v>
      </c>
      <c r="V3418" s="6">
        <f>U3418-S3418</f>
        <v>12.456</v>
      </c>
      <c r="W3418" s="6">
        <f>100 - (1 - (((U3418-T3418)/U3418)+(S3418/T3418)))*100</f>
        <v>3.0828516377649322</v>
      </c>
      <c r="X3418" s="13">
        <v>12.802</v>
      </c>
      <c r="Y3418" s="13">
        <f>(X3418-U3418)/U3418*100</f>
        <v>2.7777777777777786</v>
      </c>
      <c r="Z3418" s="14">
        <f>IF(W3418&gt;10,"NA",Y3418)</f>
        <v>2.7777777777777786</v>
      </c>
    </row>
    <row r="3419" spans="1:26" ht="19" x14ac:dyDescent="0.25">
      <c r="A3419" s="23">
        <v>3418</v>
      </c>
      <c r="B3419" s="5" t="s">
        <v>25</v>
      </c>
      <c r="C3419" s="3" t="s">
        <v>50</v>
      </c>
      <c r="D3419" s="3" t="s">
        <v>50</v>
      </c>
      <c r="E3419" s="3" t="s">
        <v>47</v>
      </c>
      <c r="F3419" s="3" t="s">
        <v>18</v>
      </c>
      <c r="G3419" s="3">
        <v>39</v>
      </c>
      <c r="H3419" s="3" t="s">
        <v>17</v>
      </c>
      <c r="I3419" s="3" t="s">
        <v>30</v>
      </c>
      <c r="J3419" s="3">
        <v>685</v>
      </c>
      <c r="K3419" s="3">
        <v>160</v>
      </c>
      <c r="L3419" s="3">
        <v>0</v>
      </c>
      <c r="M3419" s="4">
        <f>PI()*(K3419/2)^2/1000+PI()*(L3419/2)^2/1000</f>
        <v>20.106192982974676</v>
      </c>
      <c r="N3419" s="33">
        <v>0</v>
      </c>
      <c r="O3419" s="3">
        <v>4</v>
      </c>
      <c r="P3419" s="6">
        <v>7.093</v>
      </c>
      <c r="Q3419" s="6">
        <v>11.305</v>
      </c>
      <c r="R3419" s="6">
        <v>11.013</v>
      </c>
      <c r="S3419" s="6">
        <v>0</v>
      </c>
      <c r="T3419" s="6">
        <f>R3419-S3419</f>
        <v>11.013</v>
      </c>
      <c r="U3419" s="6">
        <v>11.212999999999999</v>
      </c>
      <c r="V3419" s="6">
        <f>U3419-S3419</f>
        <v>11.212999999999999</v>
      </c>
      <c r="W3419" s="6">
        <f>100 - (1 - (((U3419-T3419)/U3419)+(S3419/T3419)))*100</f>
        <v>1.7836439846606567</v>
      </c>
      <c r="X3419" s="13">
        <v>11.757999999999999</v>
      </c>
      <c r="Y3419" s="13">
        <f>(X3419-U3419)/U3419*100</f>
        <v>4.8604298582003027</v>
      </c>
      <c r="Z3419" s="14">
        <f>IF(W3419&gt;10,"NA",Y3419)</f>
        <v>4.8604298582003027</v>
      </c>
    </row>
    <row r="3420" spans="1:26" ht="19" x14ac:dyDescent="0.25">
      <c r="A3420" s="23">
        <v>3419</v>
      </c>
      <c r="B3420" s="5" t="s">
        <v>25</v>
      </c>
      <c r="C3420" s="3" t="s">
        <v>50</v>
      </c>
      <c r="D3420" s="3" t="s">
        <v>50</v>
      </c>
      <c r="E3420" s="3" t="s">
        <v>47</v>
      </c>
      <c r="F3420" s="3" t="s">
        <v>18</v>
      </c>
      <c r="G3420" s="3">
        <v>39</v>
      </c>
      <c r="H3420" s="3" t="s">
        <v>17</v>
      </c>
      <c r="I3420" s="3" t="s">
        <v>30</v>
      </c>
      <c r="J3420" s="3">
        <v>685</v>
      </c>
      <c r="K3420" s="3">
        <v>160</v>
      </c>
      <c r="L3420" s="3">
        <v>0</v>
      </c>
      <c r="M3420" s="4">
        <f>PI()*(K3420/2)^2/1000+PI()*(L3420/2)^2/1000</f>
        <v>20.106192982974676</v>
      </c>
      <c r="N3420" s="33">
        <v>0</v>
      </c>
      <c r="O3420" s="3">
        <v>5</v>
      </c>
      <c r="P3420" s="6">
        <v>5.7249999999999996</v>
      </c>
      <c r="Q3420" s="6">
        <v>10.755000000000001</v>
      </c>
      <c r="R3420" s="6">
        <v>10.444000000000001</v>
      </c>
      <c r="S3420" s="6">
        <v>0</v>
      </c>
      <c r="T3420" s="6">
        <f>R3420-S3420</f>
        <v>10.444000000000001</v>
      </c>
      <c r="U3420" s="6">
        <v>10.444000000000001</v>
      </c>
      <c r="V3420" s="6">
        <f>U3420-S3420</f>
        <v>10.444000000000001</v>
      </c>
      <c r="W3420" s="6">
        <f>100 - (1 - (((U3420-T3420)/U3420)+(S3420/T3420)))*100</f>
        <v>0</v>
      </c>
      <c r="X3420" s="13">
        <v>10.544</v>
      </c>
      <c r="Y3420" s="13">
        <f>(X3420-U3420)/U3420*100</f>
        <v>0.95748755266181185</v>
      </c>
      <c r="Z3420" s="14">
        <f>IF(W3420&gt;10,"NA",Y3420)</f>
        <v>0.95748755266181185</v>
      </c>
    </row>
    <row r="3421" spans="1:26" ht="19" x14ac:dyDescent="0.25">
      <c r="A3421" s="23">
        <v>3420</v>
      </c>
      <c r="B3421" s="5" t="s">
        <v>25</v>
      </c>
      <c r="C3421" s="3" t="s">
        <v>50</v>
      </c>
      <c r="D3421" s="3" t="s">
        <v>50</v>
      </c>
      <c r="E3421" s="3" t="s">
        <v>47</v>
      </c>
      <c r="F3421" s="3" t="s">
        <v>18</v>
      </c>
      <c r="G3421" s="3">
        <v>39</v>
      </c>
      <c r="H3421" s="3" t="s">
        <v>17</v>
      </c>
      <c r="I3421" s="3" t="s">
        <v>30</v>
      </c>
      <c r="J3421" s="3">
        <v>685</v>
      </c>
      <c r="K3421" s="3">
        <v>160</v>
      </c>
      <c r="L3421" s="3">
        <v>0</v>
      </c>
      <c r="M3421" s="4">
        <f>PI()*(K3421/2)^2/1000+PI()*(L3421/2)^2/1000</f>
        <v>20.106192982974676</v>
      </c>
      <c r="N3421" s="33">
        <v>0</v>
      </c>
      <c r="O3421" s="3">
        <v>6</v>
      </c>
      <c r="P3421" s="6">
        <v>6.5410000000000004</v>
      </c>
      <c r="Q3421" s="6">
        <v>10.092000000000001</v>
      </c>
      <c r="R3421" s="6">
        <v>9.7539999999999996</v>
      </c>
      <c r="S3421" s="6">
        <v>0</v>
      </c>
      <c r="T3421" s="6">
        <f>R3421-S3421</f>
        <v>9.7539999999999996</v>
      </c>
      <c r="U3421" s="6">
        <v>9.7989999999999995</v>
      </c>
      <c r="V3421" s="6">
        <f>U3421-S3421</f>
        <v>9.7989999999999995</v>
      </c>
      <c r="W3421" s="6">
        <f>100 - (1 - (((U3421-T3421)/U3421)+(S3421/T3421)))*100</f>
        <v>0.45923053372793277</v>
      </c>
      <c r="X3421" s="13">
        <v>10.242000000000001</v>
      </c>
      <c r="Y3421" s="13">
        <f>(X3421-U3421)/U3421*100</f>
        <v>4.5208694764772055</v>
      </c>
      <c r="Z3421" s="14">
        <f>IF(W3421&gt;10,"NA",Y3421)</f>
        <v>4.5208694764772055</v>
      </c>
    </row>
    <row r="3422" spans="1:26" ht="19" x14ac:dyDescent="0.25">
      <c r="A3422" s="23">
        <v>3421</v>
      </c>
      <c r="B3422" s="5" t="s">
        <v>25</v>
      </c>
      <c r="C3422" s="3" t="s">
        <v>50</v>
      </c>
      <c r="D3422" s="3" t="s">
        <v>50</v>
      </c>
      <c r="E3422" s="3" t="s">
        <v>47</v>
      </c>
      <c r="F3422" s="3" t="s">
        <v>18</v>
      </c>
      <c r="G3422" s="3">
        <v>39</v>
      </c>
      <c r="H3422" s="3" t="s">
        <v>17</v>
      </c>
      <c r="I3422" s="3" t="s">
        <v>30</v>
      </c>
      <c r="J3422" s="3">
        <v>685</v>
      </c>
      <c r="K3422" s="3">
        <v>160</v>
      </c>
      <c r="L3422" s="3">
        <v>0</v>
      </c>
      <c r="M3422" s="4">
        <f>PI()*(K3422/2)^2/1000+PI()*(L3422/2)^2/1000</f>
        <v>20.106192982974676</v>
      </c>
      <c r="N3422" s="33">
        <v>0</v>
      </c>
      <c r="O3422" s="3">
        <v>7</v>
      </c>
      <c r="P3422" s="6">
        <v>7.4539999999999997</v>
      </c>
      <c r="Q3422" s="6">
        <v>11.106</v>
      </c>
      <c r="R3422" s="6">
        <v>10.847</v>
      </c>
      <c r="S3422" s="6">
        <v>0</v>
      </c>
      <c r="T3422" s="6">
        <f>R3422-S3422</f>
        <v>10.847</v>
      </c>
      <c r="U3422" s="6">
        <v>11.468</v>
      </c>
      <c r="V3422" s="6">
        <f>U3422-S3422</f>
        <v>11.468</v>
      </c>
      <c r="W3422" s="6">
        <f>100 - (1 - (((U3422-T3422)/U3422)+(S3422/T3422)))*100</f>
        <v>5.4150680153470603</v>
      </c>
      <c r="X3422" s="13">
        <v>12.005000000000001</v>
      </c>
      <c r="Y3422" s="13">
        <f>(X3422-U3422)/U3422*100</f>
        <v>4.6825950470875553</v>
      </c>
      <c r="Z3422" s="14">
        <f>IF(W3422&gt;10,"NA",Y3422)</f>
        <v>4.6825950470875553</v>
      </c>
    </row>
    <row r="3423" spans="1:26" ht="19" x14ac:dyDescent="0.25">
      <c r="A3423" s="23">
        <v>3422</v>
      </c>
      <c r="B3423" s="5" t="s">
        <v>25</v>
      </c>
      <c r="C3423" s="3" t="s">
        <v>50</v>
      </c>
      <c r="D3423" s="3" t="s">
        <v>50</v>
      </c>
      <c r="E3423" s="3" t="s">
        <v>47</v>
      </c>
      <c r="F3423" s="3" t="s">
        <v>18</v>
      </c>
      <c r="G3423" s="3">
        <v>39</v>
      </c>
      <c r="H3423" s="3" t="s">
        <v>17</v>
      </c>
      <c r="I3423" s="3" t="s">
        <v>30</v>
      </c>
      <c r="J3423" s="3">
        <v>685</v>
      </c>
      <c r="K3423" s="3">
        <v>160</v>
      </c>
      <c r="L3423" s="3">
        <v>0</v>
      </c>
      <c r="M3423" s="4">
        <f>PI()*(K3423/2)^2/1000+PI()*(L3423/2)^2/1000</f>
        <v>20.106192982974676</v>
      </c>
      <c r="N3423" s="33">
        <v>0</v>
      </c>
      <c r="O3423" s="3">
        <v>8</v>
      </c>
      <c r="P3423" s="6">
        <v>4.8810000000000002</v>
      </c>
      <c r="Q3423" s="6">
        <v>9.1839999999999993</v>
      </c>
      <c r="R3423" s="6">
        <v>8.8629999999999995</v>
      </c>
      <c r="S3423" s="6">
        <v>0</v>
      </c>
      <c r="T3423" s="6">
        <f>R3423-S3423</f>
        <v>8.8629999999999995</v>
      </c>
      <c r="U3423" s="6">
        <v>8.8879999999999999</v>
      </c>
      <c r="V3423" s="6">
        <f>U3423-S3423</f>
        <v>8.8879999999999999</v>
      </c>
      <c r="W3423" s="6">
        <f>100 - (1 - (((U3423-T3423)/U3423)+(S3423/T3423)))*100</f>
        <v>0.28127812781278294</v>
      </c>
      <c r="X3423" s="13">
        <v>8.9589999999999996</v>
      </c>
      <c r="Y3423" s="13">
        <f>(X3423-U3423)/U3423*100</f>
        <v>0.79882988298829583</v>
      </c>
      <c r="Z3423" s="14">
        <f>IF(W3423&gt;10,"NA",Y3423)</f>
        <v>0.79882988298829583</v>
      </c>
    </row>
    <row r="3424" spans="1:26" ht="19" x14ac:dyDescent="0.25">
      <c r="A3424" s="23">
        <v>3423</v>
      </c>
      <c r="B3424" s="5" t="s">
        <v>25</v>
      </c>
      <c r="C3424" s="3" t="s">
        <v>50</v>
      </c>
      <c r="D3424" s="3" t="s">
        <v>50</v>
      </c>
      <c r="E3424" s="3" t="s">
        <v>47</v>
      </c>
      <c r="F3424" s="3" t="s">
        <v>18</v>
      </c>
      <c r="G3424" s="3">
        <v>39</v>
      </c>
      <c r="H3424" s="3" t="s">
        <v>17</v>
      </c>
      <c r="I3424" s="3" t="s">
        <v>30</v>
      </c>
      <c r="J3424" s="3">
        <v>685</v>
      </c>
      <c r="K3424" s="3">
        <v>160</v>
      </c>
      <c r="L3424" s="3">
        <v>0</v>
      </c>
      <c r="M3424" s="4">
        <f>PI()*(K3424/2)^2/1000+PI()*(L3424/2)^2/1000</f>
        <v>20.106192982974676</v>
      </c>
      <c r="N3424" s="33">
        <v>0</v>
      </c>
      <c r="O3424" s="3">
        <v>9</v>
      </c>
      <c r="P3424" s="6">
        <v>6.6239999999999997</v>
      </c>
      <c r="Q3424" s="6">
        <v>12.98</v>
      </c>
      <c r="R3424" s="6">
        <v>12.628</v>
      </c>
      <c r="S3424" s="6">
        <v>0</v>
      </c>
      <c r="T3424" s="6">
        <f>R3424-S3424</f>
        <v>12.628</v>
      </c>
      <c r="U3424" s="6">
        <v>12.628</v>
      </c>
      <c r="V3424" s="6">
        <f>U3424-S3424</f>
        <v>12.628</v>
      </c>
      <c r="W3424" s="6">
        <f>100 - (1 - (((U3424-T3424)/U3424)+(S3424/T3424)))*100</f>
        <v>0</v>
      </c>
      <c r="X3424" s="13">
        <v>12.92</v>
      </c>
      <c r="Y3424" s="13">
        <f>(X3424-U3424)/U3424*100</f>
        <v>2.3123218245169448</v>
      </c>
      <c r="Z3424" s="14">
        <f>IF(W3424&gt;10,"NA",Y3424)</f>
        <v>2.3123218245169448</v>
      </c>
    </row>
    <row r="3425" spans="1:26" ht="19" x14ac:dyDescent="0.25">
      <c r="A3425" s="23">
        <v>3424</v>
      </c>
      <c r="B3425" s="5" t="s">
        <v>25</v>
      </c>
      <c r="C3425" s="3" t="s">
        <v>50</v>
      </c>
      <c r="D3425" s="3" t="s">
        <v>50</v>
      </c>
      <c r="E3425" s="3" t="s">
        <v>47</v>
      </c>
      <c r="F3425" s="3" t="s">
        <v>18</v>
      </c>
      <c r="G3425" s="3">
        <v>39</v>
      </c>
      <c r="H3425" s="3" t="s">
        <v>17</v>
      </c>
      <c r="I3425" s="3" t="s">
        <v>30</v>
      </c>
      <c r="J3425" s="3">
        <v>685</v>
      </c>
      <c r="K3425" s="3">
        <v>160</v>
      </c>
      <c r="L3425" s="3">
        <v>0</v>
      </c>
      <c r="M3425" s="4">
        <f>PI()*(K3425/2)^2/1000+PI()*(L3425/2)^2/1000</f>
        <v>20.106192982974676</v>
      </c>
      <c r="N3425" s="33">
        <v>0</v>
      </c>
      <c r="O3425" s="3">
        <v>10</v>
      </c>
      <c r="P3425" s="6">
        <v>7.6669999999999998</v>
      </c>
      <c r="Q3425" s="6">
        <v>12.698</v>
      </c>
      <c r="R3425" s="6">
        <v>12.446</v>
      </c>
      <c r="S3425" s="6">
        <v>0</v>
      </c>
      <c r="T3425" s="6">
        <f>R3425-S3425</f>
        <v>12.446</v>
      </c>
      <c r="U3425" s="6">
        <v>12.497</v>
      </c>
      <c r="V3425" s="6">
        <f>U3425-S3425</f>
        <v>12.497</v>
      </c>
      <c r="W3425" s="6">
        <f>100 - (1 - (((U3425-T3425)/U3425)+(S3425/T3425)))*100</f>
        <v>0.40809794350644779</v>
      </c>
      <c r="X3425" s="13">
        <v>13.065</v>
      </c>
      <c r="Y3425" s="13">
        <f>(X3425-U3425)/U3425*100</f>
        <v>4.5450908217972286</v>
      </c>
      <c r="Z3425" s="14">
        <f>IF(W3425&gt;10,"NA",Y3425)</f>
        <v>4.5450908217972286</v>
      </c>
    </row>
    <row r="3426" spans="1:26" ht="19" x14ac:dyDescent="0.25">
      <c r="A3426" s="23">
        <v>3425</v>
      </c>
      <c r="B3426" s="5" t="s">
        <v>25</v>
      </c>
      <c r="C3426" s="3" t="s">
        <v>50</v>
      </c>
      <c r="D3426" s="3" t="s">
        <v>50</v>
      </c>
      <c r="E3426" s="3" t="s">
        <v>47</v>
      </c>
      <c r="F3426" s="3" t="s">
        <v>18</v>
      </c>
      <c r="G3426" s="3">
        <v>39</v>
      </c>
      <c r="H3426" s="3" t="s">
        <v>17</v>
      </c>
      <c r="I3426" s="3" t="s">
        <v>30</v>
      </c>
      <c r="J3426" s="3">
        <v>685</v>
      </c>
      <c r="K3426" s="3">
        <v>160</v>
      </c>
      <c r="L3426" s="3">
        <v>0</v>
      </c>
      <c r="M3426" s="4">
        <f>PI()*(K3426/2)^2/1000+PI()*(L3426/2)^2/1000</f>
        <v>20.106192982974676</v>
      </c>
      <c r="N3426" s="33">
        <v>0</v>
      </c>
      <c r="O3426" s="3">
        <v>11</v>
      </c>
      <c r="P3426" s="6">
        <v>6.4850000000000003</v>
      </c>
      <c r="Q3426" s="6">
        <v>10.753</v>
      </c>
      <c r="R3426" s="6">
        <v>10.423</v>
      </c>
      <c r="S3426" s="6">
        <v>0</v>
      </c>
      <c r="T3426" s="6">
        <f>R3426-S3426</f>
        <v>10.423</v>
      </c>
      <c r="U3426" s="6">
        <v>10.423</v>
      </c>
      <c r="V3426" s="6">
        <f>U3426-S3426</f>
        <v>10.423</v>
      </c>
      <c r="W3426" s="6">
        <f>100 - (1 - (((U3426-T3426)/U3426)+(S3426/T3426)))*100</f>
        <v>0</v>
      </c>
      <c r="X3426" s="13">
        <v>10.920999999999999</v>
      </c>
      <c r="Y3426" s="13">
        <f>(X3426-U3426)/U3426*100</f>
        <v>4.7778950398157853</v>
      </c>
      <c r="Z3426" s="14">
        <f>IF(W3426&gt;10,"NA",Y3426)</f>
        <v>4.7778950398157853</v>
      </c>
    </row>
    <row r="3427" spans="1:26" ht="19" x14ac:dyDescent="0.25">
      <c r="A3427" s="23">
        <v>3426</v>
      </c>
      <c r="B3427" s="5" t="s">
        <v>25</v>
      </c>
      <c r="C3427" s="3" t="s">
        <v>50</v>
      </c>
      <c r="D3427" s="3" t="s">
        <v>50</v>
      </c>
      <c r="E3427" s="3" t="s">
        <v>47</v>
      </c>
      <c r="F3427" s="3" t="s">
        <v>18</v>
      </c>
      <c r="G3427" s="3">
        <v>40</v>
      </c>
      <c r="H3427" s="3" t="s">
        <v>9</v>
      </c>
      <c r="I3427" s="3" t="s">
        <v>35</v>
      </c>
      <c r="J3427" s="3">
        <v>604</v>
      </c>
      <c r="K3427" s="3">
        <v>70</v>
      </c>
      <c r="L3427" s="3">
        <v>0</v>
      </c>
      <c r="M3427" s="4">
        <f>PI()*(K3427/2)^2/1000+PI()*(L3427/2)^2/1000</f>
        <v>3.8484510006474966</v>
      </c>
      <c r="N3427" s="33">
        <v>0</v>
      </c>
      <c r="O3427" s="3">
        <v>1</v>
      </c>
      <c r="P3427" s="6">
        <v>3.6760000000000002</v>
      </c>
      <c r="Q3427" s="6">
        <v>4.8289999999999997</v>
      </c>
      <c r="R3427" s="6">
        <v>4.6840000000000002</v>
      </c>
      <c r="S3427" s="6">
        <v>0</v>
      </c>
      <c r="T3427" s="6">
        <f>R3427-S3427</f>
        <v>4.6840000000000002</v>
      </c>
      <c r="U3427" s="6">
        <v>5.4960000000000004</v>
      </c>
      <c r="V3427" s="6">
        <f>U3427-S3427</f>
        <v>5.4960000000000004</v>
      </c>
      <c r="W3427" s="6">
        <f>100 - (1 - (((U3427-T3427)/U3427)+(S3427/T3427)))*100</f>
        <v>14.774381368267825</v>
      </c>
      <c r="X3427" s="13">
        <v>5.59</v>
      </c>
      <c r="Y3427" s="13">
        <f>(X3427-U3427)/U3427*100</f>
        <v>1.7103347889373981</v>
      </c>
      <c r="Z3427" s="14" t="str">
        <f>IF(W3427&gt;10,"NA",Y3427)</f>
        <v>NA</v>
      </c>
    </row>
    <row r="3428" spans="1:26" ht="19" x14ac:dyDescent="0.25">
      <c r="A3428" s="23">
        <v>3427</v>
      </c>
      <c r="B3428" s="5" t="s">
        <v>25</v>
      </c>
      <c r="C3428" s="3" t="s">
        <v>50</v>
      </c>
      <c r="D3428" s="3" t="s">
        <v>50</v>
      </c>
      <c r="E3428" s="3" t="s">
        <v>47</v>
      </c>
      <c r="F3428" s="3" t="s">
        <v>18</v>
      </c>
      <c r="G3428" s="3">
        <v>40</v>
      </c>
      <c r="H3428" s="3" t="s">
        <v>9</v>
      </c>
      <c r="I3428" s="3" t="s">
        <v>35</v>
      </c>
      <c r="J3428" s="3">
        <v>604</v>
      </c>
      <c r="K3428" s="3">
        <v>70</v>
      </c>
      <c r="L3428" s="3">
        <v>0</v>
      </c>
      <c r="M3428" s="4">
        <f>PI()*(K3428/2)^2/1000+PI()*(L3428/2)^2/1000</f>
        <v>3.8484510006474966</v>
      </c>
      <c r="N3428" s="33">
        <v>0</v>
      </c>
      <c r="O3428" s="3">
        <v>2</v>
      </c>
      <c r="P3428" s="6">
        <v>6.5380000000000003</v>
      </c>
      <c r="Q3428" s="6">
        <v>11.494999999999999</v>
      </c>
      <c r="R3428" s="6">
        <v>11.201000000000001</v>
      </c>
      <c r="S3428" s="6">
        <v>0</v>
      </c>
      <c r="T3428" s="6">
        <f>R3428-S3428</f>
        <v>11.201000000000001</v>
      </c>
      <c r="U3428" s="6">
        <v>11.201000000000001</v>
      </c>
      <c r="V3428" s="6">
        <f>U3428-S3428</f>
        <v>11.201000000000001</v>
      </c>
      <c r="W3428" s="6">
        <f>100 - (1 - (((U3428-T3428)/U3428)+(S3428/T3428)))*100</f>
        <v>0</v>
      </c>
      <c r="X3428" s="13">
        <v>11.502000000000001</v>
      </c>
      <c r="Y3428" s="13">
        <f>(X3428-U3428)/U3428*100</f>
        <v>2.687260066065531</v>
      </c>
      <c r="Z3428" s="14">
        <f>IF(W3428&gt;10,"NA",Y3428)</f>
        <v>2.687260066065531</v>
      </c>
    </row>
    <row r="3429" spans="1:26" ht="19" x14ac:dyDescent="0.25">
      <c r="A3429" s="23">
        <v>3428</v>
      </c>
      <c r="B3429" s="5" t="s">
        <v>25</v>
      </c>
      <c r="C3429" s="3" t="s">
        <v>50</v>
      </c>
      <c r="D3429" s="3" t="s">
        <v>50</v>
      </c>
      <c r="E3429" s="3" t="s">
        <v>47</v>
      </c>
      <c r="F3429" s="3" t="s">
        <v>18</v>
      </c>
      <c r="G3429" s="3">
        <v>40</v>
      </c>
      <c r="H3429" s="3" t="s">
        <v>9</v>
      </c>
      <c r="I3429" s="3" t="s">
        <v>35</v>
      </c>
      <c r="J3429" s="3">
        <v>604</v>
      </c>
      <c r="K3429" s="3">
        <v>70</v>
      </c>
      <c r="L3429" s="3">
        <v>0</v>
      </c>
      <c r="M3429" s="4">
        <f>PI()*(K3429/2)^2/1000+PI()*(L3429/2)^2/1000</f>
        <v>3.8484510006474966</v>
      </c>
      <c r="N3429" s="33">
        <v>0</v>
      </c>
      <c r="O3429" s="3">
        <v>3</v>
      </c>
      <c r="P3429" s="6">
        <v>5.86</v>
      </c>
      <c r="Q3429" s="6">
        <v>8.3360000000000003</v>
      </c>
      <c r="R3429" s="6">
        <v>8.0619999999999994</v>
      </c>
      <c r="S3429" s="6">
        <v>0</v>
      </c>
      <c r="T3429" s="6">
        <f>R3429-S3429</f>
        <v>8.0619999999999994</v>
      </c>
      <c r="U3429" s="6">
        <v>8.0619999999999994</v>
      </c>
      <c r="V3429" s="6">
        <f>U3429-S3429</f>
        <v>8.0619999999999994</v>
      </c>
      <c r="W3429" s="6">
        <f>100 - (1 - (((U3429-T3429)/U3429)+(S3429/T3429)))*100</f>
        <v>0</v>
      </c>
      <c r="X3429" s="13">
        <v>8.2309999999999999</v>
      </c>
      <c r="Y3429" s="13">
        <f>(X3429-U3429)/U3429*100</f>
        <v>2.0962540312577587</v>
      </c>
      <c r="Z3429" s="14">
        <f>IF(W3429&gt;10,"NA",Y3429)</f>
        <v>2.0962540312577587</v>
      </c>
    </row>
    <row r="3430" spans="1:26" ht="19" x14ac:dyDescent="0.25">
      <c r="A3430" s="23">
        <v>3429</v>
      </c>
      <c r="B3430" s="5" t="s">
        <v>25</v>
      </c>
      <c r="C3430" s="3" t="s">
        <v>50</v>
      </c>
      <c r="D3430" s="3" t="s">
        <v>50</v>
      </c>
      <c r="E3430" s="3" t="s">
        <v>47</v>
      </c>
      <c r="F3430" s="3" t="s">
        <v>18</v>
      </c>
      <c r="G3430" s="3">
        <v>40</v>
      </c>
      <c r="H3430" s="3" t="s">
        <v>9</v>
      </c>
      <c r="I3430" s="3" t="s">
        <v>35</v>
      </c>
      <c r="J3430" s="3">
        <v>604</v>
      </c>
      <c r="K3430" s="3">
        <v>70</v>
      </c>
      <c r="L3430" s="3">
        <v>0</v>
      </c>
      <c r="M3430" s="4">
        <f>PI()*(K3430/2)^2/1000+PI()*(L3430/2)^2/1000</f>
        <v>3.8484510006474966</v>
      </c>
      <c r="N3430" s="33">
        <v>0</v>
      </c>
      <c r="O3430" s="3">
        <v>4</v>
      </c>
      <c r="P3430" s="6">
        <v>5.6589999999999998</v>
      </c>
      <c r="Q3430" s="6">
        <v>6.2549999999999999</v>
      </c>
      <c r="R3430" s="6">
        <v>5.9960000000000004</v>
      </c>
      <c r="S3430" s="6">
        <v>0</v>
      </c>
      <c r="T3430" s="6">
        <f>R3430-S3430</f>
        <v>5.9960000000000004</v>
      </c>
      <c r="U3430" s="6">
        <v>6.8120000000000003</v>
      </c>
      <c r="V3430" s="6">
        <f>U3430-S3430</f>
        <v>6.8120000000000003</v>
      </c>
      <c r="W3430" s="6">
        <f>100 - (1 - (((U3430-T3430)/U3430)+(S3430/T3430)))*100</f>
        <v>11.978860833822665</v>
      </c>
      <c r="X3430" s="13">
        <v>6.94</v>
      </c>
      <c r="Y3430" s="13">
        <f>(X3430-U3430)/U3430*100</f>
        <v>1.879036993540812</v>
      </c>
      <c r="Z3430" s="14" t="str">
        <f>IF(W3430&gt;10,"NA",Y3430)</f>
        <v>NA</v>
      </c>
    </row>
    <row r="3431" spans="1:26" ht="19" x14ac:dyDescent="0.25">
      <c r="A3431" s="23">
        <v>3430</v>
      </c>
      <c r="B3431" s="5" t="s">
        <v>25</v>
      </c>
      <c r="C3431" s="3" t="s">
        <v>50</v>
      </c>
      <c r="D3431" s="3" t="s">
        <v>50</v>
      </c>
      <c r="E3431" s="3" t="s">
        <v>47</v>
      </c>
      <c r="F3431" s="3" t="s">
        <v>18</v>
      </c>
      <c r="G3431" s="3">
        <v>40</v>
      </c>
      <c r="H3431" s="3" t="s">
        <v>9</v>
      </c>
      <c r="I3431" s="3" t="s">
        <v>35</v>
      </c>
      <c r="J3431" s="3">
        <v>604</v>
      </c>
      <c r="K3431" s="3">
        <v>70</v>
      </c>
      <c r="L3431" s="3">
        <v>0</v>
      </c>
      <c r="M3431" s="4">
        <f>PI()*(K3431/2)^2/1000+PI()*(L3431/2)^2/1000</f>
        <v>3.8484510006474966</v>
      </c>
      <c r="N3431" s="33">
        <v>0</v>
      </c>
      <c r="O3431" s="3">
        <v>5</v>
      </c>
      <c r="P3431" s="6" t="s">
        <v>13</v>
      </c>
      <c r="Q3431" s="6">
        <v>3.8330000000000002</v>
      </c>
      <c r="R3431" s="6">
        <v>3.605</v>
      </c>
      <c r="S3431" s="6">
        <v>0</v>
      </c>
      <c r="T3431" s="6">
        <f>R3431-S3431</f>
        <v>3.605</v>
      </c>
      <c r="U3431" s="6">
        <v>6.3</v>
      </c>
      <c r="V3431" s="6">
        <f>U3431-S3431</f>
        <v>6.3</v>
      </c>
      <c r="W3431" s="6">
        <f>100 - (1 - (((U3431-T3431)/U3431)+(S3431/T3431)))*100</f>
        <v>42.777777777777779</v>
      </c>
      <c r="X3431" s="13">
        <v>6.3819999999999997</v>
      </c>
      <c r="Y3431" s="13">
        <f>(X3431-U3431)/U3431*100</f>
        <v>1.3015873015872992</v>
      </c>
      <c r="Z3431" s="14" t="str">
        <f>IF(W3431&gt;10,"NA",Y3431)</f>
        <v>NA</v>
      </c>
    </row>
    <row r="3432" spans="1:26" ht="19" x14ac:dyDescent="0.25">
      <c r="A3432" s="23">
        <v>3431</v>
      </c>
      <c r="B3432" s="5" t="s">
        <v>25</v>
      </c>
      <c r="C3432" s="3" t="s">
        <v>50</v>
      </c>
      <c r="D3432" s="3" t="s">
        <v>50</v>
      </c>
      <c r="E3432" s="3" t="s">
        <v>47</v>
      </c>
      <c r="F3432" s="3" t="s">
        <v>18</v>
      </c>
      <c r="G3432" s="3">
        <v>40</v>
      </c>
      <c r="H3432" s="3" t="s">
        <v>9</v>
      </c>
      <c r="I3432" s="3" t="s">
        <v>35</v>
      </c>
      <c r="J3432" s="3">
        <v>604</v>
      </c>
      <c r="K3432" s="3">
        <v>70</v>
      </c>
      <c r="L3432" s="3">
        <v>0</v>
      </c>
      <c r="M3432" s="4">
        <f>PI()*(K3432/2)^2/1000+PI()*(L3432/2)^2/1000</f>
        <v>3.8484510006474966</v>
      </c>
      <c r="N3432" s="33">
        <v>0</v>
      </c>
      <c r="O3432" s="3">
        <v>6</v>
      </c>
      <c r="P3432" s="6">
        <v>5.1769999999999996</v>
      </c>
      <c r="Q3432" s="6">
        <v>6.5960000000000001</v>
      </c>
      <c r="R3432" s="6">
        <v>6.3609999999999998</v>
      </c>
      <c r="S3432" s="6">
        <v>0</v>
      </c>
      <c r="T3432" s="6">
        <f>R3432-S3432</f>
        <v>6.3609999999999998</v>
      </c>
      <c r="U3432" s="6">
        <v>6.7709999999999999</v>
      </c>
      <c r="V3432" s="6">
        <f>U3432-S3432</f>
        <v>6.7709999999999999</v>
      </c>
      <c r="W3432" s="6">
        <f>100 - (1 - (((U3432-T3432)/U3432)+(S3432/T3432)))*100</f>
        <v>6.0552355634322765</v>
      </c>
      <c r="X3432" s="13">
        <v>6.8860000000000001</v>
      </c>
      <c r="Y3432" s="13">
        <f>(X3432-U3432)/U3432*100</f>
        <v>1.6984197312066196</v>
      </c>
      <c r="Z3432" s="14">
        <f>IF(W3432&gt;10,"NA",Y3432)</f>
        <v>1.6984197312066196</v>
      </c>
    </row>
    <row r="3433" spans="1:26" ht="19" x14ac:dyDescent="0.25">
      <c r="A3433" s="23">
        <v>3432</v>
      </c>
      <c r="B3433" s="5" t="s">
        <v>25</v>
      </c>
      <c r="C3433" s="3" t="s">
        <v>50</v>
      </c>
      <c r="D3433" s="3" t="s">
        <v>50</v>
      </c>
      <c r="E3433" s="3" t="s">
        <v>47</v>
      </c>
      <c r="F3433" s="3" t="s">
        <v>18</v>
      </c>
      <c r="G3433" s="3">
        <v>40</v>
      </c>
      <c r="H3433" s="3" t="s">
        <v>9</v>
      </c>
      <c r="I3433" s="3" t="s">
        <v>35</v>
      </c>
      <c r="J3433" s="3">
        <v>604</v>
      </c>
      <c r="K3433" s="3">
        <v>70</v>
      </c>
      <c r="L3433" s="3">
        <v>0</v>
      </c>
      <c r="M3433" s="4">
        <f>PI()*(K3433/2)^2/1000+PI()*(L3433/2)^2/1000</f>
        <v>3.8484510006474966</v>
      </c>
      <c r="N3433" s="33">
        <v>0</v>
      </c>
      <c r="O3433" s="3">
        <v>7</v>
      </c>
      <c r="P3433" s="6">
        <v>3.387</v>
      </c>
      <c r="Q3433" s="6">
        <v>2.2589999999999999</v>
      </c>
      <c r="R3433" s="6">
        <v>2.1509999999999998</v>
      </c>
      <c r="S3433" s="6">
        <v>0</v>
      </c>
      <c r="T3433" s="6">
        <f>R3433-S3433</f>
        <v>2.1509999999999998</v>
      </c>
      <c r="U3433" s="6">
        <v>2.169</v>
      </c>
      <c r="V3433" s="6">
        <f>U3433-S3433</f>
        <v>2.169</v>
      </c>
      <c r="W3433" s="6">
        <f>100 - (1 - (((U3433-T3433)/U3433)+(S3433/T3433)))*100</f>
        <v>0.82987551867221043</v>
      </c>
      <c r="X3433" s="13">
        <v>2.1880000000000002</v>
      </c>
      <c r="Y3433" s="13">
        <f>(X3433-U3433)/U3433*100</f>
        <v>0.87597971415399389</v>
      </c>
      <c r="Z3433" s="14">
        <f>IF(W3433&gt;10,"NA",Y3433)</f>
        <v>0.87597971415399389</v>
      </c>
    </row>
    <row r="3434" spans="1:26" ht="19" x14ac:dyDescent="0.25">
      <c r="A3434" s="23">
        <v>3433</v>
      </c>
      <c r="B3434" s="5" t="s">
        <v>25</v>
      </c>
      <c r="C3434" s="3" t="s">
        <v>50</v>
      </c>
      <c r="D3434" s="3" t="s">
        <v>50</v>
      </c>
      <c r="E3434" s="3" t="s">
        <v>47</v>
      </c>
      <c r="F3434" s="3" t="s">
        <v>18</v>
      </c>
      <c r="G3434" s="3">
        <v>40</v>
      </c>
      <c r="H3434" s="3" t="s">
        <v>9</v>
      </c>
      <c r="I3434" s="3" t="s">
        <v>35</v>
      </c>
      <c r="J3434" s="3">
        <v>604</v>
      </c>
      <c r="K3434" s="3">
        <v>70</v>
      </c>
      <c r="L3434" s="3">
        <v>0</v>
      </c>
      <c r="M3434" s="4">
        <f>PI()*(K3434/2)^2/1000+PI()*(L3434/2)^2/1000</f>
        <v>3.8484510006474966</v>
      </c>
      <c r="N3434" s="33">
        <v>0</v>
      </c>
      <c r="O3434" s="3">
        <v>8</v>
      </c>
      <c r="P3434" s="6">
        <v>5.13</v>
      </c>
      <c r="Q3434" s="6">
        <v>4.024</v>
      </c>
      <c r="R3434" s="6">
        <v>3.87</v>
      </c>
      <c r="S3434" s="6">
        <v>0</v>
      </c>
      <c r="T3434" s="6">
        <f>R3434-S3434</f>
        <v>3.87</v>
      </c>
      <c r="U3434" s="6">
        <v>3.87</v>
      </c>
      <c r="V3434" s="6">
        <f>U3434-S3434</f>
        <v>3.87</v>
      </c>
      <c r="W3434" s="6">
        <f>100 - (1 - (((U3434-T3434)/U3434)+(S3434/T3434)))*100</f>
        <v>0</v>
      </c>
      <c r="X3434" s="13">
        <v>3.9489999999999998</v>
      </c>
      <c r="Y3434" s="13">
        <f>(X3434-U3434)/U3434*100</f>
        <v>2.0413436692506393</v>
      </c>
      <c r="Z3434" s="14">
        <f>IF(W3434&gt;10,"NA",Y3434)</f>
        <v>2.0413436692506393</v>
      </c>
    </row>
    <row r="3435" spans="1:26" ht="19" x14ac:dyDescent="0.25">
      <c r="A3435" s="23">
        <v>3434</v>
      </c>
      <c r="B3435" s="5" t="s">
        <v>25</v>
      </c>
      <c r="C3435" s="3" t="s">
        <v>50</v>
      </c>
      <c r="D3435" s="3" t="s">
        <v>50</v>
      </c>
      <c r="E3435" s="3" t="s">
        <v>47</v>
      </c>
      <c r="F3435" s="3" t="s">
        <v>18</v>
      </c>
      <c r="G3435" s="3">
        <v>40</v>
      </c>
      <c r="H3435" s="3" t="s">
        <v>9</v>
      </c>
      <c r="I3435" s="3" t="s">
        <v>35</v>
      </c>
      <c r="J3435" s="3">
        <v>604</v>
      </c>
      <c r="K3435" s="3">
        <v>70</v>
      </c>
      <c r="L3435" s="3">
        <v>0</v>
      </c>
      <c r="M3435" s="4">
        <f>PI()*(K3435/2)^2/1000+PI()*(L3435/2)^2/1000</f>
        <v>3.8484510006474966</v>
      </c>
      <c r="N3435" s="33">
        <v>0</v>
      </c>
      <c r="O3435" s="3">
        <v>9</v>
      </c>
      <c r="P3435" s="6">
        <v>5.7050000000000001</v>
      </c>
      <c r="Q3435" s="6">
        <v>6.4740000000000002</v>
      </c>
      <c r="R3435" s="6">
        <v>6.2220000000000004</v>
      </c>
      <c r="S3435" s="6">
        <v>0</v>
      </c>
      <c r="T3435" s="6">
        <f>R3435-S3435</f>
        <v>6.2220000000000004</v>
      </c>
      <c r="U3435" s="6">
        <v>8.1319999999999997</v>
      </c>
      <c r="V3435" s="6">
        <f>U3435-S3435</f>
        <v>8.1319999999999997</v>
      </c>
      <c r="W3435" s="6">
        <f>100 - (1 - (((U3435-T3435)/U3435)+(S3435/T3435)))*100</f>
        <v>23.487456960157388</v>
      </c>
      <c r="X3435" s="13">
        <v>8.3109999999999999</v>
      </c>
      <c r="Y3435" s="13">
        <f>(X3435-U3435)/U3435*100</f>
        <v>2.201180521396954</v>
      </c>
      <c r="Z3435" s="14" t="str">
        <f>IF(W3435&gt;10,"NA",Y3435)</f>
        <v>NA</v>
      </c>
    </row>
    <row r="3436" spans="1:26" ht="19" x14ac:dyDescent="0.25">
      <c r="A3436" s="23">
        <v>3435</v>
      </c>
      <c r="B3436" s="5" t="s">
        <v>25</v>
      </c>
      <c r="C3436" s="3" t="s">
        <v>50</v>
      </c>
      <c r="D3436" s="3" t="s">
        <v>50</v>
      </c>
      <c r="E3436" s="3" t="s">
        <v>47</v>
      </c>
      <c r="F3436" s="3" t="s">
        <v>18</v>
      </c>
      <c r="G3436" s="3">
        <v>40</v>
      </c>
      <c r="H3436" s="3" t="s">
        <v>9</v>
      </c>
      <c r="I3436" s="3" t="s">
        <v>35</v>
      </c>
      <c r="J3436" s="3">
        <v>604</v>
      </c>
      <c r="K3436" s="3">
        <v>70</v>
      </c>
      <c r="L3436" s="3">
        <v>0</v>
      </c>
      <c r="M3436" s="4">
        <f>PI()*(K3436/2)^2/1000+PI()*(L3436/2)^2/1000</f>
        <v>3.8484510006474966</v>
      </c>
      <c r="N3436" s="33">
        <v>0</v>
      </c>
      <c r="O3436" s="3">
        <v>10</v>
      </c>
      <c r="P3436" s="6">
        <v>5.21</v>
      </c>
      <c r="Q3436" s="6">
        <v>6.3979999999999997</v>
      </c>
      <c r="R3436" s="6">
        <v>6.21</v>
      </c>
      <c r="S3436" s="6">
        <v>0</v>
      </c>
      <c r="T3436" s="6">
        <f>R3436-S3436</f>
        <v>6.21</v>
      </c>
      <c r="U3436" s="6">
        <v>6.21</v>
      </c>
      <c r="V3436" s="6">
        <f>U3436-S3436</f>
        <v>6.21</v>
      </c>
      <c r="W3436" s="6">
        <f>100 - (1 - (((U3436-T3436)/U3436)+(S3436/T3436)))*100</f>
        <v>0</v>
      </c>
      <c r="X3436" s="13">
        <v>6.3360000000000003</v>
      </c>
      <c r="Y3436" s="13">
        <f>(X3436-U3436)/U3436*100</f>
        <v>2.0289855072463823</v>
      </c>
      <c r="Z3436" s="14">
        <f>IF(W3436&gt;10,"NA",Y3436)</f>
        <v>2.0289855072463823</v>
      </c>
    </row>
    <row r="3437" spans="1:26" ht="19" x14ac:dyDescent="0.25">
      <c r="A3437" s="23">
        <v>3436</v>
      </c>
      <c r="B3437" s="5" t="s">
        <v>25</v>
      </c>
      <c r="C3437" s="3" t="s">
        <v>50</v>
      </c>
      <c r="D3437" s="3" t="s">
        <v>50</v>
      </c>
      <c r="E3437" s="3" t="s">
        <v>47</v>
      </c>
      <c r="F3437" s="3" t="s">
        <v>18</v>
      </c>
      <c r="G3437" s="3">
        <v>40</v>
      </c>
      <c r="H3437" s="3" t="s">
        <v>9</v>
      </c>
      <c r="I3437" s="3" t="s">
        <v>35</v>
      </c>
      <c r="J3437" s="3">
        <v>604</v>
      </c>
      <c r="K3437" s="3">
        <v>70</v>
      </c>
      <c r="L3437" s="3">
        <v>0</v>
      </c>
      <c r="M3437" s="4">
        <f>PI()*(K3437/2)^2/1000+PI()*(L3437/2)^2/1000</f>
        <v>3.8484510006474966</v>
      </c>
      <c r="N3437" s="33">
        <v>0</v>
      </c>
      <c r="O3437" s="3">
        <v>11</v>
      </c>
      <c r="P3437" s="6">
        <v>5.32</v>
      </c>
      <c r="Q3437" s="6">
        <v>7.45</v>
      </c>
      <c r="R3437" s="6">
        <v>7.2060000000000004</v>
      </c>
      <c r="S3437" s="6">
        <v>0</v>
      </c>
      <c r="T3437" s="6">
        <f>R3437-S3437</f>
        <v>7.2060000000000004</v>
      </c>
      <c r="U3437" s="6">
        <v>7.2060000000000004</v>
      </c>
      <c r="V3437" s="6">
        <f>U3437-S3437</f>
        <v>7.2060000000000004</v>
      </c>
      <c r="W3437" s="6">
        <f>100 - (1 - (((U3437-T3437)/U3437)+(S3437/T3437)))*100</f>
        <v>0</v>
      </c>
      <c r="X3437" s="13">
        <v>7.4269999999999996</v>
      </c>
      <c r="Y3437" s="13">
        <f>(X3437-U3437)/U3437*100</f>
        <v>3.0668887038578849</v>
      </c>
      <c r="Z3437" s="14">
        <f>IF(W3437&gt;10,"NA",Y3437)</f>
        <v>3.0668887038578849</v>
      </c>
    </row>
    <row r="3438" spans="1:26" ht="19" x14ac:dyDescent="0.25">
      <c r="A3438" s="23">
        <v>3437</v>
      </c>
      <c r="B3438" s="5" t="s">
        <v>25</v>
      </c>
      <c r="C3438" s="3" t="s">
        <v>50</v>
      </c>
      <c r="D3438" s="3" t="s">
        <v>50</v>
      </c>
      <c r="E3438" s="3" t="s">
        <v>47</v>
      </c>
      <c r="F3438" s="3" t="s">
        <v>18</v>
      </c>
      <c r="G3438" s="3">
        <v>40</v>
      </c>
      <c r="H3438" s="3" t="s">
        <v>9</v>
      </c>
      <c r="I3438" s="3" t="s">
        <v>35</v>
      </c>
      <c r="J3438" s="3">
        <v>604</v>
      </c>
      <c r="K3438" s="3">
        <v>70</v>
      </c>
      <c r="L3438" s="3">
        <v>0</v>
      </c>
      <c r="M3438" s="4">
        <f>PI()*(K3438/2)^2/1000+PI()*(L3438/2)^2/1000</f>
        <v>3.8484510006474966</v>
      </c>
      <c r="N3438" s="33">
        <v>0</v>
      </c>
      <c r="O3438" s="3">
        <v>12</v>
      </c>
      <c r="P3438" s="6" t="s">
        <v>13</v>
      </c>
      <c r="Q3438" s="6">
        <v>1.6830000000000001</v>
      </c>
      <c r="R3438" s="6">
        <v>1.472</v>
      </c>
      <c r="S3438" s="6">
        <v>0</v>
      </c>
      <c r="T3438" s="6">
        <f>R3438-S3438</f>
        <v>1.472</v>
      </c>
      <c r="U3438" s="6">
        <v>3.6880000000000002</v>
      </c>
      <c r="V3438" s="6">
        <f>U3438-S3438</f>
        <v>3.6880000000000002</v>
      </c>
      <c r="W3438" s="6">
        <f>100 - (1 - (((U3438-T3438)/U3438)+(S3438/T3438)))*100</f>
        <v>60.086767895878523</v>
      </c>
      <c r="X3438" s="13">
        <v>3.718</v>
      </c>
      <c r="Y3438" s="13">
        <f>(X3438-U3438)/U3438*100</f>
        <v>0.81344902386116613</v>
      </c>
      <c r="Z3438" s="14" t="str">
        <f>IF(W3438&gt;10,"NA",Y3438)</f>
        <v>NA</v>
      </c>
    </row>
    <row r="3439" spans="1:26" ht="19" x14ac:dyDescent="0.25">
      <c r="A3439" s="23">
        <v>3438</v>
      </c>
      <c r="B3439" s="5" t="s">
        <v>25</v>
      </c>
      <c r="C3439" s="3" t="s">
        <v>50</v>
      </c>
      <c r="D3439" s="3" t="s">
        <v>50</v>
      </c>
      <c r="E3439" s="3" t="s">
        <v>47</v>
      </c>
      <c r="F3439" s="3" t="s">
        <v>18</v>
      </c>
      <c r="G3439" s="3">
        <v>40</v>
      </c>
      <c r="H3439" s="3" t="s">
        <v>9</v>
      </c>
      <c r="I3439" s="3" t="s">
        <v>35</v>
      </c>
      <c r="J3439" s="3">
        <v>604</v>
      </c>
      <c r="K3439" s="3">
        <v>70</v>
      </c>
      <c r="L3439" s="3">
        <v>0</v>
      </c>
      <c r="M3439" s="4">
        <f>PI()*(K3439/2)^2/1000+PI()*(L3439/2)^2/1000</f>
        <v>3.8484510006474966</v>
      </c>
      <c r="N3439" s="33">
        <v>0</v>
      </c>
      <c r="O3439" s="3">
        <v>13</v>
      </c>
      <c r="P3439" s="6" t="s">
        <v>13</v>
      </c>
      <c r="Q3439" s="6">
        <v>2.0459999999999998</v>
      </c>
      <c r="R3439" s="6">
        <v>1.8720000000000001</v>
      </c>
      <c r="S3439" s="6">
        <v>0</v>
      </c>
      <c r="T3439" s="6">
        <f>R3439-S3439</f>
        <v>1.8720000000000001</v>
      </c>
      <c r="U3439" s="6">
        <v>4.8099999999999996</v>
      </c>
      <c r="V3439" s="6">
        <f>U3439-S3439</f>
        <v>4.8099999999999996</v>
      </c>
      <c r="W3439" s="6">
        <f>100 - (1 - (((U3439-T3439)/U3439)+(S3439/T3439)))*100</f>
        <v>61.081081081081081</v>
      </c>
      <c r="X3439" s="13">
        <v>4.8099999999999996</v>
      </c>
      <c r="Y3439" s="13">
        <f>(X3439-U3439)/U3439*100</f>
        <v>0</v>
      </c>
      <c r="Z3439" s="14" t="str">
        <f>IF(W3439&gt;10,"NA",Y3439)</f>
        <v>NA</v>
      </c>
    </row>
    <row r="3440" spans="1:26" ht="19" x14ac:dyDescent="0.25">
      <c r="A3440" s="23">
        <v>3439</v>
      </c>
      <c r="B3440" s="5" t="s">
        <v>25</v>
      </c>
      <c r="C3440" s="3" t="s">
        <v>50</v>
      </c>
      <c r="D3440" s="3" t="s">
        <v>50</v>
      </c>
      <c r="E3440" s="3" t="s">
        <v>47</v>
      </c>
      <c r="F3440" s="3" t="s">
        <v>18</v>
      </c>
      <c r="G3440" s="3">
        <v>40</v>
      </c>
      <c r="H3440" s="3" t="s">
        <v>17</v>
      </c>
      <c r="I3440" s="3" t="s">
        <v>35</v>
      </c>
      <c r="J3440" s="3">
        <v>604</v>
      </c>
      <c r="K3440" s="3">
        <v>70</v>
      </c>
      <c r="L3440" s="3">
        <v>0</v>
      </c>
      <c r="M3440" s="4">
        <f>PI()*(K3440/2)^2/1000+PI()*(L3440/2)^2/1000</f>
        <v>3.8484510006474966</v>
      </c>
      <c r="N3440" s="33">
        <v>0</v>
      </c>
      <c r="O3440" s="3">
        <v>1</v>
      </c>
      <c r="P3440" s="6">
        <v>3.5049999999999999</v>
      </c>
      <c r="Q3440" s="6">
        <v>4.657</v>
      </c>
      <c r="R3440" s="6">
        <v>4.4349999999999996</v>
      </c>
      <c r="S3440" s="6">
        <v>0</v>
      </c>
      <c r="T3440" s="6">
        <f>R3440-S3440</f>
        <v>4.4349999999999996</v>
      </c>
      <c r="U3440" s="6">
        <v>4.548</v>
      </c>
      <c r="V3440" s="6">
        <f>U3440-S3440</f>
        <v>4.548</v>
      </c>
      <c r="W3440" s="6">
        <f>100 - (1 - (((U3440-T3440)/U3440)+(S3440/T3440)))*100</f>
        <v>2.4846086191732724</v>
      </c>
      <c r="X3440" s="13">
        <v>4.6130000000000004</v>
      </c>
      <c r="Y3440" s="13">
        <f>(X3440-U3440)/U3440*100</f>
        <v>1.4291996481970182</v>
      </c>
      <c r="Z3440" s="14">
        <f>IF(W3440&gt;10,"NA",Y3440)</f>
        <v>1.4291996481970182</v>
      </c>
    </row>
    <row r="3441" spans="1:26" ht="19" x14ac:dyDescent="0.25">
      <c r="A3441" s="23">
        <v>3440</v>
      </c>
      <c r="B3441" s="5" t="s">
        <v>25</v>
      </c>
      <c r="C3441" s="3" t="s">
        <v>50</v>
      </c>
      <c r="D3441" s="3" t="s">
        <v>50</v>
      </c>
      <c r="E3441" s="3" t="s">
        <v>47</v>
      </c>
      <c r="F3441" s="3" t="s">
        <v>18</v>
      </c>
      <c r="G3441" s="3">
        <v>40</v>
      </c>
      <c r="H3441" s="3" t="s">
        <v>17</v>
      </c>
      <c r="I3441" s="3" t="s">
        <v>35</v>
      </c>
      <c r="J3441" s="3">
        <v>604</v>
      </c>
      <c r="K3441" s="3">
        <v>70</v>
      </c>
      <c r="L3441" s="3">
        <v>0</v>
      </c>
      <c r="M3441" s="4">
        <f>PI()*(K3441/2)^2/1000+PI()*(L3441/2)^2/1000</f>
        <v>3.8484510006474966</v>
      </c>
      <c r="N3441" s="33">
        <v>0</v>
      </c>
      <c r="O3441" s="3">
        <v>2</v>
      </c>
      <c r="P3441" s="6">
        <v>4.8959999999999999</v>
      </c>
      <c r="Q3441" s="6">
        <v>4.5279999999999996</v>
      </c>
      <c r="R3441" s="6">
        <v>4.33</v>
      </c>
      <c r="S3441" s="6">
        <v>0</v>
      </c>
      <c r="T3441" s="6">
        <f>R3441-S3441</f>
        <v>4.33</v>
      </c>
      <c r="U3441" s="6">
        <v>5.0469999999999997</v>
      </c>
      <c r="V3441" s="6">
        <f>U3441-S3441</f>
        <v>5.0469999999999997</v>
      </c>
      <c r="W3441" s="6">
        <f>100 - (1 - (((U3441-T3441)/U3441)+(S3441/T3441)))*100</f>
        <v>14.20645928274223</v>
      </c>
      <c r="X3441" s="13">
        <v>5.1760000000000002</v>
      </c>
      <c r="Y3441" s="13">
        <f>(X3441-U3441)/U3441*100</f>
        <v>2.5559738458490284</v>
      </c>
      <c r="Z3441" s="14" t="str">
        <f>IF(W3441&gt;10,"NA",Y3441)</f>
        <v>NA</v>
      </c>
    </row>
    <row r="3442" spans="1:26" ht="19" x14ac:dyDescent="0.25">
      <c r="A3442" s="23">
        <v>3441</v>
      </c>
      <c r="B3442" s="5" t="s">
        <v>25</v>
      </c>
      <c r="C3442" s="3" t="s">
        <v>50</v>
      </c>
      <c r="D3442" s="3" t="s">
        <v>50</v>
      </c>
      <c r="E3442" s="3" t="s">
        <v>47</v>
      </c>
      <c r="F3442" s="3" t="s">
        <v>18</v>
      </c>
      <c r="G3442" s="3">
        <v>40</v>
      </c>
      <c r="H3442" s="3" t="s">
        <v>17</v>
      </c>
      <c r="I3442" s="3" t="s">
        <v>35</v>
      </c>
      <c r="J3442" s="3">
        <v>604</v>
      </c>
      <c r="K3442" s="3">
        <v>70</v>
      </c>
      <c r="L3442" s="3">
        <v>0</v>
      </c>
      <c r="M3442" s="4">
        <f>PI()*(K3442/2)^2/1000+PI()*(L3442/2)^2/1000</f>
        <v>3.8484510006474966</v>
      </c>
      <c r="N3442" s="33">
        <v>0</v>
      </c>
      <c r="O3442" s="3">
        <v>3</v>
      </c>
      <c r="P3442" s="6">
        <v>7.8079999999999998</v>
      </c>
      <c r="Q3442" s="6">
        <v>12.516</v>
      </c>
      <c r="R3442" s="6">
        <v>12.161</v>
      </c>
      <c r="S3442" s="6">
        <v>0</v>
      </c>
      <c r="T3442" s="6">
        <f>R3442-S3442</f>
        <v>12.161</v>
      </c>
      <c r="U3442" s="6">
        <v>12.161</v>
      </c>
      <c r="V3442" s="6">
        <f>U3442-S3442</f>
        <v>12.161</v>
      </c>
      <c r="W3442" s="6">
        <f>100 - (1 - (((U3442-T3442)/U3442)+(S3442/T3442)))*100</f>
        <v>0</v>
      </c>
      <c r="X3442" s="13">
        <v>12.438000000000001</v>
      </c>
      <c r="Y3442" s="13">
        <f>(X3442-U3442)/U3442*100</f>
        <v>2.2777732094400216</v>
      </c>
      <c r="Z3442" s="14">
        <f>IF(W3442&gt;10,"NA",Y3442)</f>
        <v>2.2777732094400216</v>
      </c>
    </row>
    <row r="3443" spans="1:26" ht="19" x14ac:dyDescent="0.25">
      <c r="A3443" s="23">
        <v>3442</v>
      </c>
      <c r="B3443" s="5" t="s">
        <v>25</v>
      </c>
      <c r="C3443" s="3" t="s">
        <v>50</v>
      </c>
      <c r="D3443" s="3" t="s">
        <v>50</v>
      </c>
      <c r="E3443" s="3" t="s">
        <v>47</v>
      </c>
      <c r="F3443" s="3" t="s">
        <v>18</v>
      </c>
      <c r="G3443" s="3">
        <v>40</v>
      </c>
      <c r="H3443" s="3" t="s">
        <v>17</v>
      </c>
      <c r="I3443" s="3" t="s">
        <v>35</v>
      </c>
      <c r="J3443" s="3">
        <v>604</v>
      </c>
      <c r="K3443" s="3">
        <v>70</v>
      </c>
      <c r="L3443" s="3">
        <v>0</v>
      </c>
      <c r="M3443" s="4">
        <f>PI()*(K3443/2)^2/1000+PI()*(L3443/2)^2/1000</f>
        <v>3.8484510006474966</v>
      </c>
      <c r="N3443" s="33">
        <v>0</v>
      </c>
      <c r="O3443" s="3">
        <v>4</v>
      </c>
      <c r="P3443" s="6">
        <v>7.4989999999999997</v>
      </c>
      <c r="Q3443" s="6">
        <v>11.271000000000001</v>
      </c>
      <c r="R3443" s="6">
        <v>10.964</v>
      </c>
      <c r="S3443" s="6">
        <v>0</v>
      </c>
      <c r="T3443" s="6">
        <f>R3443-S3443</f>
        <v>10.964</v>
      </c>
      <c r="U3443" s="6">
        <v>10.964</v>
      </c>
      <c r="V3443" s="6">
        <f>U3443-S3443</f>
        <v>10.964</v>
      </c>
      <c r="W3443" s="6">
        <f>100 - (1 - (((U3443-T3443)/U3443)+(S3443/T3443)))*100</f>
        <v>0</v>
      </c>
      <c r="X3443" s="13">
        <v>11.231</v>
      </c>
      <c r="Y3443" s="13">
        <f>(X3443-U3443)/U3443*100</f>
        <v>2.4352426121853288</v>
      </c>
      <c r="Z3443" s="14">
        <f>IF(W3443&gt;10,"NA",Y3443)</f>
        <v>2.4352426121853288</v>
      </c>
    </row>
    <row r="3444" spans="1:26" ht="19" x14ac:dyDescent="0.25">
      <c r="A3444" s="23">
        <v>3443</v>
      </c>
      <c r="B3444" s="5" t="s">
        <v>25</v>
      </c>
      <c r="C3444" s="3" t="s">
        <v>50</v>
      </c>
      <c r="D3444" s="3" t="s">
        <v>50</v>
      </c>
      <c r="E3444" s="3" t="s">
        <v>47</v>
      </c>
      <c r="F3444" s="3" t="s">
        <v>18</v>
      </c>
      <c r="G3444" s="3">
        <v>40</v>
      </c>
      <c r="H3444" s="3" t="s">
        <v>17</v>
      </c>
      <c r="I3444" s="3" t="s">
        <v>35</v>
      </c>
      <c r="J3444" s="3">
        <v>604</v>
      </c>
      <c r="K3444" s="3">
        <v>70</v>
      </c>
      <c r="L3444" s="3">
        <v>0</v>
      </c>
      <c r="M3444" s="4">
        <f>PI()*(K3444/2)^2/1000+PI()*(L3444/2)^2/1000</f>
        <v>3.8484510006474966</v>
      </c>
      <c r="N3444" s="33">
        <v>0</v>
      </c>
      <c r="O3444" s="3">
        <v>5</v>
      </c>
      <c r="P3444" s="6">
        <v>7.093</v>
      </c>
      <c r="Q3444" s="6">
        <v>9.9390000000000001</v>
      </c>
      <c r="R3444" s="6">
        <v>9.6549999999999994</v>
      </c>
      <c r="S3444" s="6">
        <v>0</v>
      </c>
      <c r="T3444" s="6">
        <f>R3444-S3444</f>
        <v>9.6549999999999994</v>
      </c>
      <c r="U3444" s="6">
        <v>9.7690000000000001</v>
      </c>
      <c r="V3444" s="6">
        <f>U3444-S3444</f>
        <v>9.7690000000000001</v>
      </c>
      <c r="W3444" s="6">
        <f>100 - (1 - (((U3444-T3444)/U3444)+(S3444/T3444)))*100</f>
        <v>1.1669566997645688</v>
      </c>
      <c r="X3444" s="13">
        <v>10.117000000000001</v>
      </c>
      <c r="Y3444" s="13">
        <f>(X3444-U3444)/U3444*100</f>
        <v>3.5622888729655107</v>
      </c>
      <c r="Z3444" s="14">
        <f>IF(W3444&gt;10,"NA",Y3444)</f>
        <v>3.5622888729655107</v>
      </c>
    </row>
    <row r="3445" spans="1:26" ht="19" x14ac:dyDescent="0.25">
      <c r="A3445" s="23">
        <v>3444</v>
      </c>
      <c r="B3445" s="5" t="s">
        <v>25</v>
      </c>
      <c r="C3445" s="3" t="s">
        <v>50</v>
      </c>
      <c r="D3445" s="3" t="s">
        <v>50</v>
      </c>
      <c r="E3445" s="3" t="s">
        <v>47</v>
      </c>
      <c r="F3445" s="3" t="s">
        <v>18</v>
      </c>
      <c r="G3445" s="3">
        <v>40</v>
      </c>
      <c r="H3445" s="3" t="s">
        <v>17</v>
      </c>
      <c r="I3445" s="3" t="s">
        <v>35</v>
      </c>
      <c r="J3445" s="3">
        <v>604</v>
      </c>
      <c r="K3445" s="3">
        <v>70</v>
      </c>
      <c r="L3445" s="3">
        <v>0</v>
      </c>
      <c r="M3445" s="4">
        <f>PI()*(K3445/2)^2/1000+PI()*(L3445/2)^2/1000</f>
        <v>3.8484510006474966</v>
      </c>
      <c r="N3445" s="33">
        <v>0</v>
      </c>
      <c r="O3445" s="3">
        <v>6</v>
      </c>
      <c r="P3445" s="6">
        <v>4.7759999999999998</v>
      </c>
      <c r="Q3445" s="6">
        <v>4.202</v>
      </c>
      <c r="R3445" s="6">
        <v>4.0209999999999999</v>
      </c>
      <c r="S3445" s="6">
        <v>0</v>
      </c>
      <c r="T3445" s="6">
        <f>R3445-S3445</f>
        <v>4.0209999999999999</v>
      </c>
      <c r="U3445" s="6">
        <v>4.0209999999999999</v>
      </c>
      <c r="V3445" s="6">
        <f>U3445-S3445</f>
        <v>4.0209999999999999</v>
      </c>
      <c r="W3445" s="6">
        <f>100 - (1 - (((U3445-T3445)/U3445)+(S3445/T3445)))*100</f>
        <v>0</v>
      </c>
      <c r="X3445" s="13">
        <v>4.1669999999999998</v>
      </c>
      <c r="Y3445" s="13">
        <f>(X3445-U3445)/U3445*100</f>
        <v>3.6309375777169834</v>
      </c>
      <c r="Z3445" s="14">
        <f>IF(W3445&gt;10,"NA",Y3445)</f>
        <v>3.6309375777169834</v>
      </c>
    </row>
    <row r="3446" spans="1:26" ht="19" x14ac:dyDescent="0.25">
      <c r="A3446" s="23">
        <v>3445</v>
      </c>
      <c r="B3446" s="5" t="s">
        <v>25</v>
      </c>
      <c r="C3446" s="3" t="s">
        <v>50</v>
      </c>
      <c r="D3446" s="3" t="s">
        <v>50</v>
      </c>
      <c r="E3446" s="3" t="s">
        <v>47</v>
      </c>
      <c r="F3446" s="3" t="s">
        <v>18</v>
      </c>
      <c r="G3446" s="3">
        <v>40</v>
      </c>
      <c r="H3446" s="3" t="s">
        <v>17</v>
      </c>
      <c r="I3446" s="3" t="s">
        <v>35</v>
      </c>
      <c r="J3446" s="3">
        <v>604</v>
      </c>
      <c r="K3446" s="3">
        <v>70</v>
      </c>
      <c r="L3446" s="3">
        <v>0</v>
      </c>
      <c r="M3446" s="4">
        <f>PI()*(K3446/2)^2/1000+PI()*(L3446/2)^2/1000</f>
        <v>3.8484510006474966</v>
      </c>
      <c r="N3446" s="33">
        <v>0</v>
      </c>
      <c r="O3446" s="3">
        <v>7</v>
      </c>
      <c r="P3446" s="6">
        <v>6.4349999999999996</v>
      </c>
      <c r="Q3446" s="6">
        <v>7.9770000000000003</v>
      </c>
      <c r="R3446" s="6">
        <v>7.7450000000000001</v>
      </c>
      <c r="S3446" s="6">
        <v>0</v>
      </c>
      <c r="T3446" s="6">
        <f>R3446-S3446</f>
        <v>7.7450000000000001</v>
      </c>
      <c r="U3446" s="6">
        <v>7.7510000000000003</v>
      </c>
      <c r="V3446" s="6">
        <f>U3446-S3446</f>
        <v>7.7510000000000003</v>
      </c>
      <c r="W3446" s="6">
        <f>100 - (1 - (((U3446-T3446)/U3446)+(S3446/T3446)))*100</f>
        <v>7.7409366533359503E-2</v>
      </c>
      <c r="X3446" s="13">
        <v>7.9569999999999999</v>
      </c>
      <c r="Y3446" s="13">
        <f>(X3446-U3446)/U3446*100</f>
        <v>2.6577215843116955</v>
      </c>
      <c r="Z3446" s="14">
        <f>IF(W3446&gt;10,"NA",Y3446)</f>
        <v>2.6577215843116955</v>
      </c>
    </row>
    <row r="3447" spans="1:26" ht="19" x14ac:dyDescent="0.25">
      <c r="A3447" s="23">
        <v>3446</v>
      </c>
      <c r="B3447" s="5" t="s">
        <v>25</v>
      </c>
      <c r="C3447" s="3" t="s">
        <v>50</v>
      </c>
      <c r="D3447" s="3" t="s">
        <v>50</v>
      </c>
      <c r="E3447" s="3" t="s">
        <v>47</v>
      </c>
      <c r="F3447" s="3" t="s">
        <v>18</v>
      </c>
      <c r="G3447" s="3">
        <v>41</v>
      </c>
      <c r="H3447" s="3" t="s">
        <v>9</v>
      </c>
      <c r="I3447" s="3" t="s">
        <v>35</v>
      </c>
      <c r="J3447" s="3">
        <v>620</v>
      </c>
      <c r="K3447" s="3">
        <v>35</v>
      </c>
      <c r="L3447" s="3">
        <v>0</v>
      </c>
      <c r="M3447" s="4">
        <f>PI()*(K3447/2)^2/1000+PI()*(L3447/2)^2/1000</f>
        <v>0.96211275016187414</v>
      </c>
      <c r="N3447" s="33">
        <v>0</v>
      </c>
      <c r="O3447" s="3">
        <v>1</v>
      </c>
      <c r="P3447" s="6">
        <v>5.6740000000000004</v>
      </c>
      <c r="Q3447" s="6">
        <v>7.4569999999999999</v>
      </c>
      <c r="R3447" s="6">
        <v>7.2939999999999996</v>
      </c>
      <c r="S3447" s="6">
        <v>0</v>
      </c>
      <c r="T3447" s="6">
        <f>R3447-S3447</f>
        <v>7.2939999999999996</v>
      </c>
      <c r="U3447" s="6">
        <v>7.3070000000000004</v>
      </c>
      <c r="V3447" s="6">
        <f>U3447-S3447</f>
        <v>7.3070000000000004</v>
      </c>
      <c r="W3447" s="6">
        <f>100 - (1 - (((U3447-T3447)/U3447)+(S3447/T3447)))*100</f>
        <v>0.17791159162447912</v>
      </c>
      <c r="X3447" s="13">
        <v>7.75</v>
      </c>
      <c r="Y3447" s="13">
        <f>(X3447-U3447)/U3447*100</f>
        <v>6.0626796222800001</v>
      </c>
      <c r="Z3447" s="14">
        <f>IF(W3447&gt;10,"NA",Y3447)</f>
        <v>6.0626796222800001</v>
      </c>
    </row>
    <row r="3448" spans="1:26" ht="19" x14ac:dyDescent="0.25">
      <c r="A3448" s="23">
        <v>3447</v>
      </c>
      <c r="B3448" s="5" t="s">
        <v>25</v>
      </c>
      <c r="C3448" s="3" t="s">
        <v>50</v>
      </c>
      <c r="D3448" s="3" t="s">
        <v>50</v>
      </c>
      <c r="E3448" s="3" t="s">
        <v>47</v>
      </c>
      <c r="F3448" s="3" t="s">
        <v>18</v>
      </c>
      <c r="G3448" s="3">
        <v>41</v>
      </c>
      <c r="H3448" s="3" t="s">
        <v>9</v>
      </c>
      <c r="I3448" s="3" t="s">
        <v>35</v>
      </c>
      <c r="J3448" s="3">
        <v>620</v>
      </c>
      <c r="K3448" s="3">
        <v>35</v>
      </c>
      <c r="L3448" s="3">
        <v>0</v>
      </c>
      <c r="M3448" s="4">
        <f>PI()*(K3448/2)^2/1000+PI()*(L3448/2)^2/1000</f>
        <v>0.96211275016187414</v>
      </c>
      <c r="N3448" s="33">
        <v>0</v>
      </c>
      <c r="O3448" s="3">
        <v>2</v>
      </c>
      <c r="P3448" s="6">
        <v>3.6259999999999999</v>
      </c>
      <c r="Q3448" s="6">
        <v>4.9569999999999999</v>
      </c>
      <c r="R3448" s="6">
        <v>4.72</v>
      </c>
      <c r="S3448" s="6">
        <v>0</v>
      </c>
      <c r="T3448" s="6">
        <f>R3448-S3448</f>
        <v>4.72</v>
      </c>
      <c r="U3448" s="6">
        <v>4.742</v>
      </c>
      <c r="V3448" s="6">
        <f>U3448-S3448</f>
        <v>4.742</v>
      </c>
      <c r="W3448" s="6">
        <f>100 - (1 - (((U3448-T3448)/U3448)+(S3448/T3448)))*100</f>
        <v>0.46393926613244219</v>
      </c>
      <c r="X3448" s="13">
        <v>4.931</v>
      </c>
      <c r="Y3448" s="13">
        <f>(X3448-U3448)/U3448*100</f>
        <v>3.9856600590468165</v>
      </c>
      <c r="Z3448" s="14">
        <f>IF(W3448&gt;10,"NA",Y3448)</f>
        <v>3.9856600590468165</v>
      </c>
    </row>
    <row r="3449" spans="1:26" ht="19" x14ac:dyDescent="0.25">
      <c r="A3449" s="23">
        <v>3448</v>
      </c>
      <c r="B3449" s="5" t="s">
        <v>25</v>
      </c>
      <c r="C3449" s="3" t="s">
        <v>50</v>
      </c>
      <c r="D3449" s="3" t="s">
        <v>50</v>
      </c>
      <c r="E3449" s="3" t="s">
        <v>47</v>
      </c>
      <c r="F3449" s="3" t="s">
        <v>18</v>
      </c>
      <c r="G3449" s="3">
        <v>41</v>
      </c>
      <c r="H3449" s="3" t="s">
        <v>9</v>
      </c>
      <c r="I3449" s="3" t="s">
        <v>35</v>
      </c>
      <c r="J3449" s="3">
        <v>620</v>
      </c>
      <c r="K3449" s="3">
        <v>35</v>
      </c>
      <c r="L3449" s="3">
        <v>0</v>
      </c>
      <c r="M3449" s="4">
        <f>PI()*(K3449/2)^2/1000+PI()*(L3449/2)^2/1000</f>
        <v>0.96211275016187414</v>
      </c>
      <c r="N3449" s="33">
        <v>0</v>
      </c>
      <c r="O3449" s="3">
        <v>3</v>
      </c>
      <c r="P3449" s="6">
        <v>4.4429999999999996</v>
      </c>
      <c r="Q3449" s="6">
        <v>4.8250000000000002</v>
      </c>
      <c r="R3449" s="6">
        <v>4.6440000000000001</v>
      </c>
      <c r="S3449" s="6">
        <v>0</v>
      </c>
      <c r="T3449" s="6">
        <f>R3449-S3449</f>
        <v>4.6440000000000001</v>
      </c>
      <c r="U3449" s="6">
        <v>4.6760000000000002</v>
      </c>
      <c r="V3449" s="6">
        <f>U3449-S3449</f>
        <v>4.6760000000000002</v>
      </c>
      <c r="W3449" s="6">
        <f>100 - (1 - (((U3449-T3449)/U3449)+(S3449/T3449)))*100</f>
        <v>0.68434559452524013</v>
      </c>
      <c r="X3449" s="13">
        <v>4.875</v>
      </c>
      <c r="Y3449" s="13">
        <f>(X3449-U3449)/U3449*100</f>
        <v>4.2557741659538033</v>
      </c>
      <c r="Z3449" s="14">
        <f>IF(W3449&gt;10,"NA",Y3449)</f>
        <v>4.2557741659538033</v>
      </c>
    </row>
    <row r="3450" spans="1:26" ht="19" x14ac:dyDescent="0.25">
      <c r="A3450" s="23">
        <v>3449</v>
      </c>
      <c r="B3450" s="5" t="s">
        <v>25</v>
      </c>
      <c r="C3450" s="3" t="s">
        <v>50</v>
      </c>
      <c r="D3450" s="3" t="s">
        <v>50</v>
      </c>
      <c r="E3450" s="3" t="s">
        <v>47</v>
      </c>
      <c r="F3450" s="3" t="s">
        <v>18</v>
      </c>
      <c r="G3450" s="3">
        <v>41</v>
      </c>
      <c r="H3450" s="3" t="s">
        <v>9</v>
      </c>
      <c r="I3450" s="3" t="s">
        <v>35</v>
      </c>
      <c r="J3450" s="3">
        <v>620</v>
      </c>
      <c r="K3450" s="3">
        <v>35</v>
      </c>
      <c r="L3450" s="3">
        <v>0</v>
      </c>
      <c r="M3450" s="4">
        <f>PI()*(K3450/2)^2/1000+PI()*(L3450/2)^2/1000</f>
        <v>0.96211275016187414</v>
      </c>
      <c r="N3450" s="33">
        <v>0</v>
      </c>
      <c r="O3450" s="3">
        <v>4</v>
      </c>
      <c r="P3450" s="6">
        <v>4.5679999999999996</v>
      </c>
      <c r="Q3450" s="6">
        <v>6.6219999999999999</v>
      </c>
      <c r="R3450" s="6">
        <v>6.3710000000000004</v>
      </c>
      <c r="S3450" s="6">
        <v>0</v>
      </c>
      <c r="T3450" s="6">
        <f>R3450-S3450</f>
        <v>6.3710000000000004</v>
      </c>
      <c r="U3450" s="6">
        <v>6.6920000000000002</v>
      </c>
      <c r="V3450" s="6">
        <f>U3450-S3450</f>
        <v>6.6920000000000002</v>
      </c>
      <c r="W3450" s="6">
        <f>100 - (1 - (((U3450-T3450)/U3450)+(S3450/T3450)))*100</f>
        <v>4.7967722653914961</v>
      </c>
      <c r="X3450" s="13">
        <v>6.8979999999999997</v>
      </c>
      <c r="Y3450" s="13">
        <f>(X3450-U3450)/U3450*100</f>
        <v>3.0783024506873806</v>
      </c>
      <c r="Z3450" s="14">
        <f>IF(W3450&gt;10,"NA",Y3450)</f>
        <v>3.0783024506873806</v>
      </c>
    </row>
    <row r="3451" spans="1:26" ht="19" x14ac:dyDescent="0.25">
      <c r="A3451" s="23">
        <v>3450</v>
      </c>
      <c r="B3451" s="5" t="s">
        <v>25</v>
      </c>
      <c r="C3451" s="3" t="s">
        <v>50</v>
      </c>
      <c r="D3451" s="3" t="s">
        <v>50</v>
      </c>
      <c r="E3451" s="3" t="s">
        <v>47</v>
      </c>
      <c r="F3451" s="3" t="s">
        <v>18</v>
      </c>
      <c r="G3451" s="3">
        <v>41</v>
      </c>
      <c r="H3451" s="3" t="s">
        <v>9</v>
      </c>
      <c r="I3451" s="3" t="s">
        <v>35</v>
      </c>
      <c r="J3451" s="3">
        <v>620</v>
      </c>
      <c r="K3451" s="3">
        <v>35</v>
      </c>
      <c r="L3451" s="3">
        <v>0</v>
      </c>
      <c r="M3451" s="4">
        <f>PI()*(K3451/2)^2/1000+PI()*(L3451/2)^2/1000</f>
        <v>0.96211275016187414</v>
      </c>
      <c r="N3451" s="33">
        <v>0</v>
      </c>
      <c r="O3451" s="3">
        <v>5</v>
      </c>
      <c r="P3451" s="6">
        <v>5.5739999999999998</v>
      </c>
      <c r="Q3451" s="6">
        <v>9.4149999999999991</v>
      </c>
      <c r="R3451" s="6">
        <v>9.2449999999999992</v>
      </c>
      <c r="S3451" s="6">
        <v>0</v>
      </c>
      <c r="T3451" s="6">
        <f>R3451-S3451</f>
        <v>9.2449999999999992</v>
      </c>
      <c r="U3451" s="6">
        <f>T3451</f>
        <v>9.2449999999999992</v>
      </c>
      <c r="V3451" s="6">
        <f>U3451-S3451</f>
        <v>9.2449999999999992</v>
      </c>
      <c r="W3451" s="6">
        <f>100 - (1 - (((U3451-T3451)/U3451)+(S3451/T3451)))*100</f>
        <v>0</v>
      </c>
      <c r="X3451" s="13">
        <v>9.5310000000000006</v>
      </c>
      <c r="Y3451" s="13">
        <f>(X3451-U3451)/U3451*100</f>
        <v>3.0935640886966076</v>
      </c>
      <c r="Z3451" s="14">
        <f>IF(W3451&gt;10,"NA",Y3451)</f>
        <v>3.0935640886966076</v>
      </c>
    </row>
    <row r="3452" spans="1:26" ht="19" x14ac:dyDescent="0.25">
      <c r="A3452" s="23">
        <v>3451</v>
      </c>
      <c r="B3452" s="5" t="s">
        <v>25</v>
      </c>
      <c r="C3452" s="3" t="s">
        <v>50</v>
      </c>
      <c r="D3452" s="3" t="s">
        <v>50</v>
      </c>
      <c r="E3452" s="3" t="s">
        <v>47</v>
      </c>
      <c r="F3452" s="3" t="s">
        <v>18</v>
      </c>
      <c r="G3452" s="3">
        <v>41</v>
      </c>
      <c r="H3452" s="3" t="s">
        <v>9</v>
      </c>
      <c r="I3452" s="3" t="s">
        <v>35</v>
      </c>
      <c r="J3452" s="3">
        <v>620</v>
      </c>
      <c r="K3452" s="3">
        <v>35</v>
      </c>
      <c r="L3452" s="3">
        <v>0</v>
      </c>
      <c r="M3452" s="4">
        <f>PI()*(K3452/2)^2/1000+PI()*(L3452/2)^2/1000</f>
        <v>0.96211275016187414</v>
      </c>
      <c r="N3452" s="33">
        <v>0</v>
      </c>
      <c r="O3452" s="3">
        <v>6</v>
      </c>
      <c r="P3452" s="6">
        <v>5.8810000000000002</v>
      </c>
      <c r="Q3452" s="6">
        <v>8.9629999999999992</v>
      </c>
      <c r="R3452" s="6">
        <v>8.7889999999999997</v>
      </c>
      <c r="S3452" s="6">
        <v>0</v>
      </c>
      <c r="T3452" s="6">
        <f>R3452-S3452</f>
        <v>8.7889999999999997</v>
      </c>
      <c r="U3452" s="6">
        <f>T3452</f>
        <v>8.7889999999999997</v>
      </c>
      <c r="V3452" s="6">
        <f>U3452-S3452</f>
        <v>8.7889999999999997</v>
      </c>
      <c r="W3452" s="6">
        <f>100 - (1 - (((U3452-T3452)/U3452)+(S3452/T3452)))*100</f>
        <v>0</v>
      </c>
      <c r="X3452" s="13">
        <v>9.2349999999999994</v>
      </c>
      <c r="Y3452" s="13">
        <f>(X3452-U3452)/U3452*100</f>
        <v>5.0745249743998153</v>
      </c>
      <c r="Z3452" s="14">
        <f>IF(W3452&gt;10,"NA",Y3452)</f>
        <v>5.0745249743998153</v>
      </c>
    </row>
    <row r="3453" spans="1:26" ht="19" x14ac:dyDescent="0.25">
      <c r="A3453" s="23">
        <v>3452</v>
      </c>
      <c r="B3453" s="5" t="s">
        <v>25</v>
      </c>
      <c r="C3453" s="3" t="s">
        <v>50</v>
      </c>
      <c r="D3453" s="3" t="s">
        <v>50</v>
      </c>
      <c r="E3453" s="3" t="s">
        <v>47</v>
      </c>
      <c r="F3453" s="3" t="s">
        <v>18</v>
      </c>
      <c r="G3453" s="3">
        <v>41</v>
      </c>
      <c r="H3453" s="3" t="s">
        <v>9</v>
      </c>
      <c r="I3453" s="3" t="s">
        <v>35</v>
      </c>
      <c r="J3453" s="3">
        <v>620</v>
      </c>
      <c r="K3453" s="3">
        <v>35</v>
      </c>
      <c r="L3453" s="3">
        <v>0</v>
      </c>
      <c r="M3453" s="4">
        <f>PI()*(K3453/2)^2/1000+PI()*(L3453/2)^2/1000</f>
        <v>0.96211275016187414</v>
      </c>
      <c r="N3453" s="33">
        <v>0</v>
      </c>
      <c r="O3453" s="3">
        <v>7</v>
      </c>
      <c r="P3453" s="6">
        <v>5.6749999999999998</v>
      </c>
      <c r="Q3453" s="6">
        <v>7.3609999999999998</v>
      </c>
      <c r="R3453" s="6">
        <v>7.1879999999999997</v>
      </c>
      <c r="S3453" s="6">
        <v>0</v>
      </c>
      <c r="T3453" s="6">
        <f>R3453-S3453</f>
        <v>7.1879999999999997</v>
      </c>
      <c r="U3453" s="6">
        <f>T3453</f>
        <v>7.1879999999999997</v>
      </c>
      <c r="V3453" s="6">
        <f>U3453-S3453</f>
        <v>7.1879999999999997</v>
      </c>
      <c r="W3453" s="6">
        <f>100 - (1 - (((U3453-T3453)/U3453)+(S3453/T3453)))*100</f>
        <v>0</v>
      </c>
      <c r="X3453" s="13">
        <v>7.5709999999999997</v>
      </c>
      <c r="Y3453" s="13">
        <f>(X3453-U3453)/U3453*100</f>
        <v>5.3283249860879245</v>
      </c>
      <c r="Z3453" s="14">
        <f>IF(W3453&gt;10,"NA",Y3453)</f>
        <v>5.3283249860879245</v>
      </c>
    </row>
    <row r="3454" spans="1:26" ht="19" x14ac:dyDescent="0.25">
      <c r="A3454" s="23">
        <v>3453</v>
      </c>
      <c r="B3454" s="5" t="s">
        <v>25</v>
      </c>
      <c r="C3454" s="3" t="s">
        <v>50</v>
      </c>
      <c r="D3454" s="3" t="s">
        <v>50</v>
      </c>
      <c r="E3454" s="3" t="s">
        <v>47</v>
      </c>
      <c r="F3454" s="3" t="s">
        <v>18</v>
      </c>
      <c r="G3454" s="3">
        <v>41</v>
      </c>
      <c r="H3454" s="3" t="s">
        <v>9</v>
      </c>
      <c r="I3454" s="3" t="s">
        <v>35</v>
      </c>
      <c r="J3454" s="3">
        <v>620</v>
      </c>
      <c r="K3454" s="3">
        <v>35</v>
      </c>
      <c r="L3454" s="3">
        <v>0</v>
      </c>
      <c r="M3454" s="4">
        <f>PI()*(K3454/2)^2/1000+PI()*(L3454/2)^2/1000</f>
        <v>0.96211275016187414</v>
      </c>
      <c r="N3454" s="33">
        <v>0</v>
      </c>
      <c r="O3454" s="3">
        <v>8</v>
      </c>
      <c r="P3454" s="6">
        <v>5.5640000000000001</v>
      </c>
      <c r="Q3454" s="6">
        <v>9.5410000000000004</v>
      </c>
      <c r="R3454" s="6">
        <v>9.298</v>
      </c>
      <c r="S3454" s="6">
        <v>0</v>
      </c>
      <c r="T3454" s="6">
        <f>R3454-S3454</f>
        <v>9.298</v>
      </c>
      <c r="U3454" s="6">
        <f>T3454</f>
        <v>9.298</v>
      </c>
      <c r="V3454" s="6">
        <f>U3454-S3454</f>
        <v>9.298</v>
      </c>
      <c r="W3454" s="6">
        <f>100 - (1 - (((U3454-T3454)/U3454)+(S3454/T3454)))*100</f>
        <v>0</v>
      </c>
      <c r="X3454" s="13">
        <v>9.6449999999999996</v>
      </c>
      <c r="Y3454" s="13">
        <f>(X3454-U3454)/U3454*100</f>
        <v>3.731985373198532</v>
      </c>
      <c r="Z3454" s="14">
        <f>IF(W3454&gt;10,"NA",Y3454)</f>
        <v>3.731985373198532</v>
      </c>
    </row>
    <row r="3455" spans="1:26" ht="19" x14ac:dyDescent="0.25">
      <c r="A3455" s="23">
        <v>3454</v>
      </c>
      <c r="B3455" s="5" t="s">
        <v>25</v>
      </c>
      <c r="C3455" s="3" t="s">
        <v>50</v>
      </c>
      <c r="D3455" s="3" t="s">
        <v>50</v>
      </c>
      <c r="E3455" s="3" t="s">
        <v>47</v>
      </c>
      <c r="F3455" s="3" t="s">
        <v>18</v>
      </c>
      <c r="G3455" s="3">
        <v>41</v>
      </c>
      <c r="H3455" s="3" t="s">
        <v>17</v>
      </c>
      <c r="I3455" s="3" t="s">
        <v>35</v>
      </c>
      <c r="J3455" s="3">
        <v>620</v>
      </c>
      <c r="K3455" s="3">
        <v>35</v>
      </c>
      <c r="L3455" s="3">
        <v>0</v>
      </c>
      <c r="M3455" s="4">
        <f>PI()*(K3455/2)^2/1000+PI()*(L3455/2)^2/1000</f>
        <v>0.96211275016187414</v>
      </c>
      <c r="N3455" s="33">
        <v>0</v>
      </c>
      <c r="O3455" s="3">
        <v>1</v>
      </c>
      <c r="P3455" s="6">
        <v>3.504</v>
      </c>
      <c r="Q3455" s="6">
        <v>2.887</v>
      </c>
      <c r="R3455" s="6">
        <v>2.75</v>
      </c>
      <c r="S3455" s="6">
        <v>0</v>
      </c>
      <c r="T3455" s="6">
        <f>R3455-S3455</f>
        <v>2.75</v>
      </c>
      <c r="U3455" s="6">
        <v>2.9319999999999999</v>
      </c>
      <c r="V3455" s="6">
        <f>U3455-S3455</f>
        <v>2.9319999999999999</v>
      </c>
      <c r="W3455" s="6">
        <f>100 - (1 - (((U3455-T3455)/U3455)+(S3455/T3455)))*100</f>
        <v>6.2073669849931719</v>
      </c>
      <c r="X3455" s="13">
        <v>3.0369999999999999</v>
      </c>
      <c r="Y3455" s="13">
        <f>(X3455-U3455)/U3455*100</f>
        <v>3.5811732605729873</v>
      </c>
      <c r="Z3455" s="14">
        <f>IF(W3455&gt;10,"NA",Y3455)</f>
        <v>3.5811732605729873</v>
      </c>
    </row>
    <row r="3456" spans="1:26" ht="19" x14ac:dyDescent="0.25">
      <c r="A3456" s="23">
        <v>3455</v>
      </c>
      <c r="B3456" s="5" t="s">
        <v>25</v>
      </c>
      <c r="C3456" s="3" t="s">
        <v>50</v>
      </c>
      <c r="D3456" s="3" t="s">
        <v>50</v>
      </c>
      <c r="E3456" s="3" t="s">
        <v>47</v>
      </c>
      <c r="F3456" s="3" t="s">
        <v>18</v>
      </c>
      <c r="G3456" s="3">
        <v>41</v>
      </c>
      <c r="H3456" s="3" t="s">
        <v>17</v>
      </c>
      <c r="I3456" s="3" t="s">
        <v>35</v>
      </c>
      <c r="J3456" s="3">
        <v>620</v>
      </c>
      <c r="K3456" s="3">
        <v>35</v>
      </c>
      <c r="L3456" s="3">
        <v>0</v>
      </c>
      <c r="M3456" s="4">
        <f>PI()*(K3456/2)^2/1000+PI()*(L3456/2)^2/1000</f>
        <v>0.96211275016187414</v>
      </c>
      <c r="N3456" s="33">
        <v>0</v>
      </c>
      <c r="O3456" s="3">
        <v>2</v>
      </c>
      <c r="P3456" s="6">
        <v>5.3470000000000004</v>
      </c>
      <c r="Q3456" s="6">
        <v>5.8609999999999998</v>
      </c>
      <c r="R3456" s="6">
        <v>5.6840000000000002</v>
      </c>
      <c r="S3456" s="6">
        <v>0</v>
      </c>
      <c r="T3456" s="6">
        <f>R3456-S3456</f>
        <v>5.6840000000000002</v>
      </c>
      <c r="U3456" s="6">
        <v>5.6840000000000002</v>
      </c>
      <c r="V3456" s="6">
        <f>U3456-S3456</f>
        <v>5.6840000000000002</v>
      </c>
      <c r="W3456" s="6">
        <f>100 - (1 - (((U3456-T3456)/U3456)+(S3456/T3456)))*100</f>
        <v>0</v>
      </c>
      <c r="X3456" s="13">
        <v>5.88</v>
      </c>
      <c r="Y3456" s="13">
        <f>(X3456-U3456)/U3456*100</f>
        <v>3.4482758620689604</v>
      </c>
      <c r="Z3456" s="14">
        <f>IF(W3456&gt;10,"NA",Y3456)</f>
        <v>3.4482758620689604</v>
      </c>
    </row>
    <row r="3457" spans="1:26" ht="19" x14ac:dyDescent="0.25">
      <c r="A3457" s="23">
        <v>3456</v>
      </c>
      <c r="B3457" s="5" t="s">
        <v>25</v>
      </c>
      <c r="C3457" s="3" t="s">
        <v>50</v>
      </c>
      <c r="D3457" s="3" t="s">
        <v>50</v>
      </c>
      <c r="E3457" s="3" t="s">
        <v>47</v>
      </c>
      <c r="F3457" s="3" t="s">
        <v>18</v>
      </c>
      <c r="G3457" s="3">
        <v>41</v>
      </c>
      <c r="H3457" s="3" t="s">
        <v>17</v>
      </c>
      <c r="I3457" s="3" t="s">
        <v>35</v>
      </c>
      <c r="J3457" s="3">
        <v>620</v>
      </c>
      <c r="K3457" s="3">
        <v>35</v>
      </c>
      <c r="L3457" s="3">
        <v>0</v>
      </c>
      <c r="M3457" s="4">
        <f>PI()*(K3457/2)^2/1000+PI()*(L3457/2)^2/1000</f>
        <v>0.96211275016187414</v>
      </c>
      <c r="N3457" s="33">
        <v>0</v>
      </c>
      <c r="O3457" s="3">
        <v>3</v>
      </c>
      <c r="P3457" s="6">
        <v>4.2939999999999996</v>
      </c>
      <c r="Q3457" s="6">
        <v>5.2249999999999996</v>
      </c>
      <c r="R3457" s="6">
        <v>5.0250000000000004</v>
      </c>
      <c r="S3457" s="6">
        <v>0</v>
      </c>
      <c r="T3457" s="6">
        <f>R3457-S3457</f>
        <v>5.0250000000000004</v>
      </c>
      <c r="U3457" s="6">
        <v>5.0250000000000004</v>
      </c>
      <c r="V3457" s="6">
        <f>U3457-S3457</f>
        <v>5.0250000000000004</v>
      </c>
      <c r="W3457" s="6">
        <f>100 - (1 - (((U3457-T3457)/U3457)+(S3457/T3457)))*100</f>
        <v>0</v>
      </c>
      <c r="X3457" s="13">
        <v>5.149</v>
      </c>
      <c r="Y3457" s="13">
        <f>(X3457-U3457)/U3457*100</f>
        <v>2.4676616915422818</v>
      </c>
      <c r="Z3457" s="14">
        <f>IF(W3457&gt;10,"NA",Y3457)</f>
        <v>2.4676616915422818</v>
      </c>
    </row>
    <row r="3458" spans="1:26" ht="19" x14ac:dyDescent="0.25">
      <c r="A3458" s="23">
        <v>3457</v>
      </c>
      <c r="B3458" s="5" t="s">
        <v>25</v>
      </c>
      <c r="C3458" s="3" t="s">
        <v>50</v>
      </c>
      <c r="D3458" s="3" t="s">
        <v>50</v>
      </c>
      <c r="E3458" s="3" t="s">
        <v>47</v>
      </c>
      <c r="F3458" s="3" t="s">
        <v>18</v>
      </c>
      <c r="G3458" s="3">
        <v>41</v>
      </c>
      <c r="H3458" s="3" t="s">
        <v>17</v>
      </c>
      <c r="I3458" s="3" t="s">
        <v>35</v>
      </c>
      <c r="J3458" s="3">
        <v>620</v>
      </c>
      <c r="K3458" s="3">
        <v>35</v>
      </c>
      <c r="L3458" s="3">
        <v>0</v>
      </c>
      <c r="M3458" s="4">
        <f>PI()*(K3458/2)^2/1000+PI()*(L3458/2)^2/1000</f>
        <v>0.96211275016187414</v>
      </c>
      <c r="N3458" s="33">
        <v>0</v>
      </c>
      <c r="O3458" s="3">
        <v>4</v>
      </c>
      <c r="P3458" s="6">
        <v>4.1589999999999998</v>
      </c>
      <c r="Q3458" s="6">
        <v>5.008</v>
      </c>
      <c r="R3458" s="6">
        <v>4.8419999999999996</v>
      </c>
      <c r="S3458" s="6">
        <v>0</v>
      </c>
      <c r="T3458" s="6">
        <f>R3458-S3458</f>
        <v>4.8419999999999996</v>
      </c>
      <c r="U3458" s="6">
        <v>4.8419999999999996</v>
      </c>
      <c r="V3458" s="6">
        <f>U3458-S3458</f>
        <v>4.8419999999999996</v>
      </c>
      <c r="W3458" s="6">
        <f>100 - (1 - (((U3458-T3458)/U3458)+(S3458/T3458)))*100</f>
        <v>0</v>
      </c>
      <c r="X3458" s="13">
        <v>5.0279999999999996</v>
      </c>
      <c r="Y3458" s="13">
        <f>(X3458-U3458)/U3458*100</f>
        <v>3.8413878562577439</v>
      </c>
      <c r="Z3458" s="14">
        <f>IF(W3458&gt;10,"NA",Y3458)</f>
        <v>3.8413878562577439</v>
      </c>
    </row>
    <row r="3459" spans="1:26" ht="19" x14ac:dyDescent="0.25">
      <c r="A3459" s="23">
        <v>3458</v>
      </c>
      <c r="B3459" s="5" t="s">
        <v>25</v>
      </c>
      <c r="C3459" s="3" t="s">
        <v>50</v>
      </c>
      <c r="D3459" s="3" t="s">
        <v>50</v>
      </c>
      <c r="E3459" s="3" t="s">
        <v>47</v>
      </c>
      <c r="F3459" s="3" t="s">
        <v>18</v>
      </c>
      <c r="G3459" s="3">
        <v>41</v>
      </c>
      <c r="H3459" s="3" t="s">
        <v>17</v>
      </c>
      <c r="I3459" s="3" t="s">
        <v>35</v>
      </c>
      <c r="J3459" s="3">
        <v>620</v>
      </c>
      <c r="K3459" s="3">
        <v>35</v>
      </c>
      <c r="L3459" s="3">
        <v>0</v>
      </c>
      <c r="M3459" s="4">
        <f>PI()*(K3459/2)^2/1000+PI()*(L3459/2)^2/1000</f>
        <v>0.96211275016187414</v>
      </c>
      <c r="N3459" s="33">
        <v>0</v>
      </c>
      <c r="O3459" s="3">
        <v>5</v>
      </c>
      <c r="P3459" s="6">
        <v>3.3279999999999998</v>
      </c>
      <c r="Q3459" s="6">
        <v>2.1619999999999999</v>
      </c>
      <c r="R3459" s="6">
        <v>1.966</v>
      </c>
      <c r="S3459" s="6">
        <v>0</v>
      </c>
      <c r="T3459" s="6">
        <f>R3459-S3459</f>
        <v>1.966</v>
      </c>
      <c r="U3459" s="6">
        <v>2.6560000000000001</v>
      </c>
      <c r="V3459" s="6">
        <f>U3459-S3459</f>
        <v>2.6560000000000001</v>
      </c>
      <c r="W3459" s="6">
        <f>100 - (1 - (((U3459-T3459)/U3459)+(S3459/T3459)))*100</f>
        <v>25.978915662650607</v>
      </c>
      <c r="X3459" s="13">
        <v>2.6680000000000001</v>
      </c>
      <c r="Y3459" s="13">
        <f>(X3459-U3459)/U3459*100</f>
        <v>0.45180722891566305</v>
      </c>
      <c r="Z3459" s="14" t="str">
        <f>IF(W3459&gt;10,"NA",Y3459)</f>
        <v>NA</v>
      </c>
    </row>
    <row r="3460" spans="1:26" ht="19" x14ac:dyDescent="0.25">
      <c r="A3460" s="23">
        <v>3459</v>
      </c>
      <c r="B3460" s="5" t="s">
        <v>25</v>
      </c>
      <c r="C3460" s="3" t="s">
        <v>50</v>
      </c>
      <c r="D3460" s="3" t="s">
        <v>50</v>
      </c>
      <c r="E3460" s="3" t="s">
        <v>47</v>
      </c>
      <c r="F3460" s="3" t="s">
        <v>18</v>
      </c>
      <c r="G3460" s="3">
        <v>41</v>
      </c>
      <c r="H3460" s="3" t="s">
        <v>17</v>
      </c>
      <c r="I3460" s="3" t="s">
        <v>35</v>
      </c>
      <c r="J3460" s="3">
        <v>620</v>
      </c>
      <c r="K3460" s="3">
        <v>35</v>
      </c>
      <c r="L3460" s="3">
        <v>0</v>
      </c>
      <c r="M3460" s="4">
        <f>PI()*(K3460/2)^2/1000+PI()*(L3460/2)^2/1000</f>
        <v>0.96211275016187414</v>
      </c>
      <c r="N3460" s="33">
        <v>0</v>
      </c>
      <c r="O3460" s="3">
        <v>6</v>
      </c>
      <c r="P3460" s="6">
        <v>3.1419999999999999</v>
      </c>
      <c r="Q3460" s="6">
        <v>2.5329999999999999</v>
      </c>
      <c r="R3460" s="6">
        <v>2.4089999999999998</v>
      </c>
      <c r="S3460" s="6">
        <v>0</v>
      </c>
      <c r="T3460" s="6">
        <f>R3460-S3460</f>
        <v>2.4089999999999998</v>
      </c>
      <c r="U3460" s="6">
        <v>2.4830000000000001</v>
      </c>
      <c r="V3460" s="6">
        <f>U3460-S3460</f>
        <v>2.4830000000000001</v>
      </c>
      <c r="W3460" s="6">
        <f>100 - (1 - (((U3460-T3460)/U3460)+(S3460/T3460)))*100</f>
        <v>2.9802658074909516</v>
      </c>
      <c r="X3460" s="13">
        <v>2.5590000000000002</v>
      </c>
      <c r="Y3460" s="13">
        <f>(X3460-U3460)/U3460*100</f>
        <v>3.0608135320177232</v>
      </c>
      <c r="Z3460" s="14">
        <f>IF(W3460&gt;10,"NA",Y3460)</f>
        <v>3.0608135320177232</v>
      </c>
    </row>
    <row r="3461" spans="1:26" ht="19" x14ac:dyDescent="0.25">
      <c r="A3461" s="23">
        <v>3460</v>
      </c>
      <c r="B3461" s="5" t="s">
        <v>25</v>
      </c>
      <c r="C3461" s="3" t="s">
        <v>50</v>
      </c>
      <c r="D3461" s="3" t="s">
        <v>50</v>
      </c>
      <c r="E3461" s="3" t="s">
        <v>47</v>
      </c>
      <c r="F3461" s="3" t="s">
        <v>18</v>
      </c>
      <c r="G3461" s="3">
        <v>41</v>
      </c>
      <c r="H3461" s="3" t="s">
        <v>17</v>
      </c>
      <c r="I3461" s="3" t="s">
        <v>35</v>
      </c>
      <c r="J3461" s="3">
        <v>620</v>
      </c>
      <c r="K3461" s="3">
        <v>35</v>
      </c>
      <c r="L3461" s="3">
        <v>0</v>
      </c>
      <c r="M3461" s="4">
        <f>PI()*(K3461/2)^2/1000+PI()*(L3461/2)^2/1000</f>
        <v>0.96211275016187414</v>
      </c>
      <c r="N3461" s="33">
        <v>0</v>
      </c>
      <c r="O3461" s="3">
        <v>7</v>
      </c>
      <c r="P3461" s="6">
        <v>5.9160000000000004</v>
      </c>
      <c r="Q3461" s="6">
        <v>8.4670000000000005</v>
      </c>
      <c r="R3461" s="6">
        <v>8.2870000000000008</v>
      </c>
      <c r="S3461" s="6">
        <v>0</v>
      </c>
      <c r="T3461" s="6">
        <f>R3461-S3461</f>
        <v>8.2870000000000008</v>
      </c>
      <c r="U3461" s="6">
        <v>8.2870000000000008</v>
      </c>
      <c r="V3461" s="6">
        <f>U3461-S3461</f>
        <v>8.2870000000000008</v>
      </c>
      <c r="W3461" s="6">
        <f>100 - (1 - (((U3461-T3461)/U3461)+(S3461/T3461)))*100</f>
        <v>0</v>
      </c>
      <c r="X3461" s="13">
        <v>8.5990000000000002</v>
      </c>
      <c r="Y3461" s="13">
        <f>(X3461-U3461)/U3461*100</f>
        <v>3.764933027633635</v>
      </c>
      <c r="Z3461" s="14">
        <f>IF(W3461&gt;10,"NA",Y3461)</f>
        <v>3.764933027633635</v>
      </c>
    </row>
    <row r="3462" spans="1:26" ht="19" x14ac:dyDescent="0.25">
      <c r="A3462" s="23">
        <v>3461</v>
      </c>
      <c r="B3462" s="5" t="s">
        <v>25</v>
      </c>
      <c r="C3462" s="3" t="s">
        <v>50</v>
      </c>
      <c r="D3462" s="3" t="s">
        <v>50</v>
      </c>
      <c r="E3462" s="3" t="s">
        <v>47</v>
      </c>
      <c r="F3462" s="3" t="s">
        <v>18</v>
      </c>
      <c r="G3462" s="3">
        <v>41</v>
      </c>
      <c r="H3462" s="3" t="s">
        <v>17</v>
      </c>
      <c r="I3462" s="3" t="s">
        <v>35</v>
      </c>
      <c r="J3462" s="3">
        <v>620</v>
      </c>
      <c r="K3462" s="3">
        <v>35</v>
      </c>
      <c r="L3462" s="3">
        <v>0</v>
      </c>
      <c r="M3462" s="4">
        <f>PI()*(K3462/2)^2/1000+PI()*(L3462/2)^2/1000</f>
        <v>0.96211275016187414</v>
      </c>
      <c r="N3462" s="33">
        <v>0</v>
      </c>
      <c r="O3462" s="3">
        <v>8</v>
      </c>
      <c r="P3462" s="6">
        <v>3.633</v>
      </c>
      <c r="Q3462" s="6">
        <v>3.98</v>
      </c>
      <c r="R3462" s="6">
        <v>3.8959999999999999</v>
      </c>
      <c r="S3462" s="6">
        <v>0</v>
      </c>
      <c r="T3462" s="6">
        <f>R3462-S3462</f>
        <v>3.8959999999999999</v>
      </c>
      <c r="U3462" s="6">
        <v>3.8959999999999999</v>
      </c>
      <c r="V3462" s="6">
        <f>U3462-S3462</f>
        <v>3.8959999999999999</v>
      </c>
      <c r="W3462" s="6">
        <f>100 - (1 - (((U3462-T3462)/U3462)+(S3462/T3462)))*100</f>
        <v>0</v>
      </c>
      <c r="X3462" s="13">
        <v>4.0519999999999996</v>
      </c>
      <c r="Y3462" s="13">
        <f>(X3462-U3462)/U3462*100</f>
        <v>4.0041067761806906</v>
      </c>
      <c r="Z3462" s="14">
        <f>IF(W3462&gt;10,"NA",Y3462)</f>
        <v>4.0041067761806906</v>
      </c>
    </row>
    <row r="3463" spans="1:26" ht="19" x14ac:dyDescent="0.25">
      <c r="A3463" s="23">
        <v>3462</v>
      </c>
      <c r="B3463" s="5" t="s">
        <v>25</v>
      </c>
      <c r="C3463" s="3" t="s">
        <v>50</v>
      </c>
      <c r="D3463" s="3" t="s">
        <v>50</v>
      </c>
      <c r="E3463" s="3" t="s">
        <v>47</v>
      </c>
      <c r="F3463" s="3" t="s">
        <v>18</v>
      </c>
      <c r="G3463" s="3">
        <v>41</v>
      </c>
      <c r="H3463" s="3" t="s">
        <v>17</v>
      </c>
      <c r="I3463" s="3" t="s">
        <v>35</v>
      </c>
      <c r="J3463" s="3">
        <v>620</v>
      </c>
      <c r="K3463" s="3">
        <v>35</v>
      </c>
      <c r="L3463" s="3">
        <v>0</v>
      </c>
      <c r="M3463" s="4">
        <f>PI()*(K3463/2)^2/1000+PI()*(L3463/2)^2/1000</f>
        <v>0.96211275016187414</v>
      </c>
      <c r="N3463" s="33">
        <v>0</v>
      </c>
      <c r="O3463" s="3">
        <v>9</v>
      </c>
      <c r="P3463" s="6">
        <v>4.9779999999999998</v>
      </c>
      <c r="Q3463" s="6">
        <v>6.6589999999999998</v>
      </c>
      <c r="R3463" s="6">
        <v>6.4480000000000004</v>
      </c>
      <c r="S3463" s="6">
        <v>0</v>
      </c>
      <c r="T3463" s="6">
        <f>R3463-S3463</f>
        <v>6.4480000000000004</v>
      </c>
      <c r="U3463" s="6">
        <v>6.5129999999999999</v>
      </c>
      <c r="V3463" s="6">
        <f>U3463-S3463</f>
        <v>6.5129999999999999</v>
      </c>
      <c r="W3463" s="6">
        <f>100 - (1 - (((U3463-T3463)/U3463)+(S3463/T3463)))*100</f>
        <v>0.9980039920159669</v>
      </c>
      <c r="X3463" s="13">
        <v>6.6479999999999997</v>
      </c>
      <c r="Y3463" s="13">
        <f>(X3463-U3463)/U3463*100</f>
        <v>2.0727775218793152</v>
      </c>
      <c r="Z3463" s="14">
        <f>IF(W3463&gt;10,"NA",Y3463)</f>
        <v>2.0727775218793152</v>
      </c>
    </row>
    <row r="3464" spans="1:26" ht="19" x14ac:dyDescent="0.25">
      <c r="A3464" s="23">
        <v>3463</v>
      </c>
      <c r="B3464" s="5" t="s">
        <v>25</v>
      </c>
      <c r="C3464" s="3" t="s">
        <v>50</v>
      </c>
      <c r="D3464" s="3" t="s">
        <v>50</v>
      </c>
      <c r="E3464" s="3" t="s">
        <v>47</v>
      </c>
      <c r="F3464" s="3" t="s">
        <v>18</v>
      </c>
      <c r="G3464" s="3">
        <v>41</v>
      </c>
      <c r="H3464" s="3" t="s">
        <v>17</v>
      </c>
      <c r="I3464" s="3" t="s">
        <v>35</v>
      </c>
      <c r="J3464" s="3">
        <v>620</v>
      </c>
      <c r="K3464" s="3">
        <v>35</v>
      </c>
      <c r="L3464" s="3">
        <v>0</v>
      </c>
      <c r="M3464" s="4">
        <f>PI()*(K3464/2)^2/1000+PI()*(L3464/2)^2/1000</f>
        <v>0.96211275016187414</v>
      </c>
      <c r="N3464" s="33">
        <v>0</v>
      </c>
      <c r="O3464" s="3">
        <v>10</v>
      </c>
      <c r="P3464" s="6">
        <v>4.2930000000000001</v>
      </c>
      <c r="Q3464" s="6">
        <v>3.8439999999999999</v>
      </c>
      <c r="R3464" s="6">
        <v>3.6819999999999999</v>
      </c>
      <c r="S3464" s="6">
        <v>0</v>
      </c>
      <c r="T3464" s="6">
        <f>R3464-S3464</f>
        <v>3.6819999999999999</v>
      </c>
      <c r="U3464" s="6">
        <v>4.5090000000000003</v>
      </c>
      <c r="V3464" s="6">
        <f>U3464-S3464</f>
        <v>4.5090000000000003</v>
      </c>
      <c r="W3464" s="6">
        <f>100 - (1 - (((U3464-T3464)/U3464)+(S3464/T3464)))*100</f>
        <v>18.341095586604567</v>
      </c>
      <c r="X3464" s="13">
        <v>4.5419999999999998</v>
      </c>
      <c r="Y3464" s="13">
        <f>(X3464-U3464)/U3464*100</f>
        <v>0.7318695941450315</v>
      </c>
      <c r="Z3464" s="14" t="str">
        <f>IF(W3464&gt;10,"NA",Y3464)</f>
        <v>NA</v>
      </c>
    </row>
    <row r="3465" spans="1:26" ht="19" x14ac:dyDescent="0.25">
      <c r="A3465" s="23">
        <v>3464</v>
      </c>
      <c r="B3465" s="5" t="s">
        <v>25</v>
      </c>
      <c r="C3465" s="3" t="s">
        <v>50</v>
      </c>
      <c r="D3465" s="3" t="s">
        <v>50</v>
      </c>
      <c r="E3465" s="3" t="s">
        <v>47</v>
      </c>
      <c r="F3465" s="3" t="s">
        <v>18</v>
      </c>
      <c r="G3465" s="3">
        <v>41</v>
      </c>
      <c r="H3465" s="3" t="s">
        <v>17</v>
      </c>
      <c r="I3465" s="3" t="s">
        <v>35</v>
      </c>
      <c r="J3465" s="3">
        <v>620</v>
      </c>
      <c r="K3465" s="3">
        <v>35</v>
      </c>
      <c r="L3465" s="3">
        <v>0</v>
      </c>
      <c r="M3465" s="4">
        <f>PI()*(K3465/2)^2/1000+PI()*(L3465/2)^2/1000</f>
        <v>0.96211275016187414</v>
      </c>
      <c r="N3465" s="33">
        <v>0</v>
      </c>
      <c r="O3465" s="3">
        <v>11</v>
      </c>
      <c r="P3465" s="6">
        <v>5.141</v>
      </c>
      <c r="Q3465" s="6">
        <v>5.9740000000000002</v>
      </c>
      <c r="R3465" s="6">
        <v>5.79</v>
      </c>
      <c r="S3465" s="6">
        <v>0</v>
      </c>
      <c r="T3465" s="6">
        <f>R3465-S3465</f>
        <v>5.79</v>
      </c>
      <c r="U3465" s="6">
        <v>5.79</v>
      </c>
      <c r="V3465" s="6">
        <f>U3465-S3465</f>
        <v>5.79</v>
      </c>
      <c r="W3465" s="6">
        <f>100 - (1 - (((U3465-T3465)/U3465)+(S3465/T3465)))*100</f>
        <v>0</v>
      </c>
      <c r="X3465" s="13">
        <v>6.0250000000000004</v>
      </c>
      <c r="Y3465" s="13">
        <f>(X3465-U3465)/U3465*100</f>
        <v>4.0587219343696077</v>
      </c>
      <c r="Z3465" s="14">
        <f>IF(W3465&gt;10,"NA",Y3465)</f>
        <v>4.0587219343696077</v>
      </c>
    </row>
    <row r="3466" spans="1:26" ht="19" x14ac:dyDescent="0.25">
      <c r="A3466" s="23">
        <v>3465</v>
      </c>
      <c r="B3466" s="5" t="s">
        <v>25</v>
      </c>
      <c r="C3466" s="3" t="s">
        <v>50</v>
      </c>
      <c r="D3466" s="3" t="s">
        <v>50</v>
      </c>
      <c r="E3466" s="3" t="s">
        <v>47</v>
      </c>
      <c r="F3466" s="3" t="s">
        <v>18</v>
      </c>
      <c r="G3466" s="3">
        <v>42</v>
      </c>
      <c r="H3466" s="3" t="s">
        <v>9</v>
      </c>
      <c r="I3466" s="3" t="s">
        <v>58</v>
      </c>
      <c r="J3466" s="3">
        <v>638</v>
      </c>
      <c r="K3466" s="3">
        <v>35</v>
      </c>
      <c r="L3466" s="3">
        <v>0</v>
      </c>
      <c r="M3466" s="4">
        <f>PI()*(K3466/2)^2/1000+PI()*(L3466/2)^2/1000</f>
        <v>0.96211275016187414</v>
      </c>
      <c r="N3466" s="33">
        <v>0</v>
      </c>
      <c r="O3466" s="3">
        <v>1</v>
      </c>
      <c r="P3466" s="6" t="s">
        <v>13</v>
      </c>
      <c r="Q3466" s="6">
        <v>3.9249999999999998</v>
      </c>
      <c r="R3466" s="6">
        <v>3.7029999999999998</v>
      </c>
      <c r="S3466" s="6">
        <v>0</v>
      </c>
      <c r="T3466" s="6">
        <f>R3466-S3466</f>
        <v>3.7029999999999998</v>
      </c>
      <c r="U3466" s="6">
        <v>6.069</v>
      </c>
      <c r="V3466" s="6">
        <f>U3466-S3466</f>
        <v>6.069</v>
      </c>
      <c r="W3466" s="6">
        <f>100 - (1 - (((U3466-T3466)/U3466)+(S3466/T3466)))*100</f>
        <v>38.985005767012694</v>
      </c>
      <c r="X3466" s="13">
        <v>6.2130000000000001</v>
      </c>
      <c r="Y3466" s="13">
        <f>(X3466-U3466)/U3466*100</f>
        <v>2.3727137913989149</v>
      </c>
      <c r="Z3466" s="14" t="str">
        <f>IF(W3466&gt;10,"NA",Y3466)</f>
        <v>NA</v>
      </c>
    </row>
    <row r="3467" spans="1:26" ht="19" x14ac:dyDescent="0.25">
      <c r="A3467" s="23">
        <v>3466</v>
      </c>
      <c r="B3467" s="5" t="s">
        <v>25</v>
      </c>
      <c r="C3467" s="3" t="s">
        <v>50</v>
      </c>
      <c r="D3467" s="3" t="s">
        <v>50</v>
      </c>
      <c r="E3467" s="3" t="s">
        <v>47</v>
      </c>
      <c r="F3467" s="3" t="s">
        <v>18</v>
      </c>
      <c r="G3467" s="3">
        <v>42</v>
      </c>
      <c r="H3467" s="3" t="s">
        <v>9</v>
      </c>
      <c r="I3467" s="3" t="s">
        <v>58</v>
      </c>
      <c r="J3467" s="3">
        <v>638</v>
      </c>
      <c r="K3467" s="3">
        <v>35</v>
      </c>
      <c r="L3467" s="3">
        <v>0</v>
      </c>
      <c r="M3467" s="4">
        <f>PI()*(K3467/2)^2/1000+PI()*(L3467/2)^2/1000</f>
        <v>0.96211275016187414</v>
      </c>
      <c r="N3467" s="33">
        <v>0</v>
      </c>
      <c r="O3467" s="3">
        <v>2</v>
      </c>
      <c r="P3467" s="6">
        <v>6.2880000000000003</v>
      </c>
      <c r="Q3467" s="6">
        <v>9.9879999999999995</v>
      </c>
      <c r="R3467" s="6">
        <v>9.7260000000000009</v>
      </c>
      <c r="S3467" s="6">
        <v>0</v>
      </c>
      <c r="T3467" s="6">
        <f>R3467-S3467</f>
        <v>9.7260000000000009</v>
      </c>
      <c r="U3467" s="6">
        <v>9.7260000000000009</v>
      </c>
      <c r="V3467" s="6">
        <f>U3467-S3467</f>
        <v>9.7260000000000009</v>
      </c>
      <c r="W3467" s="6">
        <f>100 - (1 - (((U3467-T3467)/U3467)+(S3467/T3467)))*100</f>
        <v>0</v>
      </c>
      <c r="X3467" s="13">
        <v>9.9879999999999995</v>
      </c>
      <c r="Y3467" s="13">
        <f>(X3467-U3467)/U3467*100</f>
        <v>2.6938104050997191</v>
      </c>
      <c r="Z3467" s="14">
        <f>IF(W3467&gt;10,"NA",Y3467)</f>
        <v>2.6938104050997191</v>
      </c>
    </row>
    <row r="3468" spans="1:26" ht="19" x14ac:dyDescent="0.25">
      <c r="A3468" s="23">
        <v>3467</v>
      </c>
      <c r="B3468" s="5" t="s">
        <v>25</v>
      </c>
      <c r="C3468" s="3" t="s">
        <v>50</v>
      </c>
      <c r="D3468" s="3" t="s">
        <v>50</v>
      </c>
      <c r="E3468" s="3" t="s">
        <v>47</v>
      </c>
      <c r="F3468" s="3" t="s">
        <v>18</v>
      </c>
      <c r="G3468" s="3">
        <v>42</v>
      </c>
      <c r="H3468" s="3" t="s">
        <v>9</v>
      </c>
      <c r="I3468" s="3" t="s">
        <v>58</v>
      </c>
      <c r="J3468" s="3">
        <v>638</v>
      </c>
      <c r="K3468" s="3">
        <v>35</v>
      </c>
      <c r="L3468" s="3">
        <v>0</v>
      </c>
      <c r="M3468" s="4">
        <f>PI()*(K3468/2)^2/1000+PI()*(L3468/2)^2/1000</f>
        <v>0.96211275016187414</v>
      </c>
      <c r="N3468" s="33">
        <v>1</v>
      </c>
      <c r="O3468" s="3">
        <v>3</v>
      </c>
      <c r="P3468" s="6">
        <v>7.4749999999999996</v>
      </c>
      <c r="Q3468" s="6">
        <v>11.965999999999999</v>
      </c>
      <c r="R3468" s="6">
        <v>11.74</v>
      </c>
      <c r="S3468" s="6">
        <v>0</v>
      </c>
      <c r="T3468" s="6">
        <f>R3468-S3468</f>
        <v>11.74</v>
      </c>
      <c r="U3468" s="6">
        <v>11.74</v>
      </c>
      <c r="V3468" s="6">
        <f>U3468-S3468</f>
        <v>11.74</v>
      </c>
      <c r="W3468" s="6">
        <f>100 - (1 - (((U3468-T3468)/U3468)+(S3468/T3468)))*100</f>
        <v>0</v>
      </c>
      <c r="X3468" s="13">
        <v>12.301</v>
      </c>
      <c r="Y3468" s="13">
        <f>(X3468-U3468)/U3468*100</f>
        <v>4.7785349233390111</v>
      </c>
      <c r="Z3468" s="14">
        <f>IF(W3468&gt;10,"NA",Y3468)</f>
        <v>4.7785349233390111</v>
      </c>
    </row>
    <row r="3469" spans="1:26" ht="19" x14ac:dyDescent="0.25">
      <c r="A3469" s="23">
        <v>3468</v>
      </c>
      <c r="B3469" s="5" t="s">
        <v>25</v>
      </c>
      <c r="C3469" s="3" t="s">
        <v>50</v>
      </c>
      <c r="D3469" s="3" t="s">
        <v>50</v>
      </c>
      <c r="E3469" s="3" t="s">
        <v>47</v>
      </c>
      <c r="F3469" s="3" t="s">
        <v>18</v>
      </c>
      <c r="G3469" s="3">
        <v>42</v>
      </c>
      <c r="H3469" s="3" t="s">
        <v>9</v>
      </c>
      <c r="I3469" s="3" t="s">
        <v>58</v>
      </c>
      <c r="J3469" s="3">
        <v>638</v>
      </c>
      <c r="K3469" s="3">
        <v>35</v>
      </c>
      <c r="L3469" s="3">
        <v>0</v>
      </c>
      <c r="M3469" s="4">
        <f>PI()*(K3469/2)^2/1000+PI()*(L3469/2)^2/1000</f>
        <v>0.96211275016187414</v>
      </c>
      <c r="N3469" s="33">
        <v>1</v>
      </c>
      <c r="O3469" s="3">
        <v>4</v>
      </c>
      <c r="P3469" s="6">
        <v>7.0209999999999999</v>
      </c>
      <c r="Q3469" s="6">
        <v>10.029999999999999</v>
      </c>
      <c r="R3469" s="6">
        <v>9.7739999999999991</v>
      </c>
      <c r="S3469" s="6">
        <v>0</v>
      </c>
      <c r="T3469" s="6">
        <f>R3469-S3469</f>
        <v>9.7739999999999991</v>
      </c>
      <c r="U3469" s="6">
        <v>9.7739999999999991</v>
      </c>
      <c r="V3469" s="6">
        <f>U3469-S3469</f>
        <v>9.7739999999999991</v>
      </c>
      <c r="W3469" s="6">
        <f>100 - (1 - (((U3469-T3469)/U3469)+(S3469/T3469)))*100</f>
        <v>0</v>
      </c>
      <c r="X3469" s="13">
        <v>10.303000000000001</v>
      </c>
      <c r="Y3469" s="13">
        <f>(X3469-U3469)/U3469*100</f>
        <v>5.4123183957438279</v>
      </c>
      <c r="Z3469" s="14">
        <f>IF(W3469&gt;10,"NA",Y3469)</f>
        <v>5.4123183957438279</v>
      </c>
    </row>
    <row r="3470" spans="1:26" ht="19" x14ac:dyDescent="0.25">
      <c r="A3470" s="23">
        <v>3469</v>
      </c>
      <c r="B3470" s="5" t="s">
        <v>25</v>
      </c>
      <c r="C3470" s="3" t="s">
        <v>50</v>
      </c>
      <c r="D3470" s="3" t="s">
        <v>50</v>
      </c>
      <c r="E3470" s="3" t="s">
        <v>47</v>
      </c>
      <c r="F3470" s="3" t="s">
        <v>18</v>
      </c>
      <c r="G3470" s="3">
        <v>42</v>
      </c>
      <c r="H3470" s="3" t="s">
        <v>9</v>
      </c>
      <c r="I3470" s="3" t="s">
        <v>58</v>
      </c>
      <c r="J3470" s="3">
        <v>638</v>
      </c>
      <c r="K3470" s="3">
        <v>35</v>
      </c>
      <c r="L3470" s="3">
        <v>0</v>
      </c>
      <c r="M3470" s="4">
        <f>PI()*(K3470/2)^2/1000+PI()*(L3470/2)^2/1000</f>
        <v>0.96211275016187414</v>
      </c>
      <c r="N3470" s="33">
        <v>0</v>
      </c>
      <c r="O3470" s="3">
        <v>5</v>
      </c>
      <c r="P3470" s="6">
        <v>4.3479999999999999</v>
      </c>
      <c r="Q3470" s="6">
        <v>4.6550000000000002</v>
      </c>
      <c r="R3470" s="6">
        <v>4.4829999999999997</v>
      </c>
      <c r="S3470" s="6">
        <v>0</v>
      </c>
      <c r="T3470" s="6">
        <f>R3470-S3470</f>
        <v>4.4829999999999997</v>
      </c>
      <c r="U3470" s="6">
        <v>4.4829999999999997</v>
      </c>
      <c r="V3470" s="6">
        <f>U3470-S3470</f>
        <v>4.4829999999999997</v>
      </c>
      <c r="W3470" s="6">
        <f>100 - (1 - (((U3470-T3470)/U3470)+(S3470/T3470)))*100</f>
        <v>0</v>
      </c>
      <c r="X3470" s="13">
        <v>4.6150000000000002</v>
      </c>
      <c r="Y3470" s="13">
        <f>(X3470-U3470)/U3470*100</f>
        <v>2.9444568369395623</v>
      </c>
      <c r="Z3470" s="14">
        <f>IF(W3470&gt;10,"NA",Y3470)</f>
        <v>2.9444568369395623</v>
      </c>
    </row>
    <row r="3471" spans="1:26" ht="19" x14ac:dyDescent="0.25">
      <c r="A3471" s="23">
        <v>3470</v>
      </c>
      <c r="B3471" s="5" t="s">
        <v>25</v>
      </c>
      <c r="C3471" s="3" t="s">
        <v>50</v>
      </c>
      <c r="D3471" s="3" t="s">
        <v>50</v>
      </c>
      <c r="E3471" s="3" t="s">
        <v>47</v>
      </c>
      <c r="F3471" s="3" t="s">
        <v>18</v>
      </c>
      <c r="G3471" s="3">
        <v>42</v>
      </c>
      <c r="H3471" s="3" t="s">
        <v>9</v>
      </c>
      <c r="I3471" s="3" t="s">
        <v>58</v>
      </c>
      <c r="J3471" s="3">
        <v>638</v>
      </c>
      <c r="K3471" s="3">
        <v>35</v>
      </c>
      <c r="L3471" s="3">
        <v>0</v>
      </c>
      <c r="M3471" s="4">
        <f>PI()*(K3471/2)^2/1000+PI()*(L3471/2)^2/1000</f>
        <v>0.96211275016187414</v>
      </c>
      <c r="N3471" s="33">
        <v>1</v>
      </c>
      <c r="O3471" s="3">
        <v>6</v>
      </c>
      <c r="P3471" s="6">
        <v>5.2140000000000004</v>
      </c>
      <c r="Q3471" s="6">
        <v>5.4669999999999996</v>
      </c>
      <c r="R3471" s="6">
        <v>5.2949999999999999</v>
      </c>
      <c r="S3471" s="6">
        <v>0</v>
      </c>
      <c r="T3471" s="6">
        <f>R3471-S3471</f>
        <v>5.2949999999999999</v>
      </c>
      <c r="U3471" s="6">
        <v>5.3179999999999996</v>
      </c>
      <c r="V3471" s="6">
        <f>U3471-S3471</f>
        <v>5.3179999999999996</v>
      </c>
      <c r="W3471" s="6">
        <f>100 - (1 - (((U3471-T3471)/U3471)+(S3471/T3471)))*100</f>
        <v>0.43249341857840307</v>
      </c>
      <c r="X3471" s="13">
        <v>5.6189999999999998</v>
      </c>
      <c r="Y3471" s="13">
        <f>(X3471-U3471)/U3471*100</f>
        <v>5.6600225648740166</v>
      </c>
      <c r="Z3471" s="14">
        <f>IF(W3471&gt;10,"NA",Y3471)</f>
        <v>5.6600225648740166</v>
      </c>
    </row>
    <row r="3472" spans="1:26" ht="19" x14ac:dyDescent="0.25">
      <c r="A3472" s="23">
        <v>3471</v>
      </c>
      <c r="B3472" s="5" t="s">
        <v>25</v>
      </c>
      <c r="C3472" s="3" t="s">
        <v>50</v>
      </c>
      <c r="D3472" s="3" t="s">
        <v>50</v>
      </c>
      <c r="E3472" s="3" t="s">
        <v>47</v>
      </c>
      <c r="F3472" s="3" t="s">
        <v>18</v>
      </c>
      <c r="G3472" s="3">
        <v>42</v>
      </c>
      <c r="H3472" s="3" t="s">
        <v>9</v>
      </c>
      <c r="I3472" s="3" t="s">
        <v>58</v>
      </c>
      <c r="J3472" s="3">
        <v>638</v>
      </c>
      <c r="K3472" s="3">
        <v>35</v>
      </c>
      <c r="L3472" s="3">
        <v>0</v>
      </c>
      <c r="M3472" s="4">
        <f>PI()*(K3472/2)^2/1000+PI()*(L3472/2)^2/1000</f>
        <v>0.96211275016187414</v>
      </c>
      <c r="N3472" s="33">
        <v>0</v>
      </c>
      <c r="O3472" s="3">
        <v>7</v>
      </c>
      <c r="P3472" s="6">
        <v>9.968</v>
      </c>
      <c r="Q3472" s="6">
        <v>18.667000000000002</v>
      </c>
      <c r="R3472" s="6">
        <v>18.260999999999999</v>
      </c>
      <c r="S3472" s="6">
        <v>0</v>
      </c>
      <c r="T3472" s="6">
        <f>R3472-S3472</f>
        <v>18.260999999999999</v>
      </c>
      <c r="U3472" s="6">
        <v>23.239000000000001</v>
      </c>
      <c r="V3472" s="6">
        <f>U3472-S3472</f>
        <v>23.239000000000001</v>
      </c>
      <c r="W3472" s="6">
        <f>100 - (1 - (((U3472-T3472)/U3472)+(S3472/T3472)))*100</f>
        <v>21.420887301519002</v>
      </c>
      <c r="X3472" s="13">
        <v>24.355</v>
      </c>
      <c r="Y3472" s="13">
        <f>(X3472-U3472)/U3472*100</f>
        <v>4.8022720426868606</v>
      </c>
      <c r="Z3472" s="14" t="str">
        <f>IF(W3472&gt;10,"NA",Y3472)</f>
        <v>NA</v>
      </c>
    </row>
    <row r="3473" spans="1:26" ht="19" x14ac:dyDescent="0.25">
      <c r="A3473" s="23">
        <v>3472</v>
      </c>
      <c r="B3473" s="5" t="s">
        <v>25</v>
      </c>
      <c r="C3473" s="3" t="s">
        <v>50</v>
      </c>
      <c r="D3473" s="3" t="s">
        <v>50</v>
      </c>
      <c r="E3473" s="3" t="s">
        <v>47</v>
      </c>
      <c r="F3473" s="3" t="s">
        <v>18</v>
      </c>
      <c r="G3473" s="3">
        <v>42</v>
      </c>
      <c r="H3473" s="3" t="s">
        <v>9</v>
      </c>
      <c r="I3473" s="3" t="s">
        <v>58</v>
      </c>
      <c r="J3473" s="3">
        <v>638</v>
      </c>
      <c r="K3473" s="3">
        <v>35</v>
      </c>
      <c r="L3473" s="3">
        <v>0</v>
      </c>
      <c r="M3473" s="4">
        <f>PI()*(K3473/2)^2/1000+PI()*(L3473/2)^2/1000</f>
        <v>0.96211275016187414</v>
      </c>
      <c r="N3473" s="33">
        <v>0</v>
      </c>
      <c r="O3473" s="3">
        <v>8</v>
      </c>
      <c r="P3473" s="6">
        <v>9.7639999999999993</v>
      </c>
      <c r="Q3473" s="6">
        <v>17.251999999999999</v>
      </c>
      <c r="R3473" s="6">
        <v>16.904</v>
      </c>
      <c r="S3473" s="6">
        <v>0</v>
      </c>
      <c r="T3473" s="6">
        <f>R3473-S3473</f>
        <v>16.904</v>
      </c>
      <c r="U3473" s="6">
        <v>19.579000000000001</v>
      </c>
      <c r="V3473" s="6">
        <f>U3473-S3473</f>
        <v>19.579000000000001</v>
      </c>
      <c r="W3473" s="6">
        <f>100 - (1 - (((U3473-T3473)/U3473)+(S3473/T3473)))*100</f>
        <v>13.662597681189027</v>
      </c>
      <c r="X3473" s="13">
        <v>20.655000000000001</v>
      </c>
      <c r="Y3473" s="13">
        <f>(X3473-U3473)/U3473*100</f>
        <v>5.4956841513866923</v>
      </c>
      <c r="Z3473" s="14" t="str">
        <f>IF(W3473&gt;10,"NA",Y3473)</f>
        <v>NA</v>
      </c>
    </row>
    <row r="3474" spans="1:26" ht="19" x14ac:dyDescent="0.25">
      <c r="A3474" s="23">
        <v>3473</v>
      </c>
      <c r="B3474" s="5" t="s">
        <v>25</v>
      </c>
      <c r="C3474" s="3" t="s">
        <v>50</v>
      </c>
      <c r="D3474" s="3" t="s">
        <v>50</v>
      </c>
      <c r="E3474" s="3" t="s">
        <v>47</v>
      </c>
      <c r="F3474" s="3" t="s">
        <v>18</v>
      </c>
      <c r="G3474" s="3">
        <v>42</v>
      </c>
      <c r="H3474" s="3" t="s">
        <v>9</v>
      </c>
      <c r="I3474" s="3" t="s">
        <v>58</v>
      </c>
      <c r="J3474" s="3">
        <v>638</v>
      </c>
      <c r="K3474" s="3">
        <v>35</v>
      </c>
      <c r="L3474" s="3">
        <v>0</v>
      </c>
      <c r="M3474" s="4">
        <f>PI()*(K3474/2)^2/1000+PI()*(L3474/2)^2/1000</f>
        <v>0.96211275016187414</v>
      </c>
      <c r="N3474" s="33">
        <v>0</v>
      </c>
      <c r="O3474" s="3">
        <v>9</v>
      </c>
      <c r="P3474" s="6">
        <v>8.8979999999999997</v>
      </c>
      <c r="Q3474" s="6">
        <v>12.586</v>
      </c>
      <c r="R3474" s="6">
        <v>12.218999999999999</v>
      </c>
      <c r="S3474" s="6">
        <v>0</v>
      </c>
      <c r="T3474" s="6">
        <f>R3474-S3474</f>
        <v>12.218999999999999</v>
      </c>
      <c r="U3474" s="6">
        <v>17.137</v>
      </c>
      <c r="V3474" s="6">
        <f>U3474-S3474</f>
        <v>17.137</v>
      </c>
      <c r="W3474" s="6">
        <f>100 - (1 - (((U3474-T3474)/U3474)+(S3474/T3474)))*100</f>
        <v>28.69813853066465</v>
      </c>
      <c r="X3474" s="13">
        <v>18.097999999999999</v>
      </c>
      <c r="Y3474" s="13">
        <f>(X3474-U3474)/U3474*100</f>
        <v>5.6077493143490607</v>
      </c>
      <c r="Z3474" s="14" t="str">
        <f>IF(W3474&gt;10,"NA",Y3474)</f>
        <v>NA</v>
      </c>
    </row>
    <row r="3475" spans="1:26" ht="19" x14ac:dyDescent="0.25">
      <c r="A3475" s="23">
        <v>3474</v>
      </c>
      <c r="B3475" s="5" t="s">
        <v>25</v>
      </c>
      <c r="C3475" s="3" t="s">
        <v>50</v>
      </c>
      <c r="D3475" s="3" t="s">
        <v>50</v>
      </c>
      <c r="E3475" s="3" t="s">
        <v>47</v>
      </c>
      <c r="F3475" s="3" t="s">
        <v>18</v>
      </c>
      <c r="G3475" s="3">
        <v>42</v>
      </c>
      <c r="H3475" s="3" t="s">
        <v>9</v>
      </c>
      <c r="I3475" s="3" t="s">
        <v>58</v>
      </c>
      <c r="J3475" s="3">
        <v>638</v>
      </c>
      <c r="K3475" s="3">
        <v>35</v>
      </c>
      <c r="L3475" s="3">
        <v>0</v>
      </c>
      <c r="M3475" s="4">
        <f>PI()*(K3475/2)^2/1000+PI()*(L3475/2)^2/1000</f>
        <v>0.96211275016187414</v>
      </c>
      <c r="N3475" s="33">
        <v>0</v>
      </c>
      <c r="O3475" s="3">
        <v>10</v>
      </c>
      <c r="P3475" s="6">
        <v>8.3290000000000006</v>
      </c>
      <c r="Q3475" s="6">
        <v>12.452</v>
      </c>
      <c r="R3475" s="6">
        <v>12.092000000000001</v>
      </c>
      <c r="S3475" s="6">
        <v>0</v>
      </c>
      <c r="T3475" s="6">
        <f>R3475-S3475</f>
        <v>12.092000000000001</v>
      </c>
      <c r="U3475" s="6">
        <v>15.519</v>
      </c>
      <c r="V3475" s="6">
        <f>U3475-S3475</f>
        <v>15.519</v>
      </c>
      <c r="W3475" s="6">
        <f>100 - (1 - (((U3475-T3475)/U3475)+(S3475/T3475)))*100</f>
        <v>22.082608415490697</v>
      </c>
      <c r="X3475" s="13">
        <v>16.297999999999998</v>
      </c>
      <c r="Y3475" s="13">
        <f>(X3475-U3475)/U3475*100</f>
        <v>5.0196533281783502</v>
      </c>
      <c r="Z3475" s="14" t="str">
        <f>IF(W3475&gt;10,"NA",Y3475)</f>
        <v>NA</v>
      </c>
    </row>
    <row r="3476" spans="1:26" ht="19" x14ac:dyDescent="0.25">
      <c r="A3476" s="23">
        <v>3475</v>
      </c>
      <c r="B3476" s="5" t="s">
        <v>25</v>
      </c>
      <c r="C3476" s="3" t="s">
        <v>50</v>
      </c>
      <c r="D3476" s="3" t="s">
        <v>50</v>
      </c>
      <c r="E3476" s="3" t="s">
        <v>47</v>
      </c>
      <c r="F3476" s="3" t="s">
        <v>18</v>
      </c>
      <c r="G3476" s="3">
        <v>42</v>
      </c>
      <c r="H3476" s="3" t="s">
        <v>9</v>
      </c>
      <c r="I3476" s="3" t="s">
        <v>58</v>
      </c>
      <c r="J3476" s="3">
        <v>638</v>
      </c>
      <c r="K3476" s="3">
        <v>35</v>
      </c>
      <c r="L3476" s="3">
        <v>0</v>
      </c>
      <c r="M3476" s="4">
        <f>PI()*(K3476/2)^2/1000+PI()*(L3476/2)^2/1000</f>
        <v>0.96211275016187414</v>
      </c>
      <c r="N3476" s="33">
        <v>0</v>
      </c>
      <c r="O3476" s="3">
        <v>11</v>
      </c>
      <c r="P3476" s="6">
        <v>3.0720000000000001</v>
      </c>
      <c r="Q3476" s="6">
        <v>2.29</v>
      </c>
      <c r="R3476" s="6">
        <v>2.2109999999999999</v>
      </c>
      <c r="S3476" s="6">
        <v>0</v>
      </c>
      <c r="T3476" s="6">
        <f>R3476-S3476</f>
        <v>2.2109999999999999</v>
      </c>
      <c r="U3476" s="6">
        <v>2.2109999999999999</v>
      </c>
      <c r="V3476" s="6">
        <f>U3476-S3476</f>
        <v>2.2109999999999999</v>
      </c>
      <c r="W3476" s="6">
        <f>100 - (1 - (((U3476-T3476)/U3476)+(S3476/T3476)))*100</f>
        <v>0</v>
      </c>
      <c r="X3476" s="13">
        <v>2.2730000000000001</v>
      </c>
      <c r="Y3476" s="13">
        <f>(X3476-U3476)/U3476*100</f>
        <v>2.8041610131162495</v>
      </c>
      <c r="Z3476" s="14">
        <f>IF(W3476&gt;10,"NA",Y3476)</f>
        <v>2.8041610131162495</v>
      </c>
    </row>
    <row r="3477" spans="1:26" ht="19" x14ac:dyDescent="0.25">
      <c r="A3477" s="23">
        <v>3476</v>
      </c>
      <c r="B3477" s="5" t="s">
        <v>25</v>
      </c>
      <c r="C3477" s="3" t="s">
        <v>50</v>
      </c>
      <c r="D3477" s="3" t="s">
        <v>50</v>
      </c>
      <c r="E3477" s="3" t="s">
        <v>47</v>
      </c>
      <c r="F3477" s="3" t="s">
        <v>18</v>
      </c>
      <c r="G3477" s="3">
        <v>43</v>
      </c>
      <c r="H3477" s="3" t="s">
        <v>9</v>
      </c>
      <c r="I3477" s="3" t="s">
        <v>29</v>
      </c>
      <c r="J3477" s="3">
        <v>619</v>
      </c>
      <c r="K3477" s="3">
        <v>20</v>
      </c>
      <c r="L3477" s="3">
        <v>0</v>
      </c>
      <c r="M3477" s="4">
        <f>PI()*(K3477/2)^2/1000+PI()*(L3477/2)^2/1000</f>
        <v>0.31415926535897931</v>
      </c>
      <c r="N3477" s="33">
        <v>0</v>
      </c>
      <c r="O3477" s="3">
        <v>1</v>
      </c>
      <c r="P3477" s="6">
        <v>6.5410000000000004</v>
      </c>
      <c r="Q3477" s="6">
        <v>8.83</v>
      </c>
      <c r="R3477" s="6">
        <v>8.6609999999999996</v>
      </c>
      <c r="S3477" s="6">
        <v>0</v>
      </c>
      <c r="T3477" s="6">
        <f>R3477-S3477</f>
        <v>8.6609999999999996</v>
      </c>
      <c r="U3477" s="6">
        <v>8.7070000000000007</v>
      </c>
      <c r="V3477" s="6">
        <f>U3477-S3477</f>
        <v>8.7070000000000007</v>
      </c>
      <c r="W3477" s="6">
        <f>100 - (1 - (((U3477-T3477)/U3477)+(S3477/T3477)))*100</f>
        <v>0.52831055472609023</v>
      </c>
      <c r="X3477" s="13">
        <v>9.2490000000000006</v>
      </c>
      <c r="Y3477" s="13">
        <f>(X3477-U3477)/U3477*100</f>
        <v>6.2248765361203597</v>
      </c>
      <c r="Z3477" s="14">
        <f>IF(W3477&gt;10,"NA",Y3477)</f>
        <v>6.2248765361203597</v>
      </c>
    </row>
    <row r="3478" spans="1:26" ht="19" x14ac:dyDescent="0.25">
      <c r="A3478" s="23">
        <v>3477</v>
      </c>
      <c r="B3478" s="5" t="s">
        <v>25</v>
      </c>
      <c r="C3478" s="3" t="s">
        <v>50</v>
      </c>
      <c r="D3478" s="3" t="s">
        <v>50</v>
      </c>
      <c r="E3478" s="3" t="s">
        <v>47</v>
      </c>
      <c r="F3478" s="3" t="s">
        <v>18</v>
      </c>
      <c r="G3478" s="3">
        <v>43</v>
      </c>
      <c r="H3478" s="3" t="s">
        <v>9</v>
      </c>
      <c r="I3478" s="3" t="s">
        <v>29</v>
      </c>
      <c r="J3478" s="3">
        <v>619</v>
      </c>
      <c r="K3478" s="3">
        <v>20</v>
      </c>
      <c r="L3478" s="3">
        <v>0</v>
      </c>
      <c r="M3478" s="4">
        <f>PI()*(K3478/2)^2/1000+PI()*(L3478/2)^2/1000</f>
        <v>0.31415926535897931</v>
      </c>
      <c r="N3478" s="33">
        <v>0</v>
      </c>
      <c r="O3478" s="3">
        <v>2</v>
      </c>
      <c r="P3478" s="6">
        <v>7.508</v>
      </c>
      <c r="Q3478" s="6">
        <v>11.342000000000001</v>
      </c>
      <c r="R3478" s="6">
        <v>11.116</v>
      </c>
      <c r="S3478" s="6">
        <v>0</v>
      </c>
      <c r="T3478" s="6">
        <f>R3478-S3478</f>
        <v>11.116</v>
      </c>
      <c r="U3478" s="6">
        <v>11.116</v>
      </c>
      <c r="V3478" s="6">
        <f>U3478-S3478</f>
        <v>11.116</v>
      </c>
      <c r="W3478" s="6">
        <f>100 - (1 - (((U3478-T3478)/U3478)+(S3478/T3478)))*100</f>
        <v>0</v>
      </c>
      <c r="X3478" s="13">
        <v>11.708</v>
      </c>
      <c r="Y3478" s="13">
        <f>(X3478-U3478)/U3478*100</f>
        <v>5.3256567110471442</v>
      </c>
      <c r="Z3478" s="14">
        <f>IF(W3478&gt;10,"NA",Y3478)</f>
        <v>5.3256567110471442</v>
      </c>
    </row>
    <row r="3479" spans="1:26" ht="19" x14ac:dyDescent="0.25">
      <c r="A3479" s="23">
        <v>3478</v>
      </c>
      <c r="B3479" s="5" t="s">
        <v>25</v>
      </c>
      <c r="C3479" s="3" t="s">
        <v>50</v>
      </c>
      <c r="D3479" s="3" t="s">
        <v>50</v>
      </c>
      <c r="E3479" s="3" t="s">
        <v>47</v>
      </c>
      <c r="F3479" s="3" t="s">
        <v>18</v>
      </c>
      <c r="G3479" s="3">
        <v>43</v>
      </c>
      <c r="H3479" s="3" t="s">
        <v>9</v>
      </c>
      <c r="I3479" s="3" t="s">
        <v>29</v>
      </c>
      <c r="J3479" s="3">
        <v>619</v>
      </c>
      <c r="K3479" s="3">
        <v>20</v>
      </c>
      <c r="L3479" s="3">
        <v>0</v>
      </c>
      <c r="M3479" s="4">
        <f>PI()*(K3479/2)^2/1000+PI()*(L3479/2)^2/1000</f>
        <v>0.31415926535897931</v>
      </c>
      <c r="N3479" s="33">
        <v>0</v>
      </c>
      <c r="O3479" s="3">
        <v>3</v>
      </c>
      <c r="P3479" s="6">
        <v>7.6429999999999998</v>
      </c>
      <c r="Q3479" s="6">
        <v>11.362</v>
      </c>
      <c r="R3479" s="6">
        <v>11.132</v>
      </c>
      <c r="S3479" s="6">
        <v>0</v>
      </c>
      <c r="T3479" s="6">
        <f>R3479-S3479</f>
        <v>11.132</v>
      </c>
      <c r="U3479" s="6">
        <v>11.132</v>
      </c>
      <c r="V3479" s="6">
        <f>U3479-S3479</f>
        <v>11.132</v>
      </c>
      <c r="W3479" s="6">
        <f>100 - (1 - (((U3479-T3479)/U3479)+(S3479/T3479)))*100</f>
        <v>0</v>
      </c>
      <c r="X3479" s="13">
        <v>11.672000000000001</v>
      </c>
      <c r="Y3479" s="13">
        <f>(X3479-U3479)/U3479*100</f>
        <v>4.8508803449514994</v>
      </c>
      <c r="Z3479" s="14">
        <f>IF(W3479&gt;10,"NA",Y3479)</f>
        <v>4.8508803449514994</v>
      </c>
    </row>
    <row r="3480" spans="1:26" ht="19" x14ac:dyDescent="0.25">
      <c r="A3480" s="23">
        <v>3479</v>
      </c>
      <c r="B3480" s="5" t="s">
        <v>25</v>
      </c>
      <c r="C3480" s="3" t="s">
        <v>50</v>
      </c>
      <c r="D3480" s="3" t="s">
        <v>50</v>
      </c>
      <c r="E3480" s="3" t="s">
        <v>47</v>
      </c>
      <c r="F3480" s="3" t="s">
        <v>18</v>
      </c>
      <c r="G3480" s="3">
        <v>43</v>
      </c>
      <c r="H3480" s="3" t="s">
        <v>9</v>
      </c>
      <c r="I3480" s="3" t="s">
        <v>29</v>
      </c>
      <c r="J3480" s="3">
        <v>619</v>
      </c>
      <c r="K3480" s="3">
        <v>20</v>
      </c>
      <c r="L3480" s="3">
        <v>0</v>
      </c>
      <c r="M3480" s="4">
        <f>PI()*(K3480/2)^2/1000+PI()*(L3480/2)^2/1000</f>
        <v>0.31415926535897931</v>
      </c>
      <c r="N3480" s="33">
        <v>0</v>
      </c>
      <c r="O3480" s="3">
        <v>4</v>
      </c>
      <c r="P3480" s="6">
        <v>3.3180000000000001</v>
      </c>
      <c r="Q3480" s="6">
        <v>2.7389999999999999</v>
      </c>
      <c r="R3480" s="6">
        <v>2.6219999999999999</v>
      </c>
      <c r="S3480" s="6">
        <v>0</v>
      </c>
      <c r="T3480" s="6">
        <f>R3480-S3480</f>
        <v>2.6219999999999999</v>
      </c>
      <c r="U3480" s="6">
        <v>2.6219999999999999</v>
      </c>
      <c r="V3480" s="6">
        <f>U3480-S3480</f>
        <v>2.6219999999999999</v>
      </c>
      <c r="W3480" s="6">
        <f>100 - (1 - (((U3480-T3480)/U3480)+(S3480/T3480)))*100</f>
        <v>0</v>
      </c>
      <c r="X3480" s="13">
        <v>2.7429999999999999</v>
      </c>
      <c r="Y3480" s="13">
        <f>(X3480-U3480)/U3480*100</f>
        <v>4.6147978642257819</v>
      </c>
      <c r="Z3480" s="14">
        <f>IF(W3480&gt;10,"NA",Y3480)</f>
        <v>4.6147978642257819</v>
      </c>
    </row>
    <row r="3481" spans="1:26" ht="19" x14ac:dyDescent="0.25">
      <c r="A3481" s="23">
        <v>3480</v>
      </c>
      <c r="B3481" s="5" t="s">
        <v>25</v>
      </c>
      <c r="C3481" s="3" t="s">
        <v>50</v>
      </c>
      <c r="D3481" s="3" t="s">
        <v>50</v>
      </c>
      <c r="E3481" s="3" t="s">
        <v>47</v>
      </c>
      <c r="F3481" s="3" t="s">
        <v>18</v>
      </c>
      <c r="G3481" s="3">
        <v>43</v>
      </c>
      <c r="H3481" s="3" t="s">
        <v>9</v>
      </c>
      <c r="I3481" s="3" t="s">
        <v>29</v>
      </c>
      <c r="J3481" s="3">
        <v>619</v>
      </c>
      <c r="K3481" s="3">
        <v>20</v>
      </c>
      <c r="L3481" s="3">
        <v>0</v>
      </c>
      <c r="M3481" s="4">
        <f>PI()*(K3481/2)^2/1000+PI()*(L3481/2)^2/1000</f>
        <v>0.31415926535897931</v>
      </c>
      <c r="N3481" s="33">
        <v>0</v>
      </c>
      <c r="O3481" s="3">
        <v>5</v>
      </c>
      <c r="P3481" s="6">
        <v>5.0819999999999999</v>
      </c>
      <c r="Q3481" s="6">
        <v>4.9580000000000002</v>
      </c>
      <c r="R3481" s="6">
        <v>4.718</v>
      </c>
      <c r="S3481" s="6">
        <v>0</v>
      </c>
      <c r="T3481" s="6">
        <f>R3481-S3481</f>
        <v>4.718</v>
      </c>
      <c r="U3481" s="6">
        <v>5.6639999999999997</v>
      </c>
      <c r="V3481" s="6">
        <f>U3481-S3481</f>
        <v>5.6639999999999997</v>
      </c>
      <c r="W3481" s="6">
        <f>100 - (1 - (((U3481-T3481)/U3481)+(S3481/T3481)))*100</f>
        <v>16.701977401129938</v>
      </c>
      <c r="X3481" s="13">
        <v>5.9370000000000003</v>
      </c>
      <c r="Y3481" s="13">
        <f>(X3481-U3481)/U3481*100</f>
        <v>4.8199152542372987</v>
      </c>
      <c r="Z3481" s="14" t="str">
        <f>IF(W3481&gt;10,"NA",Y3481)</f>
        <v>NA</v>
      </c>
    </row>
    <row r="3482" spans="1:26" ht="19" x14ac:dyDescent="0.25">
      <c r="A3482" s="23">
        <v>3481</v>
      </c>
      <c r="B3482" s="5" t="s">
        <v>25</v>
      </c>
      <c r="C3482" s="3" t="s">
        <v>50</v>
      </c>
      <c r="D3482" s="3" t="s">
        <v>50</v>
      </c>
      <c r="E3482" s="3" t="s">
        <v>47</v>
      </c>
      <c r="F3482" s="3" t="s">
        <v>18</v>
      </c>
      <c r="G3482" s="3">
        <v>43</v>
      </c>
      <c r="H3482" s="3" t="s">
        <v>9</v>
      </c>
      <c r="I3482" s="3" t="s">
        <v>29</v>
      </c>
      <c r="J3482" s="3">
        <v>619</v>
      </c>
      <c r="K3482" s="3">
        <v>20</v>
      </c>
      <c r="L3482" s="3">
        <v>0</v>
      </c>
      <c r="M3482" s="4">
        <f>PI()*(K3482/2)^2/1000+PI()*(L3482/2)^2/1000</f>
        <v>0.31415926535897931</v>
      </c>
      <c r="N3482" s="33">
        <v>0</v>
      </c>
      <c r="O3482" s="3">
        <v>6</v>
      </c>
      <c r="P3482" s="6">
        <v>7.8769999999999998</v>
      </c>
      <c r="Q3482" s="6">
        <v>13.698</v>
      </c>
      <c r="R3482" s="6">
        <v>13.484999999999999</v>
      </c>
      <c r="S3482" s="6">
        <v>0</v>
      </c>
      <c r="T3482" s="6">
        <f>R3482-S3482</f>
        <v>13.484999999999999</v>
      </c>
      <c r="U3482" s="6">
        <f>T3482</f>
        <v>13.484999999999999</v>
      </c>
      <c r="V3482" s="6">
        <f>U3482-S3482</f>
        <v>13.484999999999999</v>
      </c>
      <c r="W3482" s="6">
        <f>100 - (1 - (((U3482-T3482)/U3482)+(S3482/T3482)))*100</f>
        <v>0</v>
      </c>
      <c r="X3482" s="13">
        <v>14.204000000000001</v>
      </c>
      <c r="Y3482" s="13">
        <f>(X3482-U3482)/U3482*100</f>
        <v>5.3318502039303022</v>
      </c>
      <c r="Z3482" s="14">
        <f>IF(W3482&gt;10,"NA",Y3482)</f>
        <v>5.3318502039303022</v>
      </c>
    </row>
    <row r="3483" spans="1:26" ht="19" x14ac:dyDescent="0.25">
      <c r="A3483" s="23">
        <v>3482</v>
      </c>
      <c r="B3483" s="5" t="s">
        <v>25</v>
      </c>
      <c r="C3483" s="3" t="s">
        <v>50</v>
      </c>
      <c r="D3483" s="3" t="s">
        <v>50</v>
      </c>
      <c r="E3483" s="3" t="s">
        <v>47</v>
      </c>
      <c r="F3483" s="3" t="s">
        <v>18</v>
      </c>
      <c r="G3483" s="3">
        <v>43</v>
      </c>
      <c r="H3483" s="3" t="s">
        <v>9</v>
      </c>
      <c r="I3483" s="3" t="s">
        <v>29</v>
      </c>
      <c r="J3483" s="3">
        <v>619</v>
      </c>
      <c r="K3483" s="3">
        <v>20</v>
      </c>
      <c r="L3483" s="3">
        <v>0</v>
      </c>
      <c r="M3483" s="4">
        <f>PI()*(K3483/2)^2/1000+PI()*(L3483/2)^2/1000</f>
        <v>0.31415926535897931</v>
      </c>
      <c r="N3483" s="33">
        <v>0</v>
      </c>
      <c r="O3483" s="3">
        <v>7</v>
      </c>
      <c r="P3483" s="6">
        <v>7.4580000000000002</v>
      </c>
      <c r="Q3483" s="6">
        <v>12.718</v>
      </c>
      <c r="R3483" s="6">
        <v>12.458</v>
      </c>
      <c r="S3483" s="6">
        <v>0</v>
      </c>
      <c r="T3483" s="6">
        <f>R3483-S3483</f>
        <v>12.458</v>
      </c>
      <c r="U3483" s="6">
        <f>T3483</f>
        <v>12.458</v>
      </c>
      <c r="V3483" s="6">
        <f>U3483-S3483</f>
        <v>12.458</v>
      </c>
      <c r="W3483" s="6">
        <f>100 - (1 - (((U3483-T3483)/U3483)+(S3483/T3483)))*100</f>
        <v>0</v>
      </c>
      <c r="X3483" s="13">
        <v>13.16</v>
      </c>
      <c r="Y3483" s="13">
        <f>(X3483-U3483)/U3483*100</f>
        <v>5.6349333761438425</v>
      </c>
      <c r="Z3483" s="14">
        <f>IF(W3483&gt;10,"NA",Y3483)</f>
        <v>5.6349333761438425</v>
      </c>
    </row>
    <row r="3484" spans="1:26" ht="19" x14ac:dyDescent="0.25">
      <c r="A3484" s="23">
        <v>3483</v>
      </c>
      <c r="B3484" s="5" t="s">
        <v>25</v>
      </c>
      <c r="C3484" s="3" t="s">
        <v>50</v>
      </c>
      <c r="D3484" s="3" t="s">
        <v>50</v>
      </c>
      <c r="E3484" s="3" t="s">
        <v>47</v>
      </c>
      <c r="F3484" s="3" t="s">
        <v>18</v>
      </c>
      <c r="G3484" s="3">
        <v>43</v>
      </c>
      <c r="H3484" s="3" t="s">
        <v>9</v>
      </c>
      <c r="I3484" s="3" t="s">
        <v>29</v>
      </c>
      <c r="J3484" s="3">
        <v>619</v>
      </c>
      <c r="K3484" s="3">
        <v>20</v>
      </c>
      <c r="L3484" s="3">
        <v>0</v>
      </c>
      <c r="M3484" s="4">
        <f>PI()*(K3484/2)^2/1000+PI()*(L3484/2)^2/1000</f>
        <v>0.31415926535897931</v>
      </c>
      <c r="N3484" s="33">
        <v>0</v>
      </c>
      <c r="O3484" s="3">
        <v>8</v>
      </c>
      <c r="P3484" s="6">
        <v>7.6440000000000001</v>
      </c>
      <c r="Q3484" s="6">
        <v>12.718</v>
      </c>
      <c r="R3484" s="6">
        <v>12.5</v>
      </c>
      <c r="S3484" s="6">
        <v>0</v>
      </c>
      <c r="T3484" s="6">
        <f>R3484-S3484</f>
        <v>12.5</v>
      </c>
      <c r="U3484" s="6">
        <f>T3484</f>
        <v>12.5</v>
      </c>
      <c r="V3484" s="6">
        <f>U3484-S3484</f>
        <v>12.5</v>
      </c>
      <c r="W3484" s="6">
        <f>100 - (1 - (((U3484-T3484)/U3484)+(S3484/T3484)))*100</f>
        <v>0</v>
      </c>
      <c r="X3484" s="13">
        <v>13.256</v>
      </c>
      <c r="Y3484" s="13">
        <f>(X3484-U3484)/U3484*100</f>
        <v>6.0480000000000018</v>
      </c>
      <c r="Z3484" s="14">
        <f>IF(W3484&gt;10,"NA",Y3484)</f>
        <v>6.0480000000000018</v>
      </c>
    </row>
    <row r="3485" spans="1:26" ht="19" x14ac:dyDescent="0.25">
      <c r="A3485" s="23">
        <v>3484</v>
      </c>
      <c r="B3485" s="5" t="s">
        <v>25</v>
      </c>
      <c r="C3485" s="3" t="s">
        <v>50</v>
      </c>
      <c r="D3485" s="3" t="s">
        <v>50</v>
      </c>
      <c r="E3485" s="3" t="s">
        <v>47</v>
      </c>
      <c r="F3485" s="3" t="s">
        <v>18</v>
      </c>
      <c r="G3485" s="3">
        <v>43</v>
      </c>
      <c r="H3485" s="3" t="s">
        <v>9</v>
      </c>
      <c r="I3485" s="3" t="s">
        <v>29</v>
      </c>
      <c r="J3485" s="3">
        <v>619</v>
      </c>
      <c r="K3485" s="3">
        <v>20</v>
      </c>
      <c r="L3485" s="3">
        <v>0</v>
      </c>
      <c r="M3485" s="4">
        <f>PI()*(K3485/2)^2/1000+PI()*(L3485/2)^2/1000</f>
        <v>0.31415926535897931</v>
      </c>
      <c r="N3485" s="33">
        <v>0</v>
      </c>
      <c r="O3485" s="3">
        <v>9</v>
      </c>
      <c r="P3485" s="6">
        <v>8.08</v>
      </c>
      <c r="Q3485" s="6">
        <v>13.032999999999999</v>
      </c>
      <c r="R3485" s="6">
        <v>12.778</v>
      </c>
      <c r="S3485" s="6">
        <v>0</v>
      </c>
      <c r="T3485" s="6">
        <f>R3485-S3485</f>
        <v>12.778</v>
      </c>
      <c r="U3485" s="6">
        <f>T3485</f>
        <v>12.778</v>
      </c>
      <c r="V3485" s="6">
        <f>U3485-S3485</f>
        <v>12.778</v>
      </c>
      <c r="W3485" s="6">
        <f>100 - (1 - (((U3485-T3485)/U3485)+(S3485/T3485)))*100</f>
        <v>0</v>
      </c>
      <c r="X3485" s="13">
        <v>13.411</v>
      </c>
      <c r="Y3485" s="13">
        <f>(X3485-U3485)/U3485*100</f>
        <v>4.9538268899671234</v>
      </c>
      <c r="Z3485" s="14">
        <f>IF(W3485&gt;10,"NA",Y3485)</f>
        <v>4.9538268899671234</v>
      </c>
    </row>
    <row r="3486" spans="1:26" ht="19" x14ac:dyDescent="0.25">
      <c r="A3486" s="23">
        <v>3485</v>
      </c>
      <c r="B3486" s="5" t="s">
        <v>25</v>
      </c>
      <c r="C3486" s="3" t="s">
        <v>50</v>
      </c>
      <c r="D3486" s="3" t="s">
        <v>50</v>
      </c>
      <c r="E3486" s="3" t="s">
        <v>47</v>
      </c>
      <c r="F3486" s="3" t="s">
        <v>18</v>
      </c>
      <c r="G3486" s="3">
        <v>44</v>
      </c>
      <c r="H3486" s="3" t="s">
        <v>9</v>
      </c>
      <c r="I3486" s="3" t="s">
        <v>59</v>
      </c>
      <c r="J3486" s="3">
        <v>610</v>
      </c>
      <c r="K3486" s="3">
        <v>150</v>
      </c>
      <c r="L3486" s="3">
        <v>0</v>
      </c>
      <c r="M3486" s="4">
        <f>PI()*(K3486/2)^2/1000+PI()*(L3486/2)^2/1000</f>
        <v>17.671458676442587</v>
      </c>
      <c r="N3486" s="33">
        <v>0</v>
      </c>
      <c r="O3486" s="3">
        <v>1</v>
      </c>
      <c r="P3486" s="6">
        <v>4.8920000000000003</v>
      </c>
      <c r="Q3486" s="6">
        <v>6.6909999999999998</v>
      </c>
      <c r="R3486" s="6">
        <v>6.3780000000000001</v>
      </c>
      <c r="S3486" s="6">
        <v>0</v>
      </c>
      <c r="T3486" s="6">
        <f>R3486-S3486</f>
        <v>6.3780000000000001</v>
      </c>
      <c r="U3486" s="3">
        <v>6.3780000000000001</v>
      </c>
      <c r="V3486" s="6">
        <f>U3486-S3486</f>
        <v>6.3780000000000001</v>
      </c>
      <c r="W3486" s="6">
        <f>100 - (1 - (((U3486-T3486)/U3486)+(S3486/T3486)))*100</f>
        <v>0</v>
      </c>
      <c r="X3486" s="23">
        <v>6.5570000000000004</v>
      </c>
      <c r="Y3486" s="13">
        <f>(X3486-U3486)/U3486*100</f>
        <v>2.8065224208215787</v>
      </c>
      <c r="Z3486" s="14">
        <f>IF(W3486&gt;10,"NA",Y3486)</f>
        <v>2.8065224208215787</v>
      </c>
    </row>
    <row r="3487" spans="1:26" ht="19" x14ac:dyDescent="0.25">
      <c r="A3487" s="23">
        <v>3486</v>
      </c>
      <c r="B3487" s="5" t="s">
        <v>25</v>
      </c>
      <c r="C3487" s="3" t="s">
        <v>50</v>
      </c>
      <c r="D3487" s="3" t="s">
        <v>50</v>
      </c>
      <c r="E3487" s="3" t="s">
        <v>47</v>
      </c>
      <c r="F3487" s="3" t="s">
        <v>18</v>
      </c>
      <c r="G3487" s="3">
        <v>44</v>
      </c>
      <c r="H3487" s="3" t="s">
        <v>9</v>
      </c>
      <c r="I3487" s="3" t="s">
        <v>59</v>
      </c>
      <c r="J3487" s="3">
        <v>610</v>
      </c>
      <c r="K3487" s="3">
        <v>150</v>
      </c>
      <c r="L3487" s="3">
        <v>0</v>
      </c>
      <c r="M3487" s="4">
        <f>PI()*(K3487/2)^2/1000+PI()*(L3487/2)^2/1000</f>
        <v>17.671458676442587</v>
      </c>
      <c r="N3487" s="33">
        <v>0</v>
      </c>
      <c r="O3487" s="3">
        <v>2</v>
      </c>
      <c r="P3487" s="6">
        <v>5.6989999999999998</v>
      </c>
      <c r="Q3487" s="6">
        <v>7.36</v>
      </c>
      <c r="R3487" s="6">
        <v>7.0640000000000001</v>
      </c>
      <c r="S3487" s="6">
        <v>0</v>
      </c>
      <c r="T3487" s="6">
        <f>R3487-S3487</f>
        <v>7.0640000000000001</v>
      </c>
      <c r="U3487" s="3">
        <v>9.7479999999999993</v>
      </c>
      <c r="V3487" s="6">
        <f>U3487-S3487</f>
        <v>9.7479999999999993</v>
      </c>
      <c r="W3487" s="6">
        <f>100 - (1 - (((U3487-T3487)/U3487)+(S3487/T3487)))*100</f>
        <v>27.53385309807139</v>
      </c>
      <c r="X3487" s="23">
        <v>9.8640000000000008</v>
      </c>
      <c r="Y3487" s="13">
        <f>(X3487-U3487)/U3487*100</f>
        <v>1.1899876897825343</v>
      </c>
      <c r="Z3487" s="14" t="str">
        <f>IF(W3487&gt;10,"NA",Y3487)</f>
        <v>NA</v>
      </c>
    </row>
    <row r="3488" spans="1:26" ht="19" x14ac:dyDescent="0.25">
      <c r="A3488" s="23">
        <v>3487</v>
      </c>
      <c r="B3488" s="5" t="s">
        <v>25</v>
      </c>
      <c r="C3488" s="3" t="s">
        <v>50</v>
      </c>
      <c r="D3488" s="3" t="s">
        <v>50</v>
      </c>
      <c r="E3488" s="3" t="s">
        <v>47</v>
      </c>
      <c r="F3488" s="3" t="s">
        <v>18</v>
      </c>
      <c r="G3488" s="3">
        <v>44</v>
      </c>
      <c r="H3488" s="3" t="s">
        <v>9</v>
      </c>
      <c r="I3488" s="3" t="s">
        <v>59</v>
      </c>
      <c r="J3488" s="3">
        <v>610</v>
      </c>
      <c r="K3488" s="3">
        <v>150</v>
      </c>
      <c r="L3488" s="3">
        <v>0</v>
      </c>
      <c r="M3488" s="4">
        <f>PI()*(K3488/2)^2/1000+PI()*(L3488/2)^2/1000</f>
        <v>17.671458676442587</v>
      </c>
      <c r="N3488" s="33">
        <v>0</v>
      </c>
      <c r="O3488" s="3">
        <v>3</v>
      </c>
      <c r="P3488" s="6">
        <v>6.8339999999999996</v>
      </c>
      <c r="Q3488" s="6">
        <v>8.1859999999999999</v>
      </c>
      <c r="R3488" s="6">
        <v>7.8540000000000001</v>
      </c>
      <c r="S3488" s="6">
        <v>0</v>
      </c>
      <c r="T3488" s="6">
        <f>R3488-S3488</f>
        <v>7.8540000000000001</v>
      </c>
      <c r="U3488" s="3">
        <v>13.63</v>
      </c>
      <c r="V3488" s="6">
        <f>U3488-S3488</f>
        <v>13.63</v>
      </c>
      <c r="W3488" s="6">
        <f>100 - (1 - (((U3488-T3488)/U3488)+(S3488/T3488)))*100</f>
        <v>42.377109317681594</v>
      </c>
      <c r="X3488" s="23">
        <v>13.63</v>
      </c>
      <c r="Y3488" s="13">
        <f>(X3488-U3488)/U3488*100</f>
        <v>0</v>
      </c>
      <c r="Z3488" s="14" t="str">
        <f>IF(W3488&gt;10,"NA",Y3488)</f>
        <v>NA</v>
      </c>
    </row>
    <row r="3489" spans="1:26" ht="19" x14ac:dyDescent="0.25">
      <c r="A3489" s="23">
        <v>3488</v>
      </c>
      <c r="B3489" s="5" t="s">
        <v>25</v>
      </c>
      <c r="C3489" s="3" t="s">
        <v>50</v>
      </c>
      <c r="D3489" s="3" t="s">
        <v>50</v>
      </c>
      <c r="E3489" s="3" t="s">
        <v>47</v>
      </c>
      <c r="F3489" s="3" t="s">
        <v>18</v>
      </c>
      <c r="G3489" s="3">
        <v>44</v>
      </c>
      <c r="H3489" s="3" t="s">
        <v>9</v>
      </c>
      <c r="I3489" s="3" t="s">
        <v>59</v>
      </c>
      <c r="J3489" s="3">
        <v>610</v>
      </c>
      <c r="K3489" s="3">
        <v>150</v>
      </c>
      <c r="L3489" s="3">
        <v>0</v>
      </c>
      <c r="M3489" s="4">
        <f>PI()*(K3489/2)^2/1000+PI()*(L3489/2)^2/1000</f>
        <v>17.671458676442587</v>
      </c>
      <c r="N3489" s="33">
        <v>0</v>
      </c>
      <c r="O3489" s="3">
        <v>4</v>
      </c>
      <c r="P3489" s="6" t="s">
        <v>13</v>
      </c>
      <c r="Q3489" s="6">
        <v>2.6389999999999998</v>
      </c>
      <c r="R3489" s="6">
        <v>2.3610000000000002</v>
      </c>
      <c r="S3489" s="6">
        <v>0</v>
      </c>
      <c r="T3489" s="6">
        <f>R3489-S3489</f>
        <v>2.3610000000000002</v>
      </c>
      <c r="U3489" s="3">
        <v>6.1769999999999996</v>
      </c>
      <c r="V3489" s="6">
        <f>U3489-S3489</f>
        <v>6.1769999999999996</v>
      </c>
      <c r="W3489" s="6">
        <f>100 - (1 - (((U3489-T3489)/U3489)+(S3489/T3489)))*100</f>
        <v>61.777561923263711</v>
      </c>
      <c r="X3489" s="23">
        <v>6.2619999999999996</v>
      </c>
      <c r="Y3489" s="13">
        <f>(X3489-U3489)/U3489*100</f>
        <v>1.3760725271167229</v>
      </c>
      <c r="Z3489" s="14" t="str">
        <f>IF(W3489&gt;10,"NA",Y3489)</f>
        <v>NA</v>
      </c>
    </row>
    <row r="3490" spans="1:26" ht="19" x14ac:dyDescent="0.25">
      <c r="A3490" s="23">
        <v>3489</v>
      </c>
      <c r="B3490" s="5" t="s">
        <v>25</v>
      </c>
      <c r="C3490" s="3" t="s">
        <v>50</v>
      </c>
      <c r="D3490" s="3" t="s">
        <v>50</v>
      </c>
      <c r="E3490" s="3" t="s">
        <v>47</v>
      </c>
      <c r="F3490" s="3" t="s">
        <v>18</v>
      </c>
      <c r="G3490" s="3">
        <v>44</v>
      </c>
      <c r="H3490" s="3" t="s">
        <v>9</v>
      </c>
      <c r="I3490" s="3" t="s">
        <v>59</v>
      </c>
      <c r="J3490" s="3">
        <v>610</v>
      </c>
      <c r="K3490" s="3">
        <v>150</v>
      </c>
      <c r="L3490" s="3">
        <v>0</v>
      </c>
      <c r="M3490" s="4">
        <f>PI()*(K3490/2)^2/1000+PI()*(L3490/2)^2/1000</f>
        <v>17.671458676442587</v>
      </c>
      <c r="N3490" s="33">
        <v>0</v>
      </c>
      <c r="O3490" s="3">
        <v>5</v>
      </c>
      <c r="P3490" s="6">
        <v>5.657</v>
      </c>
      <c r="Q3490" s="6">
        <v>8.1219999999999999</v>
      </c>
      <c r="R3490" s="6">
        <v>7.7910000000000004</v>
      </c>
      <c r="S3490" s="6">
        <v>0</v>
      </c>
      <c r="T3490" s="6">
        <f>R3490-S3490</f>
        <v>7.7910000000000004</v>
      </c>
      <c r="U3490" s="3">
        <v>8.1959999999999997</v>
      </c>
      <c r="V3490" s="6">
        <f>U3490-S3490</f>
        <v>8.1959999999999997</v>
      </c>
      <c r="W3490" s="6">
        <f>100 - (1 - (((U3490-T3490)/U3490)+(S3490/T3490)))*100</f>
        <v>4.9414348462664748</v>
      </c>
      <c r="X3490" s="23">
        <v>8.4209999999999994</v>
      </c>
      <c r="Y3490" s="13">
        <f>(X3490-U3490)/U3490*100</f>
        <v>2.7452415812591466</v>
      </c>
      <c r="Z3490" s="14">
        <f>IF(W3490&gt;10,"NA",Y3490)</f>
        <v>2.7452415812591466</v>
      </c>
    </row>
    <row r="3491" spans="1:26" ht="19" x14ac:dyDescent="0.25">
      <c r="A3491" s="23">
        <v>3490</v>
      </c>
      <c r="B3491" s="5" t="s">
        <v>25</v>
      </c>
      <c r="C3491" s="3" t="s">
        <v>50</v>
      </c>
      <c r="D3491" s="3" t="s">
        <v>50</v>
      </c>
      <c r="E3491" s="3" t="s">
        <v>47</v>
      </c>
      <c r="F3491" s="3" t="s">
        <v>18</v>
      </c>
      <c r="G3491" s="3">
        <v>44</v>
      </c>
      <c r="H3491" s="3" t="s">
        <v>9</v>
      </c>
      <c r="I3491" s="3" t="s">
        <v>59</v>
      </c>
      <c r="J3491" s="3">
        <v>610</v>
      </c>
      <c r="K3491" s="3">
        <v>150</v>
      </c>
      <c r="L3491" s="3">
        <v>0</v>
      </c>
      <c r="M3491" s="4">
        <f>PI()*(K3491/2)^2/1000+PI()*(L3491/2)^2/1000</f>
        <v>17.671458676442587</v>
      </c>
      <c r="N3491" s="33">
        <v>0</v>
      </c>
      <c r="O3491" s="3">
        <v>6</v>
      </c>
      <c r="P3491" s="6">
        <v>5.8410000000000002</v>
      </c>
      <c r="Q3491" s="6">
        <v>7.7590000000000003</v>
      </c>
      <c r="R3491" s="6">
        <v>7.4649999999999999</v>
      </c>
      <c r="S3491" s="6">
        <v>0</v>
      </c>
      <c r="T3491" s="6">
        <f>R3491-S3491</f>
        <v>7.4649999999999999</v>
      </c>
      <c r="U3491" s="3">
        <v>7.4649999999999999</v>
      </c>
      <c r="V3491" s="6">
        <f>U3491-S3491</f>
        <v>7.4649999999999999</v>
      </c>
      <c r="W3491" s="6">
        <f>100 - (1 - (((U3491-T3491)/U3491)+(S3491/T3491)))*100</f>
        <v>0</v>
      </c>
      <c r="X3491" s="23">
        <v>7.6929999999999996</v>
      </c>
      <c r="Y3491" s="13">
        <f>(X3491-U3491)/U3491*100</f>
        <v>3.0542531815137277</v>
      </c>
      <c r="Z3491" s="14">
        <f>IF(W3491&gt;10,"NA",Y3491)</f>
        <v>3.0542531815137277</v>
      </c>
    </row>
    <row r="3492" spans="1:26" ht="19" x14ac:dyDescent="0.25">
      <c r="A3492" s="23">
        <v>3491</v>
      </c>
      <c r="B3492" s="5" t="s">
        <v>25</v>
      </c>
      <c r="C3492" s="3" t="s">
        <v>50</v>
      </c>
      <c r="D3492" s="3" t="s">
        <v>50</v>
      </c>
      <c r="E3492" s="3" t="s">
        <v>47</v>
      </c>
      <c r="F3492" s="3" t="s">
        <v>18</v>
      </c>
      <c r="G3492" s="3">
        <v>44</v>
      </c>
      <c r="H3492" s="3" t="s">
        <v>9</v>
      </c>
      <c r="I3492" s="3" t="s">
        <v>59</v>
      </c>
      <c r="J3492" s="3">
        <v>610</v>
      </c>
      <c r="K3492" s="3">
        <v>150</v>
      </c>
      <c r="L3492" s="3">
        <v>0</v>
      </c>
      <c r="M3492" s="4">
        <f>PI()*(K3492/2)^2/1000+PI()*(L3492/2)^2/1000</f>
        <v>17.671458676442587</v>
      </c>
      <c r="N3492" s="33">
        <v>0</v>
      </c>
      <c r="O3492" s="3">
        <v>7</v>
      </c>
      <c r="P3492" s="6">
        <v>6.5149999999999997</v>
      </c>
      <c r="Q3492" s="6">
        <v>11.122</v>
      </c>
      <c r="R3492" s="6">
        <v>10.784000000000001</v>
      </c>
      <c r="S3492" s="6">
        <v>0</v>
      </c>
      <c r="T3492" s="6">
        <f>R3492-S3492</f>
        <v>10.784000000000001</v>
      </c>
      <c r="U3492" s="3">
        <v>11.223000000000001</v>
      </c>
      <c r="V3492" s="6">
        <f>U3492-S3492</f>
        <v>11.223000000000001</v>
      </c>
      <c r="W3492" s="6">
        <f>100 - (1 - (((U3492-T3492)/U3492)+(S3492/T3492)))*100</f>
        <v>3.911610086429647</v>
      </c>
      <c r="X3492" s="23">
        <v>11.528</v>
      </c>
      <c r="Y3492" s="13">
        <f>(X3492-U3492)/U3492*100</f>
        <v>2.7176334313463397</v>
      </c>
      <c r="Z3492" s="14">
        <f>IF(W3492&gt;10,"NA",Y3492)</f>
        <v>2.7176334313463397</v>
      </c>
    </row>
    <row r="3493" spans="1:26" ht="19" x14ac:dyDescent="0.25">
      <c r="A3493" s="23">
        <v>3492</v>
      </c>
      <c r="B3493" s="5" t="s">
        <v>25</v>
      </c>
      <c r="C3493" s="3" t="s">
        <v>50</v>
      </c>
      <c r="D3493" s="3" t="s">
        <v>50</v>
      </c>
      <c r="E3493" s="3" t="s">
        <v>47</v>
      </c>
      <c r="F3493" s="3" t="s">
        <v>18</v>
      </c>
      <c r="G3493" s="3">
        <v>44</v>
      </c>
      <c r="H3493" s="3" t="s">
        <v>9</v>
      </c>
      <c r="I3493" s="3" t="s">
        <v>59</v>
      </c>
      <c r="J3493" s="3">
        <v>610</v>
      </c>
      <c r="K3493" s="3">
        <v>150</v>
      </c>
      <c r="L3493" s="3">
        <v>0</v>
      </c>
      <c r="M3493" s="4">
        <f>PI()*(K3493/2)^2/1000+PI()*(L3493/2)^2/1000</f>
        <v>17.671458676442587</v>
      </c>
      <c r="N3493" s="33">
        <v>0</v>
      </c>
      <c r="O3493" s="3">
        <v>8</v>
      </c>
      <c r="P3493" s="6">
        <v>4.6660000000000004</v>
      </c>
      <c r="Q3493" s="6">
        <v>7.7629999999999999</v>
      </c>
      <c r="R3493" s="6">
        <v>7.4169999999999998</v>
      </c>
      <c r="S3493" s="6">
        <v>0</v>
      </c>
      <c r="T3493" s="6">
        <f>R3493-S3493</f>
        <v>7.4169999999999998</v>
      </c>
      <c r="U3493" s="3">
        <v>7.4169999999999998</v>
      </c>
      <c r="V3493" s="6">
        <f>U3493-S3493</f>
        <v>7.4169999999999998</v>
      </c>
      <c r="W3493" s="6">
        <f>100 - (1 - (((U3493-T3493)/U3493)+(S3493/T3493)))*100</f>
        <v>0</v>
      </c>
      <c r="X3493" s="23">
        <v>7.7240000000000002</v>
      </c>
      <c r="Y3493" s="13">
        <f>(X3493-U3493)/U3493*100</f>
        <v>4.1391398139409512</v>
      </c>
      <c r="Z3493" s="14">
        <f>IF(W3493&gt;10,"NA",Y3493)</f>
        <v>4.1391398139409512</v>
      </c>
    </row>
    <row r="3494" spans="1:26" ht="19" x14ac:dyDescent="0.25">
      <c r="A3494" s="23">
        <v>3493</v>
      </c>
      <c r="B3494" s="5" t="s">
        <v>25</v>
      </c>
      <c r="C3494" s="3" t="s">
        <v>50</v>
      </c>
      <c r="D3494" s="3" t="s">
        <v>50</v>
      </c>
      <c r="E3494" s="3" t="s">
        <v>47</v>
      </c>
      <c r="F3494" s="3" t="s">
        <v>18</v>
      </c>
      <c r="G3494" s="3">
        <v>44</v>
      </c>
      <c r="H3494" s="3" t="s">
        <v>9</v>
      </c>
      <c r="I3494" s="3" t="s">
        <v>59</v>
      </c>
      <c r="J3494" s="3">
        <v>610</v>
      </c>
      <c r="K3494" s="3">
        <v>150</v>
      </c>
      <c r="L3494" s="3">
        <v>0</v>
      </c>
      <c r="M3494" s="4">
        <f>PI()*(K3494/2)^2/1000+PI()*(L3494/2)^2/1000</f>
        <v>17.671458676442587</v>
      </c>
      <c r="N3494" s="33">
        <v>0</v>
      </c>
      <c r="O3494" s="3">
        <v>9</v>
      </c>
      <c r="P3494" s="6">
        <v>7.444</v>
      </c>
      <c r="Q3494" s="6">
        <v>9.7129999999999992</v>
      </c>
      <c r="R3494" s="6">
        <v>9.407</v>
      </c>
      <c r="S3494" s="6">
        <v>0</v>
      </c>
      <c r="T3494" s="6">
        <f>R3494-S3494</f>
        <v>9.407</v>
      </c>
      <c r="U3494" s="3">
        <v>12.722</v>
      </c>
      <c r="V3494" s="6">
        <f>U3494-S3494</f>
        <v>12.722</v>
      </c>
      <c r="W3494" s="6">
        <f>100 - (1 - (((U3494-T3494)/U3494)+(S3494/T3494)))*100</f>
        <v>26.057223706964308</v>
      </c>
      <c r="X3494" s="23">
        <v>12.85</v>
      </c>
      <c r="Y3494" s="13">
        <f>(X3494-U3494)/U3494*100</f>
        <v>1.0061311114604632</v>
      </c>
      <c r="Z3494" s="14" t="str">
        <f>IF(W3494&gt;10,"NA",Y3494)</f>
        <v>NA</v>
      </c>
    </row>
    <row r="3495" spans="1:26" ht="19" x14ac:dyDescent="0.25">
      <c r="A3495" s="23">
        <v>3494</v>
      </c>
      <c r="B3495" s="5" t="s">
        <v>25</v>
      </c>
      <c r="C3495" s="3" t="s">
        <v>50</v>
      </c>
      <c r="D3495" s="3" t="s">
        <v>50</v>
      </c>
      <c r="E3495" s="3" t="s">
        <v>47</v>
      </c>
      <c r="F3495" s="3" t="s">
        <v>18</v>
      </c>
      <c r="G3495" s="3">
        <v>44</v>
      </c>
      <c r="H3495" s="3" t="s">
        <v>17</v>
      </c>
      <c r="I3495" s="3" t="s">
        <v>59</v>
      </c>
      <c r="J3495" s="3">
        <v>610</v>
      </c>
      <c r="K3495" s="3">
        <v>150</v>
      </c>
      <c r="L3495" s="3">
        <v>0</v>
      </c>
      <c r="M3495" s="4">
        <f>PI()*(K3495/2)^2/1000+PI()*(L3495/2)^2/1000</f>
        <v>17.671458676442587</v>
      </c>
      <c r="N3495" s="33">
        <v>0</v>
      </c>
      <c r="O3495" s="3">
        <v>1</v>
      </c>
      <c r="P3495" s="3">
        <v>6.7649999999999997</v>
      </c>
      <c r="Q3495" s="3">
        <v>10.952999999999999</v>
      </c>
      <c r="R3495" s="3">
        <v>10.632</v>
      </c>
      <c r="S3495" s="6">
        <v>0</v>
      </c>
      <c r="T3495" s="6">
        <f>R3495-S3495</f>
        <v>10.632</v>
      </c>
      <c r="U3495" s="11">
        <v>11.343</v>
      </c>
      <c r="V3495" s="6">
        <f>U3495-S3495</f>
        <v>11.343</v>
      </c>
      <c r="W3495" s="6">
        <f>100 - (1 - (((U3495-T3495)/U3495)+(S3495/T3495)))*100</f>
        <v>6.2681830203649866</v>
      </c>
      <c r="X3495" s="23">
        <v>11.505000000000001</v>
      </c>
      <c r="Y3495" s="13">
        <f>(X3495-U3495)/U3495*100</f>
        <v>1.4281935995768387</v>
      </c>
      <c r="Z3495" s="14">
        <f>IF(W3495&gt;10,"NA",Y3495)</f>
        <v>1.4281935995768387</v>
      </c>
    </row>
    <row r="3496" spans="1:26" ht="19" x14ac:dyDescent="0.25">
      <c r="A3496" s="23">
        <v>3495</v>
      </c>
      <c r="B3496" s="5" t="s">
        <v>25</v>
      </c>
      <c r="C3496" s="3" t="s">
        <v>50</v>
      </c>
      <c r="D3496" s="3" t="s">
        <v>50</v>
      </c>
      <c r="E3496" s="3" t="s">
        <v>47</v>
      </c>
      <c r="F3496" s="3" t="s">
        <v>18</v>
      </c>
      <c r="G3496" s="3">
        <v>44</v>
      </c>
      <c r="H3496" s="3" t="s">
        <v>17</v>
      </c>
      <c r="I3496" s="3" t="s">
        <v>59</v>
      </c>
      <c r="J3496" s="3">
        <v>610</v>
      </c>
      <c r="K3496" s="3">
        <v>150</v>
      </c>
      <c r="L3496" s="3">
        <v>0</v>
      </c>
      <c r="M3496" s="4">
        <f>PI()*(K3496/2)^2/1000+PI()*(L3496/2)^2/1000</f>
        <v>17.671458676442587</v>
      </c>
      <c r="N3496" s="33">
        <v>0</v>
      </c>
      <c r="O3496" s="3">
        <v>2</v>
      </c>
      <c r="P3496" s="3">
        <v>5.9829999999999997</v>
      </c>
      <c r="Q3496" s="3">
        <v>7.5129999999999999</v>
      </c>
      <c r="R3496" s="3">
        <v>7.2309999999999999</v>
      </c>
      <c r="S3496" s="6">
        <v>0</v>
      </c>
      <c r="T3496" s="6">
        <f>R3496-S3496</f>
        <v>7.2309999999999999</v>
      </c>
      <c r="U3496" s="11">
        <v>7.2309999999999999</v>
      </c>
      <c r="V3496" s="6">
        <f>U3496-S3496</f>
        <v>7.2309999999999999</v>
      </c>
      <c r="W3496" s="6">
        <f>100 - (1 - (((U3496-T3496)/U3496)+(S3496/T3496)))*100</f>
        <v>0</v>
      </c>
      <c r="X3496" s="23">
        <v>7.4059999999999997</v>
      </c>
      <c r="Y3496" s="13">
        <f>(X3496-U3496)/U3496*100</f>
        <v>2.4201355275895424</v>
      </c>
      <c r="Z3496" s="14">
        <f>IF(W3496&gt;10,"NA",Y3496)</f>
        <v>2.4201355275895424</v>
      </c>
    </row>
    <row r="3497" spans="1:26" ht="19" x14ac:dyDescent="0.25">
      <c r="A3497" s="23">
        <v>3496</v>
      </c>
      <c r="B3497" s="5" t="s">
        <v>25</v>
      </c>
      <c r="C3497" s="3" t="s">
        <v>50</v>
      </c>
      <c r="D3497" s="3" t="s">
        <v>50</v>
      </c>
      <c r="E3497" s="3" t="s">
        <v>47</v>
      </c>
      <c r="F3497" s="3" t="s">
        <v>18</v>
      </c>
      <c r="G3497" s="3">
        <v>44</v>
      </c>
      <c r="H3497" s="3" t="s">
        <v>17</v>
      </c>
      <c r="I3497" s="3" t="s">
        <v>59</v>
      </c>
      <c r="J3497" s="3">
        <v>610</v>
      </c>
      <c r="K3497" s="3">
        <v>150</v>
      </c>
      <c r="L3497" s="3">
        <v>0</v>
      </c>
      <c r="M3497" s="4">
        <f>PI()*(K3497/2)^2/1000+PI()*(L3497/2)^2/1000</f>
        <v>17.671458676442587</v>
      </c>
      <c r="N3497" s="33">
        <v>0</v>
      </c>
      <c r="O3497" s="3">
        <v>3</v>
      </c>
      <c r="P3497" s="3">
        <v>0.127</v>
      </c>
      <c r="Q3497" s="3">
        <v>3.7570000000000001</v>
      </c>
      <c r="R3497" s="3">
        <v>3.5219999999999998</v>
      </c>
      <c r="S3497" s="6">
        <v>0</v>
      </c>
      <c r="T3497" s="6">
        <f>R3497-S3497</f>
        <v>3.5219999999999998</v>
      </c>
      <c r="U3497" s="11">
        <v>4.5119999999999996</v>
      </c>
      <c r="V3497" s="6">
        <f>U3497-S3497</f>
        <v>4.5119999999999996</v>
      </c>
      <c r="W3497" s="6">
        <f>100 - (1 - (((U3497-T3497)/U3497)+(S3497/T3497)))*100</f>
        <v>21.941489361702125</v>
      </c>
      <c r="X3497" s="23">
        <v>4.6059999999999999</v>
      </c>
      <c r="Y3497" s="13">
        <f>(X3497-U3497)/U3497*100</f>
        <v>2.0833333333333401</v>
      </c>
      <c r="Z3497" s="14" t="str">
        <f>IF(W3497&gt;10,"NA",Y3497)</f>
        <v>NA</v>
      </c>
    </row>
    <row r="3498" spans="1:26" ht="19" x14ac:dyDescent="0.25">
      <c r="A3498" s="23">
        <v>3497</v>
      </c>
      <c r="B3498" s="5" t="s">
        <v>25</v>
      </c>
      <c r="C3498" s="3" t="s">
        <v>50</v>
      </c>
      <c r="D3498" s="3" t="s">
        <v>50</v>
      </c>
      <c r="E3498" s="3" t="s">
        <v>47</v>
      </c>
      <c r="F3498" s="3" t="s">
        <v>18</v>
      </c>
      <c r="G3498" s="3">
        <v>44</v>
      </c>
      <c r="H3498" s="3" t="s">
        <v>17</v>
      </c>
      <c r="I3498" s="3" t="s">
        <v>59</v>
      </c>
      <c r="J3498" s="3">
        <v>610</v>
      </c>
      <c r="K3498" s="3">
        <v>150</v>
      </c>
      <c r="L3498" s="3">
        <v>0</v>
      </c>
      <c r="M3498" s="4">
        <f>PI()*(K3498/2)^2/1000+PI()*(L3498/2)^2/1000</f>
        <v>17.671458676442587</v>
      </c>
      <c r="N3498" s="33">
        <v>0</v>
      </c>
      <c r="O3498" s="3">
        <v>4</v>
      </c>
      <c r="P3498" s="3">
        <v>7.7679999999999998</v>
      </c>
      <c r="Q3498" s="3">
        <v>12.332000000000001</v>
      </c>
      <c r="R3498" s="3">
        <v>11.955</v>
      </c>
      <c r="S3498" s="6">
        <v>0</v>
      </c>
      <c r="T3498" s="6">
        <f>R3498-S3498</f>
        <v>11.955</v>
      </c>
      <c r="U3498" s="11">
        <v>12.000999999999999</v>
      </c>
      <c r="V3498" s="6">
        <f>U3498-S3498</f>
        <v>12.000999999999999</v>
      </c>
      <c r="W3498" s="6">
        <f>100 - (1 - (((U3498-T3498)/U3498)+(S3498/T3498)))*100</f>
        <v>0.38330139155068821</v>
      </c>
      <c r="X3498" s="23">
        <v>12.534000000000001</v>
      </c>
      <c r="Y3498" s="13">
        <f>(X3498-U3498)/U3498*100</f>
        <v>4.4412965586201256</v>
      </c>
      <c r="Z3498" s="14">
        <f>IF(W3498&gt;10,"NA",Y3498)</f>
        <v>4.4412965586201256</v>
      </c>
    </row>
    <row r="3499" spans="1:26" ht="19" x14ac:dyDescent="0.25">
      <c r="A3499" s="23">
        <v>3498</v>
      </c>
      <c r="B3499" s="5" t="s">
        <v>25</v>
      </c>
      <c r="C3499" s="3" t="s">
        <v>50</v>
      </c>
      <c r="D3499" s="3" t="s">
        <v>50</v>
      </c>
      <c r="E3499" s="3" t="s">
        <v>47</v>
      </c>
      <c r="F3499" s="3" t="s">
        <v>18</v>
      </c>
      <c r="G3499" s="3">
        <v>44</v>
      </c>
      <c r="H3499" s="3" t="s">
        <v>17</v>
      </c>
      <c r="I3499" s="3" t="s">
        <v>59</v>
      </c>
      <c r="J3499" s="3">
        <v>610</v>
      </c>
      <c r="K3499" s="3">
        <v>150</v>
      </c>
      <c r="L3499" s="3">
        <v>0</v>
      </c>
      <c r="M3499" s="4">
        <f>PI()*(K3499/2)^2/1000+PI()*(L3499/2)^2/1000</f>
        <v>17.671458676442587</v>
      </c>
      <c r="N3499" s="33">
        <v>0</v>
      </c>
      <c r="O3499" s="3">
        <v>5</v>
      </c>
      <c r="P3499" s="3">
        <v>7.1890000000000001</v>
      </c>
      <c r="Q3499" s="3">
        <v>11.911</v>
      </c>
      <c r="R3499" s="3">
        <v>11.565</v>
      </c>
      <c r="S3499" s="6">
        <v>0</v>
      </c>
      <c r="T3499" s="6">
        <f>R3499-S3499</f>
        <v>11.565</v>
      </c>
      <c r="U3499" s="11">
        <v>11.712</v>
      </c>
      <c r="V3499" s="6">
        <f>U3499-S3499</f>
        <v>11.712</v>
      </c>
      <c r="W3499" s="6">
        <f>100 - (1 - (((U3499-T3499)/U3499)+(S3499/T3499)))*100</f>
        <v>1.2551229508196826</v>
      </c>
      <c r="X3499" s="23">
        <v>12.156000000000001</v>
      </c>
      <c r="Y3499" s="13">
        <f>(X3499-U3499)/U3499*100</f>
        <v>3.7909836065573841</v>
      </c>
      <c r="Z3499" s="14">
        <f>IF(W3499&gt;10,"NA",Y3499)</f>
        <v>3.7909836065573841</v>
      </c>
    </row>
    <row r="3500" spans="1:26" ht="19" x14ac:dyDescent="0.25">
      <c r="A3500" s="23">
        <v>3499</v>
      </c>
      <c r="B3500" s="5" t="s">
        <v>25</v>
      </c>
      <c r="C3500" s="3" t="s">
        <v>50</v>
      </c>
      <c r="D3500" s="3" t="s">
        <v>50</v>
      </c>
      <c r="E3500" s="3" t="s">
        <v>47</v>
      </c>
      <c r="F3500" s="3" t="s">
        <v>18</v>
      </c>
      <c r="G3500" s="3">
        <v>44</v>
      </c>
      <c r="H3500" s="3" t="s">
        <v>17</v>
      </c>
      <c r="I3500" s="3" t="s">
        <v>59</v>
      </c>
      <c r="J3500" s="3">
        <v>610</v>
      </c>
      <c r="K3500" s="3">
        <v>150</v>
      </c>
      <c r="L3500" s="3">
        <v>0</v>
      </c>
      <c r="M3500" s="4">
        <f>PI()*(K3500/2)^2/1000+PI()*(L3500/2)^2/1000</f>
        <v>17.671458676442587</v>
      </c>
      <c r="N3500" s="33">
        <v>0</v>
      </c>
      <c r="O3500" s="3">
        <v>6</v>
      </c>
      <c r="P3500" s="3">
        <v>7.1749999999999998</v>
      </c>
      <c r="Q3500" s="3">
        <v>10.891999999999999</v>
      </c>
      <c r="R3500" s="3">
        <v>10.609</v>
      </c>
      <c r="S3500" s="6">
        <v>0</v>
      </c>
      <c r="T3500" s="6">
        <f>R3500-S3500</f>
        <v>10.609</v>
      </c>
      <c r="U3500" s="11">
        <v>10.609</v>
      </c>
      <c r="V3500" s="6">
        <f>U3500-S3500</f>
        <v>10.609</v>
      </c>
      <c r="W3500" s="6">
        <f>100 - (1 - (((U3500-T3500)/U3500)+(S3500/T3500)))*100</f>
        <v>0</v>
      </c>
      <c r="X3500" s="23">
        <v>10.98</v>
      </c>
      <c r="Y3500" s="13">
        <f>(X3500-U3500)/U3500*100</f>
        <v>3.497030822886233</v>
      </c>
      <c r="Z3500" s="14">
        <f>IF(W3500&gt;10,"NA",Y3500)</f>
        <v>3.497030822886233</v>
      </c>
    </row>
    <row r="3501" spans="1:26" ht="19" x14ac:dyDescent="0.25">
      <c r="A3501" s="23">
        <v>3500</v>
      </c>
      <c r="B3501" s="5" t="s">
        <v>25</v>
      </c>
      <c r="C3501" s="3" t="s">
        <v>50</v>
      </c>
      <c r="D3501" s="3" t="s">
        <v>50</v>
      </c>
      <c r="E3501" s="3" t="s">
        <v>47</v>
      </c>
      <c r="F3501" s="3" t="s">
        <v>18</v>
      </c>
      <c r="G3501" s="3">
        <v>44</v>
      </c>
      <c r="H3501" s="3" t="s">
        <v>17</v>
      </c>
      <c r="I3501" s="3" t="s">
        <v>59</v>
      </c>
      <c r="J3501" s="3">
        <v>610</v>
      </c>
      <c r="K3501" s="3">
        <v>150</v>
      </c>
      <c r="L3501" s="3">
        <v>0</v>
      </c>
      <c r="M3501" s="4">
        <f>PI()*(K3501/2)^2/1000+PI()*(L3501/2)^2/1000</f>
        <v>17.671458676442587</v>
      </c>
      <c r="N3501" s="33">
        <v>0</v>
      </c>
      <c r="O3501" s="3">
        <v>7</v>
      </c>
      <c r="P3501" s="3">
        <v>5.1189999999999998</v>
      </c>
      <c r="Q3501" s="3">
        <v>7.12</v>
      </c>
      <c r="R3501" s="3">
        <v>6.91</v>
      </c>
      <c r="S3501" s="6">
        <v>0</v>
      </c>
      <c r="T3501" s="6">
        <f>R3501-S3501</f>
        <v>6.91</v>
      </c>
      <c r="U3501" s="11">
        <v>7.1180000000000003</v>
      </c>
      <c r="V3501" s="6">
        <f>U3501-S3501</f>
        <v>7.1180000000000003</v>
      </c>
      <c r="W3501" s="6">
        <f>100 - (1 - (((U3501-T3501)/U3501)+(S3501/T3501)))*100</f>
        <v>2.9221691486372521</v>
      </c>
      <c r="X3501" s="23">
        <v>7.28</v>
      </c>
      <c r="Y3501" s="13">
        <f>(X3501-U3501)/U3501*100</f>
        <v>2.2759202023040168</v>
      </c>
      <c r="Z3501" s="14">
        <f>IF(W3501&gt;10,"NA",Y3501)</f>
        <v>2.2759202023040168</v>
      </c>
    </row>
    <row r="3502" spans="1:26" ht="19" x14ac:dyDescent="0.25">
      <c r="A3502" s="23">
        <v>3501</v>
      </c>
      <c r="B3502" s="5" t="s">
        <v>25</v>
      </c>
      <c r="C3502" s="3" t="s">
        <v>50</v>
      </c>
      <c r="D3502" s="3" t="s">
        <v>50</v>
      </c>
      <c r="E3502" s="3" t="s">
        <v>47</v>
      </c>
      <c r="F3502" s="3" t="s">
        <v>18</v>
      </c>
      <c r="G3502" s="3">
        <v>44</v>
      </c>
      <c r="H3502" s="3" t="s">
        <v>17</v>
      </c>
      <c r="I3502" s="3" t="s">
        <v>59</v>
      </c>
      <c r="J3502" s="3">
        <v>610</v>
      </c>
      <c r="K3502" s="3">
        <v>150</v>
      </c>
      <c r="L3502" s="3">
        <v>0</v>
      </c>
      <c r="M3502" s="4">
        <f>PI()*(K3502/2)^2/1000+PI()*(L3502/2)^2/1000</f>
        <v>17.671458676442587</v>
      </c>
      <c r="N3502" s="33">
        <v>0</v>
      </c>
      <c r="O3502" s="3">
        <v>8</v>
      </c>
      <c r="P3502" s="3">
        <v>6.7409999999999997</v>
      </c>
      <c r="Q3502" s="3">
        <v>9.8089999999999993</v>
      </c>
      <c r="R3502" s="3">
        <v>9.5050000000000008</v>
      </c>
      <c r="S3502" s="6">
        <v>0</v>
      </c>
      <c r="T3502" s="6">
        <f>R3502-S3502</f>
        <v>9.5050000000000008</v>
      </c>
      <c r="U3502" s="11">
        <v>9.5050000000000008</v>
      </c>
      <c r="V3502" s="6">
        <f>U3502-S3502</f>
        <v>9.5050000000000008</v>
      </c>
      <c r="W3502" s="6">
        <f>100 - (1 - (((U3502-T3502)/U3502)+(S3502/T3502)))*100</f>
        <v>0</v>
      </c>
      <c r="X3502" s="23">
        <v>9.8620000000000001</v>
      </c>
      <c r="Y3502" s="13">
        <f>(X3502-U3502)/U3502*100</f>
        <v>3.755917937927399</v>
      </c>
      <c r="Z3502" s="14">
        <f>IF(W3502&gt;10,"NA",Y3502)</f>
        <v>3.755917937927399</v>
      </c>
    </row>
    <row r="3503" spans="1:26" ht="19" x14ac:dyDescent="0.25">
      <c r="A3503" s="23">
        <v>3502</v>
      </c>
      <c r="B3503" s="5" t="s">
        <v>0</v>
      </c>
      <c r="C3503" s="3" t="s">
        <v>51</v>
      </c>
      <c r="D3503" s="3" t="s">
        <v>51</v>
      </c>
      <c r="E3503" s="3" t="s">
        <v>47</v>
      </c>
      <c r="F3503" s="3" t="s">
        <v>18</v>
      </c>
      <c r="G3503" s="3">
        <v>45</v>
      </c>
      <c r="H3503" s="3" t="s">
        <v>9</v>
      </c>
      <c r="I3503" s="3" t="s">
        <v>31</v>
      </c>
      <c r="J3503" s="3">
        <v>314</v>
      </c>
      <c r="K3503" s="3">
        <v>100</v>
      </c>
      <c r="L3503" s="3">
        <v>0</v>
      </c>
      <c r="M3503" s="4">
        <f>PI()*(K3503/2)^2/1000+PI()*(L3503/2)^2/1000</f>
        <v>7.8539816339744828</v>
      </c>
      <c r="N3503" s="33">
        <v>0</v>
      </c>
      <c r="O3503" s="3">
        <v>1</v>
      </c>
      <c r="P3503" s="6">
        <v>6.1849999999999996</v>
      </c>
      <c r="Q3503" s="6">
        <v>12.117000000000001</v>
      </c>
      <c r="R3503" s="6">
        <v>11.7</v>
      </c>
      <c r="S3503" s="6">
        <v>0</v>
      </c>
      <c r="T3503" s="6">
        <f>R3503-S3503</f>
        <v>11.7</v>
      </c>
      <c r="U3503" s="6">
        <f>T3503</f>
        <v>11.7</v>
      </c>
      <c r="V3503" s="6">
        <f>U3503-S3503</f>
        <v>11.7</v>
      </c>
      <c r="W3503" s="6">
        <f>100 - (1 - (((U3503-T3503)/U3503)+(S3503/T3503)))*100</f>
        <v>0</v>
      </c>
      <c r="X3503" s="14">
        <v>11.917</v>
      </c>
      <c r="Y3503" s="13">
        <f>(X3503-U3503)/U3503*100</f>
        <v>1.8547008547008592</v>
      </c>
      <c r="Z3503" s="14">
        <f>IF(W3503&gt;10,"NA",Y3503)</f>
        <v>1.8547008547008592</v>
      </c>
    </row>
    <row r="3504" spans="1:26" ht="19" x14ac:dyDescent="0.25">
      <c r="A3504" s="23">
        <v>3503</v>
      </c>
      <c r="B3504" s="5" t="s">
        <v>0</v>
      </c>
      <c r="C3504" s="3" t="s">
        <v>51</v>
      </c>
      <c r="D3504" s="3" t="s">
        <v>51</v>
      </c>
      <c r="E3504" s="3" t="s">
        <v>47</v>
      </c>
      <c r="F3504" s="3" t="s">
        <v>18</v>
      </c>
      <c r="G3504" s="3">
        <v>45</v>
      </c>
      <c r="H3504" s="3" t="s">
        <v>9</v>
      </c>
      <c r="I3504" s="3" t="s">
        <v>31</v>
      </c>
      <c r="J3504" s="3">
        <v>314</v>
      </c>
      <c r="K3504" s="3">
        <v>100</v>
      </c>
      <c r="L3504" s="3">
        <v>0</v>
      </c>
      <c r="M3504" s="4">
        <f>PI()*(K3504/2)^2/1000+PI()*(L3504/2)^2/1000</f>
        <v>7.8539816339744828</v>
      </c>
      <c r="N3504" s="33">
        <v>0</v>
      </c>
      <c r="O3504" s="3">
        <v>2</v>
      </c>
      <c r="P3504" s="6">
        <v>5.819</v>
      </c>
      <c r="Q3504" s="6">
        <v>11.265000000000001</v>
      </c>
      <c r="R3504" s="6">
        <v>10.978</v>
      </c>
      <c r="S3504" s="6">
        <v>0</v>
      </c>
      <c r="T3504" s="6">
        <f>R3504-S3504</f>
        <v>10.978</v>
      </c>
      <c r="U3504" s="6">
        <f>T3504</f>
        <v>10.978</v>
      </c>
      <c r="V3504" s="6">
        <f>U3504-S3504</f>
        <v>10.978</v>
      </c>
      <c r="W3504" s="6">
        <f>100 - (1 - (((U3504-T3504)/U3504)+(S3504/T3504)))*100</f>
        <v>0</v>
      </c>
      <c r="X3504" s="14">
        <v>11.076000000000001</v>
      </c>
      <c r="Y3504" s="13">
        <f>(X3504-U3504)/U3504*100</f>
        <v>0.89269447986883543</v>
      </c>
      <c r="Z3504" s="14">
        <f>IF(W3504&gt;10,"NA",Y3504)</f>
        <v>0.89269447986883543</v>
      </c>
    </row>
    <row r="3505" spans="1:26" ht="19" x14ac:dyDescent="0.25">
      <c r="A3505" s="23">
        <v>3504</v>
      </c>
      <c r="B3505" s="5" t="s">
        <v>0</v>
      </c>
      <c r="C3505" s="3" t="s">
        <v>51</v>
      </c>
      <c r="D3505" s="3" t="s">
        <v>51</v>
      </c>
      <c r="E3505" s="3" t="s">
        <v>47</v>
      </c>
      <c r="F3505" s="3" t="s">
        <v>18</v>
      </c>
      <c r="G3505" s="3">
        <v>45</v>
      </c>
      <c r="H3505" s="3" t="s">
        <v>9</v>
      </c>
      <c r="I3505" s="3" t="s">
        <v>31</v>
      </c>
      <c r="J3505" s="3">
        <v>314</v>
      </c>
      <c r="K3505" s="3">
        <v>100</v>
      </c>
      <c r="L3505" s="3">
        <v>0</v>
      </c>
      <c r="M3505" s="4">
        <f>PI()*(K3505/2)^2/1000+PI()*(L3505/2)^2/1000</f>
        <v>7.8539816339744828</v>
      </c>
      <c r="N3505" s="33">
        <v>0</v>
      </c>
      <c r="O3505" s="3">
        <v>3</v>
      </c>
      <c r="P3505" s="6">
        <v>6.8049999999999997</v>
      </c>
      <c r="Q3505" s="6">
        <v>13.54</v>
      </c>
      <c r="R3505" s="6">
        <v>13.138</v>
      </c>
      <c r="S3505" s="6">
        <v>0</v>
      </c>
      <c r="T3505" s="6">
        <f>R3505-S3505</f>
        <v>13.138</v>
      </c>
      <c r="U3505" s="6">
        <f>T3505</f>
        <v>13.138</v>
      </c>
      <c r="V3505" s="6">
        <f>U3505-S3505</f>
        <v>13.138</v>
      </c>
      <c r="W3505" s="6">
        <f>100 - (1 - (((U3505-T3505)/U3505)+(S3505/T3505)))*100</f>
        <v>0</v>
      </c>
      <c r="X3505" s="14">
        <v>13.276999999999999</v>
      </c>
      <c r="Y3505" s="13">
        <f>(X3505-U3505)/U3505*100</f>
        <v>1.0579996955396509</v>
      </c>
      <c r="Z3505" s="14">
        <f>IF(W3505&gt;10,"NA",Y3505)</f>
        <v>1.0579996955396509</v>
      </c>
    </row>
    <row r="3506" spans="1:26" ht="19" x14ac:dyDescent="0.25">
      <c r="A3506" s="23">
        <v>3505</v>
      </c>
      <c r="B3506" s="5" t="s">
        <v>0</v>
      </c>
      <c r="C3506" s="3" t="s">
        <v>51</v>
      </c>
      <c r="D3506" s="3" t="s">
        <v>51</v>
      </c>
      <c r="E3506" s="3" t="s">
        <v>47</v>
      </c>
      <c r="F3506" s="3" t="s">
        <v>18</v>
      </c>
      <c r="G3506" s="3">
        <v>45</v>
      </c>
      <c r="H3506" s="3" t="s">
        <v>9</v>
      </c>
      <c r="I3506" s="3" t="s">
        <v>31</v>
      </c>
      <c r="J3506" s="3">
        <v>314</v>
      </c>
      <c r="K3506" s="3">
        <v>100</v>
      </c>
      <c r="L3506" s="3">
        <v>0</v>
      </c>
      <c r="M3506" s="4">
        <f>PI()*(K3506/2)^2/1000+PI()*(L3506/2)^2/1000</f>
        <v>7.8539816339744828</v>
      </c>
      <c r="N3506" s="33">
        <v>0</v>
      </c>
      <c r="O3506" s="3">
        <v>4</v>
      </c>
      <c r="P3506" s="6">
        <v>8.2970000000000006</v>
      </c>
      <c r="Q3506" s="6">
        <v>23.113</v>
      </c>
      <c r="R3506" s="6">
        <v>22.477</v>
      </c>
      <c r="S3506" s="6">
        <v>0</v>
      </c>
      <c r="T3506" s="6">
        <f>R3506-S3506</f>
        <v>22.477</v>
      </c>
      <c r="U3506" s="6">
        <f>T3506</f>
        <v>22.477</v>
      </c>
      <c r="V3506" s="6">
        <f>U3506-S3506</f>
        <v>22.477</v>
      </c>
      <c r="W3506" s="6">
        <f>100 - (1 - (((U3506-T3506)/U3506)+(S3506/T3506)))*100</f>
        <v>0</v>
      </c>
      <c r="X3506" s="14">
        <v>22.712</v>
      </c>
      <c r="Y3506" s="13">
        <f>(X3506-U3506)/U3506*100</f>
        <v>1.0455131912621767</v>
      </c>
      <c r="Z3506" s="14">
        <f>IF(W3506&gt;10,"NA",Y3506)</f>
        <v>1.0455131912621767</v>
      </c>
    </row>
    <row r="3507" spans="1:26" ht="19" x14ac:dyDescent="0.25">
      <c r="A3507" s="23">
        <v>3506</v>
      </c>
      <c r="B3507" s="5" t="s">
        <v>0</v>
      </c>
      <c r="C3507" s="3" t="s">
        <v>51</v>
      </c>
      <c r="D3507" s="3" t="s">
        <v>51</v>
      </c>
      <c r="E3507" s="3" t="s">
        <v>47</v>
      </c>
      <c r="F3507" s="3" t="s">
        <v>18</v>
      </c>
      <c r="G3507" s="3">
        <v>45</v>
      </c>
      <c r="H3507" s="3" t="s">
        <v>9</v>
      </c>
      <c r="I3507" s="3" t="s">
        <v>31</v>
      </c>
      <c r="J3507" s="3">
        <v>314</v>
      </c>
      <c r="K3507" s="3">
        <v>100</v>
      </c>
      <c r="L3507" s="3">
        <v>0</v>
      </c>
      <c r="M3507" s="4">
        <f>PI()*(K3507/2)^2/1000+PI()*(L3507/2)^2/1000</f>
        <v>7.8539816339744828</v>
      </c>
      <c r="N3507" s="33">
        <v>0</v>
      </c>
      <c r="O3507" s="3">
        <v>5</v>
      </c>
      <c r="P3507" s="6">
        <v>6.59</v>
      </c>
      <c r="Q3507" s="6">
        <v>11.662000000000001</v>
      </c>
      <c r="R3507" s="6">
        <v>11.31</v>
      </c>
      <c r="S3507" s="6">
        <v>0</v>
      </c>
      <c r="T3507" s="6">
        <f>R3507-S3507</f>
        <v>11.31</v>
      </c>
      <c r="U3507" s="6">
        <f>T3507</f>
        <v>11.31</v>
      </c>
      <c r="V3507" s="6">
        <f>U3507-S3507</f>
        <v>11.31</v>
      </c>
      <c r="W3507" s="6">
        <f>100 - (1 - (((U3507-T3507)/U3507)+(S3507/T3507)))*100</f>
        <v>0</v>
      </c>
      <c r="X3507" s="14">
        <v>11.476000000000001</v>
      </c>
      <c r="Y3507" s="13">
        <f>(X3507-U3507)/U3507*100</f>
        <v>1.4677276746242296</v>
      </c>
      <c r="Z3507" s="14">
        <f>IF(W3507&gt;10,"NA",Y3507)</f>
        <v>1.4677276746242296</v>
      </c>
    </row>
    <row r="3508" spans="1:26" ht="19" x14ac:dyDescent="0.25">
      <c r="A3508" s="23">
        <v>3507</v>
      </c>
      <c r="B3508" s="5" t="s">
        <v>0</v>
      </c>
      <c r="C3508" s="3" t="s">
        <v>51</v>
      </c>
      <c r="D3508" s="3" t="s">
        <v>51</v>
      </c>
      <c r="E3508" s="3" t="s">
        <v>47</v>
      </c>
      <c r="F3508" s="3" t="s">
        <v>18</v>
      </c>
      <c r="G3508" s="3">
        <v>45</v>
      </c>
      <c r="H3508" s="3" t="s">
        <v>9</v>
      </c>
      <c r="I3508" s="3" t="s">
        <v>31</v>
      </c>
      <c r="J3508" s="3">
        <v>314</v>
      </c>
      <c r="K3508" s="3">
        <v>100</v>
      </c>
      <c r="L3508" s="3">
        <v>0</v>
      </c>
      <c r="M3508" s="4">
        <f>PI()*(K3508/2)^2/1000+PI()*(L3508/2)^2/1000</f>
        <v>7.8539816339744828</v>
      </c>
      <c r="N3508" s="33">
        <v>0</v>
      </c>
      <c r="O3508" s="3">
        <v>6</v>
      </c>
      <c r="P3508" s="6">
        <v>7.74</v>
      </c>
      <c r="Q3508" s="6">
        <v>18.611999999999998</v>
      </c>
      <c r="R3508" s="6">
        <v>18.158000000000001</v>
      </c>
      <c r="S3508" s="6">
        <v>0</v>
      </c>
      <c r="T3508" s="6">
        <f>R3508-S3508</f>
        <v>18.158000000000001</v>
      </c>
      <c r="U3508" s="6">
        <f>T3508</f>
        <v>18.158000000000001</v>
      </c>
      <c r="V3508" s="6">
        <f>U3508-S3508</f>
        <v>18.158000000000001</v>
      </c>
      <c r="W3508" s="6">
        <f>100 - (1 - (((U3508-T3508)/U3508)+(S3508/T3508)))*100</f>
        <v>0</v>
      </c>
      <c r="X3508" s="14">
        <v>18.468</v>
      </c>
      <c r="Y3508" s="13">
        <f>(X3508-U3508)/U3508*100</f>
        <v>1.7072364797885158</v>
      </c>
      <c r="Z3508" s="14">
        <f>IF(W3508&gt;10,"NA",Y3508)</f>
        <v>1.7072364797885158</v>
      </c>
    </row>
    <row r="3509" spans="1:26" ht="19" x14ac:dyDescent="0.25">
      <c r="A3509" s="23">
        <v>3508</v>
      </c>
      <c r="B3509" s="5" t="s">
        <v>0</v>
      </c>
      <c r="C3509" s="3" t="s">
        <v>51</v>
      </c>
      <c r="D3509" s="3" t="s">
        <v>51</v>
      </c>
      <c r="E3509" s="3" t="s">
        <v>47</v>
      </c>
      <c r="F3509" s="3" t="s">
        <v>18</v>
      </c>
      <c r="G3509" s="3">
        <v>45</v>
      </c>
      <c r="H3509" s="3" t="s">
        <v>9</v>
      </c>
      <c r="I3509" s="3" t="s">
        <v>31</v>
      </c>
      <c r="J3509" s="3">
        <v>314</v>
      </c>
      <c r="K3509" s="3">
        <v>100</v>
      </c>
      <c r="L3509" s="3">
        <v>0</v>
      </c>
      <c r="M3509" s="4">
        <f>PI()*(K3509/2)^2/1000+PI()*(L3509/2)^2/1000</f>
        <v>7.8539816339744828</v>
      </c>
      <c r="N3509" s="33">
        <v>0</v>
      </c>
      <c r="O3509" s="3">
        <v>7</v>
      </c>
      <c r="P3509" s="6">
        <v>6.5910000000000002</v>
      </c>
      <c r="Q3509" s="6">
        <v>17.152000000000001</v>
      </c>
      <c r="R3509" s="6">
        <v>16.62</v>
      </c>
      <c r="S3509" s="6">
        <v>0</v>
      </c>
      <c r="T3509" s="6">
        <f>R3509-S3509</f>
        <v>16.62</v>
      </c>
      <c r="U3509" s="6">
        <f>T3509</f>
        <v>16.62</v>
      </c>
      <c r="V3509" s="6">
        <f>U3509-S3509</f>
        <v>16.62</v>
      </c>
      <c r="W3509" s="6">
        <f>100 - (1 - (((U3509-T3509)/U3509)+(S3509/T3509)))*100</f>
        <v>0</v>
      </c>
      <c r="X3509" s="14">
        <v>16.84</v>
      </c>
      <c r="Y3509" s="13">
        <f>(X3509-U3509)/U3509*100</f>
        <v>1.3237063778579954</v>
      </c>
      <c r="Z3509" s="14">
        <f>IF(W3509&gt;10,"NA",Y3509)</f>
        <v>1.3237063778579954</v>
      </c>
    </row>
    <row r="3510" spans="1:26" ht="19" x14ac:dyDescent="0.25">
      <c r="A3510" s="23">
        <v>3509</v>
      </c>
      <c r="B3510" s="5" t="s">
        <v>0</v>
      </c>
      <c r="C3510" s="3" t="s">
        <v>51</v>
      </c>
      <c r="D3510" s="3" t="s">
        <v>51</v>
      </c>
      <c r="E3510" s="3" t="s">
        <v>47</v>
      </c>
      <c r="F3510" s="3" t="s">
        <v>18</v>
      </c>
      <c r="G3510" s="3">
        <v>45</v>
      </c>
      <c r="H3510" s="3" t="s">
        <v>9</v>
      </c>
      <c r="I3510" s="3" t="s">
        <v>31</v>
      </c>
      <c r="J3510" s="3">
        <v>314</v>
      </c>
      <c r="K3510" s="3">
        <v>100</v>
      </c>
      <c r="L3510" s="3">
        <v>0</v>
      </c>
      <c r="M3510" s="4">
        <f>PI()*(K3510/2)^2/1000+PI()*(L3510/2)^2/1000</f>
        <v>7.8539816339744828</v>
      </c>
      <c r="N3510" s="33">
        <v>0</v>
      </c>
      <c r="O3510" s="3">
        <v>8</v>
      </c>
      <c r="P3510" s="6">
        <v>6.67</v>
      </c>
      <c r="Q3510" s="6">
        <v>13.129</v>
      </c>
      <c r="R3510" s="6">
        <v>12.667</v>
      </c>
      <c r="S3510" s="6">
        <v>0</v>
      </c>
      <c r="T3510" s="6">
        <f>R3510-S3510</f>
        <v>12.667</v>
      </c>
      <c r="U3510" s="6">
        <v>12.69</v>
      </c>
      <c r="V3510" s="6">
        <f>U3510-S3510</f>
        <v>12.69</v>
      </c>
      <c r="W3510" s="6">
        <f>100 - (1 - (((U3510-T3510)/U3510)+(S3510/T3510)))*100</f>
        <v>0.18124507486209041</v>
      </c>
      <c r="X3510" s="14">
        <v>12.891</v>
      </c>
      <c r="Y3510" s="13">
        <f>(X3510-U3510)/U3510*100</f>
        <v>1.5839243498818008</v>
      </c>
      <c r="Z3510" s="14">
        <f>IF(W3510&gt;10,"NA",Y3510)</f>
        <v>1.5839243498818008</v>
      </c>
    </row>
    <row r="3511" spans="1:26" ht="19" x14ac:dyDescent="0.25">
      <c r="A3511" s="23">
        <v>3510</v>
      </c>
      <c r="B3511" s="5" t="s">
        <v>0</v>
      </c>
      <c r="C3511" s="3" t="s">
        <v>51</v>
      </c>
      <c r="D3511" s="3" t="s">
        <v>51</v>
      </c>
      <c r="E3511" s="3" t="s">
        <v>47</v>
      </c>
      <c r="F3511" s="3" t="s">
        <v>18</v>
      </c>
      <c r="G3511" s="3">
        <v>45</v>
      </c>
      <c r="H3511" s="3" t="s">
        <v>9</v>
      </c>
      <c r="I3511" s="3" t="s">
        <v>31</v>
      </c>
      <c r="J3511" s="3">
        <v>314</v>
      </c>
      <c r="K3511" s="3">
        <v>100</v>
      </c>
      <c r="L3511" s="3">
        <v>0</v>
      </c>
      <c r="M3511" s="4">
        <f>PI()*(K3511/2)^2/1000+PI()*(L3511/2)^2/1000</f>
        <v>7.8539816339744828</v>
      </c>
      <c r="N3511" s="33">
        <v>0</v>
      </c>
      <c r="O3511" s="3">
        <v>9</v>
      </c>
      <c r="P3511" s="6">
        <v>6.2750000000000004</v>
      </c>
      <c r="Q3511" s="6">
        <v>16.486000000000001</v>
      </c>
      <c r="R3511" s="6">
        <v>16.004999999999999</v>
      </c>
      <c r="S3511" s="6">
        <v>0</v>
      </c>
      <c r="T3511" s="6">
        <f>R3511-S3511</f>
        <v>16.004999999999999</v>
      </c>
      <c r="U3511" s="6">
        <f>T3511</f>
        <v>16.004999999999999</v>
      </c>
      <c r="V3511" s="6">
        <f>U3511-S3511</f>
        <v>16.004999999999999</v>
      </c>
      <c r="W3511" s="6">
        <f>100 - (1 - (((U3511-T3511)/U3511)+(S3511/T3511)))*100</f>
        <v>0</v>
      </c>
      <c r="X3511" s="14">
        <v>16.231000000000002</v>
      </c>
      <c r="Y3511" s="13">
        <f>(X3511-U3511)/U3511*100</f>
        <v>1.4120587316463771</v>
      </c>
      <c r="Z3511" s="14">
        <f>IF(W3511&gt;10,"NA",Y3511)</f>
        <v>1.4120587316463771</v>
      </c>
    </row>
    <row r="3512" spans="1:26" ht="19" x14ac:dyDescent="0.25">
      <c r="A3512" s="23">
        <v>3511</v>
      </c>
      <c r="B3512" s="5" t="s">
        <v>0</v>
      </c>
      <c r="C3512" s="3" t="s">
        <v>51</v>
      </c>
      <c r="D3512" s="3" t="s">
        <v>51</v>
      </c>
      <c r="E3512" s="3" t="s">
        <v>47</v>
      </c>
      <c r="F3512" s="3" t="s">
        <v>18</v>
      </c>
      <c r="G3512" s="3">
        <v>45</v>
      </c>
      <c r="H3512" s="3" t="s">
        <v>9</v>
      </c>
      <c r="I3512" s="3" t="s">
        <v>31</v>
      </c>
      <c r="J3512" s="3">
        <v>314</v>
      </c>
      <c r="K3512" s="3">
        <v>100</v>
      </c>
      <c r="L3512" s="3">
        <v>0</v>
      </c>
      <c r="M3512" s="4">
        <f>PI()*(K3512/2)^2/1000+PI()*(L3512/2)^2/1000</f>
        <v>7.8539816339744828</v>
      </c>
      <c r="N3512" s="33">
        <v>0</v>
      </c>
      <c r="O3512" s="3">
        <v>10</v>
      </c>
      <c r="P3512" s="6">
        <v>6.306</v>
      </c>
      <c r="Q3512" s="6">
        <v>11.246</v>
      </c>
      <c r="R3512" s="6">
        <v>10.91</v>
      </c>
      <c r="S3512" s="6">
        <v>0</v>
      </c>
      <c r="T3512" s="6">
        <f>R3512-S3512</f>
        <v>10.91</v>
      </c>
      <c r="U3512" s="6">
        <f>T3512</f>
        <v>10.91</v>
      </c>
      <c r="V3512" s="6">
        <f>U3512-S3512</f>
        <v>10.91</v>
      </c>
      <c r="W3512" s="6">
        <f>100 - (1 - (((U3512-T3512)/U3512)+(S3512/T3512)))*100</f>
        <v>0</v>
      </c>
      <c r="X3512" s="14">
        <v>11.069000000000001</v>
      </c>
      <c r="Y3512" s="13">
        <f>(X3512-U3512)/U3512*100</f>
        <v>1.4573785517873574</v>
      </c>
      <c r="Z3512" s="14">
        <f>IF(W3512&gt;10,"NA",Y3512)</f>
        <v>1.4573785517873574</v>
      </c>
    </row>
    <row r="3513" spans="1:26" ht="19" x14ac:dyDescent="0.25">
      <c r="A3513" s="23">
        <v>3512</v>
      </c>
      <c r="B3513" s="5" t="s">
        <v>0</v>
      </c>
      <c r="C3513" s="3" t="s">
        <v>51</v>
      </c>
      <c r="D3513" s="3" t="s">
        <v>51</v>
      </c>
      <c r="E3513" s="3" t="s">
        <v>47</v>
      </c>
      <c r="F3513" s="3" t="s">
        <v>18</v>
      </c>
      <c r="G3513" s="3">
        <v>45</v>
      </c>
      <c r="H3513" s="3" t="s">
        <v>17</v>
      </c>
      <c r="I3513" s="3" t="s">
        <v>31</v>
      </c>
      <c r="J3513" s="3">
        <v>314</v>
      </c>
      <c r="K3513" s="3">
        <v>100</v>
      </c>
      <c r="L3513" s="3">
        <v>0</v>
      </c>
      <c r="M3513" s="4">
        <f>PI()*(K3513/2)^2/1000+PI()*(L3513/2)^2/1000</f>
        <v>7.8539816339744828</v>
      </c>
      <c r="N3513" s="33">
        <v>0</v>
      </c>
      <c r="O3513" s="3">
        <v>1</v>
      </c>
      <c r="P3513" s="6">
        <v>4.415</v>
      </c>
      <c r="Q3513" s="6">
        <v>7.1310000000000002</v>
      </c>
      <c r="R3513" s="6">
        <v>6.891</v>
      </c>
      <c r="S3513" s="6">
        <v>0</v>
      </c>
      <c r="T3513" s="6">
        <f>R3513-S3513</f>
        <v>6.891</v>
      </c>
      <c r="U3513" s="3">
        <v>6.93</v>
      </c>
      <c r="V3513" s="6">
        <f>U3513-S3513</f>
        <v>6.93</v>
      </c>
      <c r="W3513" s="6">
        <f>100 - (1 - (((U3513-T3513)/U3513)+(S3513/T3513)))*100</f>
        <v>0.56277056277055237</v>
      </c>
      <c r="X3513" s="23">
        <v>6.9829999999999997</v>
      </c>
      <c r="Y3513" s="13">
        <f>(X3513-U3513)/U3513*100</f>
        <v>0.76479076479076391</v>
      </c>
      <c r="Z3513" s="14">
        <f>IF(W3513&gt;10,"NA",Y3513)</f>
        <v>0.76479076479076391</v>
      </c>
    </row>
    <row r="3514" spans="1:26" ht="19" x14ac:dyDescent="0.25">
      <c r="A3514" s="23">
        <v>3513</v>
      </c>
      <c r="B3514" s="5" t="s">
        <v>0</v>
      </c>
      <c r="C3514" s="3" t="s">
        <v>51</v>
      </c>
      <c r="D3514" s="3" t="s">
        <v>51</v>
      </c>
      <c r="E3514" s="3" t="s">
        <v>47</v>
      </c>
      <c r="F3514" s="3" t="s">
        <v>18</v>
      </c>
      <c r="G3514" s="3">
        <v>45</v>
      </c>
      <c r="H3514" s="3" t="s">
        <v>17</v>
      </c>
      <c r="I3514" s="3" t="s">
        <v>31</v>
      </c>
      <c r="J3514" s="3">
        <v>314</v>
      </c>
      <c r="K3514" s="3">
        <v>100</v>
      </c>
      <c r="L3514" s="3">
        <v>0</v>
      </c>
      <c r="M3514" s="4">
        <f>PI()*(K3514/2)^2/1000+PI()*(L3514/2)^2/1000</f>
        <v>7.8539816339744828</v>
      </c>
      <c r="N3514" s="33">
        <v>0</v>
      </c>
      <c r="O3514" s="3">
        <v>2</v>
      </c>
      <c r="P3514" s="6">
        <v>3.4870000000000001</v>
      </c>
      <c r="Q3514" s="6">
        <v>4.3780000000000001</v>
      </c>
      <c r="R3514" s="6">
        <v>4.1379999999999999</v>
      </c>
      <c r="S3514" s="6">
        <v>0</v>
      </c>
      <c r="T3514" s="6">
        <f>R3514-S3514</f>
        <v>4.1379999999999999</v>
      </c>
      <c r="U3514" s="3">
        <v>4.4850000000000003</v>
      </c>
      <c r="V3514" s="6">
        <f>U3514-S3514</f>
        <v>4.4850000000000003</v>
      </c>
      <c r="W3514" s="6">
        <f>100 - (1 - (((U3514-T3514)/U3514)+(S3514/T3514)))*100</f>
        <v>7.7369007803790453</v>
      </c>
      <c r="X3514" s="23">
        <v>4.5</v>
      </c>
      <c r="Y3514" s="13">
        <f>(X3514-U3514)/U3514*100</f>
        <v>0.3344481605351099</v>
      </c>
      <c r="Z3514" s="14">
        <f>IF(W3514&gt;10,"NA",Y3514)</f>
        <v>0.3344481605351099</v>
      </c>
    </row>
    <row r="3515" spans="1:26" ht="19" x14ac:dyDescent="0.25">
      <c r="A3515" s="23">
        <v>3514</v>
      </c>
      <c r="B3515" s="5" t="s">
        <v>0</v>
      </c>
      <c r="C3515" s="3" t="s">
        <v>51</v>
      </c>
      <c r="D3515" s="3" t="s">
        <v>51</v>
      </c>
      <c r="E3515" s="3" t="s">
        <v>47</v>
      </c>
      <c r="F3515" s="3" t="s">
        <v>18</v>
      </c>
      <c r="G3515" s="3">
        <v>45</v>
      </c>
      <c r="H3515" s="3" t="s">
        <v>17</v>
      </c>
      <c r="I3515" s="3" t="s">
        <v>31</v>
      </c>
      <c r="J3515" s="3">
        <v>314</v>
      </c>
      <c r="K3515" s="3">
        <v>100</v>
      </c>
      <c r="L3515" s="3">
        <v>0</v>
      </c>
      <c r="M3515" s="4">
        <f>PI()*(K3515/2)^2/1000+PI()*(L3515/2)^2/1000</f>
        <v>7.8539816339744828</v>
      </c>
      <c r="N3515" s="33">
        <v>0</v>
      </c>
      <c r="O3515" s="3">
        <v>3</v>
      </c>
      <c r="P3515" s="6">
        <v>4.399</v>
      </c>
      <c r="Q3515" s="6">
        <v>6.2869999999999999</v>
      </c>
      <c r="R3515" s="6">
        <v>6.0570000000000004</v>
      </c>
      <c r="S3515" s="6">
        <v>0</v>
      </c>
      <c r="T3515" s="6">
        <f>R3515-S3515</f>
        <v>6.0570000000000004</v>
      </c>
      <c r="U3515" s="3">
        <v>6.0910000000000002</v>
      </c>
      <c r="V3515" s="6">
        <f>U3515-S3515</f>
        <v>6.0910000000000002</v>
      </c>
      <c r="W3515" s="6">
        <f>100 - (1 - (((U3515-T3515)/U3515)+(S3515/T3515)))*100</f>
        <v>0.55820062387128644</v>
      </c>
      <c r="X3515" s="23">
        <v>6.0910000000000002</v>
      </c>
      <c r="Y3515" s="13">
        <f>(X3515-U3515)/U3515*100</f>
        <v>0</v>
      </c>
      <c r="Z3515" s="14">
        <f>IF(W3515&gt;10,"NA",Y3515)</f>
        <v>0</v>
      </c>
    </row>
    <row r="3516" spans="1:26" ht="19" x14ac:dyDescent="0.25">
      <c r="A3516" s="23">
        <v>3515</v>
      </c>
      <c r="B3516" s="5" t="s">
        <v>0</v>
      </c>
      <c r="C3516" s="3" t="s">
        <v>51</v>
      </c>
      <c r="D3516" s="3" t="s">
        <v>51</v>
      </c>
      <c r="E3516" s="3" t="s">
        <v>47</v>
      </c>
      <c r="F3516" s="3" t="s">
        <v>18</v>
      </c>
      <c r="G3516" s="3">
        <v>45</v>
      </c>
      <c r="H3516" s="3" t="s">
        <v>17</v>
      </c>
      <c r="I3516" s="3" t="s">
        <v>31</v>
      </c>
      <c r="J3516" s="3">
        <v>314</v>
      </c>
      <c r="K3516" s="3">
        <v>100</v>
      </c>
      <c r="L3516" s="3">
        <v>0</v>
      </c>
      <c r="M3516" s="4">
        <f>PI()*(K3516/2)^2/1000+PI()*(L3516/2)^2/1000</f>
        <v>7.8539816339744828</v>
      </c>
      <c r="N3516" s="33">
        <v>0</v>
      </c>
      <c r="O3516" s="3">
        <v>4</v>
      </c>
      <c r="P3516" s="6">
        <v>4.1950000000000003</v>
      </c>
      <c r="Q3516" s="6">
        <v>5.3659999999999997</v>
      </c>
      <c r="R3516" s="6">
        <v>5.1820000000000004</v>
      </c>
      <c r="S3516" s="6">
        <v>0</v>
      </c>
      <c r="T3516" s="6">
        <f>R3516-S3516</f>
        <v>5.1820000000000004</v>
      </c>
      <c r="U3516" s="3">
        <v>5.2430000000000003</v>
      </c>
      <c r="V3516" s="6">
        <f>U3516-S3516</f>
        <v>5.2430000000000003</v>
      </c>
      <c r="W3516" s="6">
        <f>100 - (1 - (((U3516-T3516)/U3516)+(S3516/T3516)))*100</f>
        <v>1.1634560366202606</v>
      </c>
      <c r="X3516" s="23">
        <v>5.2539999999999996</v>
      </c>
      <c r="Y3516" s="13">
        <f>(X3516-U3516)/U3516*100</f>
        <v>0.20980354758724454</v>
      </c>
      <c r="Z3516" s="14">
        <f>IF(W3516&gt;10,"NA",Y3516)</f>
        <v>0.20980354758724454</v>
      </c>
    </row>
    <row r="3517" spans="1:26" ht="19" x14ac:dyDescent="0.25">
      <c r="A3517" s="23">
        <v>3516</v>
      </c>
      <c r="B3517" s="5" t="s">
        <v>0</v>
      </c>
      <c r="C3517" s="3" t="s">
        <v>51</v>
      </c>
      <c r="D3517" s="3" t="s">
        <v>51</v>
      </c>
      <c r="E3517" s="3" t="s">
        <v>47</v>
      </c>
      <c r="F3517" s="3" t="s">
        <v>18</v>
      </c>
      <c r="G3517" s="3">
        <v>45</v>
      </c>
      <c r="H3517" s="3" t="s">
        <v>17</v>
      </c>
      <c r="I3517" s="3" t="s">
        <v>31</v>
      </c>
      <c r="J3517" s="3">
        <v>314</v>
      </c>
      <c r="K3517" s="3">
        <v>100</v>
      </c>
      <c r="L3517" s="3">
        <v>0</v>
      </c>
      <c r="M3517" s="4">
        <f>PI()*(K3517/2)^2/1000+PI()*(L3517/2)^2/1000</f>
        <v>7.8539816339744828</v>
      </c>
      <c r="N3517" s="33">
        <v>0</v>
      </c>
      <c r="O3517" s="3">
        <v>5</v>
      </c>
      <c r="P3517" s="6">
        <v>5.8049999999999997</v>
      </c>
      <c r="Q3517" s="6">
        <v>11.492000000000001</v>
      </c>
      <c r="R3517" s="6">
        <v>11.19</v>
      </c>
      <c r="S3517" s="6">
        <v>0</v>
      </c>
      <c r="T3517" s="6">
        <f>R3517-S3517</f>
        <v>11.19</v>
      </c>
      <c r="U3517" s="3">
        <v>11.234</v>
      </c>
      <c r="V3517" s="6">
        <f>U3517-S3517</f>
        <v>11.234</v>
      </c>
      <c r="W3517" s="6">
        <f>100 - (1 - (((U3517-T3517)/U3517)+(S3517/T3517)))*100</f>
        <v>0.39166815025815538</v>
      </c>
      <c r="X3517" s="23">
        <v>11.241</v>
      </c>
      <c r="Y3517" s="13">
        <f>(X3517-U3517)/U3517*100</f>
        <v>6.2310842086520143E-2</v>
      </c>
      <c r="Z3517" s="14">
        <f>IF(W3517&gt;10,"NA",Y3517)</f>
        <v>6.2310842086520143E-2</v>
      </c>
    </row>
    <row r="3518" spans="1:26" ht="19" x14ac:dyDescent="0.25">
      <c r="A3518" s="23">
        <v>3517</v>
      </c>
      <c r="B3518" s="5" t="s">
        <v>0</v>
      </c>
      <c r="C3518" s="3" t="s">
        <v>51</v>
      </c>
      <c r="D3518" s="3" t="s">
        <v>51</v>
      </c>
      <c r="E3518" s="3" t="s">
        <v>47</v>
      </c>
      <c r="F3518" s="3" t="s">
        <v>18</v>
      </c>
      <c r="G3518" s="3">
        <v>45</v>
      </c>
      <c r="H3518" s="3" t="s">
        <v>17</v>
      </c>
      <c r="I3518" s="3" t="s">
        <v>31</v>
      </c>
      <c r="J3518" s="3">
        <v>314</v>
      </c>
      <c r="K3518" s="3">
        <v>100</v>
      </c>
      <c r="L3518" s="3">
        <v>0</v>
      </c>
      <c r="M3518" s="4">
        <f>PI()*(K3518/2)^2/1000+PI()*(L3518/2)^2/1000</f>
        <v>7.8539816339744828</v>
      </c>
      <c r="N3518" s="33">
        <v>0</v>
      </c>
      <c r="O3518" s="3">
        <v>6</v>
      </c>
      <c r="P3518" s="6">
        <v>5.1459999999999999</v>
      </c>
      <c r="Q3518" s="6">
        <v>10.135</v>
      </c>
      <c r="R3518" s="6">
        <v>9.9109999999999996</v>
      </c>
      <c r="S3518" s="6">
        <v>0</v>
      </c>
      <c r="T3518" s="6">
        <f>R3518-S3518</f>
        <v>9.9109999999999996</v>
      </c>
      <c r="U3518" s="3">
        <v>9.9109999999999996</v>
      </c>
      <c r="V3518" s="6">
        <f>U3518-S3518</f>
        <v>9.9109999999999996</v>
      </c>
      <c r="W3518" s="6">
        <f>100 - (1 - (((U3518-T3518)/U3518)+(S3518/T3518)))*100</f>
        <v>0</v>
      </c>
      <c r="X3518" s="23">
        <v>9.9109999999999996</v>
      </c>
      <c r="Y3518" s="13">
        <f>(X3518-U3518)/U3518*100</f>
        <v>0</v>
      </c>
      <c r="Z3518" s="14">
        <f>IF(W3518&gt;10,"NA",Y3518)</f>
        <v>0</v>
      </c>
    </row>
    <row r="3519" spans="1:26" ht="19" x14ac:dyDescent="0.25">
      <c r="A3519" s="23">
        <v>3518</v>
      </c>
      <c r="B3519" s="5" t="s">
        <v>0</v>
      </c>
      <c r="C3519" s="3" t="s">
        <v>51</v>
      </c>
      <c r="D3519" s="3" t="s">
        <v>51</v>
      </c>
      <c r="E3519" s="3" t="s">
        <v>47</v>
      </c>
      <c r="F3519" s="3" t="s">
        <v>18</v>
      </c>
      <c r="G3519" s="3">
        <v>45</v>
      </c>
      <c r="H3519" s="3" t="s">
        <v>17</v>
      </c>
      <c r="I3519" s="3" t="s">
        <v>31</v>
      </c>
      <c r="J3519" s="3">
        <v>314</v>
      </c>
      <c r="K3519" s="3">
        <v>100</v>
      </c>
      <c r="L3519" s="3">
        <v>0</v>
      </c>
      <c r="M3519" s="4">
        <f>PI()*(K3519/2)^2/1000+PI()*(L3519/2)^2/1000</f>
        <v>7.8539816339744828</v>
      </c>
      <c r="N3519" s="33">
        <v>0</v>
      </c>
      <c r="O3519" s="3">
        <v>7</v>
      </c>
      <c r="P3519" s="6">
        <v>4.6639999999999997</v>
      </c>
      <c r="Q3519" s="6">
        <v>5.54</v>
      </c>
      <c r="R3519" s="6">
        <v>5.2919999999999998</v>
      </c>
      <c r="S3519" s="6">
        <v>0</v>
      </c>
      <c r="T3519" s="6">
        <f>R3519-S3519</f>
        <v>5.2919999999999998</v>
      </c>
      <c r="U3519" s="3">
        <v>5.2919999999999998</v>
      </c>
      <c r="V3519" s="6">
        <f>U3519-S3519</f>
        <v>5.2919999999999998</v>
      </c>
      <c r="W3519" s="6">
        <f>100 - (1 - (((U3519-T3519)/U3519)+(S3519/T3519)))*100</f>
        <v>0</v>
      </c>
      <c r="X3519" s="23">
        <v>5.3470000000000004</v>
      </c>
      <c r="Y3519" s="13">
        <f>(X3519-U3519)/U3519*100</f>
        <v>1.0393046107331936</v>
      </c>
      <c r="Z3519" s="14">
        <f>IF(W3519&gt;10,"NA",Y3519)</f>
        <v>1.0393046107331936</v>
      </c>
    </row>
    <row r="3520" spans="1:26" ht="19" x14ac:dyDescent="0.25">
      <c r="A3520" s="23">
        <v>3519</v>
      </c>
      <c r="B3520" s="5" t="s">
        <v>0</v>
      </c>
      <c r="C3520" s="3" t="s">
        <v>51</v>
      </c>
      <c r="D3520" s="3" t="s">
        <v>51</v>
      </c>
      <c r="E3520" s="3" t="s">
        <v>47</v>
      </c>
      <c r="F3520" s="3" t="s">
        <v>18</v>
      </c>
      <c r="G3520" s="3">
        <v>45</v>
      </c>
      <c r="H3520" s="3" t="s">
        <v>17</v>
      </c>
      <c r="I3520" s="3" t="s">
        <v>31</v>
      </c>
      <c r="J3520" s="3">
        <v>314</v>
      </c>
      <c r="K3520" s="3">
        <v>100</v>
      </c>
      <c r="L3520" s="3">
        <v>0</v>
      </c>
      <c r="M3520" s="4">
        <f>PI()*(K3520/2)^2/1000+PI()*(L3520/2)^2/1000</f>
        <v>7.8539816339744828</v>
      </c>
      <c r="N3520" s="33">
        <v>0</v>
      </c>
      <c r="O3520" s="3">
        <v>8</v>
      </c>
      <c r="P3520" s="6">
        <v>5.3289999999999997</v>
      </c>
      <c r="Q3520" s="6">
        <v>10.752000000000001</v>
      </c>
      <c r="R3520" s="6">
        <v>10.430999999999999</v>
      </c>
      <c r="S3520" s="6">
        <v>0</v>
      </c>
      <c r="T3520" s="6">
        <f>R3520-S3520</f>
        <v>10.430999999999999</v>
      </c>
      <c r="U3520" s="3">
        <v>10.430999999999999</v>
      </c>
      <c r="V3520" s="6">
        <f>U3520-S3520</f>
        <v>10.430999999999999</v>
      </c>
      <c r="W3520" s="6">
        <f>100 - (1 - (((U3520-T3520)/U3520)+(S3520/T3520)))*100</f>
        <v>0</v>
      </c>
      <c r="X3520" s="23">
        <v>10.439</v>
      </c>
      <c r="Y3520" s="13">
        <f>(X3520-U3520)/U3520*100</f>
        <v>7.6694468411474412E-2</v>
      </c>
      <c r="Z3520" s="14">
        <f>IF(W3520&gt;10,"NA",Y3520)</f>
        <v>7.6694468411474412E-2</v>
      </c>
    </row>
    <row r="3521" spans="1:26" ht="19" x14ac:dyDescent="0.25">
      <c r="A3521" s="23">
        <v>3520</v>
      </c>
      <c r="B3521" s="5" t="s">
        <v>0</v>
      </c>
      <c r="C3521" s="3" t="s">
        <v>51</v>
      </c>
      <c r="D3521" s="3" t="s">
        <v>51</v>
      </c>
      <c r="E3521" s="3" t="s">
        <v>47</v>
      </c>
      <c r="F3521" s="3" t="s">
        <v>18</v>
      </c>
      <c r="G3521" s="3">
        <v>45</v>
      </c>
      <c r="H3521" s="3" t="s">
        <v>17</v>
      </c>
      <c r="I3521" s="3" t="s">
        <v>31</v>
      </c>
      <c r="J3521" s="3">
        <v>314</v>
      </c>
      <c r="K3521" s="3">
        <v>100</v>
      </c>
      <c r="L3521" s="3">
        <v>0</v>
      </c>
      <c r="M3521" s="4">
        <f>PI()*(K3521/2)^2/1000+PI()*(L3521/2)^2/1000</f>
        <v>7.8539816339744828</v>
      </c>
      <c r="N3521" s="33">
        <v>0</v>
      </c>
      <c r="O3521" s="3">
        <v>9</v>
      </c>
      <c r="P3521" s="6">
        <v>5.7889999999999997</v>
      </c>
      <c r="Q3521" s="6">
        <v>9.8840000000000003</v>
      </c>
      <c r="R3521" s="6">
        <v>9.59</v>
      </c>
      <c r="S3521" s="6">
        <v>0</v>
      </c>
      <c r="T3521" s="6">
        <f>R3521-S3521</f>
        <v>9.59</v>
      </c>
      <c r="U3521" s="3">
        <v>10.106</v>
      </c>
      <c r="V3521" s="6">
        <f>U3521-S3521</f>
        <v>10.106</v>
      </c>
      <c r="W3521" s="6">
        <f>100 - (1 - (((U3521-T3521)/U3521)+(S3521/T3521)))*100</f>
        <v>5.1058776964179771</v>
      </c>
      <c r="X3521" s="23">
        <v>10.178000000000001</v>
      </c>
      <c r="Y3521" s="13">
        <f>(X3521-U3521)/U3521*100</f>
        <v>0.712448050662982</v>
      </c>
      <c r="Z3521" s="14">
        <f>IF(W3521&gt;10,"NA",Y3521)</f>
        <v>0.712448050662982</v>
      </c>
    </row>
    <row r="3522" spans="1:26" ht="19" x14ac:dyDescent="0.25">
      <c r="A3522" s="23">
        <v>3521</v>
      </c>
      <c r="B3522" s="5" t="s">
        <v>0</v>
      </c>
      <c r="C3522" s="3" t="s">
        <v>51</v>
      </c>
      <c r="D3522" s="3" t="s">
        <v>51</v>
      </c>
      <c r="E3522" s="3" t="s">
        <v>47</v>
      </c>
      <c r="F3522" s="3" t="s">
        <v>18</v>
      </c>
      <c r="G3522" s="3">
        <v>45</v>
      </c>
      <c r="H3522" s="3" t="s">
        <v>17</v>
      </c>
      <c r="I3522" s="3" t="s">
        <v>31</v>
      </c>
      <c r="J3522" s="3">
        <v>314</v>
      </c>
      <c r="K3522" s="3">
        <v>100</v>
      </c>
      <c r="L3522" s="3">
        <v>0</v>
      </c>
      <c r="M3522" s="4">
        <f>PI()*(K3522/2)^2/1000+PI()*(L3522/2)^2/1000</f>
        <v>7.8539816339744828</v>
      </c>
      <c r="N3522" s="33">
        <v>0</v>
      </c>
      <c r="O3522" s="3">
        <v>10</v>
      </c>
      <c r="P3522" s="6">
        <v>5.5259999999999998</v>
      </c>
      <c r="Q3522" s="6">
        <v>7.907</v>
      </c>
      <c r="R3522" s="6">
        <v>7.6829999999999998</v>
      </c>
      <c r="S3522" s="6">
        <v>0</v>
      </c>
      <c r="T3522" s="6">
        <f>R3522-S3522</f>
        <v>7.6829999999999998</v>
      </c>
      <c r="U3522" s="3">
        <v>7.6829999999999998</v>
      </c>
      <c r="V3522" s="6">
        <f>U3522-S3522</f>
        <v>7.6829999999999998</v>
      </c>
      <c r="W3522" s="6">
        <f>100 - (1 - (((U3522-T3522)/U3522)+(S3522/T3522)))*100</f>
        <v>0</v>
      </c>
      <c r="X3522" s="23">
        <v>7.7480000000000002</v>
      </c>
      <c r="Y3522" s="13">
        <f>(X3522-U3522)/U3522*100</f>
        <v>0.84602368866328759</v>
      </c>
      <c r="Z3522" s="14">
        <f>IF(W3522&gt;10,"NA",Y3522)</f>
        <v>0.84602368866328759</v>
      </c>
    </row>
    <row r="3523" spans="1:26" ht="19" x14ac:dyDescent="0.25">
      <c r="A3523" s="23">
        <v>3522</v>
      </c>
      <c r="B3523" s="5" t="s">
        <v>0</v>
      </c>
      <c r="C3523" s="3" t="s">
        <v>51</v>
      </c>
      <c r="D3523" s="3" t="s">
        <v>51</v>
      </c>
      <c r="E3523" s="3" t="s">
        <v>47</v>
      </c>
      <c r="F3523" s="3" t="s">
        <v>18</v>
      </c>
      <c r="G3523" s="3">
        <v>45</v>
      </c>
      <c r="H3523" s="3" t="s">
        <v>17</v>
      </c>
      <c r="I3523" s="3" t="s">
        <v>31</v>
      </c>
      <c r="J3523" s="3">
        <v>314</v>
      </c>
      <c r="K3523" s="3">
        <v>100</v>
      </c>
      <c r="L3523" s="3">
        <v>0</v>
      </c>
      <c r="M3523" s="4">
        <f>PI()*(K3523/2)^2/1000+PI()*(L3523/2)^2/1000</f>
        <v>7.8539816339744828</v>
      </c>
      <c r="N3523" s="33">
        <v>0</v>
      </c>
      <c r="O3523" s="3">
        <v>11</v>
      </c>
      <c r="P3523" s="6">
        <v>5.8360000000000003</v>
      </c>
      <c r="Q3523" s="6">
        <v>11.28</v>
      </c>
      <c r="R3523" s="6">
        <v>11.01</v>
      </c>
      <c r="S3523" s="6">
        <v>0</v>
      </c>
      <c r="T3523" s="6">
        <f>R3523-S3523</f>
        <v>11.01</v>
      </c>
      <c r="U3523" s="3">
        <v>11.01</v>
      </c>
      <c r="V3523" s="6">
        <f>U3523-S3523</f>
        <v>11.01</v>
      </c>
      <c r="W3523" s="6">
        <f>100 - (1 - (((U3523-T3523)/U3523)+(S3523/T3523)))*100</f>
        <v>0</v>
      </c>
      <c r="X3523" s="23">
        <v>11.036</v>
      </c>
      <c r="Y3523" s="13">
        <f>(X3523-U3523)/U3523*100</f>
        <v>0.23614895549500273</v>
      </c>
      <c r="Z3523" s="14">
        <f>IF(W3523&gt;10,"NA",Y3523)</f>
        <v>0.23614895549500273</v>
      </c>
    </row>
    <row r="3524" spans="1:26" ht="19" x14ac:dyDescent="0.25">
      <c r="A3524" s="23">
        <v>3523</v>
      </c>
      <c r="B3524" s="5" t="s">
        <v>0</v>
      </c>
      <c r="C3524" s="3" t="s">
        <v>51</v>
      </c>
      <c r="D3524" s="3" t="s">
        <v>51</v>
      </c>
      <c r="E3524" s="3" t="s">
        <v>47</v>
      </c>
      <c r="F3524" s="3" t="s">
        <v>18</v>
      </c>
      <c r="G3524" s="3">
        <v>45</v>
      </c>
      <c r="H3524" s="3" t="s">
        <v>17</v>
      </c>
      <c r="I3524" s="3" t="s">
        <v>31</v>
      </c>
      <c r="J3524" s="3">
        <v>314</v>
      </c>
      <c r="K3524" s="3">
        <v>100</v>
      </c>
      <c r="L3524" s="3">
        <v>0</v>
      </c>
      <c r="M3524" s="4">
        <f>PI()*(K3524/2)^2/1000+PI()*(L3524/2)^2/1000</f>
        <v>7.8539816339744828</v>
      </c>
      <c r="N3524" s="33">
        <v>0</v>
      </c>
      <c r="O3524" s="3">
        <v>12</v>
      </c>
      <c r="P3524" s="6">
        <v>5.7830000000000004</v>
      </c>
      <c r="Q3524" s="6">
        <v>10.028</v>
      </c>
      <c r="R3524" s="6">
        <v>9.6910000000000007</v>
      </c>
      <c r="S3524" s="6">
        <v>0</v>
      </c>
      <c r="T3524" s="6">
        <f>R3524-S3524</f>
        <v>9.6910000000000007</v>
      </c>
      <c r="U3524" s="3">
        <v>9.6910000000000007</v>
      </c>
      <c r="V3524" s="6">
        <f>U3524-S3524</f>
        <v>9.6910000000000007</v>
      </c>
      <c r="W3524" s="6">
        <f>100 - (1 - (((U3524-T3524)/U3524)+(S3524/T3524)))*100</f>
        <v>0</v>
      </c>
      <c r="X3524" s="23">
        <v>9.7639999999999993</v>
      </c>
      <c r="Y3524" s="13">
        <f>(X3524-U3524)/U3524*100</f>
        <v>0.75327623568257784</v>
      </c>
      <c r="Z3524" s="14">
        <f>IF(W3524&gt;10,"NA",Y3524)</f>
        <v>0.75327623568257784</v>
      </c>
    </row>
    <row r="3525" spans="1:26" ht="19" x14ac:dyDescent="0.25">
      <c r="A3525" s="23">
        <v>3524</v>
      </c>
      <c r="B3525" s="5" t="s">
        <v>0</v>
      </c>
      <c r="C3525" s="3" t="s">
        <v>51</v>
      </c>
      <c r="D3525" s="3" t="s">
        <v>51</v>
      </c>
      <c r="E3525" s="3" t="s">
        <v>47</v>
      </c>
      <c r="F3525" s="3" t="s">
        <v>18</v>
      </c>
      <c r="G3525" s="3">
        <v>45</v>
      </c>
      <c r="H3525" s="3" t="s">
        <v>17</v>
      </c>
      <c r="I3525" s="3" t="s">
        <v>31</v>
      </c>
      <c r="J3525" s="3">
        <v>314</v>
      </c>
      <c r="K3525" s="3">
        <v>100</v>
      </c>
      <c r="L3525" s="3">
        <v>0</v>
      </c>
      <c r="M3525" s="4">
        <f>PI()*(K3525/2)^2/1000+PI()*(L3525/2)^2/1000</f>
        <v>7.8539816339744828</v>
      </c>
      <c r="N3525" s="33">
        <v>0</v>
      </c>
      <c r="O3525" s="3">
        <v>13</v>
      </c>
      <c r="P3525" s="6">
        <v>3.0169999999999999</v>
      </c>
      <c r="Q3525" s="6">
        <v>3.0950000000000002</v>
      </c>
      <c r="R3525" s="6">
        <v>2.9239999999999999</v>
      </c>
      <c r="S3525" s="6">
        <v>0</v>
      </c>
      <c r="T3525" s="6">
        <f>R3525-S3525</f>
        <v>2.9239999999999999</v>
      </c>
      <c r="U3525" s="3">
        <v>2.9820000000000002</v>
      </c>
      <c r="V3525" s="6">
        <f>U3525-S3525</f>
        <v>2.9820000000000002</v>
      </c>
      <c r="W3525" s="6">
        <f>100 - (1 - (((U3525-T3525)/U3525)+(S3525/T3525)))*100</f>
        <v>1.9450033534540694</v>
      </c>
      <c r="X3525" s="23">
        <v>3.012</v>
      </c>
      <c r="Y3525" s="13">
        <f>(X3525-U3525)/U3525*100</f>
        <v>1.0060362173038164</v>
      </c>
      <c r="Z3525" s="14">
        <f>IF(W3525&gt;10,"NA",Y3525)</f>
        <v>1.0060362173038164</v>
      </c>
    </row>
    <row r="3526" spans="1:26" ht="19" x14ac:dyDescent="0.25">
      <c r="A3526" s="23">
        <v>3525</v>
      </c>
      <c r="B3526" s="5" t="s">
        <v>0</v>
      </c>
      <c r="C3526" s="3" t="s">
        <v>51</v>
      </c>
      <c r="D3526" s="3" t="s">
        <v>51</v>
      </c>
      <c r="E3526" s="3" t="s">
        <v>47</v>
      </c>
      <c r="F3526" s="3" t="s">
        <v>18</v>
      </c>
      <c r="G3526" s="3">
        <v>45</v>
      </c>
      <c r="H3526" s="3" t="s">
        <v>17</v>
      </c>
      <c r="I3526" s="3" t="s">
        <v>31</v>
      </c>
      <c r="J3526" s="3">
        <v>314</v>
      </c>
      <c r="K3526" s="3">
        <v>100</v>
      </c>
      <c r="L3526" s="3">
        <v>0</v>
      </c>
      <c r="M3526" s="4">
        <f>PI()*(K3526/2)^2/1000+PI()*(L3526/2)^2/1000</f>
        <v>7.8539816339744828</v>
      </c>
      <c r="N3526" s="33">
        <v>0</v>
      </c>
      <c r="O3526" s="3">
        <v>14</v>
      </c>
      <c r="P3526" s="6">
        <v>3.347</v>
      </c>
      <c r="Q3526" s="6">
        <v>5.2050000000000001</v>
      </c>
      <c r="R3526" s="6">
        <v>5.0650000000000004</v>
      </c>
      <c r="S3526" s="6">
        <v>0</v>
      </c>
      <c r="T3526" s="6">
        <f>R3526-S3526</f>
        <v>5.0650000000000004</v>
      </c>
      <c r="U3526" s="3">
        <v>5.1989999999999998</v>
      </c>
      <c r="V3526" s="6">
        <f>U3526-S3526</f>
        <v>5.1989999999999998</v>
      </c>
      <c r="W3526" s="6">
        <f>100 - (1 - (((U3526-T3526)/U3526)+(S3526/T3526)))*100</f>
        <v>2.5774187343719888</v>
      </c>
      <c r="X3526" s="23">
        <v>5.1989999999999998</v>
      </c>
      <c r="Y3526" s="13">
        <f>(X3526-U3526)/U3526*100</f>
        <v>0</v>
      </c>
      <c r="Z3526" s="14">
        <f>IF(W3526&gt;10,"NA",Y3526)</f>
        <v>0</v>
      </c>
    </row>
    <row r="3527" spans="1:26" ht="19" x14ac:dyDescent="0.25">
      <c r="A3527" s="23">
        <v>3526</v>
      </c>
      <c r="B3527" s="5" t="s">
        <v>0</v>
      </c>
      <c r="C3527" s="3" t="s">
        <v>51</v>
      </c>
      <c r="D3527" s="3" t="s">
        <v>51</v>
      </c>
      <c r="E3527" s="3" t="s">
        <v>47</v>
      </c>
      <c r="F3527" s="3" t="s">
        <v>18</v>
      </c>
      <c r="G3527" s="3">
        <v>45</v>
      </c>
      <c r="H3527" s="3" t="s">
        <v>17</v>
      </c>
      <c r="I3527" s="3" t="s">
        <v>31</v>
      </c>
      <c r="J3527" s="3">
        <v>314</v>
      </c>
      <c r="K3527" s="3">
        <v>100</v>
      </c>
      <c r="L3527" s="3">
        <v>0</v>
      </c>
      <c r="M3527" s="4">
        <f>PI()*(K3527/2)^2/1000+PI()*(L3527/2)^2/1000</f>
        <v>7.8539816339744828</v>
      </c>
      <c r="N3527" s="33">
        <v>0</v>
      </c>
      <c r="O3527" s="3">
        <v>15</v>
      </c>
      <c r="P3527" s="6">
        <v>2.56</v>
      </c>
      <c r="Q3527" s="6">
        <v>3.2490000000000001</v>
      </c>
      <c r="R3527" s="6">
        <v>3.0790000000000002</v>
      </c>
      <c r="S3527" s="6">
        <v>0</v>
      </c>
      <c r="T3527" s="6">
        <f>R3527-S3527</f>
        <v>3.0790000000000002</v>
      </c>
      <c r="U3527" s="3">
        <v>3.1360000000000001</v>
      </c>
      <c r="V3527" s="6">
        <f>U3527-S3527</f>
        <v>3.1360000000000001</v>
      </c>
      <c r="W3527" s="6">
        <f>100 - (1 - (((U3527-T3527)/U3527)+(S3527/T3527)))*100</f>
        <v>1.8176020408163254</v>
      </c>
      <c r="X3527" s="23">
        <v>3.1360000000000001</v>
      </c>
      <c r="Y3527" s="13">
        <f>(X3527-U3527)/U3527*100</f>
        <v>0</v>
      </c>
      <c r="Z3527" s="14">
        <f>IF(W3527&gt;10,"NA",Y3527)</f>
        <v>0</v>
      </c>
    </row>
    <row r="3528" spans="1:26" ht="19" x14ac:dyDescent="0.25">
      <c r="A3528" s="23">
        <v>3527</v>
      </c>
      <c r="B3528" s="5" t="s">
        <v>0</v>
      </c>
      <c r="C3528" s="3" t="s">
        <v>51</v>
      </c>
      <c r="D3528" s="3" t="s">
        <v>51</v>
      </c>
      <c r="E3528" s="3" t="s">
        <v>47</v>
      </c>
      <c r="F3528" s="3" t="s">
        <v>18</v>
      </c>
      <c r="G3528" s="3">
        <v>46</v>
      </c>
      <c r="H3528" s="3" t="s">
        <v>9</v>
      </c>
      <c r="I3528" s="3" t="s">
        <v>13</v>
      </c>
      <c r="J3528" s="3">
        <v>329</v>
      </c>
      <c r="K3528" s="3">
        <v>80</v>
      </c>
      <c r="L3528" s="3">
        <v>0</v>
      </c>
      <c r="M3528" s="4">
        <f>PI()*(K3528/2)^2/1000+PI()*(L3528/2)^2/1000</f>
        <v>5.026548245743669</v>
      </c>
      <c r="N3528" s="33">
        <v>0</v>
      </c>
      <c r="O3528" s="3">
        <v>1</v>
      </c>
      <c r="P3528" s="6">
        <v>5.391</v>
      </c>
      <c r="Q3528" s="6">
        <v>8.3450000000000006</v>
      </c>
      <c r="R3528" s="6">
        <v>8.1340000000000003</v>
      </c>
      <c r="S3528" s="6">
        <v>0</v>
      </c>
      <c r="T3528" s="6">
        <f>R3528-S3528</f>
        <v>8.1340000000000003</v>
      </c>
      <c r="U3528" s="6">
        <f>T3528</f>
        <v>8.1340000000000003</v>
      </c>
      <c r="V3528" s="6">
        <f>U3528-S3528</f>
        <v>8.1340000000000003</v>
      </c>
      <c r="W3528" s="6">
        <f>100 - (1 - (((U3528-T3528)/U3528)+(S3528/T3528)))*100</f>
        <v>0</v>
      </c>
      <c r="X3528" s="13">
        <v>8.391</v>
      </c>
      <c r="Y3528" s="13">
        <f>(X3528-U3528)/U3528*100</f>
        <v>3.1595770838455821</v>
      </c>
      <c r="Z3528" s="14">
        <f>IF(W3528&gt;10,"NA",Y3528)</f>
        <v>3.1595770838455821</v>
      </c>
    </row>
    <row r="3529" spans="1:26" ht="19" x14ac:dyDescent="0.25">
      <c r="A3529" s="23">
        <v>3528</v>
      </c>
      <c r="B3529" s="5" t="s">
        <v>0</v>
      </c>
      <c r="C3529" s="3" t="s">
        <v>51</v>
      </c>
      <c r="D3529" s="3" t="s">
        <v>51</v>
      </c>
      <c r="E3529" s="3" t="s">
        <v>47</v>
      </c>
      <c r="F3529" s="3" t="s">
        <v>18</v>
      </c>
      <c r="G3529" s="3">
        <v>46</v>
      </c>
      <c r="H3529" s="3" t="s">
        <v>9</v>
      </c>
      <c r="I3529" s="3" t="s">
        <v>13</v>
      </c>
      <c r="J3529" s="3">
        <v>329</v>
      </c>
      <c r="K3529" s="3">
        <v>80</v>
      </c>
      <c r="L3529" s="3">
        <v>0</v>
      </c>
      <c r="M3529" s="4">
        <f>PI()*(K3529/2)^2/1000+PI()*(L3529/2)^2/1000</f>
        <v>5.026548245743669</v>
      </c>
      <c r="N3529" s="33">
        <v>0</v>
      </c>
      <c r="O3529" s="3">
        <v>2</v>
      </c>
      <c r="P3529" s="6">
        <v>5.0679999999999996</v>
      </c>
      <c r="Q3529" s="6">
        <v>8.7219999999999995</v>
      </c>
      <c r="R3529" s="6">
        <v>8.5329999999999995</v>
      </c>
      <c r="S3529" s="6">
        <v>0</v>
      </c>
      <c r="T3529" s="6">
        <f>R3529-S3529</f>
        <v>8.5329999999999995</v>
      </c>
      <c r="U3529" s="6">
        <f>T3529</f>
        <v>8.5329999999999995</v>
      </c>
      <c r="V3529" s="6">
        <f>U3529-S3529</f>
        <v>8.5329999999999995</v>
      </c>
      <c r="W3529" s="6">
        <f>100 - (1 - (((U3529-T3529)/U3529)+(S3529/T3529)))*100</f>
        <v>0</v>
      </c>
      <c r="X3529" s="13">
        <v>8.7609999999999992</v>
      </c>
      <c r="Y3529" s="13">
        <f>(X3529-U3529)/U3529*100</f>
        <v>2.6719793741943021</v>
      </c>
      <c r="Z3529" s="14">
        <f>IF(W3529&gt;10,"NA",Y3529)</f>
        <v>2.6719793741943021</v>
      </c>
    </row>
    <row r="3530" spans="1:26" ht="19" x14ac:dyDescent="0.25">
      <c r="A3530" s="23">
        <v>3529</v>
      </c>
      <c r="B3530" s="5" t="s">
        <v>0</v>
      </c>
      <c r="C3530" s="3" t="s">
        <v>51</v>
      </c>
      <c r="D3530" s="3" t="s">
        <v>51</v>
      </c>
      <c r="E3530" s="3" t="s">
        <v>47</v>
      </c>
      <c r="F3530" s="3" t="s">
        <v>18</v>
      </c>
      <c r="G3530" s="3">
        <v>46</v>
      </c>
      <c r="H3530" s="3" t="s">
        <v>9</v>
      </c>
      <c r="I3530" s="3" t="s">
        <v>13</v>
      </c>
      <c r="J3530" s="3">
        <v>329</v>
      </c>
      <c r="K3530" s="3">
        <v>80</v>
      </c>
      <c r="L3530" s="3">
        <v>0</v>
      </c>
      <c r="M3530" s="4">
        <f>PI()*(K3530/2)^2/1000+PI()*(L3530/2)^2/1000</f>
        <v>5.026548245743669</v>
      </c>
      <c r="N3530" s="33">
        <v>0</v>
      </c>
      <c r="O3530" s="3">
        <v>3</v>
      </c>
      <c r="P3530" s="6">
        <v>6.0179999999999998</v>
      </c>
      <c r="Q3530" s="6">
        <v>11.173999999999999</v>
      </c>
      <c r="R3530" s="6">
        <v>11.025</v>
      </c>
      <c r="S3530" s="6">
        <v>0</v>
      </c>
      <c r="T3530" s="6">
        <f>R3530-S3530</f>
        <v>11.025</v>
      </c>
      <c r="U3530" s="6">
        <f>T3530</f>
        <v>11.025</v>
      </c>
      <c r="V3530" s="6">
        <f>U3530-S3530</f>
        <v>11.025</v>
      </c>
      <c r="W3530" s="6">
        <f>100 - (1 - (((U3530-T3530)/U3530)+(S3530/T3530)))*100</f>
        <v>0</v>
      </c>
      <c r="X3530" s="13">
        <v>11.244</v>
      </c>
      <c r="Y3530" s="13">
        <f>(X3530-U3530)/U3530*100</f>
        <v>1.9863945578231239</v>
      </c>
      <c r="Z3530" s="14">
        <f>IF(W3530&gt;10,"NA",Y3530)</f>
        <v>1.9863945578231239</v>
      </c>
    </row>
    <row r="3531" spans="1:26" ht="19" x14ac:dyDescent="0.25">
      <c r="A3531" s="23">
        <v>3530</v>
      </c>
      <c r="B3531" s="5" t="s">
        <v>0</v>
      </c>
      <c r="C3531" s="3" t="s">
        <v>51</v>
      </c>
      <c r="D3531" s="3" t="s">
        <v>51</v>
      </c>
      <c r="E3531" s="3" t="s">
        <v>47</v>
      </c>
      <c r="F3531" s="3" t="s">
        <v>18</v>
      </c>
      <c r="G3531" s="3">
        <v>46</v>
      </c>
      <c r="H3531" s="3" t="s">
        <v>9</v>
      </c>
      <c r="I3531" s="3" t="s">
        <v>13</v>
      </c>
      <c r="J3531" s="3">
        <v>329</v>
      </c>
      <c r="K3531" s="3">
        <v>80</v>
      </c>
      <c r="L3531" s="3">
        <v>0</v>
      </c>
      <c r="M3531" s="4">
        <f>PI()*(K3531/2)^2/1000+PI()*(L3531/2)^2/1000</f>
        <v>5.026548245743669</v>
      </c>
      <c r="N3531" s="33">
        <v>0</v>
      </c>
      <c r="O3531" s="3">
        <v>4</v>
      </c>
      <c r="P3531" s="6">
        <v>4.6319999999999997</v>
      </c>
      <c r="Q3531" s="6">
        <v>7.0979999999999999</v>
      </c>
      <c r="R3531" s="6">
        <v>6.9470000000000001</v>
      </c>
      <c r="S3531" s="6">
        <v>0</v>
      </c>
      <c r="T3531" s="6">
        <f>R3531-S3531</f>
        <v>6.9470000000000001</v>
      </c>
      <c r="U3531" s="6">
        <f>T3531</f>
        <v>6.9470000000000001</v>
      </c>
      <c r="V3531" s="6">
        <f>U3531-S3531</f>
        <v>6.9470000000000001</v>
      </c>
      <c r="W3531" s="6">
        <f>100 - (1 - (((U3531-T3531)/U3531)+(S3531/T3531)))*100</f>
        <v>0</v>
      </c>
      <c r="X3531" s="13">
        <v>7.1669999999999998</v>
      </c>
      <c r="Y3531" s="13">
        <f>(X3531-U3531)/U3531*100</f>
        <v>3.1668346048654059</v>
      </c>
      <c r="Z3531" s="14">
        <f>IF(W3531&gt;10,"NA",Y3531)</f>
        <v>3.1668346048654059</v>
      </c>
    </row>
    <row r="3532" spans="1:26" ht="19" x14ac:dyDescent="0.25">
      <c r="A3532" s="23">
        <v>3531</v>
      </c>
      <c r="B3532" s="5" t="s">
        <v>0</v>
      </c>
      <c r="C3532" s="3" t="s">
        <v>51</v>
      </c>
      <c r="D3532" s="3" t="s">
        <v>51</v>
      </c>
      <c r="E3532" s="3" t="s">
        <v>47</v>
      </c>
      <c r="F3532" s="3" t="s">
        <v>18</v>
      </c>
      <c r="G3532" s="3">
        <v>46</v>
      </c>
      <c r="H3532" s="3" t="s">
        <v>9</v>
      </c>
      <c r="I3532" s="3" t="s">
        <v>13</v>
      </c>
      <c r="J3532" s="3">
        <v>329</v>
      </c>
      <c r="K3532" s="3">
        <v>80</v>
      </c>
      <c r="L3532" s="3">
        <v>0</v>
      </c>
      <c r="M3532" s="4">
        <f>PI()*(K3532/2)^2/1000+PI()*(L3532/2)^2/1000</f>
        <v>5.026548245743669</v>
      </c>
      <c r="N3532" s="33">
        <v>0</v>
      </c>
      <c r="O3532" s="3">
        <v>5</v>
      </c>
      <c r="P3532" s="6">
        <v>2.415</v>
      </c>
      <c r="Q3532" s="6">
        <v>3.2080000000000002</v>
      </c>
      <c r="R3532" s="6">
        <v>3.1230000000000002</v>
      </c>
      <c r="S3532" s="6">
        <v>0</v>
      </c>
      <c r="T3532" s="6">
        <f>R3532-S3532</f>
        <v>3.1230000000000002</v>
      </c>
      <c r="U3532" s="6">
        <f>T3532</f>
        <v>3.1230000000000002</v>
      </c>
      <c r="V3532" s="6">
        <f>U3532-S3532</f>
        <v>3.1230000000000002</v>
      </c>
      <c r="W3532" s="6">
        <f>100 - (1 - (((U3532-T3532)/U3532)+(S3532/T3532)))*100</f>
        <v>0</v>
      </c>
      <c r="X3532" s="13">
        <v>3.1890000000000001</v>
      </c>
      <c r="Y3532" s="13">
        <f>(X3532-U3532)/U3532*100</f>
        <v>2.1133525456291973</v>
      </c>
      <c r="Z3532" s="14">
        <f>IF(W3532&gt;10,"NA",Y3532)</f>
        <v>2.1133525456291973</v>
      </c>
    </row>
    <row r="3533" spans="1:26" ht="19" x14ac:dyDescent="0.25">
      <c r="A3533" s="23">
        <v>3532</v>
      </c>
      <c r="B3533" s="5" t="s">
        <v>0</v>
      </c>
      <c r="C3533" s="3" t="s">
        <v>51</v>
      </c>
      <c r="D3533" s="3" t="s">
        <v>51</v>
      </c>
      <c r="E3533" s="3" t="s">
        <v>47</v>
      </c>
      <c r="F3533" s="3" t="s">
        <v>18</v>
      </c>
      <c r="G3533" s="3">
        <v>46</v>
      </c>
      <c r="H3533" s="3" t="s">
        <v>9</v>
      </c>
      <c r="I3533" s="3" t="s">
        <v>13</v>
      </c>
      <c r="J3533" s="3">
        <v>329</v>
      </c>
      <c r="K3533" s="3">
        <v>80</v>
      </c>
      <c r="L3533" s="3">
        <v>0</v>
      </c>
      <c r="M3533" s="4">
        <f>PI()*(K3533/2)^2/1000+PI()*(L3533/2)^2/1000</f>
        <v>5.026548245743669</v>
      </c>
      <c r="N3533" s="33">
        <v>0</v>
      </c>
      <c r="O3533" s="3">
        <v>6</v>
      </c>
      <c r="P3533" s="6">
        <v>5.3760000000000003</v>
      </c>
      <c r="Q3533" s="6">
        <v>10.445</v>
      </c>
      <c r="R3533" s="6">
        <v>10.303000000000001</v>
      </c>
      <c r="S3533" s="6">
        <v>0</v>
      </c>
      <c r="T3533" s="6">
        <f>R3533-S3533</f>
        <v>10.303000000000001</v>
      </c>
      <c r="U3533" s="6">
        <f>T3533</f>
        <v>10.303000000000001</v>
      </c>
      <c r="V3533" s="6">
        <f>U3533-S3533</f>
        <v>10.303000000000001</v>
      </c>
      <c r="W3533" s="6">
        <f>100 - (1 - (((U3533-T3533)/U3533)+(S3533/T3533)))*100</f>
        <v>0</v>
      </c>
      <c r="X3533" s="13">
        <v>10.548</v>
      </c>
      <c r="Y3533" s="13">
        <f>(X3533-U3533)/U3533*100</f>
        <v>2.3779481704357877</v>
      </c>
      <c r="Z3533" s="14">
        <f>IF(W3533&gt;10,"NA",Y3533)</f>
        <v>2.3779481704357877</v>
      </c>
    </row>
    <row r="3534" spans="1:26" ht="19" x14ac:dyDescent="0.25">
      <c r="A3534" s="23">
        <v>3533</v>
      </c>
      <c r="B3534" s="5" t="s">
        <v>0</v>
      </c>
      <c r="C3534" s="3" t="s">
        <v>51</v>
      </c>
      <c r="D3534" s="3" t="s">
        <v>51</v>
      </c>
      <c r="E3534" s="3" t="s">
        <v>47</v>
      </c>
      <c r="F3534" s="3" t="s">
        <v>18</v>
      </c>
      <c r="G3534" s="3">
        <v>46</v>
      </c>
      <c r="H3534" s="3" t="s">
        <v>9</v>
      </c>
      <c r="I3534" s="3" t="s">
        <v>13</v>
      </c>
      <c r="J3534" s="3">
        <v>329</v>
      </c>
      <c r="K3534" s="3">
        <v>80</v>
      </c>
      <c r="L3534" s="3">
        <v>0</v>
      </c>
      <c r="M3534" s="4">
        <f>PI()*(K3534/2)^2/1000+PI()*(L3534/2)^2/1000</f>
        <v>5.026548245743669</v>
      </c>
      <c r="N3534" s="33">
        <v>0</v>
      </c>
      <c r="O3534" s="3">
        <v>7</v>
      </c>
      <c r="P3534" s="6">
        <v>3.0070000000000001</v>
      </c>
      <c r="Q3534" s="6">
        <v>4.0149999999999997</v>
      </c>
      <c r="R3534" s="6">
        <v>3.9180000000000001</v>
      </c>
      <c r="S3534" s="6">
        <v>0</v>
      </c>
      <c r="T3534" s="6">
        <f>R3534-S3534</f>
        <v>3.9180000000000001</v>
      </c>
      <c r="U3534" s="6">
        <v>3.9550000000000001</v>
      </c>
      <c r="V3534" s="6">
        <f>U3534-S3534</f>
        <v>3.9550000000000001</v>
      </c>
      <c r="W3534" s="6">
        <f>100 - (1 - (((U3534-T3534)/U3534)+(S3534/T3534)))*100</f>
        <v>0.93552465233881321</v>
      </c>
      <c r="X3534" s="13">
        <v>4.04</v>
      </c>
      <c r="Y3534" s="13">
        <f>(X3534-U3534)/U3534*100</f>
        <v>2.149178255372945</v>
      </c>
      <c r="Z3534" s="14">
        <f>IF(W3534&gt;10,"NA",Y3534)</f>
        <v>2.149178255372945</v>
      </c>
    </row>
    <row r="3535" spans="1:26" ht="19" x14ac:dyDescent="0.25">
      <c r="A3535" s="23">
        <v>3534</v>
      </c>
      <c r="B3535" s="5" t="s">
        <v>0</v>
      </c>
      <c r="C3535" s="3" t="s">
        <v>51</v>
      </c>
      <c r="D3535" s="3" t="s">
        <v>51</v>
      </c>
      <c r="E3535" s="3" t="s">
        <v>47</v>
      </c>
      <c r="F3535" s="3" t="s">
        <v>18</v>
      </c>
      <c r="G3535" s="3">
        <v>46</v>
      </c>
      <c r="H3535" s="3" t="s">
        <v>17</v>
      </c>
      <c r="I3535" s="3" t="s">
        <v>13</v>
      </c>
      <c r="J3535" s="3">
        <v>329</v>
      </c>
      <c r="K3535" s="3">
        <v>80</v>
      </c>
      <c r="L3535" s="3">
        <v>0</v>
      </c>
      <c r="M3535" s="4">
        <f>PI()*(K3535/2)^2/1000+PI()*(L3535/2)^2/1000</f>
        <v>5.026548245743669</v>
      </c>
      <c r="N3535" s="33">
        <v>0</v>
      </c>
      <c r="O3535" s="3">
        <v>1</v>
      </c>
      <c r="P3535" s="6">
        <v>3.2120000000000002</v>
      </c>
      <c r="Q3535" s="6">
        <v>4.01</v>
      </c>
      <c r="R3535" s="6">
        <v>3.8740000000000001</v>
      </c>
      <c r="S3535" s="6">
        <v>0</v>
      </c>
      <c r="T3535" s="6">
        <f>R3535-S3535</f>
        <v>3.8740000000000001</v>
      </c>
      <c r="U3535" s="6">
        <f>T3535</f>
        <v>3.8740000000000001</v>
      </c>
      <c r="V3535" s="6">
        <f>U3535-S3535</f>
        <v>3.8740000000000001</v>
      </c>
      <c r="W3535" s="6">
        <f>100 - (1 - (((U3535-T3535)/U3535)+(S3535/T3535)))*100</f>
        <v>0</v>
      </c>
      <c r="X3535" s="13">
        <v>3.9649999999999999</v>
      </c>
      <c r="Y3535" s="13">
        <f>(X3535-U3535)/U3535*100</f>
        <v>2.3489932885905973</v>
      </c>
      <c r="Z3535" s="14">
        <f>IF(W3535&gt;10,"NA",Y3535)</f>
        <v>2.3489932885905973</v>
      </c>
    </row>
    <row r="3536" spans="1:26" ht="19" x14ac:dyDescent="0.25">
      <c r="A3536" s="23">
        <v>3535</v>
      </c>
      <c r="B3536" s="5" t="s">
        <v>0</v>
      </c>
      <c r="C3536" s="3" t="s">
        <v>51</v>
      </c>
      <c r="D3536" s="3" t="s">
        <v>51</v>
      </c>
      <c r="E3536" s="3" t="s">
        <v>47</v>
      </c>
      <c r="F3536" s="3" t="s">
        <v>18</v>
      </c>
      <c r="G3536" s="3">
        <v>46</v>
      </c>
      <c r="H3536" s="3" t="s">
        <v>17</v>
      </c>
      <c r="I3536" s="3" t="s">
        <v>13</v>
      </c>
      <c r="J3536" s="3">
        <v>329</v>
      </c>
      <c r="K3536" s="3">
        <v>80</v>
      </c>
      <c r="L3536" s="3">
        <v>0</v>
      </c>
      <c r="M3536" s="4">
        <f>PI()*(K3536/2)^2/1000+PI()*(L3536/2)^2/1000</f>
        <v>5.026548245743669</v>
      </c>
      <c r="N3536" s="33">
        <v>0</v>
      </c>
      <c r="O3536" s="3">
        <v>2</v>
      </c>
      <c r="P3536" s="6">
        <v>2.5529999999999999</v>
      </c>
      <c r="Q3536" s="6">
        <v>3.3780000000000001</v>
      </c>
      <c r="R3536" s="6">
        <v>3.2879999999999998</v>
      </c>
      <c r="S3536" s="6">
        <v>0</v>
      </c>
      <c r="T3536" s="6">
        <f>R3536-S3536</f>
        <v>3.2879999999999998</v>
      </c>
      <c r="U3536" s="6">
        <f>T3536</f>
        <v>3.2879999999999998</v>
      </c>
      <c r="V3536" s="6">
        <f>U3536-S3536</f>
        <v>3.2879999999999998</v>
      </c>
      <c r="W3536" s="6">
        <f>100 - (1 - (((U3536-T3536)/U3536)+(S3536/T3536)))*100</f>
        <v>0</v>
      </c>
      <c r="X3536" s="13">
        <v>3.3210000000000002</v>
      </c>
      <c r="Y3536" s="13">
        <f>(X3536-U3536)/U3536*100</f>
        <v>1.0036496350365074</v>
      </c>
      <c r="Z3536" s="14">
        <f>IF(W3536&gt;10,"NA",Y3536)</f>
        <v>1.0036496350365074</v>
      </c>
    </row>
    <row r="3537" spans="1:26" ht="19" x14ac:dyDescent="0.25">
      <c r="A3537" s="23">
        <v>3536</v>
      </c>
      <c r="B3537" s="5" t="s">
        <v>0</v>
      </c>
      <c r="C3537" s="3" t="s">
        <v>51</v>
      </c>
      <c r="D3537" s="3" t="s">
        <v>51</v>
      </c>
      <c r="E3537" s="3" t="s">
        <v>47</v>
      </c>
      <c r="F3537" s="3" t="s">
        <v>18</v>
      </c>
      <c r="G3537" s="3">
        <v>46</v>
      </c>
      <c r="H3537" s="3" t="s">
        <v>17</v>
      </c>
      <c r="I3537" s="3" t="s">
        <v>13</v>
      </c>
      <c r="J3537" s="3">
        <v>329</v>
      </c>
      <c r="K3537" s="3">
        <v>80</v>
      </c>
      <c r="L3537" s="3">
        <v>0</v>
      </c>
      <c r="M3537" s="4">
        <f>PI()*(K3537/2)^2/1000+PI()*(L3537/2)^2/1000</f>
        <v>5.026548245743669</v>
      </c>
      <c r="N3537" s="33">
        <v>0</v>
      </c>
      <c r="O3537" s="3">
        <v>3</v>
      </c>
      <c r="P3537" s="6">
        <v>2.7519999999999998</v>
      </c>
      <c r="Q3537" s="6">
        <v>2.871</v>
      </c>
      <c r="R3537" s="6">
        <v>2.76</v>
      </c>
      <c r="S3537" s="6">
        <v>0</v>
      </c>
      <c r="T3537" s="6">
        <f>R3537-S3537</f>
        <v>2.76</v>
      </c>
      <c r="U3537" s="6">
        <f>T3537</f>
        <v>2.76</v>
      </c>
      <c r="V3537" s="6">
        <f>U3537-S3537</f>
        <v>2.76</v>
      </c>
      <c r="W3537" s="6">
        <f>100 - (1 - (((U3537-T3537)/U3537)+(S3537/T3537)))*100</f>
        <v>0</v>
      </c>
      <c r="X3537" s="13">
        <v>2.7839999999999998</v>
      </c>
      <c r="Y3537" s="13">
        <f>(X3537-U3537)/U3537*100</f>
        <v>0.86956521739130521</v>
      </c>
      <c r="Z3537" s="14">
        <f>IF(W3537&gt;10,"NA",Y3537)</f>
        <v>0.86956521739130521</v>
      </c>
    </row>
    <row r="3538" spans="1:26" ht="19" x14ac:dyDescent="0.25">
      <c r="A3538" s="23">
        <v>3537</v>
      </c>
      <c r="B3538" s="5" t="s">
        <v>0</v>
      </c>
      <c r="C3538" s="3" t="s">
        <v>51</v>
      </c>
      <c r="D3538" s="3" t="s">
        <v>51</v>
      </c>
      <c r="E3538" s="3" t="s">
        <v>47</v>
      </c>
      <c r="F3538" s="3" t="s">
        <v>18</v>
      </c>
      <c r="G3538" s="3">
        <v>46</v>
      </c>
      <c r="H3538" s="3" t="s">
        <v>17</v>
      </c>
      <c r="I3538" s="3" t="s">
        <v>13</v>
      </c>
      <c r="J3538" s="3">
        <v>329</v>
      </c>
      <c r="K3538" s="3">
        <v>80</v>
      </c>
      <c r="L3538" s="3">
        <v>0</v>
      </c>
      <c r="M3538" s="4">
        <f>PI()*(K3538/2)^2/1000+PI()*(L3538/2)^2/1000</f>
        <v>5.026548245743669</v>
      </c>
      <c r="N3538" s="33">
        <v>0</v>
      </c>
      <c r="O3538" s="3">
        <v>4</v>
      </c>
      <c r="P3538" s="6">
        <v>3.923</v>
      </c>
      <c r="Q3538" s="6">
        <v>6.0510000000000002</v>
      </c>
      <c r="R3538" s="6">
        <v>5.9260000000000002</v>
      </c>
      <c r="S3538" s="6">
        <v>0</v>
      </c>
      <c r="T3538" s="6">
        <f>R3538-S3538</f>
        <v>5.9260000000000002</v>
      </c>
      <c r="U3538" s="6">
        <f>T3538</f>
        <v>5.9260000000000002</v>
      </c>
      <c r="V3538" s="6">
        <f>U3538-S3538</f>
        <v>5.9260000000000002</v>
      </c>
      <c r="W3538" s="6">
        <f>100 - (1 - (((U3538-T3538)/U3538)+(S3538/T3538)))*100</f>
        <v>0</v>
      </c>
      <c r="X3538" s="13">
        <v>6.093</v>
      </c>
      <c r="Y3538" s="13">
        <f>(X3538-U3538)/U3538*100</f>
        <v>2.8180897738778232</v>
      </c>
      <c r="Z3538" s="14">
        <f>IF(W3538&gt;10,"NA",Y3538)</f>
        <v>2.8180897738778232</v>
      </c>
    </row>
    <row r="3539" spans="1:26" ht="19" x14ac:dyDescent="0.25">
      <c r="A3539" s="23">
        <v>3538</v>
      </c>
      <c r="B3539" s="5" t="s">
        <v>0</v>
      </c>
      <c r="C3539" s="3" t="s">
        <v>51</v>
      </c>
      <c r="D3539" s="3" t="s">
        <v>51</v>
      </c>
      <c r="E3539" s="3" t="s">
        <v>47</v>
      </c>
      <c r="F3539" s="3" t="s">
        <v>18</v>
      </c>
      <c r="G3539" s="3">
        <v>46</v>
      </c>
      <c r="H3539" s="3" t="s">
        <v>17</v>
      </c>
      <c r="I3539" s="3" t="s">
        <v>13</v>
      </c>
      <c r="J3539" s="3">
        <v>329</v>
      </c>
      <c r="K3539" s="3">
        <v>80</v>
      </c>
      <c r="L3539" s="3">
        <v>0</v>
      </c>
      <c r="M3539" s="4">
        <f>PI()*(K3539/2)^2/1000+PI()*(L3539/2)^2/1000</f>
        <v>5.026548245743669</v>
      </c>
      <c r="N3539" s="33">
        <v>0</v>
      </c>
      <c r="O3539" s="3">
        <v>5</v>
      </c>
      <c r="P3539" s="6">
        <v>5.3769999999999998</v>
      </c>
      <c r="Q3539" s="6">
        <v>9.1679999999999993</v>
      </c>
      <c r="R3539" s="6">
        <v>9.0399999999999991</v>
      </c>
      <c r="S3539" s="6">
        <v>0</v>
      </c>
      <c r="T3539" s="6">
        <f>R3539-S3539</f>
        <v>9.0399999999999991</v>
      </c>
      <c r="U3539" s="6">
        <f>T3539</f>
        <v>9.0399999999999991</v>
      </c>
      <c r="V3539" s="6">
        <f>U3539-S3539</f>
        <v>9.0399999999999991</v>
      </c>
      <c r="W3539" s="6">
        <f>100 - (1 - (((U3539-T3539)/U3539)+(S3539/T3539)))*100</f>
        <v>0</v>
      </c>
      <c r="X3539" s="13">
        <v>9.2889999999999997</v>
      </c>
      <c r="Y3539" s="13">
        <f>(X3539-U3539)/U3539*100</f>
        <v>2.7544247787610683</v>
      </c>
      <c r="Z3539" s="14">
        <f>IF(W3539&gt;10,"NA",Y3539)</f>
        <v>2.7544247787610683</v>
      </c>
    </row>
    <row r="3540" spans="1:26" ht="19" x14ac:dyDescent="0.25">
      <c r="A3540" s="23">
        <v>3539</v>
      </c>
      <c r="B3540" s="5" t="s">
        <v>0</v>
      </c>
      <c r="C3540" s="3" t="s">
        <v>51</v>
      </c>
      <c r="D3540" s="3" t="s">
        <v>51</v>
      </c>
      <c r="E3540" s="3" t="s">
        <v>47</v>
      </c>
      <c r="F3540" s="3" t="s">
        <v>18</v>
      </c>
      <c r="G3540" s="3">
        <v>46</v>
      </c>
      <c r="H3540" s="3" t="s">
        <v>17</v>
      </c>
      <c r="I3540" s="3" t="s">
        <v>13</v>
      </c>
      <c r="J3540" s="3">
        <v>329</v>
      </c>
      <c r="K3540" s="3">
        <v>80</v>
      </c>
      <c r="L3540" s="3">
        <v>0</v>
      </c>
      <c r="M3540" s="4">
        <f>PI()*(K3540/2)^2/1000+PI()*(L3540/2)^2/1000</f>
        <v>5.026548245743669</v>
      </c>
      <c r="N3540" s="33">
        <v>0</v>
      </c>
      <c r="O3540" s="3">
        <v>6</v>
      </c>
      <c r="P3540" s="6">
        <v>4.0819999999999999</v>
      </c>
      <c r="Q3540" s="6">
        <v>5.3479999999999999</v>
      </c>
      <c r="R3540" s="6">
        <v>5.1950000000000003</v>
      </c>
      <c r="S3540" s="6">
        <v>0</v>
      </c>
      <c r="T3540" s="6">
        <f>R3540-S3540</f>
        <v>5.1950000000000003</v>
      </c>
      <c r="U3540" s="6">
        <f>T3540</f>
        <v>5.1950000000000003</v>
      </c>
      <c r="V3540" s="6">
        <f>U3540-S3540</f>
        <v>5.1950000000000003</v>
      </c>
      <c r="W3540" s="6">
        <f>100 - (1 - (((U3540-T3540)/U3540)+(S3540/T3540)))*100</f>
        <v>0</v>
      </c>
      <c r="X3540" s="13">
        <v>5.3250000000000002</v>
      </c>
      <c r="Y3540" s="13">
        <f>(X3540-U3540)/U3540*100</f>
        <v>2.5024061597690066</v>
      </c>
      <c r="Z3540" s="14">
        <f>IF(W3540&gt;10,"NA",Y3540)</f>
        <v>2.5024061597690066</v>
      </c>
    </row>
    <row r="3541" spans="1:26" ht="19" x14ac:dyDescent="0.25">
      <c r="A3541" s="23">
        <v>3540</v>
      </c>
      <c r="B3541" s="5" t="s">
        <v>0</v>
      </c>
      <c r="C3541" s="3" t="s">
        <v>51</v>
      </c>
      <c r="D3541" s="3" t="s">
        <v>51</v>
      </c>
      <c r="E3541" s="3" t="s">
        <v>47</v>
      </c>
      <c r="F3541" s="3" t="s">
        <v>18</v>
      </c>
      <c r="G3541" s="3">
        <v>46</v>
      </c>
      <c r="H3541" s="3" t="s">
        <v>17</v>
      </c>
      <c r="I3541" s="3" t="s">
        <v>13</v>
      </c>
      <c r="J3541" s="3">
        <v>329</v>
      </c>
      <c r="K3541" s="3">
        <v>80</v>
      </c>
      <c r="L3541" s="3">
        <v>0</v>
      </c>
      <c r="M3541" s="4">
        <f>PI()*(K3541/2)^2/1000+PI()*(L3541/2)^2/1000</f>
        <v>5.026548245743669</v>
      </c>
      <c r="N3541" s="33">
        <v>0</v>
      </c>
      <c r="O3541" s="3">
        <v>7</v>
      </c>
      <c r="P3541" s="6">
        <v>5.8920000000000003</v>
      </c>
      <c r="Q3541" s="6">
        <v>8.9619999999999997</v>
      </c>
      <c r="R3541" s="6">
        <v>8.65</v>
      </c>
      <c r="S3541" s="6">
        <v>0</v>
      </c>
      <c r="T3541" s="6">
        <f>R3541-S3541</f>
        <v>8.65</v>
      </c>
      <c r="U3541" s="6">
        <f>T3541</f>
        <v>8.65</v>
      </c>
      <c r="V3541" s="6">
        <f>U3541-S3541</f>
        <v>8.65</v>
      </c>
      <c r="W3541" s="6">
        <f>100 - (1 - (((U3541-T3541)/U3541)+(S3541/T3541)))*100</f>
        <v>0</v>
      </c>
      <c r="X3541" s="13">
        <v>8.8629999999999995</v>
      </c>
      <c r="Y3541" s="13">
        <f>(X3541-U3541)/U3541*100</f>
        <v>2.4624277456647303</v>
      </c>
      <c r="Z3541" s="14">
        <f>IF(W3541&gt;10,"NA",Y3541)</f>
        <v>2.4624277456647303</v>
      </c>
    </row>
    <row r="3542" spans="1:26" ht="19" x14ac:dyDescent="0.25">
      <c r="A3542" s="23">
        <v>3541</v>
      </c>
      <c r="B3542" s="5" t="s">
        <v>0</v>
      </c>
      <c r="C3542" s="3" t="s">
        <v>51</v>
      </c>
      <c r="D3542" s="3" t="s">
        <v>51</v>
      </c>
      <c r="E3542" s="3" t="s">
        <v>47</v>
      </c>
      <c r="F3542" s="3" t="s">
        <v>18</v>
      </c>
      <c r="G3542" s="3">
        <v>46</v>
      </c>
      <c r="H3542" s="3" t="s">
        <v>17</v>
      </c>
      <c r="I3542" s="3" t="s">
        <v>13</v>
      </c>
      <c r="J3542" s="3">
        <v>329</v>
      </c>
      <c r="K3542" s="3">
        <v>80</v>
      </c>
      <c r="L3542" s="3">
        <v>0</v>
      </c>
      <c r="M3542" s="4">
        <f>PI()*(K3542/2)^2/1000+PI()*(L3542/2)^2/1000</f>
        <v>5.026548245743669</v>
      </c>
      <c r="N3542" s="33">
        <v>0</v>
      </c>
      <c r="O3542" s="3">
        <v>8</v>
      </c>
      <c r="P3542" s="6">
        <v>4.7069999999999999</v>
      </c>
      <c r="Q3542" s="6">
        <v>6.1909999999999998</v>
      </c>
      <c r="R3542" s="6">
        <v>6.0940000000000003</v>
      </c>
      <c r="S3542" s="6">
        <v>0</v>
      </c>
      <c r="T3542" s="6">
        <f>R3542-S3542</f>
        <v>6.0940000000000003</v>
      </c>
      <c r="U3542" s="6">
        <v>6.2240000000000002</v>
      </c>
      <c r="V3542" s="6">
        <f>U3542-S3542</f>
        <v>6.2240000000000002</v>
      </c>
      <c r="W3542" s="6">
        <f>100 - (1 - (((U3542-T3542)/U3542)+(S3542/T3542)))*100</f>
        <v>2.0886889460154237</v>
      </c>
      <c r="X3542" s="13">
        <v>6.4160000000000004</v>
      </c>
      <c r="Y3542" s="13">
        <f>(X3542-U3542)/U3542*100</f>
        <v>3.0848329048843217</v>
      </c>
      <c r="Z3542" s="14">
        <f>IF(W3542&gt;10,"NA",Y3542)</f>
        <v>3.0848329048843217</v>
      </c>
    </row>
    <row r="3543" spans="1:26" ht="19" x14ac:dyDescent="0.25">
      <c r="A3543" s="23">
        <v>3542</v>
      </c>
      <c r="B3543" s="5" t="s">
        <v>0</v>
      </c>
      <c r="C3543" s="3" t="s">
        <v>51</v>
      </c>
      <c r="D3543" s="3" t="s">
        <v>51</v>
      </c>
      <c r="E3543" s="3" t="s">
        <v>47</v>
      </c>
      <c r="F3543" s="3" t="s">
        <v>18</v>
      </c>
      <c r="G3543" s="3">
        <v>46</v>
      </c>
      <c r="H3543" s="3" t="s">
        <v>17</v>
      </c>
      <c r="I3543" s="3" t="s">
        <v>13</v>
      </c>
      <c r="J3543" s="3">
        <v>329</v>
      </c>
      <c r="K3543" s="3">
        <v>80</v>
      </c>
      <c r="L3543" s="3">
        <v>0</v>
      </c>
      <c r="M3543" s="4">
        <f>PI()*(K3543/2)^2/1000+PI()*(L3543/2)^2/1000</f>
        <v>5.026548245743669</v>
      </c>
      <c r="N3543" s="33">
        <v>0</v>
      </c>
      <c r="O3543" s="3">
        <v>9</v>
      </c>
      <c r="P3543" s="6">
        <v>3.2679999999999998</v>
      </c>
      <c r="Q3543" s="6">
        <v>4.7460000000000004</v>
      </c>
      <c r="R3543" s="6">
        <v>4.6109999999999998</v>
      </c>
      <c r="S3543" s="6">
        <v>0</v>
      </c>
      <c r="T3543" s="6">
        <f>R3543-S3543</f>
        <v>4.6109999999999998</v>
      </c>
      <c r="U3543" s="6">
        <f>T3543</f>
        <v>4.6109999999999998</v>
      </c>
      <c r="V3543" s="6">
        <f>U3543-S3543</f>
        <v>4.6109999999999998</v>
      </c>
      <c r="W3543" s="6">
        <f>100 - (1 - (((U3543-T3543)/U3543)+(S3543/T3543)))*100</f>
        <v>0</v>
      </c>
      <c r="X3543" s="13">
        <v>4.6950000000000003</v>
      </c>
      <c r="Y3543" s="13">
        <f>(X3543-U3543)/U3543*100</f>
        <v>1.8217306441119174</v>
      </c>
      <c r="Z3543" s="14">
        <f>IF(W3543&gt;10,"NA",Y3543)</f>
        <v>1.8217306441119174</v>
      </c>
    </row>
    <row r="3544" spans="1:26" ht="19" x14ac:dyDescent="0.25">
      <c r="A3544" s="23">
        <v>3543</v>
      </c>
      <c r="B3544" s="5" t="s">
        <v>0</v>
      </c>
      <c r="C3544" s="3" t="s">
        <v>51</v>
      </c>
      <c r="D3544" s="3" t="s">
        <v>51</v>
      </c>
      <c r="E3544" s="3" t="s">
        <v>47</v>
      </c>
      <c r="F3544" s="3" t="s">
        <v>18</v>
      </c>
      <c r="G3544" s="3">
        <v>46</v>
      </c>
      <c r="H3544" s="3" t="s">
        <v>17</v>
      </c>
      <c r="I3544" s="3" t="s">
        <v>13</v>
      </c>
      <c r="J3544" s="3">
        <v>329</v>
      </c>
      <c r="K3544" s="3">
        <v>80</v>
      </c>
      <c r="L3544" s="3">
        <v>0</v>
      </c>
      <c r="M3544" s="4">
        <f>PI()*(K3544/2)^2/1000+PI()*(L3544/2)^2/1000</f>
        <v>5.026548245743669</v>
      </c>
      <c r="N3544" s="33">
        <v>0</v>
      </c>
      <c r="O3544" s="3">
        <v>10</v>
      </c>
      <c r="P3544" s="6">
        <v>5.3460000000000001</v>
      </c>
      <c r="Q3544" s="6">
        <v>8.1120000000000001</v>
      </c>
      <c r="R3544" s="6">
        <v>7.9539999999999997</v>
      </c>
      <c r="S3544" s="6">
        <v>0</v>
      </c>
      <c r="T3544" s="6">
        <f>R3544-S3544</f>
        <v>7.9539999999999997</v>
      </c>
      <c r="U3544" s="6">
        <f>T3544</f>
        <v>7.9539999999999997</v>
      </c>
      <c r="V3544" s="6">
        <f>U3544-S3544</f>
        <v>7.9539999999999997</v>
      </c>
      <c r="W3544" s="6">
        <f>100 - (1 - (((U3544-T3544)/U3544)+(S3544/T3544)))*100</f>
        <v>0</v>
      </c>
      <c r="X3544" s="13">
        <v>8.1340000000000003</v>
      </c>
      <c r="Y3544" s="13">
        <f>(X3544-U3544)/U3544*100</f>
        <v>2.2630123208448656</v>
      </c>
      <c r="Z3544" s="14">
        <f>IF(W3544&gt;10,"NA",Y3544)</f>
        <v>2.2630123208448656</v>
      </c>
    </row>
    <row r="3545" spans="1:26" ht="19" x14ac:dyDescent="0.25">
      <c r="A3545" s="23">
        <v>3544</v>
      </c>
      <c r="B3545" s="5" t="s">
        <v>0</v>
      </c>
      <c r="C3545" s="3" t="s">
        <v>51</v>
      </c>
      <c r="D3545" s="3" t="s">
        <v>51</v>
      </c>
      <c r="E3545" s="3" t="s">
        <v>47</v>
      </c>
      <c r="F3545" s="3" t="s">
        <v>18</v>
      </c>
      <c r="G3545" s="3">
        <v>46</v>
      </c>
      <c r="H3545" s="3" t="s">
        <v>17</v>
      </c>
      <c r="I3545" s="3" t="s">
        <v>13</v>
      </c>
      <c r="J3545" s="3">
        <v>329</v>
      </c>
      <c r="K3545" s="3">
        <v>80</v>
      </c>
      <c r="L3545" s="3">
        <v>0</v>
      </c>
      <c r="M3545" s="4">
        <f>PI()*(K3545/2)^2/1000+PI()*(L3545/2)^2/1000</f>
        <v>5.026548245743669</v>
      </c>
      <c r="N3545" s="33">
        <v>0</v>
      </c>
      <c r="O3545" s="3">
        <v>11</v>
      </c>
      <c r="P3545" s="6">
        <v>5.0209999999999999</v>
      </c>
      <c r="Q3545" s="6">
        <v>7.6479999999999997</v>
      </c>
      <c r="R3545" s="6">
        <v>7.51</v>
      </c>
      <c r="S3545" s="6">
        <v>0</v>
      </c>
      <c r="T3545" s="6">
        <f>R3545-S3545</f>
        <v>7.51</v>
      </c>
      <c r="U3545" s="6">
        <f>T3545</f>
        <v>7.51</v>
      </c>
      <c r="V3545" s="6">
        <f>U3545-S3545</f>
        <v>7.51</v>
      </c>
      <c r="W3545" s="6">
        <f>100 - (1 - (((U3545-T3545)/U3545)+(S3545/T3545)))*100</f>
        <v>0</v>
      </c>
      <c r="X3545" s="13">
        <v>7.6989999999999998</v>
      </c>
      <c r="Y3545" s="13">
        <f>(X3545-U3545)/U3545*100</f>
        <v>2.5166444740346217</v>
      </c>
      <c r="Z3545" s="14">
        <f>IF(W3545&gt;10,"NA",Y3545)</f>
        <v>2.5166444740346217</v>
      </c>
    </row>
    <row r="3546" spans="1:26" ht="19" x14ac:dyDescent="0.25">
      <c r="A3546" s="23">
        <v>3545</v>
      </c>
      <c r="B3546" s="5" t="s">
        <v>0</v>
      </c>
      <c r="C3546" s="3" t="s">
        <v>51</v>
      </c>
      <c r="D3546" s="3" t="s">
        <v>51</v>
      </c>
      <c r="E3546" s="3" t="s">
        <v>47</v>
      </c>
      <c r="F3546" s="3" t="s">
        <v>18</v>
      </c>
      <c r="G3546" s="3">
        <v>46</v>
      </c>
      <c r="H3546" s="3" t="s">
        <v>17</v>
      </c>
      <c r="I3546" s="3" t="s">
        <v>13</v>
      </c>
      <c r="J3546" s="3">
        <v>329</v>
      </c>
      <c r="K3546" s="3">
        <v>80</v>
      </c>
      <c r="L3546" s="3">
        <v>0</v>
      </c>
      <c r="M3546" s="4">
        <f>PI()*(K3546/2)^2/1000+PI()*(L3546/2)^2/1000</f>
        <v>5.026548245743669</v>
      </c>
      <c r="N3546" s="33">
        <v>0</v>
      </c>
      <c r="O3546" s="3">
        <v>12</v>
      </c>
      <c r="P3546" s="6">
        <v>5.4359999999999999</v>
      </c>
      <c r="Q3546" s="6">
        <v>8.0250000000000004</v>
      </c>
      <c r="R3546" s="6">
        <v>7.8520000000000003</v>
      </c>
      <c r="S3546" s="6">
        <v>0</v>
      </c>
      <c r="T3546" s="6">
        <f>R3546-S3546</f>
        <v>7.8520000000000003</v>
      </c>
      <c r="U3546" s="6">
        <f>T3546</f>
        <v>7.8520000000000003</v>
      </c>
      <c r="V3546" s="6">
        <f>U3546-S3546</f>
        <v>7.8520000000000003</v>
      </c>
      <c r="W3546" s="6">
        <f>100 - (1 - (((U3546-T3546)/U3546)+(S3546/T3546)))*100</f>
        <v>0</v>
      </c>
      <c r="X3546" s="13">
        <v>8.0719999999999992</v>
      </c>
      <c r="Y3546" s="13">
        <f>(X3546-U3546)/U3546*100</f>
        <v>2.8018339276617277</v>
      </c>
      <c r="Z3546" s="14">
        <f>IF(W3546&gt;10,"NA",Y3546)</f>
        <v>2.8018339276617277</v>
      </c>
    </row>
    <row r="3547" spans="1:26" ht="19" x14ac:dyDescent="0.25">
      <c r="A3547" s="23">
        <v>3546</v>
      </c>
      <c r="B3547" s="5" t="s">
        <v>0</v>
      </c>
      <c r="C3547" s="3" t="s">
        <v>51</v>
      </c>
      <c r="D3547" s="3" t="s">
        <v>51</v>
      </c>
      <c r="E3547" s="3" t="s">
        <v>47</v>
      </c>
      <c r="F3547" s="3" t="s">
        <v>18</v>
      </c>
      <c r="G3547" s="3">
        <v>46</v>
      </c>
      <c r="H3547" s="3" t="s">
        <v>17</v>
      </c>
      <c r="I3547" s="3" t="s">
        <v>13</v>
      </c>
      <c r="J3547" s="3">
        <v>329</v>
      </c>
      <c r="K3547" s="3">
        <v>80</v>
      </c>
      <c r="L3547" s="3">
        <v>0</v>
      </c>
      <c r="M3547" s="4">
        <f>PI()*(K3547/2)^2/1000+PI()*(L3547/2)^2/1000</f>
        <v>5.026548245743669</v>
      </c>
      <c r="N3547" s="33">
        <v>0</v>
      </c>
      <c r="O3547" s="3">
        <v>13</v>
      </c>
      <c r="P3547" s="6">
        <v>5.968</v>
      </c>
      <c r="Q3547" s="6">
        <v>9.2590000000000003</v>
      </c>
      <c r="R3547" s="6">
        <v>9.1440000000000001</v>
      </c>
      <c r="S3547" s="6">
        <v>0</v>
      </c>
      <c r="T3547" s="6">
        <f>R3547-S3547</f>
        <v>9.1440000000000001</v>
      </c>
      <c r="U3547" s="6">
        <f>T3547</f>
        <v>9.1440000000000001</v>
      </c>
      <c r="V3547" s="6">
        <f>U3547-S3547</f>
        <v>9.1440000000000001</v>
      </c>
      <c r="W3547" s="6">
        <f>100 - (1 - (((U3547-T3547)/U3547)+(S3547/T3547)))*100</f>
        <v>0</v>
      </c>
      <c r="X3547" s="13">
        <v>9.3520000000000003</v>
      </c>
      <c r="Y3547" s="13">
        <f>(X3547-U3547)/U3547*100</f>
        <v>2.2747156605424341</v>
      </c>
      <c r="Z3547" s="14">
        <f>IF(W3547&gt;10,"NA",Y3547)</f>
        <v>2.2747156605424341</v>
      </c>
    </row>
    <row r="3548" spans="1:26" ht="19" x14ac:dyDescent="0.25">
      <c r="A3548" s="23">
        <v>3547</v>
      </c>
      <c r="B3548" s="5" t="s">
        <v>0</v>
      </c>
      <c r="C3548" s="3" t="s">
        <v>51</v>
      </c>
      <c r="D3548" s="3" t="s">
        <v>51</v>
      </c>
      <c r="E3548" s="3" t="s">
        <v>47</v>
      </c>
      <c r="F3548" s="3" t="s">
        <v>18</v>
      </c>
      <c r="G3548" s="3">
        <v>46</v>
      </c>
      <c r="H3548" s="3" t="s">
        <v>17</v>
      </c>
      <c r="I3548" s="3" t="s">
        <v>13</v>
      </c>
      <c r="J3548" s="3">
        <v>329</v>
      </c>
      <c r="K3548" s="3">
        <v>80</v>
      </c>
      <c r="L3548" s="3">
        <v>0</v>
      </c>
      <c r="M3548" s="4">
        <f>PI()*(K3548/2)^2/1000+PI()*(L3548/2)^2/1000</f>
        <v>5.026548245743669</v>
      </c>
      <c r="N3548" s="33">
        <v>0</v>
      </c>
      <c r="O3548" s="3">
        <v>14</v>
      </c>
      <c r="P3548" s="6">
        <v>5.4119999999999999</v>
      </c>
      <c r="Q3548" s="6">
        <v>9.4610000000000003</v>
      </c>
      <c r="R3548" s="6">
        <v>9.2729999999999997</v>
      </c>
      <c r="S3548" s="6">
        <v>0</v>
      </c>
      <c r="T3548" s="6">
        <f>R3548-S3548</f>
        <v>9.2729999999999997</v>
      </c>
      <c r="U3548" s="6">
        <f>T3548</f>
        <v>9.2729999999999997</v>
      </c>
      <c r="V3548" s="6">
        <f>U3548-S3548</f>
        <v>9.2729999999999997</v>
      </c>
      <c r="W3548" s="6">
        <f>100 - (1 - (((U3548-T3548)/U3548)+(S3548/T3548)))*100</f>
        <v>0</v>
      </c>
      <c r="X3548" s="13">
        <v>9.4760000000000009</v>
      </c>
      <c r="Y3548" s="13">
        <f>(X3548-U3548)/U3548*100</f>
        <v>2.1891512994715971</v>
      </c>
      <c r="Z3548" s="14">
        <f>IF(W3548&gt;10,"NA",Y3548)</f>
        <v>2.1891512994715971</v>
      </c>
    </row>
    <row r="3549" spans="1:26" ht="19" x14ac:dyDescent="0.25">
      <c r="A3549" s="23">
        <v>3548</v>
      </c>
      <c r="B3549" s="5" t="s">
        <v>0</v>
      </c>
      <c r="C3549" s="3" t="s">
        <v>51</v>
      </c>
      <c r="D3549" s="3" t="s">
        <v>51</v>
      </c>
      <c r="E3549" s="3" t="s">
        <v>47</v>
      </c>
      <c r="F3549" s="3" t="s">
        <v>18</v>
      </c>
      <c r="G3549" s="3">
        <v>46</v>
      </c>
      <c r="H3549" s="3" t="s">
        <v>17</v>
      </c>
      <c r="I3549" s="3" t="s">
        <v>13</v>
      </c>
      <c r="J3549" s="3">
        <v>329</v>
      </c>
      <c r="K3549" s="3">
        <v>80</v>
      </c>
      <c r="L3549" s="3">
        <v>0</v>
      </c>
      <c r="M3549" s="4">
        <f>PI()*(K3549/2)^2/1000+PI()*(L3549/2)^2/1000</f>
        <v>5.026548245743669</v>
      </c>
      <c r="N3549" s="33">
        <v>0</v>
      </c>
      <c r="O3549" s="3">
        <v>15</v>
      </c>
      <c r="P3549" s="6">
        <v>4.9029999999999996</v>
      </c>
      <c r="Q3549" s="6">
        <v>8.06</v>
      </c>
      <c r="R3549" s="6">
        <v>7.9020000000000001</v>
      </c>
      <c r="S3549" s="6">
        <v>0</v>
      </c>
      <c r="T3549" s="6">
        <f>R3549-S3549</f>
        <v>7.9020000000000001</v>
      </c>
      <c r="U3549" s="6">
        <f>T3549</f>
        <v>7.9020000000000001</v>
      </c>
      <c r="V3549" s="6">
        <f>U3549-S3549</f>
        <v>7.9020000000000001</v>
      </c>
      <c r="W3549" s="6">
        <f>100 - (1 - (((U3549-T3549)/U3549)+(S3549/T3549)))*100</f>
        <v>0</v>
      </c>
      <c r="X3549" s="13">
        <v>8.07</v>
      </c>
      <c r="Y3549" s="13">
        <f>(X3549-U3549)/U3549*100</f>
        <v>2.126044039483677</v>
      </c>
      <c r="Z3549" s="14">
        <f>IF(W3549&gt;10,"NA",Y3549)</f>
        <v>2.126044039483677</v>
      </c>
    </row>
    <row r="3550" spans="1:26" ht="19" x14ac:dyDescent="0.25">
      <c r="A3550" s="23">
        <v>3549</v>
      </c>
      <c r="B3550" s="5" t="s">
        <v>0</v>
      </c>
      <c r="C3550" s="3" t="s">
        <v>51</v>
      </c>
      <c r="D3550" s="3" t="s">
        <v>51</v>
      </c>
      <c r="E3550" s="3" t="s">
        <v>47</v>
      </c>
      <c r="F3550" s="3" t="s">
        <v>18</v>
      </c>
      <c r="G3550" s="3">
        <v>46</v>
      </c>
      <c r="H3550" s="3" t="s">
        <v>17</v>
      </c>
      <c r="I3550" s="3" t="s">
        <v>13</v>
      </c>
      <c r="J3550" s="3">
        <v>329</v>
      </c>
      <c r="K3550" s="3">
        <v>80</v>
      </c>
      <c r="L3550" s="3">
        <v>0</v>
      </c>
      <c r="M3550" s="4">
        <f>PI()*(K3550/2)^2/1000+PI()*(L3550/2)^2/1000</f>
        <v>5.026548245743669</v>
      </c>
      <c r="N3550" s="33">
        <v>0</v>
      </c>
      <c r="O3550" s="3">
        <v>16</v>
      </c>
      <c r="P3550" s="6">
        <v>3.7469999999999999</v>
      </c>
      <c r="Q3550" s="6">
        <v>5.5330000000000004</v>
      </c>
      <c r="R3550" s="6">
        <v>5.3849999999999998</v>
      </c>
      <c r="S3550" s="6">
        <v>0</v>
      </c>
      <c r="T3550" s="6">
        <f>R3550-S3550</f>
        <v>5.3849999999999998</v>
      </c>
      <c r="U3550" s="6">
        <f>T3550</f>
        <v>5.3849999999999998</v>
      </c>
      <c r="V3550" s="6">
        <f>U3550-S3550</f>
        <v>5.3849999999999998</v>
      </c>
      <c r="W3550" s="6">
        <f>100 - (1 - (((U3550-T3550)/U3550)+(S3550/T3550)))*100</f>
        <v>0</v>
      </c>
      <c r="X3550" s="13">
        <v>5.4889999999999999</v>
      </c>
      <c r="Y3550" s="13">
        <f>(X3550-U3550)/U3550*100</f>
        <v>1.9312906220984232</v>
      </c>
      <c r="Z3550" s="14">
        <f>IF(W3550&gt;10,"NA",Y3550)</f>
        <v>1.9312906220984232</v>
      </c>
    </row>
    <row r="3551" spans="1:26" ht="19" x14ac:dyDescent="0.25">
      <c r="A3551" s="23">
        <v>3550</v>
      </c>
      <c r="B3551" s="5" t="s">
        <v>0</v>
      </c>
      <c r="C3551" s="3" t="s">
        <v>51</v>
      </c>
      <c r="D3551" s="3" t="s">
        <v>51</v>
      </c>
      <c r="E3551" s="3" t="s">
        <v>47</v>
      </c>
      <c r="F3551" s="3" t="s">
        <v>18</v>
      </c>
      <c r="G3551" s="3">
        <v>46</v>
      </c>
      <c r="H3551" s="3" t="s">
        <v>17</v>
      </c>
      <c r="I3551" s="3" t="s">
        <v>13</v>
      </c>
      <c r="J3551" s="3">
        <v>329</v>
      </c>
      <c r="K3551" s="3">
        <v>80</v>
      </c>
      <c r="L3551" s="3">
        <v>0</v>
      </c>
      <c r="M3551" s="4">
        <f>PI()*(K3551/2)^2/1000+PI()*(L3551/2)^2/1000</f>
        <v>5.026548245743669</v>
      </c>
      <c r="N3551" s="33">
        <v>0</v>
      </c>
      <c r="O3551" s="3">
        <v>17</v>
      </c>
      <c r="P3551" s="6">
        <v>5.109</v>
      </c>
      <c r="Q3551" s="6">
        <v>7.7830000000000004</v>
      </c>
      <c r="R3551" s="6">
        <v>7.5949999999999998</v>
      </c>
      <c r="S3551" s="6">
        <v>0</v>
      </c>
      <c r="T3551" s="6">
        <f>R3551-S3551</f>
        <v>7.5949999999999998</v>
      </c>
      <c r="U3551" s="6">
        <f>T3551</f>
        <v>7.5949999999999998</v>
      </c>
      <c r="V3551" s="6">
        <f>U3551-S3551</f>
        <v>7.5949999999999998</v>
      </c>
      <c r="W3551" s="6">
        <f>100 - (1 - (((U3551-T3551)/U3551)+(S3551/T3551)))*100</f>
        <v>0</v>
      </c>
      <c r="X3551" s="13">
        <v>7.8520000000000003</v>
      </c>
      <c r="Y3551" s="13">
        <f>(X3551-U3551)/U3551*100</f>
        <v>3.3838051349572162</v>
      </c>
      <c r="Z3551" s="14">
        <f>IF(W3551&gt;10,"NA",Y3551)</f>
        <v>3.3838051349572162</v>
      </c>
    </row>
    <row r="3552" spans="1:26" ht="19" x14ac:dyDescent="0.25">
      <c r="A3552" s="23">
        <v>3551</v>
      </c>
      <c r="B3552" s="5" t="s">
        <v>0</v>
      </c>
      <c r="C3552" s="3" t="s">
        <v>51</v>
      </c>
      <c r="D3552" s="3" t="s">
        <v>51</v>
      </c>
      <c r="E3552" s="3" t="s">
        <v>47</v>
      </c>
      <c r="F3552" s="3" t="s">
        <v>18</v>
      </c>
      <c r="G3552" s="3">
        <v>46</v>
      </c>
      <c r="H3552" s="3" t="s">
        <v>17</v>
      </c>
      <c r="I3552" s="3" t="s">
        <v>13</v>
      </c>
      <c r="J3552" s="3">
        <v>329</v>
      </c>
      <c r="K3552" s="3">
        <v>80</v>
      </c>
      <c r="L3552" s="3">
        <v>0</v>
      </c>
      <c r="M3552" s="4">
        <f>PI()*(K3552/2)^2/1000+PI()*(L3552/2)^2/1000</f>
        <v>5.026548245743669</v>
      </c>
      <c r="N3552" s="33">
        <v>0</v>
      </c>
      <c r="O3552" s="3">
        <v>18</v>
      </c>
      <c r="P3552" s="6">
        <v>3.4540000000000002</v>
      </c>
      <c r="Q3552" s="6">
        <v>3.39</v>
      </c>
      <c r="R3552" s="6">
        <v>3.1960000000000002</v>
      </c>
      <c r="S3552" s="6">
        <v>0</v>
      </c>
      <c r="T3552" s="6">
        <f>R3552-S3552</f>
        <v>3.1960000000000002</v>
      </c>
      <c r="U3552" s="6">
        <f>T3552</f>
        <v>3.1960000000000002</v>
      </c>
      <c r="V3552" s="6">
        <f>U3552-S3552</f>
        <v>3.1960000000000002</v>
      </c>
      <c r="W3552" s="6">
        <f>100 - (1 - (((U3552-T3552)/U3552)+(S3552/T3552)))*100</f>
        <v>0</v>
      </c>
      <c r="X3552" s="13">
        <v>3.2610000000000001</v>
      </c>
      <c r="Y3552" s="13">
        <f>(X3552-U3552)/U3552*100</f>
        <v>2.0337922403003734</v>
      </c>
      <c r="Z3552" s="14">
        <f>IF(W3552&gt;10,"NA",Y3552)</f>
        <v>2.0337922403003734</v>
      </c>
    </row>
    <row r="3553" spans="1:26" ht="19" x14ac:dyDescent="0.25">
      <c r="A3553" s="23">
        <v>3552</v>
      </c>
      <c r="B3553" s="5" t="s">
        <v>0</v>
      </c>
      <c r="C3553" s="3" t="s">
        <v>51</v>
      </c>
      <c r="D3553" s="3" t="s">
        <v>51</v>
      </c>
      <c r="E3553" s="3" t="s">
        <v>47</v>
      </c>
      <c r="F3553" s="3" t="s">
        <v>18</v>
      </c>
      <c r="G3553" s="3">
        <v>46</v>
      </c>
      <c r="H3553" s="3" t="s">
        <v>17</v>
      </c>
      <c r="I3553" s="3" t="s">
        <v>13</v>
      </c>
      <c r="J3553" s="3">
        <v>329</v>
      </c>
      <c r="K3553" s="3">
        <v>80</v>
      </c>
      <c r="L3553" s="3">
        <v>0</v>
      </c>
      <c r="M3553" s="4">
        <f>PI()*(K3553/2)^2/1000+PI()*(L3553/2)^2/1000</f>
        <v>5.026548245743669</v>
      </c>
      <c r="N3553" s="33">
        <v>0</v>
      </c>
      <c r="O3553" s="3">
        <v>19</v>
      </c>
      <c r="P3553" s="6">
        <v>4.2160000000000002</v>
      </c>
      <c r="Q3553" s="6">
        <v>4.2789999999999999</v>
      </c>
      <c r="R3553" s="6">
        <v>4.1180000000000003</v>
      </c>
      <c r="S3553" s="6">
        <v>0</v>
      </c>
      <c r="T3553" s="6">
        <f>R3553-S3553</f>
        <v>4.1180000000000003</v>
      </c>
      <c r="U3553" s="6">
        <f>T3553</f>
        <v>4.1180000000000003</v>
      </c>
      <c r="V3553" s="6">
        <f>U3553-S3553</f>
        <v>4.1180000000000003</v>
      </c>
      <c r="W3553" s="6">
        <f>100 - (1 - (((U3553-T3553)/U3553)+(S3553/T3553)))*100</f>
        <v>0</v>
      </c>
      <c r="X3553" s="13">
        <v>4.2460000000000004</v>
      </c>
      <c r="Y3553" s="13">
        <f>(X3553-U3553)/U3553*100</f>
        <v>3.108305002428366</v>
      </c>
      <c r="Z3553" s="14">
        <f>IF(W3553&gt;10,"NA",Y3553)</f>
        <v>3.108305002428366</v>
      </c>
    </row>
    <row r="3554" spans="1:26" ht="19" x14ac:dyDescent="0.25">
      <c r="A3554" s="23">
        <v>3553</v>
      </c>
      <c r="B3554" s="5" t="s">
        <v>0</v>
      </c>
      <c r="C3554" s="3" t="s">
        <v>51</v>
      </c>
      <c r="D3554" s="3" t="s">
        <v>51</v>
      </c>
      <c r="E3554" s="3" t="s">
        <v>47</v>
      </c>
      <c r="F3554" s="3" t="s">
        <v>18</v>
      </c>
      <c r="G3554" s="3">
        <v>46</v>
      </c>
      <c r="H3554" s="3" t="s">
        <v>17</v>
      </c>
      <c r="I3554" s="3" t="s">
        <v>13</v>
      </c>
      <c r="J3554" s="3">
        <v>329</v>
      </c>
      <c r="K3554" s="3">
        <v>80</v>
      </c>
      <c r="L3554" s="3">
        <v>0</v>
      </c>
      <c r="M3554" s="4">
        <f>PI()*(K3554/2)^2/1000+PI()*(L3554/2)^2/1000</f>
        <v>5.026548245743669</v>
      </c>
      <c r="N3554" s="33">
        <v>0</v>
      </c>
      <c r="O3554" s="3">
        <v>20</v>
      </c>
      <c r="P3554" s="6">
        <v>3.7290000000000001</v>
      </c>
      <c r="Q3554" s="6">
        <v>4.9710000000000001</v>
      </c>
      <c r="R3554" s="6">
        <v>4.8330000000000002</v>
      </c>
      <c r="S3554" s="6">
        <v>0</v>
      </c>
      <c r="T3554" s="6">
        <f>R3554-S3554</f>
        <v>4.8330000000000002</v>
      </c>
      <c r="U3554" s="6">
        <f>T3554</f>
        <v>4.8330000000000002</v>
      </c>
      <c r="V3554" s="6">
        <f>U3554-S3554</f>
        <v>4.8330000000000002</v>
      </c>
      <c r="W3554" s="6">
        <f>100 - (1 - (((U3554-T3554)/U3554)+(S3554/T3554)))*100</f>
        <v>0</v>
      </c>
      <c r="X3554" s="13">
        <v>4.9080000000000004</v>
      </c>
      <c r="Y3554" s="13">
        <f>(X3554-U3554)/U3554*100</f>
        <v>1.5518311607697117</v>
      </c>
      <c r="Z3554" s="14">
        <f>IF(W3554&gt;10,"NA",Y3554)</f>
        <v>1.5518311607697117</v>
      </c>
    </row>
    <row r="3555" spans="1:26" ht="19" x14ac:dyDescent="0.25">
      <c r="A3555" s="23">
        <v>3554</v>
      </c>
      <c r="B3555" s="5" t="s">
        <v>0</v>
      </c>
      <c r="C3555" s="3" t="s">
        <v>51</v>
      </c>
      <c r="D3555" s="3" t="s">
        <v>51</v>
      </c>
      <c r="E3555" s="3" t="s">
        <v>47</v>
      </c>
      <c r="F3555" s="3" t="s">
        <v>18</v>
      </c>
      <c r="G3555" s="3">
        <v>46</v>
      </c>
      <c r="H3555" s="3" t="s">
        <v>17</v>
      </c>
      <c r="I3555" s="3" t="s">
        <v>13</v>
      </c>
      <c r="J3555" s="3">
        <v>329</v>
      </c>
      <c r="K3555" s="3">
        <v>80</v>
      </c>
      <c r="L3555" s="3">
        <v>0</v>
      </c>
      <c r="M3555" s="4">
        <f>PI()*(K3555/2)^2/1000+PI()*(L3555/2)^2/1000</f>
        <v>5.026548245743669</v>
      </c>
      <c r="N3555" s="33">
        <v>0</v>
      </c>
      <c r="O3555" s="3">
        <v>21</v>
      </c>
      <c r="P3555" s="6">
        <v>5.2510000000000003</v>
      </c>
      <c r="Q3555" s="6">
        <v>8.5960000000000001</v>
      </c>
      <c r="R3555" s="6">
        <v>8.3689999999999998</v>
      </c>
      <c r="S3555" s="6">
        <v>0</v>
      </c>
      <c r="T3555" s="6">
        <f>R3555-S3555</f>
        <v>8.3689999999999998</v>
      </c>
      <c r="U3555" s="6">
        <v>8.3930000000000007</v>
      </c>
      <c r="V3555" s="6">
        <f>U3555-S3555</f>
        <v>8.3930000000000007</v>
      </c>
      <c r="W3555" s="6">
        <f>100 - (1 - (((U3555-T3555)/U3555)+(S3555/T3555)))*100</f>
        <v>0.28595257953057285</v>
      </c>
      <c r="X3555" s="13">
        <v>8.6170000000000009</v>
      </c>
      <c r="Y3555" s="13">
        <f>(X3555-U3555)/U3555*100</f>
        <v>2.6688907422852401</v>
      </c>
      <c r="Z3555" s="14">
        <f>IF(W3555&gt;10,"NA",Y3555)</f>
        <v>2.6688907422852401</v>
      </c>
    </row>
    <row r="3556" spans="1:26" ht="19" x14ac:dyDescent="0.25">
      <c r="A3556" s="23">
        <v>3555</v>
      </c>
      <c r="B3556" s="5" t="s">
        <v>0</v>
      </c>
      <c r="C3556" s="3" t="s">
        <v>51</v>
      </c>
      <c r="D3556" s="3" t="s">
        <v>51</v>
      </c>
      <c r="E3556" s="3" t="s">
        <v>47</v>
      </c>
      <c r="F3556" s="3" t="s">
        <v>18</v>
      </c>
      <c r="G3556" s="3">
        <v>47</v>
      </c>
      <c r="H3556" s="3" t="s">
        <v>9</v>
      </c>
      <c r="I3556" s="3" t="s">
        <v>37</v>
      </c>
      <c r="J3556" s="3">
        <v>262</v>
      </c>
      <c r="K3556" s="3">
        <v>250</v>
      </c>
      <c r="L3556" s="3">
        <v>0</v>
      </c>
      <c r="M3556" s="4">
        <f>PI()*(K3556/2)^2/1000+PI()*(L3556/2)^2/1000</f>
        <v>49.087385212340514</v>
      </c>
      <c r="N3556" s="33">
        <v>0</v>
      </c>
      <c r="O3556" s="3">
        <v>1</v>
      </c>
      <c r="P3556" s="6">
        <v>3.4849999999999999</v>
      </c>
      <c r="Q3556" s="6">
        <v>3.4620000000000002</v>
      </c>
      <c r="R3556" s="6">
        <v>3.1509999999999998</v>
      </c>
      <c r="S3556" s="6">
        <v>0</v>
      </c>
      <c r="T3556" s="6">
        <f>R3556-S3556</f>
        <v>3.1509999999999998</v>
      </c>
      <c r="U3556" s="6">
        <f>T3556</f>
        <v>3.1509999999999998</v>
      </c>
      <c r="V3556" s="6">
        <f>U3556-S3556</f>
        <v>3.1509999999999998</v>
      </c>
      <c r="W3556" s="6">
        <f>100 - (1 - (((U3556-T3556)/U3556)+(S3556/T3556)))*100</f>
        <v>0</v>
      </c>
      <c r="X3556" s="13">
        <v>3.1859999999999999</v>
      </c>
      <c r="Y3556" s="13">
        <f>(X3556-U3556)/U3556*100</f>
        <v>1.110758489368459</v>
      </c>
      <c r="Z3556" s="14">
        <f>IF(W3556&gt;10,"NA",Y3556)</f>
        <v>1.110758489368459</v>
      </c>
    </row>
    <row r="3557" spans="1:26" ht="19" x14ac:dyDescent="0.25">
      <c r="A3557" s="23">
        <v>3556</v>
      </c>
      <c r="B3557" s="5" t="s">
        <v>0</v>
      </c>
      <c r="C3557" s="3" t="s">
        <v>51</v>
      </c>
      <c r="D3557" s="3" t="s">
        <v>51</v>
      </c>
      <c r="E3557" s="3" t="s">
        <v>47</v>
      </c>
      <c r="F3557" s="3" t="s">
        <v>18</v>
      </c>
      <c r="G3557" s="3">
        <v>47</v>
      </c>
      <c r="H3557" s="3" t="s">
        <v>9</v>
      </c>
      <c r="I3557" s="3" t="s">
        <v>37</v>
      </c>
      <c r="J3557" s="3">
        <v>262</v>
      </c>
      <c r="K3557" s="3">
        <v>250</v>
      </c>
      <c r="L3557" s="3">
        <v>0</v>
      </c>
      <c r="M3557" s="4">
        <f>PI()*(K3557/2)^2/1000+PI()*(L3557/2)^2/1000</f>
        <v>49.087385212340514</v>
      </c>
      <c r="N3557" s="33">
        <v>0</v>
      </c>
      <c r="O3557" s="3">
        <v>2</v>
      </c>
      <c r="P3557" s="6">
        <v>7.6539999999999999</v>
      </c>
      <c r="Q3557" s="6">
        <v>21.035</v>
      </c>
      <c r="R3557" s="6">
        <v>20.638000000000002</v>
      </c>
      <c r="S3557" s="6">
        <v>0</v>
      </c>
      <c r="T3557" s="6">
        <f>R3557-S3557</f>
        <v>20.638000000000002</v>
      </c>
      <c r="U3557" s="6">
        <f>T3557</f>
        <v>20.638000000000002</v>
      </c>
      <c r="V3557" s="6">
        <f>U3557-S3557</f>
        <v>20.638000000000002</v>
      </c>
      <c r="W3557" s="6">
        <f>100 - (1 - (((U3557-T3557)/U3557)+(S3557/T3557)))*100</f>
        <v>0</v>
      </c>
      <c r="X3557" s="13">
        <v>20.683</v>
      </c>
      <c r="Y3557" s="13">
        <f>(X3557-U3557)/U3557*100</f>
        <v>0.21804438414574157</v>
      </c>
      <c r="Z3557" s="14">
        <f>IF(W3557&gt;10,"NA",Y3557)</f>
        <v>0.21804438414574157</v>
      </c>
    </row>
    <row r="3558" spans="1:26" ht="19" x14ac:dyDescent="0.25">
      <c r="A3558" s="23">
        <v>3557</v>
      </c>
      <c r="B3558" s="5" t="s">
        <v>0</v>
      </c>
      <c r="C3558" s="3" t="s">
        <v>51</v>
      </c>
      <c r="D3558" s="3" t="s">
        <v>51</v>
      </c>
      <c r="E3558" s="3" t="s">
        <v>47</v>
      </c>
      <c r="F3558" s="3" t="s">
        <v>18</v>
      </c>
      <c r="G3558" s="3">
        <v>47</v>
      </c>
      <c r="H3558" s="3" t="s">
        <v>9</v>
      </c>
      <c r="I3558" s="3" t="s">
        <v>37</v>
      </c>
      <c r="J3558" s="3">
        <v>262</v>
      </c>
      <c r="K3558" s="3">
        <v>250</v>
      </c>
      <c r="L3558" s="3">
        <v>0</v>
      </c>
      <c r="M3558" s="4">
        <f>PI()*(K3558/2)^2/1000+PI()*(L3558/2)^2/1000</f>
        <v>49.087385212340514</v>
      </c>
      <c r="N3558" s="33">
        <v>0</v>
      </c>
      <c r="O3558" s="3">
        <v>3</v>
      </c>
      <c r="P3558" s="6">
        <v>7.2880000000000003</v>
      </c>
      <c r="Q3558" s="6">
        <v>17.585000000000001</v>
      </c>
      <c r="R3558" s="6">
        <v>17.216000000000001</v>
      </c>
      <c r="S3558" s="6">
        <v>0</v>
      </c>
      <c r="T3558" s="6">
        <f>R3558-S3558</f>
        <v>17.216000000000001</v>
      </c>
      <c r="U3558" s="6">
        <f>T3558</f>
        <v>17.216000000000001</v>
      </c>
      <c r="V3558" s="6">
        <f>U3558-S3558</f>
        <v>17.216000000000001</v>
      </c>
      <c r="W3558" s="6">
        <f>100 - (1 - (((U3558-T3558)/U3558)+(S3558/T3558)))*100</f>
        <v>0</v>
      </c>
      <c r="X3558" s="13">
        <v>17.279</v>
      </c>
      <c r="Y3558" s="13">
        <f>(X3558-U3558)/U3558*100</f>
        <v>0.36593866171003037</v>
      </c>
      <c r="Z3558" s="14">
        <f>IF(W3558&gt;10,"NA",Y3558)</f>
        <v>0.36593866171003037</v>
      </c>
    </row>
    <row r="3559" spans="1:26" ht="19" x14ac:dyDescent="0.25">
      <c r="A3559" s="23">
        <v>3558</v>
      </c>
      <c r="B3559" s="5" t="s">
        <v>0</v>
      </c>
      <c r="C3559" s="3" t="s">
        <v>51</v>
      </c>
      <c r="D3559" s="3" t="s">
        <v>51</v>
      </c>
      <c r="E3559" s="3" t="s">
        <v>47</v>
      </c>
      <c r="F3559" s="3" t="s">
        <v>18</v>
      </c>
      <c r="G3559" s="3">
        <v>47</v>
      </c>
      <c r="H3559" s="3" t="s">
        <v>9</v>
      </c>
      <c r="I3559" s="3" t="s">
        <v>37</v>
      </c>
      <c r="J3559" s="3">
        <v>262</v>
      </c>
      <c r="K3559" s="3">
        <v>250</v>
      </c>
      <c r="L3559" s="3">
        <v>0</v>
      </c>
      <c r="M3559" s="4">
        <f>PI()*(K3559/2)^2/1000+PI()*(L3559/2)^2/1000</f>
        <v>49.087385212340514</v>
      </c>
      <c r="N3559" s="33">
        <v>0</v>
      </c>
      <c r="O3559" s="3">
        <v>4</v>
      </c>
      <c r="P3559" s="6">
        <v>7.2160000000000002</v>
      </c>
      <c r="Q3559" s="6">
        <v>17.635000000000002</v>
      </c>
      <c r="R3559" s="6">
        <v>17.440000000000001</v>
      </c>
      <c r="S3559" s="6">
        <v>0</v>
      </c>
      <c r="T3559" s="6">
        <f>R3559-S3559</f>
        <v>17.440000000000001</v>
      </c>
      <c r="U3559" s="6">
        <f>T3559</f>
        <v>17.440000000000001</v>
      </c>
      <c r="V3559" s="6">
        <f>U3559-S3559</f>
        <v>17.440000000000001</v>
      </c>
      <c r="W3559" s="6">
        <f>100 - (1 - (((U3559-T3559)/U3559)+(S3559/T3559)))*100</f>
        <v>0</v>
      </c>
      <c r="X3559" s="13">
        <v>17.542999999999999</v>
      </c>
      <c r="Y3559" s="13">
        <f>(X3559-U3559)/U3559*100</f>
        <v>0.59059633027521774</v>
      </c>
      <c r="Z3559" s="14">
        <f>IF(W3559&gt;10,"NA",Y3559)</f>
        <v>0.59059633027521774</v>
      </c>
    </row>
    <row r="3560" spans="1:26" ht="19" x14ac:dyDescent="0.25">
      <c r="A3560" s="23">
        <v>3559</v>
      </c>
      <c r="B3560" s="5" t="s">
        <v>0</v>
      </c>
      <c r="C3560" s="3" t="s">
        <v>51</v>
      </c>
      <c r="D3560" s="3" t="s">
        <v>51</v>
      </c>
      <c r="E3560" s="3" t="s">
        <v>47</v>
      </c>
      <c r="F3560" s="3" t="s">
        <v>18</v>
      </c>
      <c r="G3560" s="3">
        <v>47</v>
      </c>
      <c r="H3560" s="3" t="s">
        <v>9</v>
      </c>
      <c r="I3560" s="3" t="s">
        <v>37</v>
      </c>
      <c r="J3560" s="3">
        <v>262</v>
      </c>
      <c r="K3560" s="3">
        <v>250</v>
      </c>
      <c r="L3560" s="3">
        <v>0</v>
      </c>
      <c r="M3560" s="4">
        <f>PI()*(K3560/2)^2/1000+PI()*(L3560/2)^2/1000</f>
        <v>49.087385212340514</v>
      </c>
      <c r="N3560" s="33">
        <v>0</v>
      </c>
      <c r="O3560" s="3">
        <v>5</v>
      </c>
      <c r="P3560" s="6">
        <v>7.16</v>
      </c>
      <c r="Q3560" s="6">
        <v>16.382000000000001</v>
      </c>
      <c r="R3560" s="6">
        <v>16.134</v>
      </c>
      <c r="S3560" s="6">
        <v>0</v>
      </c>
      <c r="T3560" s="6">
        <f>R3560-S3560</f>
        <v>16.134</v>
      </c>
      <c r="U3560" s="6">
        <f>T3560</f>
        <v>16.134</v>
      </c>
      <c r="V3560" s="6">
        <f>U3560-S3560</f>
        <v>16.134</v>
      </c>
      <c r="W3560" s="6">
        <f>100 - (1 - (((U3560-T3560)/U3560)+(S3560/T3560)))*100</f>
        <v>0</v>
      </c>
      <c r="X3560" s="13">
        <v>16.27</v>
      </c>
      <c r="Y3560" s="13">
        <f>(X3560-U3560)/U3560*100</f>
        <v>0.84294037436469083</v>
      </c>
      <c r="Z3560" s="14">
        <f>IF(W3560&gt;10,"NA",Y3560)</f>
        <v>0.84294037436469083</v>
      </c>
    </row>
    <row r="3561" spans="1:26" ht="19" x14ac:dyDescent="0.25">
      <c r="A3561" s="23">
        <v>3560</v>
      </c>
      <c r="B3561" s="5" t="s">
        <v>0</v>
      </c>
      <c r="C3561" s="3" t="s">
        <v>51</v>
      </c>
      <c r="D3561" s="3" t="s">
        <v>51</v>
      </c>
      <c r="E3561" s="3" t="s">
        <v>47</v>
      </c>
      <c r="F3561" s="3" t="s">
        <v>18</v>
      </c>
      <c r="G3561" s="3">
        <v>47</v>
      </c>
      <c r="H3561" s="3" t="s">
        <v>9</v>
      </c>
      <c r="I3561" s="3" t="s">
        <v>37</v>
      </c>
      <c r="J3561" s="3">
        <v>262</v>
      </c>
      <c r="K3561" s="3">
        <v>250</v>
      </c>
      <c r="L3561" s="3">
        <v>0</v>
      </c>
      <c r="M3561" s="4">
        <f>PI()*(K3561/2)^2/1000+PI()*(L3561/2)^2/1000</f>
        <v>49.087385212340514</v>
      </c>
      <c r="N3561" s="33">
        <v>0</v>
      </c>
      <c r="O3561" s="3">
        <v>6</v>
      </c>
      <c r="P3561" s="6">
        <v>6.6580000000000004</v>
      </c>
      <c r="Q3561" s="6">
        <v>15.061999999999999</v>
      </c>
      <c r="R3561" s="6">
        <v>14.818</v>
      </c>
      <c r="S3561" s="6">
        <v>0</v>
      </c>
      <c r="T3561" s="6">
        <f>R3561-S3561</f>
        <v>14.818</v>
      </c>
      <c r="U3561" s="6">
        <f>T3561</f>
        <v>14.818</v>
      </c>
      <c r="V3561" s="6">
        <f>U3561-S3561</f>
        <v>14.818</v>
      </c>
      <c r="W3561" s="6">
        <f>100 - (1 - (((U3561-T3561)/U3561)+(S3561/T3561)))*100</f>
        <v>0</v>
      </c>
      <c r="X3561" s="13">
        <v>14.888</v>
      </c>
      <c r="Y3561" s="13">
        <f>(X3561-U3561)/U3561*100</f>
        <v>0.47239843433661954</v>
      </c>
      <c r="Z3561" s="14">
        <f>IF(W3561&gt;10,"NA",Y3561)</f>
        <v>0.47239843433661954</v>
      </c>
    </row>
    <row r="3562" spans="1:26" ht="19" x14ac:dyDescent="0.25">
      <c r="A3562" s="23">
        <v>3561</v>
      </c>
      <c r="B3562" s="5" t="s">
        <v>0</v>
      </c>
      <c r="C3562" s="3" t="s">
        <v>51</v>
      </c>
      <c r="D3562" s="3" t="s">
        <v>51</v>
      </c>
      <c r="E3562" s="3" t="s">
        <v>47</v>
      </c>
      <c r="F3562" s="3" t="s">
        <v>18</v>
      </c>
      <c r="G3562" s="3">
        <v>47</v>
      </c>
      <c r="H3562" s="3" t="s">
        <v>9</v>
      </c>
      <c r="I3562" s="3" t="s">
        <v>37</v>
      </c>
      <c r="J3562" s="3">
        <v>262</v>
      </c>
      <c r="K3562" s="3">
        <v>250</v>
      </c>
      <c r="L3562" s="3">
        <v>0</v>
      </c>
      <c r="M3562" s="4">
        <f>PI()*(K3562/2)^2/1000+PI()*(L3562/2)^2/1000</f>
        <v>49.087385212340514</v>
      </c>
      <c r="N3562" s="33">
        <v>0</v>
      </c>
      <c r="O3562" s="3">
        <v>7</v>
      </c>
      <c r="P3562" s="6">
        <v>4.8470000000000004</v>
      </c>
      <c r="Q3562" s="6">
        <v>6.1840000000000002</v>
      </c>
      <c r="R3562" s="6">
        <v>5.9290000000000003</v>
      </c>
      <c r="S3562" s="6">
        <v>0</v>
      </c>
      <c r="T3562" s="6">
        <f>R3562-S3562</f>
        <v>5.9290000000000003</v>
      </c>
      <c r="U3562" s="6">
        <f>T3562</f>
        <v>5.9290000000000003</v>
      </c>
      <c r="V3562" s="6">
        <f>U3562-S3562</f>
        <v>5.9290000000000003</v>
      </c>
      <c r="W3562" s="6">
        <f>100 - (1 - (((U3562-T3562)/U3562)+(S3562/T3562)))*100</f>
        <v>0</v>
      </c>
      <c r="X3562" s="13">
        <v>5.9930000000000003</v>
      </c>
      <c r="Y3562" s="13">
        <f>(X3562-U3562)/U3562*100</f>
        <v>1.0794400404790023</v>
      </c>
      <c r="Z3562" s="14">
        <f>IF(W3562&gt;10,"NA",Y3562)</f>
        <v>1.0794400404790023</v>
      </c>
    </row>
    <row r="3563" spans="1:26" ht="19" x14ac:dyDescent="0.25">
      <c r="A3563" s="23">
        <v>3562</v>
      </c>
      <c r="B3563" s="5" t="s">
        <v>0</v>
      </c>
      <c r="C3563" s="3" t="s">
        <v>51</v>
      </c>
      <c r="D3563" s="3" t="s">
        <v>51</v>
      </c>
      <c r="E3563" s="3" t="s">
        <v>47</v>
      </c>
      <c r="F3563" s="3" t="s">
        <v>18</v>
      </c>
      <c r="G3563" s="3">
        <v>47</v>
      </c>
      <c r="H3563" s="3" t="s">
        <v>9</v>
      </c>
      <c r="I3563" s="3" t="s">
        <v>37</v>
      </c>
      <c r="J3563" s="3">
        <v>262</v>
      </c>
      <c r="K3563" s="3">
        <v>250</v>
      </c>
      <c r="L3563" s="3">
        <v>0</v>
      </c>
      <c r="M3563" s="4">
        <f>PI()*(K3563/2)^2/1000+PI()*(L3563/2)^2/1000</f>
        <v>49.087385212340514</v>
      </c>
      <c r="N3563" s="33">
        <v>0</v>
      </c>
      <c r="O3563" s="3">
        <v>8</v>
      </c>
      <c r="P3563" s="6">
        <v>4.7519999999999998</v>
      </c>
      <c r="Q3563" s="6">
        <v>9.2029999999999994</v>
      </c>
      <c r="R3563" s="6">
        <v>8.9890000000000008</v>
      </c>
      <c r="S3563" s="6">
        <v>0</v>
      </c>
      <c r="T3563" s="6">
        <f>R3563-S3563</f>
        <v>8.9890000000000008</v>
      </c>
      <c r="U3563" s="6">
        <v>9.06</v>
      </c>
      <c r="V3563" s="6">
        <f>U3563-S3563</f>
        <v>9.06</v>
      </c>
      <c r="W3563" s="6">
        <f>100 - (1 - (((U3563-T3563)/U3563)+(S3563/T3563)))*100</f>
        <v>0.78366445916114458</v>
      </c>
      <c r="X3563" s="13">
        <v>9.077</v>
      </c>
      <c r="Y3563" s="13">
        <f>(X3563-U3563)/U3563*100</f>
        <v>0.18763796909491678</v>
      </c>
      <c r="Z3563" s="14">
        <f>IF(W3563&gt;10,"NA",Y3563)</f>
        <v>0.18763796909491678</v>
      </c>
    </row>
    <row r="3564" spans="1:26" ht="19" x14ac:dyDescent="0.25">
      <c r="A3564" s="23">
        <v>3563</v>
      </c>
      <c r="B3564" s="5" t="s">
        <v>0</v>
      </c>
      <c r="C3564" s="3" t="s">
        <v>51</v>
      </c>
      <c r="D3564" s="3" t="s">
        <v>51</v>
      </c>
      <c r="E3564" s="3" t="s">
        <v>47</v>
      </c>
      <c r="F3564" s="3" t="s">
        <v>18</v>
      </c>
      <c r="G3564" s="3">
        <v>47</v>
      </c>
      <c r="H3564" s="3" t="s">
        <v>9</v>
      </c>
      <c r="I3564" s="3" t="s">
        <v>37</v>
      </c>
      <c r="J3564" s="3">
        <v>262</v>
      </c>
      <c r="K3564" s="3">
        <v>250</v>
      </c>
      <c r="L3564" s="3">
        <v>0</v>
      </c>
      <c r="M3564" s="4">
        <f>PI()*(K3564/2)^2/1000+PI()*(L3564/2)^2/1000</f>
        <v>49.087385212340514</v>
      </c>
      <c r="N3564" s="33">
        <v>0</v>
      </c>
      <c r="O3564" s="3">
        <v>9</v>
      </c>
      <c r="P3564" s="6">
        <v>5.8170000000000002</v>
      </c>
      <c r="Q3564" s="6">
        <v>11.098000000000001</v>
      </c>
      <c r="R3564" s="6">
        <v>10.83</v>
      </c>
      <c r="S3564" s="6">
        <v>0</v>
      </c>
      <c r="T3564" s="6">
        <f>R3564-S3564</f>
        <v>10.83</v>
      </c>
      <c r="U3564" s="6">
        <v>11.443</v>
      </c>
      <c r="V3564" s="6">
        <f>U3564-S3564</f>
        <v>11.443</v>
      </c>
      <c r="W3564" s="6">
        <f>100 - (1 - (((U3564-T3564)/U3564)+(S3564/T3564)))*100</f>
        <v>5.3569868041597459</v>
      </c>
      <c r="X3564" s="13">
        <v>11.468</v>
      </c>
      <c r="Y3564" s="13">
        <f>(X3564-U3564)/U3564*100</f>
        <v>0.21847417635235825</v>
      </c>
      <c r="Z3564" s="14">
        <f>IF(W3564&gt;10,"NA",Y3564)</f>
        <v>0.21847417635235825</v>
      </c>
    </row>
    <row r="3565" spans="1:26" ht="19" x14ac:dyDescent="0.25">
      <c r="A3565" s="23">
        <v>3564</v>
      </c>
      <c r="B3565" s="5" t="s">
        <v>0</v>
      </c>
      <c r="C3565" s="3" t="s">
        <v>51</v>
      </c>
      <c r="D3565" s="3" t="s">
        <v>51</v>
      </c>
      <c r="E3565" s="3" t="s">
        <v>47</v>
      </c>
      <c r="F3565" s="3" t="s">
        <v>18</v>
      </c>
      <c r="G3565" s="3">
        <v>47</v>
      </c>
      <c r="H3565" s="3" t="s">
        <v>9</v>
      </c>
      <c r="I3565" s="3" t="s">
        <v>37</v>
      </c>
      <c r="J3565" s="3">
        <v>262</v>
      </c>
      <c r="K3565" s="3">
        <v>250</v>
      </c>
      <c r="L3565" s="3">
        <v>0</v>
      </c>
      <c r="M3565" s="4">
        <f>PI()*(K3565/2)^2/1000+PI()*(L3565/2)^2/1000</f>
        <v>49.087385212340514</v>
      </c>
      <c r="N3565" s="33">
        <v>0</v>
      </c>
      <c r="O3565" s="3">
        <v>10</v>
      </c>
      <c r="P3565" s="6">
        <v>6.7590000000000003</v>
      </c>
      <c r="Q3565" s="6">
        <v>15.78</v>
      </c>
      <c r="R3565" s="6">
        <v>15.377000000000001</v>
      </c>
      <c r="S3565" s="6">
        <v>0</v>
      </c>
      <c r="T3565" s="6">
        <f>R3565-S3565</f>
        <v>15.377000000000001</v>
      </c>
      <c r="U3565" s="6">
        <v>15.398999999999999</v>
      </c>
      <c r="V3565" s="6">
        <f>U3565-S3565</f>
        <v>15.398999999999999</v>
      </c>
      <c r="W3565" s="6">
        <f>100 - (1 - (((U3565-T3565)/U3565)+(S3565/T3565)))*100</f>
        <v>0.14286641989738769</v>
      </c>
      <c r="X3565" s="13">
        <v>15.534000000000001</v>
      </c>
      <c r="Y3565" s="13">
        <f>(X3565-U3565)/U3565*100</f>
        <v>0.87668030391584895</v>
      </c>
      <c r="Z3565" s="14">
        <f>IF(W3565&gt;10,"NA",Y3565)</f>
        <v>0.87668030391584895</v>
      </c>
    </row>
    <row r="3566" spans="1:26" ht="19" x14ac:dyDescent="0.25">
      <c r="A3566" s="23">
        <v>3565</v>
      </c>
      <c r="B3566" s="5" t="s">
        <v>0</v>
      </c>
      <c r="C3566" s="3" t="s">
        <v>51</v>
      </c>
      <c r="D3566" s="3" t="s">
        <v>51</v>
      </c>
      <c r="E3566" s="3" t="s">
        <v>47</v>
      </c>
      <c r="F3566" s="3" t="s">
        <v>18</v>
      </c>
      <c r="G3566" s="3">
        <v>47</v>
      </c>
      <c r="H3566" s="3" t="s">
        <v>9</v>
      </c>
      <c r="I3566" s="3" t="s">
        <v>37</v>
      </c>
      <c r="J3566" s="3">
        <v>262</v>
      </c>
      <c r="K3566" s="3">
        <v>250</v>
      </c>
      <c r="L3566" s="3">
        <v>0</v>
      </c>
      <c r="M3566" s="4">
        <f>PI()*(K3566/2)^2/1000+PI()*(L3566/2)^2/1000</f>
        <v>49.087385212340514</v>
      </c>
      <c r="N3566" s="33">
        <v>0</v>
      </c>
      <c r="O3566" s="3">
        <v>11</v>
      </c>
      <c r="P3566" s="6">
        <v>6.3609999999999998</v>
      </c>
      <c r="Q3566" s="6">
        <v>12.962</v>
      </c>
      <c r="R3566" s="6">
        <v>12.564</v>
      </c>
      <c r="S3566" s="6">
        <v>0</v>
      </c>
      <c r="T3566" s="6">
        <f>R3566-S3566</f>
        <v>12.564</v>
      </c>
      <c r="U3566" s="6">
        <f>T3566</f>
        <v>12.564</v>
      </c>
      <c r="V3566" s="6">
        <f>U3566-S3566</f>
        <v>12.564</v>
      </c>
      <c r="W3566" s="6">
        <f>100 - (1 - (((U3566-T3566)/U3566)+(S3566/T3566)))*100</f>
        <v>0</v>
      </c>
      <c r="X3566" s="13">
        <v>12.689</v>
      </c>
      <c r="Y3566" s="13">
        <f>(X3566-U3566)/U3566*100</f>
        <v>0.99490608086596621</v>
      </c>
      <c r="Z3566" s="14">
        <f>IF(W3566&gt;10,"NA",Y3566)</f>
        <v>0.99490608086596621</v>
      </c>
    </row>
    <row r="3567" spans="1:26" ht="19" x14ac:dyDescent="0.25">
      <c r="A3567" s="23">
        <v>3566</v>
      </c>
      <c r="B3567" s="5" t="s">
        <v>0</v>
      </c>
      <c r="C3567" s="3" t="s">
        <v>51</v>
      </c>
      <c r="D3567" s="3" t="s">
        <v>51</v>
      </c>
      <c r="E3567" s="3" t="s">
        <v>47</v>
      </c>
      <c r="F3567" s="3" t="s">
        <v>18</v>
      </c>
      <c r="G3567" s="3">
        <v>47</v>
      </c>
      <c r="H3567" s="3" t="s">
        <v>9</v>
      </c>
      <c r="I3567" s="3" t="s">
        <v>37</v>
      </c>
      <c r="J3567" s="3">
        <v>262</v>
      </c>
      <c r="K3567" s="3">
        <v>250</v>
      </c>
      <c r="L3567" s="3">
        <v>0</v>
      </c>
      <c r="M3567" s="4">
        <f>PI()*(K3567/2)^2/1000+PI()*(L3567/2)^2/1000</f>
        <v>49.087385212340514</v>
      </c>
      <c r="N3567" s="33">
        <v>0</v>
      </c>
      <c r="O3567" s="3">
        <v>12</v>
      </c>
      <c r="P3567" s="6">
        <v>4.8250000000000002</v>
      </c>
      <c r="Q3567" s="6">
        <v>6.7789999999999999</v>
      </c>
      <c r="R3567" s="6">
        <v>6.492</v>
      </c>
      <c r="S3567" s="6">
        <v>0</v>
      </c>
      <c r="T3567" s="6">
        <f>R3567-S3567</f>
        <v>6.492</v>
      </c>
      <c r="U3567" s="6">
        <f>T3567</f>
        <v>6.492</v>
      </c>
      <c r="V3567" s="6">
        <f>U3567-S3567</f>
        <v>6.492</v>
      </c>
      <c r="W3567" s="6">
        <f>100 - (1 - (((U3567-T3567)/U3567)+(S3567/T3567)))*100</f>
        <v>0</v>
      </c>
      <c r="X3567" s="13">
        <v>6.5510000000000002</v>
      </c>
      <c r="Y3567" s="13">
        <f>(X3567-U3567)/U3567*100</f>
        <v>0.90881084411583746</v>
      </c>
      <c r="Z3567" s="14">
        <f>IF(W3567&gt;10,"NA",Y3567)</f>
        <v>0.90881084411583746</v>
      </c>
    </row>
    <row r="3568" spans="1:26" ht="19" x14ac:dyDescent="0.25">
      <c r="A3568" s="23">
        <v>3567</v>
      </c>
      <c r="B3568" s="5" t="s">
        <v>0</v>
      </c>
      <c r="C3568" s="3" t="s">
        <v>51</v>
      </c>
      <c r="D3568" s="3" t="s">
        <v>51</v>
      </c>
      <c r="E3568" s="3" t="s">
        <v>47</v>
      </c>
      <c r="F3568" s="3" t="s">
        <v>18</v>
      </c>
      <c r="G3568" s="3">
        <v>47</v>
      </c>
      <c r="H3568" s="3" t="s">
        <v>9</v>
      </c>
      <c r="I3568" s="3" t="s">
        <v>37</v>
      </c>
      <c r="J3568" s="3">
        <v>262</v>
      </c>
      <c r="K3568" s="3">
        <v>250</v>
      </c>
      <c r="L3568" s="3">
        <v>0</v>
      </c>
      <c r="M3568" s="4">
        <f>PI()*(K3568/2)^2/1000+PI()*(L3568/2)^2/1000</f>
        <v>49.087385212340514</v>
      </c>
      <c r="N3568" s="33">
        <v>0</v>
      </c>
      <c r="O3568" s="3">
        <v>13</v>
      </c>
      <c r="P3568" s="6">
        <v>6.9779999999999998</v>
      </c>
      <c r="Q3568" s="6">
        <v>17.184000000000001</v>
      </c>
      <c r="R3568" s="6">
        <v>16.928000000000001</v>
      </c>
      <c r="S3568" s="6">
        <v>0</v>
      </c>
      <c r="T3568" s="6">
        <f>R3568-S3568</f>
        <v>16.928000000000001</v>
      </c>
      <c r="U3568" s="6">
        <f>T3568</f>
        <v>16.928000000000001</v>
      </c>
      <c r="V3568" s="6">
        <f>U3568-S3568</f>
        <v>16.928000000000001</v>
      </c>
      <c r="W3568" s="6">
        <f>100 - (1 - (((U3568-T3568)/U3568)+(S3568/T3568)))*100</f>
        <v>0</v>
      </c>
      <c r="X3568" s="13">
        <v>17.079999999999998</v>
      </c>
      <c r="Y3568" s="13">
        <f>(X3568-U3568)/U3568*100</f>
        <v>0.89792060491491887</v>
      </c>
      <c r="Z3568" s="14">
        <f>IF(W3568&gt;10,"NA",Y3568)</f>
        <v>0.89792060491491887</v>
      </c>
    </row>
    <row r="3569" spans="1:26" ht="19" x14ac:dyDescent="0.25">
      <c r="A3569" s="23">
        <v>3568</v>
      </c>
      <c r="B3569" s="5" t="s">
        <v>0</v>
      </c>
      <c r="C3569" s="3" t="s">
        <v>51</v>
      </c>
      <c r="D3569" s="3" t="s">
        <v>51</v>
      </c>
      <c r="E3569" s="3" t="s">
        <v>47</v>
      </c>
      <c r="F3569" s="3" t="s">
        <v>18</v>
      </c>
      <c r="G3569" s="3">
        <v>47</v>
      </c>
      <c r="H3569" s="3" t="s">
        <v>17</v>
      </c>
      <c r="I3569" s="3" t="s">
        <v>37</v>
      </c>
      <c r="J3569" s="3">
        <v>262</v>
      </c>
      <c r="K3569" s="3">
        <v>250</v>
      </c>
      <c r="L3569" s="3">
        <v>0</v>
      </c>
      <c r="M3569" s="4">
        <f>PI()*(K3569/2)^2/1000+PI()*(L3569/2)^2/1000</f>
        <v>49.087385212340514</v>
      </c>
      <c r="N3569" s="33">
        <v>0</v>
      </c>
      <c r="O3569" s="3">
        <v>1</v>
      </c>
      <c r="P3569" s="6">
        <v>4.6479999999999997</v>
      </c>
      <c r="Q3569" s="6">
        <v>8.2780000000000005</v>
      </c>
      <c r="R3569" s="6">
        <v>8.0399999999999991</v>
      </c>
      <c r="S3569" s="6">
        <v>0</v>
      </c>
      <c r="T3569" s="6">
        <f>R3569-S3569</f>
        <v>8.0399999999999991</v>
      </c>
      <c r="U3569" s="6">
        <f>T3569</f>
        <v>8.0399999999999991</v>
      </c>
      <c r="V3569" s="6">
        <f>U3569-S3569</f>
        <v>8.0399999999999991</v>
      </c>
      <c r="W3569" s="6">
        <f>100 - (1 - (((U3569-T3569)/U3569)+(S3569/T3569)))*100</f>
        <v>0</v>
      </c>
      <c r="X3569" s="13">
        <v>8.1780000000000008</v>
      </c>
      <c r="Y3569" s="13">
        <f>(X3569-U3569)/U3569*100</f>
        <v>1.7164179104477824</v>
      </c>
      <c r="Z3569" s="14">
        <f>IF(W3569&gt;10,"NA",Y3569)</f>
        <v>1.7164179104477824</v>
      </c>
    </row>
    <row r="3570" spans="1:26" ht="19" x14ac:dyDescent="0.25">
      <c r="A3570" s="23">
        <v>3569</v>
      </c>
      <c r="B3570" s="5" t="s">
        <v>0</v>
      </c>
      <c r="C3570" s="3" t="s">
        <v>51</v>
      </c>
      <c r="D3570" s="3" t="s">
        <v>51</v>
      </c>
      <c r="E3570" s="3" t="s">
        <v>47</v>
      </c>
      <c r="F3570" s="3" t="s">
        <v>18</v>
      </c>
      <c r="G3570" s="3">
        <v>47</v>
      </c>
      <c r="H3570" s="3" t="s">
        <v>17</v>
      </c>
      <c r="I3570" s="3" t="s">
        <v>37</v>
      </c>
      <c r="J3570" s="3">
        <v>262</v>
      </c>
      <c r="K3570" s="3">
        <v>250</v>
      </c>
      <c r="L3570" s="3">
        <v>0</v>
      </c>
      <c r="M3570" s="4">
        <f>PI()*(K3570/2)^2/1000+PI()*(L3570/2)^2/1000</f>
        <v>49.087385212340514</v>
      </c>
      <c r="N3570" s="33">
        <v>0</v>
      </c>
      <c r="O3570" s="3">
        <v>2</v>
      </c>
      <c r="P3570" s="6">
        <v>3.1110000000000002</v>
      </c>
      <c r="Q3570" s="6">
        <v>3.1139999999999999</v>
      </c>
      <c r="R3570" s="6">
        <v>2.9319999999999999</v>
      </c>
      <c r="S3570" s="6">
        <v>0</v>
      </c>
      <c r="T3570" s="6">
        <f>R3570-S3570</f>
        <v>2.9319999999999999</v>
      </c>
      <c r="U3570" s="6">
        <f>T3570</f>
        <v>2.9319999999999999</v>
      </c>
      <c r="V3570" s="6">
        <f>U3570-S3570</f>
        <v>2.9319999999999999</v>
      </c>
      <c r="W3570" s="6">
        <f>100 - (1 - (((U3570-T3570)/U3570)+(S3570/T3570)))*100</f>
        <v>0</v>
      </c>
      <c r="X3570" s="13">
        <v>2.9620000000000002</v>
      </c>
      <c r="Y3570" s="13">
        <f>(X3570-U3570)/U3570*100</f>
        <v>1.0231923601637194</v>
      </c>
      <c r="Z3570" s="14">
        <f>IF(W3570&gt;10,"NA",Y3570)</f>
        <v>1.0231923601637194</v>
      </c>
    </row>
    <row r="3571" spans="1:26" ht="19" x14ac:dyDescent="0.25">
      <c r="A3571" s="23">
        <v>3570</v>
      </c>
      <c r="B3571" s="5" t="s">
        <v>0</v>
      </c>
      <c r="C3571" s="3" t="s">
        <v>51</v>
      </c>
      <c r="D3571" s="3" t="s">
        <v>51</v>
      </c>
      <c r="E3571" s="3" t="s">
        <v>47</v>
      </c>
      <c r="F3571" s="3" t="s">
        <v>18</v>
      </c>
      <c r="G3571" s="3">
        <v>47</v>
      </c>
      <c r="H3571" s="3" t="s">
        <v>17</v>
      </c>
      <c r="I3571" s="3" t="s">
        <v>37</v>
      </c>
      <c r="J3571" s="3">
        <v>262</v>
      </c>
      <c r="K3571" s="3">
        <v>250</v>
      </c>
      <c r="L3571" s="3">
        <v>0</v>
      </c>
      <c r="M3571" s="4">
        <f>PI()*(K3571/2)^2/1000+PI()*(L3571/2)^2/1000</f>
        <v>49.087385212340514</v>
      </c>
      <c r="N3571" s="33">
        <v>0</v>
      </c>
      <c r="O3571" s="3">
        <v>3</v>
      </c>
      <c r="P3571" s="6">
        <v>4.6920000000000002</v>
      </c>
      <c r="Q3571" s="6">
        <v>6.8380000000000001</v>
      </c>
      <c r="R3571" s="6">
        <v>6.6420000000000003</v>
      </c>
      <c r="S3571" s="6">
        <v>0</v>
      </c>
      <c r="T3571" s="6">
        <f>R3571-S3571</f>
        <v>6.6420000000000003</v>
      </c>
      <c r="U3571" s="6">
        <f>T3571</f>
        <v>6.6420000000000003</v>
      </c>
      <c r="V3571" s="6">
        <f>U3571-S3571</f>
        <v>6.6420000000000003</v>
      </c>
      <c r="W3571" s="6">
        <f>100 - (1 - (((U3571-T3571)/U3571)+(S3571/T3571)))*100</f>
        <v>0</v>
      </c>
      <c r="X3571" s="13">
        <v>6.7380000000000004</v>
      </c>
      <c r="Y3571" s="13">
        <f>(X3571-U3571)/U3571*100</f>
        <v>1.4453477868112026</v>
      </c>
      <c r="Z3571" s="14">
        <f>IF(W3571&gt;10,"NA",Y3571)</f>
        <v>1.4453477868112026</v>
      </c>
    </row>
    <row r="3572" spans="1:26" ht="19" x14ac:dyDescent="0.25">
      <c r="A3572" s="23">
        <v>3571</v>
      </c>
      <c r="B3572" s="5" t="s">
        <v>0</v>
      </c>
      <c r="C3572" s="3" t="s">
        <v>51</v>
      </c>
      <c r="D3572" s="3" t="s">
        <v>51</v>
      </c>
      <c r="E3572" s="3" t="s">
        <v>47</v>
      </c>
      <c r="F3572" s="3" t="s">
        <v>18</v>
      </c>
      <c r="G3572" s="3">
        <v>47</v>
      </c>
      <c r="H3572" s="3" t="s">
        <v>17</v>
      </c>
      <c r="I3572" s="3" t="s">
        <v>37</v>
      </c>
      <c r="J3572" s="3">
        <v>262</v>
      </c>
      <c r="K3572" s="3">
        <v>250</v>
      </c>
      <c r="L3572" s="3">
        <v>0</v>
      </c>
      <c r="M3572" s="4">
        <f>PI()*(K3572/2)^2/1000+PI()*(L3572/2)^2/1000</f>
        <v>49.087385212340514</v>
      </c>
      <c r="N3572" s="33">
        <v>0</v>
      </c>
      <c r="O3572" s="3">
        <v>4</v>
      </c>
      <c r="P3572" s="6">
        <v>6.36</v>
      </c>
      <c r="Q3572" s="6">
        <v>16.388999999999999</v>
      </c>
      <c r="R3572" s="6">
        <v>16.094999999999999</v>
      </c>
      <c r="S3572" s="6">
        <v>0</v>
      </c>
      <c r="T3572" s="6">
        <f>R3572-S3572</f>
        <v>16.094999999999999</v>
      </c>
      <c r="U3572" s="6">
        <f>T3572</f>
        <v>16.094999999999999</v>
      </c>
      <c r="V3572" s="6">
        <f>U3572-S3572</f>
        <v>16.094999999999999</v>
      </c>
      <c r="W3572" s="6">
        <f>100 - (1 - (((U3572-T3572)/U3572)+(S3572/T3572)))*100</f>
        <v>0</v>
      </c>
      <c r="X3572" s="13">
        <v>16.248999999999999</v>
      </c>
      <c r="Y3572" s="13">
        <f>(X3572-U3572)/U3572*100</f>
        <v>0.9568188878533701</v>
      </c>
      <c r="Z3572" s="14">
        <f>IF(W3572&gt;10,"NA",Y3572)</f>
        <v>0.9568188878533701</v>
      </c>
    </row>
    <row r="3573" spans="1:26" ht="19" x14ac:dyDescent="0.25">
      <c r="A3573" s="23">
        <v>3572</v>
      </c>
      <c r="B3573" s="5" t="s">
        <v>0</v>
      </c>
      <c r="C3573" s="3" t="s">
        <v>51</v>
      </c>
      <c r="D3573" s="3" t="s">
        <v>51</v>
      </c>
      <c r="E3573" s="3" t="s">
        <v>47</v>
      </c>
      <c r="F3573" s="3" t="s">
        <v>18</v>
      </c>
      <c r="G3573" s="3">
        <v>47</v>
      </c>
      <c r="H3573" s="3" t="s">
        <v>17</v>
      </c>
      <c r="I3573" s="3" t="s">
        <v>37</v>
      </c>
      <c r="J3573" s="3">
        <v>262</v>
      </c>
      <c r="K3573" s="3">
        <v>250</v>
      </c>
      <c r="L3573" s="3">
        <v>0</v>
      </c>
      <c r="M3573" s="4">
        <f>PI()*(K3573/2)^2/1000+PI()*(L3573/2)^2/1000</f>
        <v>49.087385212340514</v>
      </c>
      <c r="N3573" s="33">
        <v>0</v>
      </c>
      <c r="O3573" s="3">
        <v>5</v>
      </c>
      <c r="P3573" s="6">
        <v>5.7149999999999999</v>
      </c>
      <c r="Q3573" s="6">
        <v>12.698</v>
      </c>
      <c r="R3573" s="6">
        <v>12.452999999999999</v>
      </c>
      <c r="S3573" s="6">
        <v>0</v>
      </c>
      <c r="T3573" s="6">
        <f>R3573-S3573</f>
        <v>12.452999999999999</v>
      </c>
      <c r="U3573" s="6">
        <f>T3573</f>
        <v>12.452999999999999</v>
      </c>
      <c r="V3573" s="6">
        <f>U3573-S3573</f>
        <v>12.452999999999999</v>
      </c>
      <c r="W3573" s="6">
        <f>100 - (1 - (((U3573-T3573)/U3573)+(S3573/T3573)))*100</f>
        <v>0</v>
      </c>
      <c r="X3573" s="13">
        <v>12.547000000000001</v>
      </c>
      <c r="Y3573" s="13">
        <f>(X3573-U3573)/U3573*100</f>
        <v>0.7548381916004272</v>
      </c>
      <c r="Z3573" s="14">
        <f>IF(W3573&gt;10,"NA",Y3573)</f>
        <v>0.7548381916004272</v>
      </c>
    </row>
    <row r="3574" spans="1:26" ht="19" x14ac:dyDescent="0.25">
      <c r="A3574" s="23">
        <v>3573</v>
      </c>
      <c r="B3574" s="5" t="s">
        <v>0</v>
      </c>
      <c r="C3574" s="3" t="s">
        <v>51</v>
      </c>
      <c r="D3574" s="3" t="s">
        <v>51</v>
      </c>
      <c r="E3574" s="3" t="s">
        <v>47</v>
      </c>
      <c r="F3574" s="3" t="s">
        <v>18</v>
      </c>
      <c r="G3574" s="3">
        <v>47</v>
      </c>
      <c r="H3574" s="3" t="s">
        <v>17</v>
      </c>
      <c r="I3574" s="3" t="s">
        <v>37</v>
      </c>
      <c r="J3574" s="3">
        <v>262</v>
      </c>
      <c r="K3574" s="3">
        <v>250</v>
      </c>
      <c r="L3574" s="3">
        <v>0</v>
      </c>
      <c r="M3574" s="4">
        <f>PI()*(K3574/2)^2/1000+PI()*(L3574/2)^2/1000</f>
        <v>49.087385212340514</v>
      </c>
      <c r="N3574" s="33">
        <v>0</v>
      </c>
      <c r="O3574" s="3">
        <v>6</v>
      </c>
      <c r="P3574" s="6">
        <v>6.1609999999999996</v>
      </c>
      <c r="Q3574" s="6">
        <v>14.315</v>
      </c>
      <c r="R3574" s="6">
        <v>14.010999999999999</v>
      </c>
      <c r="S3574" s="6">
        <v>0</v>
      </c>
      <c r="T3574" s="6">
        <f>R3574-S3574</f>
        <v>14.010999999999999</v>
      </c>
      <c r="U3574" s="6">
        <f>T3574</f>
        <v>14.010999999999999</v>
      </c>
      <c r="V3574" s="6">
        <f>U3574-S3574</f>
        <v>14.010999999999999</v>
      </c>
      <c r="W3574" s="6">
        <f>100 - (1 - (((U3574-T3574)/U3574)+(S3574/T3574)))*100</f>
        <v>0</v>
      </c>
      <c r="X3574" s="13">
        <v>14.161</v>
      </c>
      <c r="Y3574" s="13">
        <f>(X3574-U3574)/U3574*100</f>
        <v>1.0705873956177316</v>
      </c>
      <c r="Z3574" s="14">
        <f>IF(W3574&gt;10,"NA",Y3574)</f>
        <v>1.0705873956177316</v>
      </c>
    </row>
    <row r="3575" spans="1:26" ht="19" x14ac:dyDescent="0.25">
      <c r="A3575" s="23">
        <v>3574</v>
      </c>
      <c r="B3575" s="5" t="s">
        <v>0</v>
      </c>
      <c r="C3575" s="3" t="s">
        <v>51</v>
      </c>
      <c r="D3575" s="3" t="s">
        <v>51</v>
      </c>
      <c r="E3575" s="3" t="s">
        <v>47</v>
      </c>
      <c r="F3575" s="3" t="s">
        <v>18</v>
      </c>
      <c r="G3575" s="3">
        <v>47</v>
      </c>
      <c r="H3575" s="3" t="s">
        <v>17</v>
      </c>
      <c r="I3575" s="3" t="s">
        <v>37</v>
      </c>
      <c r="J3575" s="3">
        <v>262</v>
      </c>
      <c r="K3575" s="3">
        <v>250</v>
      </c>
      <c r="L3575" s="3">
        <v>0</v>
      </c>
      <c r="M3575" s="4">
        <f>PI()*(K3575/2)^2/1000+PI()*(L3575/2)^2/1000</f>
        <v>49.087385212340514</v>
      </c>
      <c r="N3575" s="33">
        <v>0</v>
      </c>
      <c r="O3575" s="3">
        <v>7</v>
      </c>
      <c r="P3575" s="6">
        <v>6.6</v>
      </c>
      <c r="Q3575" s="6">
        <v>14.321999999999999</v>
      </c>
      <c r="R3575" s="6">
        <v>13.955</v>
      </c>
      <c r="S3575" s="6">
        <v>0</v>
      </c>
      <c r="T3575" s="6">
        <f>R3575-S3575</f>
        <v>13.955</v>
      </c>
      <c r="U3575" s="6">
        <f>T3575</f>
        <v>13.955</v>
      </c>
      <c r="V3575" s="6">
        <f>U3575-S3575</f>
        <v>13.955</v>
      </c>
      <c r="W3575" s="6">
        <f>100 - (1 - (((U3575-T3575)/U3575)+(S3575/T3575)))*100</f>
        <v>0</v>
      </c>
      <c r="X3575" s="13">
        <v>14.118</v>
      </c>
      <c r="Y3575" s="13">
        <f>(X3575-U3575)/U3575*100</f>
        <v>1.1680401289860283</v>
      </c>
      <c r="Z3575" s="14">
        <f>IF(W3575&gt;10,"NA",Y3575)</f>
        <v>1.1680401289860283</v>
      </c>
    </row>
    <row r="3576" spans="1:26" ht="19" x14ac:dyDescent="0.25">
      <c r="A3576" s="23">
        <v>3575</v>
      </c>
      <c r="B3576" s="5" t="s">
        <v>0</v>
      </c>
      <c r="C3576" s="3" t="s">
        <v>51</v>
      </c>
      <c r="D3576" s="3" t="s">
        <v>51</v>
      </c>
      <c r="E3576" s="3" t="s">
        <v>48</v>
      </c>
      <c r="F3576" s="3" t="s">
        <v>18</v>
      </c>
      <c r="G3576" s="3">
        <v>48</v>
      </c>
      <c r="H3576" s="3" t="s">
        <v>9</v>
      </c>
      <c r="I3576" s="3" t="s">
        <v>13</v>
      </c>
      <c r="J3576" s="3">
        <v>425</v>
      </c>
      <c r="K3576" s="3">
        <v>65</v>
      </c>
      <c r="L3576" s="3">
        <v>0</v>
      </c>
      <c r="M3576" s="4">
        <f>PI()*(K3576/2)^2/1000+PI()*(L3576/2)^2/1000</f>
        <v>3.3183072403542191</v>
      </c>
      <c r="N3576" s="33">
        <v>0</v>
      </c>
      <c r="O3576" s="3">
        <v>1</v>
      </c>
      <c r="P3576" s="3">
        <v>3.919</v>
      </c>
      <c r="Q3576" s="3">
        <v>5.01</v>
      </c>
      <c r="R3576" s="3">
        <v>4.8739999999999997</v>
      </c>
      <c r="S3576" s="6">
        <v>0</v>
      </c>
      <c r="T3576" s="6">
        <f>R3576-S3576</f>
        <v>4.8739999999999997</v>
      </c>
      <c r="U3576" s="6">
        <f>T3576</f>
        <v>4.8739999999999997</v>
      </c>
      <c r="V3576" s="6">
        <f>U3576-S3576</f>
        <v>4.8739999999999997</v>
      </c>
      <c r="W3576" s="6">
        <f>100 - (1 - (((U3576-T3576)/U3576)+(S3576/T3576)))*100</f>
        <v>0</v>
      </c>
      <c r="X3576" s="23">
        <v>4.9909999999999997</v>
      </c>
      <c r="Y3576" s="13">
        <f>(X3576-U3576)/U3576*100</f>
        <v>2.4004924086992201</v>
      </c>
      <c r="Z3576" s="14">
        <f>IF(W3576&gt;10,"NA",Y3576)</f>
        <v>2.4004924086992201</v>
      </c>
    </row>
    <row r="3577" spans="1:26" ht="19" x14ac:dyDescent="0.25">
      <c r="A3577" s="23">
        <v>3576</v>
      </c>
      <c r="B3577" s="5" t="s">
        <v>0</v>
      </c>
      <c r="C3577" s="3" t="s">
        <v>51</v>
      </c>
      <c r="D3577" s="3" t="s">
        <v>51</v>
      </c>
      <c r="E3577" s="3" t="s">
        <v>48</v>
      </c>
      <c r="F3577" s="3" t="s">
        <v>18</v>
      </c>
      <c r="G3577" s="3">
        <v>48</v>
      </c>
      <c r="H3577" s="3" t="s">
        <v>9</v>
      </c>
      <c r="I3577" s="3" t="s">
        <v>13</v>
      </c>
      <c r="J3577" s="3">
        <v>425</v>
      </c>
      <c r="K3577" s="3">
        <v>65</v>
      </c>
      <c r="L3577" s="3">
        <v>0</v>
      </c>
      <c r="M3577" s="4">
        <f>PI()*(K3577/2)^2/1000+PI()*(L3577/2)^2/1000</f>
        <v>3.3183072403542191</v>
      </c>
      <c r="N3577" s="33">
        <v>0</v>
      </c>
      <c r="O3577" s="3">
        <v>2</v>
      </c>
      <c r="P3577" s="3">
        <v>4.5599999999999996</v>
      </c>
      <c r="Q3577" s="3">
        <v>6.476</v>
      </c>
      <c r="R3577" s="3">
        <v>6.2489999999999997</v>
      </c>
      <c r="S3577" s="6">
        <v>0</v>
      </c>
      <c r="T3577" s="6">
        <f>R3577-S3577</f>
        <v>6.2489999999999997</v>
      </c>
      <c r="U3577" s="6">
        <f>T3577</f>
        <v>6.2489999999999997</v>
      </c>
      <c r="V3577" s="6">
        <f>U3577-S3577</f>
        <v>6.2489999999999997</v>
      </c>
      <c r="W3577" s="6">
        <f>100 - (1 - (((U3577-T3577)/U3577)+(S3577/T3577)))*100</f>
        <v>0</v>
      </c>
      <c r="X3577" s="23">
        <v>6.4020000000000001</v>
      </c>
      <c r="Y3577" s="13">
        <f>(X3577-U3577)/U3577*100</f>
        <v>2.4483917426788362</v>
      </c>
      <c r="Z3577" s="14">
        <f>IF(W3577&gt;10,"NA",Y3577)</f>
        <v>2.4483917426788362</v>
      </c>
    </row>
    <row r="3578" spans="1:26" ht="19" x14ac:dyDescent="0.25">
      <c r="A3578" s="23">
        <v>3577</v>
      </c>
      <c r="B3578" s="5" t="s">
        <v>0</v>
      </c>
      <c r="C3578" s="3" t="s">
        <v>51</v>
      </c>
      <c r="D3578" s="3" t="s">
        <v>51</v>
      </c>
      <c r="E3578" s="3" t="s">
        <v>48</v>
      </c>
      <c r="F3578" s="3" t="s">
        <v>18</v>
      </c>
      <c r="G3578" s="3">
        <v>48</v>
      </c>
      <c r="H3578" s="3" t="s">
        <v>9</v>
      </c>
      <c r="I3578" s="3" t="s">
        <v>13</v>
      </c>
      <c r="J3578" s="3">
        <v>425</v>
      </c>
      <c r="K3578" s="3">
        <v>65</v>
      </c>
      <c r="L3578" s="3">
        <v>0</v>
      </c>
      <c r="M3578" s="4">
        <f>PI()*(K3578/2)^2/1000+PI()*(L3578/2)^2/1000</f>
        <v>3.3183072403542191</v>
      </c>
      <c r="N3578" s="33">
        <v>0</v>
      </c>
      <c r="O3578" s="3">
        <v>3</v>
      </c>
      <c r="P3578" s="3">
        <v>6.117</v>
      </c>
      <c r="Q3578" s="3">
        <v>10.601000000000001</v>
      </c>
      <c r="R3578" s="3">
        <v>10.323</v>
      </c>
      <c r="S3578" s="6">
        <v>0</v>
      </c>
      <c r="T3578" s="6">
        <f>R3578-S3578</f>
        <v>10.323</v>
      </c>
      <c r="U3578" s="6">
        <f>T3578</f>
        <v>10.323</v>
      </c>
      <c r="V3578" s="6">
        <f>U3578-S3578</f>
        <v>10.323</v>
      </c>
      <c r="W3578" s="6">
        <f>100 - (1 - (((U3578-T3578)/U3578)+(S3578/T3578)))*100</f>
        <v>0</v>
      </c>
      <c r="X3578" s="23">
        <v>10.534000000000001</v>
      </c>
      <c r="Y3578" s="13">
        <f>(X3578-U3578)/U3578*100</f>
        <v>2.0439794633343049</v>
      </c>
      <c r="Z3578" s="14">
        <f>IF(W3578&gt;10,"NA",Y3578)</f>
        <v>2.0439794633343049</v>
      </c>
    </row>
    <row r="3579" spans="1:26" ht="19" x14ac:dyDescent="0.25">
      <c r="A3579" s="23">
        <v>3578</v>
      </c>
      <c r="B3579" s="5" t="s">
        <v>0</v>
      </c>
      <c r="C3579" s="3" t="s">
        <v>51</v>
      </c>
      <c r="D3579" s="3" t="s">
        <v>51</v>
      </c>
      <c r="E3579" s="3" t="s">
        <v>48</v>
      </c>
      <c r="F3579" s="3" t="s">
        <v>18</v>
      </c>
      <c r="G3579" s="3">
        <v>48</v>
      </c>
      <c r="H3579" s="3" t="s">
        <v>9</v>
      </c>
      <c r="I3579" s="3" t="s">
        <v>13</v>
      </c>
      <c r="J3579" s="3">
        <v>425</v>
      </c>
      <c r="K3579" s="3">
        <v>65</v>
      </c>
      <c r="L3579" s="3">
        <v>0</v>
      </c>
      <c r="M3579" s="4">
        <f>PI()*(K3579/2)^2/1000+PI()*(L3579/2)^2/1000</f>
        <v>3.3183072403542191</v>
      </c>
      <c r="N3579" s="33">
        <v>0</v>
      </c>
      <c r="O3579" s="3">
        <v>4</v>
      </c>
      <c r="P3579" s="3">
        <v>4.5270000000000001</v>
      </c>
      <c r="Q3579" s="3">
        <v>7.258</v>
      </c>
      <c r="R3579" s="3">
        <v>7.09</v>
      </c>
      <c r="S3579" s="6">
        <v>0</v>
      </c>
      <c r="T3579" s="6">
        <f>R3579-S3579</f>
        <v>7.09</v>
      </c>
      <c r="U3579" s="6">
        <f>T3579</f>
        <v>7.09</v>
      </c>
      <c r="V3579" s="6">
        <f>U3579-S3579</f>
        <v>7.09</v>
      </c>
      <c r="W3579" s="6">
        <f>100 - (1 - (((U3579-T3579)/U3579)+(S3579/T3579)))*100</f>
        <v>0</v>
      </c>
      <c r="X3579" s="23">
        <v>7.1779999999999999</v>
      </c>
      <c r="Y3579" s="13">
        <f>(X3579-U3579)/U3579*100</f>
        <v>1.2411847672778573</v>
      </c>
      <c r="Z3579" s="14">
        <f>IF(W3579&gt;10,"NA",Y3579)</f>
        <v>1.2411847672778573</v>
      </c>
    </row>
    <row r="3580" spans="1:26" ht="19" x14ac:dyDescent="0.25">
      <c r="A3580" s="23">
        <v>3579</v>
      </c>
      <c r="B3580" s="5" t="s">
        <v>0</v>
      </c>
      <c r="C3580" s="3" t="s">
        <v>51</v>
      </c>
      <c r="D3580" s="3" t="s">
        <v>51</v>
      </c>
      <c r="E3580" s="3" t="s">
        <v>48</v>
      </c>
      <c r="F3580" s="3" t="s">
        <v>18</v>
      </c>
      <c r="G3580" s="3">
        <v>48</v>
      </c>
      <c r="H3580" s="3" t="s">
        <v>9</v>
      </c>
      <c r="I3580" s="3" t="s">
        <v>13</v>
      </c>
      <c r="J3580" s="3">
        <v>425</v>
      </c>
      <c r="K3580" s="3">
        <v>65</v>
      </c>
      <c r="L3580" s="3">
        <v>0</v>
      </c>
      <c r="M3580" s="4">
        <f>PI()*(K3580/2)^2/1000+PI()*(L3580/2)^2/1000</f>
        <v>3.3183072403542191</v>
      </c>
      <c r="N3580" s="33">
        <v>0</v>
      </c>
      <c r="O3580" s="3">
        <v>5</v>
      </c>
      <c r="P3580" s="3">
        <v>3.92</v>
      </c>
      <c r="Q3580" s="3">
        <v>5.5579999999999998</v>
      </c>
      <c r="R3580" s="3">
        <v>5.407</v>
      </c>
      <c r="S3580" s="6">
        <v>0</v>
      </c>
      <c r="T3580" s="6">
        <f>R3580-S3580</f>
        <v>5.407</v>
      </c>
      <c r="U3580" s="6">
        <v>5.5179999999999998</v>
      </c>
      <c r="V3580" s="6">
        <f>U3580-S3580</f>
        <v>5.5179999999999998</v>
      </c>
      <c r="W3580" s="6">
        <f>100 - (1 - (((U3580-T3580)/U3580)+(S3580/T3580)))*100</f>
        <v>2.0115984052192744</v>
      </c>
      <c r="X3580" s="23">
        <v>5.5650000000000004</v>
      </c>
      <c r="Y3580" s="13">
        <f>(X3580-U3580)/U3580*100</f>
        <v>0.85175788329105839</v>
      </c>
      <c r="Z3580" s="14">
        <f>IF(W3580&gt;10,"NA",Y3580)</f>
        <v>0.85175788329105839</v>
      </c>
    </row>
    <row r="3581" spans="1:26" ht="19" x14ac:dyDescent="0.25">
      <c r="A3581" s="23">
        <v>3580</v>
      </c>
      <c r="B3581" s="5" t="s">
        <v>0</v>
      </c>
      <c r="C3581" s="3" t="s">
        <v>51</v>
      </c>
      <c r="D3581" s="3" t="s">
        <v>51</v>
      </c>
      <c r="E3581" s="3" t="s">
        <v>48</v>
      </c>
      <c r="F3581" s="3" t="s">
        <v>18</v>
      </c>
      <c r="G3581" s="3">
        <v>48</v>
      </c>
      <c r="H3581" s="3" t="s">
        <v>9</v>
      </c>
      <c r="I3581" s="3" t="s">
        <v>13</v>
      </c>
      <c r="J3581" s="3">
        <v>425</v>
      </c>
      <c r="K3581" s="3">
        <v>65</v>
      </c>
      <c r="L3581" s="3">
        <v>0</v>
      </c>
      <c r="M3581" s="4">
        <f>PI()*(K3581/2)^2/1000+PI()*(L3581/2)^2/1000</f>
        <v>3.3183072403542191</v>
      </c>
      <c r="N3581" s="33">
        <v>0</v>
      </c>
      <c r="O3581" s="3">
        <v>6</v>
      </c>
      <c r="P3581" s="3">
        <v>5.9749999999999996</v>
      </c>
      <c r="Q3581" s="3">
        <v>10.974</v>
      </c>
      <c r="R3581" s="3">
        <v>10.71</v>
      </c>
      <c r="S3581" s="6">
        <v>0</v>
      </c>
      <c r="T3581" s="6">
        <f>R3581-S3581</f>
        <v>10.71</v>
      </c>
      <c r="U3581" s="6">
        <f>T3581</f>
        <v>10.71</v>
      </c>
      <c r="V3581" s="6">
        <f>U3581-S3581</f>
        <v>10.71</v>
      </c>
      <c r="W3581" s="6">
        <f>100 - (1 - (((U3581-T3581)/U3581)+(S3581/T3581)))*100</f>
        <v>0</v>
      </c>
      <c r="X3581" s="23">
        <v>10.92</v>
      </c>
      <c r="Y3581" s="13">
        <f>(X3581-U3581)/U3581*100</f>
        <v>1.9607843137254815</v>
      </c>
      <c r="Z3581" s="14">
        <f>IF(W3581&gt;10,"NA",Y3581)</f>
        <v>1.9607843137254815</v>
      </c>
    </row>
    <row r="3582" spans="1:26" ht="19" x14ac:dyDescent="0.25">
      <c r="A3582" s="23">
        <v>3581</v>
      </c>
      <c r="B3582" s="5" t="s">
        <v>0</v>
      </c>
      <c r="C3582" s="3" t="s">
        <v>51</v>
      </c>
      <c r="D3582" s="3" t="s">
        <v>51</v>
      </c>
      <c r="E3582" s="3" t="s">
        <v>48</v>
      </c>
      <c r="F3582" s="3" t="s">
        <v>18</v>
      </c>
      <c r="G3582" s="3">
        <v>48</v>
      </c>
      <c r="H3582" s="3" t="s">
        <v>9</v>
      </c>
      <c r="I3582" s="3" t="s">
        <v>13</v>
      </c>
      <c r="J3582" s="3">
        <v>425</v>
      </c>
      <c r="K3582" s="3">
        <v>65</v>
      </c>
      <c r="L3582" s="3">
        <v>0</v>
      </c>
      <c r="M3582" s="4">
        <f>PI()*(K3582/2)^2/1000+PI()*(L3582/2)^2/1000</f>
        <v>3.3183072403542191</v>
      </c>
      <c r="N3582" s="33">
        <v>0</v>
      </c>
      <c r="O3582" s="3">
        <v>7</v>
      </c>
      <c r="P3582" s="3">
        <v>6.44</v>
      </c>
      <c r="Q3582" s="3">
        <v>11.994</v>
      </c>
      <c r="R3582" s="3">
        <v>11.574999999999999</v>
      </c>
      <c r="S3582" s="6">
        <v>0</v>
      </c>
      <c r="T3582" s="6">
        <f>R3582-S3582</f>
        <v>11.574999999999999</v>
      </c>
      <c r="U3582" s="6">
        <f>T3582</f>
        <v>11.574999999999999</v>
      </c>
      <c r="V3582" s="6">
        <f>U3582-S3582</f>
        <v>11.574999999999999</v>
      </c>
      <c r="W3582" s="6">
        <f>100 - (1 - (((U3582-T3582)/U3582)+(S3582/T3582)))*100</f>
        <v>0</v>
      </c>
      <c r="X3582" s="23">
        <v>11.757</v>
      </c>
      <c r="Y3582" s="13">
        <f>(X3582-U3582)/U3582*100</f>
        <v>1.5723542116630704</v>
      </c>
      <c r="Z3582" s="14">
        <f>IF(W3582&gt;10,"NA",Y3582)</f>
        <v>1.5723542116630704</v>
      </c>
    </row>
    <row r="3583" spans="1:26" ht="19" x14ac:dyDescent="0.25">
      <c r="A3583" s="23">
        <v>3582</v>
      </c>
      <c r="B3583" s="5" t="s">
        <v>0</v>
      </c>
      <c r="C3583" s="3" t="s">
        <v>51</v>
      </c>
      <c r="D3583" s="3" t="s">
        <v>51</v>
      </c>
      <c r="E3583" s="3" t="s">
        <v>48</v>
      </c>
      <c r="F3583" s="3" t="s">
        <v>18</v>
      </c>
      <c r="G3583" s="3">
        <v>48</v>
      </c>
      <c r="H3583" s="3" t="s">
        <v>9</v>
      </c>
      <c r="I3583" s="3" t="s">
        <v>13</v>
      </c>
      <c r="J3583" s="3">
        <v>425</v>
      </c>
      <c r="K3583" s="3">
        <v>65</v>
      </c>
      <c r="L3583" s="3">
        <v>0</v>
      </c>
      <c r="M3583" s="4">
        <f>PI()*(K3583/2)^2/1000+PI()*(L3583/2)^2/1000</f>
        <v>3.3183072403542191</v>
      </c>
      <c r="N3583" s="33">
        <v>0</v>
      </c>
      <c r="O3583" s="3">
        <v>8</v>
      </c>
      <c r="P3583" s="3">
        <v>4.3789999999999996</v>
      </c>
      <c r="Q3583" s="3">
        <v>6.6820000000000004</v>
      </c>
      <c r="R3583" s="3">
        <v>6.5469999999999997</v>
      </c>
      <c r="S3583" s="6">
        <v>0</v>
      </c>
      <c r="T3583" s="6">
        <f>R3583-S3583</f>
        <v>6.5469999999999997</v>
      </c>
      <c r="U3583" s="6">
        <f>T3583</f>
        <v>6.5469999999999997</v>
      </c>
      <c r="V3583" s="6">
        <f>U3583-S3583</f>
        <v>6.5469999999999997</v>
      </c>
      <c r="W3583" s="6">
        <f>100 - (1 - (((U3583-T3583)/U3583)+(S3583/T3583)))*100</f>
        <v>0</v>
      </c>
      <c r="X3583" s="23">
        <v>6.6550000000000002</v>
      </c>
      <c r="Y3583" s="13">
        <f>(X3583-U3583)/U3583*100</f>
        <v>1.6496105086299153</v>
      </c>
      <c r="Z3583" s="14">
        <f>IF(W3583&gt;10,"NA",Y3583)</f>
        <v>1.6496105086299153</v>
      </c>
    </row>
    <row r="3584" spans="1:26" ht="19" x14ac:dyDescent="0.25">
      <c r="A3584" s="23">
        <v>3583</v>
      </c>
      <c r="B3584" s="5" t="s">
        <v>0</v>
      </c>
      <c r="C3584" s="3" t="s">
        <v>51</v>
      </c>
      <c r="D3584" s="3" t="s">
        <v>51</v>
      </c>
      <c r="E3584" s="3" t="s">
        <v>48</v>
      </c>
      <c r="F3584" s="3" t="s">
        <v>18</v>
      </c>
      <c r="G3584" s="3">
        <v>48</v>
      </c>
      <c r="H3584" s="3" t="s">
        <v>17</v>
      </c>
      <c r="I3584" s="3" t="s">
        <v>13</v>
      </c>
      <c r="J3584" s="3">
        <v>425</v>
      </c>
      <c r="K3584" s="3">
        <v>65</v>
      </c>
      <c r="L3584" s="3">
        <v>0</v>
      </c>
      <c r="M3584" s="4">
        <f>PI()*(K3584/2)^2/1000+PI()*(L3584/2)^2/1000</f>
        <v>3.3183072403542191</v>
      </c>
      <c r="N3584" s="33">
        <v>0</v>
      </c>
      <c r="O3584" s="3">
        <v>1</v>
      </c>
      <c r="P3584" s="3">
        <v>2.4580000000000002</v>
      </c>
      <c r="Q3584" s="3">
        <v>2.7709999999999999</v>
      </c>
      <c r="R3584" s="3">
        <v>2.6379999999999999</v>
      </c>
      <c r="S3584" s="6">
        <v>0</v>
      </c>
      <c r="T3584" s="6">
        <f>R3584-S3584</f>
        <v>2.6379999999999999</v>
      </c>
      <c r="U3584" s="3">
        <v>2.7149999999999999</v>
      </c>
      <c r="V3584" s="6">
        <f>U3584-S3584</f>
        <v>2.7149999999999999</v>
      </c>
      <c r="W3584" s="6">
        <f>100 - (1 - (((U3584-T3584)/U3584)+(S3584/T3584)))*100</f>
        <v>2.8360957642725566</v>
      </c>
      <c r="X3584" s="23">
        <v>2.7519999999999998</v>
      </c>
      <c r="Y3584" s="13">
        <f>(X3584-U3584)/U3584*100</f>
        <v>1.3627992633517467</v>
      </c>
      <c r="Z3584" s="14">
        <f>IF(W3584&gt;10,"NA",Y3584)</f>
        <v>1.3627992633517467</v>
      </c>
    </row>
    <row r="3585" spans="1:26" ht="19" x14ac:dyDescent="0.25">
      <c r="A3585" s="23">
        <v>3584</v>
      </c>
      <c r="B3585" s="5" t="s">
        <v>0</v>
      </c>
      <c r="C3585" s="3" t="s">
        <v>51</v>
      </c>
      <c r="D3585" s="3" t="s">
        <v>51</v>
      </c>
      <c r="E3585" s="3" t="s">
        <v>48</v>
      </c>
      <c r="F3585" s="3" t="s">
        <v>18</v>
      </c>
      <c r="G3585" s="3">
        <v>48</v>
      </c>
      <c r="H3585" s="3" t="s">
        <v>17</v>
      </c>
      <c r="I3585" s="3" t="s">
        <v>13</v>
      </c>
      <c r="J3585" s="3">
        <v>425</v>
      </c>
      <c r="K3585" s="3">
        <v>65</v>
      </c>
      <c r="L3585" s="3">
        <v>0</v>
      </c>
      <c r="M3585" s="4">
        <f>PI()*(K3585/2)^2/1000+PI()*(L3585/2)^2/1000</f>
        <v>3.3183072403542191</v>
      </c>
      <c r="N3585" s="33">
        <v>0</v>
      </c>
      <c r="O3585" s="3">
        <v>2</v>
      </c>
      <c r="P3585" s="3">
        <v>4.3419999999999996</v>
      </c>
      <c r="Q3585" s="3">
        <v>8.0679999999999996</v>
      </c>
      <c r="R3585" s="3">
        <v>7.8789999999999996</v>
      </c>
      <c r="S3585" s="6">
        <v>0</v>
      </c>
      <c r="T3585" s="6">
        <f>R3585-S3585</f>
        <v>7.8789999999999996</v>
      </c>
      <c r="U3585" s="3">
        <v>7.8789999999999996</v>
      </c>
      <c r="V3585" s="6">
        <f>U3585-S3585</f>
        <v>7.8789999999999996</v>
      </c>
      <c r="W3585" s="6">
        <f>100 - (1 - (((U3585-T3585)/U3585)+(S3585/T3585)))*100</f>
        <v>0</v>
      </c>
      <c r="X3585" s="23">
        <v>7.992</v>
      </c>
      <c r="Y3585" s="13">
        <f>(X3585-U3585)/U3585*100</f>
        <v>1.4341921563650266</v>
      </c>
      <c r="Z3585" s="14">
        <f>IF(W3585&gt;10,"NA",Y3585)</f>
        <v>1.4341921563650266</v>
      </c>
    </row>
    <row r="3586" spans="1:26" ht="19" x14ac:dyDescent="0.25">
      <c r="A3586" s="23">
        <v>3585</v>
      </c>
      <c r="B3586" s="5" t="s">
        <v>0</v>
      </c>
      <c r="C3586" s="3" t="s">
        <v>51</v>
      </c>
      <c r="D3586" s="3" t="s">
        <v>51</v>
      </c>
      <c r="E3586" s="3" t="s">
        <v>48</v>
      </c>
      <c r="F3586" s="3" t="s">
        <v>18</v>
      </c>
      <c r="G3586" s="3">
        <v>48</v>
      </c>
      <c r="H3586" s="3" t="s">
        <v>17</v>
      </c>
      <c r="I3586" s="3" t="s">
        <v>13</v>
      </c>
      <c r="J3586" s="3">
        <v>425</v>
      </c>
      <c r="K3586" s="3">
        <v>65</v>
      </c>
      <c r="L3586" s="3">
        <v>0</v>
      </c>
      <c r="M3586" s="4">
        <f>PI()*(K3586/2)^2/1000+PI()*(L3586/2)^2/1000</f>
        <v>3.3183072403542191</v>
      </c>
      <c r="N3586" s="33">
        <v>0</v>
      </c>
      <c r="O3586" s="3">
        <v>3</v>
      </c>
      <c r="P3586" s="3">
        <v>4.6950000000000003</v>
      </c>
      <c r="Q3586" s="3">
        <v>4.7809999999999997</v>
      </c>
      <c r="R3586" s="3">
        <v>4.6289999999999996</v>
      </c>
      <c r="S3586" s="6">
        <v>0</v>
      </c>
      <c r="T3586" s="6">
        <f>R3586-S3586</f>
        <v>4.6289999999999996</v>
      </c>
      <c r="U3586" s="3">
        <v>4.657</v>
      </c>
      <c r="V3586" s="6">
        <f>U3586-S3586</f>
        <v>4.657</v>
      </c>
      <c r="W3586" s="6">
        <f>100 - (1 - (((U3586-T3586)/U3586)+(S3586/T3586)))*100</f>
        <v>0.60124543697661181</v>
      </c>
      <c r="X3586" s="23">
        <v>4.7709999999999999</v>
      </c>
      <c r="Y3586" s="13">
        <f>(X3586-U3586)/U3586*100</f>
        <v>2.4479278505475603</v>
      </c>
      <c r="Z3586" s="14">
        <f>IF(W3586&gt;10,"NA",Y3586)</f>
        <v>2.4479278505475603</v>
      </c>
    </row>
    <row r="3587" spans="1:26" ht="19" x14ac:dyDescent="0.25">
      <c r="A3587" s="23">
        <v>3586</v>
      </c>
      <c r="B3587" s="5" t="s">
        <v>0</v>
      </c>
      <c r="C3587" s="3" t="s">
        <v>51</v>
      </c>
      <c r="D3587" s="3" t="s">
        <v>51</v>
      </c>
      <c r="E3587" s="3" t="s">
        <v>48</v>
      </c>
      <c r="F3587" s="3" t="s">
        <v>18</v>
      </c>
      <c r="G3587" s="3">
        <v>48</v>
      </c>
      <c r="H3587" s="3" t="s">
        <v>17</v>
      </c>
      <c r="I3587" s="3" t="s">
        <v>13</v>
      </c>
      <c r="J3587" s="3">
        <v>425</v>
      </c>
      <c r="K3587" s="3">
        <v>65</v>
      </c>
      <c r="L3587" s="3">
        <v>0</v>
      </c>
      <c r="M3587" s="4">
        <f>PI()*(K3587/2)^2/1000+PI()*(L3587/2)^2/1000</f>
        <v>3.3183072403542191</v>
      </c>
      <c r="N3587" s="33">
        <v>0</v>
      </c>
      <c r="O3587" s="3">
        <v>4</v>
      </c>
      <c r="P3587" s="3">
        <v>5.6740000000000004</v>
      </c>
      <c r="Q3587" s="3">
        <v>8.2080000000000002</v>
      </c>
      <c r="R3587" s="3">
        <v>7.992</v>
      </c>
      <c r="S3587" s="6">
        <v>0</v>
      </c>
      <c r="T3587" s="6">
        <f>R3587-S3587</f>
        <v>7.992</v>
      </c>
      <c r="U3587" s="3">
        <v>7.992</v>
      </c>
      <c r="V3587" s="6">
        <f>U3587-S3587</f>
        <v>7.992</v>
      </c>
      <c r="W3587" s="6">
        <f>100 - (1 - (((U3587-T3587)/U3587)+(S3587/T3587)))*100</f>
        <v>0</v>
      </c>
      <c r="X3587" s="23">
        <v>8.1590000000000007</v>
      </c>
      <c r="Y3587" s="13">
        <f>(X3587-U3587)/U3587*100</f>
        <v>2.0895895895895982</v>
      </c>
      <c r="Z3587" s="14">
        <f>IF(W3587&gt;10,"NA",Y3587)</f>
        <v>2.0895895895895982</v>
      </c>
    </row>
    <row r="3588" spans="1:26" ht="19" x14ac:dyDescent="0.25">
      <c r="A3588" s="23">
        <v>3587</v>
      </c>
      <c r="B3588" s="5" t="s">
        <v>0</v>
      </c>
      <c r="C3588" s="3" t="s">
        <v>51</v>
      </c>
      <c r="D3588" s="3" t="s">
        <v>51</v>
      </c>
      <c r="E3588" s="3" t="s">
        <v>48</v>
      </c>
      <c r="F3588" s="3" t="s">
        <v>18</v>
      </c>
      <c r="G3588" s="3">
        <v>48</v>
      </c>
      <c r="H3588" s="3" t="s">
        <v>17</v>
      </c>
      <c r="I3588" s="3" t="s">
        <v>13</v>
      </c>
      <c r="J3588" s="3">
        <v>425</v>
      </c>
      <c r="K3588" s="3">
        <v>65</v>
      </c>
      <c r="L3588" s="3">
        <v>0</v>
      </c>
      <c r="M3588" s="4">
        <f>PI()*(K3588/2)^2/1000+PI()*(L3588/2)^2/1000</f>
        <v>3.3183072403542191</v>
      </c>
      <c r="N3588" s="33">
        <v>0</v>
      </c>
      <c r="O3588" s="3">
        <v>5</v>
      </c>
      <c r="P3588" s="3">
        <v>4.4240000000000004</v>
      </c>
      <c r="Q3588" s="3">
        <v>4.5910000000000002</v>
      </c>
      <c r="R3588" s="3">
        <v>4.4909999999999997</v>
      </c>
      <c r="S3588" s="6">
        <v>0</v>
      </c>
      <c r="T3588" s="6">
        <f>R3588-S3588</f>
        <v>4.4909999999999997</v>
      </c>
      <c r="U3588" s="3">
        <v>4.5229999999999997</v>
      </c>
      <c r="V3588" s="6">
        <f>U3588-S3588</f>
        <v>4.5229999999999997</v>
      </c>
      <c r="W3588" s="6">
        <f>100 - (1 - (((U3588-T3588)/U3588)+(S3588/T3588)))*100</f>
        <v>0.70749502542561515</v>
      </c>
      <c r="X3588" s="23">
        <v>4.6029999999999998</v>
      </c>
      <c r="Y3588" s="13">
        <f>(X3588-U3588)/U3588*100</f>
        <v>1.7687375635640081</v>
      </c>
      <c r="Z3588" s="14">
        <f>IF(W3588&gt;10,"NA",Y3588)</f>
        <v>1.7687375635640081</v>
      </c>
    </row>
    <row r="3589" spans="1:26" ht="19" x14ac:dyDescent="0.25">
      <c r="A3589" s="23">
        <v>3588</v>
      </c>
      <c r="B3589" s="5" t="s">
        <v>0</v>
      </c>
      <c r="C3589" s="3" t="s">
        <v>51</v>
      </c>
      <c r="D3589" s="3" t="s">
        <v>51</v>
      </c>
      <c r="E3589" s="3" t="s">
        <v>48</v>
      </c>
      <c r="F3589" s="3" t="s">
        <v>18</v>
      </c>
      <c r="G3589" s="3">
        <v>48</v>
      </c>
      <c r="H3589" s="3" t="s">
        <v>17</v>
      </c>
      <c r="I3589" s="3" t="s">
        <v>13</v>
      </c>
      <c r="J3589" s="3">
        <v>425</v>
      </c>
      <c r="K3589" s="3">
        <v>65</v>
      </c>
      <c r="L3589" s="3">
        <v>0</v>
      </c>
      <c r="M3589" s="4">
        <f>PI()*(K3589/2)^2/1000+PI()*(L3589/2)^2/1000</f>
        <v>3.3183072403542191</v>
      </c>
      <c r="N3589" s="33">
        <v>0</v>
      </c>
      <c r="O3589" s="3">
        <v>6</v>
      </c>
      <c r="P3589" s="3">
        <v>7.0949999999999998</v>
      </c>
      <c r="Q3589" s="3">
        <v>12.303000000000001</v>
      </c>
      <c r="R3589" s="3">
        <v>12.045999999999999</v>
      </c>
      <c r="S3589" s="6">
        <v>0</v>
      </c>
      <c r="T3589" s="6">
        <f>R3589-S3589</f>
        <v>12.045999999999999</v>
      </c>
      <c r="U3589" s="3">
        <v>12.129</v>
      </c>
      <c r="V3589" s="6">
        <f>U3589-S3589</f>
        <v>12.129</v>
      </c>
      <c r="W3589" s="6">
        <f>100 - (1 - (((U3589-T3589)/U3589)+(S3589/T3589)))*100</f>
        <v>0.68431033061257551</v>
      </c>
      <c r="X3589" s="23">
        <v>12.282999999999999</v>
      </c>
      <c r="Y3589" s="13">
        <f>(X3589-U3589)/U3589*100</f>
        <v>1.269684227883584</v>
      </c>
      <c r="Z3589" s="14">
        <f>IF(W3589&gt;10,"NA",Y3589)</f>
        <v>1.269684227883584</v>
      </c>
    </row>
    <row r="3590" spans="1:26" ht="19" x14ac:dyDescent="0.25">
      <c r="A3590" s="23">
        <v>3589</v>
      </c>
      <c r="B3590" s="5" t="s">
        <v>0</v>
      </c>
      <c r="C3590" s="3" t="s">
        <v>51</v>
      </c>
      <c r="D3590" s="3" t="s">
        <v>51</v>
      </c>
      <c r="E3590" s="3" t="s">
        <v>48</v>
      </c>
      <c r="F3590" s="3" t="s">
        <v>18</v>
      </c>
      <c r="G3590" s="3">
        <v>48</v>
      </c>
      <c r="H3590" s="3" t="s">
        <v>17</v>
      </c>
      <c r="I3590" s="3" t="s">
        <v>13</v>
      </c>
      <c r="J3590" s="3">
        <v>425</v>
      </c>
      <c r="K3590" s="3">
        <v>65</v>
      </c>
      <c r="L3590" s="3">
        <v>0</v>
      </c>
      <c r="M3590" s="4">
        <f>PI()*(K3590/2)^2/1000+PI()*(L3590/2)^2/1000</f>
        <v>3.3183072403542191</v>
      </c>
      <c r="N3590" s="33">
        <v>0</v>
      </c>
      <c r="O3590" s="3">
        <v>7</v>
      </c>
      <c r="P3590" s="3">
        <v>7.1340000000000003</v>
      </c>
      <c r="Q3590" s="3">
        <v>14.728</v>
      </c>
      <c r="R3590" s="3">
        <v>14.464</v>
      </c>
      <c r="S3590" s="6">
        <v>0</v>
      </c>
      <c r="T3590" s="6">
        <f>R3590-S3590</f>
        <v>14.464</v>
      </c>
      <c r="U3590" s="3">
        <v>14.464</v>
      </c>
      <c r="V3590" s="6">
        <f>U3590-S3590</f>
        <v>14.464</v>
      </c>
      <c r="W3590" s="6">
        <f>100 - (1 - (((U3590-T3590)/U3590)+(S3590/T3590)))*100</f>
        <v>0</v>
      </c>
      <c r="X3590" s="23">
        <v>14.715999999999999</v>
      </c>
      <c r="Y3590" s="13">
        <f>(X3590-U3590)/U3590*100</f>
        <v>1.7422566371681338</v>
      </c>
      <c r="Z3590" s="14">
        <f>IF(W3590&gt;10,"NA",Y3590)</f>
        <v>1.7422566371681338</v>
      </c>
    </row>
    <row r="3591" spans="1:26" ht="19" x14ac:dyDescent="0.25">
      <c r="A3591" s="23">
        <v>3590</v>
      </c>
      <c r="B3591" s="5" t="s">
        <v>0</v>
      </c>
      <c r="C3591" s="3" t="s">
        <v>51</v>
      </c>
      <c r="D3591" s="3" t="s">
        <v>51</v>
      </c>
      <c r="E3591" s="3" t="s">
        <v>48</v>
      </c>
      <c r="F3591" s="3" t="s">
        <v>18</v>
      </c>
      <c r="G3591" s="3">
        <v>48</v>
      </c>
      <c r="H3591" s="3" t="s">
        <v>17</v>
      </c>
      <c r="I3591" s="3" t="s">
        <v>13</v>
      </c>
      <c r="J3591" s="3">
        <v>425</v>
      </c>
      <c r="K3591" s="3">
        <v>65</v>
      </c>
      <c r="L3591" s="3">
        <v>0</v>
      </c>
      <c r="M3591" s="4">
        <f>PI()*(K3591/2)^2/1000+PI()*(L3591/2)^2/1000</f>
        <v>3.3183072403542191</v>
      </c>
      <c r="N3591" s="33">
        <v>0</v>
      </c>
      <c r="O3591" s="3">
        <v>8</v>
      </c>
      <c r="P3591" s="3">
        <v>4.8010000000000002</v>
      </c>
      <c r="Q3591" s="3">
        <v>5.8890000000000002</v>
      </c>
      <c r="R3591" s="3">
        <v>5.6639999999999997</v>
      </c>
      <c r="S3591" s="6">
        <v>0</v>
      </c>
      <c r="T3591" s="6">
        <f>R3591-S3591</f>
        <v>5.6639999999999997</v>
      </c>
      <c r="U3591" s="3">
        <v>5.6639999999999997</v>
      </c>
      <c r="V3591" s="6">
        <f>U3591-S3591</f>
        <v>5.6639999999999997</v>
      </c>
      <c r="W3591" s="6">
        <f>100 - (1 - (((U3591-T3591)/U3591)+(S3591/T3591)))*100</f>
        <v>0</v>
      </c>
      <c r="X3591" s="23">
        <v>5.8209999999999997</v>
      </c>
      <c r="Y3591" s="13">
        <f>(X3591-U3591)/U3591*100</f>
        <v>2.7718926553672323</v>
      </c>
      <c r="Z3591" s="14">
        <f>IF(W3591&gt;10,"NA",Y3591)</f>
        <v>2.7718926553672323</v>
      </c>
    </row>
    <row r="3592" spans="1:26" ht="19" x14ac:dyDescent="0.25">
      <c r="A3592" s="23">
        <v>3591</v>
      </c>
      <c r="B3592" s="5" t="s">
        <v>0</v>
      </c>
      <c r="C3592" s="3" t="s">
        <v>51</v>
      </c>
      <c r="D3592" s="3" t="s">
        <v>51</v>
      </c>
      <c r="E3592" s="3" t="s">
        <v>48</v>
      </c>
      <c r="F3592" s="3" t="s">
        <v>18</v>
      </c>
      <c r="G3592" s="3">
        <v>48</v>
      </c>
      <c r="H3592" s="3" t="s">
        <v>17</v>
      </c>
      <c r="I3592" s="3" t="s">
        <v>13</v>
      </c>
      <c r="J3592" s="3">
        <v>425</v>
      </c>
      <c r="K3592" s="3">
        <v>65</v>
      </c>
      <c r="L3592" s="3">
        <v>0</v>
      </c>
      <c r="M3592" s="4">
        <f>PI()*(K3592/2)^2/1000+PI()*(L3592/2)^2/1000</f>
        <v>3.3183072403542191</v>
      </c>
      <c r="N3592" s="33">
        <v>0</v>
      </c>
      <c r="O3592" s="3">
        <v>9</v>
      </c>
      <c r="P3592" s="3">
        <v>7.0309999999999997</v>
      </c>
      <c r="Q3592" s="3">
        <v>13.582000000000001</v>
      </c>
      <c r="R3592" s="3">
        <v>13.333</v>
      </c>
      <c r="S3592" s="6">
        <v>0</v>
      </c>
      <c r="T3592" s="6">
        <f>R3592-S3592</f>
        <v>13.333</v>
      </c>
      <c r="U3592" s="3">
        <v>13.333</v>
      </c>
      <c r="V3592" s="6">
        <f>U3592-S3592</f>
        <v>13.333</v>
      </c>
      <c r="W3592" s="6">
        <f>100 - (1 - (((U3592-T3592)/U3592)+(S3592/T3592)))*100</f>
        <v>0</v>
      </c>
      <c r="X3592" s="23">
        <v>13.507</v>
      </c>
      <c r="Y3592" s="13">
        <f>(X3592-U3592)/U3592*100</f>
        <v>1.3050326258156415</v>
      </c>
      <c r="Z3592" s="14">
        <f>IF(W3592&gt;10,"NA",Y3592)</f>
        <v>1.3050326258156415</v>
      </c>
    </row>
    <row r="3593" spans="1:26" ht="19" x14ac:dyDescent="0.25">
      <c r="A3593" s="23">
        <v>3592</v>
      </c>
      <c r="B3593" s="5" t="s">
        <v>0</v>
      </c>
      <c r="C3593" s="3" t="s">
        <v>51</v>
      </c>
      <c r="D3593" s="3" t="s">
        <v>51</v>
      </c>
      <c r="E3593" s="3" t="s">
        <v>48</v>
      </c>
      <c r="F3593" s="3" t="s">
        <v>18</v>
      </c>
      <c r="G3593" s="3">
        <v>48</v>
      </c>
      <c r="H3593" s="3" t="s">
        <v>17</v>
      </c>
      <c r="I3593" s="3" t="s">
        <v>13</v>
      </c>
      <c r="J3593" s="3">
        <v>425</v>
      </c>
      <c r="K3593" s="3">
        <v>65</v>
      </c>
      <c r="L3593" s="3">
        <v>0</v>
      </c>
      <c r="M3593" s="4">
        <f>PI()*(K3593/2)^2/1000+PI()*(L3593/2)^2/1000</f>
        <v>3.3183072403542191</v>
      </c>
      <c r="N3593" s="33">
        <v>0</v>
      </c>
      <c r="O3593" s="3">
        <v>10</v>
      </c>
      <c r="P3593" s="3">
        <v>6.1479999999999997</v>
      </c>
      <c r="Q3593" s="3">
        <v>9.3420000000000005</v>
      </c>
      <c r="R3593" s="3">
        <v>9.0990000000000002</v>
      </c>
      <c r="S3593" s="6">
        <v>0</v>
      </c>
      <c r="T3593" s="6">
        <f>R3593-S3593</f>
        <v>9.0990000000000002</v>
      </c>
      <c r="U3593" s="3">
        <v>9.0990000000000002</v>
      </c>
      <c r="V3593" s="6">
        <f>U3593-S3593</f>
        <v>9.0990000000000002</v>
      </c>
      <c r="W3593" s="6">
        <f>100 - (1 - (((U3593-T3593)/U3593)+(S3593/T3593)))*100</f>
        <v>0</v>
      </c>
      <c r="X3593" s="23">
        <v>9.2639999999999993</v>
      </c>
      <c r="Y3593" s="13">
        <f>(X3593-U3593)/U3593*100</f>
        <v>1.8133860863831095</v>
      </c>
      <c r="Z3593" s="14">
        <f>IF(W3593&gt;10,"NA",Y3593)</f>
        <v>1.8133860863831095</v>
      </c>
    </row>
    <row r="3594" spans="1:26" ht="19" x14ac:dyDescent="0.25">
      <c r="A3594" s="23">
        <v>3593</v>
      </c>
      <c r="B3594" s="5" t="s">
        <v>0</v>
      </c>
      <c r="C3594" s="3" t="s">
        <v>51</v>
      </c>
      <c r="D3594" s="3" t="s">
        <v>51</v>
      </c>
      <c r="E3594" s="3" t="s">
        <v>48</v>
      </c>
      <c r="F3594" s="3" t="s">
        <v>18</v>
      </c>
      <c r="G3594" s="3">
        <v>48</v>
      </c>
      <c r="H3594" s="3" t="s">
        <v>17</v>
      </c>
      <c r="I3594" s="3" t="s">
        <v>13</v>
      </c>
      <c r="J3594" s="3">
        <v>425</v>
      </c>
      <c r="K3594" s="3">
        <v>65</v>
      </c>
      <c r="L3594" s="3">
        <v>0</v>
      </c>
      <c r="M3594" s="4">
        <f>PI()*(K3594/2)^2/1000+PI()*(L3594/2)^2/1000</f>
        <v>3.3183072403542191</v>
      </c>
      <c r="N3594" s="33">
        <v>0</v>
      </c>
      <c r="O3594" s="3">
        <v>11</v>
      </c>
      <c r="P3594" s="3">
        <v>6.9909999999999997</v>
      </c>
      <c r="Q3594" s="3">
        <v>13.173</v>
      </c>
      <c r="R3594" s="3">
        <v>12.869</v>
      </c>
      <c r="S3594" s="6">
        <v>0</v>
      </c>
      <c r="T3594" s="6">
        <f>R3594-S3594</f>
        <v>12.869</v>
      </c>
      <c r="U3594" s="3">
        <v>12.869</v>
      </c>
      <c r="V3594" s="6">
        <f>U3594-S3594</f>
        <v>12.869</v>
      </c>
      <c r="W3594" s="6">
        <f>100 - (1 - (((U3594-T3594)/U3594)+(S3594/T3594)))*100</f>
        <v>0</v>
      </c>
      <c r="X3594" s="23">
        <v>13.129</v>
      </c>
      <c r="Y3594" s="13">
        <f>(X3594-U3594)/U3594*100</f>
        <v>2.0203590022534756</v>
      </c>
      <c r="Z3594" s="14">
        <f>IF(W3594&gt;10,"NA",Y3594)</f>
        <v>2.0203590022534756</v>
      </c>
    </row>
    <row r="3595" spans="1:26" ht="19" x14ac:dyDescent="0.25">
      <c r="A3595" s="23">
        <v>3594</v>
      </c>
      <c r="B3595" s="5" t="s">
        <v>0</v>
      </c>
      <c r="C3595" s="3" t="s">
        <v>51</v>
      </c>
      <c r="D3595" s="3" t="s">
        <v>51</v>
      </c>
      <c r="E3595" s="3" t="s">
        <v>47</v>
      </c>
      <c r="F3595" s="3" t="s">
        <v>18</v>
      </c>
      <c r="G3595" s="3">
        <v>49</v>
      </c>
      <c r="H3595" s="3" t="s">
        <v>17</v>
      </c>
      <c r="I3595" s="3" t="s">
        <v>31</v>
      </c>
      <c r="J3595" s="3">
        <v>396</v>
      </c>
      <c r="K3595" s="3">
        <v>35</v>
      </c>
      <c r="L3595" s="3">
        <v>0</v>
      </c>
      <c r="M3595" s="4">
        <f>PI()*(K3595/2)^2/1000+PI()*(L3595/2)^2/1000</f>
        <v>0.96211275016187414</v>
      </c>
      <c r="N3595" s="33">
        <v>0</v>
      </c>
      <c r="O3595" s="3">
        <v>1</v>
      </c>
      <c r="P3595" s="3">
        <v>3.831</v>
      </c>
      <c r="Q3595" s="3">
        <v>3.2719999999999998</v>
      </c>
      <c r="R3595" s="3">
        <v>3.1219999999999999</v>
      </c>
      <c r="S3595" s="6">
        <v>0</v>
      </c>
      <c r="T3595" s="6">
        <f>R3595-S3595</f>
        <v>3.1219999999999999</v>
      </c>
      <c r="U3595" s="6">
        <v>3.4969999999999999</v>
      </c>
      <c r="V3595" s="6">
        <f>U3595-S3595</f>
        <v>3.4969999999999999</v>
      </c>
      <c r="W3595" s="6">
        <f>100 - (1 - (((U3595-T3595)/U3595)+(S3595/T3595)))*100</f>
        <v>10.723477266228201</v>
      </c>
      <c r="X3595" s="23">
        <v>3.5129999999999999</v>
      </c>
      <c r="Y3595" s="13">
        <f>(X3595-U3595)/U3595*100</f>
        <v>0.45753503002573676</v>
      </c>
      <c r="Z3595" s="14" t="str">
        <f>IF(W3595&gt;10,"NA",Y3595)</f>
        <v>NA</v>
      </c>
    </row>
    <row r="3596" spans="1:26" ht="19" x14ac:dyDescent="0.25">
      <c r="A3596" s="23">
        <v>3595</v>
      </c>
      <c r="B3596" s="5" t="s">
        <v>0</v>
      </c>
      <c r="C3596" s="3" t="s">
        <v>51</v>
      </c>
      <c r="D3596" s="3" t="s">
        <v>51</v>
      </c>
      <c r="E3596" s="3" t="s">
        <v>47</v>
      </c>
      <c r="F3596" s="3" t="s">
        <v>18</v>
      </c>
      <c r="G3596" s="3">
        <v>49</v>
      </c>
      <c r="H3596" s="3" t="s">
        <v>17</v>
      </c>
      <c r="I3596" s="3" t="s">
        <v>31</v>
      </c>
      <c r="J3596" s="3">
        <v>396</v>
      </c>
      <c r="K3596" s="3">
        <v>35</v>
      </c>
      <c r="L3596" s="3">
        <v>0</v>
      </c>
      <c r="M3596" s="4">
        <f>PI()*(K3596/2)^2/1000+PI()*(L3596/2)^2/1000</f>
        <v>0.96211275016187414</v>
      </c>
      <c r="N3596" s="33">
        <v>0</v>
      </c>
      <c r="O3596" s="3">
        <v>2</v>
      </c>
      <c r="P3596" s="3">
        <v>4.7060000000000004</v>
      </c>
      <c r="Q3596" s="3">
        <v>6.0620000000000003</v>
      </c>
      <c r="R3596" s="3">
        <v>5.8719999999999999</v>
      </c>
      <c r="S3596" s="6">
        <v>0</v>
      </c>
      <c r="T3596" s="6">
        <f>R3596-S3596</f>
        <v>5.8719999999999999</v>
      </c>
      <c r="U3596" s="6">
        <f>T3596</f>
        <v>5.8719999999999999</v>
      </c>
      <c r="V3596" s="6">
        <f>U3596-S3596</f>
        <v>5.8719999999999999</v>
      </c>
      <c r="W3596" s="6">
        <f>100 - (1 - (((U3596-T3596)/U3596)+(S3596/T3596)))*100</f>
        <v>0</v>
      </c>
      <c r="X3596" s="23">
        <v>5.9740000000000002</v>
      </c>
      <c r="Y3596" s="13">
        <f>(X3596-U3596)/U3596*100</f>
        <v>1.7370572207084525</v>
      </c>
      <c r="Z3596" s="14">
        <f>IF(W3596&gt;10,"NA",Y3596)</f>
        <v>1.7370572207084525</v>
      </c>
    </row>
    <row r="3597" spans="1:26" ht="19" x14ac:dyDescent="0.25">
      <c r="A3597" s="23">
        <v>3596</v>
      </c>
      <c r="B3597" s="5" t="s">
        <v>0</v>
      </c>
      <c r="C3597" s="3" t="s">
        <v>51</v>
      </c>
      <c r="D3597" s="3" t="s">
        <v>51</v>
      </c>
      <c r="E3597" s="3" t="s">
        <v>47</v>
      </c>
      <c r="F3597" s="3" t="s">
        <v>18</v>
      </c>
      <c r="G3597" s="3">
        <v>49</v>
      </c>
      <c r="H3597" s="3" t="s">
        <v>17</v>
      </c>
      <c r="I3597" s="3" t="s">
        <v>31</v>
      </c>
      <c r="J3597" s="3">
        <v>396</v>
      </c>
      <c r="K3597" s="3">
        <v>35</v>
      </c>
      <c r="L3597" s="3">
        <v>0</v>
      </c>
      <c r="M3597" s="4">
        <f>PI()*(K3597/2)^2/1000+PI()*(L3597/2)^2/1000</f>
        <v>0.96211275016187414</v>
      </c>
      <c r="N3597" s="33">
        <v>0</v>
      </c>
      <c r="O3597" s="3">
        <v>3</v>
      </c>
      <c r="P3597" s="3">
        <v>4.867</v>
      </c>
      <c r="Q3597" s="3">
        <v>7.2859999999999996</v>
      </c>
      <c r="R3597" s="3">
        <v>7.149</v>
      </c>
      <c r="S3597" s="6">
        <v>0</v>
      </c>
      <c r="T3597" s="6">
        <f>R3597-S3597</f>
        <v>7.149</v>
      </c>
      <c r="U3597" s="6">
        <v>7.1619999999999999</v>
      </c>
      <c r="V3597" s="6">
        <f>U3597-S3597</f>
        <v>7.1619999999999999</v>
      </c>
      <c r="W3597" s="6">
        <f>100 - (1 - (((U3597-T3597)/U3597)+(S3597/T3597)))*100</f>
        <v>0.1815135437028772</v>
      </c>
      <c r="X3597" s="23">
        <v>7.2779999999999996</v>
      </c>
      <c r="Y3597" s="13">
        <f>(X3597-U3597)/U3597*100</f>
        <v>1.6196593130410453</v>
      </c>
      <c r="Z3597" s="14">
        <f>IF(W3597&gt;10,"NA",Y3597)</f>
        <v>1.6196593130410453</v>
      </c>
    </row>
    <row r="3598" spans="1:26" ht="19" x14ac:dyDescent="0.25">
      <c r="A3598" s="23">
        <v>3597</v>
      </c>
      <c r="B3598" s="5" t="s">
        <v>0</v>
      </c>
      <c r="C3598" s="3" t="s">
        <v>51</v>
      </c>
      <c r="D3598" s="3" t="s">
        <v>51</v>
      </c>
      <c r="E3598" s="3" t="s">
        <v>47</v>
      </c>
      <c r="F3598" s="3" t="s">
        <v>18</v>
      </c>
      <c r="G3598" s="3">
        <v>49</v>
      </c>
      <c r="H3598" s="3" t="s">
        <v>17</v>
      </c>
      <c r="I3598" s="3" t="s">
        <v>31</v>
      </c>
      <c r="J3598" s="3">
        <v>396</v>
      </c>
      <c r="K3598" s="3">
        <v>35</v>
      </c>
      <c r="L3598" s="3">
        <v>0</v>
      </c>
      <c r="M3598" s="4">
        <f>PI()*(K3598/2)^2/1000+PI()*(L3598/2)^2/1000</f>
        <v>0.96211275016187414</v>
      </c>
      <c r="N3598" s="33">
        <v>0</v>
      </c>
      <c r="O3598" s="3">
        <v>4</v>
      </c>
      <c r="P3598" s="3">
        <v>3.7759999999999998</v>
      </c>
      <c r="Q3598" s="3">
        <v>5.64</v>
      </c>
      <c r="R3598" s="3">
        <v>5.4930000000000003</v>
      </c>
      <c r="S3598" s="6">
        <v>0</v>
      </c>
      <c r="T3598" s="6">
        <f>R3598-S3598</f>
        <v>5.4930000000000003</v>
      </c>
      <c r="U3598" s="6">
        <f>T3598</f>
        <v>5.4930000000000003</v>
      </c>
      <c r="V3598" s="6">
        <f>U3598-S3598</f>
        <v>5.4930000000000003</v>
      </c>
      <c r="W3598" s="6">
        <f>100 - (1 - (((U3598-T3598)/U3598)+(S3598/T3598)))*100</f>
        <v>0</v>
      </c>
      <c r="X3598" s="23">
        <v>5.585</v>
      </c>
      <c r="Y3598" s="13">
        <f>(X3598-U3598)/U3598*100</f>
        <v>1.674858911341701</v>
      </c>
      <c r="Z3598" s="14">
        <f>IF(W3598&gt;10,"NA",Y3598)</f>
        <v>1.674858911341701</v>
      </c>
    </row>
    <row r="3599" spans="1:26" ht="19" x14ac:dyDescent="0.25">
      <c r="A3599" s="23">
        <v>3598</v>
      </c>
      <c r="B3599" s="5" t="s">
        <v>0</v>
      </c>
      <c r="C3599" s="3" t="s">
        <v>51</v>
      </c>
      <c r="D3599" s="3" t="s">
        <v>51</v>
      </c>
      <c r="E3599" s="3" t="s">
        <v>47</v>
      </c>
      <c r="F3599" s="3" t="s">
        <v>18</v>
      </c>
      <c r="G3599" s="3">
        <v>49</v>
      </c>
      <c r="H3599" s="3" t="s">
        <v>17</v>
      </c>
      <c r="I3599" s="3" t="s">
        <v>31</v>
      </c>
      <c r="J3599" s="3">
        <v>396</v>
      </c>
      <c r="K3599" s="3">
        <v>35</v>
      </c>
      <c r="L3599" s="3">
        <v>0</v>
      </c>
      <c r="M3599" s="4">
        <f>PI()*(K3599/2)^2/1000+PI()*(L3599/2)^2/1000</f>
        <v>0.96211275016187414</v>
      </c>
      <c r="N3599" s="33">
        <v>0</v>
      </c>
      <c r="O3599" s="3">
        <v>5</v>
      </c>
      <c r="P3599" s="3">
        <v>5.7080000000000002</v>
      </c>
      <c r="Q3599" s="3">
        <v>8.6010000000000009</v>
      </c>
      <c r="R3599" s="3">
        <v>8.3919999999999995</v>
      </c>
      <c r="S3599" s="6">
        <v>0</v>
      </c>
      <c r="T3599" s="6">
        <f>R3599-S3599</f>
        <v>8.3919999999999995</v>
      </c>
      <c r="U3599" s="6">
        <f>T3599</f>
        <v>8.3919999999999995</v>
      </c>
      <c r="V3599" s="6">
        <f>U3599-S3599</f>
        <v>8.3919999999999995</v>
      </c>
      <c r="W3599" s="6">
        <f>100 - (1 - (((U3599-T3599)/U3599)+(S3599/T3599)))*100</f>
        <v>0</v>
      </c>
      <c r="X3599" s="23">
        <v>8.5229999999999997</v>
      </c>
      <c r="Y3599" s="13">
        <f>(X3599-U3599)/U3599*100</f>
        <v>1.5610104861773146</v>
      </c>
      <c r="Z3599" s="14">
        <f>IF(W3599&gt;10,"NA",Y3599)</f>
        <v>1.5610104861773146</v>
      </c>
    </row>
    <row r="3600" spans="1:26" ht="19" x14ac:dyDescent="0.25">
      <c r="A3600" s="23">
        <v>3599</v>
      </c>
      <c r="B3600" s="5" t="s">
        <v>0</v>
      </c>
      <c r="C3600" s="3" t="s">
        <v>51</v>
      </c>
      <c r="D3600" s="3" t="s">
        <v>51</v>
      </c>
      <c r="E3600" s="3" t="s">
        <v>47</v>
      </c>
      <c r="F3600" s="3" t="s">
        <v>18</v>
      </c>
      <c r="G3600" s="3">
        <v>49</v>
      </c>
      <c r="H3600" s="3" t="s">
        <v>17</v>
      </c>
      <c r="I3600" s="3" t="s">
        <v>31</v>
      </c>
      <c r="J3600" s="3">
        <v>396</v>
      </c>
      <c r="K3600" s="3">
        <v>35</v>
      </c>
      <c r="L3600" s="3">
        <v>0</v>
      </c>
      <c r="M3600" s="4">
        <f>PI()*(K3600/2)^2/1000+PI()*(L3600/2)^2/1000</f>
        <v>0.96211275016187414</v>
      </c>
      <c r="N3600" s="33">
        <v>0</v>
      </c>
      <c r="O3600" s="3">
        <v>6</v>
      </c>
      <c r="P3600" s="3">
        <v>5.91</v>
      </c>
      <c r="Q3600" s="3">
        <v>9.3970000000000002</v>
      </c>
      <c r="R3600" s="3">
        <v>9.1539999999999999</v>
      </c>
      <c r="S3600" s="6">
        <v>0</v>
      </c>
      <c r="T3600" s="6">
        <f>R3600-S3600</f>
        <v>9.1539999999999999</v>
      </c>
      <c r="U3600" s="6">
        <f>T3600</f>
        <v>9.1539999999999999</v>
      </c>
      <c r="V3600" s="6">
        <f>U3600-S3600</f>
        <v>9.1539999999999999</v>
      </c>
      <c r="W3600" s="6">
        <f>100 - (1 - (((U3600-T3600)/U3600)+(S3600/T3600)))*100</f>
        <v>0</v>
      </c>
      <c r="X3600" s="23">
        <v>9.3219999999999992</v>
      </c>
      <c r="Y3600" s="13">
        <f>(X3600-U3600)/U3600*100</f>
        <v>1.8352632728861618</v>
      </c>
      <c r="Z3600" s="14">
        <f>IF(W3600&gt;10,"NA",Y3600)</f>
        <v>1.8352632728861618</v>
      </c>
    </row>
    <row r="3601" spans="1:26" ht="19" x14ac:dyDescent="0.25">
      <c r="A3601" s="23">
        <v>3600</v>
      </c>
      <c r="B3601" s="5" t="s">
        <v>0</v>
      </c>
      <c r="C3601" s="3" t="s">
        <v>51</v>
      </c>
      <c r="D3601" s="3" t="s">
        <v>51</v>
      </c>
      <c r="E3601" s="3" t="s">
        <v>47</v>
      </c>
      <c r="F3601" s="3" t="s">
        <v>18</v>
      </c>
      <c r="G3601" s="3">
        <v>49</v>
      </c>
      <c r="H3601" s="3" t="s">
        <v>17</v>
      </c>
      <c r="I3601" s="3" t="s">
        <v>31</v>
      </c>
      <c r="J3601" s="3">
        <v>396</v>
      </c>
      <c r="K3601" s="3">
        <v>35</v>
      </c>
      <c r="L3601" s="3">
        <v>0</v>
      </c>
      <c r="M3601" s="4">
        <f>PI()*(K3601/2)^2/1000+PI()*(L3601/2)^2/1000</f>
        <v>0.96211275016187414</v>
      </c>
      <c r="N3601" s="33">
        <v>0</v>
      </c>
      <c r="O3601" s="3">
        <v>7</v>
      </c>
      <c r="P3601" s="3">
        <v>5.2089999999999996</v>
      </c>
      <c r="Q3601" s="3">
        <v>8.2080000000000002</v>
      </c>
      <c r="R3601" s="3">
        <v>8.077</v>
      </c>
      <c r="S3601" s="6">
        <v>0</v>
      </c>
      <c r="T3601" s="6">
        <f>R3601-S3601</f>
        <v>8.077</v>
      </c>
      <c r="U3601" s="6">
        <f>T3601</f>
        <v>8.077</v>
      </c>
      <c r="V3601" s="6">
        <f>U3601-S3601</f>
        <v>8.077</v>
      </c>
      <c r="W3601" s="6">
        <f>100 - (1 - (((U3601-T3601)/U3601)+(S3601/T3601)))*100</f>
        <v>0</v>
      </c>
      <c r="X3601" s="23">
        <v>8.1920000000000002</v>
      </c>
      <c r="Y3601" s="13">
        <f>(X3601-U3601)/U3601*100</f>
        <v>1.423795963847966</v>
      </c>
      <c r="Z3601" s="14">
        <f>IF(W3601&gt;10,"NA",Y3601)</f>
        <v>1.423795963847966</v>
      </c>
    </row>
    <row r="3602" spans="1:26" ht="19" x14ac:dyDescent="0.25">
      <c r="A3602" s="23">
        <v>3601</v>
      </c>
      <c r="B3602" s="5" t="s">
        <v>0</v>
      </c>
      <c r="C3602" s="3" t="s">
        <v>51</v>
      </c>
      <c r="D3602" s="3" t="s">
        <v>51</v>
      </c>
      <c r="E3602" s="3" t="s">
        <v>47</v>
      </c>
      <c r="F3602" s="3" t="s">
        <v>18</v>
      </c>
      <c r="G3602" s="3">
        <v>49</v>
      </c>
      <c r="H3602" s="3" t="s">
        <v>17</v>
      </c>
      <c r="I3602" s="3" t="s">
        <v>31</v>
      </c>
      <c r="J3602" s="3">
        <v>396</v>
      </c>
      <c r="K3602" s="3">
        <v>35</v>
      </c>
      <c r="L3602" s="3">
        <v>0</v>
      </c>
      <c r="M3602" s="4">
        <f>PI()*(K3602/2)^2/1000+PI()*(L3602/2)^2/1000</f>
        <v>0.96211275016187414</v>
      </c>
      <c r="N3602" s="33">
        <v>0</v>
      </c>
      <c r="O3602" s="3">
        <v>8</v>
      </c>
      <c r="P3602" s="3">
        <v>3.2130000000000001</v>
      </c>
      <c r="Q3602" s="3">
        <v>4.077</v>
      </c>
      <c r="R3602" s="3">
        <v>3.9860000000000002</v>
      </c>
      <c r="S3602" s="6">
        <v>0</v>
      </c>
      <c r="T3602" s="6">
        <f>R3602-S3602</f>
        <v>3.9860000000000002</v>
      </c>
      <c r="U3602" s="6">
        <f>T3602</f>
        <v>3.9860000000000002</v>
      </c>
      <c r="V3602" s="6">
        <f>U3602-S3602</f>
        <v>3.9860000000000002</v>
      </c>
      <c r="W3602" s="6">
        <f>100 - (1 - (((U3602-T3602)/U3602)+(S3602/T3602)))*100</f>
        <v>0</v>
      </c>
      <c r="X3602" s="23">
        <v>4.0129999999999999</v>
      </c>
      <c r="Y3602" s="13">
        <f>(X3602-U3602)/U3602*100</f>
        <v>0.67737079779226517</v>
      </c>
      <c r="Z3602" s="14">
        <f>IF(W3602&gt;10,"NA",Y3602)</f>
        <v>0.67737079779226517</v>
      </c>
    </row>
    <row r="3603" spans="1:26" ht="19" x14ac:dyDescent="0.25">
      <c r="A3603" s="23">
        <v>3602</v>
      </c>
      <c r="B3603" s="5" t="s">
        <v>0</v>
      </c>
      <c r="C3603" s="3" t="s">
        <v>51</v>
      </c>
      <c r="D3603" s="3" t="s">
        <v>51</v>
      </c>
      <c r="E3603" s="3" t="s">
        <v>47</v>
      </c>
      <c r="F3603" s="3" t="s">
        <v>18</v>
      </c>
      <c r="G3603" s="3">
        <v>49</v>
      </c>
      <c r="H3603" s="3" t="s">
        <v>17</v>
      </c>
      <c r="I3603" s="3" t="s">
        <v>31</v>
      </c>
      <c r="J3603" s="3">
        <v>396</v>
      </c>
      <c r="K3603" s="3">
        <v>35</v>
      </c>
      <c r="L3603" s="3">
        <v>0</v>
      </c>
      <c r="M3603" s="4">
        <f>PI()*(K3603/2)^2/1000+PI()*(L3603/2)^2/1000</f>
        <v>0.96211275016187414</v>
      </c>
      <c r="N3603" s="33">
        <v>0</v>
      </c>
      <c r="O3603" s="3">
        <v>9</v>
      </c>
      <c r="P3603" s="3">
        <v>3.6869999999999998</v>
      </c>
      <c r="Q3603" s="3">
        <v>5.5629999999999997</v>
      </c>
      <c r="R3603" s="3">
        <v>5.4429999999999996</v>
      </c>
      <c r="S3603" s="6">
        <v>0</v>
      </c>
      <c r="T3603" s="6">
        <f>R3603-S3603</f>
        <v>5.4429999999999996</v>
      </c>
      <c r="U3603" s="6">
        <f>T3603</f>
        <v>5.4429999999999996</v>
      </c>
      <c r="V3603" s="6">
        <f>U3603-S3603</f>
        <v>5.4429999999999996</v>
      </c>
      <c r="W3603" s="6">
        <f>100 - (1 - (((U3603-T3603)/U3603)+(S3603/T3603)))*100</f>
        <v>0</v>
      </c>
      <c r="X3603" s="23">
        <v>5.4790000000000001</v>
      </c>
      <c r="Y3603" s="13">
        <f>(X3603-U3603)/U3603*100</f>
        <v>0.66139996325556638</v>
      </c>
      <c r="Z3603" s="14">
        <f>IF(W3603&gt;10,"NA",Y3603)</f>
        <v>0.66139996325556638</v>
      </c>
    </row>
    <row r="3604" spans="1:26" ht="19" x14ac:dyDescent="0.25">
      <c r="A3604" s="23">
        <v>3603</v>
      </c>
      <c r="B3604" s="5" t="s">
        <v>0</v>
      </c>
      <c r="C3604" s="3" t="s">
        <v>51</v>
      </c>
      <c r="D3604" s="3" t="s">
        <v>51</v>
      </c>
      <c r="E3604" s="3" t="s">
        <v>47</v>
      </c>
      <c r="F3604" s="3" t="s">
        <v>18</v>
      </c>
      <c r="G3604" s="3">
        <v>49</v>
      </c>
      <c r="H3604" s="3" t="s">
        <v>17</v>
      </c>
      <c r="I3604" s="3" t="s">
        <v>31</v>
      </c>
      <c r="J3604" s="3">
        <v>396</v>
      </c>
      <c r="K3604" s="3">
        <v>35</v>
      </c>
      <c r="L3604" s="3">
        <v>0</v>
      </c>
      <c r="M3604" s="4">
        <f>PI()*(K3604/2)^2/1000+PI()*(L3604/2)^2/1000</f>
        <v>0.96211275016187414</v>
      </c>
      <c r="N3604" s="33">
        <v>0</v>
      </c>
      <c r="O3604" s="3">
        <v>10</v>
      </c>
      <c r="P3604" s="3">
        <v>4.0289999999999999</v>
      </c>
      <c r="Q3604" s="3">
        <v>5.1340000000000003</v>
      </c>
      <c r="R3604" s="3">
        <v>4.9649999999999999</v>
      </c>
      <c r="S3604" s="6">
        <v>0</v>
      </c>
      <c r="T3604" s="6">
        <f>R3604-S3604</f>
        <v>4.9649999999999999</v>
      </c>
      <c r="U3604" s="6">
        <f>T3604</f>
        <v>4.9649999999999999</v>
      </c>
      <c r="V3604" s="6">
        <f>U3604-S3604</f>
        <v>4.9649999999999999</v>
      </c>
      <c r="W3604" s="6">
        <f>100 - (1 - (((U3604-T3604)/U3604)+(S3604/T3604)))*100</f>
        <v>0</v>
      </c>
      <c r="X3604" s="23">
        <v>4.9909999999999997</v>
      </c>
      <c r="Y3604" s="13">
        <f>(X3604-U3604)/U3604*100</f>
        <v>0.52366565961731726</v>
      </c>
      <c r="Z3604" s="14">
        <f>IF(W3604&gt;10,"NA",Y3604)</f>
        <v>0.52366565961731726</v>
      </c>
    </row>
    <row r="3605" spans="1:26" ht="19" x14ac:dyDescent="0.25">
      <c r="A3605" s="23">
        <v>3604</v>
      </c>
      <c r="B3605" s="5" t="s">
        <v>0</v>
      </c>
      <c r="C3605" s="3" t="s">
        <v>51</v>
      </c>
      <c r="D3605" s="3" t="s">
        <v>51</v>
      </c>
      <c r="E3605" s="3" t="s">
        <v>47</v>
      </c>
      <c r="F3605" s="3" t="s">
        <v>18</v>
      </c>
      <c r="G3605" s="3">
        <v>49</v>
      </c>
      <c r="H3605" s="3" t="s">
        <v>17</v>
      </c>
      <c r="I3605" s="3" t="s">
        <v>31</v>
      </c>
      <c r="J3605" s="3">
        <v>396</v>
      </c>
      <c r="K3605" s="3">
        <v>35</v>
      </c>
      <c r="L3605" s="3">
        <v>0</v>
      </c>
      <c r="M3605" s="4">
        <f>PI()*(K3605/2)^2/1000+PI()*(L3605/2)^2/1000</f>
        <v>0.96211275016187414</v>
      </c>
      <c r="N3605" s="33">
        <v>0</v>
      </c>
      <c r="O3605" s="3">
        <v>11</v>
      </c>
      <c r="P3605" s="3">
        <v>4.3600000000000003</v>
      </c>
      <c r="Q3605" s="3">
        <v>5.5739999999999998</v>
      </c>
      <c r="R3605" s="3">
        <v>5.46</v>
      </c>
      <c r="S3605" s="6">
        <v>0</v>
      </c>
      <c r="T3605" s="6">
        <f>R3605-S3605</f>
        <v>5.46</v>
      </c>
      <c r="U3605" s="6">
        <f>T3605</f>
        <v>5.46</v>
      </c>
      <c r="V3605" s="6">
        <f>U3605-S3605</f>
        <v>5.46</v>
      </c>
      <c r="W3605" s="6">
        <f>100 - (1 - (((U3605-T3605)/U3605)+(S3605/T3605)))*100</f>
        <v>0</v>
      </c>
      <c r="X3605" s="23">
        <v>5.5469999999999997</v>
      </c>
      <c r="Y3605" s="13">
        <f>(X3605-U3605)/U3605*100</f>
        <v>1.5934065934065889</v>
      </c>
      <c r="Z3605" s="14">
        <f>IF(W3605&gt;10,"NA",Y3605)</f>
        <v>1.5934065934065889</v>
      </c>
    </row>
    <row r="3606" spans="1:26" ht="19" x14ac:dyDescent="0.25">
      <c r="A3606" s="23">
        <v>3605</v>
      </c>
      <c r="B3606" s="5" t="s">
        <v>0</v>
      </c>
      <c r="C3606" s="3" t="s">
        <v>51</v>
      </c>
      <c r="D3606" s="3" t="s">
        <v>51</v>
      </c>
      <c r="E3606" s="3" t="s">
        <v>47</v>
      </c>
      <c r="F3606" s="3" t="s">
        <v>18</v>
      </c>
      <c r="G3606" s="3">
        <v>49</v>
      </c>
      <c r="H3606" s="3" t="s">
        <v>17</v>
      </c>
      <c r="I3606" s="3" t="s">
        <v>31</v>
      </c>
      <c r="J3606" s="3">
        <v>396</v>
      </c>
      <c r="K3606" s="3">
        <v>35</v>
      </c>
      <c r="L3606" s="3">
        <v>0</v>
      </c>
      <c r="M3606" s="4">
        <f>PI()*(K3606/2)^2/1000+PI()*(L3606/2)^2/1000</f>
        <v>0.96211275016187414</v>
      </c>
      <c r="N3606" s="33">
        <v>0</v>
      </c>
      <c r="O3606" s="3">
        <v>12</v>
      </c>
      <c r="P3606" s="3">
        <v>4.524</v>
      </c>
      <c r="Q3606" s="3">
        <v>7.2309999999999999</v>
      </c>
      <c r="R3606" s="3">
        <v>7.0810000000000004</v>
      </c>
      <c r="S3606" s="6">
        <v>0</v>
      </c>
      <c r="T3606" s="6">
        <f>R3606-S3606</f>
        <v>7.0810000000000004</v>
      </c>
      <c r="U3606" s="6">
        <f>T3606</f>
        <v>7.0810000000000004</v>
      </c>
      <c r="V3606" s="6">
        <f>U3606-S3606</f>
        <v>7.0810000000000004</v>
      </c>
      <c r="W3606" s="6">
        <f>100 - (1 - (((U3606-T3606)/U3606)+(S3606/T3606)))*100</f>
        <v>0</v>
      </c>
      <c r="X3606" s="23">
        <v>7.2030000000000003</v>
      </c>
      <c r="Y3606" s="13">
        <f>(X3606-U3606)/U3606*100</f>
        <v>1.7229204914560075</v>
      </c>
      <c r="Z3606" s="14">
        <f>IF(W3606&gt;10,"NA",Y3606)</f>
        <v>1.7229204914560075</v>
      </c>
    </row>
    <row r="3607" spans="1:26" ht="19" x14ac:dyDescent="0.25">
      <c r="A3607" s="23">
        <v>3606</v>
      </c>
      <c r="B3607" s="5" t="s">
        <v>0</v>
      </c>
      <c r="C3607" s="3" t="s">
        <v>51</v>
      </c>
      <c r="D3607" s="3" t="s">
        <v>51</v>
      </c>
      <c r="E3607" s="3" t="s">
        <v>47</v>
      </c>
      <c r="F3607" s="3" t="s">
        <v>18</v>
      </c>
      <c r="G3607" s="3">
        <v>50</v>
      </c>
      <c r="H3607" s="3" t="s">
        <v>9</v>
      </c>
      <c r="I3607" s="3" t="s">
        <v>36</v>
      </c>
      <c r="J3607" s="3">
        <v>424</v>
      </c>
      <c r="K3607" s="3">
        <v>35</v>
      </c>
      <c r="L3607" s="3">
        <v>0</v>
      </c>
      <c r="M3607" s="4">
        <f>PI()*(K3607/2)^2/1000+PI()*(L3607/2)^2/1000</f>
        <v>0.96211275016187414</v>
      </c>
      <c r="N3607" s="33">
        <v>0</v>
      </c>
      <c r="O3607" s="3">
        <v>1</v>
      </c>
      <c r="P3607" s="3">
        <v>7.0739999999999998</v>
      </c>
      <c r="Q3607" s="3">
        <v>13.276</v>
      </c>
      <c r="R3607" s="3">
        <v>12.785</v>
      </c>
      <c r="S3607" s="6">
        <v>0</v>
      </c>
      <c r="T3607" s="6">
        <f>R3607-S3607</f>
        <v>12.785</v>
      </c>
      <c r="U3607" s="3">
        <v>12.862</v>
      </c>
      <c r="V3607" s="6">
        <f>U3607-S3607</f>
        <v>12.862</v>
      </c>
      <c r="W3607" s="6">
        <f>100 - (1 - (((U3607-T3607)/U3607)+(S3607/T3607)))*100</f>
        <v>0.59866272741409432</v>
      </c>
      <c r="X3607" s="23">
        <v>13.076000000000001</v>
      </c>
      <c r="Y3607" s="13">
        <f>(X3607-U3607)/U3607*100</f>
        <v>1.6638158917742218</v>
      </c>
      <c r="Z3607" s="14">
        <f>IF(W3607&gt;10,"NA",Y3607)</f>
        <v>1.6638158917742218</v>
      </c>
    </row>
    <row r="3608" spans="1:26" ht="19" x14ac:dyDescent="0.25">
      <c r="A3608" s="23">
        <v>3607</v>
      </c>
      <c r="B3608" s="5" t="s">
        <v>0</v>
      </c>
      <c r="C3608" s="3" t="s">
        <v>51</v>
      </c>
      <c r="D3608" s="3" t="s">
        <v>51</v>
      </c>
      <c r="E3608" s="3" t="s">
        <v>47</v>
      </c>
      <c r="F3608" s="3" t="s">
        <v>18</v>
      </c>
      <c r="G3608" s="3">
        <v>50</v>
      </c>
      <c r="H3608" s="3" t="s">
        <v>9</v>
      </c>
      <c r="I3608" s="3" t="s">
        <v>36</v>
      </c>
      <c r="J3608" s="3">
        <v>424</v>
      </c>
      <c r="K3608" s="3">
        <v>35</v>
      </c>
      <c r="L3608" s="3">
        <v>0</v>
      </c>
      <c r="M3608" s="4">
        <f>PI()*(K3608/2)^2/1000+PI()*(L3608/2)^2/1000</f>
        <v>0.96211275016187414</v>
      </c>
      <c r="N3608" s="33">
        <v>0</v>
      </c>
      <c r="O3608" s="3">
        <v>2</v>
      </c>
      <c r="P3608" s="3">
        <v>3.8220000000000001</v>
      </c>
      <c r="Q3608" s="3">
        <v>3.7730000000000001</v>
      </c>
      <c r="R3608" s="3">
        <v>3.6269999999999998</v>
      </c>
      <c r="S3608" s="6">
        <v>0</v>
      </c>
      <c r="T3608" s="6">
        <f>R3608-S3608</f>
        <v>3.6269999999999998</v>
      </c>
      <c r="U3608" s="3">
        <v>3.7429999999999999</v>
      </c>
      <c r="V3608" s="6">
        <f>U3608-S3608</f>
        <v>3.7429999999999999</v>
      </c>
      <c r="W3608" s="6">
        <f>100 - (1 - (((U3608-T3608)/U3608)+(S3608/T3608)))*100</f>
        <v>3.099118354261293</v>
      </c>
      <c r="X3608" s="23">
        <v>3.8039999999999998</v>
      </c>
      <c r="Y3608" s="13">
        <f>(X3608-U3608)/U3608*100</f>
        <v>1.6297087897408482</v>
      </c>
      <c r="Z3608" s="14">
        <f>IF(W3608&gt;10,"NA",Y3608)</f>
        <v>1.6297087897408482</v>
      </c>
    </row>
    <row r="3609" spans="1:26" ht="19" x14ac:dyDescent="0.25">
      <c r="A3609" s="23">
        <v>3608</v>
      </c>
      <c r="B3609" s="5" t="s">
        <v>0</v>
      </c>
      <c r="C3609" s="3" t="s">
        <v>51</v>
      </c>
      <c r="D3609" s="3" t="s">
        <v>51</v>
      </c>
      <c r="E3609" s="3" t="s">
        <v>47</v>
      </c>
      <c r="F3609" s="3" t="s">
        <v>18</v>
      </c>
      <c r="G3609" s="3">
        <v>50</v>
      </c>
      <c r="H3609" s="3" t="s">
        <v>9</v>
      </c>
      <c r="I3609" s="3" t="s">
        <v>36</v>
      </c>
      <c r="J3609" s="3">
        <v>424</v>
      </c>
      <c r="K3609" s="3">
        <v>35</v>
      </c>
      <c r="L3609" s="3">
        <v>0</v>
      </c>
      <c r="M3609" s="4">
        <f>PI()*(K3609/2)^2/1000+PI()*(L3609/2)^2/1000</f>
        <v>0.96211275016187414</v>
      </c>
      <c r="N3609" s="33">
        <v>0</v>
      </c>
      <c r="O3609" s="3">
        <v>3</v>
      </c>
      <c r="P3609" s="3">
        <v>4.5670000000000002</v>
      </c>
      <c r="Q3609" s="3">
        <v>8.9830000000000005</v>
      </c>
      <c r="R3609" s="3">
        <v>8.7520000000000007</v>
      </c>
      <c r="S3609" s="6">
        <v>0</v>
      </c>
      <c r="T3609" s="6">
        <f>R3609-S3609</f>
        <v>8.7520000000000007</v>
      </c>
      <c r="U3609" s="3">
        <v>8.8680000000000003</v>
      </c>
      <c r="V3609" s="6">
        <f>U3609-S3609</f>
        <v>8.8680000000000003</v>
      </c>
      <c r="W3609" s="6">
        <f>100 - (1 - (((U3609-T3609)/U3609)+(S3609/T3609)))*100</f>
        <v>1.3080739738385176</v>
      </c>
      <c r="X3609" s="23">
        <v>8.9489999999999998</v>
      </c>
      <c r="Y3609" s="13">
        <f>(X3609-U3609)/U3609*100</f>
        <v>0.91339648173206478</v>
      </c>
      <c r="Z3609" s="14">
        <f>IF(W3609&gt;10,"NA",Y3609)</f>
        <v>0.91339648173206478</v>
      </c>
    </row>
    <row r="3610" spans="1:26" ht="19" x14ac:dyDescent="0.25">
      <c r="A3610" s="23">
        <v>3609</v>
      </c>
      <c r="B3610" s="5" t="s">
        <v>0</v>
      </c>
      <c r="C3610" s="3" t="s">
        <v>51</v>
      </c>
      <c r="D3610" s="3" t="s">
        <v>51</v>
      </c>
      <c r="E3610" s="3" t="s">
        <v>47</v>
      </c>
      <c r="F3610" s="3" t="s">
        <v>18</v>
      </c>
      <c r="G3610" s="3">
        <v>50</v>
      </c>
      <c r="H3610" s="3" t="s">
        <v>9</v>
      </c>
      <c r="I3610" s="3" t="s">
        <v>36</v>
      </c>
      <c r="J3610" s="3">
        <v>424</v>
      </c>
      <c r="K3610" s="3">
        <v>35</v>
      </c>
      <c r="L3610" s="3">
        <v>0</v>
      </c>
      <c r="M3610" s="4">
        <f>PI()*(K3610/2)^2/1000+PI()*(L3610/2)^2/1000</f>
        <v>0.96211275016187414</v>
      </c>
      <c r="N3610" s="33">
        <v>0</v>
      </c>
      <c r="O3610" s="3">
        <v>4</v>
      </c>
      <c r="P3610" s="3">
        <v>6.7839999999999998</v>
      </c>
      <c r="Q3610" s="3">
        <v>13.1</v>
      </c>
      <c r="R3610" s="3">
        <v>12.802</v>
      </c>
      <c r="S3610" s="6">
        <v>0</v>
      </c>
      <c r="T3610" s="6">
        <f>R3610-S3610</f>
        <v>12.802</v>
      </c>
      <c r="U3610" s="3">
        <v>12.837</v>
      </c>
      <c r="V3610" s="6">
        <f>U3610-S3610</f>
        <v>12.837</v>
      </c>
      <c r="W3610" s="6">
        <f>100 - (1 - (((U3610-T3610)/U3610)+(S3610/T3610)))*100</f>
        <v>0.27264937290644298</v>
      </c>
      <c r="X3610" s="23">
        <v>13.048</v>
      </c>
      <c r="Y3610" s="13">
        <f>(X3610-U3610)/U3610*100</f>
        <v>1.6436862195216975</v>
      </c>
      <c r="Z3610" s="14">
        <f>IF(W3610&gt;10,"NA",Y3610)</f>
        <v>1.6436862195216975</v>
      </c>
    </row>
    <row r="3611" spans="1:26" ht="19" x14ac:dyDescent="0.25">
      <c r="A3611" s="23">
        <v>3610</v>
      </c>
      <c r="B3611" s="5" t="s">
        <v>0</v>
      </c>
      <c r="C3611" s="3" t="s">
        <v>51</v>
      </c>
      <c r="D3611" s="3" t="s">
        <v>51</v>
      </c>
      <c r="E3611" s="3" t="s">
        <v>47</v>
      </c>
      <c r="F3611" s="3" t="s">
        <v>18</v>
      </c>
      <c r="G3611" s="3">
        <v>50</v>
      </c>
      <c r="H3611" s="3" t="s">
        <v>9</v>
      </c>
      <c r="I3611" s="3" t="s">
        <v>36</v>
      </c>
      <c r="J3611" s="3">
        <v>424</v>
      </c>
      <c r="K3611" s="3">
        <v>35</v>
      </c>
      <c r="L3611" s="3">
        <v>0</v>
      </c>
      <c r="M3611" s="4">
        <f>PI()*(K3611/2)^2/1000+PI()*(L3611/2)^2/1000</f>
        <v>0.96211275016187414</v>
      </c>
      <c r="N3611" s="33">
        <v>0</v>
      </c>
      <c r="O3611" s="3">
        <v>5</v>
      </c>
      <c r="P3611" s="3">
        <v>6.2549999999999999</v>
      </c>
      <c r="Q3611" s="3">
        <v>10.159000000000001</v>
      </c>
      <c r="R3611" s="3">
        <v>9.8789999999999996</v>
      </c>
      <c r="S3611" s="6">
        <v>0</v>
      </c>
      <c r="T3611" s="6">
        <f>R3611-S3611</f>
        <v>9.8789999999999996</v>
      </c>
      <c r="U3611" s="3">
        <v>9.8930000000000007</v>
      </c>
      <c r="V3611" s="6">
        <f>U3611-S3611</f>
        <v>9.8930000000000007</v>
      </c>
      <c r="W3611" s="6">
        <f>100 - (1 - (((U3611-T3611)/U3611)+(S3611/T3611)))*100</f>
        <v>0.14151420196098741</v>
      </c>
      <c r="X3611" s="23">
        <v>10.048</v>
      </c>
      <c r="Y3611" s="13">
        <f>(X3611-U3611)/U3611*100</f>
        <v>1.5667643788537282</v>
      </c>
      <c r="Z3611" s="14">
        <f>IF(W3611&gt;10,"NA",Y3611)</f>
        <v>1.5667643788537282</v>
      </c>
    </row>
    <row r="3612" spans="1:26" ht="19" x14ac:dyDescent="0.25">
      <c r="A3612" s="23">
        <v>3611</v>
      </c>
      <c r="B3612" s="5" t="s">
        <v>0</v>
      </c>
      <c r="C3612" s="3" t="s">
        <v>51</v>
      </c>
      <c r="D3612" s="3" t="s">
        <v>51</v>
      </c>
      <c r="E3612" s="3" t="s">
        <v>47</v>
      </c>
      <c r="F3612" s="3" t="s">
        <v>18</v>
      </c>
      <c r="G3612" s="3">
        <v>50</v>
      </c>
      <c r="H3612" s="3" t="s">
        <v>9</v>
      </c>
      <c r="I3612" s="3" t="s">
        <v>36</v>
      </c>
      <c r="J3612" s="3">
        <v>424</v>
      </c>
      <c r="K3612" s="3">
        <v>35</v>
      </c>
      <c r="L3612" s="3">
        <v>0</v>
      </c>
      <c r="M3612" s="4">
        <f>PI()*(K3612/2)^2/1000+PI()*(L3612/2)^2/1000</f>
        <v>0.96211275016187414</v>
      </c>
      <c r="N3612" s="33">
        <v>0</v>
      </c>
      <c r="O3612" s="3">
        <v>6</v>
      </c>
      <c r="P3612" s="3">
        <v>6.9</v>
      </c>
      <c r="Q3612" s="3">
        <v>12.432</v>
      </c>
      <c r="R3612" s="3">
        <v>12.141999999999999</v>
      </c>
      <c r="S3612" s="6">
        <v>0</v>
      </c>
      <c r="T3612" s="6">
        <f>R3612-S3612</f>
        <v>12.141999999999999</v>
      </c>
      <c r="U3612" s="3">
        <v>12.206</v>
      </c>
      <c r="V3612" s="6">
        <f>U3612-S3612</f>
        <v>12.206</v>
      </c>
      <c r="W3612" s="6">
        <f>100 - (1 - (((U3612-T3612)/U3612)+(S3612/T3612)))*100</f>
        <v>0.52433229559233041</v>
      </c>
      <c r="X3612" s="23">
        <v>12.365</v>
      </c>
      <c r="Y3612" s="13">
        <f>(X3612-U3612)/U3612*100</f>
        <v>1.3026380468622045</v>
      </c>
      <c r="Z3612" s="14">
        <f>IF(W3612&gt;10,"NA",Y3612)</f>
        <v>1.3026380468622045</v>
      </c>
    </row>
    <row r="3613" spans="1:26" ht="19" x14ac:dyDescent="0.25">
      <c r="A3613" s="23">
        <v>3612</v>
      </c>
      <c r="B3613" s="5" t="s">
        <v>0</v>
      </c>
      <c r="C3613" s="3" t="s">
        <v>51</v>
      </c>
      <c r="D3613" s="3" t="s">
        <v>51</v>
      </c>
      <c r="E3613" s="3" t="s">
        <v>47</v>
      </c>
      <c r="F3613" s="3" t="s">
        <v>18</v>
      </c>
      <c r="G3613" s="3">
        <v>50</v>
      </c>
      <c r="H3613" s="3" t="s">
        <v>9</v>
      </c>
      <c r="I3613" s="3" t="s">
        <v>36</v>
      </c>
      <c r="J3613" s="3">
        <v>424</v>
      </c>
      <c r="K3613" s="3">
        <v>35</v>
      </c>
      <c r="L3613" s="3">
        <v>0</v>
      </c>
      <c r="M3613" s="4">
        <f>PI()*(K3613/2)^2/1000+PI()*(L3613/2)^2/1000</f>
        <v>0.96211275016187414</v>
      </c>
      <c r="N3613" s="33">
        <v>0</v>
      </c>
      <c r="O3613" s="3">
        <v>7</v>
      </c>
      <c r="P3613" s="3">
        <v>6.9969999999999999</v>
      </c>
      <c r="Q3613" s="3">
        <v>15.103999999999999</v>
      </c>
      <c r="R3613" s="3">
        <v>14.718</v>
      </c>
      <c r="S3613" s="6">
        <v>0</v>
      </c>
      <c r="T3613" s="6">
        <f>R3613-S3613</f>
        <v>14.718</v>
      </c>
      <c r="U3613" s="3">
        <v>14.726000000000001</v>
      </c>
      <c r="V3613" s="6">
        <f>U3613-S3613</f>
        <v>14.726000000000001</v>
      </c>
      <c r="W3613" s="6">
        <f>100 - (1 - (((U3613-T3613)/U3613)+(S3613/T3613)))*100</f>
        <v>5.4325682466398462E-2</v>
      </c>
      <c r="X3613" s="23">
        <v>14.928000000000001</v>
      </c>
      <c r="Y3613" s="13">
        <f>(X3613-U3613)/U3613*100</f>
        <v>1.3717234822762456</v>
      </c>
      <c r="Z3613" s="14">
        <f>IF(W3613&gt;10,"NA",Y3613)</f>
        <v>1.3717234822762456</v>
      </c>
    </row>
    <row r="3614" spans="1:26" ht="19" x14ac:dyDescent="0.25">
      <c r="A3614" s="23">
        <v>3613</v>
      </c>
      <c r="B3614" s="5" t="s">
        <v>0</v>
      </c>
      <c r="C3614" s="3" t="s">
        <v>51</v>
      </c>
      <c r="D3614" s="3" t="s">
        <v>51</v>
      </c>
      <c r="E3614" s="3" t="s">
        <v>47</v>
      </c>
      <c r="F3614" s="3" t="s">
        <v>18</v>
      </c>
      <c r="G3614" s="3">
        <v>50</v>
      </c>
      <c r="H3614" s="3" t="s">
        <v>9</v>
      </c>
      <c r="I3614" s="3" t="s">
        <v>36</v>
      </c>
      <c r="J3614" s="3">
        <v>424</v>
      </c>
      <c r="K3614" s="3">
        <v>35</v>
      </c>
      <c r="L3614" s="3">
        <v>0</v>
      </c>
      <c r="M3614" s="4">
        <f>PI()*(K3614/2)^2/1000+PI()*(L3614/2)^2/1000</f>
        <v>0.96211275016187414</v>
      </c>
      <c r="N3614" s="33">
        <v>0</v>
      </c>
      <c r="O3614" s="3">
        <v>8</v>
      </c>
      <c r="P3614" s="3">
        <v>5.0789999999999997</v>
      </c>
      <c r="Q3614" s="3">
        <v>6.8970000000000002</v>
      </c>
      <c r="R3614" s="3">
        <v>6.702</v>
      </c>
      <c r="S3614" s="6">
        <v>0</v>
      </c>
      <c r="T3614" s="6">
        <f>R3614-S3614</f>
        <v>6.702</v>
      </c>
      <c r="U3614" s="3">
        <v>6.9260000000000002</v>
      </c>
      <c r="V3614" s="6">
        <f>U3614-S3614</f>
        <v>6.9260000000000002</v>
      </c>
      <c r="W3614" s="6">
        <f>100 - (1 - (((U3614-T3614)/U3614)+(S3614/T3614)))*100</f>
        <v>3.2341900086630062</v>
      </c>
      <c r="X3614" s="23">
        <v>6.9969999999999999</v>
      </c>
      <c r="Y3614" s="13">
        <f>(X3614-U3614)/U3614*100</f>
        <v>1.0251227259601461</v>
      </c>
      <c r="Z3614" s="14">
        <f>IF(W3614&gt;10,"NA",Y3614)</f>
        <v>1.0251227259601461</v>
      </c>
    </row>
    <row r="3615" spans="1:26" ht="19" x14ac:dyDescent="0.25">
      <c r="A3615" s="23">
        <v>3614</v>
      </c>
      <c r="B3615" s="5" t="s">
        <v>0</v>
      </c>
      <c r="C3615" s="3" t="s">
        <v>51</v>
      </c>
      <c r="D3615" s="3" t="s">
        <v>51</v>
      </c>
      <c r="E3615" s="3" t="s">
        <v>47</v>
      </c>
      <c r="F3615" s="3" t="s">
        <v>18</v>
      </c>
      <c r="G3615" s="3">
        <v>50</v>
      </c>
      <c r="H3615" s="3" t="s">
        <v>9</v>
      </c>
      <c r="I3615" s="3" t="s">
        <v>36</v>
      </c>
      <c r="J3615" s="3">
        <v>424</v>
      </c>
      <c r="K3615" s="3">
        <v>35</v>
      </c>
      <c r="L3615" s="3">
        <v>0</v>
      </c>
      <c r="M3615" s="4">
        <f>PI()*(K3615/2)^2/1000+PI()*(L3615/2)^2/1000</f>
        <v>0.96211275016187414</v>
      </c>
      <c r="N3615" s="33">
        <v>0</v>
      </c>
      <c r="O3615" s="3">
        <v>9</v>
      </c>
      <c r="P3615" s="3">
        <v>6.9050000000000002</v>
      </c>
      <c r="Q3615" s="3">
        <v>12.45</v>
      </c>
      <c r="R3615" s="3">
        <v>12.179</v>
      </c>
      <c r="S3615" s="6">
        <v>0</v>
      </c>
      <c r="T3615" s="6">
        <f>R3615-S3615</f>
        <v>12.179</v>
      </c>
      <c r="U3615" s="3">
        <v>12.198</v>
      </c>
      <c r="V3615" s="6">
        <f>U3615-S3615</f>
        <v>12.198</v>
      </c>
      <c r="W3615" s="6">
        <f>100 - (1 - (((U3615-T3615)/U3615)+(S3615/T3615)))*100</f>
        <v>0.15576323987539809</v>
      </c>
      <c r="X3615" s="23">
        <v>12.422000000000001</v>
      </c>
      <c r="Y3615" s="13">
        <f>(X3615-U3615)/U3615*100</f>
        <v>1.8363666174782765</v>
      </c>
      <c r="Z3615" s="14">
        <f>IF(W3615&gt;10,"NA",Y3615)</f>
        <v>1.8363666174782765</v>
      </c>
    </row>
    <row r="3616" spans="1:26" ht="19" x14ac:dyDescent="0.25">
      <c r="A3616" s="23">
        <v>3615</v>
      </c>
      <c r="B3616" s="5" t="s">
        <v>0</v>
      </c>
      <c r="C3616" s="3" t="s">
        <v>51</v>
      </c>
      <c r="D3616" s="3" t="s">
        <v>51</v>
      </c>
      <c r="E3616" s="3" t="s">
        <v>47</v>
      </c>
      <c r="F3616" s="3" t="s">
        <v>18</v>
      </c>
      <c r="G3616" s="3">
        <v>50</v>
      </c>
      <c r="H3616" s="3" t="s">
        <v>9</v>
      </c>
      <c r="I3616" s="3" t="s">
        <v>36</v>
      </c>
      <c r="J3616" s="3">
        <v>424</v>
      </c>
      <c r="K3616" s="3">
        <v>35</v>
      </c>
      <c r="L3616" s="3">
        <v>0</v>
      </c>
      <c r="M3616" s="4">
        <f>PI()*(K3616/2)^2/1000+PI()*(L3616/2)^2/1000</f>
        <v>0.96211275016187414</v>
      </c>
      <c r="N3616" s="33">
        <v>0</v>
      </c>
      <c r="O3616" s="3">
        <v>10</v>
      </c>
      <c r="P3616" s="3">
        <v>6.0380000000000003</v>
      </c>
      <c r="Q3616" s="3">
        <v>10.145</v>
      </c>
      <c r="R3616" s="3">
        <v>9.859</v>
      </c>
      <c r="S3616" s="6">
        <v>0</v>
      </c>
      <c r="T3616" s="6">
        <f>R3616-S3616</f>
        <v>9.859</v>
      </c>
      <c r="U3616" s="3">
        <v>9.9</v>
      </c>
      <c r="V3616" s="6">
        <f>U3616-S3616</f>
        <v>9.9</v>
      </c>
      <c r="W3616" s="6">
        <f>100 - (1 - (((U3616-T3616)/U3616)+(S3616/T3616)))*100</f>
        <v>0.41414141414142591</v>
      </c>
      <c r="X3616" s="23">
        <v>10.084</v>
      </c>
      <c r="Y3616" s="13">
        <f>(X3616-U3616)/U3616*100</f>
        <v>1.858585858585851</v>
      </c>
      <c r="Z3616" s="14">
        <f>IF(W3616&gt;10,"NA",Y3616)</f>
        <v>1.858585858585851</v>
      </c>
    </row>
    <row r="3617" spans="1:26" ht="19" x14ac:dyDescent="0.25">
      <c r="A3617" s="23">
        <v>3616</v>
      </c>
      <c r="B3617" s="5" t="s">
        <v>0</v>
      </c>
      <c r="C3617" s="3" t="s">
        <v>51</v>
      </c>
      <c r="D3617" s="3" t="s">
        <v>51</v>
      </c>
      <c r="E3617" s="3" t="s">
        <v>47</v>
      </c>
      <c r="F3617" s="3" t="s">
        <v>18</v>
      </c>
      <c r="G3617" s="3">
        <v>50</v>
      </c>
      <c r="H3617" s="3" t="s">
        <v>9</v>
      </c>
      <c r="I3617" s="3" t="s">
        <v>36</v>
      </c>
      <c r="J3617" s="3">
        <v>424</v>
      </c>
      <c r="K3617" s="3">
        <v>35</v>
      </c>
      <c r="L3617" s="3">
        <v>0</v>
      </c>
      <c r="M3617" s="4">
        <f>PI()*(K3617/2)^2/1000+PI()*(L3617/2)^2/1000</f>
        <v>0.96211275016187414</v>
      </c>
      <c r="N3617" s="33">
        <v>0</v>
      </c>
      <c r="O3617" s="3">
        <v>11</v>
      </c>
      <c r="P3617" s="3">
        <v>6.53</v>
      </c>
      <c r="Q3617" s="3">
        <v>14.564</v>
      </c>
      <c r="R3617" s="3">
        <v>14.211</v>
      </c>
      <c r="S3617" s="6">
        <v>0</v>
      </c>
      <c r="T3617" s="6">
        <f>R3617-S3617</f>
        <v>14.211</v>
      </c>
      <c r="U3617" s="3">
        <v>14.279</v>
      </c>
      <c r="V3617" s="6">
        <f>U3617-S3617</f>
        <v>14.279</v>
      </c>
      <c r="W3617" s="6">
        <f>100 - (1 - (((U3617-T3617)/U3617)+(S3617/T3617)))*100</f>
        <v>0.47622382519783457</v>
      </c>
      <c r="X3617" s="23">
        <v>14.436999999999999</v>
      </c>
      <c r="Y3617" s="13">
        <f>(X3617-U3617)/U3617*100</f>
        <v>1.1065200644302786</v>
      </c>
      <c r="Z3617" s="14">
        <f>IF(W3617&gt;10,"NA",Y3617)</f>
        <v>1.1065200644302786</v>
      </c>
    </row>
    <row r="3618" spans="1:26" ht="19" x14ac:dyDescent="0.25">
      <c r="A3618" s="23">
        <v>3617</v>
      </c>
      <c r="B3618" s="5" t="s">
        <v>0</v>
      </c>
      <c r="C3618" s="3" t="s">
        <v>51</v>
      </c>
      <c r="D3618" s="3" t="s">
        <v>51</v>
      </c>
      <c r="E3618" s="3" t="s">
        <v>47</v>
      </c>
      <c r="F3618" s="3" t="s">
        <v>18</v>
      </c>
      <c r="G3618" s="3">
        <v>50</v>
      </c>
      <c r="H3618" s="3" t="s">
        <v>17</v>
      </c>
      <c r="I3618" s="3" t="s">
        <v>36</v>
      </c>
      <c r="J3618" s="3">
        <v>424</v>
      </c>
      <c r="K3618" s="3">
        <v>35</v>
      </c>
      <c r="L3618" s="3">
        <v>0</v>
      </c>
      <c r="M3618" s="4">
        <f>PI()*(K3618/2)^2/1000+PI()*(L3618/2)^2/1000</f>
        <v>0.96211275016187414</v>
      </c>
      <c r="N3618" s="33">
        <v>0</v>
      </c>
      <c r="O3618" s="3">
        <v>1</v>
      </c>
      <c r="P3618" s="3">
        <v>4.5140000000000002</v>
      </c>
      <c r="Q3618" s="3">
        <v>6.3159999999999998</v>
      </c>
      <c r="R3618" s="3">
        <v>6.0730000000000004</v>
      </c>
      <c r="S3618" s="6">
        <v>0</v>
      </c>
      <c r="T3618" s="6">
        <f>R3618-S3618</f>
        <v>6.0730000000000004</v>
      </c>
      <c r="U3618" s="3">
        <v>6.0730000000000004</v>
      </c>
      <c r="V3618" s="6">
        <f>U3618-S3618</f>
        <v>6.0730000000000004</v>
      </c>
      <c r="W3618" s="6">
        <f>100 - (1 - (((U3618-T3618)/U3618)+(S3618/T3618)))*100</f>
        <v>0</v>
      </c>
      <c r="X3618" s="23">
        <v>6.2030000000000003</v>
      </c>
      <c r="Y3618" s="13">
        <f>(X3618-U3618)/U3618*100</f>
        <v>2.140622427136504</v>
      </c>
      <c r="Z3618" s="14">
        <f>IF(W3618&gt;10,"NA",Y3618)</f>
        <v>2.140622427136504</v>
      </c>
    </row>
    <row r="3619" spans="1:26" ht="19" x14ac:dyDescent="0.25">
      <c r="A3619" s="23">
        <v>3618</v>
      </c>
      <c r="B3619" s="5" t="s">
        <v>0</v>
      </c>
      <c r="C3619" s="3" t="s">
        <v>51</v>
      </c>
      <c r="D3619" s="3" t="s">
        <v>51</v>
      </c>
      <c r="E3619" s="3" t="s">
        <v>47</v>
      </c>
      <c r="F3619" s="3" t="s">
        <v>18</v>
      </c>
      <c r="G3619" s="3">
        <v>50</v>
      </c>
      <c r="H3619" s="3" t="s">
        <v>17</v>
      </c>
      <c r="I3619" s="3" t="s">
        <v>36</v>
      </c>
      <c r="J3619" s="3">
        <v>424</v>
      </c>
      <c r="K3619" s="3">
        <v>35</v>
      </c>
      <c r="L3619" s="3">
        <v>0</v>
      </c>
      <c r="M3619" s="4">
        <f>PI()*(K3619/2)^2/1000+PI()*(L3619/2)^2/1000</f>
        <v>0.96211275016187414</v>
      </c>
      <c r="N3619" s="33">
        <v>0</v>
      </c>
      <c r="O3619" s="3">
        <v>2</v>
      </c>
      <c r="P3619" s="3">
        <v>6.0860000000000003</v>
      </c>
      <c r="Q3619" s="3">
        <v>10.035</v>
      </c>
      <c r="R3619" s="3">
        <v>9.7550000000000008</v>
      </c>
      <c r="S3619" s="6">
        <v>0</v>
      </c>
      <c r="T3619" s="6">
        <f>R3619-S3619</f>
        <v>9.7550000000000008</v>
      </c>
      <c r="U3619" s="3">
        <v>9.7550000000000008</v>
      </c>
      <c r="V3619" s="6">
        <f>U3619-S3619</f>
        <v>9.7550000000000008</v>
      </c>
      <c r="W3619" s="6">
        <f>100 - (1 - (((U3619-T3619)/U3619)+(S3619/T3619)))*100</f>
        <v>0</v>
      </c>
      <c r="X3619" s="23">
        <v>9.9939999999999998</v>
      </c>
      <c r="Y3619" s="13">
        <f>(X3619-U3619)/U3619*100</f>
        <v>2.4500256278831261</v>
      </c>
      <c r="Z3619" s="14">
        <f>IF(W3619&gt;10,"NA",Y3619)</f>
        <v>2.4500256278831261</v>
      </c>
    </row>
    <row r="3620" spans="1:26" ht="19" x14ac:dyDescent="0.25">
      <c r="A3620" s="23">
        <v>3619</v>
      </c>
      <c r="B3620" s="5" t="s">
        <v>0</v>
      </c>
      <c r="C3620" s="3" t="s">
        <v>51</v>
      </c>
      <c r="D3620" s="3" t="s">
        <v>51</v>
      </c>
      <c r="E3620" s="3" t="s">
        <v>47</v>
      </c>
      <c r="F3620" s="3" t="s">
        <v>18</v>
      </c>
      <c r="G3620" s="3">
        <v>50</v>
      </c>
      <c r="H3620" s="3" t="s">
        <v>17</v>
      </c>
      <c r="I3620" s="3" t="s">
        <v>36</v>
      </c>
      <c r="J3620" s="3">
        <v>424</v>
      </c>
      <c r="K3620" s="3">
        <v>35</v>
      </c>
      <c r="L3620" s="3">
        <v>0</v>
      </c>
      <c r="M3620" s="4">
        <f>PI()*(K3620/2)^2/1000+PI()*(L3620/2)^2/1000</f>
        <v>0.96211275016187414</v>
      </c>
      <c r="N3620" s="33">
        <v>0</v>
      </c>
      <c r="O3620" s="3">
        <v>3</v>
      </c>
      <c r="P3620" s="3">
        <v>2.7639999999999998</v>
      </c>
      <c r="Q3620" s="3">
        <v>2.242</v>
      </c>
      <c r="R3620" s="3">
        <v>2.0670000000000002</v>
      </c>
      <c r="S3620" s="6">
        <v>0</v>
      </c>
      <c r="T3620" s="6">
        <f>R3620-S3620</f>
        <v>2.0670000000000002</v>
      </c>
      <c r="U3620" s="3">
        <v>2.1320000000000001</v>
      </c>
      <c r="V3620" s="6">
        <f>U3620-S3620</f>
        <v>2.1320000000000001</v>
      </c>
      <c r="W3620" s="6">
        <f>100 - (1 - (((U3620-T3620)/U3620)+(S3620/T3620)))*100</f>
        <v>3.0487804878048763</v>
      </c>
      <c r="X3620" s="23">
        <v>2.1669999999999998</v>
      </c>
      <c r="Y3620" s="13">
        <f>(X3620-U3620)/U3620*100</f>
        <v>1.64165103189492</v>
      </c>
      <c r="Z3620" s="14">
        <f>IF(W3620&gt;10,"NA",Y3620)</f>
        <v>1.64165103189492</v>
      </c>
    </row>
    <row r="3621" spans="1:26" ht="19" x14ac:dyDescent="0.25">
      <c r="A3621" s="23">
        <v>3620</v>
      </c>
      <c r="B3621" s="5" t="s">
        <v>0</v>
      </c>
      <c r="C3621" s="3" t="s">
        <v>51</v>
      </c>
      <c r="D3621" s="3" t="s">
        <v>51</v>
      </c>
      <c r="E3621" s="3" t="s">
        <v>47</v>
      </c>
      <c r="F3621" s="3" t="s">
        <v>18</v>
      </c>
      <c r="G3621" s="3">
        <v>50</v>
      </c>
      <c r="H3621" s="3" t="s">
        <v>17</v>
      </c>
      <c r="I3621" s="3" t="s">
        <v>36</v>
      </c>
      <c r="J3621" s="3">
        <v>424</v>
      </c>
      <c r="K3621" s="3">
        <v>35</v>
      </c>
      <c r="L3621" s="3">
        <v>0</v>
      </c>
      <c r="M3621" s="4">
        <f>PI()*(K3621/2)^2/1000+PI()*(L3621/2)^2/1000</f>
        <v>0.96211275016187414</v>
      </c>
      <c r="N3621" s="33">
        <v>0</v>
      </c>
      <c r="O3621" s="3">
        <v>4</v>
      </c>
      <c r="P3621" s="3">
        <v>4.0910000000000002</v>
      </c>
      <c r="Q3621" s="3">
        <v>4.8470000000000004</v>
      </c>
      <c r="R3621" s="3">
        <v>4.6539999999999999</v>
      </c>
      <c r="S3621" s="6">
        <v>0</v>
      </c>
      <c r="T3621" s="6">
        <f>R3621-S3621</f>
        <v>4.6539999999999999</v>
      </c>
      <c r="U3621" s="3">
        <v>4.6539999999999999</v>
      </c>
      <c r="V3621" s="6">
        <f>U3621-S3621</f>
        <v>4.6539999999999999</v>
      </c>
      <c r="W3621" s="6">
        <f>100 - (1 - (((U3621-T3621)/U3621)+(S3621/T3621)))*100</f>
        <v>0</v>
      </c>
      <c r="X3621" s="23">
        <v>4.7450000000000001</v>
      </c>
      <c r="Y3621" s="13">
        <f>(X3621-U3621)/U3621*100</f>
        <v>1.9553072625698367</v>
      </c>
      <c r="Z3621" s="14">
        <f>IF(W3621&gt;10,"NA",Y3621)</f>
        <v>1.9553072625698367</v>
      </c>
    </row>
    <row r="3622" spans="1:26" ht="19" x14ac:dyDescent="0.25">
      <c r="A3622" s="23">
        <v>3621</v>
      </c>
      <c r="B3622" s="5" t="s">
        <v>0</v>
      </c>
      <c r="C3622" s="3" t="s">
        <v>51</v>
      </c>
      <c r="D3622" s="3" t="s">
        <v>51</v>
      </c>
      <c r="E3622" s="3" t="s">
        <v>47</v>
      </c>
      <c r="F3622" s="3" t="s">
        <v>18</v>
      </c>
      <c r="G3622" s="3">
        <v>50</v>
      </c>
      <c r="H3622" s="3" t="s">
        <v>17</v>
      </c>
      <c r="I3622" s="3" t="s">
        <v>36</v>
      </c>
      <c r="J3622" s="3">
        <v>424</v>
      </c>
      <c r="K3622" s="3">
        <v>35</v>
      </c>
      <c r="L3622" s="3">
        <v>0</v>
      </c>
      <c r="M3622" s="4">
        <f>PI()*(K3622/2)^2/1000+PI()*(L3622/2)^2/1000</f>
        <v>0.96211275016187414</v>
      </c>
      <c r="N3622" s="33">
        <v>0</v>
      </c>
      <c r="O3622" s="3">
        <v>5</v>
      </c>
      <c r="P3622" s="3">
        <v>7.4729999999999999</v>
      </c>
      <c r="Q3622" s="3">
        <v>17.254999999999999</v>
      </c>
      <c r="R3622" s="3">
        <v>16.925999999999998</v>
      </c>
      <c r="S3622" s="6">
        <v>0</v>
      </c>
      <c r="T3622" s="6">
        <f>R3622-S3622</f>
        <v>16.925999999999998</v>
      </c>
      <c r="U3622" s="3">
        <v>16.925999999999998</v>
      </c>
      <c r="V3622" s="6">
        <f>U3622-S3622</f>
        <v>16.925999999999998</v>
      </c>
      <c r="W3622" s="6">
        <f>100 - (1 - (((U3622-T3622)/U3622)+(S3622/T3622)))*100</f>
        <v>0</v>
      </c>
      <c r="X3622" s="23">
        <v>17.335999999999999</v>
      </c>
      <c r="Y3622" s="13">
        <f>(X3622-U3622)/U3622*100</f>
        <v>2.4223088739217782</v>
      </c>
      <c r="Z3622" s="14">
        <f>IF(W3622&gt;10,"NA",Y3622)</f>
        <v>2.4223088739217782</v>
      </c>
    </row>
    <row r="3623" spans="1:26" ht="19" x14ac:dyDescent="0.25">
      <c r="A3623" s="23">
        <v>3622</v>
      </c>
      <c r="B3623" s="5" t="s">
        <v>0</v>
      </c>
      <c r="C3623" s="3" t="s">
        <v>51</v>
      </c>
      <c r="D3623" s="3" t="s">
        <v>51</v>
      </c>
      <c r="E3623" s="3" t="s">
        <v>47</v>
      </c>
      <c r="F3623" s="3" t="s">
        <v>18</v>
      </c>
      <c r="G3623" s="3">
        <v>50</v>
      </c>
      <c r="H3623" s="3" t="s">
        <v>17</v>
      </c>
      <c r="I3623" s="3" t="s">
        <v>36</v>
      </c>
      <c r="J3623" s="3">
        <v>424</v>
      </c>
      <c r="K3623" s="3">
        <v>35</v>
      </c>
      <c r="L3623" s="3">
        <v>0</v>
      </c>
      <c r="M3623" s="4">
        <f>PI()*(K3623/2)^2/1000+PI()*(L3623/2)^2/1000</f>
        <v>0.96211275016187414</v>
      </c>
      <c r="N3623" s="33">
        <v>0</v>
      </c>
      <c r="O3623" s="3">
        <v>6</v>
      </c>
      <c r="P3623" s="3">
        <v>6.7190000000000003</v>
      </c>
      <c r="Q3623" s="3">
        <v>12.677</v>
      </c>
      <c r="R3623" s="3">
        <v>12.375999999999999</v>
      </c>
      <c r="S3623" s="6">
        <v>0</v>
      </c>
      <c r="T3623" s="6">
        <f>R3623-S3623</f>
        <v>12.375999999999999</v>
      </c>
      <c r="U3623" s="3">
        <v>12.667999999999999</v>
      </c>
      <c r="V3623" s="6">
        <f>U3623-S3623</f>
        <v>12.667999999999999</v>
      </c>
      <c r="W3623" s="6">
        <f>100 - (1 - (((U3623-T3623)/U3623)+(S3623/T3623)))*100</f>
        <v>2.3050205241553527</v>
      </c>
      <c r="X3623" s="23">
        <v>12.887</v>
      </c>
      <c r="Y3623" s="13">
        <f>(X3623-U3623)/U3623*100</f>
        <v>1.7287653931165234</v>
      </c>
      <c r="Z3623" s="14">
        <f>IF(W3623&gt;10,"NA",Y3623)</f>
        <v>1.7287653931165234</v>
      </c>
    </row>
    <row r="3624" spans="1:26" ht="19" x14ac:dyDescent="0.25">
      <c r="A3624" s="23">
        <v>3623</v>
      </c>
      <c r="B3624" s="5" t="s">
        <v>0</v>
      </c>
      <c r="C3624" s="3" t="s">
        <v>51</v>
      </c>
      <c r="D3624" s="3" t="s">
        <v>51</v>
      </c>
      <c r="E3624" s="3" t="s">
        <v>47</v>
      </c>
      <c r="F3624" s="3" t="s">
        <v>18</v>
      </c>
      <c r="G3624" s="3">
        <v>50</v>
      </c>
      <c r="H3624" s="3" t="s">
        <v>17</v>
      </c>
      <c r="I3624" s="3" t="s">
        <v>36</v>
      </c>
      <c r="J3624" s="3">
        <v>424</v>
      </c>
      <c r="K3624" s="3">
        <v>35</v>
      </c>
      <c r="L3624" s="3">
        <v>0</v>
      </c>
      <c r="M3624" s="4">
        <f>PI()*(K3624/2)^2/1000+PI()*(L3624/2)^2/1000</f>
        <v>0.96211275016187414</v>
      </c>
      <c r="N3624" s="33">
        <v>0</v>
      </c>
      <c r="O3624" s="3">
        <v>7</v>
      </c>
      <c r="P3624" s="3">
        <v>7.5090000000000003</v>
      </c>
      <c r="Q3624" s="3">
        <v>16.251999999999999</v>
      </c>
      <c r="R3624" s="3">
        <v>15.930999999999999</v>
      </c>
      <c r="S3624" s="6">
        <v>0</v>
      </c>
      <c r="T3624" s="6">
        <f>R3624-S3624</f>
        <v>15.930999999999999</v>
      </c>
      <c r="U3624" s="3">
        <v>15.930999999999999</v>
      </c>
      <c r="V3624" s="6">
        <f>U3624-S3624</f>
        <v>15.930999999999999</v>
      </c>
      <c r="W3624" s="6">
        <f>100 - (1 - (((U3624-T3624)/U3624)+(S3624/T3624)))*100</f>
        <v>0</v>
      </c>
      <c r="X3624" s="23">
        <v>16.212</v>
      </c>
      <c r="Y3624" s="13">
        <f>(X3624-U3624)/U3624*100</f>
        <v>1.7638566317243149</v>
      </c>
      <c r="Z3624" s="14">
        <f>IF(W3624&gt;10,"NA",Y3624)</f>
        <v>1.7638566317243149</v>
      </c>
    </row>
    <row r="3625" spans="1:26" ht="19" x14ac:dyDescent="0.25">
      <c r="A3625" s="23">
        <v>3624</v>
      </c>
      <c r="B3625" s="5" t="s">
        <v>0</v>
      </c>
      <c r="C3625" s="3" t="s">
        <v>51</v>
      </c>
      <c r="D3625" s="3" t="s">
        <v>51</v>
      </c>
      <c r="E3625" s="3" t="s">
        <v>47</v>
      </c>
      <c r="F3625" s="3" t="s">
        <v>18</v>
      </c>
      <c r="G3625" s="3">
        <v>50</v>
      </c>
      <c r="H3625" s="3" t="s">
        <v>17</v>
      </c>
      <c r="I3625" s="3" t="s">
        <v>36</v>
      </c>
      <c r="J3625" s="3">
        <v>424</v>
      </c>
      <c r="K3625" s="3">
        <v>35</v>
      </c>
      <c r="L3625" s="3">
        <v>0</v>
      </c>
      <c r="M3625" s="4">
        <f>PI()*(K3625/2)^2/1000+PI()*(L3625/2)^2/1000</f>
        <v>0.96211275016187414</v>
      </c>
      <c r="N3625" s="33">
        <v>0</v>
      </c>
      <c r="O3625" s="3">
        <v>8</v>
      </c>
      <c r="P3625" s="3">
        <v>5.4219999999999997</v>
      </c>
      <c r="Q3625" s="3">
        <v>8.1419999999999995</v>
      </c>
      <c r="R3625" s="3">
        <v>7.8920000000000003</v>
      </c>
      <c r="S3625" s="6">
        <v>0</v>
      </c>
      <c r="T3625" s="6">
        <f>R3625-S3625</f>
        <v>7.8920000000000003</v>
      </c>
      <c r="U3625" s="3">
        <v>7.8920000000000003</v>
      </c>
      <c r="V3625" s="6">
        <f>U3625-S3625</f>
        <v>7.8920000000000003</v>
      </c>
      <c r="W3625" s="6">
        <f>100 - (1 - (((U3625-T3625)/U3625)+(S3625/T3625)))*100</f>
        <v>0</v>
      </c>
      <c r="X3625" s="23">
        <v>8.0670000000000002</v>
      </c>
      <c r="Y3625" s="13">
        <f>(X3625-U3625)/U3625*100</f>
        <v>2.2174353775975648</v>
      </c>
      <c r="Z3625" s="14">
        <f>IF(W3625&gt;10,"NA",Y3625)</f>
        <v>2.2174353775975648</v>
      </c>
    </row>
    <row r="3626" spans="1:26" ht="19" x14ac:dyDescent="0.25">
      <c r="A3626" s="23">
        <v>3625</v>
      </c>
      <c r="B3626" s="5" t="s">
        <v>0</v>
      </c>
      <c r="C3626" s="3" t="s">
        <v>51</v>
      </c>
      <c r="D3626" s="3" t="s">
        <v>51</v>
      </c>
      <c r="E3626" s="3" t="s">
        <v>47</v>
      </c>
      <c r="F3626" s="3" t="s">
        <v>18</v>
      </c>
      <c r="G3626" s="3">
        <v>50</v>
      </c>
      <c r="H3626" s="3" t="s">
        <v>17</v>
      </c>
      <c r="I3626" s="3" t="s">
        <v>36</v>
      </c>
      <c r="J3626" s="3">
        <v>424</v>
      </c>
      <c r="K3626" s="3">
        <v>35</v>
      </c>
      <c r="L3626" s="3">
        <v>0</v>
      </c>
      <c r="M3626" s="4">
        <f>PI()*(K3626/2)^2/1000+PI()*(L3626/2)^2/1000</f>
        <v>0.96211275016187414</v>
      </c>
      <c r="N3626" s="33">
        <v>0</v>
      </c>
      <c r="O3626" s="3">
        <v>9</v>
      </c>
      <c r="P3626" s="3">
        <v>5.9710000000000001</v>
      </c>
      <c r="Q3626" s="3">
        <v>12.753</v>
      </c>
      <c r="R3626" s="3">
        <v>12.452</v>
      </c>
      <c r="S3626" s="6">
        <v>0</v>
      </c>
      <c r="T3626" s="6">
        <f>R3626-S3626</f>
        <v>12.452</v>
      </c>
      <c r="U3626" s="3">
        <v>12.542999999999999</v>
      </c>
      <c r="V3626" s="6">
        <f>U3626-S3626</f>
        <v>12.542999999999999</v>
      </c>
      <c r="W3626" s="6">
        <f>100 - (1 - (((U3626-T3626)/U3626)+(S3626/T3626)))*100</f>
        <v>0.72550426532727386</v>
      </c>
      <c r="X3626" s="23">
        <v>12.771000000000001</v>
      </c>
      <c r="Y3626" s="13">
        <f>(X3626-U3626)/U3626*100</f>
        <v>1.8177469504903256</v>
      </c>
      <c r="Z3626" s="14">
        <f>IF(W3626&gt;10,"NA",Y3626)</f>
        <v>1.8177469504903256</v>
      </c>
    </row>
    <row r="3627" spans="1:26" ht="19" x14ac:dyDescent="0.25">
      <c r="A3627" s="23">
        <v>3626</v>
      </c>
      <c r="B3627" s="5" t="s">
        <v>0</v>
      </c>
      <c r="C3627" s="3" t="s">
        <v>51</v>
      </c>
      <c r="D3627" s="3" t="s">
        <v>51</v>
      </c>
      <c r="E3627" s="3" t="s">
        <v>47</v>
      </c>
      <c r="F3627" s="3" t="s">
        <v>18</v>
      </c>
      <c r="G3627" s="3">
        <v>50</v>
      </c>
      <c r="H3627" s="3" t="s">
        <v>17</v>
      </c>
      <c r="I3627" s="3" t="s">
        <v>36</v>
      </c>
      <c r="J3627" s="3">
        <v>424</v>
      </c>
      <c r="K3627" s="3">
        <v>35</v>
      </c>
      <c r="L3627" s="3">
        <v>0</v>
      </c>
      <c r="M3627" s="4">
        <f>PI()*(K3627/2)^2/1000+PI()*(L3627/2)^2/1000</f>
        <v>0.96211275016187414</v>
      </c>
      <c r="N3627" s="33">
        <v>0</v>
      </c>
      <c r="O3627" s="3">
        <v>10</v>
      </c>
      <c r="P3627" s="3">
        <v>6.63</v>
      </c>
      <c r="Q3627" s="3">
        <v>14.356</v>
      </c>
      <c r="R3627" s="3">
        <v>14.073</v>
      </c>
      <c r="S3627" s="6">
        <v>0</v>
      </c>
      <c r="T3627" s="6">
        <f>R3627-S3627</f>
        <v>14.073</v>
      </c>
      <c r="U3627" s="3">
        <v>14.073</v>
      </c>
      <c r="V3627" s="6">
        <f>U3627-S3627</f>
        <v>14.073</v>
      </c>
      <c r="W3627" s="6">
        <f>100 - (1 - (((U3627-T3627)/U3627)+(S3627/T3627)))*100</f>
        <v>0</v>
      </c>
      <c r="X3627" s="23">
        <v>14.340999999999999</v>
      </c>
      <c r="Y3627" s="13">
        <f>(X3627-U3627)/U3627*100</f>
        <v>1.9043558587365801</v>
      </c>
      <c r="Z3627" s="14">
        <f>IF(W3627&gt;10,"NA",Y3627)</f>
        <v>1.9043558587365801</v>
      </c>
    </row>
    <row r="3628" spans="1:26" ht="19" x14ac:dyDescent="0.25">
      <c r="A3628" s="23">
        <v>3627</v>
      </c>
      <c r="B3628" s="5" t="s">
        <v>0</v>
      </c>
      <c r="C3628" s="3" t="s">
        <v>51</v>
      </c>
      <c r="D3628" s="3" t="s">
        <v>51</v>
      </c>
      <c r="E3628" s="3" t="s">
        <v>47</v>
      </c>
      <c r="F3628" s="3" t="s">
        <v>18</v>
      </c>
      <c r="G3628" s="3">
        <v>50</v>
      </c>
      <c r="H3628" s="3" t="s">
        <v>17</v>
      </c>
      <c r="I3628" s="3" t="s">
        <v>36</v>
      </c>
      <c r="J3628" s="3">
        <v>424</v>
      </c>
      <c r="K3628" s="3">
        <v>35</v>
      </c>
      <c r="L3628" s="3">
        <v>0</v>
      </c>
      <c r="M3628" s="4">
        <f>PI()*(K3628/2)^2/1000+PI()*(L3628/2)^2/1000</f>
        <v>0.96211275016187414</v>
      </c>
      <c r="N3628" s="33">
        <v>0</v>
      </c>
      <c r="O3628" s="3">
        <v>11</v>
      </c>
      <c r="P3628" s="3">
        <v>6.7320000000000002</v>
      </c>
      <c r="Q3628" s="3">
        <v>15.984999999999999</v>
      </c>
      <c r="R3628" s="3">
        <v>15.669</v>
      </c>
      <c r="S3628" s="6">
        <v>0</v>
      </c>
      <c r="T3628" s="6">
        <f>R3628-S3628</f>
        <v>15.669</v>
      </c>
      <c r="U3628" s="3">
        <v>15.669</v>
      </c>
      <c r="V3628" s="6">
        <f>U3628-S3628</f>
        <v>15.669</v>
      </c>
      <c r="W3628" s="6">
        <f>100 - (1 - (((U3628-T3628)/U3628)+(S3628/T3628)))*100</f>
        <v>0</v>
      </c>
      <c r="X3628" s="23">
        <v>15.962</v>
      </c>
      <c r="Y3628" s="13">
        <f>(X3628-U3628)/U3628*100</f>
        <v>1.869934265109447</v>
      </c>
      <c r="Z3628" s="14">
        <f>IF(W3628&gt;10,"NA",Y3628)</f>
        <v>1.869934265109447</v>
      </c>
    </row>
    <row r="3629" spans="1:26" ht="19" x14ac:dyDescent="0.25">
      <c r="A3629" s="23">
        <v>3628</v>
      </c>
      <c r="B3629" s="5" t="s">
        <v>0</v>
      </c>
      <c r="C3629" s="3" t="s">
        <v>51</v>
      </c>
      <c r="D3629" s="3" t="s">
        <v>51</v>
      </c>
      <c r="E3629" s="3" t="s">
        <v>47</v>
      </c>
      <c r="F3629" s="3" t="s">
        <v>18</v>
      </c>
      <c r="G3629" s="3">
        <v>50</v>
      </c>
      <c r="H3629" s="3" t="s">
        <v>17</v>
      </c>
      <c r="I3629" s="3" t="s">
        <v>36</v>
      </c>
      <c r="J3629" s="3">
        <v>424</v>
      </c>
      <c r="K3629" s="3">
        <v>35</v>
      </c>
      <c r="L3629" s="3">
        <v>0</v>
      </c>
      <c r="M3629" s="4">
        <f>PI()*(K3629/2)^2/1000+PI()*(L3629/2)^2/1000</f>
        <v>0.96211275016187414</v>
      </c>
      <c r="N3629" s="33">
        <v>0</v>
      </c>
      <c r="O3629" s="3">
        <v>12</v>
      </c>
      <c r="P3629" s="3">
        <v>2.379</v>
      </c>
      <c r="Q3629" s="3">
        <v>1.512</v>
      </c>
      <c r="R3629" s="3">
        <v>1.3660000000000001</v>
      </c>
      <c r="S3629" s="6">
        <v>0</v>
      </c>
      <c r="T3629" s="6">
        <f>R3629-S3629</f>
        <v>1.3660000000000001</v>
      </c>
      <c r="U3629" s="3">
        <v>1.3660000000000001</v>
      </c>
      <c r="V3629" s="6">
        <f>U3629-S3629</f>
        <v>1.3660000000000001</v>
      </c>
      <c r="W3629" s="6">
        <f>100 - (1 - (((U3629-T3629)/U3629)+(S3629/T3629)))*100</f>
        <v>0</v>
      </c>
      <c r="X3629" s="23">
        <v>1.385</v>
      </c>
      <c r="Y3629" s="13">
        <f>(X3629-U3629)/U3629*100</f>
        <v>1.390922401171296</v>
      </c>
      <c r="Z3629" s="14">
        <f>IF(W3629&gt;10,"NA",Y3629)</f>
        <v>1.390922401171296</v>
      </c>
    </row>
    <row r="3630" spans="1:26" ht="19" x14ac:dyDescent="0.25">
      <c r="A3630" s="23">
        <v>3629</v>
      </c>
      <c r="B3630" s="5" t="s">
        <v>0</v>
      </c>
      <c r="C3630" s="3" t="s">
        <v>51</v>
      </c>
      <c r="D3630" s="3" t="s">
        <v>51</v>
      </c>
      <c r="E3630" s="3" t="s">
        <v>48</v>
      </c>
      <c r="F3630" s="3" t="s">
        <v>18</v>
      </c>
      <c r="G3630" s="3">
        <v>51</v>
      </c>
      <c r="H3630" s="3" t="s">
        <v>9</v>
      </c>
      <c r="I3630" s="3" t="s">
        <v>35</v>
      </c>
      <c r="J3630" s="3">
        <v>382</v>
      </c>
      <c r="K3630" s="3">
        <v>80</v>
      </c>
      <c r="L3630" s="3">
        <v>0</v>
      </c>
      <c r="M3630" s="4">
        <f>PI()*(K3630/2)^2/1000+PI()*(L3630/2)^2/1000</f>
        <v>5.026548245743669</v>
      </c>
      <c r="N3630" s="33">
        <v>0</v>
      </c>
      <c r="O3630" s="3">
        <v>1</v>
      </c>
      <c r="P3630" s="6">
        <v>7.601</v>
      </c>
      <c r="Q3630" s="13">
        <v>17.170000000000002</v>
      </c>
      <c r="R3630" s="13">
        <v>16.887</v>
      </c>
      <c r="S3630" s="13">
        <v>0</v>
      </c>
      <c r="T3630" s="6">
        <f>R3630-S3630</f>
        <v>16.887</v>
      </c>
      <c r="U3630" s="14">
        <v>16.908000000000001</v>
      </c>
      <c r="V3630" s="6">
        <f>U3630-S3630</f>
        <v>16.908000000000001</v>
      </c>
      <c r="W3630" s="6">
        <f>100 - (1 - (((U3630-T3630)/U3630)+(S3630/T3630)))*100</f>
        <v>0.12420156139106098</v>
      </c>
      <c r="X3630" s="23">
        <v>17.646000000000001</v>
      </c>
      <c r="Y3630" s="13">
        <f>(X3630-U3630)/U3630*100</f>
        <v>4.3647977288857316</v>
      </c>
      <c r="Z3630" s="14">
        <f>IF(W3630&gt;10,"NA",Y3630)</f>
        <v>4.3647977288857316</v>
      </c>
    </row>
    <row r="3631" spans="1:26" ht="19" x14ac:dyDescent="0.25">
      <c r="A3631" s="23">
        <v>3630</v>
      </c>
      <c r="B3631" s="5" t="s">
        <v>0</v>
      </c>
      <c r="C3631" s="3" t="s">
        <v>51</v>
      </c>
      <c r="D3631" s="3" t="s">
        <v>51</v>
      </c>
      <c r="E3631" s="3" t="s">
        <v>48</v>
      </c>
      <c r="F3631" s="3" t="s">
        <v>18</v>
      </c>
      <c r="G3631" s="3">
        <v>51</v>
      </c>
      <c r="H3631" s="3" t="s">
        <v>9</v>
      </c>
      <c r="I3631" s="3" t="s">
        <v>35</v>
      </c>
      <c r="J3631" s="3">
        <v>382</v>
      </c>
      <c r="K3631" s="3">
        <v>80</v>
      </c>
      <c r="L3631" s="3">
        <v>0</v>
      </c>
      <c r="M3631" s="4">
        <f>PI()*(K3631/2)^2/1000+PI()*(L3631/2)^2/1000</f>
        <v>5.026548245743669</v>
      </c>
      <c r="N3631" s="33">
        <v>0</v>
      </c>
      <c r="O3631" s="3">
        <v>2</v>
      </c>
      <c r="P3631" s="6">
        <v>2.3170000000000002</v>
      </c>
      <c r="Q3631" s="13">
        <v>3.2109999999999999</v>
      </c>
      <c r="R3631" s="13">
        <v>3.121</v>
      </c>
      <c r="S3631" s="13">
        <v>0</v>
      </c>
      <c r="T3631" s="6">
        <f>R3631-S3631</f>
        <v>3.121</v>
      </c>
      <c r="U3631" s="14">
        <v>3.161</v>
      </c>
      <c r="V3631" s="6">
        <f>U3631-S3631</f>
        <v>3.161</v>
      </c>
      <c r="W3631" s="6">
        <f>100 - (1 - (((U3631-T3631)/U3631)+(S3631/T3631)))*100</f>
        <v>1.2654223347042119</v>
      </c>
      <c r="X3631" s="23">
        <v>3.2839999999999998</v>
      </c>
      <c r="Y3631" s="13">
        <f>(X3631-U3631)/U3631*100</f>
        <v>3.8911736792154308</v>
      </c>
      <c r="Z3631" s="14">
        <f>IF(W3631&gt;10,"NA",Y3631)</f>
        <v>3.8911736792154308</v>
      </c>
    </row>
    <row r="3632" spans="1:26" ht="19" x14ac:dyDescent="0.25">
      <c r="A3632" s="23">
        <v>3631</v>
      </c>
      <c r="B3632" s="5" t="s">
        <v>0</v>
      </c>
      <c r="C3632" s="3" t="s">
        <v>51</v>
      </c>
      <c r="D3632" s="3" t="s">
        <v>51</v>
      </c>
      <c r="E3632" s="3" t="s">
        <v>48</v>
      </c>
      <c r="F3632" s="3" t="s">
        <v>18</v>
      </c>
      <c r="G3632" s="3">
        <v>51</v>
      </c>
      <c r="H3632" s="3" t="s">
        <v>9</v>
      </c>
      <c r="I3632" s="3" t="s">
        <v>35</v>
      </c>
      <c r="J3632" s="3">
        <v>382</v>
      </c>
      <c r="K3632" s="3">
        <v>80</v>
      </c>
      <c r="L3632" s="3">
        <v>0</v>
      </c>
      <c r="M3632" s="4">
        <f>PI()*(K3632/2)^2/1000+PI()*(L3632/2)^2/1000</f>
        <v>5.026548245743669</v>
      </c>
      <c r="N3632" s="33">
        <v>0</v>
      </c>
      <c r="O3632" s="3">
        <v>3</v>
      </c>
      <c r="P3632" s="6">
        <v>6.2149999999999999</v>
      </c>
      <c r="Q3632" s="13">
        <v>12.72</v>
      </c>
      <c r="R3632" s="13">
        <v>12.445</v>
      </c>
      <c r="S3632" s="13">
        <v>0</v>
      </c>
      <c r="T3632" s="6">
        <f>R3632-S3632</f>
        <v>12.445</v>
      </c>
      <c r="U3632" s="14">
        <v>12.445</v>
      </c>
      <c r="V3632" s="6">
        <f>U3632-S3632</f>
        <v>12.445</v>
      </c>
      <c r="W3632" s="6">
        <f>100 - (1 - (((U3632-T3632)/U3632)+(S3632/T3632)))*100</f>
        <v>0</v>
      </c>
      <c r="X3632" s="23">
        <v>12.85</v>
      </c>
      <c r="Y3632" s="13">
        <f>(X3632-U3632)/U3632*100</f>
        <v>3.2543190036159046</v>
      </c>
      <c r="Z3632" s="14">
        <f>IF(W3632&gt;10,"NA",Y3632)</f>
        <v>3.2543190036159046</v>
      </c>
    </row>
    <row r="3633" spans="1:26" ht="19" x14ac:dyDescent="0.25">
      <c r="A3633" s="23">
        <v>3632</v>
      </c>
      <c r="B3633" s="5" t="s">
        <v>0</v>
      </c>
      <c r="C3633" s="3" t="s">
        <v>51</v>
      </c>
      <c r="D3633" s="3" t="s">
        <v>51</v>
      </c>
      <c r="E3633" s="3" t="s">
        <v>48</v>
      </c>
      <c r="F3633" s="3" t="s">
        <v>18</v>
      </c>
      <c r="G3633" s="3">
        <v>51</v>
      </c>
      <c r="H3633" s="3" t="s">
        <v>9</v>
      </c>
      <c r="I3633" s="3" t="s">
        <v>35</v>
      </c>
      <c r="J3633" s="3">
        <v>382</v>
      </c>
      <c r="K3633" s="3">
        <v>80</v>
      </c>
      <c r="L3633" s="3">
        <v>0</v>
      </c>
      <c r="M3633" s="4">
        <f>PI()*(K3633/2)^2/1000+PI()*(L3633/2)^2/1000</f>
        <v>5.026548245743669</v>
      </c>
      <c r="N3633" s="33">
        <v>0</v>
      </c>
      <c r="O3633" s="3">
        <v>4</v>
      </c>
      <c r="P3633" s="6">
        <v>5.3860000000000001</v>
      </c>
      <c r="Q3633" s="13">
        <v>8.52</v>
      </c>
      <c r="R3633" s="13">
        <v>8.218</v>
      </c>
      <c r="S3633" s="13">
        <v>0</v>
      </c>
      <c r="T3633" s="6">
        <f>R3633-S3633</f>
        <v>8.218</v>
      </c>
      <c r="U3633" s="14">
        <v>8.218</v>
      </c>
      <c r="V3633" s="6">
        <f>U3633-S3633</f>
        <v>8.218</v>
      </c>
      <c r="W3633" s="6">
        <f>100 - (1 - (((U3633-T3633)/U3633)+(S3633/T3633)))*100</f>
        <v>0</v>
      </c>
      <c r="X3633" s="23">
        <v>8.5340000000000007</v>
      </c>
      <c r="Y3633" s="13">
        <f>(X3633-U3633)/U3633*100</f>
        <v>3.8452178145534281</v>
      </c>
      <c r="Z3633" s="14">
        <f>IF(W3633&gt;10,"NA",Y3633)</f>
        <v>3.8452178145534281</v>
      </c>
    </row>
    <row r="3634" spans="1:26" ht="19" x14ac:dyDescent="0.25">
      <c r="A3634" s="23">
        <v>3633</v>
      </c>
      <c r="B3634" s="5" t="s">
        <v>0</v>
      </c>
      <c r="C3634" s="3" t="s">
        <v>51</v>
      </c>
      <c r="D3634" s="3" t="s">
        <v>51</v>
      </c>
      <c r="E3634" s="3" t="s">
        <v>48</v>
      </c>
      <c r="F3634" s="3" t="s">
        <v>18</v>
      </c>
      <c r="G3634" s="3">
        <v>51</v>
      </c>
      <c r="H3634" s="3" t="s">
        <v>9</v>
      </c>
      <c r="I3634" s="3" t="s">
        <v>35</v>
      </c>
      <c r="J3634" s="3">
        <v>382</v>
      </c>
      <c r="K3634" s="3">
        <v>80</v>
      </c>
      <c r="L3634" s="3">
        <v>0</v>
      </c>
      <c r="M3634" s="4">
        <f>PI()*(K3634/2)^2/1000+PI()*(L3634/2)^2/1000</f>
        <v>5.026548245743669</v>
      </c>
      <c r="N3634" s="33">
        <v>0</v>
      </c>
      <c r="O3634" s="3">
        <v>5</v>
      </c>
      <c r="P3634" s="6">
        <v>5.2949999999999999</v>
      </c>
      <c r="Q3634" s="13">
        <v>10.547000000000001</v>
      </c>
      <c r="R3634" s="13">
        <v>10.311999999999999</v>
      </c>
      <c r="S3634" s="13">
        <v>0</v>
      </c>
      <c r="T3634" s="6">
        <f>R3634-S3634</f>
        <v>10.311999999999999</v>
      </c>
      <c r="U3634" s="14">
        <v>10.311999999999999</v>
      </c>
      <c r="V3634" s="6">
        <f>U3634-S3634</f>
        <v>10.311999999999999</v>
      </c>
      <c r="W3634" s="6">
        <f>100 - (1 - (((U3634-T3634)/U3634)+(S3634/T3634)))*100</f>
        <v>0</v>
      </c>
      <c r="X3634" s="23">
        <v>10.704000000000001</v>
      </c>
      <c r="Y3634" s="13">
        <f>(X3634-U3634)/U3634*100</f>
        <v>3.8013964313421376</v>
      </c>
      <c r="Z3634" s="14">
        <f>IF(W3634&gt;10,"NA",Y3634)</f>
        <v>3.8013964313421376</v>
      </c>
    </row>
    <row r="3635" spans="1:26" ht="19" x14ac:dyDescent="0.25">
      <c r="A3635" s="23">
        <v>3634</v>
      </c>
      <c r="B3635" s="5" t="s">
        <v>0</v>
      </c>
      <c r="C3635" s="3" t="s">
        <v>51</v>
      </c>
      <c r="D3635" s="3" t="s">
        <v>51</v>
      </c>
      <c r="E3635" s="3" t="s">
        <v>48</v>
      </c>
      <c r="F3635" s="3" t="s">
        <v>18</v>
      </c>
      <c r="G3635" s="3">
        <v>51</v>
      </c>
      <c r="H3635" s="3" t="s">
        <v>9</v>
      </c>
      <c r="I3635" s="3" t="s">
        <v>35</v>
      </c>
      <c r="J3635" s="3">
        <v>382</v>
      </c>
      <c r="K3635" s="3">
        <v>80</v>
      </c>
      <c r="L3635" s="3">
        <v>0</v>
      </c>
      <c r="M3635" s="4">
        <f>PI()*(K3635/2)^2/1000+PI()*(L3635/2)^2/1000</f>
        <v>5.026548245743669</v>
      </c>
      <c r="N3635" s="33">
        <v>0</v>
      </c>
      <c r="O3635" s="3">
        <v>6</v>
      </c>
      <c r="P3635" s="6">
        <v>7.4480000000000004</v>
      </c>
      <c r="Q3635" s="13">
        <v>14.821999999999999</v>
      </c>
      <c r="R3635" s="13">
        <v>14.62</v>
      </c>
      <c r="S3635" s="13">
        <v>0.04</v>
      </c>
      <c r="T3635" s="6">
        <f>R3635-S3635</f>
        <v>14.58</v>
      </c>
      <c r="U3635" s="14">
        <v>14.62</v>
      </c>
      <c r="V3635" s="6">
        <f>U3635-S3635</f>
        <v>14.58</v>
      </c>
      <c r="W3635" s="6">
        <f>100 - (1 - (((U3635-T3635)/U3635)+(S3635/T3635)))*100</f>
        <v>0.54794623371408591</v>
      </c>
      <c r="X3635" s="23">
        <v>15.311999999999999</v>
      </c>
      <c r="Y3635" s="13">
        <f>(X3635-U3635)/U3635*100</f>
        <v>4.7332421340629285</v>
      </c>
      <c r="Z3635" s="14">
        <f>IF(W3635&gt;10,"NA",Y3635)</f>
        <v>4.7332421340629285</v>
      </c>
    </row>
    <row r="3636" spans="1:26" ht="19" x14ac:dyDescent="0.25">
      <c r="A3636" s="23">
        <v>3635</v>
      </c>
      <c r="B3636" s="5" t="s">
        <v>0</v>
      </c>
      <c r="C3636" s="3" t="s">
        <v>51</v>
      </c>
      <c r="D3636" s="3" t="s">
        <v>51</v>
      </c>
      <c r="E3636" s="3" t="s">
        <v>48</v>
      </c>
      <c r="F3636" s="3" t="s">
        <v>18</v>
      </c>
      <c r="G3636" s="3">
        <v>51</v>
      </c>
      <c r="H3636" s="3" t="s">
        <v>9</v>
      </c>
      <c r="I3636" s="3" t="s">
        <v>35</v>
      </c>
      <c r="J3636" s="3">
        <v>382</v>
      </c>
      <c r="K3636" s="3">
        <v>80</v>
      </c>
      <c r="L3636" s="3">
        <v>0</v>
      </c>
      <c r="M3636" s="4">
        <f>PI()*(K3636/2)^2/1000+PI()*(L3636/2)^2/1000</f>
        <v>5.026548245743669</v>
      </c>
      <c r="N3636" s="33">
        <v>0</v>
      </c>
      <c r="O3636" s="3">
        <v>7</v>
      </c>
      <c r="P3636" s="6">
        <v>6.5019999999999998</v>
      </c>
      <c r="Q3636" s="13">
        <v>12.231</v>
      </c>
      <c r="R3636" s="13">
        <v>12.000999999999999</v>
      </c>
      <c r="S3636" s="13">
        <v>0</v>
      </c>
      <c r="T3636" s="6">
        <f>R3636-S3636</f>
        <v>12.000999999999999</v>
      </c>
      <c r="U3636" s="14">
        <v>12.000999999999999</v>
      </c>
      <c r="V3636" s="6">
        <f>U3636-S3636</f>
        <v>12.000999999999999</v>
      </c>
      <c r="W3636" s="6">
        <f>100 - (1 - (((U3636-T3636)/U3636)+(S3636/T3636)))*100</f>
        <v>0</v>
      </c>
      <c r="X3636" s="23">
        <v>12.552</v>
      </c>
      <c r="Y3636" s="13">
        <f>(X3636-U3636)/U3636*100</f>
        <v>4.5912840596616959</v>
      </c>
      <c r="Z3636" s="14">
        <f>IF(W3636&gt;10,"NA",Y3636)</f>
        <v>4.5912840596616959</v>
      </c>
    </row>
    <row r="3637" spans="1:26" ht="19" x14ac:dyDescent="0.25">
      <c r="A3637" s="23">
        <v>3636</v>
      </c>
      <c r="B3637" s="5" t="s">
        <v>0</v>
      </c>
      <c r="C3637" s="3" t="s">
        <v>51</v>
      </c>
      <c r="D3637" s="3" t="s">
        <v>51</v>
      </c>
      <c r="E3637" s="3" t="s">
        <v>48</v>
      </c>
      <c r="F3637" s="3" t="s">
        <v>18</v>
      </c>
      <c r="G3637" s="3">
        <v>51</v>
      </c>
      <c r="H3637" s="3" t="s">
        <v>9</v>
      </c>
      <c r="I3637" s="3" t="s">
        <v>35</v>
      </c>
      <c r="J3637" s="3">
        <v>382</v>
      </c>
      <c r="K3637" s="3">
        <v>80</v>
      </c>
      <c r="L3637" s="3">
        <v>0</v>
      </c>
      <c r="M3637" s="4">
        <f>PI()*(K3637/2)^2/1000+PI()*(L3637/2)^2/1000</f>
        <v>5.026548245743669</v>
      </c>
      <c r="N3637" s="33">
        <v>0</v>
      </c>
      <c r="O3637" s="3">
        <v>8</v>
      </c>
      <c r="P3637" s="6">
        <v>7.5</v>
      </c>
      <c r="Q3637" s="13">
        <v>14.388999999999999</v>
      </c>
      <c r="R3637" s="13">
        <v>14.169</v>
      </c>
      <c r="S3637" s="13">
        <v>0</v>
      </c>
      <c r="T3637" s="6">
        <f>R3637-S3637</f>
        <v>14.169</v>
      </c>
      <c r="U3637" s="14">
        <v>14.196</v>
      </c>
      <c r="V3637" s="6">
        <f>U3637-S3637</f>
        <v>14.196</v>
      </c>
      <c r="W3637" s="6">
        <f>100 - (1 - (((U3637-T3637)/U3637)+(S3637/T3637)))*100</f>
        <v>0.19019442096364969</v>
      </c>
      <c r="X3637" s="23">
        <v>14.696</v>
      </c>
      <c r="Y3637" s="13">
        <f>(X3637-U3637)/U3637*100</f>
        <v>3.5221189067342915</v>
      </c>
      <c r="Z3637" s="14">
        <f>IF(W3637&gt;10,"NA",Y3637)</f>
        <v>3.5221189067342915</v>
      </c>
    </row>
    <row r="3638" spans="1:26" ht="19" x14ac:dyDescent="0.25">
      <c r="A3638" s="23">
        <v>3637</v>
      </c>
      <c r="B3638" s="5" t="s">
        <v>0</v>
      </c>
      <c r="C3638" s="3" t="s">
        <v>51</v>
      </c>
      <c r="D3638" s="3" t="s">
        <v>51</v>
      </c>
      <c r="E3638" s="3" t="s">
        <v>48</v>
      </c>
      <c r="F3638" s="3" t="s">
        <v>18</v>
      </c>
      <c r="G3638" s="3">
        <v>51</v>
      </c>
      <c r="H3638" s="3" t="s">
        <v>17</v>
      </c>
      <c r="I3638" s="3" t="s">
        <v>35</v>
      </c>
      <c r="J3638" s="3">
        <v>382</v>
      </c>
      <c r="K3638" s="3">
        <v>80</v>
      </c>
      <c r="L3638" s="3">
        <v>0</v>
      </c>
      <c r="M3638" s="4">
        <f>PI()*(K3638/2)^2/1000+PI()*(L3638/2)^2/1000</f>
        <v>5.026548245743669</v>
      </c>
      <c r="N3638" s="33">
        <v>0</v>
      </c>
      <c r="O3638" s="3">
        <v>1</v>
      </c>
      <c r="P3638" s="6">
        <v>3.85</v>
      </c>
      <c r="Q3638" s="3">
        <v>5.7480000000000002</v>
      </c>
      <c r="R3638" s="3">
        <v>5.5960000000000001</v>
      </c>
      <c r="S3638" s="13">
        <v>0</v>
      </c>
      <c r="T3638" s="6">
        <f>R3638-S3638</f>
        <v>5.5960000000000001</v>
      </c>
      <c r="U3638" s="13">
        <f>T3638</f>
        <v>5.5960000000000001</v>
      </c>
      <c r="V3638" s="6">
        <f>U3638-S3638</f>
        <v>5.5960000000000001</v>
      </c>
      <c r="W3638" s="6">
        <f>100 - (1 - (((U3638-T3638)/U3638)+(S3638/T3638)))*100</f>
        <v>0</v>
      </c>
      <c r="X3638" s="23">
        <v>5.8719999999999999</v>
      </c>
      <c r="Y3638" s="13">
        <f>(X3638-U3638)/U3638*100</f>
        <v>4.9320943531093597</v>
      </c>
      <c r="Z3638" s="14">
        <f>IF(W3638&gt;10,"NA",Y3638)</f>
        <v>4.9320943531093597</v>
      </c>
    </row>
    <row r="3639" spans="1:26" ht="19" x14ac:dyDescent="0.25">
      <c r="A3639" s="23">
        <v>3638</v>
      </c>
      <c r="B3639" s="5" t="s">
        <v>0</v>
      </c>
      <c r="C3639" s="3" t="s">
        <v>51</v>
      </c>
      <c r="D3639" s="3" t="s">
        <v>51</v>
      </c>
      <c r="E3639" s="3" t="s">
        <v>48</v>
      </c>
      <c r="F3639" s="3" t="s">
        <v>18</v>
      </c>
      <c r="G3639" s="3">
        <v>51</v>
      </c>
      <c r="H3639" s="3" t="s">
        <v>17</v>
      </c>
      <c r="I3639" s="3" t="s">
        <v>35</v>
      </c>
      <c r="J3639" s="3">
        <v>382</v>
      </c>
      <c r="K3639" s="3">
        <v>80</v>
      </c>
      <c r="L3639" s="3">
        <v>0</v>
      </c>
      <c r="M3639" s="4">
        <f>PI()*(K3639/2)^2/1000+PI()*(L3639/2)^2/1000</f>
        <v>5.026548245743669</v>
      </c>
      <c r="N3639" s="33">
        <v>0</v>
      </c>
      <c r="O3639" s="3">
        <v>2</v>
      </c>
      <c r="P3639" s="6">
        <v>2.9569999999999999</v>
      </c>
      <c r="Q3639" s="3">
        <v>4.202</v>
      </c>
      <c r="R3639" s="3">
        <v>4.069</v>
      </c>
      <c r="S3639" s="13">
        <v>0</v>
      </c>
      <c r="T3639" s="6">
        <f>R3639-S3639</f>
        <v>4.069</v>
      </c>
      <c r="U3639" s="13">
        <f>T3639</f>
        <v>4.069</v>
      </c>
      <c r="V3639" s="6">
        <f>U3639-S3639</f>
        <v>4.069</v>
      </c>
      <c r="W3639" s="6">
        <f>100 - (1 - (((U3639-T3639)/U3639)+(S3639/T3639)))*100</f>
        <v>0</v>
      </c>
      <c r="X3639" s="23">
        <v>4.1520000000000001</v>
      </c>
      <c r="Y3639" s="13">
        <f>(X3639-U3639)/U3639*100</f>
        <v>2.039813221921853</v>
      </c>
      <c r="Z3639" s="14">
        <f>IF(W3639&gt;10,"NA",Y3639)</f>
        <v>2.039813221921853</v>
      </c>
    </row>
    <row r="3640" spans="1:26" ht="19" x14ac:dyDescent="0.25">
      <c r="A3640" s="23">
        <v>3639</v>
      </c>
      <c r="B3640" s="5" t="s">
        <v>0</v>
      </c>
      <c r="C3640" s="3" t="s">
        <v>51</v>
      </c>
      <c r="D3640" s="3" t="s">
        <v>51</v>
      </c>
      <c r="E3640" s="3" t="s">
        <v>48</v>
      </c>
      <c r="F3640" s="3" t="s">
        <v>18</v>
      </c>
      <c r="G3640" s="3">
        <v>51</v>
      </c>
      <c r="H3640" s="3" t="s">
        <v>17</v>
      </c>
      <c r="I3640" s="3" t="s">
        <v>35</v>
      </c>
      <c r="J3640" s="3">
        <v>382</v>
      </c>
      <c r="K3640" s="3">
        <v>80</v>
      </c>
      <c r="L3640" s="3">
        <v>0</v>
      </c>
      <c r="M3640" s="4">
        <f>PI()*(K3640/2)^2/1000+PI()*(L3640/2)^2/1000</f>
        <v>5.026548245743669</v>
      </c>
      <c r="N3640" s="33">
        <v>0</v>
      </c>
      <c r="O3640" s="3">
        <v>3</v>
      </c>
      <c r="P3640" s="6">
        <v>5.024</v>
      </c>
      <c r="Q3640" s="3">
        <v>10.366</v>
      </c>
      <c r="R3640" s="3">
        <v>10.159000000000001</v>
      </c>
      <c r="S3640" s="13">
        <v>0</v>
      </c>
      <c r="T3640" s="6">
        <f>R3640-S3640</f>
        <v>10.159000000000001</v>
      </c>
      <c r="U3640" s="13">
        <f>T3640</f>
        <v>10.159000000000001</v>
      </c>
      <c r="V3640" s="6">
        <f>U3640-S3640</f>
        <v>10.159000000000001</v>
      </c>
      <c r="W3640" s="6">
        <f>100 - (1 - (((U3640-T3640)/U3640)+(S3640/T3640)))*100</f>
        <v>0</v>
      </c>
      <c r="X3640" s="23">
        <v>10.452</v>
      </c>
      <c r="Y3640" s="13">
        <f>(X3640-U3640)/U3640*100</f>
        <v>2.8841421399743994</v>
      </c>
      <c r="Z3640" s="14">
        <f>IF(W3640&gt;10,"NA",Y3640)</f>
        <v>2.8841421399743994</v>
      </c>
    </row>
    <row r="3641" spans="1:26" ht="19" x14ac:dyDescent="0.25">
      <c r="A3641" s="23">
        <v>3640</v>
      </c>
      <c r="B3641" s="5" t="s">
        <v>0</v>
      </c>
      <c r="C3641" s="3" t="s">
        <v>51</v>
      </c>
      <c r="D3641" s="3" t="s">
        <v>51</v>
      </c>
      <c r="E3641" s="3" t="s">
        <v>48</v>
      </c>
      <c r="F3641" s="3" t="s">
        <v>18</v>
      </c>
      <c r="G3641" s="3">
        <v>51</v>
      </c>
      <c r="H3641" s="3" t="s">
        <v>17</v>
      </c>
      <c r="I3641" s="3" t="s">
        <v>35</v>
      </c>
      <c r="J3641" s="3">
        <v>382</v>
      </c>
      <c r="K3641" s="3">
        <v>80</v>
      </c>
      <c r="L3641" s="3">
        <v>0</v>
      </c>
      <c r="M3641" s="4">
        <f>PI()*(K3641/2)^2/1000+PI()*(L3641/2)^2/1000</f>
        <v>5.026548245743669</v>
      </c>
      <c r="N3641" s="33">
        <v>0</v>
      </c>
      <c r="O3641" s="3">
        <v>4</v>
      </c>
      <c r="P3641" s="6">
        <v>7.5529999999999999</v>
      </c>
      <c r="Q3641" s="3">
        <v>15.093999999999999</v>
      </c>
      <c r="R3641" s="3">
        <v>14.864000000000001</v>
      </c>
      <c r="S3641" s="13">
        <v>0</v>
      </c>
      <c r="T3641" s="6">
        <f>R3641-S3641</f>
        <v>14.864000000000001</v>
      </c>
      <c r="U3641" s="13">
        <f>T3641</f>
        <v>14.864000000000001</v>
      </c>
      <c r="V3641" s="6">
        <f>U3641-S3641</f>
        <v>14.864000000000001</v>
      </c>
      <c r="W3641" s="6">
        <f>100 - (1 - (((U3641-T3641)/U3641)+(S3641/T3641)))*100</f>
        <v>0</v>
      </c>
      <c r="X3641" s="23">
        <v>15.167</v>
      </c>
      <c r="Y3641" s="13">
        <f>(X3641-U3641)/U3641*100</f>
        <v>2.0384822389666244</v>
      </c>
      <c r="Z3641" s="14">
        <f>IF(W3641&gt;10,"NA",Y3641)</f>
        <v>2.0384822389666244</v>
      </c>
    </row>
    <row r="3642" spans="1:26" ht="19" x14ac:dyDescent="0.25">
      <c r="A3642" s="23">
        <v>3641</v>
      </c>
      <c r="B3642" s="5" t="s">
        <v>0</v>
      </c>
      <c r="C3642" s="3" t="s">
        <v>51</v>
      </c>
      <c r="D3642" s="3" t="s">
        <v>51</v>
      </c>
      <c r="E3642" s="3" t="s">
        <v>48</v>
      </c>
      <c r="F3642" s="3" t="s">
        <v>18</v>
      </c>
      <c r="G3642" s="3">
        <v>51</v>
      </c>
      <c r="H3642" s="3" t="s">
        <v>17</v>
      </c>
      <c r="I3642" s="3" t="s">
        <v>35</v>
      </c>
      <c r="J3642" s="3">
        <v>382</v>
      </c>
      <c r="K3642" s="3">
        <v>80</v>
      </c>
      <c r="L3642" s="3">
        <v>0</v>
      </c>
      <c r="M3642" s="4">
        <f>PI()*(K3642/2)^2/1000+PI()*(L3642/2)^2/1000</f>
        <v>5.026548245743669</v>
      </c>
      <c r="N3642" s="33">
        <v>0</v>
      </c>
      <c r="O3642" s="3">
        <v>5</v>
      </c>
      <c r="P3642" s="6">
        <v>5.6790000000000003</v>
      </c>
      <c r="Q3642" s="3">
        <v>8.7910000000000004</v>
      </c>
      <c r="R3642" s="3">
        <v>8.6389999999999993</v>
      </c>
      <c r="S3642" s="13">
        <v>0</v>
      </c>
      <c r="T3642" s="6">
        <f>R3642-S3642</f>
        <v>8.6389999999999993</v>
      </c>
      <c r="U3642" s="13">
        <f>T3642</f>
        <v>8.6389999999999993</v>
      </c>
      <c r="V3642" s="6">
        <f>U3642-S3642</f>
        <v>8.6389999999999993</v>
      </c>
      <c r="W3642" s="6">
        <f>100 - (1 - (((U3642-T3642)/U3642)+(S3642/T3642)))*100</f>
        <v>0</v>
      </c>
      <c r="X3642" s="23">
        <v>9.0220000000000002</v>
      </c>
      <c r="Y3642" s="13">
        <f>(X3642-U3642)/U3642*100</f>
        <v>4.4333834934599015</v>
      </c>
      <c r="Z3642" s="14">
        <f>IF(W3642&gt;10,"NA",Y3642)</f>
        <v>4.4333834934599015</v>
      </c>
    </row>
    <row r="3643" spans="1:26" ht="19" x14ac:dyDescent="0.25">
      <c r="A3643" s="23">
        <v>3642</v>
      </c>
      <c r="B3643" s="5" t="s">
        <v>0</v>
      </c>
      <c r="C3643" s="3" t="s">
        <v>51</v>
      </c>
      <c r="D3643" s="3" t="s">
        <v>51</v>
      </c>
      <c r="E3643" s="3" t="s">
        <v>48</v>
      </c>
      <c r="F3643" s="3" t="s">
        <v>18</v>
      </c>
      <c r="G3643" s="3">
        <v>51</v>
      </c>
      <c r="H3643" s="3" t="s">
        <v>17</v>
      </c>
      <c r="I3643" s="3" t="s">
        <v>35</v>
      </c>
      <c r="J3643" s="3">
        <v>382</v>
      </c>
      <c r="K3643" s="3">
        <v>80</v>
      </c>
      <c r="L3643" s="3">
        <v>0</v>
      </c>
      <c r="M3643" s="4">
        <f>PI()*(K3643/2)^2/1000+PI()*(L3643/2)^2/1000</f>
        <v>5.026548245743669</v>
      </c>
      <c r="N3643" s="33">
        <v>0</v>
      </c>
      <c r="O3643" s="3">
        <v>6</v>
      </c>
      <c r="P3643" s="6">
        <v>5.6890000000000001</v>
      </c>
      <c r="Q3643" s="3">
        <v>8.9260000000000002</v>
      </c>
      <c r="R3643" s="3">
        <v>8.7439999999999998</v>
      </c>
      <c r="S3643" s="13">
        <v>0</v>
      </c>
      <c r="T3643" s="6">
        <f>R3643-S3643</f>
        <v>8.7439999999999998</v>
      </c>
      <c r="U3643" s="13">
        <f>T3643</f>
        <v>8.7439999999999998</v>
      </c>
      <c r="V3643" s="6">
        <f>U3643-S3643</f>
        <v>8.7439999999999998</v>
      </c>
      <c r="W3643" s="6">
        <f>100 - (1 - (((U3643-T3643)/U3643)+(S3643/T3643)))*100</f>
        <v>0</v>
      </c>
      <c r="X3643" s="23">
        <v>9.0500000000000007</v>
      </c>
      <c r="Y3643" s="13">
        <f>(X3643-U3643)/U3643*100</f>
        <v>3.4995425434583822</v>
      </c>
      <c r="Z3643" s="14">
        <f>IF(W3643&gt;10,"NA",Y3643)</f>
        <v>3.4995425434583822</v>
      </c>
    </row>
    <row r="3644" spans="1:26" ht="19" x14ac:dyDescent="0.25">
      <c r="A3644" s="23">
        <v>3643</v>
      </c>
      <c r="B3644" s="5" t="s">
        <v>0</v>
      </c>
      <c r="C3644" s="3" t="s">
        <v>51</v>
      </c>
      <c r="D3644" s="3" t="s">
        <v>51</v>
      </c>
      <c r="E3644" s="3" t="s">
        <v>48</v>
      </c>
      <c r="F3644" s="3" t="s">
        <v>18</v>
      </c>
      <c r="G3644" s="3">
        <v>51</v>
      </c>
      <c r="H3644" s="3" t="s">
        <v>17</v>
      </c>
      <c r="I3644" s="3" t="s">
        <v>35</v>
      </c>
      <c r="J3644" s="3">
        <v>382</v>
      </c>
      <c r="K3644" s="3">
        <v>80</v>
      </c>
      <c r="L3644" s="3">
        <v>0</v>
      </c>
      <c r="M3644" s="4">
        <f>PI()*(K3644/2)^2/1000+PI()*(L3644/2)^2/1000</f>
        <v>5.026548245743669</v>
      </c>
      <c r="N3644" s="33">
        <v>0</v>
      </c>
      <c r="O3644" s="3">
        <v>7</v>
      </c>
      <c r="P3644" s="6">
        <v>4.8890000000000002</v>
      </c>
      <c r="Q3644" s="3">
        <v>9.4420000000000002</v>
      </c>
      <c r="R3644" s="3">
        <v>9.218</v>
      </c>
      <c r="S3644" s="13">
        <v>0</v>
      </c>
      <c r="T3644" s="6">
        <f>R3644-S3644</f>
        <v>9.218</v>
      </c>
      <c r="U3644" s="13">
        <f>T3644</f>
        <v>9.218</v>
      </c>
      <c r="V3644" s="6">
        <f>U3644-S3644</f>
        <v>9.218</v>
      </c>
      <c r="W3644" s="6">
        <f>100 - (1 - (((U3644-T3644)/U3644)+(S3644/T3644)))*100</f>
        <v>0</v>
      </c>
      <c r="X3644" s="23">
        <v>9.5060000000000002</v>
      </c>
      <c r="Y3644" s="13">
        <f>(X3644-U3644)/U3644*100</f>
        <v>3.1243219787372558</v>
      </c>
      <c r="Z3644" s="14">
        <f>IF(W3644&gt;10,"NA",Y3644)</f>
        <v>3.1243219787372558</v>
      </c>
    </row>
    <row r="3645" spans="1:26" ht="19" x14ac:dyDescent="0.25">
      <c r="A3645" s="23">
        <v>3644</v>
      </c>
      <c r="B3645" s="5" t="s">
        <v>0</v>
      </c>
      <c r="C3645" s="3" t="s">
        <v>51</v>
      </c>
      <c r="D3645" s="3" t="s">
        <v>51</v>
      </c>
      <c r="E3645" s="3" t="s">
        <v>48</v>
      </c>
      <c r="F3645" s="3" t="s">
        <v>18</v>
      </c>
      <c r="G3645" s="3">
        <v>51</v>
      </c>
      <c r="H3645" s="3" t="s">
        <v>17</v>
      </c>
      <c r="I3645" s="3" t="s">
        <v>35</v>
      </c>
      <c r="J3645" s="3">
        <v>382</v>
      </c>
      <c r="K3645" s="3">
        <v>80</v>
      </c>
      <c r="L3645" s="3">
        <v>0</v>
      </c>
      <c r="M3645" s="4">
        <f>PI()*(K3645/2)^2/1000+PI()*(L3645/2)^2/1000</f>
        <v>5.026548245743669</v>
      </c>
      <c r="N3645" s="33">
        <v>0</v>
      </c>
      <c r="O3645" s="3">
        <v>8</v>
      </c>
      <c r="P3645" s="6">
        <v>5.6879999999999997</v>
      </c>
      <c r="Q3645" s="3">
        <v>10.305999999999999</v>
      </c>
      <c r="R3645" s="3">
        <v>10.132999999999999</v>
      </c>
      <c r="S3645" s="13">
        <v>0</v>
      </c>
      <c r="T3645" s="6">
        <f>R3645-S3645</f>
        <v>10.132999999999999</v>
      </c>
      <c r="U3645" s="13">
        <f>T3645</f>
        <v>10.132999999999999</v>
      </c>
      <c r="V3645" s="6">
        <f>U3645-S3645</f>
        <v>10.132999999999999</v>
      </c>
      <c r="W3645" s="6">
        <f>100 - (1 - (((U3645-T3645)/U3645)+(S3645/T3645)))*100</f>
        <v>0</v>
      </c>
      <c r="X3645" s="23">
        <v>10.619</v>
      </c>
      <c r="Y3645" s="13">
        <f>(X3645-U3645)/U3645*100</f>
        <v>4.7962104016579561</v>
      </c>
      <c r="Z3645" s="14">
        <f>IF(W3645&gt;10,"NA",Y3645)</f>
        <v>4.7962104016579561</v>
      </c>
    </row>
    <row r="3646" spans="1:26" ht="19" x14ac:dyDescent="0.25">
      <c r="A3646" s="23">
        <v>3645</v>
      </c>
      <c r="B3646" s="5" t="s">
        <v>0</v>
      </c>
      <c r="C3646" s="3" t="s">
        <v>51</v>
      </c>
      <c r="D3646" s="3" t="s">
        <v>51</v>
      </c>
      <c r="E3646" s="3" t="s">
        <v>48</v>
      </c>
      <c r="F3646" s="3" t="s">
        <v>18</v>
      </c>
      <c r="G3646" s="3">
        <v>51</v>
      </c>
      <c r="H3646" s="3" t="s">
        <v>17</v>
      </c>
      <c r="I3646" s="3" t="s">
        <v>35</v>
      </c>
      <c r="J3646" s="3">
        <v>382</v>
      </c>
      <c r="K3646" s="3">
        <v>80</v>
      </c>
      <c r="L3646" s="3">
        <v>0</v>
      </c>
      <c r="M3646" s="4">
        <f>PI()*(K3646/2)^2/1000+PI()*(L3646/2)^2/1000</f>
        <v>5.026548245743669</v>
      </c>
      <c r="N3646" s="33">
        <v>0</v>
      </c>
      <c r="O3646" s="3">
        <v>9</v>
      </c>
      <c r="P3646" s="6">
        <v>4.8319999999999999</v>
      </c>
      <c r="Q3646" s="3">
        <v>9.1620000000000008</v>
      </c>
      <c r="R3646" s="3">
        <v>8.9440000000000008</v>
      </c>
      <c r="S3646" s="13">
        <v>0</v>
      </c>
      <c r="T3646" s="6">
        <f>R3646-S3646</f>
        <v>8.9440000000000008</v>
      </c>
      <c r="U3646" s="13">
        <f>T3646</f>
        <v>8.9440000000000008</v>
      </c>
      <c r="V3646" s="6">
        <f>U3646-S3646</f>
        <v>8.9440000000000008</v>
      </c>
      <c r="W3646" s="6">
        <f>100 - (1 - (((U3646-T3646)/U3646)+(S3646/T3646)))*100</f>
        <v>0</v>
      </c>
      <c r="X3646" s="23">
        <v>9.2110000000000003</v>
      </c>
      <c r="Y3646" s="13">
        <f>(X3646-U3646)/U3646*100</f>
        <v>2.9852415026833565</v>
      </c>
      <c r="Z3646" s="14">
        <f>IF(W3646&gt;10,"NA",Y3646)</f>
        <v>2.9852415026833565</v>
      </c>
    </row>
    <row r="3647" spans="1:26" ht="19" x14ac:dyDescent="0.25">
      <c r="A3647" s="23">
        <v>3646</v>
      </c>
      <c r="B3647" s="5" t="s">
        <v>0</v>
      </c>
      <c r="C3647" s="3" t="s">
        <v>51</v>
      </c>
      <c r="D3647" s="3" t="s">
        <v>51</v>
      </c>
      <c r="E3647" s="3" t="s">
        <v>48</v>
      </c>
      <c r="F3647" s="3" t="s">
        <v>18</v>
      </c>
      <c r="G3647" s="3">
        <v>51</v>
      </c>
      <c r="H3647" s="3" t="s">
        <v>17</v>
      </c>
      <c r="I3647" s="3" t="s">
        <v>35</v>
      </c>
      <c r="J3647" s="3">
        <v>382</v>
      </c>
      <c r="K3647" s="3">
        <v>80</v>
      </c>
      <c r="L3647" s="3">
        <v>0</v>
      </c>
      <c r="M3647" s="4">
        <f>PI()*(K3647/2)^2/1000+PI()*(L3647/2)^2/1000</f>
        <v>5.026548245743669</v>
      </c>
      <c r="N3647" s="33">
        <v>0</v>
      </c>
      <c r="O3647" s="3">
        <v>10</v>
      </c>
      <c r="P3647" s="6">
        <v>5.6929999999999996</v>
      </c>
      <c r="Q3647" s="3">
        <v>9.4169999999999998</v>
      </c>
      <c r="R3647" s="3">
        <v>9.2539999999999996</v>
      </c>
      <c r="S3647" s="13">
        <v>0</v>
      </c>
      <c r="T3647" s="6">
        <f>R3647-S3647</f>
        <v>9.2539999999999996</v>
      </c>
      <c r="U3647" s="13">
        <f>T3647</f>
        <v>9.2539999999999996</v>
      </c>
      <c r="V3647" s="6">
        <f>U3647-S3647</f>
        <v>9.2539999999999996</v>
      </c>
      <c r="W3647" s="6">
        <f>100 - (1 - (((U3647-T3647)/U3647)+(S3647/T3647)))*100</f>
        <v>0</v>
      </c>
      <c r="X3647" s="23">
        <v>9.65</v>
      </c>
      <c r="Y3647" s="13">
        <f>(X3647-U3647)/U3647*100</f>
        <v>4.2792306029825022</v>
      </c>
      <c r="Z3647" s="14">
        <f>IF(W3647&gt;10,"NA",Y3647)</f>
        <v>4.2792306029825022</v>
      </c>
    </row>
    <row r="3648" spans="1:26" ht="19" x14ac:dyDescent="0.25">
      <c r="A3648" s="23">
        <v>3647</v>
      </c>
      <c r="B3648" s="5" t="s">
        <v>0</v>
      </c>
      <c r="C3648" s="3" t="s">
        <v>51</v>
      </c>
      <c r="D3648" s="3" t="s">
        <v>51</v>
      </c>
      <c r="E3648" s="3" t="s">
        <v>48</v>
      </c>
      <c r="F3648" s="3" t="s">
        <v>18</v>
      </c>
      <c r="G3648" s="3">
        <v>51</v>
      </c>
      <c r="H3648" s="3" t="s">
        <v>17</v>
      </c>
      <c r="I3648" s="3" t="s">
        <v>35</v>
      </c>
      <c r="J3648" s="3">
        <v>382</v>
      </c>
      <c r="K3648" s="3">
        <v>80</v>
      </c>
      <c r="L3648" s="3">
        <v>0</v>
      </c>
      <c r="M3648" s="4">
        <f>PI()*(K3648/2)^2/1000+PI()*(L3648/2)^2/1000</f>
        <v>5.026548245743669</v>
      </c>
      <c r="N3648" s="33">
        <v>0</v>
      </c>
      <c r="O3648" s="3">
        <v>11</v>
      </c>
      <c r="P3648" s="6">
        <v>6.2530000000000001</v>
      </c>
      <c r="Q3648" s="3">
        <v>11.923999999999999</v>
      </c>
      <c r="R3648" s="3">
        <v>11.643000000000001</v>
      </c>
      <c r="S3648" s="13">
        <v>0</v>
      </c>
      <c r="T3648" s="6">
        <f>R3648-S3648</f>
        <v>11.643000000000001</v>
      </c>
      <c r="U3648" s="13">
        <f>T3648</f>
        <v>11.643000000000001</v>
      </c>
      <c r="V3648" s="6">
        <f>U3648-S3648</f>
        <v>11.643000000000001</v>
      </c>
      <c r="W3648" s="6">
        <f>100 - (1 - (((U3648-T3648)/U3648)+(S3648/T3648)))*100</f>
        <v>0</v>
      </c>
      <c r="X3648" s="23">
        <v>11.925000000000001</v>
      </c>
      <c r="Y3648" s="13">
        <f>(X3648-U3648)/U3648*100</f>
        <v>2.4220561710899253</v>
      </c>
      <c r="Z3648" s="14">
        <f>IF(W3648&gt;10,"NA",Y3648)</f>
        <v>2.4220561710899253</v>
      </c>
    </row>
    <row r="3649" spans="1:26" ht="19" x14ac:dyDescent="0.25">
      <c r="A3649" s="23">
        <v>3648</v>
      </c>
      <c r="B3649" s="5" t="s">
        <v>0</v>
      </c>
      <c r="C3649" s="3" t="s">
        <v>51</v>
      </c>
      <c r="D3649" s="3" t="s">
        <v>51</v>
      </c>
      <c r="E3649" s="3" t="s">
        <v>48</v>
      </c>
      <c r="F3649" s="3" t="s">
        <v>18</v>
      </c>
      <c r="G3649" s="3">
        <v>51</v>
      </c>
      <c r="H3649" s="3" t="s">
        <v>17</v>
      </c>
      <c r="I3649" s="3" t="s">
        <v>35</v>
      </c>
      <c r="J3649" s="3">
        <v>382</v>
      </c>
      <c r="K3649" s="3">
        <v>80</v>
      </c>
      <c r="L3649" s="3">
        <v>0</v>
      </c>
      <c r="M3649" s="4">
        <f>PI()*(K3649/2)^2/1000+PI()*(L3649/2)^2/1000</f>
        <v>5.026548245743669</v>
      </c>
      <c r="N3649" s="33">
        <v>0</v>
      </c>
      <c r="O3649" s="3">
        <v>12</v>
      </c>
      <c r="P3649" s="6">
        <v>5.0350000000000001</v>
      </c>
      <c r="Q3649" s="3">
        <v>6.726</v>
      </c>
      <c r="R3649" s="3">
        <v>6.5609999999999999</v>
      </c>
      <c r="S3649" s="13">
        <v>0</v>
      </c>
      <c r="T3649" s="6">
        <f>R3649-S3649</f>
        <v>6.5609999999999999</v>
      </c>
      <c r="U3649" s="13">
        <v>6.5949999999999998</v>
      </c>
      <c r="V3649" s="6">
        <f>U3649-S3649</f>
        <v>6.5949999999999998</v>
      </c>
      <c r="W3649" s="6">
        <f>100 - (1 - (((U3649-T3649)/U3649)+(S3649/T3649)))*100</f>
        <v>0.51554207733130397</v>
      </c>
      <c r="X3649" s="23">
        <v>6.9429999999999996</v>
      </c>
      <c r="Y3649" s="13">
        <f>(X3649-U3649)/U3649*100</f>
        <v>5.276724791508717</v>
      </c>
      <c r="Z3649" s="14">
        <f>IF(W3649&gt;10,"NA",Y3649)</f>
        <v>5.276724791508717</v>
      </c>
    </row>
    <row r="3650" spans="1:26" ht="19" x14ac:dyDescent="0.25">
      <c r="A3650" s="23">
        <v>3649</v>
      </c>
      <c r="B3650" s="5" t="s">
        <v>0</v>
      </c>
      <c r="C3650" s="3" t="s">
        <v>51</v>
      </c>
      <c r="D3650" s="3" t="s">
        <v>51</v>
      </c>
      <c r="E3650" s="3" t="s">
        <v>48</v>
      </c>
      <c r="F3650" s="3" t="s">
        <v>18</v>
      </c>
      <c r="G3650" s="3">
        <v>51</v>
      </c>
      <c r="H3650" s="3" t="s">
        <v>17</v>
      </c>
      <c r="I3650" s="3" t="s">
        <v>35</v>
      </c>
      <c r="J3650" s="3">
        <v>382</v>
      </c>
      <c r="K3650" s="3">
        <v>80</v>
      </c>
      <c r="L3650" s="3">
        <v>0</v>
      </c>
      <c r="M3650" s="4">
        <f>PI()*(K3650/2)^2/1000+PI()*(L3650/2)^2/1000</f>
        <v>5.026548245743669</v>
      </c>
      <c r="N3650" s="33">
        <v>0</v>
      </c>
      <c r="O3650" s="3">
        <v>13</v>
      </c>
      <c r="P3650" s="6">
        <v>5.5590000000000002</v>
      </c>
      <c r="Q3650" s="3">
        <v>10.702</v>
      </c>
      <c r="R3650" s="3">
        <v>10.512</v>
      </c>
      <c r="S3650" s="13">
        <v>0</v>
      </c>
      <c r="T3650" s="6">
        <f>R3650-S3650</f>
        <v>10.512</v>
      </c>
      <c r="U3650" s="13">
        <f>T3650</f>
        <v>10.512</v>
      </c>
      <c r="V3650" s="6">
        <f>U3650-S3650</f>
        <v>10.512</v>
      </c>
      <c r="W3650" s="6">
        <f>100 - (1 - (((U3650-T3650)/U3650)+(S3650/T3650)))*100</f>
        <v>0</v>
      </c>
      <c r="X3650" s="23">
        <v>10.984</v>
      </c>
      <c r="Y3650" s="13">
        <f>(X3650-U3650)/U3650*100</f>
        <v>4.4901065449010611</v>
      </c>
      <c r="Z3650" s="14">
        <f>IF(W3650&gt;10,"NA",Y3650)</f>
        <v>4.4901065449010611</v>
      </c>
    </row>
    <row r="3651" spans="1:26" ht="19" x14ac:dyDescent="0.25">
      <c r="A3651" s="23">
        <v>3650</v>
      </c>
      <c r="B3651" s="5" t="s">
        <v>0</v>
      </c>
      <c r="C3651" s="3" t="s">
        <v>51</v>
      </c>
      <c r="D3651" s="3" t="s">
        <v>51</v>
      </c>
      <c r="E3651" s="3" t="s">
        <v>48</v>
      </c>
      <c r="F3651" s="3" t="s">
        <v>18</v>
      </c>
      <c r="G3651" s="3">
        <v>51</v>
      </c>
      <c r="H3651" s="3" t="s">
        <v>17</v>
      </c>
      <c r="I3651" s="3" t="s">
        <v>35</v>
      </c>
      <c r="J3651" s="3">
        <v>382</v>
      </c>
      <c r="K3651" s="3">
        <v>80</v>
      </c>
      <c r="L3651" s="3">
        <v>0</v>
      </c>
      <c r="M3651" s="4">
        <f>PI()*(K3651/2)^2/1000+PI()*(L3651/2)^2/1000</f>
        <v>5.026548245743669</v>
      </c>
      <c r="N3651" s="33">
        <v>0</v>
      </c>
      <c r="O3651" s="3">
        <v>14</v>
      </c>
      <c r="P3651" s="6">
        <v>6.9279999999999999</v>
      </c>
      <c r="Q3651" s="3">
        <v>12.297000000000001</v>
      </c>
      <c r="R3651" s="3">
        <v>12.067</v>
      </c>
      <c r="S3651" s="13">
        <v>0</v>
      </c>
      <c r="T3651" s="6">
        <f>R3651-S3651</f>
        <v>12.067</v>
      </c>
      <c r="U3651" s="13">
        <f>T3651</f>
        <v>12.067</v>
      </c>
      <c r="V3651" s="6">
        <f>U3651-S3651</f>
        <v>12.067</v>
      </c>
      <c r="W3651" s="6">
        <f>100 - (1 - (((U3651-T3651)/U3651)+(S3651/T3651)))*100</f>
        <v>0</v>
      </c>
      <c r="X3651" s="23">
        <v>12.398</v>
      </c>
      <c r="Y3651" s="13">
        <f>(X3651-U3651)/U3651*100</f>
        <v>2.7430181486699219</v>
      </c>
      <c r="Z3651" s="14">
        <f>IF(W3651&gt;10,"NA",Y3651)</f>
        <v>2.7430181486699219</v>
      </c>
    </row>
    <row r="3652" spans="1:26" ht="19" x14ac:dyDescent="0.25">
      <c r="A3652" s="23">
        <v>3651</v>
      </c>
      <c r="B3652" s="5" t="s">
        <v>0</v>
      </c>
      <c r="C3652" s="3" t="s">
        <v>51</v>
      </c>
      <c r="D3652" s="3" t="s">
        <v>51</v>
      </c>
      <c r="E3652" s="3" t="s">
        <v>48</v>
      </c>
      <c r="F3652" s="3" t="s">
        <v>18</v>
      </c>
      <c r="G3652" s="3">
        <v>52</v>
      </c>
      <c r="H3652" s="3" t="s">
        <v>9</v>
      </c>
      <c r="I3652" s="3" t="s">
        <v>43</v>
      </c>
      <c r="J3652" s="3">
        <v>391</v>
      </c>
      <c r="K3652" s="3">
        <v>40</v>
      </c>
      <c r="L3652" s="3">
        <v>0</v>
      </c>
      <c r="M3652" s="4">
        <f>PI()*(K3652/2)^2/1000+PI()*(L3652/2)^2/1000</f>
        <v>1.2566370614359172</v>
      </c>
      <c r="N3652" s="33">
        <v>0</v>
      </c>
      <c r="O3652" s="3">
        <v>1</v>
      </c>
      <c r="P3652" s="6">
        <v>5.9119999999999999</v>
      </c>
      <c r="Q3652" s="6">
        <v>8.8119999999999994</v>
      </c>
      <c r="R3652" s="6">
        <v>8.4529999999999994</v>
      </c>
      <c r="S3652" s="6">
        <v>0</v>
      </c>
      <c r="T3652" s="6">
        <f>R3652-S3652</f>
        <v>8.4529999999999994</v>
      </c>
      <c r="U3652" s="6">
        <f>R3652</f>
        <v>8.4529999999999994</v>
      </c>
      <c r="V3652" s="6">
        <f>U3652-S3652</f>
        <v>8.4529999999999994</v>
      </c>
      <c r="W3652" s="6">
        <f>100 - (1 - (((U3652-T3652)/U3652)+(S3652/T3652)))*100</f>
        <v>0</v>
      </c>
      <c r="X3652" s="13">
        <v>8.5510000000000002</v>
      </c>
      <c r="Y3652" s="13">
        <f>(X3652-U3652)/U3652*100</f>
        <v>1.1593517094522745</v>
      </c>
      <c r="Z3652" s="14">
        <f>IF(W3652&gt;10,"NA",Y3652)</f>
        <v>1.1593517094522745</v>
      </c>
    </row>
    <row r="3653" spans="1:26" ht="19" x14ac:dyDescent="0.25">
      <c r="A3653" s="23">
        <v>3652</v>
      </c>
      <c r="B3653" s="5" t="s">
        <v>0</v>
      </c>
      <c r="C3653" s="3" t="s">
        <v>51</v>
      </c>
      <c r="D3653" s="3" t="s">
        <v>51</v>
      </c>
      <c r="E3653" s="3" t="s">
        <v>48</v>
      </c>
      <c r="F3653" s="3" t="s">
        <v>18</v>
      </c>
      <c r="G3653" s="3">
        <v>52</v>
      </c>
      <c r="H3653" s="3" t="s">
        <v>9</v>
      </c>
      <c r="I3653" s="3" t="s">
        <v>43</v>
      </c>
      <c r="J3653" s="3">
        <v>391</v>
      </c>
      <c r="K3653" s="3">
        <v>40</v>
      </c>
      <c r="L3653" s="3">
        <v>0</v>
      </c>
      <c r="M3653" s="4">
        <f>PI()*(K3653/2)^2/1000+PI()*(L3653/2)^2/1000</f>
        <v>1.2566370614359172</v>
      </c>
      <c r="N3653" s="33">
        <v>0</v>
      </c>
      <c r="O3653" s="3">
        <v>2</v>
      </c>
      <c r="P3653" s="6">
        <v>8.0359999999999996</v>
      </c>
      <c r="Q3653" s="6">
        <v>15.374000000000001</v>
      </c>
      <c r="R3653" s="6">
        <v>14.93</v>
      </c>
      <c r="S3653" s="6">
        <v>0</v>
      </c>
      <c r="T3653" s="6">
        <f>R3653-S3653</f>
        <v>14.93</v>
      </c>
      <c r="U3653" s="6">
        <f>R3653</f>
        <v>14.93</v>
      </c>
      <c r="V3653" s="6">
        <f>U3653-S3653</f>
        <v>14.93</v>
      </c>
      <c r="W3653" s="6">
        <f>100 - (1 - (((U3653-T3653)/U3653)+(S3653/T3653)))*100</f>
        <v>0</v>
      </c>
      <c r="X3653" s="13">
        <v>15.087</v>
      </c>
      <c r="Y3653" s="13">
        <f>(X3653-U3653)/U3653*100</f>
        <v>1.0515740120562629</v>
      </c>
      <c r="Z3653" s="14">
        <f>IF(W3653&gt;10,"NA",Y3653)</f>
        <v>1.0515740120562629</v>
      </c>
    </row>
    <row r="3654" spans="1:26" ht="19" x14ac:dyDescent="0.25">
      <c r="A3654" s="23">
        <v>3653</v>
      </c>
      <c r="B3654" s="5" t="s">
        <v>0</v>
      </c>
      <c r="C3654" s="3" t="s">
        <v>51</v>
      </c>
      <c r="D3654" s="3" t="s">
        <v>51</v>
      </c>
      <c r="E3654" s="3" t="s">
        <v>48</v>
      </c>
      <c r="F3654" s="3" t="s">
        <v>18</v>
      </c>
      <c r="G3654" s="3">
        <v>52</v>
      </c>
      <c r="H3654" s="3" t="s">
        <v>9</v>
      </c>
      <c r="I3654" s="3" t="s">
        <v>43</v>
      </c>
      <c r="J3654" s="3">
        <v>391</v>
      </c>
      <c r="K3654" s="3">
        <v>40</v>
      </c>
      <c r="L3654" s="3">
        <v>0</v>
      </c>
      <c r="M3654" s="4">
        <f>PI()*(K3654/2)^2/1000+PI()*(L3654/2)^2/1000</f>
        <v>1.2566370614359172</v>
      </c>
      <c r="N3654" s="33">
        <v>0</v>
      </c>
      <c r="O3654" s="3">
        <v>3</v>
      </c>
      <c r="P3654" s="6">
        <v>8.5340000000000007</v>
      </c>
      <c r="Q3654" s="6">
        <v>17.088999999999999</v>
      </c>
      <c r="R3654" s="6">
        <v>16.620999999999999</v>
      </c>
      <c r="S3654" s="6">
        <v>0</v>
      </c>
      <c r="T3654" s="6">
        <f>R3654-S3654</f>
        <v>16.620999999999999</v>
      </c>
      <c r="U3654" s="6">
        <f>R3654</f>
        <v>16.620999999999999</v>
      </c>
      <c r="V3654" s="6">
        <f>U3654-S3654</f>
        <v>16.620999999999999</v>
      </c>
      <c r="W3654" s="6">
        <f>100 - (1 - (((U3654-T3654)/U3654)+(S3654/T3654)))*100</f>
        <v>0</v>
      </c>
      <c r="X3654" s="13">
        <v>16.881</v>
      </c>
      <c r="Y3654" s="13">
        <f>(X3654-U3654)/U3654*100</f>
        <v>1.5642861440346645</v>
      </c>
      <c r="Z3654" s="14">
        <f>IF(W3654&gt;10,"NA",Y3654)</f>
        <v>1.5642861440346645</v>
      </c>
    </row>
    <row r="3655" spans="1:26" ht="19" x14ac:dyDescent="0.25">
      <c r="A3655" s="23">
        <v>3654</v>
      </c>
      <c r="B3655" s="5" t="s">
        <v>0</v>
      </c>
      <c r="C3655" s="3" t="s">
        <v>51</v>
      </c>
      <c r="D3655" s="3" t="s">
        <v>51</v>
      </c>
      <c r="E3655" s="3" t="s">
        <v>48</v>
      </c>
      <c r="F3655" s="3" t="s">
        <v>18</v>
      </c>
      <c r="G3655" s="3">
        <v>52</v>
      </c>
      <c r="H3655" s="3" t="s">
        <v>9</v>
      </c>
      <c r="I3655" s="3" t="s">
        <v>43</v>
      </c>
      <c r="J3655" s="3">
        <v>391</v>
      </c>
      <c r="K3655" s="3">
        <v>40</v>
      </c>
      <c r="L3655" s="3">
        <v>0</v>
      </c>
      <c r="M3655" s="4">
        <f>PI()*(K3655/2)^2/1000+PI()*(L3655/2)^2/1000</f>
        <v>1.2566370614359172</v>
      </c>
      <c r="N3655" s="33">
        <v>0</v>
      </c>
      <c r="O3655" s="3">
        <v>4</v>
      </c>
      <c r="P3655" s="6">
        <v>8.7539999999999996</v>
      </c>
      <c r="Q3655" s="6">
        <v>18.091000000000001</v>
      </c>
      <c r="R3655" s="6">
        <v>17.609000000000002</v>
      </c>
      <c r="S3655" s="6">
        <v>0</v>
      </c>
      <c r="T3655" s="6">
        <f>R3655-S3655</f>
        <v>17.609000000000002</v>
      </c>
      <c r="U3655" s="6">
        <v>17.623999999999999</v>
      </c>
      <c r="V3655" s="6">
        <f>U3655-S3655</f>
        <v>17.623999999999999</v>
      </c>
      <c r="W3655" s="6">
        <f>100 - (1 - (((U3655-T3655)/U3655)+(S3655/T3655)))*100</f>
        <v>8.5111211983644353E-2</v>
      </c>
      <c r="X3655" s="13">
        <v>17.800999999999998</v>
      </c>
      <c r="Y3655" s="13">
        <f>(X3655-U3655)/U3655*100</f>
        <v>1.0043123014071698</v>
      </c>
      <c r="Z3655" s="14">
        <f>IF(W3655&gt;10,"NA",Y3655)</f>
        <v>1.0043123014071698</v>
      </c>
    </row>
    <row r="3656" spans="1:26" ht="19" x14ac:dyDescent="0.25">
      <c r="A3656" s="23">
        <v>3655</v>
      </c>
      <c r="B3656" s="5" t="s">
        <v>0</v>
      </c>
      <c r="C3656" s="3" t="s">
        <v>51</v>
      </c>
      <c r="D3656" s="3" t="s">
        <v>51</v>
      </c>
      <c r="E3656" s="3" t="s">
        <v>48</v>
      </c>
      <c r="F3656" s="3" t="s">
        <v>18</v>
      </c>
      <c r="G3656" s="3">
        <v>52</v>
      </c>
      <c r="H3656" s="3" t="s">
        <v>9</v>
      </c>
      <c r="I3656" s="3" t="s">
        <v>43</v>
      </c>
      <c r="J3656" s="3">
        <v>391</v>
      </c>
      <c r="K3656" s="3">
        <v>40</v>
      </c>
      <c r="L3656" s="3">
        <v>0</v>
      </c>
      <c r="M3656" s="4">
        <f>PI()*(K3656/2)^2/1000+PI()*(L3656/2)^2/1000</f>
        <v>1.2566370614359172</v>
      </c>
      <c r="N3656" s="33">
        <v>0</v>
      </c>
      <c r="O3656" s="3">
        <v>5</v>
      </c>
      <c r="P3656" s="6">
        <v>4.76</v>
      </c>
      <c r="Q3656" s="6">
        <v>5.859</v>
      </c>
      <c r="R3656" s="6">
        <v>5.524</v>
      </c>
      <c r="S3656" s="6">
        <v>0</v>
      </c>
      <c r="T3656" s="6">
        <f>R3656-S3656</f>
        <v>5.524</v>
      </c>
      <c r="U3656" s="6">
        <f>R3656</f>
        <v>5.524</v>
      </c>
      <c r="V3656" s="6">
        <f>U3656-S3656</f>
        <v>5.524</v>
      </c>
      <c r="W3656" s="6">
        <f>100 - (1 - (((U3656-T3656)/U3656)+(S3656/T3656)))*100</f>
        <v>0</v>
      </c>
      <c r="X3656" s="13">
        <v>5.6230000000000002</v>
      </c>
      <c r="Y3656" s="13">
        <f>(X3656-U3656)/U3656*100</f>
        <v>1.7921795800144857</v>
      </c>
      <c r="Z3656" s="14">
        <f>IF(W3656&gt;10,"NA",Y3656)</f>
        <v>1.7921795800144857</v>
      </c>
    </row>
    <row r="3657" spans="1:26" ht="19" x14ac:dyDescent="0.25">
      <c r="A3657" s="23">
        <v>3656</v>
      </c>
      <c r="B3657" s="5" t="s">
        <v>0</v>
      </c>
      <c r="C3657" s="3" t="s">
        <v>51</v>
      </c>
      <c r="D3657" s="3" t="s">
        <v>51</v>
      </c>
      <c r="E3657" s="3" t="s">
        <v>48</v>
      </c>
      <c r="F3657" s="3" t="s">
        <v>18</v>
      </c>
      <c r="G3657" s="3">
        <v>52</v>
      </c>
      <c r="H3657" s="3" t="s">
        <v>9</v>
      </c>
      <c r="I3657" s="3" t="s">
        <v>43</v>
      </c>
      <c r="J3657" s="3">
        <v>391</v>
      </c>
      <c r="K3657" s="3">
        <v>40</v>
      </c>
      <c r="L3657" s="3">
        <v>0</v>
      </c>
      <c r="M3657" s="4">
        <f>PI()*(K3657/2)^2/1000+PI()*(L3657/2)^2/1000</f>
        <v>1.2566370614359172</v>
      </c>
      <c r="N3657" s="33">
        <v>0</v>
      </c>
      <c r="O3657" s="3">
        <v>6</v>
      </c>
      <c r="P3657" s="6">
        <v>9.3330000000000002</v>
      </c>
      <c r="Q3657" s="6">
        <v>20.074000000000002</v>
      </c>
      <c r="R3657" s="6">
        <v>19.57</v>
      </c>
      <c r="S3657" s="6">
        <v>0</v>
      </c>
      <c r="T3657" s="6">
        <f>R3657-S3657</f>
        <v>19.57</v>
      </c>
      <c r="U3657" s="6">
        <v>19.684000000000001</v>
      </c>
      <c r="V3657" s="6">
        <f>U3657-S3657</f>
        <v>19.684000000000001</v>
      </c>
      <c r="W3657" s="6">
        <f>100 - (1 - (((U3657-T3657)/U3657)+(S3657/T3657)))*100</f>
        <v>0.57915057915057844</v>
      </c>
      <c r="X3657" s="13">
        <v>19.931999999999999</v>
      </c>
      <c r="Y3657" s="13">
        <f>(X3657-U3657)/U3657*100</f>
        <v>1.2599065230644053</v>
      </c>
      <c r="Z3657" s="14">
        <f>IF(W3657&gt;10,"NA",Y3657)</f>
        <v>1.2599065230644053</v>
      </c>
    </row>
    <row r="3658" spans="1:26" ht="19" x14ac:dyDescent="0.25">
      <c r="A3658" s="23">
        <v>3657</v>
      </c>
      <c r="B3658" s="5" t="s">
        <v>0</v>
      </c>
      <c r="C3658" s="3" t="s">
        <v>51</v>
      </c>
      <c r="D3658" s="3" t="s">
        <v>51</v>
      </c>
      <c r="E3658" s="3" t="s">
        <v>48</v>
      </c>
      <c r="F3658" s="3" t="s">
        <v>18</v>
      </c>
      <c r="G3658" s="3">
        <v>52</v>
      </c>
      <c r="H3658" s="3" t="s">
        <v>9</v>
      </c>
      <c r="I3658" s="3" t="s">
        <v>43</v>
      </c>
      <c r="J3658" s="3">
        <v>391</v>
      </c>
      <c r="K3658" s="3">
        <v>40</v>
      </c>
      <c r="L3658" s="3">
        <v>0</v>
      </c>
      <c r="M3658" s="4">
        <f>PI()*(K3658/2)^2/1000+PI()*(L3658/2)^2/1000</f>
        <v>1.2566370614359172</v>
      </c>
      <c r="N3658" s="33">
        <v>0</v>
      </c>
      <c r="O3658" s="3">
        <v>7</v>
      </c>
      <c r="P3658" s="6">
        <v>7.3310000000000004</v>
      </c>
      <c r="Q3658" s="6">
        <v>15.147</v>
      </c>
      <c r="R3658" s="6">
        <v>14.651</v>
      </c>
      <c r="S3658" s="6">
        <v>0</v>
      </c>
      <c r="T3658" s="6">
        <f>R3658-S3658</f>
        <v>14.651</v>
      </c>
      <c r="U3658" s="6">
        <f>R3658</f>
        <v>14.651</v>
      </c>
      <c r="V3658" s="6">
        <f>U3658-S3658</f>
        <v>14.651</v>
      </c>
      <c r="W3658" s="6">
        <f>100 - (1 - (((U3658-T3658)/U3658)+(S3658/T3658)))*100</f>
        <v>0</v>
      </c>
      <c r="X3658" s="13">
        <v>14.795999999999999</v>
      </c>
      <c r="Y3658" s="13">
        <f>(X3658-U3658)/U3658*100</f>
        <v>0.98969353627738432</v>
      </c>
      <c r="Z3658" s="14">
        <f>IF(W3658&gt;10,"NA",Y3658)</f>
        <v>0.98969353627738432</v>
      </c>
    </row>
    <row r="3659" spans="1:26" ht="19" x14ac:dyDescent="0.25">
      <c r="A3659" s="23">
        <v>3658</v>
      </c>
      <c r="B3659" s="5" t="s">
        <v>0</v>
      </c>
      <c r="C3659" s="3" t="s">
        <v>51</v>
      </c>
      <c r="D3659" s="3" t="s">
        <v>51</v>
      </c>
      <c r="E3659" s="3" t="s">
        <v>48</v>
      </c>
      <c r="F3659" s="3" t="s">
        <v>18</v>
      </c>
      <c r="G3659" s="3">
        <v>52</v>
      </c>
      <c r="H3659" s="3" t="s">
        <v>9</v>
      </c>
      <c r="I3659" s="3" t="s">
        <v>43</v>
      </c>
      <c r="J3659" s="3">
        <v>391</v>
      </c>
      <c r="K3659" s="3">
        <v>40</v>
      </c>
      <c r="L3659" s="3">
        <v>0</v>
      </c>
      <c r="M3659" s="4">
        <f>PI()*(K3659/2)^2/1000+PI()*(L3659/2)^2/1000</f>
        <v>1.2566370614359172</v>
      </c>
      <c r="N3659" s="33">
        <v>0</v>
      </c>
      <c r="O3659" s="3">
        <v>8</v>
      </c>
      <c r="P3659" s="6">
        <v>6.7220000000000004</v>
      </c>
      <c r="Q3659" s="6">
        <v>11.855</v>
      </c>
      <c r="R3659" s="6">
        <v>11.457000000000001</v>
      </c>
      <c r="S3659" s="6">
        <v>0</v>
      </c>
      <c r="T3659" s="6">
        <f>R3659-S3659</f>
        <v>11.457000000000001</v>
      </c>
      <c r="U3659" s="6">
        <f>R3659</f>
        <v>11.457000000000001</v>
      </c>
      <c r="V3659" s="6">
        <f>U3659-S3659</f>
        <v>11.457000000000001</v>
      </c>
      <c r="W3659" s="6">
        <f>100 - (1 - (((U3659-T3659)/U3659)+(S3659/T3659)))*100</f>
        <v>0</v>
      </c>
      <c r="X3659" s="13">
        <v>11.635999999999999</v>
      </c>
      <c r="Y3659" s="13">
        <f>(X3659-U3659)/U3659*100</f>
        <v>1.5623636204940079</v>
      </c>
      <c r="Z3659" s="14">
        <f>IF(W3659&gt;10,"NA",Y3659)</f>
        <v>1.5623636204940079</v>
      </c>
    </row>
    <row r="3660" spans="1:26" ht="19" x14ac:dyDescent="0.25">
      <c r="A3660" s="23">
        <v>3659</v>
      </c>
      <c r="B3660" s="5" t="s">
        <v>0</v>
      </c>
      <c r="C3660" s="3" t="s">
        <v>51</v>
      </c>
      <c r="D3660" s="3" t="s">
        <v>51</v>
      </c>
      <c r="E3660" s="3" t="s">
        <v>48</v>
      </c>
      <c r="F3660" s="3" t="s">
        <v>18</v>
      </c>
      <c r="G3660" s="3">
        <v>52</v>
      </c>
      <c r="H3660" s="3" t="s">
        <v>9</v>
      </c>
      <c r="I3660" s="3" t="s">
        <v>43</v>
      </c>
      <c r="J3660" s="3">
        <v>391</v>
      </c>
      <c r="K3660" s="3">
        <v>40</v>
      </c>
      <c r="L3660" s="3">
        <v>0</v>
      </c>
      <c r="M3660" s="4">
        <f>PI()*(K3660/2)^2/1000+PI()*(L3660/2)^2/1000</f>
        <v>1.2566370614359172</v>
      </c>
      <c r="N3660" s="33">
        <v>0</v>
      </c>
      <c r="O3660" s="3">
        <v>9</v>
      </c>
      <c r="P3660" s="6">
        <v>6.8940000000000001</v>
      </c>
      <c r="Q3660" s="6">
        <v>14.28</v>
      </c>
      <c r="R3660" s="6">
        <v>13.776</v>
      </c>
      <c r="S3660" s="6">
        <v>0</v>
      </c>
      <c r="T3660" s="6">
        <f>R3660-S3660</f>
        <v>13.776</v>
      </c>
      <c r="U3660" s="6">
        <f>R3660</f>
        <v>13.776</v>
      </c>
      <c r="V3660" s="6">
        <f>U3660-S3660</f>
        <v>13.776</v>
      </c>
      <c r="W3660" s="6">
        <f>100 - (1 - (((U3660-T3660)/U3660)+(S3660/T3660)))*100</f>
        <v>0</v>
      </c>
      <c r="X3660" s="13">
        <v>13.977</v>
      </c>
      <c r="Y3660" s="13">
        <f>(X3660-U3660)/U3660*100</f>
        <v>1.4590592334494812</v>
      </c>
      <c r="Z3660" s="14">
        <f>IF(W3660&gt;10,"NA",Y3660)</f>
        <v>1.4590592334494812</v>
      </c>
    </row>
    <row r="3661" spans="1:26" ht="19" x14ac:dyDescent="0.25">
      <c r="A3661" s="23">
        <v>3660</v>
      </c>
      <c r="B3661" s="5" t="s">
        <v>0</v>
      </c>
      <c r="C3661" s="3" t="s">
        <v>51</v>
      </c>
      <c r="D3661" s="3" t="s">
        <v>51</v>
      </c>
      <c r="E3661" s="3" t="s">
        <v>48</v>
      </c>
      <c r="F3661" s="3" t="s">
        <v>18</v>
      </c>
      <c r="G3661" s="3">
        <v>52</v>
      </c>
      <c r="H3661" s="3" t="s">
        <v>17</v>
      </c>
      <c r="I3661" s="3" t="s">
        <v>43</v>
      </c>
      <c r="J3661" s="3">
        <v>391</v>
      </c>
      <c r="K3661" s="3">
        <v>40</v>
      </c>
      <c r="L3661" s="3">
        <v>0</v>
      </c>
      <c r="M3661" s="4">
        <f>PI()*(K3661/2)^2/1000+PI()*(L3661/2)^2/1000</f>
        <v>1.2566370614359172</v>
      </c>
      <c r="N3661" s="33">
        <v>0</v>
      </c>
      <c r="O3661" s="3">
        <v>1</v>
      </c>
      <c r="P3661" s="6">
        <v>5.8150000000000004</v>
      </c>
      <c r="Q3661" s="6">
        <v>8.0690000000000008</v>
      </c>
      <c r="R3661" s="6">
        <v>7.7519999999999998</v>
      </c>
      <c r="S3661" s="6">
        <v>0</v>
      </c>
      <c r="T3661" s="6">
        <f>R3661-S3661</f>
        <v>7.7519999999999998</v>
      </c>
      <c r="U3661" s="6">
        <f>R3661</f>
        <v>7.7519999999999998</v>
      </c>
      <c r="V3661" s="6">
        <f>U3661-S3661</f>
        <v>7.7519999999999998</v>
      </c>
      <c r="W3661" s="6">
        <f>100 - (1 - (((U3661-T3661)/U3661)+(S3661/T3661)))*100</f>
        <v>0</v>
      </c>
      <c r="X3661" s="13">
        <v>7.8090000000000002</v>
      </c>
      <c r="Y3661" s="13">
        <f>(X3661-U3661)/U3661*100</f>
        <v>0.73529411764706376</v>
      </c>
      <c r="Z3661" s="14">
        <f>IF(W3661&gt;10,"NA",Y3661)</f>
        <v>0.73529411764706376</v>
      </c>
    </row>
    <row r="3662" spans="1:26" ht="19" x14ac:dyDescent="0.25">
      <c r="A3662" s="23">
        <v>3661</v>
      </c>
      <c r="B3662" s="5" t="s">
        <v>0</v>
      </c>
      <c r="C3662" s="3" t="s">
        <v>51</v>
      </c>
      <c r="D3662" s="3" t="s">
        <v>51</v>
      </c>
      <c r="E3662" s="3" t="s">
        <v>48</v>
      </c>
      <c r="F3662" s="3" t="s">
        <v>18</v>
      </c>
      <c r="G3662" s="3">
        <v>52</v>
      </c>
      <c r="H3662" s="3" t="s">
        <v>17</v>
      </c>
      <c r="I3662" s="3" t="s">
        <v>43</v>
      </c>
      <c r="J3662" s="3">
        <v>391</v>
      </c>
      <c r="K3662" s="3">
        <v>40</v>
      </c>
      <c r="L3662" s="3">
        <v>0</v>
      </c>
      <c r="M3662" s="4">
        <f>PI()*(K3662/2)^2/1000+PI()*(L3662/2)^2/1000</f>
        <v>1.2566370614359172</v>
      </c>
      <c r="N3662" s="33">
        <v>0</v>
      </c>
      <c r="O3662" s="3">
        <v>2</v>
      </c>
      <c r="P3662" s="6">
        <v>7.2229999999999999</v>
      </c>
      <c r="Q3662" s="6">
        <v>12.683999999999999</v>
      </c>
      <c r="R3662" s="6">
        <v>12.304</v>
      </c>
      <c r="S3662" s="6">
        <v>0</v>
      </c>
      <c r="T3662" s="6">
        <f>R3662-S3662</f>
        <v>12.304</v>
      </c>
      <c r="U3662" s="6">
        <f>R3662</f>
        <v>12.304</v>
      </c>
      <c r="V3662" s="6">
        <f>U3662-S3662</f>
        <v>12.304</v>
      </c>
      <c r="W3662" s="6">
        <f>100 - (1 - (((U3662-T3662)/U3662)+(S3662/T3662)))*100</f>
        <v>0</v>
      </c>
      <c r="X3662" s="13">
        <v>12.436</v>
      </c>
      <c r="Y3662" s="13">
        <f>(X3662-U3662)/U3662*100</f>
        <v>1.0728218465539636</v>
      </c>
      <c r="Z3662" s="14">
        <f>IF(W3662&gt;10,"NA",Y3662)</f>
        <v>1.0728218465539636</v>
      </c>
    </row>
    <row r="3663" spans="1:26" ht="19" x14ac:dyDescent="0.25">
      <c r="A3663" s="23">
        <v>3662</v>
      </c>
      <c r="B3663" s="5" t="s">
        <v>0</v>
      </c>
      <c r="C3663" s="3" t="s">
        <v>51</v>
      </c>
      <c r="D3663" s="3" t="s">
        <v>51</v>
      </c>
      <c r="E3663" s="3" t="s">
        <v>48</v>
      </c>
      <c r="F3663" s="3" t="s">
        <v>18</v>
      </c>
      <c r="G3663" s="3">
        <v>52</v>
      </c>
      <c r="H3663" s="3" t="s">
        <v>17</v>
      </c>
      <c r="I3663" s="3" t="s">
        <v>43</v>
      </c>
      <c r="J3663" s="3">
        <v>391</v>
      </c>
      <c r="K3663" s="3">
        <v>40</v>
      </c>
      <c r="L3663" s="3">
        <v>0</v>
      </c>
      <c r="M3663" s="4">
        <f>PI()*(K3663/2)^2/1000+PI()*(L3663/2)^2/1000</f>
        <v>1.2566370614359172</v>
      </c>
      <c r="N3663" s="33">
        <v>0</v>
      </c>
      <c r="O3663" s="3">
        <v>3</v>
      </c>
      <c r="P3663" s="6">
        <v>7.476</v>
      </c>
      <c r="Q3663" s="6">
        <v>14.765000000000001</v>
      </c>
      <c r="R3663" s="6">
        <v>14.451000000000001</v>
      </c>
      <c r="S3663" s="6">
        <v>0</v>
      </c>
      <c r="T3663" s="6">
        <f>R3663-S3663</f>
        <v>14.451000000000001</v>
      </c>
      <c r="U3663" s="6">
        <f>R3663</f>
        <v>14.451000000000001</v>
      </c>
      <c r="V3663" s="6">
        <f>U3663-S3663</f>
        <v>14.451000000000001</v>
      </c>
      <c r="W3663" s="6">
        <f>100 - (1 - (((U3663-T3663)/U3663)+(S3663/T3663)))*100</f>
        <v>0</v>
      </c>
      <c r="X3663" s="13">
        <v>14.625999999999999</v>
      </c>
      <c r="Y3663" s="13">
        <f>(X3663-U3663)/U3663*100</f>
        <v>1.2109888589024906</v>
      </c>
      <c r="Z3663" s="14">
        <f>IF(W3663&gt;10,"NA",Y3663)</f>
        <v>1.2109888589024906</v>
      </c>
    </row>
    <row r="3664" spans="1:26" ht="19" x14ac:dyDescent="0.25">
      <c r="A3664" s="23">
        <v>3663</v>
      </c>
      <c r="B3664" s="5" t="s">
        <v>0</v>
      </c>
      <c r="C3664" s="3" t="s">
        <v>51</v>
      </c>
      <c r="D3664" s="3" t="s">
        <v>51</v>
      </c>
      <c r="E3664" s="3" t="s">
        <v>48</v>
      </c>
      <c r="F3664" s="3" t="s">
        <v>18</v>
      </c>
      <c r="G3664" s="3">
        <v>52</v>
      </c>
      <c r="H3664" s="3" t="s">
        <v>17</v>
      </c>
      <c r="I3664" s="3" t="s">
        <v>43</v>
      </c>
      <c r="J3664" s="3">
        <v>391</v>
      </c>
      <c r="K3664" s="3">
        <v>40</v>
      </c>
      <c r="L3664" s="3">
        <v>0</v>
      </c>
      <c r="M3664" s="4">
        <f>PI()*(K3664/2)^2/1000+PI()*(L3664/2)^2/1000</f>
        <v>1.2566370614359172</v>
      </c>
      <c r="N3664" s="33">
        <v>0</v>
      </c>
      <c r="O3664" s="3">
        <v>4</v>
      </c>
      <c r="P3664" s="6">
        <v>6.0430000000000001</v>
      </c>
      <c r="Q3664" s="6">
        <v>9.69</v>
      </c>
      <c r="R3664" s="6">
        <v>9.3559999999999999</v>
      </c>
      <c r="S3664" s="6">
        <v>0</v>
      </c>
      <c r="T3664" s="6">
        <f>R3664-S3664</f>
        <v>9.3559999999999999</v>
      </c>
      <c r="U3664" s="6">
        <f>R3664</f>
        <v>9.3559999999999999</v>
      </c>
      <c r="V3664" s="6">
        <f>U3664-S3664</f>
        <v>9.3559999999999999</v>
      </c>
      <c r="W3664" s="6">
        <f>100 - (1 - (((U3664-T3664)/U3664)+(S3664/T3664)))*100</f>
        <v>0</v>
      </c>
      <c r="X3664" s="13">
        <v>9.4849999999999994</v>
      </c>
      <c r="Y3664" s="13">
        <f>(X3664-U3664)/U3664*100</f>
        <v>1.3787943565626288</v>
      </c>
      <c r="Z3664" s="14">
        <f>IF(W3664&gt;10,"NA",Y3664)</f>
        <v>1.3787943565626288</v>
      </c>
    </row>
    <row r="3665" spans="1:26" ht="19" x14ac:dyDescent="0.25">
      <c r="A3665" s="23">
        <v>3664</v>
      </c>
      <c r="B3665" s="5" t="s">
        <v>0</v>
      </c>
      <c r="C3665" s="3" t="s">
        <v>51</v>
      </c>
      <c r="D3665" s="3" t="s">
        <v>51</v>
      </c>
      <c r="E3665" s="3" t="s">
        <v>48</v>
      </c>
      <c r="F3665" s="3" t="s">
        <v>18</v>
      </c>
      <c r="G3665" s="3">
        <v>52</v>
      </c>
      <c r="H3665" s="3" t="s">
        <v>17</v>
      </c>
      <c r="I3665" s="3" t="s">
        <v>43</v>
      </c>
      <c r="J3665" s="3">
        <v>391</v>
      </c>
      <c r="K3665" s="3">
        <v>40</v>
      </c>
      <c r="L3665" s="3">
        <v>0</v>
      </c>
      <c r="M3665" s="4">
        <f>PI()*(K3665/2)^2/1000+PI()*(L3665/2)^2/1000</f>
        <v>1.2566370614359172</v>
      </c>
      <c r="N3665" s="33">
        <v>0</v>
      </c>
      <c r="O3665" s="3">
        <v>5</v>
      </c>
      <c r="P3665" s="6">
        <v>6.8570000000000002</v>
      </c>
      <c r="Q3665" s="6">
        <v>12.153</v>
      </c>
      <c r="R3665" s="6">
        <v>11.794</v>
      </c>
      <c r="S3665" s="6">
        <v>0</v>
      </c>
      <c r="T3665" s="6">
        <f>R3665-S3665</f>
        <v>11.794</v>
      </c>
      <c r="U3665" s="6">
        <f>R3665</f>
        <v>11.794</v>
      </c>
      <c r="V3665" s="6">
        <f>U3665-S3665</f>
        <v>11.794</v>
      </c>
      <c r="W3665" s="6">
        <f>100 - (1 - (((U3665-T3665)/U3665)+(S3665/T3665)))*100</f>
        <v>0</v>
      </c>
      <c r="X3665" s="13">
        <v>11.929</v>
      </c>
      <c r="Y3665" s="13">
        <f>(X3665-U3665)/U3665*100</f>
        <v>1.1446498219433592</v>
      </c>
      <c r="Z3665" s="14">
        <f>IF(W3665&gt;10,"NA",Y3665)</f>
        <v>1.1446498219433592</v>
      </c>
    </row>
    <row r="3666" spans="1:26" ht="19" x14ac:dyDescent="0.25">
      <c r="A3666" s="23">
        <v>3665</v>
      </c>
      <c r="B3666" s="5" t="s">
        <v>0</v>
      </c>
      <c r="C3666" s="3" t="s">
        <v>51</v>
      </c>
      <c r="D3666" s="3" t="s">
        <v>51</v>
      </c>
      <c r="E3666" s="3" t="s">
        <v>48</v>
      </c>
      <c r="F3666" s="3" t="s">
        <v>18</v>
      </c>
      <c r="G3666" s="3">
        <v>52</v>
      </c>
      <c r="H3666" s="3" t="s">
        <v>17</v>
      </c>
      <c r="I3666" s="3" t="s">
        <v>43</v>
      </c>
      <c r="J3666" s="3">
        <v>391</v>
      </c>
      <c r="K3666" s="3">
        <v>40</v>
      </c>
      <c r="L3666" s="3">
        <v>0</v>
      </c>
      <c r="M3666" s="4">
        <f>PI()*(K3666/2)^2/1000+PI()*(L3666/2)^2/1000</f>
        <v>1.2566370614359172</v>
      </c>
      <c r="N3666" s="33">
        <v>0</v>
      </c>
      <c r="O3666" s="3">
        <v>6</v>
      </c>
      <c r="P3666" s="6">
        <v>2.3759999999999999</v>
      </c>
      <c r="Q3666" s="6">
        <v>1.119</v>
      </c>
      <c r="R3666" s="6">
        <v>0.90900000000000003</v>
      </c>
      <c r="S3666" s="6">
        <v>0</v>
      </c>
      <c r="T3666" s="6">
        <f>R3666-S3666</f>
        <v>0.90900000000000003</v>
      </c>
      <c r="U3666" s="6">
        <v>1.744</v>
      </c>
      <c r="V3666" s="6">
        <f>U3666-S3666</f>
        <v>1.744</v>
      </c>
      <c r="W3666" s="6">
        <f>100 - (1 - (((U3666-T3666)/U3666)+(S3666/T3666)))*100</f>
        <v>47.878440366972477</v>
      </c>
      <c r="X3666" s="13">
        <v>1.744</v>
      </c>
      <c r="Y3666" s="13">
        <f>(X3666-U3666)/U3666*100</f>
        <v>0</v>
      </c>
      <c r="Z3666" s="14" t="str">
        <f>IF(W3666&gt;10,"NA",Y3666)</f>
        <v>NA</v>
      </c>
    </row>
    <row r="3667" spans="1:26" ht="19" x14ac:dyDescent="0.25">
      <c r="A3667" s="23">
        <v>3666</v>
      </c>
      <c r="B3667" s="5" t="s">
        <v>0</v>
      </c>
      <c r="C3667" s="3" t="s">
        <v>51</v>
      </c>
      <c r="D3667" s="3" t="s">
        <v>51</v>
      </c>
      <c r="E3667" s="3" t="s">
        <v>48</v>
      </c>
      <c r="F3667" s="3" t="s">
        <v>18</v>
      </c>
      <c r="G3667" s="3">
        <v>52</v>
      </c>
      <c r="H3667" s="3" t="s">
        <v>17</v>
      </c>
      <c r="I3667" s="3" t="s">
        <v>43</v>
      </c>
      <c r="J3667" s="3">
        <v>391</v>
      </c>
      <c r="K3667" s="3">
        <v>40</v>
      </c>
      <c r="L3667" s="3">
        <v>0</v>
      </c>
      <c r="M3667" s="4">
        <f>PI()*(K3667/2)^2/1000+PI()*(L3667/2)^2/1000</f>
        <v>1.2566370614359172</v>
      </c>
      <c r="N3667" s="33">
        <v>0</v>
      </c>
      <c r="O3667" s="3">
        <v>7</v>
      </c>
      <c r="P3667" s="6">
        <v>3.89</v>
      </c>
      <c r="Q3667" s="6">
        <v>5.2039999999999997</v>
      </c>
      <c r="R3667" s="6">
        <v>4.9539999999999997</v>
      </c>
      <c r="S3667" s="6">
        <v>0</v>
      </c>
      <c r="T3667" s="6">
        <f>R3667-S3667</f>
        <v>4.9539999999999997</v>
      </c>
      <c r="U3667" s="6">
        <f>R3667</f>
        <v>4.9539999999999997</v>
      </c>
      <c r="V3667" s="6">
        <f>U3667-S3667</f>
        <v>4.9539999999999997</v>
      </c>
      <c r="W3667" s="6">
        <f>100 - (1 - (((U3667-T3667)/U3667)+(S3667/T3667)))*100</f>
        <v>0</v>
      </c>
      <c r="X3667" s="13">
        <v>5.0460000000000003</v>
      </c>
      <c r="Y3667" s="13">
        <f>(X3667-U3667)/U3667*100</f>
        <v>1.8570851836899585</v>
      </c>
      <c r="Z3667" s="14">
        <f>IF(W3667&gt;10,"NA",Y3667)</f>
        <v>1.8570851836899585</v>
      </c>
    </row>
    <row r="3668" spans="1:26" ht="19" x14ac:dyDescent="0.25">
      <c r="A3668" s="23">
        <v>3667</v>
      </c>
      <c r="B3668" s="5" t="s">
        <v>0</v>
      </c>
      <c r="C3668" s="3" t="s">
        <v>51</v>
      </c>
      <c r="D3668" s="3" t="s">
        <v>51</v>
      </c>
      <c r="E3668" s="3" t="s">
        <v>48</v>
      </c>
      <c r="F3668" s="3" t="s">
        <v>18</v>
      </c>
      <c r="G3668" s="3">
        <v>52</v>
      </c>
      <c r="H3668" s="3" t="s">
        <v>17</v>
      </c>
      <c r="I3668" s="3" t="s">
        <v>43</v>
      </c>
      <c r="J3668" s="3">
        <v>391</v>
      </c>
      <c r="K3668" s="3">
        <v>40</v>
      </c>
      <c r="L3668" s="3">
        <v>0</v>
      </c>
      <c r="M3668" s="4">
        <f>PI()*(K3668/2)^2/1000+PI()*(L3668/2)^2/1000</f>
        <v>1.2566370614359172</v>
      </c>
      <c r="N3668" s="33">
        <v>0</v>
      </c>
      <c r="O3668" s="3">
        <v>8</v>
      </c>
      <c r="P3668" s="6">
        <v>6.7569999999999997</v>
      </c>
      <c r="Q3668" s="6">
        <v>12.218</v>
      </c>
      <c r="R3668" s="6">
        <v>11.847</v>
      </c>
      <c r="S3668" s="6">
        <v>0</v>
      </c>
      <c r="T3668" s="6">
        <f>R3668-S3668</f>
        <v>11.847</v>
      </c>
      <c r="U3668" s="6">
        <f>R3668</f>
        <v>11.847</v>
      </c>
      <c r="V3668" s="6">
        <f>U3668-S3668</f>
        <v>11.847</v>
      </c>
      <c r="W3668" s="6">
        <f>100 - (1 - (((U3668-T3668)/U3668)+(S3668/T3668)))*100</f>
        <v>0</v>
      </c>
      <c r="X3668" s="13">
        <v>12</v>
      </c>
      <c r="Y3668" s="13">
        <f>(X3668-U3668)/U3668*100</f>
        <v>1.2914661939731618</v>
      </c>
      <c r="Z3668" s="14">
        <f>IF(W3668&gt;10,"NA",Y3668)</f>
        <v>1.2914661939731618</v>
      </c>
    </row>
    <row r="3669" spans="1:26" ht="19" x14ac:dyDescent="0.25">
      <c r="A3669" s="23">
        <v>3668</v>
      </c>
      <c r="B3669" s="5" t="s">
        <v>0</v>
      </c>
      <c r="C3669" s="3" t="s">
        <v>51</v>
      </c>
      <c r="D3669" s="3" t="s">
        <v>51</v>
      </c>
      <c r="E3669" s="3" t="s">
        <v>48</v>
      </c>
      <c r="F3669" s="3" t="s">
        <v>18</v>
      </c>
      <c r="G3669" s="3">
        <v>52</v>
      </c>
      <c r="H3669" s="3" t="s">
        <v>17</v>
      </c>
      <c r="I3669" s="3" t="s">
        <v>43</v>
      </c>
      <c r="J3669" s="3">
        <v>391</v>
      </c>
      <c r="K3669" s="3">
        <v>40</v>
      </c>
      <c r="L3669" s="3">
        <v>0</v>
      </c>
      <c r="M3669" s="4">
        <f>PI()*(K3669/2)^2/1000+PI()*(L3669/2)^2/1000</f>
        <v>1.2566370614359172</v>
      </c>
      <c r="N3669" s="33">
        <v>0</v>
      </c>
      <c r="O3669" s="3">
        <v>9</v>
      </c>
      <c r="P3669" s="6">
        <v>6.6210000000000004</v>
      </c>
      <c r="Q3669" s="6">
        <v>12.494</v>
      </c>
      <c r="R3669" s="6">
        <v>12.141999999999999</v>
      </c>
      <c r="S3669" s="6">
        <v>0</v>
      </c>
      <c r="T3669" s="6">
        <f>R3669-S3669</f>
        <v>12.141999999999999</v>
      </c>
      <c r="U3669" s="6">
        <f>R3669</f>
        <v>12.141999999999999</v>
      </c>
      <c r="V3669" s="6">
        <f>U3669-S3669</f>
        <v>12.141999999999999</v>
      </c>
      <c r="W3669" s="6">
        <f>100 - (1 - (((U3669-T3669)/U3669)+(S3669/T3669)))*100</f>
        <v>0</v>
      </c>
      <c r="X3669" s="13">
        <v>12.311</v>
      </c>
      <c r="Y3669" s="13">
        <f>(X3669-U3669)/U3669*100</f>
        <v>1.391862955032124</v>
      </c>
      <c r="Z3669" s="14">
        <f>IF(W3669&gt;10,"NA",Y3669)</f>
        <v>1.391862955032124</v>
      </c>
    </row>
    <row r="3670" spans="1:26" ht="19" x14ac:dyDescent="0.25">
      <c r="A3670" s="23">
        <v>3669</v>
      </c>
      <c r="B3670" s="5" t="s">
        <v>0</v>
      </c>
      <c r="C3670" s="3" t="s">
        <v>51</v>
      </c>
      <c r="D3670" s="3" t="s">
        <v>51</v>
      </c>
      <c r="E3670" s="3" t="s">
        <v>48</v>
      </c>
      <c r="F3670" s="3" t="s">
        <v>18</v>
      </c>
      <c r="G3670" s="3">
        <v>52</v>
      </c>
      <c r="H3670" s="3" t="s">
        <v>17</v>
      </c>
      <c r="I3670" s="3" t="s">
        <v>43</v>
      </c>
      <c r="J3670" s="3">
        <v>391</v>
      </c>
      <c r="K3670" s="3">
        <v>40</v>
      </c>
      <c r="L3670" s="3">
        <v>0</v>
      </c>
      <c r="M3670" s="4">
        <f>PI()*(K3670/2)^2/1000+PI()*(L3670/2)^2/1000</f>
        <v>1.2566370614359172</v>
      </c>
      <c r="N3670" s="33">
        <v>0</v>
      </c>
      <c r="O3670" s="3">
        <v>10</v>
      </c>
      <c r="P3670" s="6">
        <v>7.7110000000000003</v>
      </c>
      <c r="Q3670" s="6">
        <v>14.946999999999999</v>
      </c>
      <c r="R3670" s="6">
        <v>14.609</v>
      </c>
      <c r="S3670" s="6">
        <v>0</v>
      </c>
      <c r="T3670" s="6">
        <f>R3670-S3670</f>
        <v>14.609</v>
      </c>
      <c r="U3670" s="6">
        <f>R3670</f>
        <v>14.609</v>
      </c>
      <c r="V3670" s="6">
        <f>U3670-S3670</f>
        <v>14.609</v>
      </c>
      <c r="W3670" s="6">
        <f>100 - (1 - (((U3670-T3670)/U3670)+(S3670/T3670)))*100</f>
        <v>0</v>
      </c>
      <c r="X3670" s="13">
        <v>14.609</v>
      </c>
      <c r="Y3670" s="13">
        <f>(X3670-U3670)/U3670*100</f>
        <v>0</v>
      </c>
      <c r="Z3670" s="14">
        <f>IF(W3670&gt;10,"NA",Y3670)</f>
        <v>0</v>
      </c>
    </row>
    <row r="3671" spans="1:26" ht="19" x14ac:dyDescent="0.25">
      <c r="A3671" s="23">
        <v>3670</v>
      </c>
      <c r="B3671" s="5" t="s">
        <v>0</v>
      </c>
      <c r="C3671" s="3" t="s">
        <v>51</v>
      </c>
      <c r="D3671" s="3" t="s">
        <v>51</v>
      </c>
      <c r="E3671" s="3" t="s">
        <v>48</v>
      </c>
      <c r="F3671" s="3" t="s">
        <v>18</v>
      </c>
      <c r="G3671" s="3">
        <v>52</v>
      </c>
      <c r="H3671" s="3" t="s">
        <v>17</v>
      </c>
      <c r="I3671" s="3" t="s">
        <v>43</v>
      </c>
      <c r="J3671" s="3">
        <v>391</v>
      </c>
      <c r="K3671" s="3">
        <v>40</v>
      </c>
      <c r="L3671" s="3">
        <v>0</v>
      </c>
      <c r="M3671" s="4">
        <f>PI()*(K3671/2)^2/1000+PI()*(L3671/2)^2/1000</f>
        <v>1.2566370614359172</v>
      </c>
      <c r="N3671" s="33">
        <v>0</v>
      </c>
      <c r="O3671" s="3">
        <v>11</v>
      </c>
      <c r="P3671" s="6">
        <v>7.4020000000000001</v>
      </c>
      <c r="Q3671" s="6">
        <v>14.287000000000001</v>
      </c>
      <c r="R3671" s="6">
        <v>13.941000000000001</v>
      </c>
      <c r="S3671" s="6">
        <v>0</v>
      </c>
      <c r="T3671" s="6">
        <f>R3671-S3671</f>
        <v>13.941000000000001</v>
      </c>
      <c r="U3671" s="6">
        <f>R3671</f>
        <v>13.941000000000001</v>
      </c>
      <c r="V3671" s="6">
        <f>U3671-S3671</f>
        <v>13.941000000000001</v>
      </c>
      <c r="W3671" s="6">
        <f>100 - (1 - (((U3671-T3671)/U3671)+(S3671/T3671)))*100</f>
        <v>0</v>
      </c>
      <c r="X3671" s="13">
        <v>14.25</v>
      </c>
      <c r="Y3671" s="13">
        <f>(X3671-U3671)/U3671*100</f>
        <v>2.2164837529588928</v>
      </c>
      <c r="Z3671" s="14">
        <f>IF(W3671&gt;10,"NA",Y3671)</f>
        <v>2.2164837529588928</v>
      </c>
    </row>
    <row r="3672" spans="1:26" ht="19" x14ac:dyDescent="0.25">
      <c r="A3672" s="23">
        <v>3671</v>
      </c>
      <c r="B3672" s="5" t="s">
        <v>0</v>
      </c>
      <c r="C3672" s="3" t="s">
        <v>51</v>
      </c>
      <c r="D3672" s="3" t="s">
        <v>51</v>
      </c>
      <c r="E3672" s="3" t="s">
        <v>48</v>
      </c>
      <c r="F3672" s="3" t="s">
        <v>18</v>
      </c>
      <c r="G3672" s="3">
        <v>52</v>
      </c>
      <c r="H3672" s="3" t="s">
        <v>17</v>
      </c>
      <c r="I3672" s="3" t="s">
        <v>43</v>
      </c>
      <c r="J3672" s="3">
        <v>391</v>
      </c>
      <c r="K3672" s="3">
        <v>40</v>
      </c>
      <c r="L3672" s="3">
        <v>0</v>
      </c>
      <c r="M3672" s="4">
        <f>PI()*(K3672/2)^2/1000+PI()*(L3672/2)^2/1000</f>
        <v>1.2566370614359172</v>
      </c>
      <c r="N3672" s="33">
        <v>0</v>
      </c>
      <c r="O3672" s="3">
        <v>12</v>
      </c>
      <c r="P3672" s="3" t="s">
        <v>13</v>
      </c>
      <c r="Q3672" s="3" t="s">
        <v>13</v>
      </c>
      <c r="R3672" s="3" t="s">
        <v>13</v>
      </c>
      <c r="S3672" s="3" t="s">
        <v>13</v>
      </c>
      <c r="T3672" s="3" t="s">
        <v>13</v>
      </c>
      <c r="U3672" s="3" t="s">
        <v>13</v>
      </c>
      <c r="V3672" s="3" t="s">
        <v>13</v>
      </c>
      <c r="W3672" s="3" t="s">
        <v>13</v>
      </c>
      <c r="X3672" s="3" t="s">
        <v>13</v>
      </c>
      <c r="Y3672" s="3" t="s">
        <v>13</v>
      </c>
      <c r="Z3672" s="3" t="s">
        <v>13</v>
      </c>
    </row>
    <row r="3673" spans="1:26" ht="19" x14ac:dyDescent="0.25">
      <c r="A3673" s="23">
        <v>3672</v>
      </c>
      <c r="B3673" s="5" t="s">
        <v>0</v>
      </c>
      <c r="C3673" s="3" t="s">
        <v>51</v>
      </c>
      <c r="D3673" s="3" t="s">
        <v>51</v>
      </c>
      <c r="E3673" s="3" t="s">
        <v>48</v>
      </c>
      <c r="F3673" s="3" t="s">
        <v>18</v>
      </c>
      <c r="G3673" s="3">
        <v>52</v>
      </c>
      <c r="H3673" s="3" t="s">
        <v>17</v>
      </c>
      <c r="I3673" s="3" t="s">
        <v>43</v>
      </c>
      <c r="J3673" s="3">
        <v>391</v>
      </c>
      <c r="K3673" s="3">
        <v>40</v>
      </c>
      <c r="L3673" s="3">
        <v>0</v>
      </c>
      <c r="M3673" s="4">
        <f>PI()*(K3673/2)^2/1000+PI()*(L3673/2)^2/1000</f>
        <v>1.2566370614359172</v>
      </c>
      <c r="N3673" s="33">
        <v>0</v>
      </c>
      <c r="O3673" s="3">
        <v>13</v>
      </c>
      <c r="P3673" s="3" t="s">
        <v>13</v>
      </c>
      <c r="Q3673" s="3" t="s">
        <v>13</v>
      </c>
      <c r="R3673" s="3" t="s">
        <v>13</v>
      </c>
      <c r="S3673" s="3" t="s">
        <v>13</v>
      </c>
      <c r="T3673" s="3" t="s">
        <v>13</v>
      </c>
      <c r="U3673" s="3" t="s">
        <v>13</v>
      </c>
      <c r="V3673" s="3" t="s">
        <v>13</v>
      </c>
      <c r="W3673" s="3" t="s">
        <v>13</v>
      </c>
      <c r="X3673" s="3" t="s">
        <v>13</v>
      </c>
      <c r="Y3673" s="3" t="s">
        <v>13</v>
      </c>
      <c r="Z3673" s="3" t="s">
        <v>13</v>
      </c>
    </row>
    <row r="3674" spans="1:26" ht="19" x14ac:dyDescent="0.25">
      <c r="A3674" s="23">
        <v>3673</v>
      </c>
      <c r="B3674" s="5" t="s">
        <v>0</v>
      </c>
      <c r="C3674" s="3" t="s">
        <v>51</v>
      </c>
      <c r="D3674" s="3" t="s">
        <v>51</v>
      </c>
      <c r="E3674" s="3" t="s">
        <v>48</v>
      </c>
      <c r="F3674" s="3" t="s">
        <v>18</v>
      </c>
      <c r="G3674" s="3">
        <v>52</v>
      </c>
      <c r="H3674" s="3" t="s">
        <v>17</v>
      </c>
      <c r="I3674" s="3" t="s">
        <v>43</v>
      </c>
      <c r="J3674" s="3">
        <v>391</v>
      </c>
      <c r="K3674" s="3">
        <v>40</v>
      </c>
      <c r="L3674" s="3">
        <v>0</v>
      </c>
      <c r="M3674" s="4">
        <f>PI()*(K3674/2)^2/1000+PI()*(L3674/2)^2/1000</f>
        <v>1.2566370614359172</v>
      </c>
      <c r="N3674" s="33">
        <v>0</v>
      </c>
      <c r="O3674" s="3">
        <v>14</v>
      </c>
      <c r="P3674" s="3" t="s">
        <v>13</v>
      </c>
      <c r="Q3674" s="3" t="s">
        <v>13</v>
      </c>
      <c r="R3674" s="3" t="s">
        <v>13</v>
      </c>
      <c r="S3674" s="3" t="s">
        <v>13</v>
      </c>
      <c r="T3674" s="3" t="s">
        <v>13</v>
      </c>
      <c r="U3674" s="3" t="s">
        <v>13</v>
      </c>
      <c r="V3674" s="3" t="s">
        <v>13</v>
      </c>
      <c r="W3674" s="3" t="s">
        <v>13</v>
      </c>
      <c r="X3674" s="3" t="s">
        <v>13</v>
      </c>
      <c r="Y3674" s="3" t="s">
        <v>13</v>
      </c>
      <c r="Z3674" s="3" t="s">
        <v>13</v>
      </c>
    </row>
    <row r="3675" spans="1:26" ht="19" x14ac:dyDescent="0.25">
      <c r="A3675" s="23">
        <v>3674</v>
      </c>
      <c r="B3675" s="5" t="s">
        <v>0</v>
      </c>
      <c r="C3675" s="3" t="s">
        <v>51</v>
      </c>
      <c r="D3675" s="3" t="s">
        <v>51</v>
      </c>
      <c r="E3675" s="3" t="s">
        <v>48</v>
      </c>
      <c r="F3675" s="3" t="s">
        <v>18</v>
      </c>
      <c r="G3675" s="3">
        <v>53</v>
      </c>
      <c r="H3675" s="3" t="s">
        <v>9</v>
      </c>
      <c r="I3675" s="3" t="s">
        <v>43</v>
      </c>
      <c r="J3675" s="3">
        <v>389</v>
      </c>
      <c r="K3675" s="3">
        <v>25</v>
      </c>
      <c r="L3675" s="3">
        <v>0</v>
      </c>
      <c r="M3675" s="4">
        <f>PI()*(K3675/2)^2/1000+PI()*(L3675/2)^2/1000</f>
        <v>0.49087385212340517</v>
      </c>
      <c r="N3675" s="33">
        <v>0</v>
      </c>
      <c r="O3675" s="3">
        <v>1</v>
      </c>
      <c r="P3675" s="6">
        <v>8.4239999999999995</v>
      </c>
      <c r="Q3675" s="6">
        <v>20.076000000000001</v>
      </c>
      <c r="R3675" s="6">
        <v>19.699000000000002</v>
      </c>
      <c r="S3675" s="6">
        <v>0</v>
      </c>
      <c r="T3675" s="6">
        <f>R3675-S3675</f>
        <v>19.699000000000002</v>
      </c>
      <c r="U3675" s="6">
        <v>19.699000000000002</v>
      </c>
      <c r="V3675" s="6">
        <f>U3675-S3675</f>
        <v>19.699000000000002</v>
      </c>
      <c r="W3675" s="6">
        <f>100 - (1 - (((U3675-T3675)/U3675)+(S3675/T3675)))*100</f>
        <v>0</v>
      </c>
      <c r="X3675" s="13">
        <v>20.289000000000001</v>
      </c>
      <c r="Y3675" s="13">
        <f>(X3675-U3675)/U3675*100</f>
        <v>2.9950758921772671</v>
      </c>
      <c r="Z3675" s="14">
        <f>IF(W3675&gt;10,"NA",Y3675)</f>
        <v>2.9950758921772671</v>
      </c>
    </row>
    <row r="3676" spans="1:26" ht="19" x14ac:dyDescent="0.25">
      <c r="A3676" s="23">
        <v>3675</v>
      </c>
      <c r="B3676" s="5" t="s">
        <v>0</v>
      </c>
      <c r="C3676" s="3" t="s">
        <v>51</v>
      </c>
      <c r="D3676" s="3" t="s">
        <v>51</v>
      </c>
      <c r="E3676" s="3" t="s">
        <v>48</v>
      </c>
      <c r="F3676" s="3" t="s">
        <v>18</v>
      </c>
      <c r="G3676" s="3">
        <v>53</v>
      </c>
      <c r="H3676" s="3" t="s">
        <v>9</v>
      </c>
      <c r="I3676" s="3" t="s">
        <v>43</v>
      </c>
      <c r="J3676" s="3">
        <v>389</v>
      </c>
      <c r="K3676" s="3">
        <v>25</v>
      </c>
      <c r="L3676" s="3">
        <v>0</v>
      </c>
      <c r="M3676" s="4">
        <f>PI()*(K3676/2)^2/1000+PI()*(L3676/2)^2/1000</f>
        <v>0.49087385212340517</v>
      </c>
      <c r="N3676" s="33">
        <v>0</v>
      </c>
      <c r="O3676" s="3">
        <v>2</v>
      </c>
      <c r="P3676" s="6">
        <v>6.1550000000000002</v>
      </c>
      <c r="Q3676" s="6">
        <v>10.602</v>
      </c>
      <c r="R3676" s="6">
        <v>10.298999999999999</v>
      </c>
      <c r="S3676" s="6">
        <v>0</v>
      </c>
      <c r="T3676" s="6">
        <f>R3676-S3676</f>
        <v>10.298999999999999</v>
      </c>
      <c r="U3676" s="6">
        <v>10.298999999999999</v>
      </c>
      <c r="V3676" s="6">
        <f>U3676-S3676</f>
        <v>10.298999999999999</v>
      </c>
      <c r="W3676" s="6">
        <f>100 - (1 - (((U3676-T3676)/U3676)+(S3676/T3676)))*100</f>
        <v>0</v>
      </c>
      <c r="X3676" s="13">
        <v>10.624000000000001</v>
      </c>
      <c r="Y3676" s="13">
        <f>(X3676-U3676)/U3676*100</f>
        <v>3.1556461792407133</v>
      </c>
      <c r="Z3676" s="14">
        <f>IF(W3676&gt;10,"NA",Y3676)</f>
        <v>3.1556461792407133</v>
      </c>
    </row>
    <row r="3677" spans="1:26" ht="19" x14ac:dyDescent="0.25">
      <c r="A3677" s="23">
        <v>3676</v>
      </c>
      <c r="B3677" s="5" t="s">
        <v>0</v>
      </c>
      <c r="C3677" s="3" t="s">
        <v>51</v>
      </c>
      <c r="D3677" s="3" t="s">
        <v>51</v>
      </c>
      <c r="E3677" s="3" t="s">
        <v>48</v>
      </c>
      <c r="F3677" s="3" t="s">
        <v>18</v>
      </c>
      <c r="G3677" s="3">
        <v>53</v>
      </c>
      <c r="H3677" s="3" t="s">
        <v>9</v>
      </c>
      <c r="I3677" s="3" t="s">
        <v>43</v>
      </c>
      <c r="J3677" s="3">
        <v>389</v>
      </c>
      <c r="K3677" s="3">
        <v>25</v>
      </c>
      <c r="L3677" s="3">
        <v>0</v>
      </c>
      <c r="M3677" s="4">
        <f>PI()*(K3677/2)^2/1000+PI()*(L3677/2)^2/1000</f>
        <v>0.49087385212340517</v>
      </c>
      <c r="N3677" s="33">
        <v>0</v>
      </c>
      <c r="O3677" s="3">
        <v>3</v>
      </c>
      <c r="P3677" s="6">
        <v>7.64</v>
      </c>
      <c r="Q3677" s="6">
        <v>16.193999999999999</v>
      </c>
      <c r="R3677" s="6">
        <v>15.879</v>
      </c>
      <c r="S3677" s="6">
        <v>0</v>
      </c>
      <c r="T3677" s="6">
        <f>R3677-S3677</f>
        <v>15.879</v>
      </c>
      <c r="U3677" s="6">
        <v>15.893000000000001</v>
      </c>
      <c r="V3677" s="6">
        <f>U3677-S3677</f>
        <v>15.893000000000001</v>
      </c>
      <c r="W3677" s="6">
        <f>100 - (1 - (((U3677-T3677)/U3677)+(S3677/T3677)))*100</f>
        <v>8.8089095828365771E-2</v>
      </c>
      <c r="X3677" s="13">
        <v>16.259</v>
      </c>
      <c r="Y3677" s="13">
        <f>(X3677-U3677)/U3677*100</f>
        <v>2.3029006480840599</v>
      </c>
      <c r="Z3677" s="14">
        <f>IF(W3677&gt;10,"NA",Y3677)</f>
        <v>2.3029006480840599</v>
      </c>
    </row>
    <row r="3678" spans="1:26" ht="19" x14ac:dyDescent="0.25">
      <c r="A3678" s="23">
        <v>3677</v>
      </c>
      <c r="B3678" s="5" t="s">
        <v>0</v>
      </c>
      <c r="C3678" s="3" t="s">
        <v>51</v>
      </c>
      <c r="D3678" s="3" t="s">
        <v>51</v>
      </c>
      <c r="E3678" s="3" t="s">
        <v>48</v>
      </c>
      <c r="F3678" s="3" t="s">
        <v>18</v>
      </c>
      <c r="G3678" s="3">
        <v>53</v>
      </c>
      <c r="H3678" s="3" t="s">
        <v>9</v>
      </c>
      <c r="I3678" s="3" t="s">
        <v>43</v>
      </c>
      <c r="J3678" s="3">
        <v>389</v>
      </c>
      <c r="K3678" s="3">
        <v>25</v>
      </c>
      <c r="L3678" s="3">
        <v>0</v>
      </c>
      <c r="M3678" s="4">
        <f>PI()*(K3678/2)^2/1000+PI()*(L3678/2)^2/1000</f>
        <v>0.49087385212340517</v>
      </c>
      <c r="N3678" s="33">
        <v>0</v>
      </c>
      <c r="O3678" s="3">
        <v>4</v>
      </c>
      <c r="P3678" s="6">
        <v>2.9470000000000001</v>
      </c>
      <c r="Q3678" s="6">
        <v>2.6139999999999999</v>
      </c>
      <c r="R3678" s="6">
        <v>2.3959999999999999</v>
      </c>
      <c r="S3678" s="6">
        <v>0</v>
      </c>
      <c r="T3678" s="6">
        <f>R3678-S3678</f>
        <v>2.3959999999999999</v>
      </c>
      <c r="U3678" s="6">
        <v>2.3959999999999999</v>
      </c>
      <c r="V3678" s="6">
        <f>U3678-S3678</f>
        <v>2.3959999999999999</v>
      </c>
      <c r="W3678" s="6">
        <f>100 - (1 - (((U3678-T3678)/U3678)+(S3678/T3678)))*100</f>
        <v>0</v>
      </c>
      <c r="X3678" s="13">
        <v>2.448</v>
      </c>
      <c r="Y3678" s="13">
        <f>(X3678-U3678)/U3678*100</f>
        <v>2.1702838063439085</v>
      </c>
      <c r="Z3678" s="14">
        <f>IF(W3678&gt;10,"NA",Y3678)</f>
        <v>2.1702838063439085</v>
      </c>
    </row>
    <row r="3679" spans="1:26" ht="19" x14ac:dyDescent="0.25">
      <c r="A3679" s="23">
        <v>3678</v>
      </c>
      <c r="B3679" s="5" t="s">
        <v>0</v>
      </c>
      <c r="C3679" s="3" t="s">
        <v>51</v>
      </c>
      <c r="D3679" s="3" t="s">
        <v>51</v>
      </c>
      <c r="E3679" s="3" t="s">
        <v>48</v>
      </c>
      <c r="F3679" s="3" t="s">
        <v>18</v>
      </c>
      <c r="G3679" s="3">
        <v>53</v>
      </c>
      <c r="H3679" s="3" t="s">
        <v>9</v>
      </c>
      <c r="I3679" s="3" t="s">
        <v>43</v>
      </c>
      <c r="J3679" s="3">
        <v>389</v>
      </c>
      <c r="K3679" s="3">
        <v>25</v>
      </c>
      <c r="L3679" s="3">
        <v>0</v>
      </c>
      <c r="M3679" s="4">
        <f>PI()*(K3679/2)^2/1000+PI()*(L3679/2)^2/1000</f>
        <v>0.49087385212340517</v>
      </c>
      <c r="N3679" s="33">
        <v>0</v>
      </c>
      <c r="O3679" s="3">
        <v>5</v>
      </c>
      <c r="P3679" s="6">
        <v>7.2409999999999997</v>
      </c>
      <c r="Q3679" s="6">
        <v>15.468999999999999</v>
      </c>
      <c r="R3679" s="6">
        <v>15.128</v>
      </c>
      <c r="S3679" s="6">
        <v>0</v>
      </c>
      <c r="T3679" s="6">
        <f>R3679-S3679</f>
        <v>15.128</v>
      </c>
      <c r="U3679" s="6">
        <v>15.134</v>
      </c>
      <c r="V3679" s="6">
        <f>U3679-S3679</f>
        <v>15.134</v>
      </c>
      <c r="W3679" s="6">
        <f>100 - (1 - (((U3679-T3679)/U3679)+(S3679/T3679)))*100</f>
        <v>3.9645830580141705E-2</v>
      </c>
      <c r="X3679" s="13">
        <v>15.57</v>
      </c>
      <c r="Y3679" s="13">
        <f>(X3679-U3679)/U3679*100</f>
        <v>2.8809303554909471</v>
      </c>
      <c r="Z3679" s="14">
        <f>IF(W3679&gt;10,"NA",Y3679)</f>
        <v>2.8809303554909471</v>
      </c>
    </row>
    <row r="3680" spans="1:26" ht="19" x14ac:dyDescent="0.25">
      <c r="A3680" s="23">
        <v>3679</v>
      </c>
      <c r="B3680" s="5" t="s">
        <v>0</v>
      </c>
      <c r="C3680" s="3" t="s">
        <v>51</v>
      </c>
      <c r="D3680" s="3" t="s">
        <v>51</v>
      </c>
      <c r="E3680" s="3" t="s">
        <v>48</v>
      </c>
      <c r="F3680" s="3" t="s">
        <v>18</v>
      </c>
      <c r="G3680" s="3">
        <v>53</v>
      </c>
      <c r="H3680" s="3" t="s">
        <v>9</v>
      </c>
      <c r="I3680" s="3" t="s">
        <v>43</v>
      </c>
      <c r="J3680" s="3">
        <v>389</v>
      </c>
      <c r="K3680" s="3">
        <v>25</v>
      </c>
      <c r="L3680" s="3">
        <v>0</v>
      </c>
      <c r="M3680" s="4">
        <f>PI()*(K3680/2)^2/1000+PI()*(L3680/2)^2/1000</f>
        <v>0.49087385212340517</v>
      </c>
      <c r="N3680" s="33">
        <v>0</v>
      </c>
      <c r="O3680" s="3">
        <v>6</v>
      </c>
      <c r="P3680" s="6">
        <v>7.45</v>
      </c>
      <c r="Q3680" s="6">
        <v>16.640999999999998</v>
      </c>
      <c r="R3680" s="6">
        <v>16.335999999999999</v>
      </c>
      <c r="S3680" s="6">
        <v>0</v>
      </c>
      <c r="T3680" s="6">
        <f>R3680-S3680</f>
        <v>16.335999999999999</v>
      </c>
      <c r="U3680" s="6">
        <v>16.335999999999999</v>
      </c>
      <c r="V3680" s="6">
        <f>U3680-S3680</f>
        <v>16.335999999999999</v>
      </c>
      <c r="W3680" s="6">
        <f>100 - (1 - (((U3680-T3680)/U3680)+(S3680/T3680)))*100</f>
        <v>0</v>
      </c>
      <c r="X3680" s="13">
        <v>16.704000000000001</v>
      </c>
      <c r="Y3680" s="13">
        <f>(X3680-U3680)/U3680*100</f>
        <v>2.2526934378060854</v>
      </c>
      <c r="Z3680" s="14">
        <f>IF(W3680&gt;10,"NA",Y3680)</f>
        <v>2.2526934378060854</v>
      </c>
    </row>
    <row r="3681" spans="1:26" ht="19" x14ac:dyDescent="0.25">
      <c r="A3681" s="23">
        <v>3680</v>
      </c>
      <c r="B3681" s="5" t="s">
        <v>0</v>
      </c>
      <c r="C3681" s="3" t="s">
        <v>51</v>
      </c>
      <c r="D3681" s="3" t="s">
        <v>51</v>
      </c>
      <c r="E3681" s="3" t="s">
        <v>48</v>
      </c>
      <c r="F3681" s="3" t="s">
        <v>18</v>
      </c>
      <c r="G3681" s="3">
        <v>53</v>
      </c>
      <c r="H3681" s="3" t="s">
        <v>9</v>
      </c>
      <c r="I3681" s="3" t="s">
        <v>43</v>
      </c>
      <c r="J3681" s="3">
        <v>389</v>
      </c>
      <c r="K3681" s="3">
        <v>25</v>
      </c>
      <c r="L3681" s="3">
        <v>0</v>
      </c>
      <c r="M3681" s="4">
        <f>PI()*(K3681/2)^2/1000+PI()*(L3681/2)^2/1000</f>
        <v>0.49087385212340517</v>
      </c>
      <c r="N3681" s="33">
        <v>0</v>
      </c>
      <c r="O3681" s="3">
        <v>7</v>
      </c>
      <c r="P3681" s="6">
        <v>7.1289999999999996</v>
      </c>
      <c r="Q3681" s="6">
        <v>13.861000000000001</v>
      </c>
      <c r="R3681" s="6">
        <v>13.625</v>
      </c>
      <c r="S3681" s="6">
        <v>0</v>
      </c>
      <c r="T3681" s="6">
        <f>R3681-S3681</f>
        <v>13.625</v>
      </c>
      <c r="U3681" s="6">
        <v>13.625</v>
      </c>
      <c r="V3681" s="6">
        <f>U3681-S3681</f>
        <v>13.625</v>
      </c>
      <c r="W3681" s="6">
        <f>100 - (1 - (((U3681-T3681)/U3681)+(S3681/T3681)))*100</f>
        <v>0</v>
      </c>
      <c r="X3681" s="13">
        <v>14.03</v>
      </c>
      <c r="Y3681" s="13">
        <f>(X3681-U3681)/U3681*100</f>
        <v>2.972477064220179</v>
      </c>
      <c r="Z3681" s="14">
        <f>IF(W3681&gt;10,"NA",Y3681)</f>
        <v>2.972477064220179</v>
      </c>
    </row>
    <row r="3682" spans="1:26" ht="19" x14ac:dyDescent="0.25">
      <c r="A3682" s="23">
        <v>3681</v>
      </c>
      <c r="B3682" s="5" t="s">
        <v>0</v>
      </c>
      <c r="C3682" s="3" t="s">
        <v>51</v>
      </c>
      <c r="D3682" s="3" t="s">
        <v>51</v>
      </c>
      <c r="E3682" s="3" t="s">
        <v>48</v>
      </c>
      <c r="F3682" s="3" t="s">
        <v>18</v>
      </c>
      <c r="G3682" s="3">
        <v>53</v>
      </c>
      <c r="H3682" s="3" t="s">
        <v>17</v>
      </c>
      <c r="I3682" s="3" t="s">
        <v>43</v>
      </c>
      <c r="J3682" s="3">
        <v>389</v>
      </c>
      <c r="K3682" s="3">
        <v>25</v>
      </c>
      <c r="L3682" s="3">
        <v>0</v>
      </c>
      <c r="M3682" s="4">
        <f>PI()*(K3682/2)^2/1000+PI()*(L3682/2)^2/1000</f>
        <v>0.49087385212340517</v>
      </c>
      <c r="N3682" s="33">
        <v>0</v>
      </c>
      <c r="O3682" s="3">
        <v>1</v>
      </c>
      <c r="P3682" s="6">
        <v>5.9290000000000003</v>
      </c>
      <c r="Q3682" s="6">
        <v>12.25</v>
      </c>
      <c r="R3682" s="6">
        <v>11.97</v>
      </c>
      <c r="S3682" s="6">
        <v>0</v>
      </c>
      <c r="T3682" s="6">
        <f>R3682-S3682</f>
        <v>11.97</v>
      </c>
      <c r="U3682" s="6">
        <v>11.97</v>
      </c>
      <c r="V3682" s="6">
        <f>U3682-S3682</f>
        <v>11.97</v>
      </c>
      <c r="W3682" s="6">
        <f>100 - (1 - (((U3682-T3682)/U3682)+(S3682/T3682)))*100</f>
        <v>0</v>
      </c>
      <c r="X3682" s="13">
        <v>12.099</v>
      </c>
      <c r="Y3682" s="13">
        <f>(X3682-U3682)/U3682*100</f>
        <v>1.0776942355889687</v>
      </c>
      <c r="Z3682" s="14">
        <f>IF(W3682&gt;10,"NA",Y3682)</f>
        <v>1.0776942355889687</v>
      </c>
    </row>
    <row r="3683" spans="1:26" ht="19" x14ac:dyDescent="0.25">
      <c r="A3683" s="23">
        <v>3682</v>
      </c>
      <c r="B3683" s="5" t="s">
        <v>0</v>
      </c>
      <c r="C3683" s="3" t="s">
        <v>51</v>
      </c>
      <c r="D3683" s="3" t="s">
        <v>51</v>
      </c>
      <c r="E3683" s="3" t="s">
        <v>48</v>
      </c>
      <c r="F3683" s="3" t="s">
        <v>18</v>
      </c>
      <c r="G3683" s="3">
        <v>53</v>
      </c>
      <c r="H3683" s="3" t="s">
        <v>17</v>
      </c>
      <c r="I3683" s="3" t="s">
        <v>43</v>
      </c>
      <c r="J3683" s="3">
        <v>389</v>
      </c>
      <c r="K3683" s="3">
        <v>25</v>
      </c>
      <c r="L3683" s="3">
        <v>0</v>
      </c>
      <c r="M3683" s="4">
        <f>PI()*(K3683/2)^2/1000+PI()*(L3683/2)^2/1000</f>
        <v>0.49087385212340517</v>
      </c>
      <c r="N3683" s="33">
        <v>0</v>
      </c>
      <c r="O3683" s="3">
        <v>2</v>
      </c>
      <c r="P3683" s="6">
        <v>4.9390000000000001</v>
      </c>
      <c r="Q3683" s="6">
        <v>6.9509999999999996</v>
      </c>
      <c r="R3683" s="6">
        <v>6.7389999999999999</v>
      </c>
      <c r="S3683" s="6">
        <v>0</v>
      </c>
      <c r="T3683" s="6">
        <f>R3683-S3683</f>
        <v>6.7389999999999999</v>
      </c>
      <c r="U3683" s="6">
        <v>6.7389999999999999</v>
      </c>
      <c r="V3683" s="6">
        <f>U3683-S3683</f>
        <v>6.7389999999999999</v>
      </c>
      <c r="W3683" s="6">
        <f>100 - (1 - (((U3683-T3683)/U3683)+(S3683/T3683)))*100</f>
        <v>0</v>
      </c>
      <c r="X3683" s="13">
        <v>6.8520000000000003</v>
      </c>
      <c r="Y3683" s="13">
        <f>(X3683-U3683)/U3683*100</f>
        <v>1.6768066478706105</v>
      </c>
      <c r="Z3683" s="14">
        <f>IF(W3683&gt;10,"NA",Y3683)</f>
        <v>1.6768066478706105</v>
      </c>
    </row>
    <row r="3684" spans="1:26" ht="19" x14ac:dyDescent="0.25">
      <c r="A3684" s="23">
        <v>3683</v>
      </c>
      <c r="B3684" s="5" t="s">
        <v>0</v>
      </c>
      <c r="C3684" s="3" t="s">
        <v>51</v>
      </c>
      <c r="D3684" s="3" t="s">
        <v>51</v>
      </c>
      <c r="E3684" s="3" t="s">
        <v>48</v>
      </c>
      <c r="F3684" s="3" t="s">
        <v>18</v>
      </c>
      <c r="G3684" s="3">
        <v>53</v>
      </c>
      <c r="H3684" s="3" t="s">
        <v>17</v>
      </c>
      <c r="I3684" s="3" t="s">
        <v>43</v>
      </c>
      <c r="J3684" s="3">
        <v>389</v>
      </c>
      <c r="K3684" s="3">
        <v>25</v>
      </c>
      <c r="L3684" s="3">
        <v>0</v>
      </c>
      <c r="M3684" s="4">
        <f>PI()*(K3684/2)^2/1000+PI()*(L3684/2)^2/1000</f>
        <v>0.49087385212340517</v>
      </c>
      <c r="N3684" s="33">
        <v>0</v>
      </c>
      <c r="O3684" s="3">
        <v>3</v>
      </c>
      <c r="P3684" s="6">
        <v>5.82</v>
      </c>
      <c r="Q3684" s="6">
        <v>11.090999999999999</v>
      </c>
      <c r="R3684" s="6">
        <v>10.739000000000001</v>
      </c>
      <c r="S3684" s="6">
        <v>0</v>
      </c>
      <c r="T3684" s="6">
        <f>R3684-S3684</f>
        <v>10.739000000000001</v>
      </c>
      <c r="U3684" s="6">
        <v>10.739000000000001</v>
      </c>
      <c r="V3684" s="6">
        <f>U3684-S3684</f>
        <v>10.739000000000001</v>
      </c>
      <c r="W3684" s="6">
        <f>100 - (1 - (((U3684-T3684)/U3684)+(S3684/T3684)))*100</f>
        <v>0</v>
      </c>
      <c r="X3684" s="13">
        <v>10.904999999999999</v>
      </c>
      <c r="Y3684" s="13">
        <f>(X3684-U3684)/U3684*100</f>
        <v>1.545767762361473</v>
      </c>
      <c r="Z3684" s="14">
        <f>IF(W3684&gt;10,"NA",Y3684)</f>
        <v>1.545767762361473</v>
      </c>
    </row>
    <row r="3685" spans="1:26" ht="19" x14ac:dyDescent="0.25">
      <c r="A3685" s="23">
        <v>3684</v>
      </c>
      <c r="B3685" s="5" t="s">
        <v>0</v>
      </c>
      <c r="C3685" s="3" t="s">
        <v>51</v>
      </c>
      <c r="D3685" s="3" t="s">
        <v>51</v>
      </c>
      <c r="E3685" s="3" t="s">
        <v>48</v>
      </c>
      <c r="F3685" s="3" t="s">
        <v>18</v>
      </c>
      <c r="G3685" s="3">
        <v>53</v>
      </c>
      <c r="H3685" s="3" t="s">
        <v>17</v>
      </c>
      <c r="I3685" s="3" t="s">
        <v>43</v>
      </c>
      <c r="J3685" s="3">
        <v>389</v>
      </c>
      <c r="K3685" s="3">
        <v>25</v>
      </c>
      <c r="L3685" s="3">
        <v>0</v>
      </c>
      <c r="M3685" s="4">
        <f>PI()*(K3685/2)^2/1000+PI()*(L3685/2)^2/1000</f>
        <v>0.49087385212340517</v>
      </c>
      <c r="N3685" s="33">
        <v>0</v>
      </c>
      <c r="O3685" s="3">
        <v>4</v>
      </c>
      <c r="P3685" s="6">
        <v>5.7859999999999996</v>
      </c>
      <c r="Q3685" s="6">
        <v>13.27</v>
      </c>
      <c r="R3685" s="6">
        <v>12.943</v>
      </c>
      <c r="S3685" s="6">
        <v>0</v>
      </c>
      <c r="T3685" s="6">
        <f>R3685-S3685</f>
        <v>12.943</v>
      </c>
      <c r="U3685" s="6">
        <v>12.943</v>
      </c>
      <c r="V3685" s="6">
        <f>U3685-S3685</f>
        <v>12.943</v>
      </c>
      <c r="W3685" s="6">
        <f>100 - (1 - (((U3685-T3685)/U3685)+(S3685/T3685)))*100</f>
        <v>0</v>
      </c>
      <c r="X3685" s="13">
        <v>13.138999999999999</v>
      </c>
      <c r="Y3685" s="13">
        <f>(X3685-U3685)/U3685*100</f>
        <v>1.5143320713899384</v>
      </c>
      <c r="Z3685" s="14">
        <f>IF(W3685&gt;10,"NA",Y3685)</f>
        <v>1.5143320713899384</v>
      </c>
    </row>
    <row r="3686" spans="1:26" ht="19" x14ac:dyDescent="0.25">
      <c r="A3686" s="23">
        <v>3685</v>
      </c>
      <c r="B3686" s="5" t="s">
        <v>0</v>
      </c>
      <c r="C3686" s="3" t="s">
        <v>51</v>
      </c>
      <c r="D3686" s="3" t="s">
        <v>51</v>
      </c>
      <c r="E3686" s="3" t="s">
        <v>48</v>
      </c>
      <c r="F3686" s="3" t="s">
        <v>18</v>
      </c>
      <c r="G3686" s="3">
        <v>53</v>
      </c>
      <c r="H3686" s="3" t="s">
        <v>17</v>
      </c>
      <c r="I3686" s="3" t="s">
        <v>43</v>
      </c>
      <c r="J3686" s="3">
        <v>389</v>
      </c>
      <c r="K3686" s="3">
        <v>25</v>
      </c>
      <c r="L3686" s="3">
        <v>0</v>
      </c>
      <c r="M3686" s="4">
        <f>PI()*(K3686/2)^2/1000+PI()*(L3686/2)^2/1000</f>
        <v>0.49087385212340517</v>
      </c>
      <c r="N3686" s="33">
        <v>0</v>
      </c>
      <c r="O3686" s="3">
        <v>5</v>
      </c>
      <c r="P3686" s="6">
        <v>5.8479999999999999</v>
      </c>
      <c r="Q3686" s="6">
        <v>10.276</v>
      </c>
      <c r="R3686" s="6">
        <v>9.9700000000000006</v>
      </c>
      <c r="S3686" s="6">
        <v>0</v>
      </c>
      <c r="T3686" s="6">
        <f>R3686-S3686</f>
        <v>9.9700000000000006</v>
      </c>
      <c r="U3686" s="6">
        <v>9.9700000000000006</v>
      </c>
      <c r="V3686" s="6">
        <f>U3686-S3686</f>
        <v>9.9700000000000006</v>
      </c>
      <c r="W3686" s="6">
        <f>100 - (1 - (((U3686-T3686)/U3686)+(S3686/T3686)))*100</f>
        <v>0</v>
      </c>
      <c r="X3686" s="13">
        <v>10.11</v>
      </c>
      <c r="Y3686" s="13">
        <f>(X3686-U3686)/U3686*100</f>
        <v>1.404212637913729</v>
      </c>
      <c r="Z3686" s="14">
        <f>IF(W3686&gt;10,"NA",Y3686)</f>
        <v>1.404212637913729</v>
      </c>
    </row>
    <row r="3687" spans="1:26" ht="19" x14ac:dyDescent="0.25">
      <c r="A3687" s="23">
        <v>3686</v>
      </c>
      <c r="B3687" s="5" t="s">
        <v>0</v>
      </c>
      <c r="C3687" s="3" t="s">
        <v>51</v>
      </c>
      <c r="D3687" s="3" t="s">
        <v>51</v>
      </c>
      <c r="E3687" s="3" t="s">
        <v>48</v>
      </c>
      <c r="F3687" s="3" t="s">
        <v>18</v>
      </c>
      <c r="G3687" s="3">
        <v>53</v>
      </c>
      <c r="H3687" s="3" t="s">
        <v>17</v>
      </c>
      <c r="I3687" s="3" t="s">
        <v>43</v>
      </c>
      <c r="J3687" s="3">
        <v>389</v>
      </c>
      <c r="K3687" s="3">
        <v>25</v>
      </c>
      <c r="L3687" s="3">
        <v>0</v>
      </c>
      <c r="M3687" s="4">
        <f>PI()*(K3687/2)^2/1000+PI()*(L3687/2)^2/1000</f>
        <v>0.49087385212340517</v>
      </c>
      <c r="N3687" s="33">
        <v>0</v>
      </c>
      <c r="O3687" s="3">
        <v>6</v>
      </c>
      <c r="P3687" s="6">
        <v>5.1779999999999999</v>
      </c>
      <c r="Q3687" s="6">
        <v>7.9480000000000004</v>
      </c>
      <c r="R3687" s="6">
        <v>7.6230000000000002</v>
      </c>
      <c r="S3687" s="6">
        <v>0</v>
      </c>
      <c r="T3687" s="6">
        <f>R3687-S3687</f>
        <v>7.6230000000000002</v>
      </c>
      <c r="U3687" s="6">
        <v>7.6769999999999996</v>
      </c>
      <c r="V3687" s="6">
        <f>U3687-S3687</f>
        <v>7.6769999999999996</v>
      </c>
      <c r="W3687" s="6">
        <f>100 - (1 - (((U3687-T3687)/U3687)+(S3687/T3687)))*100</f>
        <v>0.70339976553340477</v>
      </c>
      <c r="X3687" s="13">
        <v>7.7850000000000001</v>
      </c>
      <c r="Y3687" s="13">
        <f>(X3687-U3687)/U3687*100</f>
        <v>1.4067995310668302</v>
      </c>
      <c r="Z3687" s="14">
        <f>IF(W3687&gt;10,"NA",Y3687)</f>
        <v>1.4067995310668302</v>
      </c>
    </row>
    <row r="3688" spans="1:26" ht="19" x14ac:dyDescent="0.25">
      <c r="A3688" s="23">
        <v>3687</v>
      </c>
      <c r="B3688" s="5" t="s">
        <v>0</v>
      </c>
      <c r="C3688" s="3" t="s">
        <v>51</v>
      </c>
      <c r="D3688" s="3" t="s">
        <v>51</v>
      </c>
      <c r="E3688" s="3" t="s">
        <v>48</v>
      </c>
      <c r="F3688" s="3" t="s">
        <v>18</v>
      </c>
      <c r="G3688" s="3">
        <v>53</v>
      </c>
      <c r="H3688" s="3" t="s">
        <v>17</v>
      </c>
      <c r="I3688" s="3" t="s">
        <v>43</v>
      </c>
      <c r="J3688" s="3">
        <v>389</v>
      </c>
      <c r="K3688" s="3">
        <v>25</v>
      </c>
      <c r="L3688" s="3">
        <v>0</v>
      </c>
      <c r="M3688" s="4">
        <f>PI()*(K3688/2)^2/1000+PI()*(L3688/2)^2/1000</f>
        <v>0.49087385212340517</v>
      </c>
      <c r="N3688" s="33">
        <v>0</v>
      </c>
      <c r="O3688" s="3">
        <v>7</v>
      </c>
      <c r="P3688" s="6">
        <v>6.343</v>
      </c>
      <c r="Q3688" s="6">
        <v>10.308999999999999</v>
      </c>
      <c r="R3688" s="6">
        <v>10.076000000000001</v>
      </c>
      <c r="S3688" s="6">
        <v>0</v>
      </c>
      <c r="T3688" s="6">
        <f>R3688-S3688</f>
        <v>10.076000000000001</v>
      </c>
      <c r="U3688" s="6">
        <v>10.106</v>
      </c>
      <c r="V3688" s="6">
        <f>U3688-S3688</f>
        <v>10.106</v>
      </c>
      <c r="W3688" s="6">
        <f>100 - (1 - (((U3688-T3688)/U3688)+(S3688/T3688)))*100</f>
        <v>0.29685335444288796</v>
      </c>
      <c r="X3688" s="13">
        <v>10.339</v>
      </c>
      <c r="Y3688" s="13">
        <f>(X3688-U3688)/U3688*100</f>
        <v>2.3055610528399022</v>
      </c>
      <c r="Z3688" s="14">
        <f>IF(W3688&gt;10,"NA",Y3688)</f>
        <v>2.3055610528399022</v>
      </c>
    </row>
    <row r="3689" spans="1:26" ht="19" x14ac:dyDescent="0.25">
      <c r="A3689" s="23">
        <v>3688</v>
      </c>
      <c r="B3689" s="5" t="s">
        <v>0</v>
      </c>
      <c r="C3689" s="3" t="s">
        <v>51</v>
      </c>
      <c r="D3689" s="3" t="s">
        <v>51</v>
      </c>
      <c r="E3689" s="3" t="s">
        <v>48</v>
      </c>
      <c r="F3689" s="3" t="s">
        <v>18</v>
      </c>
      <c r="G3689" s="3">
        <v>53</v>
      </c>
      <c r="H3689" s="3" t="s">
        <v>17</v>
      </c>
      <c r="I3689" s="3" t="s">
        <v>43</v>
      </c>
      <c r="J3689" s="3">
        <v>389</v>
      </c>
      <c r="K3689" s="3">
        <v>25</v>
      </c>
      <c r="L3689" s="3">
        <v>0</v>
      </c>
      <c r="M3689" s="4">
        <f>PI()*(K3689/2)^2/1000+PI()*(L3689/2)^2/1000</f>
        <v>0.49087385212340517</v>
      </c>
      <c r="N3689" s="33">
        <v>0</v>
      </c>
      <c r="O3689" s="3">
        <v>8</v>
      </c>
      <c r="P3689" s="6">
        <v>6.4080000000000004</v>
      </c>
      <c r="Q3689" s="6">
        <v>12.685</v>
      </c>
      <c r="R3689" s="6">
        <v>12.433999999999999</v>
      </c>
      <c r="S3689" s="6">
        <v>0</v>
      </c>
      <c r="T3689" s="6">
        <f>R3689-S3689</f>
        <v>12.433999999999999</v>
      </c>
      <c r="U3689" s="6">
        <v>12.433999999999999</v>
      </c>
      <c r="V3689" s="6">
        <f>U3689-S3689</f>
        <v>12.433999999999999</v>
      </c>
      <c r="W3689" s="6">
        <f>100 - (1 - (((U3689-T3689)/U3689)+(S3689/T3689)))*100</f>
        <v>0</v>
      </c>
      <c r="X3689" s="13">
        <v>12.597</v>
      </c>
      <c r="Y3689" s="13">
        <f>(X3689-U3689)/U3689*100</f>
        <v>1.3109216663985865</v>
      </c>
      <c r="Z3689" s="14">
        <f>IF(W3689&gt;10,"NA",Y3689)</f>
        <v>1.3109216663985865</v>
      </c>
    </row>
    <row r="3690" spans="1:26" ht="19" x14ac:dyDescent="0.25">
      <c r="A3690" s="23">
        <v>3689</v>
      </c>
      <c r="B3690" s="5" t="s">
        <v>0</v>
      </c>
      <c r="C3690" s="3" t="s">
        <v>51</v>
      </c>
      <c r="D3690" s="3" t="s">
        <v>51</v>
      </c>
      <c r="E3690" s="3" t="s">
        <v>48</v>
      </c>
      <c r="F3690" s="3" t="s">
        <v>18</v>
      </c>
      <c r="G3690" s="3">
        <v>53</v>
      </c>
      <c r="H3690" s="3" t="s">
        <v>17</v>
      </c>
      <c r="I3690" s="3" t="s">
        <v>43</v>
      </c>
      <c r="J3690" s="3">
        <v>389</v>
      </c>
      <c r="K3690" s="3">
        <v>25</v>
      </c>
      <c r="L3690" s="3">
        <v>0</v>
      </c>
      <c r="M3690" s="4">
        <f>PI()*(K3690/2)^2/1000+PI()*(L3690/2)^2/1000</f>
        <v>0.49087385212340517</v>
      </c>
      <c r="N3690" s="33">
        <v>0</v>
      </c>
      <c r="O3690" s="3">
        <v>9</v>
      </c>
      <c r="P3690" s="6" t="s">
        <v>13</v>
      </c>
      <c r="Q3690" s="6">
        <v>5.2969999999999997</v>
      </c>
      <c r="R3690" s="6">
        <v>5.1040000000000001</v>
      </c>
      <c r="S3690" s="6">
        <v>0</v>
      </c>
      <c r="T3690" s="6">
        <f>R3690-S3690</f>
        <v>5.1040000000000001</v>
      </c>
      <c r="U3690" s="6">
        <v>6.3070000000000004</v>
      </c>
      <c r="V3690" s="6">
        <f>U3690-S3690</f>
        <v>6.3070000000000004</v>
      </c>
      <c r="W3690" s="6">
        <f>100 - (1 - (((U3690-T3690)/U3690)+(S3690/T3690)))*100</f>
        <v>19.07404471222452</v>
      </c>
      <c r="X3690" s="13">
        <v>6.4009999999999998</v>
      </c>
      <c r="Y3690" s="13">
        <f>(X3690-U3690)/U3690*100</f>
        <v>1.4904074837482069</v>
      </c>
      <c r="Z3690" s="14" t="str">
        <f>IF(W3690&gt;10,"NA",Y3690)</f>
        <v>NA</v>
      </c>
    </row>
    <row r="3691" spans="1:26" ht="19" x14ac:dyDescent="0.25">
      <c r="A3691" s="23">
        <v>3690</v>
      </c>
      <c r="B3691" s="5" t="s">
        <v>0</v>
      </c>
      <c r="C3691" s="3" t="s">
        <v>51</v>
      </c>
      <c r="D3691" s="3" t="s">
        <v>51</v>
      </c>
      <c r="E3691" s="3" t="s">
        <v>48</v>
      </c>
      <c r="F3691" s="3" t="s">
        <v>18</v>
      </c>
      <c r="G3691" s="3">
        <v>53</v>
      </c>
      <c r="H3691" s="3" t="s">
        <v>17</v>
      </c>
      <c r="I3691" s="3" t="s">
        <v>43</v>
      </c>
      <c r="J3691" s="3">
        <v>389</v>
      </c>
      <c r="K3691" s="3">
        <v>25</v>
      </c>
      <c r="L3691" s="3">
        <v>0</v>
      </c>
      <c r="M3691" s="4">
        <f>PI()*(K3691/2)^2/1000+PI()*(L3691/2)^2/1000</f>
        <v>0.49087385212340517</v>
      </c>
      <c r="N3691" s="33">
        <v>0</v>
      </c>
      <c r="O3691" s="3">
        <v>10</v>
      </c>
      <c r="P3691" s="6">
        <v>4.1180000000000003</v>
      </c>
      <c r="Q3691" s="6">
        <v>8.5350000000000001</v>
      </c>
      <c r="R3691" s="6">
        <v>8.2949999999999999</v>
      </c>
      <c r="S3691" s="6">
        <v>0</v>
      </c>
      <c r="T3691" s="6">
        <f>R3691-S3691</f>
        <v>8.2949999999999999</v>
      </c>
      <c r="U3691" s="6">
        <v>8.2949999999999999</v>
      </c>
      <c r="V3691" s="6">
        <f>U3691-S3691</f>
        <v>8.2949999999999999</v>
      </c>
      <c r="W3691" s="6">
        <f>100 - (1 - (((U3691-T3691)/U3691)+(S3691/T3691)))*100</f>
        <v>0</v>
      </c>
      <c r="X3691" s="13">
        <v>8.39</v>
      </c>
      <c r="Y3691" s="13">
        <f>(X3691-U3691)/U3691*100</f>
        <v>1.1452682338758366</v>
      </c>
      <c r="Z3691" s="14">
        <f>IF(W3691&gt;10,"NA",Y3691)</f>
        <v>1.1452682338758366</v>
      </c>
    </row>
    <row r="3692" spans="1:26" ht="19" x14ac:dyDescent="0.25">
      <c r="A3692" s="23">
        <v>3691</v>
      </c>
      <c r="B3692" s="5" t="s">
        <v>0</v>
      </c>
      <c r="C3692" s="3" t="s">
        <v>51</v>
      </c>
      <c r="D3692" s="3" t="s">
        <v>51</v>
      </c>
      <c r="E3692" s="3" t="s">
        <v>48</v>
      </c>
      <c r="F3692" s="3" t="s">
        <v>18</v>
      </c>
      <c r="G3692" s="3">
        <v>54</v>
      </c>
      <c r="H3692" s="3" t="s">
        <v>9</v>
      </c>
      <c r="I3692" s="3" t="s">
        <v>43</v>
      </c>
      <c r="J3692" s="3">
        <v>375</v>
      </c>
      <c r="K3692" s="3">
        <v>120</v>
      </c>
      <c r="L3692" s="3">
        <v>0</v>
      </c>
      <c r="M3692" s="4">
        <f>PI()*(K3692/2)^2/1000+PI()*(L3692/2)^2/1000</f>
        <v>11.309733552923255</v>
      </c>
      <c r="N3692" s="33">
        <v>0</v>
      </c>
      <c r="O3692" s="3">
        <v>1</v>
      </c>
      <c r="P3692" s="6">
        <v>4.3460000000000001</v>
      </c>
      <c r="Q3692" s="6">
        <v>6.3280000000000003</v>
      </c>
      <c r="R3692" s="6">
        <v>6.0789999999999997</v>
      </c>
      <c r="S3692" s="6">
        <v>0</v>
      </c>
      <c r="T3692" s="6">
        <f>R3692-S3692</f>
        <v>6.0789999999999997</v>
      </c>
      <c r="U3692" s="6">
        <f>R3692</f>
        <v>6.0789999999999997</v>
      </c>
      <c r="V3692" s="6">
        <f>U3692-S3692</f>
        <v>6.0789999999999997</v>
      </c>
      <c r="W3692" s="6">
        <f>100 - (1 - (((U3692-T3692)/U3692)+(S3692/T3692)))*100</f>
        <v>0</v>
      </c>
      <c r="X3692" s="23">
        <v>6.1420000000000003</v>
      </c>
      <c r="Y3692" s="13">
        <f>(X3692-U3692)/U3692*100</f>
        <v>1.0363546635959964</v>
      </c>
      <c r="Z3692" s="14">
        <f>IF(W3692&gt;10,"NA",Y3692)</f>
        <v>1.0363546635959964</v>
      </c>
    </row>
    <row r="3693" spans="1:26" ht="19" x14ac:dyDescent="0.25">
      <c r="A3693" s="23">
        <v>3692</v>
      </c>
      <c r="B3693" s="5" t="s">
        <v>0</v>
      </c>
      <c r="C3693" s="3" t="s">
        <v>51</v>
      </c>
      <c r="D3693" s="3" t="s">
        <v>51</v>
      </c>
      <c r="E3693" s="3" t="s">
        <v>48</v>
      </c>
      <c r="F3693" s="3" t="s">
        <v>18</v>
      </c>
      <c r="G3693" s="3">
        <v>54</v>
      </c>
      <c r="H3693" s="3" t="s">
        <v>9</v>
      </c>
      <c r="I3693" s="3" t="s">
        <v>43</v>
      </c>
      <c r="J3693" s="3">
        <v>375</v>
      </c>
      <c r="K3693" s="3">
        <v>120</v>
      </c>
      <c r="L3693" s="3">
        <v>0</v>
      </c>
      <c r="M3693" s="4">
        <f>PI()*(K3693/2)^2/1000+PI()*(L3693/2)^2/1000</f>
        <v>11.309733552923255</v>
      </c>
      <c r="N3693" s="33">
        <v>0</v>
      </c>
      <c r="O3693" s="3">
        <v>2</v>
      </c>
      <c r="P3693" s="6">
        <v>2.6869999999999998</v>
      </c>
      <c r="Q3693" s="6">
        <v>2.8959999999999999</v>
      </c>
      <c r="R3693" s="6">
        <v>2.714</v>
      </c>
      <c r="S3693" s="6">
        <v>0</v>
      </c>
      <c r="T3693" s="6">
        <f>R3693-S3693</f>
        <v>2.714</v>
      </c>
      <c r="U3693" s="6">
        <f>R3693</f>
        <v>2.714</v>
      </c>
      <c r="V3693" s="6">
        <f>U3693-S3693</f>
        <v>2.714</v>
      </c>
      <c r="W3693" s="6">
        <f>100 - (1 - (((U3693-T3693)/U3693)+(S3693/T3693)))*100</f>
        <v>0</v>
      </c>
      <c r="X3693" s="23">
        <v>2.73</v>
      </c>
      <c r="Y3693" s="13">
        <f>(X3693-U3693)/U3693*100</f>
        <v>0.58953574060427472</v>
      </c>
      <c r="Z3693" s="14">
        <f>IF(W3693&gt;10,"NA",Y3693)</f>
        <v>0.58953574060427472</v>
      </c>
    </row>
    <row r="3694" spans="1:26" ht="19" x14ac:dyDescent="0.25">
      <c r="A3694" s="23">
        <v>3693</v>
      </c>
      <c r="B3694" s="5" t="s">
        <v>0</v>
      </c>
      <c r="C3694" s="3" t="s">
        <v>51</v>
      </c>
      <c r="D3694" s="3" t="s">
        <v>51</v>
      </c>
      <c r="E3694" s="3" t="s">
        <v>48</v>
      </c>
      <c r="F3694" s="3" t="s">
        <v>18</v>
      </c>
      <c r="G3694" s="3">
        <v>54</v>
      </c>
      <c r="H3694" s="3" t="s">
        <v>9</v>
      </c>
      <c r="I3694" s="3" t="s">
        <v>43</v>
      </c>
      <c r="J3694" s="3">
        <v>375</v>
      </c>
      <c r="K3694" s="3">
        <v>120</v>
      </c>
      <c r="L3694" s="3">
        <v>0</v>
      </c>
      <c r="M3694" s="4">
        <f>PI()*(K3694/2)^2/1000+PI()*(L3694/2)^2/1000</f>
        <v>11.309733552923255</v>
      </c>
      <c r="N3694" s="33">
        <v>0</v>
      </c>
      <c r="O3694" s="3">
        <v>3</v>
      </c>
      <c r="P3694" s="6">
        <v>3.2229999999999999</v>
      </c>
      <c r="Q3694" s="6">
        <v>3.4420000000000002</v>
      </c>
      <c r="R3694" s="6">
        <v>3.323</v>
      </c>
      <c r="S3694" s="6">
        <v>0</v>
      </c>
      <c r="T3694" s="6">
        <f>R3694-S3694</f>
        <v>3.323</v>
      </c>
      <c r="U3694" s="6">
        <f>R3694</f>
        <v>3.323</v>
      </c>
      <c r="V3694" s="6">
        <f>U3694-S3694</f>
        <v>3.323</v>
      </c>
      <c r="W3694" s="6">
        <f>100 - (1 - (((U3694-T3694)/U3694)+(S3694/T3694)))*100</f>
        <v>0</v>
      </c>
      <c r="X3694" s="23">
        <v>3.331</v>
      </c>
      <c r="Y3694" s="13">
        <f>(X3694-U3694)/U3694*100</f>
        <v>0.24074631357207366</v>
      </c>
      <c r="Z3694" s="14">
        <f>IF(W3694&gt;10,"NA",Y3694)</f>
        <v>0.24074631357207366</v>
      </c>
    </row>
    <row r="3695" spans="1:26" ht="19" x14ac:dyDescent="0.25">
      <c r="A3695" s="23">
        <v>3694</v>
      </c>
      <c r="B3695" s="5" t="s">
        <v>0</v>
      </c>
      <c r="C3695" s="3" t="s">
        <v>51</v>
      </c>
      <c r="D3695" s="3" t="s">
        <v>51</v>
      </c>
      <c r="E3695" s="3" t="s">
        <v>48</v>
      </c>
      <c r="F3695" s="3" t="s">
        <v>18</v>
      </c>
      <c r="G3695" s="3">
        <v>54</v>
      </c>
      <c r="H3695" s="3" t="s">
        <v>9</v>
      </c>
      <c r="I3695" s="3" t="s">
        <v>43</v>
      </c>
      <c r="J3695" s="3">
        <v>375</v>
      </c>
      <c r="K3695" s="3">
        <v>120</v>
      </c>
      <c r="L3695" s="3">
        <v>0</v>
      </c>
      <c r="M3695" s="4">
        <f>PI()*(K3695/2)^2/1000+PI()*(L3695/2)^2/1000</f>
        <v>11.309733552923255</v>
      </c>
      <c r="N3695" s="33">
        <v>0</v>
      </c>
      <c r="O3695" s="3">
        <v>4</v>
      </c>
      <c r="P3695" s="6">
        <v>3.83</v>
      </c>
      <c r="Q3695" s="6">
        <v>4.9109999999999996</v>
      </c>
      <c r="R3695" s="6">
        <v>4.6959999999999997</v>
      </c>
      <c r="S3695" s="6">
        <v>0</v>
      </c>
      <c r="T3695" s="6">
        <f>R3695-S3695</f>
        <v>4.6959999999999997</v>
      </c>
      <c r="U3695" s="6">
        <v>4.7130000000000001</v>
      </c>
      <c r="V3695" s="6">
        <f>U3695-S3695</f>
        <v>4.7130000000000001</v>
      </c>
      <c r="W3695" s="6">
        <f>100 - (1 - (((U3695-T3695)/U3695)+(S3695/T3695)))*100</f>
        <v>0.36070443454275392</v>
      </c>
      <c r="X3695" s="23">
        <v>4.7350000000000003</v>
      </c>
      <c r="Y3695" s="13">
        <f>(X3695-U3695)/U3695*100</f>
        <v>0.46679397411415746</v>
      </c>
      <c r="Z3695" s="14">
        <f>IF(W3695&gt;10,"NA",Y3695)</f>
        <v>0.46679397411415746</v>
      </c>
    </row>
    <row r="3696" spans="1:26" ht="19" x14ac:dyDescent="0.25">
      <c r="A3696" s="23">
        <v>3695</v>
      </c>
      <c r="B3696" s="5" t="s">
        <v>0</v>
      </c>
      <c r="C3696" s="3" t="s">
        <v>51</v>
      </c>
      <c r="D3696" s="3" t="s">
        <v>51</v>
      </c>
      <c r="E3696" s="3" t="s">
        <v>48</v>
      </c>
      <c r="F3696" s="3" t="s">
        <v>18</v>
      </c>
      <c r="G3696" s="3">
        <v>54</v>
      </c>
      <c r="H3696" s="3" t="s">
        <v>9</v>
      </c>
      <c r="I3696" s="3" t="s">
        <v>43</v>
      </c>
      <c r="J3696" s="3">
        <v>375</v>
      </c>
      <c r="K3696" s="3">
        <v>120</v>
      </c>
      <c r="L3696" s="3">
        <v>0</v>
      </c>
      <c r="M3696" s="4">
        <f>PI()*(K3696/2)^2/1000+PI()*(L3696/2)^2/1000</f>
        <v>11.309733552923255</v>
      </c>
      <c r="N3696" s="33">
        <v>0</v>
      </c>
      <c r="O3696" s="3">
        <v>5</v>
      </c>
      <c r="P3696" s="6">
        <v>3.246</v>
      </c>
      <c r="Q3696" s="6">
        <v>5.3959999999999999</v>
      </c>
      <c r="R3696" s="6">
        <v>5.22</v>
      </c>
      <c r="S3696" s="6">
        <v>0</v>
      </c>
      <c r="T3696" s="6">
        <f>R3696-S3696</f>
        <v>5.22</v>
      </c>
      <c r="U3696" s="6">
        <f>R3696</f>
        <v>5.22</v>
      </c>
      <c r="V3696" s="6">
        <f>U3696-S3696</f>
        <v>5.22</v>
      </c>
      <c r="W3696" s="6">
        <f>100 - (1 - (((U3696-T3696)/U3696)+(S3696/T3696)))*100</f>
        <v>0</v>
      </c>
      <c r="X3696" s="23">
        <v>5.2839999999999998</v>
      </c>
      <c r="Y3696" s="13">
        <f>(X3696-U3696)/U3696*100</f>
        <v>1.2260536398467443</v>
      </c>
      <c r="Z3696" s="14">
        <f>IF(W3696&gt;10,"NA",Y3696)</f>
        <v>1.2260536398467443</v>
      </c>
    </row>
    <row r="3697" spans="1:26" ht="19" x14ac:dyDescent="0.25">
      <c r="A3697" s="23">
        <v>3696</v>
      </c>
      <c r="B3697" s="5" t="s">
        <v>0</v>
      </c>
      <c r="C3697" s="3" t="s">
        <v>51</v>
      </c>
      <c r="D3697" s="3" t="s">
        <v>51</v>
      </c>
      <c r="E3697" s="3" t="s">
        <v>48</v>
      </c>
      <c r="F3697" s="3" t="s">
        <v>18</v>
      </c>
      <c r="G3697" s="3">
        <v>54</v>
      </c>
      <c r="H3697" s="3" t="s">
        <v>9</v>
      </c>
      <c r="I3697" s="3" t="s">
        <v>43</v>
      </c>
      <c r="J3697" s="3">
        <v>375</v>
      </c>
      <c r="K3697" s="3">
        <v>120</v>
      </c>
      <c r="L3697" s="3">
        <v>0</v>
      </c>
      <c r="M3697" s="4">
        <f>PI()*(K3697/2)^2/1000+PI()*(L3697/2)^2/1000</f>
        <v>11.309733552923255</v>
      </c>
      <c r="N3697" s="33">
        <v>0</v>
      </c>
      <c r="O3697" s="3">
        <v>6</v>
      </c>
      <c r="P3697" s="6">
        <v>3.7229999999999999</v>
      </c>
      <c r="Q3697" s="6">
        <v>4.8440000000000003</v>
      </c>
      <c r="R3697" s="6">
        <v>4.6769999999999996</v>
      </c>
      <c r="S3697" s="6">
        <v>0</v>
      </c>
      <c r="T3697" s="6">
        <f>R3697-S3697</f>
        <v>4.6769999999999996</v>
      </c>
      <c r="U3697" s="6">
        <f>R3697</f>
        <v>4.6769999999999996</v>
      </c>
      <c r="V3697" s="6">
        <f>U3697-S3697</f>
        <v>4.6769999999999996</v>
      </c>
      <c r="W3697" s="6">
        <f>100 - (1 - (((U3697-T3697)/U3697)+(S3697/T3697)))*100</f>
        <v>0</v>
      </c>
      <c r="X3697" s="23">
        <v>4.7309999999999999</v>
      </c>
      <c r="Y3697" s="13">
        <f>(X3697-U3697)/U3697*100</f>
        <v>1.1545862732520906</v>
      </c>
      <c r="Z3697" s="14">
        <f>IF(W3697&gt;10,"NA",Y3697)</f>
        <v>1.1545862732520906</v>
      </c>
    </row>
    <row r="3698" spans="1:26" ht="19" x14ac:dyDescent="0.25">
      <c r="A3698" s="23">
        <v>3697</v>
      </c>
      <c r="B3698" s="5" t="s">
        <v>0</v>
      </c>
      <c r="C3698" s="3" t="s">
        <v>51</v>
      </c>
      <c r="D3698" s="3" t="s">
        <v>51</v>
      </c>
      <c r="E3698" s="3" t="s">
        <v>48</v>
      </c>
      <c r="F3698" s="3" t="s">
        <v>18</v>
      </c>
      <c r="G3698" s="3">
        <v>54</v>
      </c>
      <c r="H3698" s="3" t="s">
        <v>9</v>
      </c>
      <c r="I3698" s="3" t="s">
        <v>43</v>
      </c>
      <c r="J3698" s="3">
        <v>375</v>
      </c>
      <c r="K3698" s="3">
        <v>120</v>
      </c>
      <c r="L3698" s="3">
        <v>0</v>
      </c>
      <c r="M3698" s="4">
        <f>PI()*(K3698/2)^2/1000+PI()*(L3698/2)^2/1000</f>
        <v>11.309733552923255</v>
      </c>
      <c r="N3698" s="33">
        <v>0</v>
      </c>
      <c r="O3698" s="3">
        <v>7</v>
      </c>
      <c r="P3698" s="6">
        <v>4.2329999999999997</v>
      </c>
      <c r="Q3698" s="6">
        <v>6.87</v>
      </c>
      <c r="R3698" s="6">
        <v>6.6870000000000003</v>
      </c>
      <c r="S3698" s="6">
        <v>0</v>
      </c>
      <c r="T3698" s="6">
        <f>R3698-S3698</f>
        <v>6.6870000000000003</v>
      </c>
      <c r="U3698" s="6">
        <f>R3698</f>
        <v>6.6870000000000003</v>
      </c>
      <c r="V3698" s="6">
        <f>U3698-S3698</f>
        <v>6.6870000000000003</v>
      </c>
      <c r="W3698" s="6">
        <f>100 - (1 - (((U3698-T3698)/U3698)+(S3698/T3698)))*100</f>
        <v>0</v>
      </c>
      <c r="X3698" s="23">
        <v>6.7220000000000004</v>
      </c>
      <c r="Y3698" s="13">
        <f>(X3698-U3698)/U3698*100</f>
        <v>0.52340361896216747</v>
      </c>
      <c r="Z3698" s="14">
        <f>IF(W3698&gt;10,"NA",Y3698)</f>
        <v>0.52340361896216747</v>
      </c>
    </row>
    <row r="3699" spans="1:26" ht="19" x14ac:dyDescent="0.25">
      <c r="A3699" s="23">
        <v>3698</v>
      </c>
      <c r="B3699" s="5" t="s">
        <v>0</v>
      </c>
      <c r="C3699" s="3" t="s">
        <v>51</v>
      </c>
      <c r="D3699" s="3" t="s">
        <v>51</v>
      </c>
      <c r="E3699" s="3" t="s">
        <v>48</v>
      </c>
      <c r="F3699" s="3" t="s">
        <v>18</v>
      </c>
      <c r="G3699" s="3">
        <v>54</v>
      </c>
      <c r="H3699" s="3" t="s">
        <v>9</v>
      </c>
      <c r="I3699" s="3" t="s">
        <v>43</v>
      </c>
      <c r="J3699" s="3">
        <v>375</v>
      </c>
      <c r="K3699" s="3">
        <v>120</v>
      </c>
      <c r="L3699" s="3">
        <v>0</v>
      </c>
      <c r="M3699" s="4">
        <f>PI()*(K3699/2)^2/1000+PI()*(L3699/2)^2/1000</f>
        <v>11.309733552923255</v>
      </c>
      <c r="N3699" s="33">
        <v>0</v>
      </c>
      <c r="O3699" s="3">
        <v>8</v>
      </c>
      <c r="P3699" s="6">
        <v>4.1379999999999999</v>
      </c>
      <c r="Q3699" s="6">
        <v>6.5010000000000003</v>
      </c>
      <c r="R3699" s="6">
        <v>6.3129999999999997</v>
      </c>
      <c r="S3699" s="6">
        <v>0</v>
      </c>
      <c r="T3699" s="6">
        <f>R3699-S3699</f>
        <v>6.3129999999999997</v>
      </c>
      <c r="U3699" s="6">
        <f>R3699</f>
        <v>6.3129999999999997</v>
      </c>
      <c r="V3699" s="6">
        <f>U3699-S3699</f>
        <v>6.3129999999999997</v>
      </c>
      <c r="W3699" s="6">
        <f>100 - (1 - (((U3699-T3699)/U3699)+(S3699/T3699)))*100</f>
        <v>0</v>
      </c>
      <c r="X3699" s="23">
        <v>6.367</v>
      </c>
      <c r="Y3699" s="13">
        <f>(X3699-U3699)/U3699*100</f>
        <v>0.85537779185807494</v>
      </c>
      <c r="Z3699" s="14">
        <f>IF(W3699&gt;10,"NA",Y3699)</f>
        <v>0.85537779185807494</v>
      </c>
    </row>
    <row r="3700" spans="1:26" ht="19" x14ac:dyDescent="0.25">
      <c r="A3700" s="23">
        <v>3699</v>
      </c>
      <c r="B3700" s="5" t="s">
        <v>0</v>
      </c>
      <c r="C3700" s="3" t="s">
        <v>51</v>
      </c>
      <c r="D3700" s="3" t="s">
        <v>51</v>
      </c>
      <c r="E3700" s="3" t="s">
        <v>48</v>
      </c>
      <c r="F3700" s="3" t="s">
        <v>18</v>
      </c>
      <c r="G3700" s="3">
        <v>54</v>
      </c>
      <c r="H3700" s="3" t="s">
        <v>17</v>
      </c>
      <c r="I3700" s="3" t="s">
        <v>43</v>
      </c>
      <c r="J3700" s="3">
        <v>375</v>
      </c>
      <c r="K3700" s="3">
        <v>120</v>
      </c>
      <c r="L3700" s="3">
        <v>0</v>
      </c>
      <c r="M3700" s="4">
        <f>PI()*(K3700/2)^2/1000+PI()*(L3700/2)^2/1000</f>
        <v>11.309733552923255</v>
      </c>
      <c r="N3700" s="33">
        <v>0</v>
      </c>
      <c r="O3700" s="3">
        <v>1</v>
      </c>
      <c r="P3700" s="6">
        <v>3.5630000000000002</v>
      </c>
      <c r="Q3700" s="6">
        <v>4.1239999999999997</v>
      </c>
      <c r="R3700" s="6">
        <v>3.9630000000000001</v>
      </c>
      <c r="S3700" s="6">
        <v>0</v>
      </c>
      <c r="T3700" s="6">
        <f>R3700-S3700</f>
        <v>3.9630000000000001</v>
      </c>
      <c r="U3700" s="6">
        <f>T3700</f>
        <v>3.9630000000000001</v>
      </c>
      <c r="V3700" s="6">
        <f>U3700-S3700</f>
        <v>3.9630000000000001</v>
      </c>
      <c r="W3700" s="6">
        <f>100 - (1 - (((U3700-T3700)/U3700)+(S3700/T3700)))*100</f>
        <v>0</v>
      </c>
      <c r="X3700" s="23">
        <v>4.008</v>
      </c>
      <c r="Y3700" s="13">
        <f>(X3700-U3700)/U3700*100</f>
        <v>1.1355034065102176</v>
      </c>
      <c r="Z3700" s="14">
        <f>IF(W3700&gt;10,"NA",Y3700)</f>
        <v>1.1355034065102176</v>
      </c>
    </row>
    <row r="3701" spans="1:26" ht="19" x14ac:dyDescent="0.25">
      <c r="A3701" s="23">
        <v>3700</v>
      </c>
      <c r="B3701" s="5" t="s">
        <v>0</v>
      </c>
      <c r="C3701" s="3" t="s">
        <v>51</v>
      </c>
      <c r="D3701" s="3" t="s">
        <v>51</v>
      </c>
      <c r="E3701" s="3" t="s">
        <v>48</v>
      </c>
      <c r="F3701" s="3" t="s">
        <v>18</v>
      </c>
      <c r="G3701" s="3">
        <v>54</v>
      </c>
      <c r="H3701" s="3" t="s">
        <v>17</v>
      </c>
      <c r="I3701" s="3" t="s">
        <v>43</v>
      </c>
      <c r="J3701" s="3">
        <v>375</v>
      </c>
      <c r="K3701" s="3">
        <v>120</v>
      </c>
      <c r="L3701" s="3">
        <v>0</v>
      </c>
      <c r="M3701" s="4">
        <f>PI()*(K3701/2)^2/1000+PI()*(L3701/2)^2/1000</f>
        <v>11.309733552923255</v>
      </c>
      <c r="N3701" s="33">
        <v>0</v>
      </c>
      <c r="O3701" s="3">
        <v>2</v>
      </c>
      <c r="P3701" s="6">
        <v>4.3019999999999996</v>
      </c>
      <c r="Q3701" s="6">
        <v>5.7510000000000003</v>
      </c>
      <c r="R3701" s="6">
        <v>5.5380000000000003</v>
      </c>
      <c r="S3701" s="6">
        <v>0</v>
      </c>
      <c r="T3701" s="6">
        <f>R3701-S3701</f>
        <v>5.5380000000000003</v>
      </c>
      <c r="U3701" s="6">
        <f>T3701</f>
        <v>5.5380000000000003</v>
      </c>
      <c r="V3701" s="6">
        <f>U3701-S3701</f>
        <v>5.5380000000000003</v>
      </c>
      <c r="W3701" s="6">
        <f>100 - (1 - (((U3701-T3701)/U3701)+(S3701/T3701)))*100</f>
        <v>0</v>
      </c>
      <c r="X3701" s="23">
        <v>5.5629999999999997</v>
      </c>
      <c r="Y3701" s="13">
        <f>(X3701-U3701)/U3701*100</f>
        <v>0.45142650776452625</v>
      </c>
      <c r="Z3701" s="14">
        <f>IF(W3701&gt;10,"NA",Y3701)</f>
        <v>0.45142650776452625</v>
      </c>
    </row>
    <row r="3702" spans="1:26" ht="19" x14ac:dyDescent="0.25">
      <c r="A3702" s="23">
        <v>3701</v>
      </c>
      <c r="B3702" s="5" t="s">
        <v>0</v>
      </c>
      <c r="C3702" s="3" t="s">
        <v>51</v>
      </c>
      <c r="D3702" s="3" t="s">
        <v>51</v>
      </c>
      <c r="E3702" s="3" t="s">
        <v>48</v>
      </c>
      <c r="F3702" s="3" t="s">
        <v>18</v>
      </c>
      <c r="G3702" s="3">
        <v>54</v>
      </c>
      <c r="H3702" s="3" t="s">
        <v>17</v>
      </c>
      <c r="I3702" s="3" t="s">
        <v>43</v>
      </c>
      <c r="J3702" s="3">
        <v>375</v>
      </c>
      <c r="K3702" s="3">
        <v>120</v>
      </c>
      <c r="L3702" s="3">
        <v>0</v>
      </c>
      <c r="M3702" s="4">
        <f>PI()*(K3702/2)^2/1000+PI()*(L3702/2)^2/1000</f>
        <v>11.309733552923255</v>
      </c>
      <c r="N3702" s="33">
        <v>0</v>
      </c>
      <c r="O3702" s="3">
        <v>3</v>
      </c>
      <c r="P3702" s="6">
        <v>2.1829999999999998</v>
      </c>
      <c r="Q3702" s="6">
        <v>2.3149999999999999</v>
      </c>
      <c r="R3702" s="6">
        <v>2.1269999999999998</v>
      </c>
      <c r="S3702" s="6">
        <v>0</v>
      </c>
      <c r="T3702" s="6">
        <f>R3702-S3702</f>
        <v>2.1269999999999998</v>
      </c>
      <c r="U3702" s="6">
        <f>T3702</f>
        <v>2.1269999999999998</v>
      </c>
      <c r="V3702" s="6">
        <f>U3702-S3702</f>
        <v>2.1269999999999998</v>
      </c>
      <c r="W3702" s="6">
        <f>100 - (1 - (((U3702-T3702)/U3702)+(S3702/T3702)))*100</f>
        <v>0</v>
      </c>
      <c r="X3702" s="23">
        <v>2.16</v>
      </c>
      <c r="Y3702" s="13">
        <f>(X3702-U3702)/U3702*100</f>
        <v>1.5514809590973373</v>
      </c>
      <c r="Z3702" s="14">
        <f>IF(W3702&gt;10,"NA",Y3702)</f>
        <v>1.5514809590973373</v>
      </c>
    </row>
    <row r="3703" spans="1:26" ht="19" x14ac:dyDescent="0.25">
      <c r="A3703" s="23">
        <v>3702</v>
      </c>
      <c r="B3703" s="5" t="s">
        <v>0</v>
      </c>
      <c r="C3703" s="3" t="s">
        <v>51</v>
      </c>
      <c r="D3703" s="3" t="s">
        <v>51</v>
      </c>
      <c r="E3703" s="3" t="s">
        <v>48</v>
      </c>
      <c r="F3703" s="3" t="s">
        <v>18</v>
      </c>
      <c r="G3703" s="3">
        <v>54</v>
      </c>
      <c r="H3703" s="3" t="s">
        <v>17</v>
      </c>
      <c r="I3703" s="3" t="s">
        <v>43</v>
      </c>
      <c r="J3703" s="3">
        <v>375</v>
      </c>
      <c r="K3703" s="3">
        <v>120</v>
      </c>
      <c r="L3703" s="3">
        <v>0</v>
      </c>
      <c r="M3703" s="4">
        <f>PI()*(K3703/2)^2/1000+PI()*(L3703/2)^2/1000</f>
        <v>11.309733552923255</v>
      </c>
      <c r="N3703" s="33">
        <v>0</v>
      </c>
      <c r="O3703" s="3">
        <v>4</v>
      </c>
      <c r="P3703" s="6">
        <v>3.8730000000000002</v>
      </c>
      <c r="Q3703" s="6">
        <v>4.7930000000000001</v>
      </c>
      <c r="R3703" s="6">
        <v>4.6109999999999998</v>
      </c>
      <c r="S3703" s="6">
        <v>0</v>
      </c>
      <c r="T3703" s="6">
        <f>R3703-S3703</f>
        <v>4.6109999999999998</v>
      </c>
      <c r="U3703" s="6">
        <f>T3703</f>
        <v>4.6109999999999998</v>
      </c>
      <c r="V3703" s="6">
        <f>U3703-S3703</f>
        <v>4.6109999999999998</v>
      </c>
      <c r="W3703" s="6">
        <f>100 - (1 - (((U3703-T3703)/U3703)+(S3703/T3703)))*100</f>
        <v>0</v>
      </c>
      <c r="X3703" s="23">
        <v>4.6280000000000001</v>
      </c>
      <c r="Y3703" s="13">
        <f>(X3703-U3703)/U3703*100</f>
        <v>0.36868358273694096</v>
      </c>
      <c r="Z3703" s="14">
        <f>IF(W3703&gt;10,"NA",Y3703)</f>
        <v>0.36868358273694096</v>
      </c>
    </row>
    <row r="3704" spans="1:26" ht="19" x14ac:dyDescent="0.25">
      <c r="A3704" s="23">
        <v>3703</v>
      </c>
      <c r="B3704" s="5" t="s">
        <v>0</v>
      </c>
      <c r="C3704" s="3" t="s">
        <v>51</v>
      </c>
      <c r="D3704" s="3" t="s">
        <v>51</v>
      </c>
      <c r="E3704" s="3" t="s">
        <v>48</v>
      </c>
      <c r="F3704" s="3" t="s">
        <v>18</v>
      </c>
      <c r="G3704" s="3">
        <v>54</v>
      </c>
      <c r="H3704" s="3" t="s">
        <v>17</v>
      </c>
      <c r="I3704" s="3" t="s">
        <v>43</v>
      </c>
      <c r="J3704" s="3">
        <v>375</v>
      </c>
      <c r="K3704" s="3">
        <v>120</v>
      </c>
      <c r="L3704" s="3">
        <v>0</v>
      </c>
      <c r="M3704" s="4">
        <f>PI()*(K3704/2)^2/1000+PI()*(L3704/2)^2/1000</f>
        <v>11.309733552923255</v>
      </c>
      <c r="N3704" s="33">
        <v>0</v>
      </c>
      <c r="O3704" s="3">
        <v>5</v>
      </c>
      <c r="P3704" s="6">
        <v>3.1179999999999999</v>
      </c>
      <c r="Q3704" s="6">
        <v>2.5510000000000002</v>
      </c>
      <c r="R3704" s="6">
        <v>2.399</v>
      </c>
      <c r="S3704" s="6">
        <v>0</v>
      </c>
      <c r="T3704" s="6">
        <f>R3704-S3704</f>
        <v>2.399</v>
      </c>
      <c r="U3704" s="6">
        <f>T3704</f>
        <v>2.399</v>
      </c>
      <c r="V3704" s="6">
        <f>U3704-S3704</f>
        <v>2.399</v>
      </c>
      <c r="W3704" s="6">
        <f>100 - (1 - (((U3704-T3704)/U3704)+(S3704/T3704)))*100</f>
        <v>0</v>
      </c>
      <c r="X3704" s="23">
        <v>2.4220000000000002</v>
      </c>
      <c r="Y3704" s="13">
        <f>(X3704-U3704)/U3704*100</f>
        <v>0.95873280533556193</v>
      </c>
      <c r="Z3704" s="14">
        <f>IF(W3704&gt;10,"NA",Y3704)</f>
        <v>0.95873280533556193</v>
      </c>
    </row>
    <row r="3705" spans="1:26" ht="19" x14ac:dyDescent="0.25">
      <c r="A3705" s="23">
        <v>3704</v>
      </c>
      <c r="B3705" s="5" t="s">
        <v>0</v>
      </c>
      <c r="C3705" s="3" t="s">
        <v>51</v>
      </c>
      <c r="D3705" s="3" t="s">
        <v>51</v>
      </c>
      <c r="E3705" s="3" t="s">
        <v>48</v>
      </c>
      <c r="F3705" s="3" t="s">
        <v>18</v>
      </c>
      <c r="G3705" s="3">
        <v>54</v>
      </c>
      <c r="H3705" s="3" t="s">
        <v>17</v>
      </c>
      <c r="I3705" s="3" t="s">
        <v>43</v>
      </c>
      <c r="J3705" s="3">
        <v>375</v>
      </c>
      <c r="K3705" s="3">
        <v>120</v>
      </c>
      <c r="L3705" s="3">
        <v>0</v>
      </c>
      <c r="M3705" s="4">
        <f>PI()*(K3705/2)^2/1000+PI()*(L3705/2)^2/1000</f>
        <v>11.309733552923255</v>
      </c>
      <c r="N3705" s="33">
        <v>0</v>
      </c>
      <c r="O3705" s="3">
        <v>6</v>
      </c>
      <c r="P3705" s="6">
        <v>4.1760000000000002</v>
      </c>
      <c r="Q3705" s="6">
        <v>5.1379999999999999</v>
      </c>
      <c r="R3705" s="6">
        <v>4.97</v>
      </c>
      <c r="S3705" s="6">
        <v>0</v>
      </c>
      <c r="T3705" s="6">
        <f>R3705-S3705</f>
        <v>4.97</v>
      </c>
      <c r="U3705" s="6">
        <f>T3705</f>
        <v>4.97</v>
      </c>
      <c r="V3705" s="6">
        <f>U3705-S3705</f>
        <v>4.97</v>
      </c>
      <c r="W3705" s="6">
        <f>100 - (1 - (((U3705-T3705)/U3705)+(S3705/T3705)))*100</f>
        <v>0</v>
      </c>
      <c r="X3705" s="23">
        <v>5.024</v>
      </c>
      <c r="Y3705" s="13">
        <f>(X3705-U3705)/U3705*100</f>
        <v>1.0865191146881341</v>
      </c>
      <c r="Z3705" s="14">
        <f>IF(W3705&gt;10,"NA",Y3705)</f>
        <v>1.0865191146881341</v>
      </c>
    </row>
    <row r="3706" spans="1:26" ht="19" x14ac:dyDescent="0.25">
      <c r="A3706" s="23">
        <v>3705</v>
      </c>
      <c r="B3706" s="5" t="s">
        <v>0</v>
      </c>
      <c r="C3706" s="3" t="s">
        <v>51</v>
      </c>
      <c r="D3706" s="3" t="s">
        <v>51</v>
      </c>
      <c r="E3706" s="3" t="s">
        <v>48</v>
      </c>
      <c r="F3706" s="3" t="s">
        <v>18</v>
      </c>
      <c r="G3706" s="3">
        <v>54</v>
      </c>
      <c r="H3706" s="3" t="s">
        <v>17</v>
      </c>
      <c r="I3706" s="3" t="s">
        <v>43</v>
      </c>
      <c r="J3706" s="3">
        <v>375</v>
      </c>
      <c r="K3706" s="3">
        <v>120</v>
      </c>
      <c r="L3706" s="3">
        <v>0</v>
      </c>
      <c r="M3706" s="4">
        <f>PI()*(K3706/2)^2/1000+PI()*(L3706/2)^2/1000</f>
        <v>11.309733552923255</v>
      </c>
      <c r="N3706" s="33">
        <v>0</v>
      </c>
      <c r="O3706" s="3">
        <v>7</v>
      </c>
      <c r="P3706" s="6">
        <v>3.27</v>
      </c>
      <c r="Q3706" s="6">
        <v>3.7210000000000001</v>
      </c>
      <c r="R3706" s="6">
        <v>3.5750000000000002</v>
      </c>
      <c r="S3706" s="6">
        <v>0</v>
      </c>
      <c r="T3706" s="6">
        <f>R3706-S3706</f>
        <v>3.5750000000000002</v>
      </c>
      <c r="U3706" s="6">
        <f>T3706</f>
        <v>3.5750000000000002</v>
      </c>
      <c r="V3706" s="6">
        <f>U3706-S3706</f>
        <v>3.5750000000000002</v>
      </c>
      <c r="W3706" s="6">
        <f>100 - (1 - (((U3706-T3706)/U3706)+(S3706/T3706)))*100</f>
        <v>0</v>
      </c>
      <c r="X3706" s="23">
        <v>3.6139999999999999</v>
      </c>
      <c r="Y3706" s="13">
        <f>(X3706-U3706)/U3706*100</f>
        <v>1.0909090909090824</v>
      </c>
      <c r="Z3706" s="14">
        <f>IF(W3706&gt;10,"NA",Y3706)</f>
        <v>1.0909090909090824</v>
      </c>
    </row>
    <row r="3707" spans="1:26" ht="19" x14ac:dyDescent="0.25">
      <c r="A3707" s="23">
        <v>3706</v>
      </c>
      <c r="B3707" s="5" t="s">
        <v>0</v>
      </c>
      <c r="C3707" s="3" t="s">
        <v>51</v>
      </c>
      <c r="D3707" s="3" t="s">
        <v>51</v>
      </c>
      <c r="E3707" s="3" t="s">
        <v>48</v>
      </c>
      <c r="F3707" s="3" t="s">
        <v>18</v>
      </c>
      <c r="G3707" s="3">
        <v>54</v>
      </c>
      <c r="H3707" s="3" t="s">
        <v>17</v>
      </c>
      <c r="I3707" s="3" t="s">
        <v>43</v>
      </c>
      <c r="J3707" s="3">
        <v>375</v>
      </c>
      <c r="K3707" s="3">
        <v>120</v>
      </c>
      <c r="L3707" s="3">
        <v>0</v>
      </c>
      <c r="M3707" s="4">
        <f>PI()*(K3707/2)^2/1000+PI()*(L3707/2)^2/1000</f>
        <v>11.309733552923255</v>
      </c>
      <c r="N3707" s="33">
        <v>0</v>
      </c>
      <c r="O3707" s="3">
        <v>8</v>
      </c>
      <c r="P3707" s="6">
        <v>2.96</v>
      </c>
      <c r="Q3707" s="6">
        <v>2.4820000000000002</v>
      </c>
      <c r="R3707" s="6">
        <v>2.331</v>
      </c>
      <c r="S3707" s="6">
        <v>0</v>
      </c>
      <c r="T3707" s="6">
        <f>R3707-S3707</f>
        <v>2.331</v>
      </c>
      <c r="U3707" s="6">
        <f>T3707</f>
        <v>2.331</v>
      </c>
      <c r="V3707" s="6">
        <f>U3707-S3707</f>
        <v>2.331</v>
      </c>
      <c r="W3707" s="6">
        <f>100 - (1 - (((U3707-T3707)/U3707)+(S3707/T3707)))*100</f>
        <v>0</v>
      </c>
      <c r="X3707" s="23">
        <v>2.3660000000000001</v>
      </c>
      <c r="Y3707" s="13">
        <f>(X3707-U3707)/U3707*100</f>
        <v>1.5015015015015076</v>
      </c>
      <c r="Z3707" s="14">
        <f>IF(W3707&gt;10,"NA",Y3707)</f>
        <v>1.5015015015015076</v>
      </c>
    </row>
    <row r="3708" spans="1:26" ht="19" x14ac:dyDescent="0.25">
      <c r="A3708" s="23">
        <v>3707</v>
      </c>
      <c r="B3708" s="5" t="s">
        <v>0</v>
      </c>
      <c r="C3708" s="3" t="s">
        <v>51</v>
      </c>
      <c r="D3708" s="3" t="s">
        <v>51</v>
      </c>
      <c r="E3708" s="3" t="s">
        <v>48</v>
      </c>
      <c r="F3708" s="3" t="s">
        <v>18</v>
      </c>
      <c r="G3708" s="3">
        <v>55</v>
      </c>
      <c r="H3708" s="3" t="s">
        <v>9</v>
      </c>
      <c r="I3708" s="3" t="s">
        <v>31</v>
      </c>
      <c r="J3708" s="3">
        <v>377</v>
      </c>
      <c r="K3708" s="3">
        <v>40</v>
      </c>
      <c r="L3708" s="3">
        <v>25</v>
      </c>
      <c r="M3708" s="4">
        <f>PI()*(K3708/2)^2/1000+PI()*(L3708/2)^2/1000</f>
        <v>1.7475109135593225</v>
      </c>
      <c r="N3708" s="33">
        <v>0</v>
      </c>
      <c r="O3708" s="3">
        <v>1</v>
      </c>
      <c r="P3708" s="6">
        <v>4.952</v>
      </c>
      <c r="Q3708" s="6">
        <v>5.133</v>
      </c>
      <c r="R3708" s="6">
        <v>4.9119999999999999</v>
      </c>
      <c r="S3708" s="6">
        <v>0</v>
      </c>
      <c r="T3708" s="6">
        <f>R3708-S3708</f>
        <v>4.9119999999999999</v>
      </c>
      <c r="U3708" s="6">
        <v>4.9119999999999999</v>
      </c>
      <c r="V3708" s="6">
        <f>U3708-S3708</f>
        <v>4.9119999999999999</v>
      </c>
      <c r="W3708" s="6">
        <f>100 - (1 - (((U3708-T3708)/U3708)+(S3708/T3708)))*100</f>
        <v>0</v>
      </c>
      <c r="X3708" s="23">
        <v>5.0069999999999997</v>
      </c>
      <c r="Y3708" s="13">
        <f>(X3708-U3708)/U3708*100</f>
        <v>1.9340390879478777</v>
      </c>
      <c r="Z3708" s="14">
        <f>IF(W3708&gt;10,"NA",Y3708)</f>
        <v>1.9340390879478777</v>
      </c>
    </row>
    <row r="3709" spans="1:26" ht="19" x14ac:dyDescent="0.25">
      <c r="A3709" s="23">
        <v>3708</v>
      </c>
      <c r="B3709" s="5" t="s">
        <v>0</v>
      </c>
      <c r="C3709" s="3" t="s">
        <v>51</v>
      </c>
      <c r="D3709" s="3" t="s">
        <v>51</v>
      </c>
      <c r="E3709" s="3" t="s">
        <v>48</v>
      </c>
      <c r="F3709" s="3" t="s">
        <v>18</v>
      </c>
      <c r="G3709" s="3">
        <v>55</v>
      </c>
      <c r="H3709" s="3" t="s">
        <v>9</v>
      </c>
      <c r="I3709" s="3" t="s">
        <v>31</v>
      </c>
      <c r="J3709" s="3">
        <v>377</v>
      </c>
      <c r="K3709" s="3">
        <v>40</v>
      </c>
      <c r="L3709" s="3">
        <v>25</v>
      </c>
      <c r="M3709" s="4">
        <f>PI()*(K3709/2)^2/1000+PI()*(L3709/2)^2/1000</f>
        <v>1.7475109135593225</v>
      </c>
      <c r="N3709" s="33">
        <v>0</v>
      </c>
      <c r="O3709" s="3">
        <v>2</v>
      </c>
      <c r="P3709" s="6">
        <v>4.9669999999999996</v>
      </c>
      <c r="Q3709" s="6">
        <v>5.5350000000000001</v>
      </c>
      <c r="R3709" s="6">
        <v>5.2869999999999999</v>
      </c>
      <c r="S3709" s="6">
        <v>0</v>
      </c>
      <c r="T3709" s="6">
        <f>R3709-S3709</f>
        <v>5.2869999999999999</v>
      </c>
      <c r="U3709" s="6">
        <v>5.2869999999999999</v>
      </c>
      <c r="V3709" s="6">
        <f>U3709-S3709</f>
        <v>5.2869999999999999</v>
      </c>
      <c r="W3709" s="6">
        <f>100 - (1 - (((U3709-T3709)/U3709)+(S3709/T3709)))*100</f>
        <v>0</v>
      </c>
      <c r="X3709" s="23">
        <v>5.4119999999999999</v>
      </c>
      <c r="Y3709" s="13">
        <f>(X3709-U3709)/U3709*100</f>
        <v>2.364289767353887</v>
      </c>
      <c r="Z3709" s="14">
        <f>IF(W3709&gt;10,"NA",Y3709)</f>
        <v>2.364289767353887</v>
      </c>
    </row>
    <row r="3710" spans="1:26" ht="19" x14ac:dyDescent="0.25">
      <c r="A3710" s="23">
        <v>3709</v>
      </c>
      <c r="B3710" s="5" t="s">
        <v>0</v>
      </c>
      <c r="C3710" s="3" t="s">
        <v>51</v>
      </c>
      <c r="D3710" s="3" t="s">
        <v>51</v>
      </c>
      <c r="E3710" s="3" t="s">
        <v>48</v>
      </c>
      <c r="F3710" s="3" t="s">
        <v>18</v>
      </c>
      <c r="G3710" s="3">
        <v>55</v>
      </c>
      <c r="H3710" s="3" t="s">
        <v>9</v>
      </c>
      <c r="I3710" s="3" t="s">
        <v>31</v>
      </c>
      <c r="J3710" s="3">
        <v>377</v>
      </c>
      <c r="K3710" s="3">
        <v>40</v>
      </c>
      <c r="L3710" s="3">
        <v>25</v>
      </c>
      <c r="M3710" s="4">
        <f>PI()*(K3710/2)^2/1000+PI()*(L3710/2)^2/1000</f>
        <v>1.7475109135593225</v>
      </c>
      <c r="N3710" s="33">
        <v>0</v>
      </c>
      <c r="O3710" s="3">
        <v>3</v>
      </c>
      <c r="P3710" s="6">
        <v>4.181</v>
      </c>
      <c r="Q3710" s="6">
        <v>6.37</v>
      </c>
      <c r="R3710" s="6">
        <v>6.141</v>
      </c>
      <c r="S3710" s="6">
        <v>0</v>
      </c>
      <c r="T3710" s="6">
        <f>R3710-S3710</f>
        <v>6.141</v>
      </c>
      <c r="U3710" s="6">
        <v>6.141</v>
      </c>
      <c r="V3710" s="6">
        <f>U3710-S3710</f>
        <v>6.141</v>
      </c>
      <c r="W3710" s="6">
        <f>100 - (1 - (((U3710-T3710)/U3710)+(S3710/T3710)))*100</f>
        <v>0</v>
      </c>
      <c r="X3710" s="23">
        <v>6.2229999999999999</v>
      </c>
      <c r="Y3710" s="13">
        <f>(X3710-U3710)/U3710*100</f>
        <v>1.3352874124735361</v>
      </c>
      <c r="Z3710" s="14">
        <f>IF(W3710&gt;10,"NA",Y3710)</f>
        <v>1.3352874124735361</v>
      </c>
    </row>
    <row r="3711" spans="1:26" ht="19" x14ac:dyDescent="0.25">
      <c r="A3711" s="23">
        <v>3710</v>
      </c>
      <c r="B3711" s="5" t="s">
        <v>0</v>
      </c>
      <c r="C3711" s="3" t="s">
        <v>51</v>
      </c>
      <c r="D3711" s="3" t="s">
        <v>51</v>
      </c>
      <c r="E3711" s="3" t="s">
        <v>48</v>
      </c>
      <c r="F3711" s="3" t="s">
        <v>18</v>
      </c>
      <c r="G3711" s="3">
        <v>55</v>
      </c>
      <c r="H3711" s="3" t="s">
        <v>9</v>
      </c>
      <c r="I3711" s="3" t="s">
        <v>31</v>
      </c>
      <c r="J3711" s="3">
        <v>377</v>
      </c>
      <c r="K3711" s="3">
        <v>40</v>
      </c>
      <c r="L3711" s="3">
        <v>25</v>
      </c>
      <c r="M3711" s="4">
        <f>PI()*(K3711/2)^2/1000+PI()*(L3711/2)^2/1000</f>
        <v>1.7475109135593225</v>
      </c>
      <c r="N3711" s="33">
        <v>0</v>
      </c>
      <c r="O3711" s="3">
        <v>4</v>
      </c>
      <c r="P3711" s="6">
        <v>5.8029999999999999</v>
      </c>
      <c r="Q3711" s="6">
        <v>7.3</v>
      </c>
      <c r="R3711" s="6">
        <v>7.0620000000000003</v>
      </c>
      <c r="S3711" s="6">
        <v>0</v>
      </c>
      <c r="T3711" s="6">
        <f>R3711-S3711</f>
        <v>7.0620000000000003</v>
      </c>
      <c r="U3711" s="6">
        <v>7.0620000000000003</v>
      </c>
      <c r="V3711" s="6">
        <f>U3711-S3711</f>
        <v>7.0620000000000003</v>
      </c>
      <c r="W3711" s="6">
        <f>100 - (1 - (((U3711-T3711)/U3711)+(S3711/T3711)))*100</f>
        <v>0</v>
      </c>
      <c r="X3711" s="23">
        <v>7.3019999999999996</v>
      </c>
      <c r="Y3711" s="13">
        <f>(X3711-U3711)/U3711*100</f>
        <v>3.3984706881903048</v>
      </c>
      <c r="Z3711" s="14">
        <f>IF(W3711&gt;10,"NA",Y3711)</f>
        <v>3.3984706881903048</v>
      </c>
    </row>
    <row r="3712" spans="1:26" ht="19" x14ac:dyDescent="0.25">
      <c r="A3712" s="23">
        <v>3711</v>
      </c>
      <c r="B3712" s="5" t="s">
        <v>0</v>
      </c>
      <c r="C3712" s="3" t="s">
        <v>51</v>
      </c>
      <c r="D3712" s="3" t="s">
        <v>51</v>
      </c>
      <c r="E3712" s="3" t="s">
        <v>48</v>
      </c>
      <c r="F3712" s="3" t="s">
        <v>18</v>
      </c>
      <c r="G3712" s="3">
        <v>55</v>
      </c>
      <c r="H3712" s="3" t="s">
        <v>9</v>
      </c>
      <c r="I3712" s="3" t="s">
        <v>31</v>
      </c>
      <c r="J3712" s="3">
        <v>377</v>
      </c>
      <c r="K3712" s="3">
        <v>40</v>
      </c>
      <c r="L3712" s="3">
        <v>25</v>
      </c>
      <c r="M3712" s="4">
        <f>PI()*(K3712/2)^2/1000+PI()*(L3712/2)^2/1000</f>
        <v>1.7475109135593225</v>
      </c>
      <c r="N3712" s="33">
        <v>0</v>
      </c>
      <c r="O3712" s="3">
        <v>5</v>
      </c>
      <c r="P3712" s="6">
        <v>5.931</v>
      </c>
      <c r="Q3712" s="6">
        <v>6.8049999999999997</v>
      </c>
      <c r="R3712" s="6">
        <v>6.6050000000000004</v>
      </c>
      <c r="S3712" s="6">
        <v>0</v>
      </c>
      <c r="T3712" s="6">
        <f>R3712-S3712</f>
        <v>6.6050000000000004</v>
      </c>
      <c r="U3712" s="6">
        <v>6.6050000000000004</v>
      </c>
      <c r="V3712" s="6">
        <f>U3712-S3712</f>
        <v>6.6050000000000004</v>
      </c>
      <c r="W3712" s="6">
        <f>100 - (1 - (((U3712-T3712)/U3712)+(S3712/T3712)))*100</f>
        <v>0</v>
      </c>
      <c r="X3712" s="23">
        <v>6.8659999999999997</v>
      </c>
      <c r="Y3712" s="13">
        <f>(X3712-U3712)/U3712*100</f>
        <v>3.9515518546555524</v>
      </c>
      <c r="Z3712" s="14">
        <f>IF(W3712&gt;10,"NA",Y3712)</f>
        <v>3.9515518546555524</v>
      </c>
    </row>
    <row r="3713" spans="1:26" ht="19" x14ac:dyDescent="0.25">
      <c r="A3713" s="23">
        <v>3712</v>
      </c>
      <c r="B3713" s="5" t="s">
        <v>0</v>
      </c>
      <c r="C3713" s="3" t="s">
        <v>51</v>
      </c>
      <c r="D3713" s="3" t="s">
        <v>51</v>
      </c>
      <c r="E3713" s="3" t="s">
        <v>48</v>
      </c>
      <c r="F3713" s="3" t="s">
        <v>18</v>
      </c>
      <c r="G3713" s="3">
        <v>55</v>
      </c>
      <c r="H3713" s="3" t="s">
        <v>9</v>
      </c>
      <c r="I3713" s="3" t="s">
        <v>31</v>
      </c>
      <c r="J3713" s="3">
        <v>377</v>
      </c>
      <c r="K3713" s="3">
        <v>40</v>
      </c>
      <c r="L3713" s="3">
        <v>25</v>
      </c>
      <c r="M3713" s="4">
        <f>PI()*(K3713/2)^2/1000+PI()*(L3713/2)^2/1000</f>
        <v>1.7475109135593225</v>
      </c>
      <c r="N3713" s="33">
        <v>0</v>
      </c>
      <c r="O3713" s="3">
        <v>6</v>
      </c>
      <c r="P3713" s="6">
        <v>6.2759999999999998</v>
      </c>
      <c r="Q3713" s="6">
        <v>7.2949999999999999</v>
      </c>
      <c r="R3713" s="6">
        <v>7.05</v>
      </c>
      <c r="S3713" s="6">
        <v>0</v>
      </c>
      <c r="T3713" s="6">
        <f>R3713-S3713</f>
        <v>7.05</v>
      </c>
      <c r="U3713" s="6">
        <v>7.05</v>
      </c>
      <c r="V3713" s="6">
        <f>U3713-S3713</f>
        <v>7.05</v>
      </c>
      <c r="W3713" s="6">
        <f>100 - (1 - (((U3713-T3713)/U3713)+(S3713/T3713)))*100</f>
        <v>0</v>
      </c>
      <c r="X3713" s="23">
        <v>7.2119999999999997</v>
      </c>
      <c r="Y3713" s="13">
        <f>(X3713-U3713)/U3713*100</f>
        <v>2.2978723404255308</v>
      </c>
      <c r="Z3713" s="14">
        <f>IF(W3713&gt;10,"NA",Y3713)</f>
        <v>2.2978723404255308</v>
      </c>
    </row>
    <row r="3714" spans="1:26" ht="19" x14ac:dyDescent="0.25">
      <c r="A3714" s="23">
        <v>3713</v>
      </c>
      <c r="B3714" s="5" t="s">
        <v>0</v>
      </c>
      <c r="C3714" s="3" t="s">
        <v>51</v>
      </c>
      <c r="D3714" s="3" t="s">
        <v>51</v>
      </c>
      <c r="E3714" s="3" t="s">
        <v>48</v>
      </c>
      <c r="F3714" s="3" t="s">
        <v>18</v>
      </c>
      <c r="G3714" s="3">
        <v>55</v>
      </c>
      <c r="H3714" s="3" t="s">
        <v>9</v>
      </c>
      <c r="I3714" s="3" t="s">
        <v>31</v>
      </c>
      <c r="J3714" s="3">
        <v>377</v>
      </c>
      <c r="K3714" s="3">
        <v>40</v>
      </c>
      <c r="L3714" s="3">
        <v>25</v>
      </c>
      <c r="M3714" s="4">
        <f>PI()*(K3714/2)^2/1000+PI()*(L3714/2)^2/1000</f>
        <v>1.7475109135593225</v>
      </c>
      <c r="N3714" s="33">
        <v>0</v>
      </c>
      <c r="O3714" s="3">
        <v>7</v>
      </c>
      <c r="P3714" s="6">
        <v>4.133</v>
      </c>
      <c r="Q3714" s="6">
        <v>3.3069999999999999</v>
      </c>
      <c r="R3714" s="6">
        <v>3.1440000000000001</v>
      </c>
      <c r="S3714" s="6">
        <v>0</v>
      </c>
      <c r="T3714" s="6">
        <f>R3714-S3714</f>
        <v>3.1440000000000001</v>
      </c>
      <c r="U3714" s="6">
        <v>3.2669999999999999</v>
      </c>
      <c r="V3714" s="6">
        <f>U3714-S3714</f>
        <v>3.2669999999999999</v>
      </c>
      <c r="W3714" s="6">
        <f>100 - (1 - (((U3714-T3714)/U3714)+(S3714/T3714)))*100</f>
        <v>3.7649219467401167</v>
      </c>
      <c r="X3714" s="23">
        <v>3.3119999999999998</v>
      </c>
      <c r="Y3714" s="13">
        <f>(X3714-U3714)/U3714*100</f>
        <v>1.3774104683195569</v>
      </c>
      <c r="Z3714" s="14">
        <f>IF(W3714&gt;10,"NA",Y3714)</f>
        <v>1.3774104683195569</v>
      </c>
    </row>
    <row r="3715" spans="1:26" ht="19" x14ac:dyDescent="0.25">
      <c r="A3715" s="23">
        <v>3714</v>
      </c>
      <c r="B3715" s="5" t="s">
        <v>0</v>
      </c>
      <c r="C3715" s="3" t="s">
        <v>51</v>
      </c>
      <c r="D3715" s="3" t="s">
        <v>51</v>
      </c>
      <c r="E3715" s="3" t="s">
        <v>48</v>
      </c>
      <c r="F3715" s="3" t="s">
        <v>18</v>
      </c>
      <c r="G3715" s="3">
        <v>55</v>
      </c>
      <c r="H3715" s="3" t="s">
        <v>9</v>
      </c>
      <c r="I3715" s="3" t="s">
        <v>31</v>
      </c>
      <c r="J3715" s="3">
        <v>377</v>
      </c>
      <c r="K3715" s="3">
        <v>40</v>
      </c>
      <c r="L3715" s="3">
        <v>25</v>
      </c>
      <c r="M3715" s="4">
        <f>PI()*(K3715/2)^2/1000+PI()*(L3715/2)^2/1000</f>
        <v>1.7475109135593225</v>
      </c>
      <c r="N3715" s="33">
        <v>0</v>
      </c>
      <c r="O3715" s="3">
        <v>8</v>
      </c>
      <c r="P3715" s="6">
        <v>3.0939999999999999</v>
      </c>
      <c r="Q3715" s="6">
        <v>1.8129999999999999</v>
      </c>
      <c r="R3715" s="6">
        <v>1.6850000000000001</v>
      </c>
      <c r="S3715" s="6">
        <v>0</v>
      </c>
      <c r="T3715" s="6">
        <f>R3715-S3715</f>
        <v>1.6850000000000001</v>
      </c>
      <c r="U3715" s="6">
        <v>1.754</v>
      </c>
      <c r="V3715" s="6">
        <f>U3715-S3715</f>
        <v>1.754</v>
      </c>
      <c r="W3715" s="6">
        <f>100 - (1 - (((U3715-T3715)/U3715)+(S3715/T3715)))*100</f>
        <v>3.9338654503990824</v>
      </c>
      <c r="X3715" s="23">
        <v>1.782</v>
      </c>
      <c r="Y3715" s="13">
        <f>(X3715-U3715)/U3715*100</f>
        <v>1.5963511972633995</v>
      </c>
      <c r="Z3715" s="14">
        <f>IF(W3715&gt;10,"NA",Y3715)</f>
        <v>1.5963511972633995</v>
      </c>
    </row>
    <row r="3716" spans="1:26" ht="19" x14ac:dyDescent="0.25">
      <c r="A3716" s="23">
        <v>3715</v>
      </c>
      <c r="B3716" s="5" t="s">
        <v>0</v>
      </c>
      <c r="C3716" s="3" t="s">
        <v>51</v>
      </c>
      <c r="D3716" s="3" t="s">
        <v>51</v>
      </c>
      <c r="E3716" s="3" t="s">
        <v>48</v>
      </c>
      <c r="F3716" s="3" t="s">
        <v>18</v>
      </c>
      <c r="G3716" s="3">
        <v>55</v>
      </c>
      <c r="H3716" s="3" t="s">
        <v>9</v>
      </c>
      <c r="I3716" s="3" t="s">
        <v>31</v>
      </c>
      <c r="J3716" s="3">
        <v>377</v>
      </c>
      <c r="K3716" s="3">
        <v>40</v>
      </c>
      <c r="L3716" s="3">
        <v>25</v>
      </c>
      <c r="M3716" s="4">
        <f>PI()*(K3716/2)^2/1000+PI()*(L3716/2)^2/1000</f>
        <v>1.7475109135593225</v>
      </c>
      <c r="N3716" s="33">
        <v>0</v>
      </c>
      <c r="O3716" s="3">
        <v>9</v>
      </c>
      <c r="P3716" s="6">
        <v>2.6379999999999999</v>
      </c>
      <c r="Q3716" s="6">
        <v>2.0870000000000002</v>
      </c>
      <c r="R3716" s="6">
        <v>1.9490000000000001</v>
      </c>
      <c r="S3716" s="6">
        <v>0</v>
      </c>
      <c r="T3716" s="6">
        <f>R3716-S3716</f>
        <v>1.9490000000000001</v>
      </c>
      <c r="U3716" s="6">
        <v>1.9490000000000001</v>
      </c>
      <c r="V3716" s="6">
        <f>U3716-S3716</f>
        <v>1.9490000000000001</v>
      </c>
      <c r="W3716" s="6">
        <f>100 - (1 - (((U3716-T3716)/U3716)+(S3716/T3716)))*100</f>
        <v>0</v>
      </c>
      <c r="X3716" s="23">
        <v>2.004</v>
      </c>
      <c r="Y3716" s="13">
        <f>(X3716-U3716)/U3716*100</f>
        <v>2.8219599794766514</v>
      </c>
      <c r="Z3716" s="14">
        <f>IF(W3716&gt;10,"NA",Y3716)</f>
        <v>2.8219599794766514</v>
      </c>
    </row>
    <row r="3717" spans="1:26" ht="19" x14ac:dyDescent="0.25">
      <c r="A3717" s="23">
        <v>3716</v>
      </c>
      <c r="B3717" s="5" t="s">
        <v>0</v>
      </c>
      <c r="C3717" s="3" t="s">
        <v>51</v>
      </c>
      <c r="D3717" s="3" t="s">
        <v>51</v>
      </c>
      <c r="E3717" s="3" t="s">
        <v>48</v>
      </c>
      <c r="F3717" s="3" t="s">
        <v>18</v>
      </c>
      <c r="G3717" s="3">
        <v>55</v>
      </c>
      <c r="H3717" s="3" t="s">
        <v>9</v>
      </c>
      <c r="I3717" s="3" t="s">
        <v>31</v>
      </c>
      <c r="J3717" s="3">
        <v>377</v>
      </c>
      <c r="K3717" s="3">
        <v>40</v>
      </c>
      <c r="L3717" s="3">
        <v>25</v>
      </c>
      <c r="M3717" s="4">
        <f>PI()*(K3717/2)^2/1000+PI()*(L3717/2)^2/1000</f>
        <v>1.7475109135593225</v>
      </c>
      <c r="N3717" s="33">
        <v>0</v>
      </c>
      <c r="O3717" s="3">
        <v>10</v>
      </c>
      <c r="P3717" s="6">
        <v>3.0350000000000001</v>
      </c>
      <c r="Q3717" s="6">
        <v>2.21</v>
      </c>
      <c r="R3717" s="6">
        <v>2.0710000000000002</v>
      </c>
      <c r="S3717" s="6">
        <v>0</v>
      </c>
      <c r="T3717" s="6">
        <f>R3717-S3717</f>
        <v>2.0710000000000002</v>
      </c>
      <c r="U3717" s="6">
        <v>2.0910000000000002</v>
      </c>
      <c r="V3717" s="6">
        <f>U3717-S3717</f>
        <v>2.0910000000000002</v>
      </c>
      <c r="W3717" s="6">
        <f>100 - (1 - (((U3717-T3717)/U3717)+(S3717/T3717)))*100</f>
        <v>0.95648015303682143</v>
      </c>
      <c r="X3717" s="23">
        <v>2.1349999999999998</v>
      </c>
      <c r="Y3717" s="13">
        <f>(X3717-U3717)/U3717*100</f>
        <v>2.1042563366809945</v>
      </c>
      <c r="Z3717" s="14">
        <f>IF(W3717&gt;10,"NA",Y3717)</f>
        <v>2.1042563366809945</v>
      </c>
    </row>
    <row r="3718" spans="1:26" ht="19" x14ac:dyDescent="0.25">
      <c r="A3718" s="23">
        <v>3717</v>
      </c>
      <c r="B3718" s="5" t="s">
        <v>0</v>
      </c>
      <c r="C3718" s="3" t="s">
        <v>51</v>
      </c>
      <c r="D3718" s="3" t="s">
        <v>51</v>
      </c>
      <c r="E3718" s="3" t="s">
        <v>48</v>
      </c>
      <c r="F3718" s="3" t="s">
        <v>18</v>
      </c>
      <c r="G3718" s="3">
        <v>55</v>
      </c>
      <c r="H3718" s="3" t="s">
        <v>9</v>
      </c>
      <c r="I3718" s="3" t="s">
        <v>31</v>
      </c>
      <c r="J3718" s="3">
        <v>377</v>
      </c>
      <c r="K3718" s="3">
        <v>40</v>
      </c>
      <c r="L3718" s="3">
        <v>25</v>
      </c>
      <c r="M3718" s="4">
        <f>PI()*(K3718/2)^2/1000+PI()*(L3718/2)^2/1000</f>
        <v>1.7475109135593225</v>
      </c>
      <c r="N3718" s="33">
        <v>0</v>
      </c>
      <c r="O3718" s="3">
        <v>11</v>
      </c>
      <c r="P3718" s="6">
        <v>4.6909999999999998</v>
      </c>
      <c r="Q3718" s="6">
        <v>6.6870000000000003</v>
      </c>
      <c r="R3718" s="6">
        <v>6.4770000000000003</v>
      </c>
      <c r="S3718" s="6">
        <v>0</v>
      </c>
      <c r="T3718" s="6">
        <f>R3718-S3718</f>
        <v>6.4770000000000003</v>
      </c>
      <c r="U3718" s="6">
        <v>6.516</v>
      </c>
      <c r="V3718" s="6">
        <f>U3718-S3718</f>
        <v>6.516</v>
      </c>
      <c r="W3718" s="6">
        <f>100 - (1 - (((U3718-T3718)/U3718)+(S3718/T3718)))*100</f>
        <v>0.59852670349907555</v>
      </c>
      <c r="X3718" s="23">
        <v>6.5570000000000004</v>
      </c>
      <c r="Y3718" s="13">
        <f>(X3718-U3718)/U3718*100</f>
        <v>0.62922038060160179</v>
      </c>
      <c r="Z3718" s="14">
        <f>IF(W3718&gt;10,"NA",Y3718)</f>
        <v>0.62922038060160179</v>
      </c>
    </row>
    <row r="3719" spans="1:26" ht="19" x14ac:dyDescent="0.25">
      <c r="A3719" s="23">
        <v>3718</v>
      </c>
      <c r="B3719" s="5" t="s">
        <v>0</v>
      </c>
      <c r="C3719" s="3" t="s">
        <v>51</v>
      </c>
      <c r="D3719" s="3" t="s">
        <v>51</v>
      </c>
      <c r="E3719" s="3" t="s">
        <v>48</v>
      </c>
      <c r="F3719" s="3" t="s">
        <v>18</v>
      </c>
      <c r="G3719" s="3">
        <v>55</v>
      </c>
      <c r="H3719" s="3" t="s">
        <v>9</v>
      </c>
      <c r="I3719" s="3" t="s">
        <v>31</v>
      </c>
      <c r="J3719" s="3">
        <v>377</v>
      </c>
      <c r="K3719" s="3">
        <v>40</v>
      </c>
      <c r="L3719" s="3">
        <v>25</v>
      </c>
      <c r="M3719" s="4">
        <f>PI()*(K3719/2)^2/1000+PI()*(L3719/2)^2/1000</f>
        <v>1.7475109135593225</v>
      </c>
      <c r="N3719" s="33">
        <v>0</v>
      </c>
      <c r="O3719" s="3">
        <v>12</v>
      </c>
      <c r="P3719" s="6">
        <v>4.9409999999999998</v>
      </c>
      <c r="Q3719" s="6">
        <v>5.29</v>
      </c>
      <c r="R3719" s="6">
        <v>5.08</v>
      </c>
      <c r="S3719" s="6">
        <v>0</v>
      </c>
      <c r="T3719" s="6">
        <f>R3719-S3719</f>
        <v>5.08</v>
      </c>
      <c r="U3719" s="6">
        <v>5.1390000000000002</v>
      </c>
      <c r="V3719" s="6">
        <f>U3719-S3719</f>
        <v>5.1390000000000002</v>
      </c>
      <c r="W3719" s="6">
        <f>100 - (1 - (((U3719-T3719)/U3719)+(S3719/T3719)))*100</f>
        <v>1.1480832846857396</v>
      </c>
      <c r="X3719" s="23">
        <v>5.2060000000000004</v>
      </c>
      <c r="Y3719" s="13">
        <f>(X3719-U3719)/U3719*100</f>
        <v>1.3037555944736363</v>
      </c>
      <c r="Z3719" s="14">
        <f>IF(W3719&gt;10,"NA",Y3719)</f>
        <v>1.3037555944736363</v>
      </c>
    </row>
    <row r="3720" spans="1:26" ht="19" x14ac:dyDescent="0.25">
      <c r="A3720" s="23">
        <v>3719</v>
      </c>
      <c r="B3720" s="5" t="s">
        <v>0</v>
      </c>
      <c r="C3720" s="3" t="s">
        <v>51</v>
      </c>
      <c r="D3720" s="3" t="s">
        <v>51</v>
      </c>
      <c r="E3720" s="3" t="s">
        <v>48</v>
      </c>
      <c r="F3720" s="3" t="s">
        <v>18</v>
      </c>
      <c r="G3720" s="3">
        <v>55</v>
      </c>
      <c r="H3720" s="3" t="s">
        <v>17</v>
      </c>
      <c r="I3720" s="3" t="s">
        <v>31</v>
      </c>
      <c r="J3720" s="3">
        <v>377</v>
      </c>
      <c r="K3720" s="3">
        <v>40</v>
      </c>
      <c r="L3720" s="3">
        <v>25</v>
      </c>
      <c r="M3720" s="4">
        <f>PI()*(K3720/2)^2/1000+PI()*(L3720/2)^2/1000</f>
        <v>1.7475109135593225</v>
      </c>
      <c r="N3720" s="33">
        <v>0</v>
      </c>
      <c r="O3720" s="3">
        <v>1</v>
      </c>
      <c r="P3720" s="3">
        <v>4.1040000000000001</v>
      </c>
      <c r="Q3720" s="3">
        <v>4.21</v>
      </c>
      <c r="R3720" s="3">
        <v>4</v>
      </c>
      <c r="S3720" s="6">
        <v>0</v>
      </c>
      <c r="T3720" s="6">
        <f>R3720-S3720</f>
        <v>4</v>
      </c>
      <c r="U3720" s="6">
        <f>T3720</f>
        <v>4</v>
      </c>
      <c r="V3720" s="6">
        <f>U3720-S3720</f>
        <v>4</v>
      </c>
      <c r="W3720" s="6">
        <f>100 - (1 - (((U3720-T3720)/U3720)+(S3720/T3720)))*100</f>
        <v>0</v>
      </c>
      <c r="X3720" s="23">
        <v>4.109</v>
      </c>
      <c r="Y3720" s="13">
        <f>(X3720-U3720)/U3720*100</f>
        <v>2.7249999999999996</v>
      </c>
      <c r="Z3720" s="14">
        <f>IF(W3720&gt;10,"NA",Y3720)</f>
        <v>2.7249999999999996</v>
      </c>
    </row>
    <row r="3721" spans="1:26" ht="19" x14ac:dyDescent="0.25">
      <c r="A3721" s="23">
        <v>3720</v>
      </c>
      <c r="B3721" s="5" t="s">
        <v>0</v>
      </c>
      <c r="C3721" s="3" t="s">
        <v>51</v>
      </c>
      <c r="D3721" s="3" t="s">
        <v>51</v>
      </c>
      <c r="E3721" s="3" t="s">
        <v>48</v>
      </c>
      <c r="F3721" s="3" t="s">
        <v>18</v>
      </c>
      <c r="G3721" s="3">
        <v>55</v>
      </c>
      <c r="H3721" s="3" t="s">
        <v>17</v>
      </c>
      <c r="I3721" s="3" t="s">
        <v>31</v>
      </c>
      <c r="J3721" s="3">
        <v>377</v>
      </c>
      <c r="K3721" s="3">
        <v>40</v>
      </c>
      <c r="L3721" s="3">
        <v>25</v>
      </c>
      <c r="M3721" s="4">
        <f>PI()*(K3721/2)^2/1000+PI()*(L3721/2)^2/1000</f>
        <v>1.7475109135593225</v>
      </c>
      <c r="N3721" s="33">
        <v>0</v>
      </c>
      <c r="O3721" s="3">
        <v>2</v>
      </c>
      <c r="P3721" s="3">
        <v>3.3220000000000001</v>
      </c>
      <c r="Q3721" s="3">
        <v>3.4119999999999999</v>
      </c>
      <c r="R3721" s="3">
        <v>3.242</v>
      </c>
      <c r="S3721" s="6">
        <v>0</v>
      </c>
      <c r="T3721" s="6">
        <f>R3721-S3721</f>
        <v>3.242</v>
      </c>
      <c r="U3721" s="6">
        <f>T3721</f>
        <v>3.242</v>
      </c>
      <c r="V3721" s="6">
        <f>U3721-S3721</f>
        <v>3.242</v>
      </c>
      <c r="W3721" s="6">
        <f>100 - (1 - (((U3721-T3721)/U3721)+(S3721/T3721)))*100</f>
        <v>0</v>
      </c>
      <c r="X3721" s="23">
        <v>3.298</v>
      </c>
      <c r="Y3721" s="13">
        <f>(X3721-U3721)/U3721*100</f>
        <v>1.7273288093769292</v>
      </c>
      <c r="Z3721" s="14">
        <f>IF(W3721&gt;10,"NA",Y3721)</f>
        <v>1.7273288093769292</v>
      </c>
    </row>
    <row r="3722" spans="1:26" ht="19" x14ac:dyDescent="0.25">
      <c r="A3722" s="23">
        <v>3721</v>
      </c>
      <c r="B3722" s="5" t="s">
        <v>0</v>
      </c>
      <c r="C3722" s="3" t="s">
        <v>51</v>
      </c>
      <c r="D3722" s="3" t="s">
        <v>51</v>
      </c>
      <c r="E3722" s="3" t="s">
        <v>48</v>
      </c>
      <c r="F3722" s="3" t="s">
        <v>18</v>
      </c>
      <c r="G3722" s="3">
        <v>55</v>
      </c>
      <c r="H3722" s="3" t="s">
        <v>17</v>
      </c>
      <c r="I3722" s="3" t="s">
        <v>31</v>
      </c>
      <c r="J3722" s="3">
        <v>377</v>
      </c>
      <c r="K3722" s="3">
        <v>40</v>
      </c>
      <c r="L3722" s="3">
        <v>25</v>
      </c>
      <c r="M3722" s="4">
        <f>PI()*(K3722/2)^2/1000+PI()*(L3722/2)^2/1000</f>
        <v>1.7475109135593225</v>
      </c>
      <c r="N3722" s="33">
        <v>0</v>
      </c>
      <c r="O3722" s="3">
        <v>3</v>
      </c>
      <c r="P3722" s="3">
        <v>3.4750000000000001</v>
      </c>
      <c r="Q3722" s="3">
        <v>3.6469999999999998</v>
      </c>
      <c r="R3722" s="3">
        <v>3.492</v>
      </c>
      <c r="S3722" s="6">
        <v>0</v>
      </c>
      <c r="T3722" s="6">
        <f>R3722-S3722</f>
        <v>3.492</v>
      </c>
      <c r="U3722" s="6">
        <v>3.5169999999999999</v>
      </c>
      <c r="V3722" s="6">
        <f>U3722-S3722</f>
        <v>3.5169999999999999</v>
      </c>
      <c r="W3722" s="6">
        <f>100 - (1 - (((U3722-T3722)/U3722)+(S3722/T3722)))*100</f>
        <v>0.71083309638896708</v>
      </c>
      <c r="X3722" s="23">
        <v>3.593</v>
      </c>
      <c r="Y3722" s="13">
        <f>(X3722-U3722)/U3722*100</f>
        <v>2.1609326130224642</v>
      </c>
      <c r="Z3722" s="14">
        <f>IF(W3722&gt;10,"NA",Y3722)</f>
        <v>2.1609326130224642</v>
      </c>
    </row>
    <row r="3723" spans="1:26" ht="19" x14ac:dyDescent="0.25">
      <c r="A3723" s="23">
        <v>3722</v>
      </c>
      <c r="B3723" s="5" t="s">
        <v>0</v>
      </c>
      <c r="C3723" s="3" t="s">
        <v>51</v>
      </c>
      <c r="D3723" s="3" t="s">
        <v>51</v>
      </c>
      <c r="E3723" s="3" t="s">
        <v>48</v>
      </c>
      <c r="F3723" s="3" t="s">
        <v>18</v>
      </c>
      <c r="G3723" s="3">
        <v>55</v>
      </c>
      <c r="H3723" s="3" t="s">
        <v>17</v>
      </c>
      <c r="I3723" s="3" t="s">
        <v>31</v>
      </c>
      <c r="J3723" s="3">
        <v>377</v>
      </c>
      <c r="K3723" s="3">
        <v>40</v>
      </c>
      <c r="L3723" s="3">
        <v>25</v>
      </c>
      <c r="M3723" s="4">
        <f>PI()*(K3723/2)^2/1000+PI()*(L3723/2)^2/1000</f>
        <v>1.7475109135593225</v>
      </c>
      <c r="N3723" s="33">
        <v>0</v>
      </c>
      <c r="O3723" s="3">
        <v>4</v>
      </c>
      <c r="P3723" s="3">
        <v>3.3050000000000002</v>
      </c>
      <c r="Q3723" s="3">
        <v>2.1269999999999998</v>
      </c>
      <c r="R3723" s="3">
        <v>1.93</v>
      </c>
      <c r="S3723" s="6">
        <v>0</v>
      </c>
      <c r="T3723" s="6">
        <f>R3723-S3723</f>
        <v>1.93</v>
      </c>
      <c r="U3723" s="6">
        <f>T3723</f>
        <v>1.93</v>
      </c>
      <c r="V3723" s="6">
        <f>U3723-S3723</f>
        <v>1.93</v>
      </c>
      <c r="W3723" s="6">
        <f>100 - (1 - (((U3723-T3723)/U3723)+(S3723/T3723)))*100</f>
        <v>0</v>
      </c>
      <c r="X3723" s="23">
        <v>1.968</v>
      </c>
      <c r="Y3723" s="13">
        <f>(X3723-U3723)/U3723*100</f>
        <v>1.9689119170984475</v>
      </c>
      <c r="Z3723" s="14">
        <f>IF(W3723&gt;10,"NA",Y3723)</f>
        <v>1.9689119170984475</v>
      </c>
    </row>
    <row r="3724" spans="1:26" ht="19" x14ac:dyDescent="0.25">
      <c r="A3724" s="23">
        <v>3723</v>
      </c>
      <c r="B3724" s="5" t="s">
        <v>0</v>
      </c>
      <c r="C3724" s="3" t="s">
        <v>51</v>
      </c>
      <c r="D3724" s="3" t="s">
        <v>51</v>
      </c>
      <c r="E3724" s="3" t="s">
        <v>48</v>
      </c>
      <c r="F3724" s="3" t="s">
        <v>18</v>
      </c>
      <c r="G3724" s="3">
        <v>55</v>
      </c>
      <c r="H3724" s="3" t="s">
        <v>17</v>
      </c>
      <c r="I3724" s="3" t="s">
        <v>31</v>
      </c>
      <c r="J3724" s="3">
        <v>377</v>
      </c>
      <c r="K3724" s="3">
        <v>40</v>
      </c>
      <c r="L3724" s="3">
        <v>25</v>
      </c>
      <c r="M3724" s="4">
        <f>PI()*(K3724/2)^2/1000+PI()*(L3724/2)^2/1000</f>
        <v>1.7475109135593225</v>
      </c>
      <c r="N3724" s="33">
        <v>0</v>
      </c>
      <c r="O3724" s="3">
        <v>5</v>
      </c>
      <c r="P3724" s="3">
        <v>3.7690000000000001</v>
      </c>
      <c r="Q3724" s="3">
        <v>2.6709999999999998</v>
      </c>
      <c r="R3724" s="3">
        <v>2.37</v>
      </c>
      <c r="S3724" s="6">
        <v>0</v>
      </c>
      <c r="T3724" s="6">
        <f>R3724-S3724</f>
        <v>2.37</v>
      </c>
      <c r="U3724" s="6">
        <v>2.7450000000000001</v>
      </c>
      <c r="V3724" s="6">
        <f>U3724-S3724</f>
        <v>2.7450000000000001</v>
      </c>
      <c r="W3724" s="6">
        <f>100 - (1 - (((U3724-T3724)/U3724)+(S3724/T3724)))*100</f>
        <v>13.661202185792348</v>
      </c>
      <c r="X3724" s="23">
        <v>2.7589999999999999</v>
      </c>
      <c r="Y3724" s="13">
        <f>(X3724-U3724)/U3724*100</f>
        <v>0.51001821493624011</v>
      </c>
      <c r="Z3724" s="14" t="str">
        <f>IF(W3724&gt;10,"NA",Y3724)</f>
        <v>NA</v>
      </c>
    </row>
    <row r="3725" spans="1:26" ht="19" x14ac:dyDescent="0.25">
      <c r="A3725" s="23">
        <v>3724</v>
      </c>
      <c r="B3725" s="5" t="s">
        <v>0</v>
      </c>
      <c r="C3725" s="3" t="s">
        <v>51</v>
      </c>
      <c r="D3725" s="3" t="s">
        <v>51</v>
      </c>
      <c r="E3725" s="3" t="s">
        <v>48</v>
      </c>
      <c r="F3725" s="3" t="s">
        <v>18</v>
      </c>
      <c r="G3725" s="3">
        <v>55</v>
      </c>
      <c r="H3725" s="3" t="s">
        <v>17</v>
      </c>
      <c r="I3725" s="3" t="s">
        <v>31</v>
      </c>
      <c r="J3725" s="3">
        <v>377</v>
      </c>
      <c r="K3725" s="3">
        <v>40</v>
      </c>
      <c r="L3725" s="3">
        <v>25</v>
      </c>
      <c r="M3725" s="4">
        <f>PI()*(K3725/2)^2/1000+PI()*(L3725/2)^2/1000</f>
        <v>1.7475109135593225</v>
      </c>
      <c r="N3725" s="33">
        <v>0</v>
      </c>
      <c r="O3725" s="3">
        <v>6</v>
      </c>
      <c r="P3725" s="3">
        <v>3.1640000000000001</v>
      </c>
      <c r="Q3725" s="3">
        <v>2.9</v>
      </c>
      <c r="R3725" s="3">
        <v>2.7309999999999999</v>
      </c>
      <c r="S3725" s="6">
        <v>0</v>
      </c>
      <c r="T3725" s="6">
        <f>R3725-S3725</f>
        <v>2.7309999999999999</v>
      </c>
      <c r="U3725" s="6">
        <f>T3725</f>
        <v>2.7309999999999999</v>
      </c>
      <c r="V3725" s="6">
        <f>U3725-S3725</f>
        <v>2.7309999999999999</v>
      </c>
      <c r="W3725" s="6">
        <f>100 - (1 - (((U3725-T3725)/U3725)+(S3725/T3725)))*100</f>
        <v>0</v>
      </c>
      <c r="X3725" s="23">
        <v>2.7829999999999999</v>
      </c>
      <c r="Y3725" s="13">
        <f>(X3725-U3725)/U3725*100</f>
        <v>1.9040644452581488</v>
      </c>
      <c r="Z3725" s="14">
        <f>IF(W3725&gt;10,"NA",Y3725)</f>
        <v>1.9040644452581488</v>
      </c>
    </row>
    <row r="3726" spans="1:26" ht="19" x14ac:dyDescent="0.25">
      <c r="A3726" s="23">
        <v>3725</v>
      </c>
      <c r="B3726" s="5" t="s">
        <v>0</v>
      </c>
      <c r="C3726" s="3" t="s">
        <v>51</v>
      </c>
      <c r="D3726" s="3" t="s">
        <v>51</v>
      </c>
      <c r="E3726" s="3" t="s">
        <v>48</v>
      </c>
      <c r="F3726" s="3" t="s">
        <v>18</v>
      </c>
      <c r="G3726" s="3">
        <v>55</v>
      </c>
      <c r="H3726" s="3" t="s">
        <v>17</v>
      </c>
      <c r="I3726" s="3" t="s">
        <v>31</v>
      </c>
      <c r="J3726" s="3">
        <v>377</v>
      </c>
      <c r="K3726" s="3">
        <v>40</v>
      </c>
      <c r="L3726" s="3">
        <v>25</v>
      </c>
      <c r="M3726" s="4">
        <f>PI()*(K3726/2)^2/1000+PI()*(L3726/2)^2/1000</f>
        <v>1.7475109135593225</v>
      </c>
      <c r="N3726" s="33">
        <v>0</v>
      </c>
      <c r="O3726" s="3">
        <v>7</v>
      </c>
      <c r="P3726" s="3">
        <v>5.0090000000000003</v>
      </c>
      <c r="Q3726" s="3">
        <v>6.218</v>
      </c>
      <c r="R3726" s="3">
        <v>5.9260000000000002</v>
      </c>
      <c r="S3726" s="6">
        <v>0</v>
      </c>
      <c r="T3726" s="6">
        <f>R3726-S3726</f>
        <v>5.9260000000000002</v>
      </c>
      <c r="U3726" s="6">
        <f>T3726</f>
        <v>5.9260000000000002</v>
      </c>
      <c r="V3726" s="6">
        <f>U3726-S3726</f>
        <v>5.9260000000000002</v>
      </c>
      <c r="W3726" s="6">
        <f>100 - (1 - (((U3726-T3726)/U3726)+(S3726/T3726)))*100</f>
        <v>0</v>
      </c>
      <c r="X3726" s="23">
        <v>6.0039999999999996</v>
      </c>
      <c r="Y3726" s="13">
        <f>(X3726-U3726)/U3726*100</f>
        <v>1.3162335470806514</v>
      </c>
      <c r="Z3726" s="14">
        <f>IF(W3726&gt;10,"NA",Y3726)</f>
        <v>1.3162335470806514</v>
      </c>
    </row>
    <row r="3727" spans="1:26" ht="19" x14ac:dyDescent="0.25">
      <c r="A3727" s="23">
        <v>3726</v>
      </c>
      <c r="B3727" s="5" t="s">
        <v>0</v>
      </c>
      <c r="C3727" s="3" t="s">
        <v>51</v>
      </c>
      <c r="D3727" s="3" t="s">
        <v>51</v>
      </c>
      <c r="E3727" s="3" t="s">
        <v>48</v>
      </c>
      <c r="F3727" s="3" t="s">
        <v>18</v>
      </c>
      <c r="G3727" s="3">
        <v>55</v>
      </c>
      <c r="H3727" s="3" t="s">
        <v>17</v>
      </c>
      <c r="I3727" s="3" t="s">
        <v>31</v>
      </c>
      <c r="J3727" s="3">
        <v>377</v>
      </c>
      <c r="K3727" s="3">
        <v>40</v>
      </c>
      <c r="L3727" s="3">
        <v>25</v>
      </c>
      <c r="M3727" s="4">
        <f>PI()*(K3727/2)^2/1000+PI()*(L3727/2)^2/1000</f>
        <v>1.7475109135593225</v>
      </c>
      <c r="N3727" s="33">
        <v>0</v>
      </c>
      <c r="O3727" s="3">
        <v>8</v>
      </c>
      <c r="P3727" s="3">
        <v>4.2510000000000003</v>
      </c>
      <c r="Q3727" s="3">
        <v>4.2720000000000002</v>
      </c>
      <c r="R3727" s="3">
        <v>4.0199999999999996</v>
      </c>
      <c r="S3727" s="6">
        <v>0</v>
      </c>
      <c r="T3727" s="6">
        <f>R3727-S3727</f>
        <v>4.0199999999999996</v>
      </c>
      <c r="U3727" s="6">
        <f>T3727</f>
        <v>4.0199999999999996</v>
      </c>
      <c r="V3727" s="6">
        <f>U3727-S3727</f>
        <v>4.0199999999999996</v>
      </c>
      <c r="W3727" s="6">
        <f>100 - (1 - (((U3727-T3727)/U3727)+(S3727/T3727)))*100</f>
        <v>0</v>
      </c>
      <c r="X3727" s="23">
        <v>4.1109999999999998</v>
      </c>
      <c r="Y3727" s="13">
        <f>(X3727-U3727)/U3727*100</f>
        <v>2.2636815920398061</v>
      </c>
      <c r="Z3727" s="14">
        <f>IF(W3727&gt;10,"NA",Y3727)</f>
        <v>2.2636815920398061</v>
      </c>
    </row>
    <row r="3728" spans="1:26" ht="19" x14ac:dyDescent="0.25">
      <c r="A3728" s="23">
        <v>3727</v>
      </c>
      <c r="B3728" s="5" t="s">
        <v>0</v>
      </c>
      <c r="C3728" s="3" t="s">
        <v>51</v>
      </c>
      <c r="D3728" s="3" t="s">
        <v>51</v>
      </c>
      <c r="E3728" s="3" t="s">
        <v>48</v>
      </c>
      <c r="F3728" s="3" t="s">
        <v>18</v>
      </c>
      <c r="G3728" s="3">
        <v>55</v>
      </c>
      <c r="H3728" s="3" t="s">
        <v>17</v>
      </c>
      <c r="I3728" s="3" t="s">
        <v>31</v>
      </c>
      <c r="J3728" s="3">
        <v>377</v>
      </c>
      <c r="K3728" s="3">
        <v>40</v>
      </c>
      <c r="L3728" s="3">
        <v>25</v>
      </c>
      <c r="M3728" s="4">
        <f>PI()*(K3728/2)^2/1000+PI()*(L3728/2)^2/1000</f>
        <v>1.7475109135593225</v>
      </c>
      <c r="N3728" s="33">
        <v>0</v>
      </c>
      <c r="O3728" s="3">
        <v>9</v>
      </c>
      <c r="P3728" s="3">
        <v>4.8959999999999999</v>
      </c>
      <c r="Q3728" s="3">
        <v>5.7510000000000003</v>
      </c>
      <c r="R3728" s="3">
        <v>5.4729999999999999</v>
      </c>
      <c r="S3728" s="6">
        <v>0</v>
      </c>
      <c r="T3728" s="6">
        <f>R3728-S3728</f>
        <v>5.4729999999999999</v>
      </c>
      <c r="U3728" s="6">
        <f>T3728</f>
        <v>5.4729999999999999</v>
      </c>
      <c r="V3728" s="6">
        <f>U3728-S3728</f>
        <v>5.4729999999999999</v>
      </c>
      <c r="W3728" s="6">
        <f>100 - (1 - (((U3728-T3728)/U3728)+(S3728/T3728)))*100</f>
        <v>0</v>
      </c>
      <c r="X3728" s="23">
        <v>5.5890000000000004</v>
      </c>
      <c r="Y3728" s="13">
        <f>(X3728-U3728)/U3728*100</f>
        <v>2.1194957061940536</v>
      </c>
      <c r="Z3728" s="14">
        <f>IF(W3728&gt;10,"NA",Y3728)</f>
        <v>2.1194957061940536</v>
      </c>
    </row>
    <row r="3729" spans="1:26" ht="19" x14ac:dyDescent="0.25">
      <c r="A3729" s="23">
        <v>3728</v>
      </c>
      <c r="B3729" s="5" t="s">
        <v>0</v>
      </c>
      <c r="C3729" s="3" t="s">
        <v>51</v>
      </c>
      <c r="D3729" s="3" t="s">
        <v>51</v>
      </c>
      <c r="E3729" s="3" t="s">
        <v>48</v>
      </c>
      <c r="F3729" s="3" t="s">
        <v>18</v>
      </c>
      <c r="G3729" s="3">
        <v>55</v>
      </c>
      <c r="H3729" s="3" t="s">
        <v>17</v>
      </c>
      <c r="I3729" s="3" t="s">
        <v>31</v>
      </c>
      <c r="J3729" s="3">
        <v>377</v>
      </c>
      <c r="K3729" s="3">
        <v>40</v>
      </c>
      <c r="L3729" s="3">
        <v>25</v>
      </c>
      <c r="M3729" s="4">
        <f>PI()*(K3729/2)^2/1000+PI()*(L3729/2)^2/1000</f>
        <v>1.7475109135593225</v>
      </c>
      <c r="N3729" s="33">
        <v>0</v>
      </c>
      <c r="O3729" s="3">
        <v>10</v>
      </c>
      <c r="P3729" s="3">
        <v>5.4710000000000001</v>
      </c>
      <c r="Q3729" s="3">
        <v>6.335</v>
      </c>
      <c r="R3729" s="3">
        <v>6.069</v>
      </c>
      <c r="S3729" s="6">
        <v>0</v>
      </c>
      <c r="T3729" s="6">
        <f>R3729-S3729</f>
        <v>6.069</v>
      </c>
      <c r="U3729" s="6">
        <f>T3729</f>
        <v>6.069</v>
      </c>
      <c r="V3729" s="6">
        <f>U3729-S3729</f>
        <v>6.069</v>
      </c>
      <c r="W3729" s="6">
        <f>100 - (1 - (((U3729-T3729)/U3729)+(S3729/T3729)))*100</f>
        <v>0</v>
      </c>
      <c r="X3729" s="23">
        <v>6.1820000000000004</v>
      </c>
      <c r="Y3729" s="13">
        <f>(X3729-U3729)/U3729*100</f>
        <v>1.861921239083876</v>
      </c>
      <c r="Z3729" s="14">
        <f>IF(W3729&gt;10,"NA",Y3729)</f>
        <v>1.861921239083876</v>
      </c>
    </row>
    <row r="3730" spans="1:26" ht="19" x14ac:dyDescent="0.25">
      <c r="A3730" s="23">
        <v>3729</v>
      </c>
      <c r="B3730" s="5" t="s">
        <v>0</v>
      </c>
      <c r="C3730" s="3" t="s">
        <v>51</v>
      </c>
      <c r="D3730" s="3" t="s">
        <v>51</v>
      </c>
      <c r="E3730" s="3" t="s">
        <v>48</v>
      </c>
      <c r="F3730" s="3" t="s">
        <v>18</v>
      </c>
      <c r="G3730" s="3">
        <v>55</v>
      </c>
      <c r="H3730" s="3" t="s">
        <v>17</v>
      </c>
      <c r="I3730" s="3" t="s">
        <v>31</v>
      </c>
      <c r="J3730" s="3">
        <v>377</v>
      </c>
      <c r="K3730" s="3">
        <v>40</v>
      </c>
      <c r="L3730" s="3">
        <v>25</v>
      </c>
      <c r="M3730" s="4">
        <f>PI()*(K3730/2)^2/1000+PI()*(L3730/2)^2/1000</f>
        <v>1.7475109135593225</v>
      </c>
      <c r="N3730" s="33">
        <v>0</v>
      </c>
      <c r="O3730" s="3">
        <v>11</v>
      </c>
      <c r="P3730" s="3">
        <v>5.1349999999999998</v>
      </c>
      <c r="Q3730" s="3">
        <v>5.27</v>
      </c>
      <c r="R3730" s="3">
        <v>5.008</v>
      </c>
      <c r="S3730" s="6">
        <v>0</v>
      </c>
      <c r="T3730" s="6">
        <f>R3730-S3730</f>
        <v>5.008</v>
      </c>
      <c r="U3730" s="6">
        <f>T3730</f>
        <v>5.008</v>
      </c>
      <c r="V3730" s="6">
        <f>U3730-S3730</f>
        <v>5.008</v>
      </c>
      <c r="W3730" s="6">
        <f>100 - (1 - (((U3730-T3730)/U3730)+(S3730/T3730)))*100</f>
        <v>0</v>
      </c>
      <c r="X3730" s="23">
        <v>5.13</v>
      </c>
      <c r="Y3730" s="13">
        <f>(X3730-U3730)/U3730*100</f>
        <v>2.4361022364217231</v>
      </c>
      <c r="Z3730" s="14">
        <f>IF(W3730&gt;10,"NA",Y3730)</f>
        <v>2.4361022364217231</v>
      </c>
    </row>
    <row r="3731" spans="1:26" ht="19" x14ac:dyDescent="0.25">
      <c r="A3731" s="23">
        <v>3730</v>
      </c>
      <c r="B3731" s="5" t="s">
        <v>0</v>
      </c>
      <c r="C3731" s="3" t="s">
        <v>51</v>
      </c>
      <c r="D3731" s="3" t="s">
        <v>51</v>
      </c>
      <c r="E3731" s="3" t="s">
        <v>48</v>
      </c>
      <c r="F3731" s="3" t="s">
        <v>18</v>
      </c>
      <c r="G3731" s="3">
        <v>55</v>
      </c>
      <c r="H3731" s="3" t="s">
        <v>17</v>
      </c>
      <c r="I3731" s="3" t="s">
        <v>31</v>
      </c>
      <c r="J3731" s="3">
        <v>377</v>
      </c>
      <c r="K3731" s="3">
        <v>40</v>
      </c>
      <c r="L3731" s="3">
        <v>25</v>
      </c>
      <c r="M3731" s="4">
        <f>PI()*(K3731/2)^2/1000+PI()*(L3731/2)^2/1000</f>
        <v>1.7475109135593225</v>
      </c>
      <c r="N3731" s="33">
        <v>0</v>
      </c>
      <c r="O3731" s="3">
        <v>12</v>
      </c>
      <c r="P3731" s="3">
        <v>5.944</v>
      </c>
      <c r="Q3731" s="3">
        <v>6.8289999999999997</v>
      </c>
      <c r="R3731" s="3">
        <v>6.5339999999999998</v>
      </c>
      <c r="S3731" s="6">
        <v>0</v>
      </c>
      <c r="T3731" s="6">
        <f>R3731-S3731</f>
        <v>6.5339999999999998</v>
      </c>
      <c r="U3731" s="6">
        <f>T3731</f>
        <v>6.5339999999999998</v>
      </c>
      <c r="V3731" s="6">
        <f>U3731-S3731</f>
        <v>6.5339999999999998</v>
      </c>
      <c r="W3731" s="6">
        <f>100 - (1 - (((U3731-T3731)/U3731)+(S3731/T3731)))*100</f>
        <v>0</v>
      </c>
      <c r="X3731" s="23">
        <v>6.6529999999999996</v>
      </c>
      <c r="Y3731" s="13">
        <f>(X3731-U3731)/U3731*100</f>
        <v>1.821242730333636</v>
      </c>
      <c r="Z3731" s="14">
        <f>IF(W3731&gt;10,"NA",Y3731)</f>
        <v>1.821242730333636</v>
      </c>
    </row>
    <row r="3732" spans="1:26" ht="19" x14ac:dyDescent="0.25">
      <c r="A3732" s="23">
        <v>3731</v>
      </c>
      <c r="B3732" s="5" t="s">
        <v>0</v>
      </c>
      <c r="C3732" s="3" t="s">
        <v>51</v>
      </c>
      <c r="D3732" s="3" t="s">
        <v>51</v>
      </c>
      <c r="E3732" s="3" t="s">
        <v>48</v>
      </c>
      <c r="F3732" s="3" t="s">
        <v>18</v>
      </c>
      <c r="G3732" s="3">
        <v>55</v>
      </c>
      <c r="H3732" s="3" t="s">
        <v>17</v>
      </c>
      <c r="I3732" s="3" t="s">
        <v>31</v>
      </c>
      <c r="J3732" s="3">
        <v>377</v>
      </c>
      <c r="K3732" s="3">
        <v>40</v>
      </c>
      <c r="L3732" s="3">
        <v>25</v>
      </c>
      <c r="M3732" s="4">
        <f>PI()*(K3732/2)^2/1000+PI()*(L3732/2)^2/1000</f>
        <v>1.7475109135593225</v>
      </c>
      <c r="N3732" s="33">
        <v>0</v>
      </c>
      <c r="O3732" s="3">
        <v>13</v>
      </c>
      <c r="P3732" s="3">
        <v>3.32</v>
      </c>
      <c r="Q3732" s="3">
        <v>3.1909999999999998</v>
      </c>
      <c r="R3732" s="3">
        <v>3.0529999999999999</v>
      </c>
      <c r="S3732" s="6">
        <v>0</v>
      </c>
      <c r="T3732" s="6">
        <f>R3732-S3732</f>
        <v>3.0529999999999999</v>
      </c>
      <c r="U3732" s="6">
        <f>T3732</f>
        <v>3.0529999999999999</v>
      </c>
      <c r="V3732" s="6">
        <f>U3732-S3732</f>
        <v>3.0529999999999999</v>
      </c>
      <c r="W3732" s="6">
        <f>100 - (1 - (((U3732-T3732)/U3732)+(S3732/T3732)))*100</f>
        <v>0</v>
      </c>
      <c r="X3732" s="23">
        <v>3.0619999999999998</v>
      </c>
      <c r="Y3732" s="13">
        <f>(X3732-U3732)/U3732*100</f>
        <v>0.29479200786111687</v>
      </c>
      <c r="Z3732" s="14">
        <f>IF(W3732&gt;10,"NA",Y3732)</f>
        <v>0.29479200786111687</v>
      </c>
    </row>
    <row r="3733" spans="1:26" ht="19" x14ac:dyDescent="0.25">
      <c r="A3733" s="23">
        <v>3732</v>
      </c>
      <c r="B3733" s="5" t="s">
        <v>0</v>
      </c>
      <c r="C3733" s="3" t="s">
        <v>51</v>
      </c>
      <c r="D3733" s="3" t="s">
        <v>51</v>
      </c>
      <c r="E3733" s="3" t="s">
        <v>48</v>
      </c>
      <c r="F3733" s="3" t="s">
        <v>18</v>
      </c>
      <c r="G3733" s="3">
        <v>55</v>
      </c>
      <c r="H3733" s="3" t="s">
        <v>17</v>
      </c>
      <c r="I3733" s="3" t="s">
        <v>31</v>
      </c>
      <c r="J3733" s="3">
        <v>377</v>
      </c>
      <c r="K3733" s="3">
        <v>40</v>
      </c>
      <c r="L3733" s="3">
        <v>25</v>
      </c>
      <c r="M3733" s="4">
        <f>PI()*(K3733/2)^2/1000+PI()*(L3733/2)^2/1000</f>
        <v>1.7475109135593225</v>
      </c>
      <c r="N3733" s="33">
        <v>0</v>
      </c>
      <c r="O3733" s="3">
        <v>14</v>
      </c>
      <c r="P3733" s="3">
        <v>2.5009999999999999</v>
      </c>
      <c r="Q3733" s="3">
        <v>2.121</v>
      </c>
      <c r="R3733" s="3">
        <v>1.9319999999999999</v>
      </c>
      <c r="S3733" s="6">
        <v>5.0000000000000001E-3</v>
      </c>
      <c r="T3733" s="6">
        <f>R3733-S3733</f>
        <v>1.927</v>
      </c>
      <c r="U3733" s="6">
        <f>R3733</f>
        <v>1.9319999999999999</v>
      </c>
      <c r="V3733" s="6">
        <f>U3733-S3733</f>
        <v>1.927</v>
      </c>
      <c r="W3733" s="6">
        <f>100 - (1 - (((U3733-T3733)/U3733)+(S3733/T3733)))*100</f>
        <v>0.51826985165583039</v>
      </c>
      <c r="X3733" s="23">
        <v>1.956</v>
      </c>
      <c r="Y3733" s="13">
        <f>(X3733-U3733)/U3733*100</f>
        <v>1.2422360248447217</v>
      </c>
      <c r="Z3733" s="14">
        <f>IF(W3733&gt;10,"NA",Y3733)</f>
        <v>1.2422360248447217</v>
      </c>
    </row>
    <row r="3734" spans="1:26" ht="19" x14ac:dyDescent="0.25">
      <c r="A3734" s="23">
        <v>3733</v>
      </c>
      <c r="B3734" s="5" t="s">
        <v>0</v>
      </c>
      <c r="C3734" s="3" t="s">
        <v>51</v>
      </c>
      <c r="D3734" s="3" t="s">
        <v>51</v>
      </c>
      <c r="E3734" s="3" t="s">
        <v>48</v>
      </c>
      <c r="F3734" s="3" t="s">
        <v>18</v>
      </c>
      <c r="G3734" s="3">
        <v>55</v>
      </c>
      <c r="H3734" s="3" t="s">
        <v>17</v>
      </c>
      <c r="I3734" s="3" t="s">
        <v>31</v>
      </c>
      <c r="J3734" s="3">
        <v>377</v>
      </c>
      <c r="K3734" s="3">
        <v>40</v>
      </c>
      <c r="L3734" s="3">
        <v>25</v>
      </c>
      <c r="M3734" s="4">
        <f>PI()*(K3734/2)^2/1000+PI()*(L3734/2)^2/1000</f>
        <v>1.7475109135593225</v>
      </c>
      <c r="N3734" s="33">
        <v>0</v>
      </c>
      <c r="O3734" s="3">
        <v>15</v>
      </c>
      <c r="P3734" s="3">
        <v>5.4489999999999998</v>
      </c>
      <c r="Q3734" s="3">
        <v>5.3170000000000002</v>
      </c>
      <c r="R3734" s="3">
        <v>5.0919999999999996</v>
      </c>
      <c r="S3734" s="6">
        <v>0</v>
      </c>
      <c r="T3734" s="6">
        <f>R3734-S3734</f>
        <v>5.0919999999999996</v>
      </c>
      <c r="U3734" s="6">
        <f>T3734</f>
        <v>5.0919999999999996</v>
      </c>
      <c r="V3734" s="6">
        <f>U3734-S3734</f>
        <v>5.0919999999999996</v>
      </c>
      <c r="W3734" s="6">
        <f>100 - (1 - (((U3734-T3734)/U3734)+(S3734/T3734)))*100</f>
        <v>0</v>
      </c>
      <c r="X3734" s="23">
        <v>5.2240000000000002</v>
      </c>
      <c r="Y3734" s="13">
        <f>(X3734-U3734)/U3734*100</f>
        <v>2.5923016496465152</v>
      </c>
      <c r="Z3734" s="14">
        <f>IF(W3734&gt;10,"NA",Y3734)</f>
        <v>2.5923016496465152</v>
      </c>
    </row>
    <row r="3735" spans="1:26" ht="19" x14ac:dyDescent="0.25">
      <c r="A3735" s="23">
        <v>3734</v>
      </c>
      <c r="B3735" s="5" t="s">
        <v>0</v>
      </c>
      <c r="C3735" s="3" t="s">
        <v>51</v>
      </c>
      <c r="D3735" s="3" t="s">
        <v>51</v>
      </c>
      <c r="E3735" s="3" t="s">
        <v>48</v>
      </c>
      <c r="F3735" s="3" t="s">
        <v>18</v>
      </c>
      <c r="G3735" s="3">
        <v>55</v>
      </c>
      <c r="H3735" s="3" t="s">
        <v>17</v>
      </c>
      <c r="I3735" s="3" t="s">
        <v>31</v>
      </c>
      <c r="J3735" s="3">
        <v>377</v>
      </c>
      <c r="K3735" s="3">
        <v>40</v>
      </c>
      <c r="L3735" s="3">
        <v>25</v>
      </c>
      <c r="M3735" s="4">
        <f>PI()*(K3735/2)^2/1000+PI()*(L3735/2)^2/1000</f>
        <v>1.7475109135593225</v>
      </c>
      <c r="N3735" s="33">
        <v>0</v>
      </c>
      <c r="O3735" s="3">
        <v>16</v>
      </c>
      <c r="P3735" s="3">
        <v>5.0679999999999996</v>
      </c>
      <c r="Q3735" s="3">
        <v>5.181</v>
      </c>
      <c r="R3735" s="3">
        <v>4.9429999999999996</v>
      </c>
      <c r="S3735" s="6">
        <v>0</v>
      </c>
      <c r="T3735" s="6">
        <f>R3735-S3735</f>
        <v>4.9429999999999996</v>
      </c>
      <c r="U3735" s="6">
        <f>T3735</f>
        <v>4.9429999999999996</v>
      </c>
      <c r="V3735" s="6">
        <f>U3735-S3735</f>
        <v>4.9429999999999996</v>
      </c>
      <c r="W3735" s="6">
        <f>100 - (1 - (((U3735-T3735)/U3735)+(S3735/T3735)))*100</f>
        <v>0</v>
      </c>
      <c r="X3735" s="23">
        <v>5.0289999999999999</v>
      </c>
      <c r="Y3735" s="13">
        <f>(X3735-U3735)/U3735*100</f>
        <v>1.7398341088407911</v>
      </c>
      <c r="Z3735" s="14">
        <f>IF(W3735&gt;10,"NA",Y3735)</f>
        <v>1.7398341088407911</v>
      </c>
    </row>
    <row r="3736" spans="1:26" ht="19" x14ac:dyDescent="0.25">
      <c r="A3736" s="23">
        <v>3735</v>
      </c>
      <c r="B3736" s="5" t="s">
        <v>0</v>
      </c>
      <c r="C3736" s="3" t="s">
        <v>51</v>
      </c>
      <c r="D3736" s="3" t="s">
        <v>51</v>
      </c>
      <c r="E3736" s="3" t="s">
        <v>48</v>
      </c>
      <c r="F3736" s="3" t="s">
        <v>18</v>
      </c>
      <c r="G3736" s="3">
        <v>55</v>
      </c>
      <c r="H3736" s="3" t="s">
        <v>17</v>
      </c>
      <c r="I3736" s="3" t="s">
        <v>31</v>
      </c>
      <c r="J3736" s="3">
        <v>377</v>
      </c>
      <c r="K3736" s="3">
        <v>40</v>
      </c>
      <c r="L3736" s="3">
        <v>25</v>
      </c>
      <c r="M3736" s="4">
        <f>PI()*(K3736/2)^2/1000+PI()*(L3736/2)^2/1000</f>
        <v>1.7475109135593225</v>
      </c>
      <c r="N3736" s="33">
        <v>0</v>
      </c>
      <c r="O3736" s="3">
        <v>17</v>
      </c>
      <c r="P3736" s="3">
        <v>3.8919999999999999</v>
      </c>
      <c r="Q3736" s="3">
        <v>2.8039999999999998</v>
      </c>
      <c r="R3736" s="3">
        <v>2.6179999999999999</v>
      </c>
      <c r="S3736" s="6">
        <v>0</v>
      </c>
      <c r="T3736" s="6">
        <f>R3736-S3736</f>
        <v>2.6179999999999999</v>
      </c>
      <c r="U3736" s="6">
        <f>T3736</f>
        <v>2.6179999999999999</v>
      </c>
      <c r="V3736" s="6">
        <f>U3736-S3736</f>
        <v>2.6179999999999999</v>
      </c>
      <c r="W3736" s="6">
        <f>100 - (1 - (((U3736-T3736)/U3736)+(S3736/T3736)))*100</f>
        <v>0</v>
      </c>
      <c r="X3736" s="23">
        <v>2.6659999999999999</v>
      </c>
      <c r="Y3736" s="13">
        <f>(X3736-U3736)/U3736*100</f>
        <v>1.8334606569900707</v>
      </c>
      <c r="Z3736" s="14">
        <f>IF(W3736&gt;10,"NA",Y3736)</f>
        <v>1.8334606569900707</v>
      </c>
    </row>
    <row r="3737" spans="1:26" ht="19" x14ac:dyDescent="0.25">
      <c r="A3737" s="23">
        <v>3736</v>
      </c>
      <c r="B3737" s="5" t="s">
        <v>0</v>
      </c>
      <c r="C3737" s="3" t="s">
        <v>51</v>
      </c>
      <c r="D3737" s="3" t="s">
        <v>51</v>
      </c>
      <c r="E3737" s="3" t="s">
        <v>48</v>
      </c>
      <c r="F3737" s="3" t="s">
        <v>18</v>
      </c>
      <c r="G3737" s="3">
        <v>55</v>
      </c>
      <c r="H3737" s="3" t="s">
        <v>17</v>
      </c>
      <c r="I3737" s="3" t="s">
        <v>31</v>
      </c>
      <c r="J3737" s="3">
        <v>377</v>
      </c>
      <c r="K3737" s="3">
        <v>40</v>
      </c>
      <c r="L3737" s="3">
        <v>25</v>
      </c>
      <c r="M3737" s="4">
        <f>PI()*(K3737/2)^2/1000+PI()*(L3737/2)^2/1000</f>
        <v>1.7475109135593225</v>
      </c>
      <c r="N3737" s="33">
        <v>0</v>
      </c>
      <c r="O3737" s="3">
        <v>18</v>
      </c>
      <c r="P3737" s="3">
        <v>3.7509999999999999</v>
      </c>
      <c r="Q3737" s="3">
        <v>3.581</v>
      </c>
      <c r="R3737" s="3">
        <v>3.3780000000000001</v>
      </c>
      <c r="S3737" s="6">
        <v>0</v>
      </c>
      <c r="T3737" s="6">
        <f>R3737-S3737</f>
        <v>3.3780000000000001</v>
      </c>
      <c r="U3737" s="6">
        <f>T3737</f>
        <v>3.3780000000000001</v>
      </c>
      <c r="V3737" s="6">
        <f>U3737-S3737</f>
        <v>3.3780000000000001</v>
      </c>
      <c r="W3737" s="6">
        <f>100 - (1 - (((U3737-T3737)/U3737)+(S3737/T3737)))*100</f>
        <v>0</v>
      </c>
      <c r="X3737" s="23">
        <v>3.4580000000000002</v>
      </c>
      <c r="Y3737" s="13">
        <f>(X3737-U3737)/U3737*100</f>
        <v>2.3682652457075215</v>
      </c>
      <c r="Z3737" s="14">
        <f>IF(W3737&gt;10,"NA",Y3737)</f>
        <v>2.3682652457075215</v>
      </c>
    </row>
    <row r="3738" spans="1:26" ht="19" x14ac:dyDescent="0.25">
      <c r="A3738" s="23">
        <v>3737</v>
      </c>
      <c r="B3738" s="5" t="s">
        <v>0</v>
      </c>
      <c r="C3738" s="3" t="s">
        <v>51</v>
      </c>
      <c r="D3738" s="3" t="s">
        <v>51</v>
      </c>
      <c r="E3738" s="3" t="s">
        <v>48</v>
      </c>
      <c r="F3738" s="3" t="s">
        <v>18</v>
      </c>
      <c r="G3738" s="3">
        <v>55</v>
      </c>
      <c r="H3738" s="3" t="s">
        <v>17</v>
      </c>
      <c r="I3738" s="3" t="s">
        <v>31</v>
      </c>
      <c r="J3738" s="3">
        <v>377</v>
      </c>
      <c r="K3738" s="3">
        <v>40</v>
      </c>
      <c r="L3738" s="3">
        <v>25</v>
      </c>
      <c r="M3738" s="4">
        <f>PI()*(K3738/2)^2/1000+PI()*(L3738/2)^2/1000</f>
        <v>1.7475109135593225</v>
      </c>
      <c r="N3738" s="33">
        <v>0</v>
      </c>
      <c r="O3738" s="3">
        <v>19</v>
      </c>
      <c r="P3738" s="3">
        <v>5.04</v>
      </c>
      <c r="Q3738" s="3">
        <v>4.7949999999999999</v>
      </c>
      <c r="R3738" s="3">
        <v>4.54</v>
      </c>
      <c r="S3738" s="6">
        <v>0</v>
      </c>
      <c r="T3738" s="6">
        <f>R3738-S3738</f>
        <v>4.54</v>
      </c>
      <c r="U3738" s="6">
        <f>T3738</f>
        <v>4.54</v>
      </c>
      <c r="V3738" s="6">
        <f>U3738-S3738</f>
        <v>4.54</v>
      </c>
      <c r="W3738" s="6">
        <f>100 - (1 - (((U3738-T3738)/U3738)+(S3738/T3738)))*100</f>
        <v>0</v>
      </c>
      <c r="X3738" s="23">
        <v>4.6360000000000001</v>
      </c>
      <c r="Y3738" s="13">
        <f>(X3738-U3738)/U3738*100</f>
        <v>2.1145374449339229</v>
      </c>
      <c r="Z3738" s="14">
        <f>IF(W3738&gt;10,"NA",Y3738)</f>
        <v>2.1145374449339229</v>
      </c>
    </row>
    <row r="3739" spans="1:26" ht="19" x14ac:dyDescent="0.25">
      <c r="A3739" s="23">
        <v>3738</v>
      </c>
      <c r="B3739" s="5" t="s">
        <v>0</v>
      </c>
      <c r="C3739" s="3" t="s">
        <v>51</v>
      </c>
      <c r="D3739" s="3" t="s">
        <v>51</v>
      </c>
      <c r="E3739" s="3" t="s">
        <v>47</v>
      </c>
      <c r="F3739" s="3" t="s">
        <v>18</v>
      </c>
      <c r="G3739" s="3">
        <v>56</v>
      </c>
      <c r="H3739" s="3" t="s">
        <v>9</v>
      </c>
      <c r="I3739" s="3" t="s">
        <v>45</v>
      </c>
      <c r="J3739" s="3">
        <v>35</v>
      </c>
      <c r="K3739" s="3">
        <v>90</v>
      </c>
      <c r="L3739" s="3">
        <v>0</v>
      </c>
      <c r="M3739" s="4">
        <f>PI()*(K3739/2)^2/1000+PI()*(L3739/2)^2/1000</f>
        <v>6.3617251235193306</v>
      </c>
      <c r="N3739" s="33">
        <v>0</v>
      </c>
      <c r="O3739" s="3">
        <v>1</v>
      </c>
      <c r="P3739" s="6">
        <v>3.0390000000000001</v>
      </c>
      <c r="Q3739" s="6">
        <v>2.1379999999999999</v>
      </c>
      <c r="R3739" s="6">
        <v>2.016</v>
      </c>
      <c r="S3739" s="6">
        <v>0</v>
      </c>
      <c r="T3739" s="6">
        <f>R3739-S3739</f>
        <v>2.016</v>
      </c>
      <c r="U3739" s="6">
        <f>T3739</f>
        <v>2.016</v>
      </c>
      <c r="V3739" s="6">
        <f>U3739-S3739</f>
        <v>2.016</v>
      </c>
      <c r="W3739" s="6">
        <f>100 - (1 - (((U3739-T3739)/U3739)+(S3739/T3739)))*100</f>
        <v>0</v>
      </c>
      <c r="X3739" s="13">
        <v>2.016</v>
      </c>
      <c r="Y3739" s="13">
        <f>(X3739-U3739)/U3739*100</f>
        <v>0</v>
      </c>
      <c r="Z3739" s="14">
        <f>IF(W3739&gt;10,"NA",Y3739)</f>
        <v>0</v>
      </c>
    </row>
    <row r="3740" spans="1:26" ht="19" x14ac:dyDescent="0.25">
      <c r="A3740" s="23">
        <v>3739</v>
      </c>
      <c r="B3740" s="5" t="s">
        <v>0</v>
      </c>
      <c r="C3740" s="3" t="s">
        <v>51</v>
      </c>
      <c r="D3740" s="3" t="s">
        <v>51</v>
      </c>
      <c r="E3740" s="3" t="s">
        <v>47</v>
      </c>
      <c r="F3740" s="3" t="s">
        <v>18</v>
      </c>
      <c r="G3740" s="3">
        <v>56</v>
      </c>
      <c r="H3740" s="3" t="s">
        <v>9</v>
      </c>
      <c r="I3740" s="3" t="s">
        <v>45</v>
      </c>
      <c r="J3740" s="3">
        <v>35</v>
      </c>
      <c r="K3740" s="3">
        <v>90</v>
      </c>
      <c r="L3740" s="3">
        <v>0</v>
      </c>
      <c r="M3740" s="4">
        <f>PI()*(K3740/2)^2/1000+PI()*(L3740/2)^2/1000</f>
        <v>6.3617251235193306</v>
      </c>
      <c r="N3740" s="33">
        <v>0</v>
      </c>
      <c r="O3740" s="3">
        <v>2</v>
      </c>
      <c r="P3740" s="6">
        <v>2.8809999999999998</v>
      </c>
      <c r="Q3740" s="6">
        <v>2.984</v>
      </c>
      <c r="R3740" s="6">
        <v>2.8719999999999999</v>
      </c>
      <c r="S3740" s="6">
        <v>0</v>
      </c>
      <c r="T3740" s="6">
        <f>R3740-S3740</f>
        <v>2.8719999999999999</v>
      </c>
      <c r="U3740" s="6">
        <f>T3740</f>
        <v>2.8719999999999999</v>
      </c>
      <c r="V3740" s="6">
        <f>U3740-S3740</f>
        <v>2.8719999999999999</v>
      </c>
      <c r="W3740" s="6">
        <f>100 - (1 - (((U3740-T3740)/U3740)+(S3740/T3740)))*100</f>
        <v>0</v>
      </c>
      <c r="X3740" s="13">
        <v>2.883</v>
      </c>
      <c r="Y3740" s="13">
        <f>(X3740-U3740)/U3740*100</f>
        <v>0.38300835654596521</v>
      </c>
      <c r="Z3740" s="14">
        <f>IF(W3740&gt;10,"NA",Y3740)</f>
        <v>0.38300835654596521</v>
      </c>
    </row>
    <row r="3741" spans="1:26" ht="19" x14ac:dyDescent="0.25">
      <c r="A3741" s="23">
        <v>3740</v>
      </c>
      <c r="B3741" s="5" t="s">
        <v>0</v>
      </c>
      <c r="C3741" s="3" t="s">
        <v>51</v>
      </c>
      <c r="D3741" s="3" t="s">
        <v>51</v>
      </c>
      <c r="E3741" s="3" t="s">
        <v>47</v>
      </c>
      <c r="F3741" s="3" t="s">
        <v>18</v>
      </c>
      <c r="G3741" s="3">
        <v>56</v>
      </c>
      <c r="H3741" s="3" t="s">
        <v>9</v>
      </c>
      <c r="I3741" s="3" t="s">
        <v>45</v>
      </c>
      <c r="J3741" s="3">
        <v>35</v>
      </c>
      <c r="K3741" s="3">
        <v>90</v>
      </c>
      <c r="L3741" s="3">
        <v>0</v>
      </c>
      <c r="M3741" s="4">
        <f>PI()*(K3741/2)^2/1000+PI()*(L3741/2)^2/1000</f>
        <v>6.3617251235193306</v>
      </c>
      <c r="N3741" s="33">
        <v>0</v>
      </c>
      <c r="O3741" s="3">
        <v>3</v>
      </c>
      <c r="P3741" s="6">
        <v>2.4009999999999998</v>
      </c>
      <c r="Q3741" s="6">
        <v>1.6930000000000001</v>
      </c>
      <c r="R3741" s="6">
        <v>1.61</v>
      </c>
      <c r="S3741" s="6">
        <v>0</v>
      </c>
      <c r="T3741" s="6">
        <f>R3741-S3741</f>
        <v>1.61</v>
      </c>
      <c r="U3741" s="6">
        <f>T3741</f>
        <v>1.61</v>
      </c>
      <c r="V3741" s="6">
        <f>U3741-S3741</f>
        <v>1.61</v>
      </c>
      <c r="W3741" s="6">
        <f>100 - (1 - (((U3741-T3741)/U3741)+(S3741/T3741)))*100</f>
        <v>0</v>
      </c>
      <c r="X3741" s="13">
        <v>1.6180000000000001</v>
      </c>
      <c r="Y3741" s="13">
        <f>(X3741-U3741)/U3741*100</f>
        <v>0.49689440993788864</v>
      </c>
      <c r="Z3741" s="14">
        <f>IF(W3741&gt;10,"NA",Y3741)</f>
        <v>0.49689440993788864</v>
      </c>
    </row>
    <row r="3742" spans="1:26" ht="19" x14ac:dyDescent="0.25">
      <c r="A3742" s="23">
        <v>3741</v>
      </c>
      <c r="B3742" s="5" t="s">
        <v>0</v>
      </c>
      <c r="C3742" s="3" t="s">
        <v>51</v>
      </c>
      <c r="D3742" s="3" t="s">
        <v>51</v>
      </c>
      <c r="E3742" s="3" t="s">
        <v>47</v>
      </c>
      <c r="F3742" s="3" t="s">
        <v>18</v>
      </c>
      <c r="G3742" s="3">
        <v>56</v>
      </c>
      <c r="H3742" s="3" t="s">
        <v>9</v>
      </c>
      <c r="I3742" s="3" t="s">
        <v>45</v>
      </c>
      <c r="J3742" s="3">
        <v>35</v>
      </c>
      <c r="K3742" s="3">
        <v>90</v>
      </c>
      <c r="L3742" s="3">
        <v>0</v>
      </c>
      <c r="M3742" s="4">
        <f>PI()*(K3742/2)^2/1000+PI()*(L3742/2)^2/1000</f>
        <v>6.3617251235193306</v>
      </c>
      <c r="N3742" s="33">
        <v>0</v>
      </c>
      <c r="O3742" s="3">
        <v>4</v>
      </c>
      <c r="P3742" s="6">
        <v>2.8420000000000001</v>
      </c>
      <c r="Q3742" s="6">
        <v>2.964</v>
      </c>
      <c r="R3742" s="6">
        <v>2.839</v>
      </c>
      <c r="S3742" s="6">
        <v>0</v>
      </c>
      <c r="T3742" s="6">
        <f>R3742-S3742</f>
        <v>2.839</v>
      </c>
      <c r="U3742" s="6">
        <f>T3742</f>
        <v>2.839</v>
      </c>
      <c r="V3742" s="6">
        <f>U3742-S3742</f>
        <v>2.839</v>
      </c>
      <c r="W3742" s="6">
        <f>100 - (1 - (((U3742-T3742)/U3742)+(S3742/T3742)))*100</f>
        <v>0</v>
      </c>
      <c r="X3742" s="13">
        <v>2.8519999999999999</v>
      </c>
      <c r="Y3742" s="13">
        <f>(X3742-U3742)/U3742*100</f>
        <v>0.45790771398379365</v>
      </c>
      <c r="Z3742" s="14">
        <f>IF(W3742&gt;10,"NA",Y3742)</f>
        <v>0.45790771398379365</v>
      </c>
    </row>
    <row r="3743" spans="1:26" ht="19" x14ac:dyDescent="0.25">
      <c r="A3743" s="23">
        <v>3742</v>
      </c>
      <c r="B3743" s="5" t="s">
        <v>0</v>
      </c>
      <c r="C3743" s="3" t="s">
        <v>51</v>
      </c>
      <c r="D3743" s="3" t="s">
        <v>51</v>
      </c>
      <c r="E3743" s="3" t="s">
        <v>47</v>
      </c>
      <c r="F3743" s="3" t="s">
        <v>18</v>
      </c>
      <c r="G3743" s="3">
        <v>56</v>
      </c>
      <c r="H3743" s="3" t="s">
        <v>9</v>
      </c>
      <c r="I3743" s="3" t="s">
        <v>45</v>
      </c>
      <c r="J3743" s="3">
        <v>35</v>
      </c>
      <c r="K3743" s="3">
        <v>90</v>
      </c>
      <c r="L3743" s="3">
        <v>0</v>
      </c>
      <c r="M3743" s="4">
        <f>PI()*(K3743/2)^2/1000+PI()*(L3743/2)^2/1000</f>
        <v>6.3617251235193306</v>
      </c>
      <c r="N3743" s="33">
        <v>0</v>
      </c>
      <c r="O3743" s="3">
        <v>5</v>
      </c>
      <c r="P3743" s="6">
        <v>3.1880000000000002</v>
      </c>
      <c r="Q3743" s="6">
        <v>2.4470000000000001</v>
      </c>
      <c r="R3743" s="6">
        <v>2.3439999999999999</v>
      </c>
      <c r="S3743" s="6">
        <v>0</v>
      </c>
      <c r="T3743" s="6">
        <f>R3743-S3743</f>
        <v>2.3439999999999999</v>
      </c>
      <c r="U3743" s="6">
        <f>T3743</f>
        <v>2.3439999999999999</v>
      </c>
      <c r="V3743" s="6">
        <f>U3743-S3743</f>
        <v>2.3439999999999999</v>
      </c>
      <c r="W3743" s="6">
        <f>100 - (1 - (((U3743-T3743)/U3743)+(S3743/T3743)))*100</f>
        <v>0</v>
      </c>
      <c r="X3743" s="13">
        <v>2.371</v>
      </c>
      <c r="Y3743" s="13">
        <f>(X3743-U3743)/U3743*100</f>
        <v>1.151877133105808</v>
      </c>
      <c r="Z3743" s="14">
        <f>IF(W3743&gt;10,"NA",Y3743)</f>
        <v>1.151877133105808</v>
      </c>
    </row>
    <row r="3744" spans="1:26" ht="19" x14ac:dyDescent="0.25">
      <c r="A3744" s="23">
        <v>3743</v>
      </c>
      <c r="B3744" s="5" t="s">
        <v>0</v>
      </c>
      <c r="C3744" s="3" t="s">
        <v>51</v>
      </c>
      <c r="D3744" s="3" t="s">
        <v>51</v>
      </c>
      <c r="E3744" s="3" t="s">
        <v>47</v>
      </c>
      <c r="F3744" s="3" t="s">
        <v>18</v>
      </c>
      <c r="G3744" s="3">
        <v>56</v>
      </c>
      <c r="H3744" s="3" t="s">
        <v>9</v>
      </c>
      <c r="I3744" s="3" t="s">
        <v>45</v>
      </c>
      <c r="J3744" s="3">
        <v>35</v>
      </c>
      <c r="K3744" s="3">
        <v>90</v>
      </c>
      <c r="L3744" s="3">
        <v>0</v>
      </c>
      <c r="M3744" s="4">
        <f>PI()*(K3744/2)^2/1000+PI()*(L3744/2)^2/1000</f>
        <v>6.3617251235193306</v>
      </c>
      <c r="N3744" s="33">
        <v>0</v>
      </c>
      <c r="O3744" s="3">
        <v>6</v>
      </c>
      <c r="P3744" s="6">
        <v>4.7690000000000001</v>
      </c>
      <c r="Q3744" s="6">
        <v>7.4059999999999997</v>
      </c>
      <c r="R3744" s="6">
        <v>7.242</v>
      </c>
      <c r="S3744" s="6">
        <v>0</v>
      </c>
      <c r="T3744" s="6">
        <f>R3744-S3744</f>
        <v>7.242</v>
      </c>
      <c r="U3744" s="6">
        <f>T3744</f>
        <v>7.242</v>
      </c>
      <c r="V3744" s="6">
        <f>U3744-S3744</f>
        <v>7.242</v>
      </c>
      <c r="W3744" s="6">
        <f>100 - (1 - (((U3744-T3744)/U3744)+(S3744/T3744)))*100</f>
        <v>0</v>
      </c>
      <c r="X3744" s="13">
        <v>7.3570000000000002</v>
      </c>
      <c r="Y3744" s="13">
        <f>(X3744-U3744)/U3744*100</f>
        <v>1.5879591273129001</v>
      </c>
      <c r="Z3744" s="14">
        <f>IF(W3744&gt;10,"NA",Y3744)</f>
        <v>1.5879591273129001</v>
      </c>
    </row>
    <row r="3745" spans="1:26" ht="19" x14ac:dyDescent="0.25">
      <c r="A3745" s="23">
        <v>3744</v>
      </c>
      <c r="B3745" s="5" t="s">
        <v>0</v>
      </c>
      <c r="C3745" s="3" t="s">
        <v>51</v>
      </c>
      <c r="D3745" s="3" t="s">
        <v>51</v>
      </c>
      <c r="E3745" s="3" t="s">
        <v>47</v>
      </c>
      <c r="F3745" s="3" t="s">
        <v>18</v>
      </c>
      <c r="G3745" s="3">
        <v>56</v>
      </c>
      <c r="H3745" s="3" t="s">
        <v>9</v>
      </c>
      <c r="I3745" s="3" t="s">
        <v>45</v>
      </c>
      <c r="J3745" s="3">
        <v>35</v>
      </c>
      <c r="K3745" s="3">
        <v>90</v>
      </c>
      <c r="L3745" s="3">
        <v>0</v>
      </c>
      <c r="M3745" s="4">
        <f>PI()*(K3745/2)^2/1000+PI()*(L3745/2)^2/1000</f>
        <v>6.3617251235193306</v>
      </c>
      <c r="N3745" s="33">
        <v>0</v>
      </c>
      <c r="O3745" s="3">
        <v>7</v>
      </c>
      <c r="P3745" s="6">
        <v>5.6109999999999998</v>
      </c>
      <c r="Q3745" s="6">
        <v>8.0069999999999997</v>
      </c>
      <c r="R3745" s="6">
        <v>7.8029999999999999</v>
      </c>
      <c r="S3745" s="6">
        <v>0</v>
      </c>
      <c r="T3745" s="6">
        <f>R3745-S3745</f>
        <v>7.8029999999999999</v>
      </c>
      <c r="U3745" s="6">
        <f>T3745</f>
        <v>7.8029999999999999</v>
      </c>
      <c r="V3745" s="6">
        <f>U3745-S3745</f>
        <v>7.8029999999999999</v>
      </c>
      <c r="W3745" s="6">
        <f>100 - (1 - (((U3745-T3745)/U3745)+(S3745/T3745)))*100</f>
        <v>0</v>
      </c>
      <c r="X3745" s="13">
        <v>7.9509999999999996</v>
      </c>
      <c r="Y3745" s="13">
        <f>(X3745-U3745)/U3745*100</f>
        <v>1.8967063949762872</v>
      </c>
      <c r="Z3745" s="14">
        <f>IF(W3745&gt;10,"NA",Y3745)</f>
        <v>1.8967063949762872</v>
      </c>
    </row>
    <row r="3746" spans="1:26" ht="19" x14ac:dyDescent="0.25">
      <c r="A3746" s="23">
        <v>3745</v>
      </c>
      <c r="B3746" s="5" t="s">
        <v>0</v>
      </c>
      <c r="C3746" s="3" t="s">
        <v>51</v>
      </c>
      <c r="D3746" s="3" t="s">
        <v>51</v>
      </c>
      <c r="E3746" s="3" t="s">
        <v>47</v>
      </c>
      <c r="F3746" s="3" t="s">
        <v>18</v>
      </c>
      <c r="G3746" s="3">
        <v>56</v>
      </c>
      <c r="H3746" s="3" t="s">
        <v>9</v>
      </c>
      <c r="I3746" s="3" t="s">
        <v>45</v>
      </c>
      <c r="J3746" s="3">
        <v>35</v>
      </c>
      <c r="K3746" s="3">
        <v>90</v>
      </c>
      <c r="L3746" s="3">
        <v>0</v>
      </c>
      <c r="M3746" s="4">
        <f>PI()*(K3746/2)^2/1000+PI()*(L3746/2)^2/1000</f>
        <v>6.3617251235193306</v>
      </c>
      <c r="N3746" s="33">
        <v>0</v>
      </c>
      <c r="O3746" s="3">
        <v>8</v>
      </c>
      <c r="P3746" s="6">
        <v>5.7569999999999997</v>
      </c>
      <c r="Q3746" s="6">
        <v>7.8029999999999999</v>
      </c>
      <c r="R3746" s="6">
        <v>7.6369999999999996</v>
      </c>
      <c r="S3746" s="6">
        <v>0</v>
      </c>
      <c r="T3746" s="6">
        <f>R3746-S3746</f>
        <v>7.6369999999999996</v>
      </c>
      <c r="U3746" s="6">
        <f>T3746</f>
        <v>7.6369999999999996</v>
      </c>
      <c r="V3746" s="6">
        <f>U3746-S3746</f>
        <v>7.6369999999999996</v>
      </c>
      <c r="W3746" s="6">
        <f>100 - (1 - (((U3746-T3746)/U3746)+(S3746/T3746)))*100</f>
        <v>0</v>
      </c>
      <c r="X3746" s="13">
        <v>7.7779999999999996</v>
      </c>
      <c r="Y3746" s="13">
        <f>(X3746-U3746)/U3746*100</f>
        <v>1.8462747152023049</v>
      </c>
      <c r="Z3746" s="14">
        <f>IF(W3746&gt;10,"NA",Y3746)</f>
        <v>1.8462747152023049</v>
      </c>
    </row>
    <row r="3747" spans="1:26" ht="19" x14ac:dyDescent="0.25">
      <c r="A3747" s="23">
        <v>3746</v>
      </c>
      <c r="B3747" s="5" t="s">
        <v>0</v>
      </c>
      <c r="C3747" s="3" t="s">
        <v>51</v>
      </c>
      <c r="D3747" s="3" t="s">
        <v>51</v>
      </c>
      <c r="E3747" s="3" t="s">
        <v>47</v>
      </c>
      <c r="F3747" s="3" t="s">
        <v>18</v>
      </c>
      <c r="G3747" s="3">
        <v>56</v>
      </c>
      <c r="H3747" s="3" t="s">
        <v>9</v>
      </c>
      <c r="I3747" s="3" t="s">
        <v>45</v>
      </c>
      <c r="J3747" s="3">
        <v>35</v>
      </c>
      <c r="K3747" s="3">
        <v>90</v>
      </c>
      <c r="L3747" s="3">
        <v>0</v>
      </c>
      <c r="M3747" s="4">
        <f>PI()*(K3747/2)^2/1000+PI()*(L3747/2)^2/1000</f>
        <v>6.3617251235193306</v>
      </c>
      <c r="N3747" s="33">
        <v>0</v>
      </c>
      <c r="O3747" s="3">
        <v>9</v>
      </c>
      <c r="P3747" s="6">
        <v>3.8290000000000002</v>
      </c>
      <c r="Q3747" s="6">
        <v>4.0259999999999998</v>
      </c>
      <c r="R3747" s="6">
        <v>3.8479999999999999</v>
      </c>
      <c r="S3747" s="6">
        <v>0</v>
      </c>
      <c r="T3747" s="6">
        <f>R3747-S3747</f>
        <v>3.8479999999999999</v>
      </c>
      <c r="U3747" s="6">
        <f>T3747</f>
        <v>3.8479999999999999</v>
      </c>
      <c r="V3747" s="6">
        <f>U3747-S3747</f>
        <v>3.8479999999999999</v>
      </c>
      <c r="W3747" s="6">
        <f>100 - (1 - (((U3747-T3747)/U3747)+(S3747/T3747)))*100</f>
        <v>0</v>
      </c>
      <c r="X3747" s="13">
        <v>3.9260000000000002</v>
      </c>
      <c r="Y3747" s="13">
        <f>(X3747-U3747)/U3747*100</f>
        <v>2.0270270270270347</v>
      </c>
      <c r="Z3747" s="14">
        <f>IF(W3747&gt;10,"NA",Y3747)</f>
        <v>2.0270270270270347</v>
      </c>
    </row>
    <row r="3748" spans="1:26" ht="19" x14ac:dyDescent="0.25">
      <c r="A3748" s="23">
        <v>3747</v>
      </c>
      <c r="B3748" s="5" t="s">
        <v>0</v>
      </c>
      <c r="C3748" s="3" t="s">
        <v>51</v>
      </c>
      <c r="D3748" s="3" t="s">
        <v>51</v>
      </c>
      <c r="E3748" s="3" t="s">
        <v>47</v>
      </c>
      <c r="F3748" s="3" t="s">
        <v>18</v>
      </c>
      <c r="G3748" s="3">
        <v>56</v>
      </c>
      <c r="H3748" s="3" t="s">
        <v>9</v>
      </c>
      <c r="I3748" s="3" t="s">
        <v>45</v>
      </c>
      <c r="J3748" s="3">
        <v>35</v>
      </c>
      <c r="K3748" s="3">
        <v>90</v>
      </c>
      <c r="L3748" s="3">
        <v>0</v>
      </c>
      <c r="M3748" s="4">
        <f>PI()*(K3748/2)^2/1000+PI()*(L3748/2)^2/1000</f>
        <v>6.3617251235193306</v>
      </c>
      <c r="N3748" s="33">
        <v>0</v>
      </c>
      <c r="O3748" s="3">
        <v>10</v>
      </c>
      <c r="P3748" s="6">
        <v>4.2919999999999998</v>
      </c>
      <c r="Q3748" s="6">
        <v>5.0149999999999997</v>
      </c>
      <c r="R3748" s="6">
        <v>4.8780000000000001</v>
      </c>
      <c r="S3748" s="6">
        <v>0</v>
      </c>
      <c r="T3748" s="6">
        <f>R3748-S3748</f>
        <v>4.8780000000000001</v>
      </c>
      <c r="U3748" s="6">
        <f>T3748</f>
        <v>4.8780000000000001</v>
      </c>
      <c r="V3748" s="6">
        <f>U3748-S3748</f>
        <v>4.8780000000000001</v>
      </c>
      <c r="W3748" s="6">
        <f>100 - (1 - (((U3748-T3748)/U3748)+(S3748/T3748)))*100</f>
        <v>0</v>
      </c>
      <c r="X3748" s="13">
        <v>4.9329999999999998</v>
      </c>
      <c r="Y3748" s="13">
        <f>(X3748-U3748)/U3748*100</f>
        <v>1.1275112751127452</v>
      </c>
      <c r="Z3748" s="14">
        <f>IF(W3748&gt;10,"NA",Y3748)</f>
        <v>1.1275112751127452</v>
      </c>
    </row>
    <row r="3749" spans="1:26" ht="19" x14ac:dyDescent="0.25">
      <c r="A3749" s="23">
        <v>3748</v>
      </c>
      <c r="B3749" s="5" t="s">
        <v>0</v>
      </c>
      <c r="C3749" s="3" t="s">
        <v>51</v>
      </c>
      <c r="D3749" s="3" t="s">
        <v>51</v>
      </c>
      <c r="E3749" s="3" t="s">
        <v>47</v>
      </c>
      <c r="F3749" s="3" t="s">
        <v>18</v>
      </c>
      <c r="G3749" s="3">
        <v>56</v>
      </c>
      <c r="H3749" s="3" t="s">
        <v>9</v>
      </c>
      <c r="I3749" s="3" t="s">
        <v>45</v>
      </c>
      <c r="J3749" s="3">
        <v>35</v>
      </c>
      <c r="K3749" s="3">
        <v>90</v>
      </c>
      <c r="L3749" s="3">
        <v>0</v>
      </c>
      <c r="M3749" s="4">
        <f>PI()*(K3749/2)^2/1000+PI()*(L3749/2)^2/1000</f>
        <v>6.3617251235193306</v>
      </c>
      <c r="N3749" s="33">
        <v>0</v>
      </c>
      <c r="O3749" s="3">
        <v>11</v>
      </c>
      <c r="P3749" s="6">
        <v>5.7160000000000002</v>
      </c>
      <c r="Q3749" s="6">
        <v>7.5250000000000004</v>
      </c>
      <c r="R3749" s="6">
        <v>7.3680000000000003</v>
      </c>
      <c r="S3749" s="6">
        <v>0</v>
      </c>
      <c r="T3749" s="6">
        <f>R3749-S3749</f>
        <v>7.3680000000000003</v>
      </c>
      <c r="U3749" s="6">
        <f>T3749</f>
        <v>7.3680000000000003</v>
      </c>
      <c r="V3749" s="6">
        <f>U3749-S3749</f>
        <v>7.3680000000000003</v>
      </c>
      <c r="W3749" s="6">
        <f>100 - (1 - (((U3749-T3749)/U3749)+(S3749/T3749)))*100</f>
        <v>0</v>
      </c>
      <c r="X3749" s="13">
        <v>7.5069999999999997</v>
      </c>
      <c r="Y3749" s="13">
        <f>(X3749-U3749)/U3749*100</f>
        <v>1.8865363735070486</v>
      </c>
      <c r="Z3749" s="14">
        <f>IF(W3749&gt;10,"NA",Y3749)</f>
        <v>1.8865363735070486</v>
      </c>
    </row>
    <row r="3750" spans="1:26" ht="19" x14ac:dyDescent="0.25">
      <c r="A3750" s="23">
        <v>3749</v>
      </c>
      <c r="B3750" s="5" t="s">
        <v>0</v>
      </c>
      <c r="C3750" s="3" t="s">
        <v>51</v>
      </c>
      <c r="D3750" s="3" t="s">
        <v>51</v>
      </c>
      <c r="E3750" s="3" t="s">
        <v>47</v>
      </c>
      <c r="F3750" s="3" t="s">
        <v>18</v>
      </c>
      <c r="G3750" s="3">
        <v>56</v>
      </c>
      <c r="H3750" s="3" t="s">
        <v>9</v>
      </c>
      <c r="I3750" s="3" t="s">
        <v>45</v>
      </c>
      <c r="J3750" s="3">
        <v>35</v>
      </c>
      <c r="K3750" s="3">
        <v>90</v>
      </c>
      <c r="L3750" s="3">
        <v>0</v>
      </c>
      <c r="M3750" s="4">
        <f>PI()*(K3750/2)^2/1000+PI()*(L3750/2)^2/1000</f>
        <v>6.3617251235193306</v>
      </c>
      <c r="N3750" s="33">
        <v>0</v>
      </c>
      <c r="O3750" s="3">
        <v>12</v>
      </c>
      <c r="P3750" s="6">
        <v>6.0279999999999996</v>
      </c>
      <c r="Q3750" s="6">
        <v>9.2720000000000002</v>
      </c>
      <c r="R3750" s="6">
        <v>9.1120000000000001</v>
      </c>
      <c r="S3750" s="6">
        <v>0</v>
      </c>
      <c r="T3750" s="6">
        <f>R3750-S3750</f>
        <v>9.1120000000000001</v>
      </c>
      <c r="U3750" s="6">
        <f>T3750</f>
        <v>9.1120000000000001</v>
      </c>
      <c r="V3750" s="6">
        <f>U3750-S3750</f>
        <v>9.1120000000000001</v>
      </c>
      <c r="W3750" s="6">
        <f>100 - (1 - (((U3750-T3750)/U3750)+(S3750/T3750)))*100</f>
        <v>0</v>
      </c>
      <c r="X3750" s="13">
        <v>9.1980000000000004</v>
      </c>
      <c r="Y3750" s="13">
        <f>(X3750-U3750)/U3750*100</f>
        <v>0.94381035996488483</v>
      </c>
      <c r="Z3750" s="14">
        <f>IF(W3750&gt;10,"NA",Y3750)</f>
        <v>0.94381035996488483</v>
      </c>
    </row>
    <row r="3751" spans="1:26" ht="19" x14ac:dyDescent="0.25">
      <c r="A3751" s="23">
        <v>3750</v>
      </c>
      <c r="B3751" s="5" t="s">
        <v>0</v>
      </c>
      <c r="C3751" s="3" t="s">
        <v>51</v>
      </c>
      <c r="D3751" s="3" t="s">
        <v>51</v>
      </c>
      <c r="E3751" s="3" t="s">
        <v>47</v>
      </c>
      <c r="F3751" s="3" t="s">
        <v>18</v>
      </c>
      <c r="G3751" s="3">
        <v>56</v>
      </c>
      <c r="H3751" s="3" t="s">
        <v>9</v>
      </c>
      <c r="I3751" s="3" t="s">
        <v>45</v>
      </c>
      <c r="J3751" s="3">
        <v>35</v>
      </c>
      <c r="K3751" s="3">
        <v>90</v>
      </c>
      <c r="L3751" s="3">
        <v>0</v>
      </c>
      <c r="M3751" s="4">
        <f>PI()*(K3751/2)^2/1000+PI()*(L3751/2)^2/1000</f>
        <v>6.3617251235193306</v>
      </c>
      <c r="N3751" s="33">
        <v>0</v>
      </c>
      <c r="O3751" s="3">
        <v>13</v>
      </c>
      <c r="P3751" s="6">
        <v>5.1479999999999997</v>
      </c>
      <c r="Q3751" s="6">
        <v>6.1760000000000002</v>
      </c>
      <c r="R3751" s="6">
        <v>6.0679999999999996</v>
      </c>
      <c r="S3751" s="6">
        <v>0</v>
      </c>
      <c r="T3751" s="6">
        <f>R3751-S3751</f>
        <v>6.0679999999999996</v>
      </c>
      <c r="U3751" s="6">
        <f>T3751</f>
        <v>6.0679999999999996</v>
      </c>
      <c r="V3751" s="6">
        <f>U3751-S3751</f>
        <v>6.0679999999999996</v>
      </c>
      <c r="W3751" s="6">
        <f>100 - (1 - (((U3751-T3751)/U3751)+(S3751/T3751)))*100</f>
        <v>0</v>
      </c>
      <c r="X3751" s="13">
        <v>6.1529999999999996</v>
      </c>
      <c r="Y3751" s="13">
        <f>(X3751-U3751)/U3751*100</f>
        <v>1.400791034937376</v>
      </c>
      <c r="Z3751" s="14">
        <f>IF(W3751&gt;10,"NA",Y3751)</f>
        <v>1.400791034937376</v>
      </c>
    </row>
    <row r="3752" spans="1:26" ht="19" x14ac:dyDescent="0.25">
      <c r="A3752" s="23">
        <v>3751</v>
      </c>
      <c r="B3752" s="5" t="s">
        <v>0</v>
      </c>
      <c r="C3752" s="3" t="s">
        <v>51</v>
      </c>
      <c r="D3752" s="3" t="s">
        <v>51</v>
      </c>
      <c r="E3752" s="3" t="s">
        <v>47</v>
      </c>
      <c r="F3752" s="3" t="s">
        <v>18</v>
      </c>
      <c r="G3752" s="3">
        <v>56</v>
      </c>
      <c r="H3752" s="3" t="s">
        <v>9</v>
      </c>
      <c r="I3752" s="3" t="s">
        <v>45</v>
      </c>
      <c r="J3752" s="3">
        <v>35</v>
      </c>
      <c r="K3752" s="3">
        <v>90</v>
      </c>
      <c r="L3752" s="3">
        <v>0</v>
      </c>
      <c r="M3752" s="4">
        <f>PI()*(K3752/2)^2/1000+PI()*(L3752/2)^2/1000</f>
        <v>6.3617251235193306</v>
      </c>
      <c r="N3752" s="33">
        <v>0</v>
      </c>
      <c r="O3752" s="3">
        <v>14</v>
      </c>
      <c r="P3752" s="6">
        <v>3.3540000000000001</v>
      </c>
      <c r="Q3752" s="6">
        <v>2.8029999999999999</v>
      </c>
      <c r="R3752" s="6">
        <v>2.6669999999999998</v>
      </c>
      <c r="S3752" s="6">
        <v>0</v>
      </c>
      <c r="T3752" s="6">
        <f>R3752-S3752</f>
        <v>2.6669999999999998</v>
      </c>
      <c r="U3752" s="6">
        <f>T3752</f>
        <v>2.6669999999999998</v>
      </c>
      <c r="V3752" s="6">
        <f>U3752-S3752</f>
        <v>2.6669999999999998</v>
      </c>
      <c r="W3752" s="6">
        <f>100 - (1 - (((U3752-T3752)/U3752)+(S3752/T3752)))*100</f>
        <v>0</v>
      </c>
      <c r="X3752" s="13">
        <v>2.681</v>
      </c>
      <c r="Y3752" s="13">
        <f>(X3752-U3752)/U3752*100</f>
        <v>0.52493438320210861</v>
      </c>
      <c r="Z3752" s="14">
        <f>IF(W3752&gt;10,"NA",Y3752)</f>
        <v>0.52493438320210861</v>
      </c>
    </row>
    <row r="3753" spans="1:26" ht="19" x14ac:dyDescent="0.25">
      <c r="A3753" s="23">
        <v>3752</v>
      </c>
      <c r="B3753" s="5" t="s">
        <v>0</v>
      </c>
      <c r="C3753" s="3" t="s">
        <v>51</v>
      </c>
      <c r="D3753" s="3" t="s">
        <v>51</v>
      </c>
      <c r="E3753" s="3" t="s">
        <v>47</v>
      </c>
      <c r="F3753" s="3" t="s">
        <v>18</v>
      </c>
      <c r="G3753" s="3">
        <v>56</v>
      </c>
      <c r="H3753" s="3" t="s">
        <v>17</v>
      </c>
      <c r="I3753" s="3" t="s">
        <v>45</v>
      </c>
      <c r="J3753" s="3">
        <v>35</v>
      </c>
      <c r="K3753" s="3">
        <v>90</v>
      </c>
      <c r="L3753" s="3">
        <v>0</v>
      </c>
      <c r="M3753" s="4">
        <f>PI()*(K3753/2)^2/1000+PI()*(L3753/2)^2/1000</f>
        <v>6.3617251235193306</v>
      </c>
      <c r="N3753" s="33">
        <v>0</v>
      </c>
      <c r="O3753" s="3">
        <v>1</v>
      </c>
      <c r="P3753" s="6">
        <v>6.7149999999999999</v>
      </c>
      <c r="Q3753" s="6">
        <v>10.766</v>
      </c>
      <c r="R3753" s="6">
        <v>10.51</v>
      </c>
      <c r="S3753" s="6">
        <v>0</v>
      </c>
      <c r="T3753" s="6">
        <f>R3753-S3753</f>
        <v>10.51</v>
      </c>
      <c r="U3753" s="6">
        <f>T3753</f>
        <v>10.51</v>
      </c>
      <c r="V3753" s="6">
        <f>U3753-S3753</f>
        <v>10.51</v>
      </c>
      <c r="W3753" s="6">
        <f>100 - (1 - (((U3753-T3753)/U3753)+(S3753/T3753)))*100</f>
        <v>0</v>
      </c>
      <c r="X3753" s="13">
        <v>10.715</v>
      </c>
      <c r="Y3753" s="13">
        <f>(X3753-U3753)/U3753*100</f>
        <v>1.9505233111322555</v>
      </c>
      <c r="Z3753" s="14">
        <f>IF(W3753&gt;10,"NA",Y3753)</f>
        <v>1.9505233111322555</v>
      </c>
    </row>
    <row r="3754" spans="1:26" ht="19" x14ac:dyDescent="0.25">
      <c r="A3754" s="23">
        <v>3753</v>
      </c>
      <c r="B3754" s="5" t="s">
        <v>0</v>
      </c>
      <c r="C3754" s="3" t="s">
        <v>51</v>
      </c>
      <c r="D3754" s="3" t="s">
        <v>51</v>
      </c>
      <c r="E3754" s="3" t="s">
        <v>47</v>
      </c>
      <c r="F3754" s="3" t="s">
        <v>18</v>
      </c>
      <c r="G3754" s="3">
        <v>56</v>
      </c>
      <c r="H3754" s="3" t="s">
        <v>17</v>
      </c>
      <c r="I3754" s="3" t="s">
        <v>45</v>
      </c>
      <c r="J3754" s="3">
        <v>35</v>
      </c>
      <c r="K3754" s="3">
        <v>90</v>
      </c>
      <c r="L3754" s="3">
        <v>0</v>
      </c>
      <c r="M3754" s="4">
        <f>PI()*(K3754/2)^2/1000+PI()*(L3754/2)^2/1000</f>
        <v>6.3617251235193306</v>
      </c>
      <c r="N3754" s="33">
        <v>0</v>
      </c>
      <c r="O3754" s="3">
        <v>2</v>
      </c>
      <c r="P3754" s="6">
        <v>2.9929999999999999</v>
      </c>
      <c r="Q3754" s="6">
        <v>2.2330000000000001</v>
      </c>
      <c r="R3754" s="6">
        <v>2.1259999999999999</v>
      </c>
      <c r="S3754" s="6">
        <v>0</v>
      </c>
      <c r="T3754" s="6">
        <f>R3754-S3754</f>
        <v>2.1259999999999999</v>
      </c>
      <c r="U3754" s="6">
        <f>T3754</f>
        <v>2.1259999999999999</v>
      </c>
      <c r="V3754" s="6">
        <f>U3754-S3754</f>
        <v>2.1259999999999999</v>
      </c>
      <c r="W3754" s="6">
        <f>100 - (1 - (((U3754-T3754)/U3754)+(S3754/T3754)))*100</f>
        <v>0</v>
      </c>
      <c r="X3754" s="13">
        <v>2.173</v>
      </c>
      <c r="Y3754" s="13">
        <f>(X3754-U3754)/U3754*100</f>
        <v>2.2107243650047108</v>
      </c>
      <c r="Z3754" s="14">
        <f>IF(W3754&gt;10,"NA",Y3754)</f>
        <v>2.2107243650047108</v>
      </c>
    </row>
    <row r="3755" spans="1:26" ht="19" x14ac:dyDescent="0.25">
      <c r="A3755" s="23">
        <v>3754</v>
      </c>
      <c r="B3755" s="5" t="s">
        <v>0</v>
      </c>
      <c r="C3755" s="3" t="s">
        <v>51</v>
      </c>
      <c r="D3755" s="3" t="s">
        <v>51</v>
      </c>
      <c r="E3755" s="3" t="s">
        <v>47</v>
      </c>
      <c r="F3755" s="3" t="s">
        <v>18</v>
      </c>
      <c r="G3755" s="3">
        <v>56</v>
      </c>
      <c r="H3755" s="3" t="s">
        <v>17</v>
      </c>
      <c r="I3755" s="3" t="s">
        <v>45</v>
      </c>
      <c r="J3755" s="3">
        <v>35</v>
      </c>
      <c r="K3755" s="3">
        <v>90</v>
      </c>
      <c r="L3755" s="3">
        <v>0</v>
      </c>
      <c r="M3755" s="4">
        <f>PI()*(K3755/2)^2/1000+PI()*(L3755/2)^2/1000</f>
        <v>6.3617251235193306</v>
      </c>
      <c r="N3755" s="33">
        <v>0</v>
      </c>
      <c r="O3755" s="3">
        <v>3</v>
      </c>
      <c r="P3755" s="6">
        <v>3.601</v>
      </c>
      <c r="Q3755" s="6">
        <v>3.149</v>
      </c>
      <c r="R3755" s="6">
        <v>2.9750000000000001</v>
      </c>
      <c r="S3755" s="6">
        <v>0</v>
      </c>
      <c r="T3755" s="6">
        <f>R3755-S3755</f>
        <v>2.9750000000000001</v>
      </c>
      <c r="U3755" s="6">
        <f>T3755</f>
        <v>2.9750000000000001</v>
      </c>
      <c r="V3755" s="6">
        <f>U3755-S3755</f>
        <v>2.9750000000000001</v>
      </c>
      <c r="W3755" s="6">
        <f>100 - (1 - (((U3755-T3755)/U3755)+(S3755/T3755)))*100</f>
        <v>0</v>
      </c>
      <c r="X3755" s="13">
        <v>3.0430000000000001</v>
      </c>
      <c r="Y3755" s="13">
        <f>(X3755-U3755)/U3755*100</f>
        <v>2.2857142857142878</v>
      </c>
      <c r="Z3755" s="14">
        <f>IF(W3755&gt;10,"NA",Y3755)</f>
        <v>2.2857142857142878</v>
      </c>
    </row>
    <row r="3756" spans="1:26" ht="19" x14ac:dyDescent="0.25">
      <c r="A3756" s="23">
        <v>3755</v>
      </c>
      <c r="B3756" s="5" t="s">
        <v>0</v>
      </c>
      <c r="C3756" s="3" t="s">
        <v>51</v>
      </c>
      <c r="D3756" s="3" t="s">
        <v>51</v>
      </c>
      <c r="E3756" s="3" t="s">
        <v>47</v>
      </c>
      <c r="F3756" s="3" t="s">
        <v>18</v>
      </c>
      <c r="G3756" s="3">
        <v>56</v>
      </c>
      <c r="H3756" s="3" t="s">
        <v>17</v>
      </c>
      <c r="I3756" s="3" t="s">
        <v>45</v>
      </c>
      <c r="J3756" s="3">
        <v>35</v>
      </c>
      <c r="K3756" s="3">
        <v>90</v>
      </c>
      <c r="L3756" s="3">
        <v>0</v>
      </c>
      <c r="M3756" s="4">
        <f>PI()*(K3756/2)^2/1000+PI()*(L3756/2)^2/1000</f>
        <v>6.3617251235193306</v>
      </c>
      <c r="N3756" s="33">
        <v>0</v>
      </c>
      <c r="O3756" s="3">
        <v>4</v>
      </c>
      <c r="P3756" s="6">
        <v>4.8680000000000003</v>
      </c>
      <c r="Q3756" s="6">
        <v>5.7670000000000003</v>
      </c>
      <c r="R3756" s="6">
        <v>5.5650000000000004</v>
      </c>
      <c r="S3756" s="6">
        <v>0</v>
      </c>
      <c r="T3756" s="6">
        <f>R3756-S3756</f>
        <v>5.5650000000000004</v>
      </c>
      <c r="U3756" s="6">
        <f>T3756</f>
        <v>5.5650000000000004</v>
      </c>
      <c r="V3756" s="6">
        <f>U3756-S3756</f>
        <v>5.5650000000000004</v>
      </c>
      <c r="W3756" s="6">
        <f>100 - (1 - (((U3756-T3756)/U3756)+(S3756/T3756)))*100</f>
        <v>0</v>
      </c>
      <c r="X3756" s="13">
        <v>5.6529999999999996</v>
      </c>
      <c r="Y3756" s="13">
        <f>(X3756-U3756)/U3756*100</f>
        <v>1.5813117699910006</v>
      </c>
      <c r="Z3756" s="14">
        <f>IF(W3756&gt;10,"NA",Y3756)</f>
        <v>1.5813117699910006</v>
      </c>
    </row>
    <row r="3757" spans="1:26" ht="19" x14ac:dyDescent="0.25">
      <c r="A3757" s="23">
        <v>3756</v>
      </c>
      <c r="B3757" s="5" t="s">
        <v>0</v>
      </c>
      <c r="C3757" s="3" t="s">
        <v>51</v>
      </c>
      <c r="D3757" s="3" t="s">
        <v>51</v>
      </c>
      <c r="E3757" s="3" t="s">
        <v>47</v>
      </c>
      <c r="F3757" s="3" t="s">
        <v>18</v>
      </c>
      <c r="G3757" s="3">
        <v>56</v>
      </c>
      <c r="H3757" s="3" t="s">
        <v>17</v>
      </c>
      <c r="I3757" s="3" t="s">
        <v>45</v>
      </c>
      <c r="J3757" s="3">
        <v>35</v>
      </c>
      <c r="K3757" s="3">
        <v>90</v>
      </c>
      <c r="L3757" s="3">
        <v>0</v>
      </c>
      <c r="M3757" s="4">
        <f>PI()*(K3757/2)^2/1000+PI()*(L3757/2)^2/1000</f>
        <v>6.3617251235193306</v>
      </c>
      <c r="N3757" s="33">
        <v>0</v>
      </c>
      <c r="O3757" s="3">
        <v>5</v>
      </c>
      <c r="P3757" s="6">
        <v>4.415</v>
      </c>
      <c r="Q3757" s="6">
        <v>4.5359999999999996</v>
      </c>
      <c r="R3757" s="6">
        <v>4.3499999999999996</v>
      </c>
      <c r="S3757" s="6">
        <v>0</v>
      </c>
      <c r="T3757" s="6">
        <f>R3757-S3757</f>
        <v>4.3499999999999996</v>
      </c>
      <c r="U3757" s="6">
        <f>T3757</f>
        <v>4.3499999999999996</v>
      </c>
      <c r="V3757" s="6">
        <f>U3757-S3757</f>
        <v>4.3499999999999996</v>
      </c>
      <c r="W3757" s="6">
        <f>100 - (1 - (((U3757-T3757)/U3757)+(S3757/T3757)))*100</f>
        <v>0</v>
      </c>
      <c r="X3757" s="13">
        <v>4.3789999999999996</v>
      </c>
      <c r="Y3757" s="13">
        <f>(X3757-U3757)/U3757*100</f>
        <v>0.66666666666666485</v>
      </c>
      <c r="Z3757" s="14">
        <f>IF(W3757&gt;10,"NA",Y3757)</f>
        <v>0.66666666666666485</v>
      </c>
    </row>
    <row r="3758" spans="1:26" ht="19" x14ac:dyDescent="0.25">
      <c r="A3758" s="23">
        <v>3757</v>
      </c>
      <c r="B3758" s="5" t="s">
        <v>0</v>
      </c>
      <c r="C3758" s="3" t="s">
        <v>51</v>
      </c>
      <c r="D3758" s="3" t="s">
        <v>51</v>
      </c>
      <c r="E3758" s="3" t="s">
        <v>47</v>
      </c>
      <c r="F3758" s="3" t="s">
        <v>18</v>
      </c>
      <c r="G3758" s="3">
        <v>56</v>
      </c>
      <c r="H3758" s="3" t="s">
        <v>17</v>
      </c>
      <c r="I3758" s="3" t="s">
        <v>45</v>
      </c>
      <c r="J3758" s="3">
        <v>35</v>
      </c>
      <c r="K3758" s="3">
        <v>90</v>
      </c>
      <c r="L3758" s="3">
        <v>0</v>
      </c>
      <c r="M3758" s="4">
        <f>PI()*(K3758/2)^2/1000+PI()*(L3758/2)^2/1000</f>
        <v>6.3617251235193306</v>
      </c>
      <c r="N3758" s="33">
        <v>0</v>
      </c>
      <c r="O3758" s="3">
        <v>6</v>
      </c>
      <c r="P3758" s="6">
        <v>3.7040000000000002</v>
      </c>
      <c r="Q3758" s="6">
        <v>4.2229999999999999</v>
      </c>
      <c r="R3758" s="6">
        <v>4.0999999999999996</v>
      </c>
      <c r="S3758" s="6">
        <v>0</v>
      </c>
      <c r="T3758" s="6">
        <f>R3758-S3758</f>
        <v>4.0999999999999996</v>
      </c>
      <c r="U3758" s="6">
        <f>T3758</f>
        <v>4.0999999999999996</v>
      </c>
      <c r="V3758" s="6">
        <f>U3758-S3758</f>
        <v>4.0999999999999996</v>
      </c>
      <c r="W3758" s="6">
        <f>100 - (1 - (((U3758-T3758)/U3758)+(S3758/T3758)))*100</f>
        <v>0</v>
      </c>
      <c r="X3758" s="13">
        <v>4.1369999999999996</v>
      </c>
      <c r="Y3758" s="13">
        <f>(X3758-U3758)/U3758*100</f>
        <v>0.90243902439024215</v>
      </c>
      <c r="Z3758" s="14">
        <f>IF(W3758&gt;10,"NA",Y3758)</f>
        <v>0.90243902439024215</v>
      </c>
    </row>
    <row r="3759" spans="1:26" ht="19" x14ac:dyDescent="0.25">
      <c r="A3759" s="23">
        <v>3758</v>
      </c>
      <c r="B3759" s="5" t="s">
        <v>0</v>
      </c>
      <c r="C3759" s="3" t="s">
        <v>51</v>
      </c>
      <c r="D3759" s="3" t="s">
        <v>51</v>
      </c>
      <c r="E3759" s="3" t="s">
        <v>47</v>
      </c>
      <c r="F3759" s="3" t="s">
        <v>18</v>
      </c>
      <c r="G3759" s="3">
        <v>56</v>
      </c>
      <c r="H3759" s="3" t="s">
        <v>17</v>
      </c>
      <c r="I3759" s="3" t="s">
        <v>45</v>
      </c>
      <c r="J3759" s="3">
        <v>35</v>
      </c>
      <c r="K3759" s="3">
        <v>90</v>
      </c>
      <c r="L3759" s="3">
        <v>0</v>
      </c>
      <c r="M3759" s="4">
        <f>PI()*(K3759/2)^2/1000+PI()*(L3759/2)^2/1000</f>
        <v>6.3617251235193306</v>
      </c>
      <c r="N3759" s="33">
        <v>0</v>
      </c>
      <c r="O3759" s="3">
        <v>7</v>
      </c>
      <c r="P3759" s="6">
        <v>3.0910000000000002</v>
      </c>
      <c r="Q3759" s="6">
        <v>3.585</v>
      </c>
      <c r="R3759" s="6">
        <v>3.452</v>
      </c>
      <c r="S3759" s="6">
        <v>0</v>
      </c>
      <c r="T3759" s="6">
        <f>R3759-S3759</f>
        <v>3.452</v>
      </c>
      <c r="U3759" s="6">
        <f>T3759</f>
        <v>3.452</v>
      </c>
      <c r="V3759" s="6">
        <f>U3759-S3759</f>
        <v>3.452</v>
      </c>
      <c r="W3759" s="6">
        <f>100 - (1 - (((U3759-T3759)/U3759)+(S3759/T3759)))*100</f>
        <v>0</v>
      </c>
      <c r="X3759" s="13">
        <v>3.472</v>
      </c>
      <c r="Y3759" s="13">
        <f>(X3759-U3759)/U3759*100</f>
        <v>0.57937427578215583</v>
      </c>
      <c r="Z3759" s="14">
        <f>IF(W3759&gt;10,"NA",Y3759)</f>
        <v>0.57937427578215583</v>
      </c>
    </row>
    <row r="3760" spans="1:26" ht="19" x14ac:dyDescent="0.25">
      <c r="A3760" s="23">
        <v>3759</v>
      </c>
      <c r="B3760" s="5" t="s">
        <v>0</v>
      </c>
      <c r="C3760" s="3" t="s">
        <v>51</v>
      </c>
      <c r="D3760" s="3" t="s">
        <v>51</v>
      </c>
      <c r="E3760" s="3" t="s">
        <v>47</v>
      </c>
      <c r="F3760" s="3" t="s">
        <v>18</v>
      </c>
      <c r="G3760" s="3">
        <v>56</v>
      </c>
      <c r="H3760" s="3" t="s">
        <v>17</v>
      </c>
      <c r="I3760" s="3" t="s">
        <v>45</v>
      </c>
      <c r="J3760" s="3">
        <v>35</v>
      </c>
      <c r="K3760" s="3">
        <v>90</v>
      </c>
      <c r="L3760" s="3">
        <v>0</v>
      </c>
      <c r="M3760" s="4">
        <f>PI()*(K3760/2)^2/1000+PI()*(L3760/2)^2/1000</f>
        <v>6.3617251235193306</v>
      </c>
      <c r="N3760" s="33">
        <v>0</v>
      </c>
      <c r="O3760" s="3">
        <v>8</v>
      </c>
      <c r="P3760" s="6">
        <v>6.9749999999999996</v>
      </c>
      <c r="Q3760" s="6">
        <v>11.972</v>
      </c>
      <c r="R3760" s="6">
        <v>11.74</v>
      </c>
      <c r="S3760" s="6">
        <v>0</v>
      </c>
      <c r="T3760" s="6">
        <f>R3760-S3760</f>
        <v>11.74</v>
      </c>
      <c r="U3760" s="6">
        <f>T3760</f>
        <v>11.74</v>
      </c>
      <c r="V3760" s="6">
        <f>U3760-S3760</f>
        <v>11.74</v>
      </c>
      <c r="W3760" s="6">
        <f>100 - (1 - (((U3760-T3760)/U3760)+(S3760/T3760)))*100</f>
        <v>0</v>
      </c>
      <c r="X3760" s="13">
        <v>11.9</v>
      </c>
      <c r="Y3760" s="13">
        <f>(X3760-U3760)/U3760*100</f>
        <v>1.3628620102214664</v>
      </c>
      <c r="Z3760" s="14">
        <f>IF(W3760&gt;10,"NA",Y3760)</f>
        <v>1.3628620102214664</v>
      </c>
    </row>
    <row r="3761" spans="1:26" ht="19" x14ac:dyDescent="0.25">
      <c r="A3761" s="23">
        <v>3760</v>
      </c>
      <c r="B3761" s="5" t="s">
        <v>0</v>
      </c>
      <c r="C3761" s="3" t="s">
        <v>51</v>
      </c>
      <c r="D3761" s="3" t="s">
        <v>51</v>
      </c>
      <c r="E3761" s="3" t="s">
        <v>47</v>
      </c>
      <c r="F3761" s="3" t="s">
        <v>18</v>
      </c>
      <c r="G3761" s="3">
        <v>56</v>
      </c>
      <c r="H3761" s="3" t="s">
        <v>17</v>
      </c>
      <c r="I3761" s="3" t="s">
        <v>45</v>
      </c>
      <c r="J3761" s="3">
        <v>35</v>
      </c>
      <c r="K3761" s="3">
        <v>90</v>
      </c>
      <c r="L3761" s="3">
        <v>0</v>
      </c>
      <c r="M3761" s="4">
        <f>PI()*(K3761/2)^2/1000+PI()*(L3761/2)^2/1000</f>
        <v>6.3617251235193306</v>
      </c>
      <c r="N3761" s="33">
        <v>0</v>
      </c>
      <c r="O3761" s="3">
        <v>9</v>
      </c>
      <c r="P3761" s="6">
        <v>5.8369999999999997</v>
      </c>
      <c r="Q3761" s="6">
        <v>9.1769999999999996</v>
      </c>
      <c r="R3761" s="6">
        <v>8.9060000000000006</v>
      </c>
      <c r="S3761" s="6">
        <v>0</v>
      </c>
      <c r="T3761" s="6">
        <f>R3761-S3761</f>
        <v>8.9060000000000006</v>
      </c>
      <c r="U3761" s="6">
        <f>T3761</f>
        <v>8.9060000000000006</v>
      </c>
      <c r="V3761" s="6">
        <f>U3761-S3761</f>
        <v>8.9060000000000006</v>
      </c>
      <c r="W3761" s="6">
        <f>100 - (1 - (((U3761-T3761)/U3761)+(S3761/T3761)))*100</f>
        <v>0</v>
      </c>
      <c r="X3761" s="13">
        <v>9.0619999999999994</v>
      </c>
      <c r="Y3761" s="13">
        <f>(X3761-U3761)/U3761*100</f>
        <v>1.7516281158769236</v>
      </c>
      <c r="Z3761" s="14">
        <f>IF(W3761&gt;10,"NA",Y3761)</f>
        <v>1.7516281158769236</v>
      </c>
    </row>
    <row r="3762" spans="1:26" ht="19" x14ac:dyDescent="0.25">
      <c r="A3762" s="23">
        <v>3761</v>
      </c>
      <c r="B3762" s="5" t="s">
        <v>0</v>
      </c>
      <c r="C3762" s="3" t="s">
        <v>51</v>
      </c>
      <c r="D3762" s="3" t="s">
        <v>51</v>
      </c>
      <c r="E3762" s="3" t="s">
        <v>47</v>
      </c>
      <c r="F3762" s="3" t="s">
        <v>18</v>
      </c>
      <c r="G3762" s="3">
        <v>56</v>
      </c>
      <c r="H3762" s="3" t="s">
        <v>17</v>
      </c>
      <c r="I3762" s="3" t="s">
        <v>45</v>
      </c>
      <c r="J3762" s="3">
        <v>35</v>
      </c>
      <c r="K3762" s="3">
        <v>90</v>
      </c>
      <c r="L3762" s="3">
        <v>0</v>
      </c>
      <c r="M3762" s="4">
        <f>PI()*(K3762/2)^2/1000+PI()*(L3762/2)^2/1000</f>
        <v>6.3617251235193306</v>
      </c>
      <c r="N3762" s="33">
        <v>0</v>
      </c>
      <c r="O3762" s="3">
        <v>10</v>
      </c>
      <c r="P3762" s="6">
        <v>6.4820000000000002</v>
      </c>
      <c r="Q3762" s="6">
        <v>10.193</v>
      </c>
      <c r="R3762" s="6">
        <v>9.9359999999999999</v>
      </c>
      <c r="S3762" s="6">
        <v>0</v>
      </c>
      <c r="T3762" s="6">
        <f>R3762-S3762</f>
        <v>9.9359999999999999</v>
      </c>
      <c r="U3762" s="6">
        <f>T3762</f>
        <v>9.9359999999999999</v>
      </c>
      <c r="V3762" s="6">
        <f>U3762-S3762</f>
        <v>9.9359999999999999</v>
      </c>
      <c r="W3762" s="6">
        <f>100 - (1 - (((U3762-T3762)/U3762)+(S3762/T3762)))*100</f>
        <v>0</v>
      </c>
      <c r="X3762" s="13">
        <v>10.131</v>
      </c>
      <c r="Y3762" s="13">
        <f>(X3762-U3762)/U3762*100</f>
        <v>1.9625603864734327</v>
      </c>
      <c r="Z3762" s="14">
        <f>IF(W3762&gt;10,"NA",Y3762)</f>
        <v>1.9625603864734327</v>
      </c>
    </row>
    <row r="3763" spans="1:26" ht="19" x14ac:dyDescent="0.25">
      <c r="A3763" s="23">
        <v>3762</v>
      </c>
      <c r="B3763" s="5" t="s">
        <v>0</v>
      </c>
      <c r="C3763" s="3" t="s">
        <v>51</v>
      </c>
      <c r="D3763" s="3" t="s">
        <v>51</v>
      </c>
      <c r="E3763" s="3" t="s">
        <v>47</v>
      </c>
      <c r="F3763" s="3" t="s">
        <v>18</v>
      </c>
      <c r="G3763" s="3">
        <v>56</v>
      </c>
      <c r="H3763" s="3" t="s">
        <v>17</v>
      </c>
      <c r="I3763" s="3" t="s">
        <v>45</v>
      </c>
      <c r="J3763" s="3">
        <v>35</v>
      </c>
      <c r="K3763" s="3">
        <v>90</v>
      </c>
      <c r="L3763" s="3">
        <v>0</v>
      </c>
      <c r="M3763" s="4">
        <f>PI()*(K3763/2)^2/1000+PI()*(L3763/2)^2/1000</f>
        <v>6.3617251235193306</v>
      </c>
      <c r="N3763" s="33">
        <v>0</v>
      </c>
      <c r="O3763" s="3">
        <v>11</v>
      </c>
      <c r="P3763" s="6">
        <v>4.9710000000000001</v>
      </c>
      <c r="Q3763" s="6">
        <v>6.3620000000000001</v>
      </c>
      <c r="R3763" s="6">
        <v>6.1280000000000001</v>
      </c>
      <c r="S3763" s="6">
        <v>0</v>
      </c>
      <c r="T3763" s="6">
        <f>R3763-S3763</f>
        <v>6.1280000000000001</v>
      </c>
      <c r="U3763" s="6">
        <f>T3763</f>
        <v>6.1280000000000001</v>
      </c>
      <c r="V3763" s="6">
        <f>U3763-S3763</f>
        <v>6.1280000000000001</v>
      </c>
      <c r="W3763" s="6">
        <f>100 - (1 - (((U3763-T3763)/U3763)+(S3763/T3763)))*100</f>
        <v>0</v>
      </c>
      <c r="X3763" s="13">
        <v>6.2220000000000004</v>
      </c>
      <c r="Y3763" s="13">
        <f>(X3763-U3763)/U3763*100</f>
        <v>1.5339425587467412</v>
      </c>
      <c r="Z3763" s="14">
        <f>IF(W3763&gt;10,"NA",Y3763)</f>
        <v>1.5339425587467412</v>
      </c>
    </row>
    <row r="3764" spans="1:26" ht="19" x14ac:dyDescent="0.25">
      <c r="A3764" s="23">
        <v>3763</v>
      </c>
      <c r="B3764" s="5" t="s">
        <v>0</v>
      </c>
      <c r="C3764" s="3" t="s">
        <v>51</v>
      </c>
      <c r="D3764" s="3" t="s">
        <v>51</v>
      </c>
      <c r="E3764" s="3" t="s">
        <v>47</v>
      </c>
      <c r="F3764" s="3" t="s">
        <v>18</v>
      </c>
      <c r="G3764" s="3">
        <v>57</v>
      </c>
      <c r="H3764" s="3" t="s">
        <v>9</v>
      </c>
      <c r="I3764" s="3" t="s">
        <v>56</v>
      </c>
      <c r="J3764" s="3">
        <v>122</v>
      </c>
      <c r="K3764" s="3">
        <v>240</v>
      </c>
      <c r="L3764" s="3">
        <v>0</v>
      </c>
      <c r="M3764" s="4">
        <f>PI()*(K3764/2)^2/1000+PI()*(L3764/2)^2/1000</f>
        <v>45.238934211693021</v>
      </c>
      <c r="N3764" s="33">
        <v>0</v>
      </c>
      <c r="O3764" s="3">
        <v>1</v>
      </c>
      <c r="P3764" s="6">
        <v>2.9119999999999999</v>
      </c>
      <c r="Q3764" s="6">
        <v>3.5419999999999998</v>
      </c>
      <c r="R3764" s="6">
        <v>3.456</v>
      </c>
      <c r="S3764" s="6">
        <v>0</v>
      </c>
      <c r="T3764" s="6">
        <f>R3764-S3764</f>
        <v>3.456</v>
      </c>
      <c r="U3764" s="6">
        <v>3.456</v>
      </c>
      <c r="V3764" s="6">
        <f>U3764-S3764</f>
        <v>3.456</v>
      </c>
      <c r="W3764" s="6">
        <f>100 - (1 - (((U3764-T3764)/U3764)+(S3764/T3764)))*100</f>
        <v>0</v>
      </c>
      <c r="X3764" s="13">
        <v>3.4740000000000002</v>
      </c>
      <c r="Y3764" s="13">
        <f>(X3764-U3764)/U3764*100</f>
        <v>0.52083333333334025</v>
      </c>
      <c r="Z3764" s="14">
        <f>IF(W3764&gt;10,"NA",Y3764)</f>
        <v>0.52083333333334025</v>
      </c>
    </row>
    <row r="3765" spans="1:26" ht="19" x14ac:dyDescent="0.25">
      <c r="A3765" s="23">
        <v>3764</v>
      </c>
      <c r="B3765" s="5" t="s">
        <v>0</v>
      </c>
      <c r="C3765" s="3" t="s">
        <v>51</v>
      </c>
      <c r="D3765" s="3" t="s">
        <v>51</v>
      </c>
      <c r="E3765" s="3" t="s">
        <v>47</v>
      </c>
      <c r="F3765" s="3" t="s">
        <v>18</v>
      </c>
      <c r="G3765" s="3">
        <v>57</v>
      </c>
      <c r="H3765" s="3" t="s">
        <v>9</v>
      </c>
      <c r="I3765" s="3" t="s">
        <v>56</v>
      </c>
      <c r="J3765" s="3">
        <v>122</v>
      </c>
      <c r="K3765" s="3">
        <v>240</v>
      </c>
      <c r="L3765" s="3">
        <v>0</v>
      </c>
      <c r="M3765" s="4">
        <f>PI()*(K3765/2)^2/1000+PI()*(L3765/2)^2/1000</f>
        <v>45.238934211693021</v>
      </c>
      <c r="N3765" s="33">
        <v>0</v>
      </c>
      <c r="O3765" s="3">
        <v>2</v>
      </c>
      <c r="P3765" s="6">
        <v>2.2919999999999998</v>
      </c>
      <c r="Q3765" s="6">
        <v>2.218</v>
      </c>
      <c r="R3765" s="6">
        <v>2.1669999999999998</v>
      </c>
      <c r="S3765" s="6">
        <v>0</v>
      </c>
      <c r="T3765" s="6">
        <f>R3765-S3765</f>
        <v>2.1669999999999998</v>
      </c>
      <c r="U3765" s="6">
        <v>2.1669999999999998</v>
      </c>
      <c r="V3765" s="6">
        <f>U3765-S3765</f>
        <v>2.1669999999999998</v>
      </c>
      <c r="W3765" s="6">
        <f>100 - (1 - (((U3765-T3765)/U3765)+(S3765/T3765)))*100</f>
        <v>0</v>
      </c>
      <c r="X3765" s="13">
        <v>2.1739999999999999</v>
      </c>
      <c r="Y3765" s="13">
        <f>(X3765-U3765)/U3765*100</f>
        <v>0.32302722658053151</v>
      </c>
      <c r="Z3765" s="14">
        <f>IF(W3765&gt;10,"NA",Y3765)</f>
        <v>0.32302722658053151</v>
      </c>
    </row>
    <row r="3766" spans="1:26" ht="19" x14ac:dyDescent="0.25">
      <c r="A3766" s="23">
        <v>3765</v>
      </c>
      <c r="B3766" s="5" t="s">
        <v>0</v>
      </c>
      <c r="C3766" s="3" t="s">
        <v>51</v>
      </c>
      <c r="D3766" s="3" t="s">
        <v>51</v>
      </c>
      <c r="E3766" s="3" t="s">
        <v>47</v>
      </c>
      <c r="F3766" s="3" t="s">
        <v>18</v>
      </c>
      <c r="G3766" s="3">
        <v>57</v>
      </c>
      <c r="H3766" s="3" t="s">
        <v>9</v>
      </c>
      <c r="I3766" s="3" t="s">
        <v>56</v>
      </c>
      <c r="J3766" s="3">
        <v>122</v>
      </c>
      <c r="K3766" s="3">
        <v>240</v>
      </c>
      <c r="L3766" s="3">
        <v>0</v>
      </c>
      <c r="M3766" s="4">
        <f>PI()*(K3766/2)^2/1000+PI()*(L3766/2)^2/1000</f>
        <v>45.238934211693021</v>
      </c>
      <c r="N3766" s="33">
        <v>0</v>
      </c>
      <c r="O3766" s="3">
        <v>3</v>
      </c>
      <c r="P3766" s="6">
        <v>2.508</v>
      </c>
      <c r="Q3766" s="6">
        <v>2.9830000000000001</v>
      </c>
      <c r="R3766" s="6">
        <v>2.9169999999999998</v>
      </c>
      <c r="S3766" s="6">
        <v>0</v>
      </c>
      <c r="T3766" s="6">
        <f>R3766-S3766</f>
        <v>2.9169999999999998</v>
      </c>
      <c r="U3766" s="6">
        <v>2.9169999999999998</v>
      </c>
      <c r="V3766" s="6">
        <f>U3766-S3766</f>
        <v>2.9169999999999998</v>
      </c>
      <c r="W3766" s="6">
        <f>100 - (1 - (((U3766-T3766)/U3766)+(S3766/T3766)))*100</f>
        <v>0</v>
      </c>
      <c r="X3766" s="13">
        <v>2.94</v>
      </c>
      <c r="Y3766" s="13">
        <f>(X3766-U3766)/U3766*100</f>
        <v>0.78848131642098496</v>
      </c>
      <c r="Z3766" s="14">
        <f>IF(W3766&gt;10,"NA",Y3766)</f>
        <v>0.78848131642098496</v>
      </c>
    </row>
    <row r="3767" spans="1:26" ht="19" x14ac:dyDescent="0.25">
      <c r="A3767" s="23">
        <v>3766</v>
      </c>
      <c r="B3767" s="5" t="s">
        <v>0</v>
      </c>
      <c r="C3767" s="3" t="s">
        <v>51</v>
      </c>
      <c r="D3767" s="3" t="s">
        <v>51</v>
      </c>
      <c r="E3767" s="3" t="s">
        <v>47</v>
      </c>
      <c r="F3767" s="3" t="s">
        <v>18</v>
      </c>
      <c r="G3767" s="3">
        <v>57</v>
      </c>
      <c r="H3767" s="3" t="s">
        <v>9</v>
      </c>
      <c r="I3767" s="3" t="s">
        <v>56</v>
      </c>
      <c r="J3767" s="3">
        <v>122</v>
      </c>
      <c r="K3767" s="3">
        <v>240</v>
      </c>
      <c r="L3767" s="3">
        <v>0</v>
      </c>
      <c r="M3767" s="4">
        <f>PI()*(K3767/2)^2/1000+PI()*(L3767/2)^2/1000</f>
        <v>45.238934211693021</v>
      </c>
      <c r="N3767" s="33">
        <v>0</v>
      </c>
      <c r="O3767" s="3">
        <v>4</v>
      </c>
      <c r="P3767" s="6">
        <v>2.625</v>
      </c>
      <c r="Q3767" s="6">
        <v>2.4740000000000002</v>
      </c>
      <c r="R3767" s="6">
        <v>2.383</v>
      </c>
      <c r="S3767" s="6">
        <v>0</v>
      </c>
      <c r="T3767" s="6">
        <f>R3767-S3767</f>
        <v>2.383</v>
      </c>
      <c r="U3767" s="6">
        <v>2.3919999999999999</v>
      </c>
      <c r="V3767" s="6">
        <f>U3767-S3767</f>
        <v>2.3919999999999999</v>
      </c>
      <c r="W3767" s="6">
        <f>100 - (1 - (((U3767-T3767)/U3767)+(S3767/T3767)))*100</f>
        <v>0.37625418060200388</v>
      </c>
      <c r="X3767" s="13">
        <v>2.4140000000000001</v>
      </c>
      <c r="Y3767" s="13">
        <f>(X3767-U3767)/U3767*100</f>
        <v>0.91973244147158206</v>
      </c>
      <c r="Z3767" s="14">
        <f>IF(W3767&gt;10,"NA",Y3767)</f>
        <v>0.91973244147158206</v>
      </c>
    </row>
    <row r="3768" spans="1:26" ht="19" x14ac:dyDescent="0.25">
      <c r="A3768" s="23">
        <v>3767</v>
      </c>
      <c r="B3768" s="5" t="s">
        <v>0</v>
      </c>
      <c r="C3768" s="3" t="s">
        <v>51</v>
      </c>
      <c r="D3768" s="3" t="s">
        <v>51</v>
      </c>
      <c r="E3768" s="3" t="s">
        <v>47</v>
      </c>
      <c r="F3768" s="3" t="s">
        <v>18</v>
      </c>
      <c r="G3768" s="3">
        <v>57</v>
      </c>
      <c r="H3768" s="3" t="s">
        <v>9</v>
      </c>
      <c r="I3768" s="3" t="s">
        <v>56</v>
      </c>
      <c r="J3768" s="3">
        <v>122</v>
      </c>
      <c r="K3768" s="3">
        <v>240</v>
      </c>
      <c r="L3768" s="3">
        <v>0</v>
      </c>
      <c r="M3768" s="4">
        <f>PI()*(K3768/2)^2/1000+PI()*(L3768/2)^2/1000</f>
        <v>45.238934211693021</v>
      </c>
      <c r="N3768" s="33">
        <v>0</v>
      </c>
      <c r="O3768" s="3">
        <v>5</v>
      </c>
      <c r="P3768" s="6">
        <v>3.4180000000000001</v>
      </c>
      <c r="Q3768" s="6">
        <v>3.47</v>
      </c>
      <c r="R3768" s="6">
        <v>3.3319999999999999</v>
      </c>
      <c r="S3768" s="6">
        <v>0</v>
      </c>
      <c r="T3768" s="6">
        <f>R3768-S3768</f>
        <v>3.3319999999999999</v>
      </c>
      <c r="U3768" s="6">
        <v>3.3319999999999999</v>
      </c>
      <c r="V3768" s="6">
        <f>U3768-S3768</f>
        <v>3.3319999999999999</v>
      </c>
      <c r="W3768" s="6">
        <f>100 - (1 - (((U3768-T3768)/U3768)+(S3768/T3768)))*100</f>
        <v>0</v>
      </c>
      <c r="X3768" s="13">
        <v>3.3769999999999998</v>
      </c>
      <c r="Y3768" s="13">
        <f>(X3768-U3768)/U3768*100</f>
        <v>1.3505402160864326</v>
      </c>
      <c r="Z3768" s="14">
        <f>IF(W3768&gt;10,"NA",Y3768)</f>
        <v>1.3505402160864326</v>
      </c>
    </row>
    <row r="3769" spans="1:26" ht="19" x14ac:dyDescent="0.25">
      <c r="A3769" s="23">
        <v>3768</v>
      </c>
      <c r="B3769" s="5" t="s">
        <v>0</v>
      </c>
      <c r="C3769" s="3" t="s">
        <v>51</v>
      </c>
      <c r="D3769" s="3" t="s">
        <v>51</v>
      </c>
      <c r="E3769" s="3" t="s">
        <v>47</v>
      </c>
      <c r="F3769" s="3" t="s">
        <v>18</v>
      </c>
      <c r="G3769" s="3">
        <v>57</v>
      </c>
      <c r="H3769" s="3" t="s">
        <v>9</v>
      </c>
      <c r="I3769" s="3" t="s">
        <v>56</v>
      </c>
      <c r="J3769" s="3">
        <v>122</v>
      </c>
      <c r="K3769" s="3">
        <v>240</v>
      </c>
      <c r="L3769" s="3">
        <v>0</v>
      </c>
      <c r="M3769" s="4">
        <f>PI()*(K3769/2)^2/1000+PI()*(L3769/2)^2/1000</f>
        <v>45.238934211693021</v>
      </c>
      <c r="N3769" s="33">
        <v>0</v>
      </c>
      <c r="O3769" s="3">
        <v>6</v>
      </c>
      <c r="P3769" s="6">
        <v>4.532</v>
      </c>
      <c r="Q3769" s="6">
        <v>5.9649999999999999</v>
      </c>
      <c r="R3769" s="6">
        <v>5.8179999999999996</v>
      </c>
      <c r="S3769" s="6">
        <v>0</v>
      </c>
      <c r="T3769" s="6">
        <f>R3769-S3769</f>
        <v>5.8179999999999996</v>
      </c>
      <c r="U3769" s="6">
        <v>5.8179999999999996</v>
      </c>
      <c r="V3769" s="6">
        <f>U3769-S3769</f>
        <v>5.8179999999999996</v>
      </c>
      <c r="W3769" s="6">
        <f>100 - (1 - (((U3769-T3769)/U3769)+(S3769/T3769)))*100</f>
        <v>0</v>
      </c>
      <c r="X3769" s="13">
        <v>5.8230000000000004</v>
      </c>
      <c r="Y3769" s="13">
        <f>(X3769-U3769)/U3769*100</f>
        <v>8.5940185630814403E-2</v>
      </c>
      <c r="Z3769" s="14">
        <f>IF(W3769&gt;10,"NA",Y3769)</f>
        <v>8.5940185630814403E-2</v>
      </c>
    </row>
    <row r="3770" spans="1:26" ht="19" x14ac:dyDescent="0.25">
      <c r="A3770" s="23">
        <v>3769</v>
      </c>
      <c r="B3770" s="5" t="s">
        <v>0</v>
      </c>
      <c r="C3770" s="3" t="s">
        <v>51</v>
      </c>
      <c r="D3770" s="3" t="s">
        <v>51</v>
      </c>
      <c r="E3770" s="3" t="s">
        <v>47</v>
      </c>
      <c r="F3770" s="3" t="s">
        <v>18</v>
      </c>
      <c r="G3770" s="3">
        <v>57</v>
      </c>
      <c r="H3770" s="3" t="s">
        <v>9</v>
      </c>
      <c r="I3770" s="3" t="s">
        <v>56</v>
      </c>
      <c r="J3770" s="3">
        <v>122</v>
      </c>
      <c r="K3770" s="3">
        <v>240</v>
      </c>
      <c r="L3770" s="3">
        <v>0</v>
      </c>
      <c r="M3770" s="4">
        <f>PI()*(K3770/2)^2/1000+PI()*(L3770/2)^2/1000</f>
        <v>45.238934211693021</v>
      </c>
      <c r="N3770" s="33">
        <v>0</v>
      </c>
      <c r="O3770" s="3">
        <v>7</v>
      </c>
      <c r="P3770" s="6">
        <v>4.1689999999999996</v>
      </c>
      <c r="Q3770" s="6">
        <v>5.0739999999999998</v>
      </c>
      <c r="R3770" s="6">
        <v>4.9809999999999999</v>
      </c>
      <c r="S3770" s="6">
        <v>0</v>
      </c>
      <c r="T3770" s="6">
        <f>R3770-S3770</f>
        <v>4.9809999999999999</v>
      </c>
      <c r="U3770" s="6">
        <v>4.9809999999999999</v>
      </c>
      <c r="V3770" s="6">
        <f>U3770-S3770</f>
        <v>4.9809999999999999</v>
      </c>
      <c r="W3770" s="6">
        <f>100 - (1 - (((U3770-T3770)/U3770)+(S3770/T3770)))*100</f>
        <v>0</v>
      </c>
      <c r="X3770" s="13">
        <v>5.0389999999999997</v>
      </c>
      <c r="Y3770" s="13">
        <f>(X3770-U3770)/U3770*100</f>
        <v>1.164424814294315</v>
      </c>
      <c r="Z3770" s="14">
        <f>IF(W3770&gt;10,"NA",Y3770)</f>
        <v>1.164424814294315</v>
      </c>
    </row>
    <row r="3771" spans="1:26" ht="19" x14ac:dyDescent="0.25">
      <c r="A3771" s="23">
        <v>3770</v>
      </c>
      <c r="B3771" s="5" t="s">
        <v>0</v>
      </c>
      <c r="C3771" s="3" t="s">
        <v>51</v>
      </c>
      <c r="D3771" s="3" t="s">
        <v>51</v>
      </c>
      <c r="E3771" s="3" t="s">
        <v>47</v>
      </c>
      <c r="F3771" s="3" t="s">
        <v>18</v>
      </c>
      <c r="G3771" s="3">
        <v>57</v>
      </c>
      <c r="H3771" s="3" t="s">
        <v>9</v>
      </c>
      <c r="I3771" s="3" t="s">
        <v>56</v>
      </c>
      <c r="J3771" s="3">
        <v>122</v>
      </c>
      <c r="K3771" s="3">
        <v>240</v>
      </c>
      <c r="L3771" s="3">
        <v>0</v>
      </c>
      <c r="M3771" s="4">
        <f>PI()*(K3771/2)^2/1000+PI()*(L3771/2)^2/1000</f>
        <v>45.238934211693021</v>
      </c>
      <c r="N3771" s="33">
        <v>0</v>
      </c>
      <c r="O3771" s="3">
        <v>8</v>
      </c>
      <c r="P3771" s="6">
        <v>3.9830000000000001</v>
      </c>
      <c r="Q3771" s="6">
        <v>4.5049999999999999</v>
      </c>
      <c r="R3771" s="6">
        <v>4.3970000000000002</v>
      </c>
      <c r="S3771" s="6">
        <v>0</v>
      </c>
      <c r="T3771" s="6">
        <f>R3771-S3771</f>
        <v>4.3970000000000002</v>
      </c>
      <c r="U3771" s="6">
        <v>4.4050000000000002</v>
      </c>
      <c r="V3771" s="6">
        <f>U3771-S3771</f>
        <v>4.4050000000000002</v>
      </c>
      <c r="W3771" s="6">
        <f>100 - (1 - (((U3771-T3771)/U3771)+(S3771/T3771)))*100</f>
        <v>0.18161180476731431</v>
      </c>
      <c r="X3771" s="13">
        <v>4.468</v>
      </c>
      <c r="Y3771" s="13">
        <f>(X3771-U3771)/U3771*100</f>
        <v>1.4301929625425589</v>
      </c>
      <c r="Z3771" s="14">
        <f>IF(W3771&gt;10,"NA",Y3771)</f>
        <v>1.4301929625425589</v>
      </c>
    </row>
    <row r="3772" spans="1:26" ht="19" x14ac:dyDescent="0.25">
      <c r="A3772" s="23">
        <v>3771</v>
      </c>
      <c r="B3772" s="5" t="s">
        <v>0</v>
      </c>
      <c r="C3772" s="3" t="s">
        <v>51</v>
      </c>
      <c r="D3772" s="3" t="s">
        <v>51</v>
      </c>
      <c r="E3772" s="3" t="s">
        <v>47</v>
      </c>
      <c r="F3772" s="3" t="s">
        <v>18</v>
      </c>
      <c r="G3772" s="3">
        <v>57</v>
      </c>
      <c r="H3772" s="3" t="s">
        <v>9</v>
      </c>
      <c r="I3772" s="3" t="s">
        <v>56</v>
      </c>
      <c r="J3772" s="3">
        <v>122</v>
      </c>
      <c r="K3772" s="3">
        <v>240</v>
      </c>
      <c r="L3772" s="3">
        <v>0</v>
      </c>
      <c r="M3772" s="4">
        <f>PI()*(K3772/2)^2/1000+PI()*(L3772/2)^2/1000</f>
        <v>45.238934211693021</v>
      </c>
      <c r="N3772" s="33">
        <v>0</v>
      </c>
      <c r="O3772" s="3">
        <v>9</v>
      </c>
      <c r="P3772" s="6">
        <v>4.8239999999999998</v>
      </c>
      <c r="Q3772" s="6">
        <v>7.81</v>
      </c>
      <c r="R3772" s="6">
        <v>7.6269999999999998</v>
      </c>
      <c r="S3772" s="6">
        <v>0</v>
      </c>
      <c r="T3772" s="6">
        <f>R3772-S3772</f>
        <v>7.6269999999999998</v>
      </c>
      <c r="U3772" s="6">
        <v>7.6269999999999998</v>
      </c>
      <c r="V3772" s="6">
        <f>U3772-S3772</f>
        <v>7.6269999999999998</v>
      </c>
      <c r="W3772" s="6">
        <f>100 - (1 - (((U3772-T3772)/U3772)+(S3772/T3772)))*100</f>
        <v>0</v>
      </c>
      <c r="X3772" s="13">
        <v>7.6959999999999997</v>
      </c>
      <c r="Y3772" s="13">
        <f>(X3772-U3772)/U3772*100</f>
        <v>0.90468073947816907</v>
      </c>
      <c r="Z3772" s="14">
        <f>IF(W3772&gt;10,"NA",Y3772)</f>
        <v>0.90468073947816907</v>
      </c>
    </row>
    <row r="3773" spans="1:26" ht="19" x14ac:dyDescent="0.25">
      <c r="A3773" s="23">
        <v>3772</v>
      </c>
      <c r="B3773" s="5" t="s">
        <v>0</v>
      </c>
      <c r="C3773" s="3" t="s">
        <v>51</v>
      </c>
      <c r="D3773" s="3" t="s">
        <v>51</v>
      </c>
      <c r="E3773" s="3" t="s">
        <v>47</v>
      </c>
      <c r="F3773" s="3" t="s">
        <v>18</v>
      </c>
      <c r="G3773" s="3">
        <v>57</v>
      </c>
      <c r="H3773" s="3" t="s">
        <v>9</v>
      </c>
      <c r="I3773" s="3" t="s">
        <v>56</v>
      </c>
      <c r="J3773" s="3">
        <v>122</v>
      </c>
      <c r="K3773" s="3">
        <v>240</v>
      </c>
      <c r="L3773" s="3">
        <v>0</v>
      </c>
      <c r="M3773" s="4">
        <f>PI()*(K3773/2)^2/1000+PI()*(L3773/2)^2/1000</f>
        <v>45.238934211693021</v>
      </c>
      <c r="N3773" s="33">
        <v>0</v>
      </c>
      <c r="O3773" s="3">
        <v>10</v>
      </c>
      <c r="P3773" s="6">
        <v>4.2779999999999996</v>
      </c>
      <c r="Q3773" s="6">
        <v>8.2149999999999999</v>
      </c>
      <c r="R3773" s="6">
        <v>8.1080000000000005</v>
      </c>
      <c r="S3773" s="6">
        <v>0</v>
      </c>
      <c r="T3773" s="6">
        <f>R3773-S3773</f>
        <v>8.1080000000000005</v>
      </c>
      <c r="U3773" s="6">
        <v>8.2240000000000002</v>
      </c>
      <c r="V3773" s="6">
        <f>U3773-S3773</f>
        <v>8.2240000000000002</v>
      </c>
      <c r="W3773" s="6">
        <f>100 - (1 - (((U3773-T3773)/U3773)+(S3773/T3773)))*100</f>
        <v>1.4105058365758651</v>
      </c>
      <c r="X3773" s="13">
        <v>8.32</v>
      </c>
      <c r="Y3773" s="13">
        <f>(X3773-U3773)/U3773*100</f>
        <v>1.1673151750972772</v>
      </c>
      <c r="Z3773" s="14">
        <f>IF(W3773&gt;10,"NA",Y3773)</f>
        <v>1.1673151750972772</v>
      </c>
    </row>
    <row r="3774" spans="1:26" ht="19" x14ac:dyDescent="0.25">
      <c r="A3774" s="23">
        <v>3773</v>
      </c>
      <c r="B3774" s="5" t="s">
        <v>0</v>
      </c>
      <c r="C3774" s="3" t="s">
        <v>51</v>
      </c>
      <c r="D3774" s="3" t="s">
        <v>51</v>
      </c>
      <c r="E3774" s="3" t="s">
        <v>47</v>
      </c>
      <c r="F3774" s="3" t="s">
        <v>18</v>
      </c>
      <c r="G3774" s="3">
        <v>57</v>
      </c>
      <c r="H3774" s="3" t="s">
        <v>9</v>
      </c>
      <c r="I3774" s="3" t="s">
        <v>56</v>
      </c>
      <c r="J3774" s="3">
        <v>122</v>
      </c>
      <c r="K3774" s="3">
        <v>240</v>
      </c>
      <c r="L3774" s="3">
        <v>0</v>
      </c>
      <c r="M3774" s="4">
        <f>PI()*(K3774/2)^2/1000+PI()*(L3774/2)^2/1000</f>
        <v>45.238934211693021</v>
      </c>
      <c r="N3774" s="33">
        <v>0</v>
      </c>
      <c r="O3774" s="3">
        <v>11</v>
      </c>
      <c r="P3774" s="6">
        <v>5.1929999999999996</v>
      </c>
      <c r="Q3774" s="6">
        <v>8.9649999999999999</v>
      </c>
      <c r="R3774" s="6">
        <v>8.7850000000000001</v>
      </c>
      <c r="S3774" s="6">
        <v>0</v>
      </c>
      <c r="T3774" s="6">
        <f>R3774-S3774</f>
        <v>8.7850000000000001</v>
      </c>
      <c r="U3774" s="6">
        <v>8.7850000000000001</v>
      </c>
      <c r="V3774" s="6">
        <f>U3774-S3774</f>
        <v>8.7850000000000001</v>
      </c>
      <c r="W3774" s="6">
        <f>100 - (1 - (((U3774-T3774)/U3774)+(S3774/T3774)))*100</f>
        <v>0</v>
      </c>
      <c r="X3774" s="13">
        <v>8.8719999999999999</v>
      </c>
      <c r="Y3774" s="13">
        <f>(X3774-U3774)/U3774*100</f>
        <v>0.99032441661923454</v>
      </c>
      <c r="Z3774" s="14">
        <f>IF(W3774&gt;10,"NA",Y3774)</f>
        <v>0.99032441661923454</v>
      </c>
    </row>
    <row r="3775" spans="1:26" ht="19" x14ac:dyDescent="0.25">
      <c r="A3775" s="23">
        <v>3774</v>
      </c>
      <c r="B3775" s="5" t="s">
        <v>0</v>
      </c>
      <c r="C3775" s="3" t="s">
        <v>51</v>
      </c>
      <c r="D3775" s="3" t="s">
        <v>51</v>
      </c>
      <c r="E3775" s="3" t="s">
        <v>47</v>
      </c>
      <c r="F3775" s="3" t="s">
        <v>18</v>
      </c>
      <c r="G3775" s="3">
        <v>57</v>
      </c>
      <c r="H3775" s="3" t="s">
        <v>9</v>
      </c>
      <c r="I3775" s="3" t="s">
        <v>56</v>
      </c>
      <c r="J3775" s="3">
        <v>122</v>
      </c>
      <c r="K3775" s="3">
        <v>240</v>
      </c>
      <c r="L3775" s="3">
        <v>0</v>
      </c>
      <c r="M3775" s="4">
        <f>PI()*(K3775/2)^2/1000+PI()*(L3775/2)^2/1000</f>
        <v>45.238934211693021</v>
      </c>
      <c r="N3775" s="33">
        <v>0</v>
      </c>
      <c r="O3775" s="3">
        <v>12</v>
      </c>
      <c r="P3775" s="6">
        <v>3.9689999999999999</v>
      </c>
      <c r="Q3775" s="6">
        <v>5.165</v>
      </c>
      <c r="R3775" s="6">
        <v>5.032</v>
      </c>
      <c r="S3775" s="6">
        <v>0</v>
      </c>
      <c r="T3775" s="6">
        <f>R3775-S3775</f>
        <v>5.032</v>
      </c>
      <c r="U3775" s="6">
        <v>5.032</v>
      </c>
      <c r="V3775" s="6">
        <f>U3775-S3775</f>
        <v>5.032</v>
      </c>
      <c r="W3775" s="6">
        <f>100 - (1 - (((U3775-T3775)/U3775)+(S3775/T3775)))*100</f>
        <v>0</v>
      </c>
      <c r="X3775" s="13">
        <v>5.09</v>
      </c>
      <c r="Y3775" s="13">
        <f>(X3775-U3775)/U3775*100</f>
        <v>1.1526232114467374</v>
      </c>
      <c r="Z3775" s="14">
        <f>IF(W3775&gt;10,"NA",Y3775)</f>
        <v>1.1526232114467374</v>
      </c>
    </row>
    <row r="3776" spans="1:26" ht="19" x14ac:dyDescent="0.25">
      <c r="A3776" s="23">
        <v>3775</v>
      </c>
      <c r="B3776" s="5" t="s">
        <v>0</v>
      </c>
      <c r="C3776" s="3" t="s">
        <v>51</v>
      </c>
      <c r="D3776" s="3" t="s">
        <v>51</v>
      </c>
      <c r="E3776" s="3" t="s">
        <v>47</v>
      </c>
      <c r="F3776" s="3" t="s">
        <v>18</v>
      </c>
      <c r="G3776" s="3">
        <v>57</v>
      </c>
      <c r="H3776" s="3" t="s">
        <v>9</v>
      </c>
      <c r="I3776" s="3" t="s">
        <v>56</v>
      </c>
      <c r="J3776" s="3">
        <v>122</v>
      </c>
      <c r="K3776" s="3">
        <v>240</v>
      </c>
      <c r="L3776" s="3">
        <v>0</v>
      </c>
      <c r="M3776" s="4">
        <f>PI()*(K3776/2)^2/1000+PI()*(L3776/2)^2/1000</f>
        <v>45.238934211693021</v>
      </c>
      <c r="N3776" s="33">
        <v>0</v>
      </c>
      <c r="O3776" s="3">
        <v>13</v>
      </c>
      <c r="P3776" s="6">
        <v>4.9470000000000001</v>
      </c>
      <c r="Q3776" s="6">
        <v>10.143000000000001</v>
      </c>
      <c r="R3776" s="6">
        <v>9.984</v>
      </c>
      <c r="S3776" s="6">
        <v>0</v>
      </c>
      <c r="T3776" s="6">
        <f>R3776-S3776</f>
        <v>9.984</v>
      </c>
      <c r="U3776" s="6">
        <v>10.002000000000001</v>
      </c>
      <c r="V3776" s="6">
        <f>U3776-S3776</f>
        <v>10.002000000000001</v>
      </c>
      <c r="W3776" s="6">
        <f>100 - (1 - (((U3776-T3776)/U3776)+(S3776/T3776)))*100</f>
        <v>0.17996400719856354</v>
      </c>
      <c r="X3776" s="13">
        <v>10.125</v>
      </c>
      <c r="Y3776" s="13">
        <f>(X3776-U3776)/U3776*100</f>
        <v>1.2297540491901551</v>
      </c>
      <c r="Z3776" s="14">
        <f>IF(W3776&gt;10,"NA",Y3776)</f>
        <v>1.2297540491901551</v>
      </c>
    </row>
    <row r="3777" spans="1:26" ht="19" x14ac:dyDescent="0.25">
      <c r="A3777" s="23">
        <v>3776</v>
      </c>
      <c r="B3777" s="5" t="s">
        <v>0</v>
      </c>
      <c r="C3777" s="3" t="s">
        <v>51</v>
      </c>
      <c r="D3777" s="3" t="s">
        <v>51</v>
      </c>
      <c r="E3777" s="3" t="s">
        <v>47</v>
      </c>
      <c r="F3777" s="3" t="s">
        <v>18</v>
      </c>
      <c r="G3777" s="3">
        <v>57</v>
      </c>
      <c r="H3777" s="3" t="s">
        <v>17</v>
      </c>
      <c r="I3777" s="3" t="s">
        <v>56</v>
      </c>
      <c r="J3777" s="3">
        <v>122</v>
      </c>
      <c r="K3777" s="3">
        <v>240</v>
      </c>
      <c r="L3777" s="3">
        <v>0</v>
      </c>
      <c r="M3777" s="4">
        <f>PI()*(K3777/2)^2/1000+PI()*(L3777/2)^2/1000</f>
        <v>45.238934211693021</v>
      </c>
      <c r="N3777" s="33">
        <v>0</v>
      </c>
      <c r="O3777" s="3">
        <v>1</v>
      </c>
      <c r="P3777" s="6">
        <v>8.2739999999999991</v>
      </c>
      <c r="Q3777" s="6">
        <v>20.577999999999999</v>
      </c>
      <c r="R3777" s="6">
        <v>20.332999999999998</v>
      </c>
      <c r="S3777" s="6">
        <v>0</v>
      </c>
      <c r="T3777" s="6">
        <f>R3777-S3777</f>
        <v>20.332999999999998</v>
      </c>
      <c r="U3777" s="6">
        <f>T3777</f>
        <v>20.332999999999998</v>
      </c>
      <c r="V3777" s="6">
        <f>U3777-S3777</f>
        <v>20.332999999999998</v>
      </c>
      <c r="W3777" s="6">
        <f>100 - (1 - (((U3777-T3777)/U3777)+(S3777/T3777)))*100</f>
        <v>0</v>
      </c>
      <c r="X3777" s="13">
        <v>20.474</v>
      </c>
      <c r="Y3777" s="13">
        <f>(X3777-U3777)/U3777*100</f>
        <v>0.69345399104904248</v>
      </c>
      <c r="Z3777" s="14">
        <f>IF(W3777&gt;10,"NA",Y3777)</f>
        <v>0.69345399104904248</v>
      </c>
    </row>
    <row r="3778" spans="1:26" ht="19" x14ac:dyDescent="0.25">
      <c r="A3778" s="23">
        <v>3777</v>
      </c>
      <c r="B3778" s="5" t="s">
        <v>0</v>
      </c>
      <c r="C3778" s="3" t="s">
        <v>51</v>
      </c>
      <c r="D3778" s="3" t="s">
        <v>51</v>
      </c>
      <c r="E3778" s="3" t="s">
        <v>47</v>
      </c>
      <c r="F3778" s="3" t="s">
        <v>18</v>
      </c>
      <c r="G3778" s="3">
        <v>57</v>
      </c>
      <c r="H3778" s="3" t="s">
        <v>17</v>
      </c>
      <c r="I3778" s="3" t="s">
        <v>56</v>
      </c>
      <c r="J3778" s="3">
        <v>122</v>
      </c>
      <c r="K3778" s="3">
        <v>240</v>
      </c>
      <c r="L3778" s="3">
        <v>0</v>
      </c>
      <c r="M3778" s="4">
        <f>PI()*(K3778/2)^2/1000+PI()*(L3778/2)^2/1000</f>
        <v>45.238934211693021</v>
      </c>
      <c r="N3778" s="33">
        <v>0</v>
      </c>
      <c r="O3778" s="3">
        <v>2</v>
      </c>
      <c r="P3778" s="6">
        <v>7.0910000000000002</v>
      </c>
      <c r="Q3778" s="6">
        <v>11.055</v>
      </c>
      <c r="R3778" s="6">
        <v>10.824999999999999</v>
      </c>
      <c r="S3778" s="6">
        <v>0</v>
      </c>
      <c r="T3778" s="6">
        <f>R3778-S3778</f>
        <v>10.824999999999999</v>
      </c>
      <c r="U3778" s="6">
        <v>14.074</v>
      </c>
      <c r="V3778" s="6">
        <f>U3778-S3778</f>
        <v>14.074</v>
      </c>
      <c r="W3778" s="6">
        <f>100 - (1 - (((U3778-T3778)/U3778)+(S3778/T3778)))*100</f>
        <v>23.085121500639488</v>
      </c>
      <c r="X3778" s="13">
        <v>14.166</v>
      </c>
      <c r="Y3778" s="13">
        <f>(X3778-U3778)/U3778*100</f>
        <v>0.65368765098764059</v>
      </c>
      <c r="Z3778" s="14" t="str">
        <f>IF(W3778&gt;10,"NA",Y3778)</f>
        <v>NA</v>
      </c>
    </row>
    <row r="3779" spans="1:26" ht="19" x14ac:dyDescent="0.25">
      <c r="A3779" s="23">
        <v>3778</v>
      </c>
      <c r="B3779" s="5" t="s">
        <v>0</v>
      </c>
      <c r="C3779" s="3" t="s">
        <v>51</v>
      </c>
      <c r="D3779" s="3" t="s">
        <v>51</v>
      </c>
      <c r="E3779" s="3" t="s">
        <v>47</v>
      </c>
      <c r="F3779" s="3" t="s">
        <v>18</v>
      </c>
      <c r="G3779" s="3">
        <v>57</v>
      </c>
      <c r="H3779" s="3" t="s">
        <v>17</v>
      </c>
      <c r="I3779" s="3" t="s">
        <v>56</v>
      </c>
      <c r="J3779" s="3">
        <v>122</v>
      </c>
      <c r="K3779" s="3">
        <v>240</v>
      </c>
      <c r="L3779" s="3">
        <v>0</v>
      </c>
      <c r="M3779" s="4">
        <f>PI()*(K3779/2)^2/1000+PI()*(L3779/2)^2/1000</f>
        <v>45.238934211693021</v>
      </c>
      <c r="N3779" s="33">
        <v>0</v>
      </c>
      <c r="O3779" s="3">
        <v>3</v>
      </c>
      <c r="P3779" s="6">
        <v>7.0179999999999998</v>
      </c>
      <c r="Q3779" s="6">
        <v>16.835999999999999</v>
      </c>
      <c r="R3779" s="6">
        <v>16.556999999999999</v>
      </c>
      <c r="S3779" s="6">
        <v>0</v>
      </c>
      <c r="T3779" s="6">
        <f>R3779-S3779</f>
        <v>16.556999999999999</v>
      </c>
      <c r="U3779" s="6">
        <f>T3779</f>
        <v>16.556999999999999</v>
      </c>
      <c r="V3779" s="6">
        <f>U3779-S3779</f>
        <v>16.556999999999999</v>
      </c>
      <c r="W3779" s="6">
        <f>100 - (1 - (((U3779-T3779)/U3779)+(S3779/T3779)))*100</f>
        <v>0</v>
      </c>
      <c r="X3779" s="13">
        <v>16.686</v>
      </c>
      <c r="Y3779" s="13">
        <f>(X3779-U3779)/U3779*100</f>
        <v>0.77912665337924358</v>
      </c>
      <c r="Z3779" s="14">
        <f>IF(W3779&gt;10,"NA",Y3779)</f>
        <v>0.77912665337924358</v>
      </c>
    </row>
    <row r="3780" spans="1:26" ht="19" x14ac:dyDescent="0.25">
      <c r="A3780" s="23">
        <v>3779</v>
      </c>
      <c r="B3780" s="5" t="s">
        <v>0</v>
      </c>
      <c r="C3780" s="3" t="s">
        <v>51</v>
      </c>
      <c r="D3780" s="3" t="s">
        <v>51</v>
      </c>
      <c r="E3780" s="3" t="s">
        <v>47</v>
      </c>
      <c r="F3780" s="3" t="s">
        <v>18</v>
      </c>
      <c r="G3780" s="3">
        <v>57</v>
      </c>
      <c r="H3780" s="3" t="s">
        <v>17</v>
      </c>
      <c r="I3780" s="3" t="s">
        <v>56</v>
      </c>
      <c r="J3780" s="3">
        <v>122</v>
      </c>
      <c r="K3780" s="3">
        <v>240</v>
      </c>
      <c r="L3780" s="3">
        <v>0</v>
      </c>
      <c r="M3780" s="4">
        <f>PI()*(K3780/2)^2/1000+PI()*(L3780/2)^2/1000</f>
        <v>45.238934211693021</v>
      </c>
      <c r="N3780" s="33">
        <v>0</v>
      </c>
      <c r="O3780" s="3">
        <v>4</v>
      </c>
      <c r="P3780" s="6">
        <v>4.4960000000000004</v>
      </c>
      <c r="Q3780" s="6">
        <v>5.1070000000000002</v>
      </c>
      <c r="R3780" s="6">
        <v>4.9589999999999996</v>
      </c>
      <c r="S3780" s="6">
        <v>0</v>
      </c>
      <c r="T3780" s="6">
        <f>R3780-S3780</f>
        <v>4.9589999999999996</v>
      </c>
      <c r="U3780" s="6">
        <v>5.0110000000000001</v>
      </c>
      <c r="V3780" s="6">
        <f>U3780-S3780</f>
        <v>5.0110000000000001</v>
      </c>
      <c r="W3780" s="6">
        <f>100 - (1 - (((U3780-T3780)/U3780)+(S3780/T3780)))*100</f>
        <v>1.037717022550396</v>
      </c>
      <c r="X3780" s="13">
        <v>5.0640000000000001</v>
      </c>
      <c r="Y3780" s="13">
        <f>(X3780-U3780)/U3780*100</f>
        <v>1.0576731191378954</v>
      </c>
      <c r="Z3780" s="14">
        <f>IF(W3780&gt;10,"NA",Y3780)</f>
        <v>1.0576731191378954</v>
      </c>
    </row>
    <row r="3781" spans="1:26" ht="19" x14ac:dyDescent="0.25">
      <c r="A3781" s="23">
        <v>3780</v>
      </c>
      <c r="B3781" s="5" t="s">
        <v>0</v>
      </c>
      <c r="C3781" s="3" t="s">
        <v>51</v>
      </c>
      <c r="D3781" s="3" t="s">
        <v>51</v>
      </c>
      <c r="E3781" s="3" t="s">
        <v>47</v>
      </c>
      <c r="F3781" s="3" t="s">
        <v>18</v>
      </c>
      <c r="G3781" s="3">
        <v>57</v>
      </c>
      <c r="H3781" s="3" t="s">
        <v>17</v>
      </c>
      <c r="I3781" s="3" t="s">
        <v>56</v>
      </c>
      <c r="J3781" s="3">
        <v>122</v>
      </c>
      <c r="K3781" s="3">
        <v>240</v>
      </c>
      <c r="L3781" s="3">
        <v>0</v>
      </c>
      <c r="M3781" s="4">
        <f>PI()*(K3781/2)^2/1000+PI()*(L3781/2)^2/1000</f>
        <v>45.238934211693021</v>
      </c>
      <c r="N3781" s="33">
        <v>0</v>
      </c>
      <c r="O3781" s="3">
        <v>5</v>
      </c>
      <c r="P3781" s="6">
        <v>5.8929999999999998</v>
      </c>
      <c r="Q3781" s="6">
        <v>13.874000000000001</v>
      </c>
      <c r="R3781" s="6">
        <v>13.603</v>
      </c>
      <c r="S3781" s="6">
        <v>0</v>
      </c>
      <c r="T3781" s="6">
        <f>R3781-S3781</f>
        <v>13.603</v>
      </c>
      <c r="U3781" s="6">
        <f>T3781</f>
        <v>13.603</v>
      </c>
      <c r="V3781" s="6">
        <f>U3781-S3781</f>
        <v>13.603</v>
      </c>
      <c r="W3781" s="6">
        <f>100 - (1 - (((U3781-T3781)/U3781)+(S3781/T3781)))*100</f>
        <v>0</v>
      </c>
      <c r="X3781" s="13">
        <v>13.73</v>
      </c>
      <c r="Y3781" s="13">
        <f>(X3781-U3781)/U3781*100</f>
        <v>0.93361758435639686</v>
      </c>
      <c r="Z3781" s="14">
        <f>IF(W3781&gt;10,"NA",Y3781)</f>
        <v>0.93361758435639686</v>
      </c>
    </row>
    <row r="3782" spans="1:26" ht="19" x14ac:dyDescent="0.25">
      <c r="A3782" s="23">
        <v>3781</v>
      </c>
      <c r="B3782" s="5" t="s">
        <v>0</v>
      </c>
      <c r="C3782" s="3" t="s">
        <v>51</v>
      </c>
      <c r="D3782" s="3" t="s">
        <v>51</v>
      </c>
      <c r="E3782" s="3" t="s">
        <v>47</v>
      </c>
      <c r="F3782" s="3" t="s">
        <v>18</v>
      </c>
      <c r="G3782" s="3">
        <v>57</v>
      </c>
      <c r="H3782" s="3" t="s">
        <v>17</v>
      </c>
      <c r="I3782" s="3" t="s">
        <v>56</v>
      </c>
      <c r="J3782" s="3">
        <v>122</v>
      </c>
      <c r="K3782" s="3">
        <v>240</v>
      </c>
      <c r="L3782" s="3">
        <v>0</v>
      </c>
      <c r="M3782" s="4">
        <f>PI()*(K3782/2)^2/1000+PI()*(L3782/2)^2/1000</f>
        <v>45.238934211693021</v>
      </c>
      <c r="N3782" s="33">
        <v>0</v>
      </c>
      <c r="O3782" s="3">
        <v>6</v>
      </c>
      <c r="P3782" s="6">
        <v>6.3090000000000002</v>
      </c>
      <c r="Q3782" s="6">
        <v>11</v>
      </c>
      <c r="R3782" s="6">
        <v>10.791</v>
      </c>
      <c r="S3782" s="6">
        <v>0</v>
      </c>
      <c r="T3782" s="6">
        <f>R3782-S3782</f>
        <v>10.791</v>
      </c>
      <c r="U3782" s="6">
        <f>T3782</f>
        <v>10.791</v>
      </c>
      <c r="V3782" s="6">
        <f>U3782-S3782</f>
        <v>10.791</v>
      </c>
      <c r="W3782" s="6">
        <f>100 - (1 - (((U3782-T3782)/U3782)+(S3782/T3782)))*100</f>
        <v>0</v>
      </c>
      <c r="X3782" s="13">
        <v>10.923</v>
      </c>
      <c r="Y3782" s="13">
        <f>(X3782-U3782)/U3782*100</f>
        <v>1.2232415902140641</v>
      </c>
      <c r="Z3782" s="14">
        <f>IF(W3782&gt;10,"NA",Y3782)</f>
        <v>1.2232415902140641</v>
      </c>
    </row>
    <row r="3783" spans="1:26" ht="19" x14ac:dyDescent="0.25">
      <c r="A3783" s="23">
        <v>3782</v>
      </c>
      <c r="B3783" s="5" t="s">
        <v>0</v>
      </c>
      <c r="C3783" s="3" t="s">
        <v>51</v>
      </c>
      <c r="D3783" s="3" t="s">
        <v>51</v>
      </c>
      <c r="E3783" s="3" t="s">
        <v>47</v>
      </c>
      <c r="F3783" s="3" t="s">
        <v>18</v>
      </c>
      <c r="G3783" s="3">
        <v>57</v>
      </c>
      <c r="H3783" s="3" t="s">
        <v>17</v>
      </c>
      <c r="I3783" s="3" t="s">
        <v>56</v>
      </c>
      <c r="J3783" s="3">
        <v>122</v>
      </c>
      <c r="K3783" s="3">
        <v>240</v>
      </c>
      <c r="L3783" s="3">
        <v>0</v>
      </c>
      <c r="M3783" s="4">
        <f>PI()*(K3783/2)^2/1000+PI()*(L3783/2)^2/1000</f>
        <v>45.238934211693021</v>
      </c>
      <c r="N3783" s="33">
        <v>0</v>
      </c>
      <c r="O3783" s="3">
        <v>7</v>
      </c>
      <c r="P3783" s="6">
        <v>8.2449999999999992</v>
      </c>
      <c r="Q3783" s="6">
        <v>20.765000000000001</v>
      </c>
      <c r="R3783" s="6">
        <v>20.478000000000002</v>
      </c>
      <c r="S3783" s="6">
        <v>0</v>
      </c>
      <c r="T3783" s="6">
        <f>R3783-S3783</f>
        <v>20.478000000000002</v>
      </c>
      <c r="U3783" s="6">
        <f>T3783</f>
        <v>20.478000000000002</v>
      </c>
      <c r="V3783" s="6">
        <f>U3783-S3783</f>
        <v>20.478000000000002</v>
      </c>
      <c r="W3783" s="6">
        <f>100 - (1 - (((U3783-T3783)/U3783)+(S3783/T3783)))*100</f>
        <v>0</v>
      </c>
      <c r="X3783" s="13">
        <v>20.667999999999999</v>
      </c>
      <c r="Y3783" s="13">
        <f>(X3783-U3783)/U3783*100</f>
        <v>0.92782498290847593</v>
      </c>
      <c r="Z3783" s="14">
        <f>IF(W3783&gt;10,"NA",Y3783)</f>
        <v>0.92782498290847593</v>
      </c>
    </row>
    <row r="3784" spans="1:26" ht="19" x14ac:dyDescent="0.25">
      <c r="A3784" s="23">
        <v>3783</v>
      </c>
      <c r="B3784" s="5" t="s">
        <v>0</v>
      </c>
      <c r="C3784" s="3" t="s">
        <v>51</v>
      </c>
      <c r="D3784" s="3" t="s">
        <v>51</v>
      </c>
      <c r="E3784" s="3" t="s">
        <v>47</v>
      </c>
      <c r="F3784" s="3" t="s">
        <v>18</v>
      </c>
      <c r="G3784" s="3">
        <v>57</v>
      </c>
      <c r="H3784" s="3" t="s">
        <v>17</v>
      </c>
      <c r="I3784" s="3" t="s">
        <v>56</v>
      </c>
      <c r="J3784" s="3">
        <v>122</v>
      </c>
      <c r="K3784" s="3">
        <v>240</v>
      </c>
      <c r="L3784" s="3">
        <v>0</v>
      </c>
      <c r="M3784" s="4">
        <f>PI()*(K3784/2)^2/1000+PI()*(L3784/2)^2/1000</f>
        <v>45.238934211693021</v>
      </c>
      <c r="N3784" s="33">
        <v>0</v>
      </c>
      <c r="O3784" s="3">
        <v>8</v>
      </c>
      <c r="P3784" s="6">
        <v>2.1309999999999998</v>
      </c>
      <c r="Q3784" s="6">
        <v>3.2120000000000002</v>
      </c>
      <c r="R3784" s="6">
        <v>3.0830000000000002</v>
      </c>
      <c r="S3784" s="6">
        <v>0</v>
      </c>
      <c r="T3784" s="6">
        <f>R3784-S3784</f>
        <v>3.0830000000000002</v>
      </c>
      <c r="U3784" s="6">
        <f>T3784</f>
        <v>3.0830000000000002</v>
      </c>
      <c r="V3784" s="6">
        <f>U3784-S3784</f>
        <v>3.0830000000000002</v>
      </c>
      <c r="W3784" s="6">
        <f>100 - (1 - (((U3784-T3784)/U3784)+(S3784/T3784)))*100</f>
        <v>0</v>
      </c>
      <c r="X3784" s="13">
        <v>3.089</v>
      </c>
      <c r="Y3784" s="13">
        <f>(X3784-U3784)/U3784*100</f>
        <v>0.1946156341226008</v>
      </c>
      <c r="Z3784" s="14">
        <f>IF(W3784&gt;10,"NA",Y3784)</f>
        <v>0.1946156341226008</v>
      </c>
    </row>
    <row r="3785" spans="1:26" ht="19" x14ac:dyDescent="0.25">
      <c r="A3785" s="23">
        <v>3784</v>
      </c>
      <c r="B3785" s="5" t="s">
        <v>25</v>
      </c>
      <c r="C3785" s="3" t="s">
        <v>52</v>
      </c>
      <c r="D3785" s="3" t="s">
        <v>52</v>
      </c>
      <c r="E3785" s="3" t="s">
        <v>47</v>
      </c>
      <c r="F3785" s="3" t="s">
        <v>18</v>
      </c>
      <c r="G3785" s="3">
        <v>58</v>
      </c>
      <c r="H3785" s="3" t="s">
        <v>9</v>
      </c>
      <c r="I3785" s="3" t="s">
        <v>45</v>
      </c>
      <c r="J3785" s="3">
        <v>713</v>
      </c>
      <c r="K3785" s="3">
        <v>93</v>
      </c>
      <c r="L3785" s="3">
        <v>0</v>
      </c>
      <c r="M3785" s="4">
        <f>PI()*(K3785/2)^2/1000+PI()*(L3785/2)^2/1000</f>
        <v>6.79290871522453</v>
      </c>
      <c r="N3785" s="33">
        <v>0</v>
      </c>
      <c r="O3785" s="3">
        <v>1</v>
      </c>
      <c r="P3785" s="6">
        <v>5.7270000000000003</v>
      </c>
      <c r="Q3785" s="6">
        <v>9.2270000000000003</v>
      </c>
      <c r="R3785" s="6">
        <v>8.9719999999999995</v>
      </c>
      <c r="S3785" s="6">
        <v>0</v>
      </c>
      <c r="T3785" s="6">
        <f>R3785-S3785</f>
        <v>8.9719999999999995</v>
      </c>
      <c r="U3785" s="6">
        <v>8.9719999999999995</v>
      </c>
      <c r="V3785" s="6">
        <f>U3785-S3785</f>
        <v>8.9719999999999995</v>
      </c>
      <c r="W3785" s="6">
        <f>100 - (1 - (((U3785-T3785)/U3785)+(S3785/T3785)))*100</f>
        <v>0</v>
      </c>
      <c r="X3785" s="13">
        <v>9.2449999999999992</v>
      </c>
      <c r="Y3785" s="13">
        <f>(X3785-U3785)/U3785*100</f>
        <v>3.0427998216674066</v>
      </c>
      <c r="Z3785" s="14">
        <f>IF(W3785&gt;10,"NA",Y3785)</f>
        <v>3.0427998216674066</v>
      </c>
    </row>
    <row r="3786" spans="1:26" ht="19" x14ac:dyDescent="0.25">
      <c r="A3786" s="23">
        <v>3785</v>
      </c>
      <c r="B3786" s="5" t="s">
        <v>25</v>
      </c>
      <c r="C3786" s="3" t="s">
        <v>52</v>
      </c>
      <c r="D3786" s="3" t="s">
        <v>52</v>
      </c>
      <c r="E3786" s="3" t="s">
        <v>47</v>
      </c>
      <c r="F3786" s="3" t="s">
        <v>18</v>
      </c>
      <c r="G3786" s="3">
        <v>58</v>
      </c>
      <c r="H3786" s="3" t="s">
        <v>9</v>
      </c>
      <c r="I3786" s="3" t="s">
        <v>45</v>
      </c>
      <c r="J3786" s="3">
        <v>713</v>
      </c>
      <c r="K3786" s="3">
        <v>93</v>
      </c>
      <c r="L3786" s="3">
        <v>0</v>
      </c>
      <c r="M3786" s="4">
        <f>PI()*(K3786/2)^2/1000+PI()*(L3786/2)^2/1000</f>
        <v>6.79290871522453</v>
      </c>
      <c r="N3786" s="33">
        <v>0</v>
      </c>
      <c r="O3786" s="3">
        <v>2</v>
      </c>
      <c r="P3786" s="6">
        <v>4.7969999999999997</v>
      </c>
      <c r="Q3786" s="6">
        <v>6.2110000000000003</v>
      </c>
      <c r="R3786" s="6">
        <v>5.968</v>
      </c>
      <c r="S3786" s="6">
        <v>0</v>
      </c>
      <c r="T3786" s="6">
        <f>R3786-S3786</f>
        <v>5.968</v>
      </c>
      <c r="U3786" s="6">
        <v>6.468</v>
      </c>
      <c r="V3786" s="6">
        <f>U3786-S3786</f>
        <v>6.468</v>
      </c>
      <c r="W3786" s="6">
        <f>100 - (1 - (((U3786-T3786)/U3786)+(S3786/T3786)))*100</f>
        <v>7.7303648732220154</v>
      </c>
      <c r="X3786" s="13">
        <v>6.633</v>
      </c>
      <c r="Y3786" s="13">
        <f>(X3786-U3786)/U3786*100</f>
        <v>2.5510204081632657</v>
      </c>
      <c r="Z3786" s="14">
        <f>IF(W3786&gt;10,"NA",Y3786)</f>
        <v>2.5510204081632657</v>
      </c>
    </row>
    <row r="3787" spans="1:26" ht="19" x14ac:dyDescent="0.25">
      <c r="A3787" s="23">
        <v>3786</v>
      </c>
      <c r="B3787" s="5" t="s">
        <v>25</v>
      </c>
      <c r="C3787" s="3" t="s">
        <v>52</v>
      </c>
      <c r="D3787" s="3" t="s">
        <v>52</v>
      </c>
      <c r="E3787" s="3" t="s">
        <v>47</v>
      </c>
      <c r="F3787" s="3" t="s">
        <v>18</v>
      </c>
      <c r="G3787" s="3">
        <v>58</v>
      </c>
      <c r="H3787" s="3" t="s">
        <v>9</v>
      </c>
      <c r="I3787" s="3" t="s">
        <v>45</v>
      </c>
      <c r="J3787" s="3">
        <v>713</v>
      </c>
      <c r="K3787" s="3">
        <v>93</v>
      </c>
      <c r="L3787" s="3">
        <v>0</v>
      </c>
      <c r="M3787" s="4">
        <f>PI()*(K3787/2)^2/1000+PI()*(L3787/2)^2/1000</f>
        <v>6.79290871522453</v>
      </c>
      <c r="N3787" s="33">
        <v>0</v>
      </c>
      <c r="O3787" s="3">
        <v>3</v>
      </c>
      <c r="P3787" s="6">
        <v>2.9049999999999998</v>
      </c>
      <c r="Q3787" s="6">
        <v>3.198</v>
      </c>
      <c r="R3787" s="6">
        <v>3.05</v>
      </c>
      <c r="S3787" s="6">
        <v>0</v>
      </c>
      <c r="T3787" s="6">
        <f>R3787-S3787</f>
        <v>3.05</v>
      </c>
      <c r="U3787" s="6">
        <v>3.05</v>
      </c>
      <c r="V3787" s="6">
        <f>U3787-S3787</f>
        <v>3.05</v>
      </c>
      <c r="W3787" s="6">
        <f>100 - (1 - (((U3787-T3787)/U3787)+(S3787/T3787)))*100</f>
        <v>0</v>
      </c>
      <c r="X3787" s="13">
        <v>3.1560000000000001</v>
      </c>
      <c r="Y3787" s="13">
        <f>(X3787-U3787)/U3787*100</f>
        <v>3.4754098360655843</v>
      </c>
      <c r="Z3787" s="14">
        <f>IF(W3787&gt;10,"NA",Y3787)</f>
        <v>3.4754098360655843</v>
      </c>
    </row>
    <row r="3788" spans="1:26" ht="19" x14ac:dyDescent="0.25">
      <c r="A3788" s="23">
        <v>3787</v>
      </c>
      <c r="B3788" s="5" t="s">
        <v>25</v>
      </c>
      <c r="C3788" s="3" t="s">
        <v>52</v>
      </c>
      <c r="D3788" s="3" t="s">
        <v>52</v>
      </c>
      <c r="E3788" s="3" t="s">
        <v>47</v>
      </c>
      <c r="F3788" s="3" t="s">
        <v>18</v>
      </c>
      <c r="G3788" s="3">
        <v>58</v>
      </c>
      <c r="H3788" s="3" t="s">
        <v>9</v>
      </c>
      <c r="I3788" s="3" t="s">
        <v>45</v>
      </c>
      <c r="J3788" s="3">
        <v>713</v>
      </c>
      <c r="K3788" s="3">
        <v>93</v>
      </c>
      <c r="L3788" s="3">
        <v>0</v>
      </c>
      <c r="M3788" s="4">
        <f>PI()*(K3788/2)^2/1000+PI()*(L3788/2)^2/1000</f>
        <v>6.79290871522453</v>
      </c>
      <c r="N3788" s="33">
        <v>0</v>
      </c>
      <c r="O3788" s="3">
        <v>4</v>
      </c>
      <c r="P3788" s="6">
        <v>4.1230000000000002</v>
      </c>
      <c r="Q3788" s="6">
        <v>3.77</v>
      </c>
      <c r="R3788" s="6">
        <v>3.5710000000000002</v>
      </c>
      <c r="S3788" s="6">
        <v>0</v>
      </c>
      <c r="T3788" s="6">
        <f>R3788-S3788</f>
        <v>3.5710000000000002</v>
      </c>
      <c r="U3788" s="6">
        <v>5.1449999999999996</v>
      </c>
      <c r="V3788" s="6">
        <f>U3788-S3788</f>
        <v>5.1449999999999996</v>
      </c>
      <c r="W3788" s="6">
        <f>100 - (1 - (((U3788-T3788)/U3788)+(S3788/T3788)))*100</f>
        <v>30.592808551992221</v>
      </c>
      <c r="X3788" s="13">
        <v>5.218</v>
      </c>
      <c r="Y3788" s="13">
        <f>(X3788-U3788)/U3788*100</f>
        <v>1.4188532555879574</v>
      </c>
      <c r="Z3788" s="14" t="str">
        <f>IF(W3788&gt;10,"NA",Y3788)</f>
        <v>NA</v>
      </c>
    </row>
    <row r="3789" spans="1:26" ht="19" x14ac:dyDescent="0.25">
      <c r="A3789" s="23">
        <v>3788</v>
      </c>
      <c r="B3789" s="5" t="s">
        <v>25</v>
      </c>
      <c r="C3789" s="3" t="s">
        <v>52</v>
      </c>
      <c r="D3789" s="3" t="s">
        <v>52</v>
      </c>
      <c r="E3789" s="3" t="s">
        <v>47</v>
      </c>
      <c r="F3789" s="3" t="s">
        <v>18</v>
      </c>
      <c r="G3789" s="3">
        <v>58</v>
      </c>
      <c r="H3789" s="3" t="s">
        <v>9</v>
      </c>
      <c r="I3789" s="3" t="s">
        <v>45</v>
      </c>
      <c r="J3789" s="3">
        <v>713</v>
      </c>
      <c r="K3789" s="3">
        <v>93</v>
      </c>
      <c r="L3789" s="3">
        <v>0</v>
      </c>
      <c r="M3789" s="4">
        <f>PI()*(K3789/2)^2/1000+PI()*(L3789/2)^2/1000</f>
        <v>6.79290871522453</v>
      </c>
      <c r="N3789" s="33">
        <v>0</v>
      </c>
      <c r="O3789" s="3">
        <v>5</v>
      </c>
      <c r="P3789" s="6">
        <v>6.21</v>
      </c>
      <c r="Q3789" s="6">
        <v>9.2100000000000009</v>
      </c>
      <c r="R3789" s="6">
        <v>8.952</v>
      </c>
      <c r="S3789" s="6">
        <v>2.5999999999999999E-2</v>
      </c>
      <c r="T3789" s="6">
        <f>R3789-S3789</f>
        <v>8.9260000000000002</v>
      </c>
      <c r="U3789" s="6">
        <v>9.0609999999999999</v>
      </c>
      <c r="V3789" s="6">
        <f>U3789-S3789</f>
        <v>9.0350000000000001</v>
      </c>
      <c r="W3789" s="6">
        <f>100 - (1 - (((U3789-T3789)/U3789)+(S3789/T3789)))*100</f>
        <v>1.7811856666060635</v>
      </c>
      <c r="X3789" s="13">
        <v>9.407</v>
      </c>
      <c r="Y3789" s="13">
        <f>(X3789-U3789)/U3789*100</f>
        <v>3.818563072508554</v>
      </c>
      <c r="Z3789" s="14">
        <f>IF(W3789&gt;10,"NA",Y3789)</f>
        <v>3.818563072508554</v>
      </c>
    </row>
    <row r="3790" spans="1:26" ht="19" x14ac:dyDescent="0.25">
      <c r="A3790" s="23">
        <v>3789</v>
      </c>
      <c r="B3790" s="5" t="s">
        <v>25</v>
      </c>
      <c r="C3790" s="3" t="s">
        <v>52</v>
      </c>
      <c r="D3790" s="3" t="s">
        <v>52</v>
      </c>
      <c r="E3790" s="3" t="s">
        <v>47</v>
      </c>
      <c r="F3790" s="3" t="s">
        <v>18</v>
      </c>
      <c r="G3790" s="3">
        <v>58</v>
      </c>
      <c r="H3790" s="3" t="s">
        <v>9</v>
      </c>
      <c r="I3790" s="3" t="s">
        <v>45</v>
      </c>
      <c r="J3790" s="3">
        <v>713</v>
      </c>
      <c r="K3790" s="3">
        <v>93</v>
      </c>
      <c r="L3790" s="3">
        <v>0</v>
      </c>
      <c r="M3790" s="4">
        <f>PI()*(K3790/2)^2/1000+PI()*(L3790/2)^2/1000</f>
        <v>6.79290871522453</v>
      </c>
      <c r="N3790" s="33">
        <v>0</v>
      </c>
      <c r="O3790" s="3">
        <v>6</v>
      </c>
      <c r="P3790" s="6">
        <v>4.569</v>
      </c>
      <c r="Q3790" s="6">
        <v>4.6820000000000004</v>
      </c>
      <c r="R3790" s="6">
        <v>4.5609999999999999</v>
      </c>
      <c r="S3790" s="6">
        <v>0</v>
      </c>
      <c r="T3790" s="6">
        <f>R3790-S3790</f>
        <v>4.5609999999999999</v>
      </c>
      <c r="U3790" s="6">
        <v>4.63</v>
      </c>
      <c r="V3790" s="6">
        <f>U3790-S3790</f>
        <v>4.63</v>
      </c>
      <c r="W3790" s="6">
        <f>100 - (1 - (((U3790-T3790)/U3790)+(S3790/T3790)))*100</f>
        <v>1.4902807775378051</v>
      </c>
      <c r="X3790" s="13">
        <v>4.7869999999999999</v>
      </c>
      <c r="Y3790" s="13">
        <f>(X3790-U3790)/U3790*100</f>
        <v>3.3909287257019445</v>
      </c>
      <c r="Z3790" s="14">
        <f>IF(W3790&gt;10,"NA",Y3790)</f>
        <v>3.3909287257019445</v>
      </c>
    </row>
    <row r="3791" spans="1:26" ht="19" x14ac:dyDescent="0.25">
      <c r="A3791" s="23">
        <v>3790</v>
      </c>
      <c r="B3791" s="5" t="s">
        <v>25</v>
      </c>
      <c r="C3791" s="3" t="s">
        <v>52</v>
      </c>
      <c r="D3791" s="3" t="s">
        <v>52</v>
      </c>
      <c r="E3791" s="3" t="s">
        <v>47</v>
      </c>
      <c r="F3791" s="3" t="s">
        <v>18</v>
      </c>
      <c r="G3791" s="3">
        <v>58</v>
      </c>
      <c r="H3791" s="3" t="s">
        <v>9</v>
      </c>
      <c r="I3791" s="3" t="s">
        <v>45</v>
      </c>
      <c r="J3791" s="3">
        <v>713</v>
      </c>
      <c r="K3791" s="3">
        <v>93</v>
      </c>
      <c r="L3791" s="3">
        <v>0</v>
      </c>
      <c r="M3791" s="4">
        <f>PI()*(K3791/2)^2/1000+PI()*(L3791/2)^2/1000</f>
        <v>6.79290871522453</v>
      </c>
      <c r="N3791" s="33">
        <v>0</v>
      </c>
      <c r="O3791" s="3">
        <v>7</v>
      </c>
      <c r="P3791" s="6">
        <v>4.2229999999999999</v>
      </c>
      <c r="Q3791" s="6">
        <v>4.7110000000000003</v>
      </c>
      <c r="R3791" s="6">
        <v>4.6130000000000004</v>
      </c>
      <c r="S3791" s="6">
        <f>0.074+0.02</f>
        <v>9.4E-2</v>
      </c>
      <c r="T3791" s="6">
        <f>R3791-S3791</f>
        <v>4.5190000000000001</v>
      </c>
      <c r="U3791" s="6">
        <v>5.1079999999999997</v>
      </c>
      <c r="V3791" s="6">
        <f>U3791-S3791</f>
        <v>5.0139999999999993</v>
      </c>
      <c r="W3791" s="6">
        <f>100 - (1 - (((U3791-T3791)/U3791)+(S3791/T3791)))*100</f>
        <v>13.611038089763866</v>
      </c>
      <c r="X3791" s="13">
        <v>5.3630000000000004</v>
      </c>
      <c r="Y3791" s="13">
        <f>(X3791-U3791)/U3791*100</f>
        <v>4.9921691464369777</v>
      </c>
      <c r="Z3791" s="14" t="str">
        <f>IF(W3791&gt;10,"NA",Y3791)</f>
        <v>NA</v>
      </c>
    </row>
    <row r="3792" spans="1:26" ht="19" x14ac:dyDescent="0.25">
      <c r="A3792" s="23">
        <v>3791</v>
      </c>
      <c r="B3792" s="5" t="s">
        <v>25</v>
      </c>
      <c r="C3792" s="3" t="s">
        <v>52</v>
      </c>
      <c r="D3792" s="3" t="s">
        <v>52</v>
      </c>
      <c r="E3792" s="3" t="s">
        <v>47</v>
      </c>
      <c r="F3792" s="3" t="s">
        <v>18</v>
      </c>
      <c r="G3792" s="3">
        <v>58</v>
      </c>
      <c r="H3792" s="3" t="s">
        <v>17</v>
      </c>
      <c r="I3792" s="3" t="s">
        <v>45</v>
      </c>
      <c r="J3792" s="3">
        <v>713</v>
      </c>
      <c r="K3792" s="3">
        <v>93</v>
      </c>
      <c r="L3792" s="3">
        <v>0</v>
      </c>
      <c r="M3792" s="4">
        <f>PI()*(K3792/2)^2/1000+PI()*(L3792/2)^2/1000</f>
        <v>6.79290871522453</v>
      </c>
      <c r="N3792" s="33">
        <v>0</v>
      </c>
      <c r="O3792" s="3">
        <v>1</v>
      </c>
      <c r="P3792" s="6" t="s">
        <v>13</v>
      </c>
      <c r="Q3792" s="6">
        <v>1.7050000000000001</v>
      </c>
      <c r="R3792" s="6">
        <v>1.4890000000000001</v>
      </c>
      <c r="S3792" s="6">
        <v>0</v>
      </c>
      <c r="T3792" s="6">
        <f>R3792-S3792</f>
        <v>1.4890000000000001</v>
      </c>
      <c r="U3792" s="6">
        <v>3.7429999999999999</v>
      </c>
      <c r="V3792" s="6">
        <f>U3792-S3792</f>
        <v>3.7429999999999999</v>
      </c>
      <c r="W3792" s="6">
        <f>100 - (1 - (((U3792-T3792)/U3792)+(S3792/T3792)))*100</f>
        <v>60.219075607801223</v>
      </c>
      <c r="X3792" s="13">
        <v>3.7429999999999999</v>
      </c>
      <c r="Y3792" s="13">
        <f>(X3792-U3792)/U3792*100</f>
        <v>0</v>
      </c>
      <c r="Z3792" s="14" t="str">
        <f>IF(W3792&gt;10,"NA",Y3792)</f>
        <v>NA</v>
      </c>
    </row>
    <row r="3793" spans="1:26" ht="19" x14ac:dyDescent="0.25">
      <c r="A3793" s="23">
        <v>3792</v>
      </c>
      <c r="B3793" s="5" t="s">
        <v>25</v>
      </c>
      <c r="C3793" s="3" t="s">
        <v>52</v>
      </c>
      <c r="D3793" s="3" t="s">
        <v>52</v>
      </c>
      <c r="E3793" s="3" t="s">
        <v>47</v>
      </c>
      <c r="F3793" s="3" t="s">
        <v>18</v>
      </c>
      <c r="G3793" s="3">
        <v>58</v>
      </c>
      <c r="H3793" s="3" t="s">
        <v>17</v>
      </c>
      <c r="I3793" s="3" t="s">
        <v>45</v>
      </c>
      <c r="J3793" s="3">
        <v>713</v>
      </c>
      <c r="K3793" s="3">
        <v>93</v>
      </c>
      <c r="L3793" s="3">
        <v>0</v>
      </c>
      <c r="M3793" s="4">
        <f>PI()*(K3793/2)^2/1000+PI()*(L3793/2)^2/1000</f>
        <v>6.79290871522453</v>
      </c>
      <c r="N3793" s="33">
        <v>0</v>
      </c>
      <c r="O3793" s="3">
        <v>2</v>
      </c>
      <c r="P3793" s="6">
        <v>2.4449999999999998</v>
      </c>
      <c r="Q3793" s="6">
        <v>1.6990000000000001</v>
      </c>
      <c r="R3793" s="6">
        <v>1.6240000000000001</v>
      </c>
      <c r="S3793" s="6">
        <v>0</v>
      </c>
      <c r="T3793" s="6">
        <f>R3793-S3793</f>
        <v>1.6240000000000001</v>
      </c>
      <c r="U3793" s="6">
        <v>1.6519999999999999</v>
      </c>
      <c r="V3793" s="6">
        <f>U3793-S3793</f>
        <v>1.6519999999999999</v>
      </c>
      <c r="W3793" s="6">
        <f>100 - (1 - (((U3793-T3793)/U3793)+(S3793/T3793)))*100</f>
        <v>1.694915254237273</v>
      </c>
      <c r="X3793" s="13">
        <v>1.679</v>
      </c>
      <c r="Y3793" s="13">
        <f>(X3793-U3793)/U3793*100</f>
        <v>1.6343825665859648</v>
      </c>
      <c r="Z3793" s="14">
        <f>IF(W3793&gt;10,"NA",Y3793)</f>
        <v>1.6343825665859648</v>
      </c>
    </row>
    <row r="3794" spans="1:26" ht="19" x14ac:dyDescent="0.25">
      <c r="A3794" s="23">
        <v>3793</v>
      </c>
      <c r="B3794" s="5" t="s">
        <v>25</v>
      </c>
      <c r="C3794" s="3" t="s">
        <v>52</v>
      </c>
      <c r="D3794" s="3" t="s">
        <v>52</v>
      </c>
      <c r="E3794" s="3" t="s">
        <v>47</v>
      </c>
      <c r="F3794" s="3" t="s">
        <v>18</v>
      </c>
      <c r="G3794" s="3">
        <v>58</v>
      </c>
      <c r="H3794" s="3" t="s">
        <v>17</v>
      </c>
      <c r="I3794" s="3" t="s">
        <v>45</v>
      </c>
      <c r="J3794" s="3">
        <v>713</v>
      </c>
      <c r="K3794" s="3">
        <v>93</v>
      </c>
      <c r="L3794" s="3">
        <v>0</v>
      </c>
      <c r="M3794" s="4">
        <f>PI()*(K3794/2)^2/1000+PI()*(L3794/2)^2/1000</f>
        <v>6.79290871522453</v>
      </c>
      <c r="N3794" s="33">
        <v>0</v>
      </c>
      <c r="O3794" s="3">
        <v>3</v>
      </c>
      <c r="P3794" s="6">
        <v>6.5380000000000003</v>
      </c>
      <c r="Q3794" s="6">
        <v>11.23</v>
      </c>
      <c r="R3794" s="6">
        <v>10.936</v>
      </c>
      <c r="S3794" s="6">
        <v>0</v>
      </c>
      <c r="T3794" s="6">
        <f>R3794-S3794</f>
        <v>10.936</v>
      </c>
      <c r="U3794" s="6">
        <v>11.074</v>
      </c>
      <c r="V3794" s="6">
        <f>U3794-S3794</f>
        <v>11.074</v>
      </c>
      <c r="W3794" s="6">
        <f>100 - (1 - (((U3794-T3794)/U3794)+(S3794/T3794)))*100</f>
        <v>1.2461621816868416</v>
      </c>
      <c r="X3794" s="13">
        <v>11.314</v>
      </c>
      <c r="Y3794" s="13">
        <f>(X3794-U3794)/U3794*100</f>
        <v>2.1672385768466698</v>
      </c>
      <c r="Z3794" s="14">
        <f>IF(W3794&gt;10,"NA",Y3794)</f>
        <v>2.1672385768466698</v>
      </c>
    </row>
    <row r="3795" spans="1:26" ht="19" x14ac:dyDescent="0.25">
      <c r="A3795" s="23">
        <v>3794</v>
      </c>
      <c r="B3795" s="5" t="s">
        <v>25</v>
      </c>
      <c r="C3795" s="3" t="s">
        <v>52</v>
      </c>
      <c r="D3795" s="3" t="s">
        <v>52</v>
      </c>
      <c r="E3795" s="3" t="s">
        <v>47</v>
      </c>
      <c r="F3795" s="3" t="s">
        <v>18</v>
      </c>
      <c r="G3795" s="3">
        <v>58</v>
      </c>
      <c r="H3795" s="3" t="s">
        <v>17</v>
      </c>
      <c r="I3795" s="3" t="s">
        <v>45</v>
      </c>
      <c r="J3795" s="3">
        <v>713</v>
      </c>
      <c r="K3795" s="3">
        <v>93</v>
      </c>
      <c r="L3795" s="3">
        <v>0</v>
      </c>
      <c r="M3795" s="4">
        <f>PI()*(K3795/2)^2/1000+PI()*(L3795/2)^2/1000</f>
        <v>6.79290871522453</v>
      </c>
      <c r="N3795" s="33">
        <v>0</v>
      </c>
      <c r="O3795" s="3">
        <v>4</v>
      </c>
      <c r="P3795" s="6">
        <v>2.984</v>
      </c>
      <c r="Q3795" s="6">
        <v>2.5790000000000002</v>
      </c>
      <c r="R3795" s="6">
        <v>2.4550000000000001</v>
      </c>
      <c r="S3795" s="6">
        <v>0</v>
      </c>
      <c r="T3795" s="6">
        <f>R3795-S3795</f>
        <v>2.4550000000000001</v>
      </c>
      <c r="U3795" s="6">
        <v>2.4550000000000001</v>
      </c>
      <c r="V3795" s="6">
        <f>U3795-S3795</f>
        <v>2.4550000000000001</v>
      </c>
      <c r="W3795" s="6">
        <f>100 - (1 - (((U3795-T3795)/U3795)+(S3795/T3795)))*100</f>
        <v>0</v>
      </c>
      <c r="X3795" s="13">
        <v>2.5</v>
      </c>
      <c r="Y3795" s="13">
        <f>(X3795-U3795)/U3795*100</f>
        <v>1.8329938900203637</v>
      </c>
      <c r="Z3795" s="14">
        <f>IF(W3795&gt;10,"NA",Y3795)</f>
        <v>1.8329938900203637</v>
      </c>
    </row>
    <row r="3796" spans="1:26" ht="19" x14ac:dyDescent="0.25">
      <c r="A3796" s="23">
        <v>3795</v>
      </c>
      <c r="B3796" s="5" t="s">
        <v>25</v>
      </c>
      <c r="C3796" s="3" t="s">
        <v>52</v>
      </c>
      <c r="D3796" s="3" t="s">
        <v>52</v>
      </c>
      <c r="E3796" s="3" t="s">
        <v>47</v>
      </c>
      <c r="F3796" s="3" t="s">
        <v>18</v>
      </c>
      <c r="G3796" s="3">
        <v>58</v>
      </c>
      <c r="H3796" s="3" t="s">
        <v>17</v>
      </c>
      <c r="I3796" s="3" t="s">
        <v>45</v>
      </c>
      <c r="J3796" s="3">
        <v>713</v>
      </c>
      <c r="K3796" s="3">
        <v>93</v>
      </c>
      <c r="L3796" s="3">
        <v>0</v>
      </c>
      <c r="M3796" s="4">
        <f>PI()*(K3796/2)^2/1000+PI()*(L3796/2)^2/1000</f>
        <v>6.79290871522453</v>
      </c>
      <c r="N3796" s="33">
        <v>0</v>
      </c>
      <c r="O3796" s="3">
        <v>5</v>
      </c>
      <c r="P3796" s="6">
        <v>5.8929999999999998</v>
      </c>
      <c r="Q3796" s="6">
        <v>8.6560000000000006</v>
      </c>
      <c r="R3796" s="6">
        <v>8.4139999999999997</v>
      </c>
      <c r="S3796" s="6">
        <v>0</v>
      </c>
      <c r="T3796" s="6">
        <f>R3796-S3796</f>
        <v>8.4139999999999997</v>
      </c>
      <c r="U3796" s="6">
        <v>8.516</v>
      </c>
      <c r="V3796" s="6">
        <f>U3796-S3796</f>
        <v>8.516</v>
      </c>
      <c r="W3796" s="6">
        <f>100 - (1 - (((U3796-T3796)/U3796)+(S3796/T3796)))*100</f>
        <v>1.1977454203851607</v>
      </c>
      <c r="X3796" s="13">
        <v>8.7219999999999995</v>
      </c>
      <c r="Y3796" s="13">
        <f>(X3796-U3796)/U3796*100</f>
        <v>2.4189760450915863</v>
      </c>
      <c r="Z3796" s="14">
        <f>IF(W3796&gt;10,"NA",Y3796)</f>
        <v>2.4189760450915863</v>
      </c>
    </row>
    <row r="3797" spans="1:26" ht="19" x14ac:dyDescent="0.25">
      <c r="A3797" s="23">
        <v>3796</v>
      </c>
      <c r="B3797" s="5" t="s">
        <v>25</v>
      </c>
      <c r="C3797" s="3" t="s">
        <v>52</v>
      </c>
      <c r="D3797" s="3" t="s">
        <v>52</v>
      </c>
      <c r="E3797" s="3" t="s">
        <v>47</v>
      </c>
      <c r="F3797" s="3" t="s">
        <v>18</v>
      </c>
      <c r="G3797" s="3">
        <v>58</v>
      </c>
      <c r="H3797" s="3" t="s">
        <v>17</v>
      </c>
      <c r="I3797" s="3" t="s">
        <v>45</v>
      </c>
      <c r="J3797" s="3">
        <v>713</v>
      </c>
      <c r="K3797" s="3">
        <v>93</v>
      </c>
      <c r="L3797" s="3">
        <v>0</v>
      </c>
      <c r="M3797" s="4">
        <f>PI()*(K3797/2)^2/1000+PI()*(L3797/2)^2/1000</f>
        <v>6.79290871522453</v>
      </c>
      <c r="N3797" s="33">
        <v>0</v>
      </c>
      <c r="O3797" s="3">
        <v>6</v>
      </c>
      <c r="P3797" s="6" t="s">
        <v>13</v>
      </c>
      <c r="Q3797" s="6">
        <v>3.7759999999999998</v>
      </c>
      <c r="R3797" s="6">
        <v>3.5110000000000001</v>
      </c>
      <c r="S3797" s="6">
        <v>0</v>
      </c>
      <c r="T3797" s="6">
        <f>R3797-S3797</f>
        <v>3.5110000000000001</v>
      </c>
      <c r="U3797" s="6">
        <v>5.92</v>
      </c>
      <c r="V3797" s="6">
        <f>U3797-S3797</f>
        <v>5.92</v>
      </c>
      <c r="W3797" s="6">
        <f>100 - (1 - (((U3797-T3797)/U3797)+(S3797/T3797)))*100</f>
        <v>40.692567567567565</v>
      </c>
      <c r="X3797" s="13">
        <v>5.992</v>
      </c>
      <c r="Y3797" s="13">
        <f>(X3797-U3797)/U3797*100</f>
        <v>1.2162162162162173</v>
      </c>
      <c r="Z3797" s="14" t="str">
        <f>IF(W3797&gt;10,"NA",Y3797)</f>
        <v>NA</v>
      </c>
    </row>
    <row r="3798" spans="1:26" ht="19" x14ac:dyDescent="0.25">
      <c r="A3798" s="23">
        <v>3797</v>
      </c>
      <c r="B3798" s="5" t="s">
        <v>25</v>
      </c>
      <c r="C3798" s="3" t="s">
        <v>52</v>
      </c>
      <c r="D3798" s="3" t="s">
        <v>52</v>
      </c>
      <c r="E3798" s="3" t="s">
        <v>47</v>
      </c>
      <c r="F3798" s="3" t="s">
        <v>18</v>
      </c>
      <c r="G3798" s="3">
        <v>58</v>
      </c>
      <c r="H3798" s="3" t="s">
        <v>17</v>
      </c>
      <c r="I3798" s="3" t="s">
        <v>45</v>
      </c>
      <c r="J3798" s="3">
        <v>713</v>
      </c>
      <c r="K3798" s="3">
        <v>93</v>
      </c>
      <c r="L3798" s="3">
        <v>0</v>
      </c>
      <c r="M3798" s="4">
        <f>PI()*(K3798/2)^2/1000+PI()*(L3798/2)^2/1000</f>
        <v>6.79290871522453</v>
      </c>
      <c r="N3798" s="33">
        <v>0</v>
      </c>
      <c r="O3798" s="3">
        <v>7</v>
      </c>
      <c r="P3798" s="6">
        <v>3.8130000000000002</v>
      </c>
      <c r="Q3798" s="6">
        <v>3.843</v>
      </c>
      <c r="R3798" s="6">
        <v>3.669</v>
      </c>
      <c r="S3798" s="6">
        <v>0</v>
      </c>
      <c r="T3798" s="6">
        <f>R3798-S3798</f>
        <v>3.669</v>
      </c>
      <c r="U3798" s="6">
        <v>3.669</v>
      </c>
      <c r="V3798" s="6">
        <f>U3798-S3798</f>
        <v>3.669</v>
      </c>
      <c r="W3798" s="6">
        <f>100 - (1 - (((U3798-T3798)/U3798)+(S3798/T3798)))*100</f>
        <v>0</v>
      </c>
      <c r="X3798" s="13">
        <v>3.7090000000000001</v>
      </c>
      <c r="Y3798" s="13">
        <f>(X3798-U3798)/U3798*100</f>
        <v>1.0902153175252121</v>
      </c>
      <c r="Z3798" s="14">
        <f>IF(W3798&gt;10,"NA",Y3798)</f>
        <v>1.0902153175252121</v>
      </c>
    </row>
    <row r="3799" spans="1:26" ht="19" x14ac:dyDescent="0.25">
      <c r="A3799" s="23">
        <v>3798</v>
      </c>
      <c r="B3799" s="5" t="s">
        <v>25</v>
      </c>
      <c r="C3799" s="3" t="s">
        <v>52</v>
      </c>
      <c r="D3799" s="3" t="s">
        <v>52</v>
      </c>
      <c r="E3799" s="3" t="s">
        <v>47</v>
      </c>
      <c r="F3799" s="3" t="s">
        <v>18</v>
      </c>
      <c r="G3799" s="3">
        <v>58</v>
      </c>
      <c r="H3799" s="3" t="s">
        <v>17</v>
      </c>
      <c r="I3799" s="3" t="s">
        <v>45</v>
      </c>
      <c r="J3799" s="3">
        <v>713</v>
      </c>
      <c r="K3799" s="3">
        <v>93</v>
      </c>
      <c r="L3799" s="3">
        <v>0</v>
      </c>
      <c r="M3799" s="4">
        <f>PI()*(K3799/2)^2/1000+PI()*(L3799/2)^2/1000</f>
        <v>6.79290871522453</v>
      </c>
      <c r="N3799" s="33">
        <v>0</v>
      </c>
      <c r="O3799" s="3">
        <v>8</v>
      </c>
      <c r="P3799" s="6">
        <v>4.7830000000000004</v>
      </c>
      <c r="Q3799" s="6">
        <v>5.3179999999999996</v>
      </c>
      <c r="R3799" s="6">
        <v>5.109</v>
      </c>
      <c r="S3799" s="6">
        <v>0</v>
      </c>
      <c r="T3799" s="6">
        <f>R3799-S3799</f>
        <v>5.109</v>
      </c>
      <c r="U3799" s="6">
        <v>5.109</v>
      </c>
      <c r="V3799" s="6">
        <f>U3799-S3799</f>
        <v>5.109</v>
      </c>
      <c r="W3799" s="6">
        <f>100 - (1 - (((U3799-T3799)/U3799)+(S3799/T3799)))*100</f>
        <v>0</v>
      </c>
      <c r="X3799" s="13">
        <v>5.23</v>
      </c>
      <c r="Y3799" s="13">
        <f>(X3799-U3799)/U3799*100</f>
        <v>2.3683695439420718</v>
      </c>
      <c r="Z3799" s="14">
        <f>IF(W3799&gt;10,"NA",Y3799)</f>
        <v>2.3683695439420718</v>
      </c>
    </row>
    <row r="3800" spans="1:26" ht="19" x14ac:dyDescent="0.25">
      <c r="A3800" s="23">
        <v>3799</v>
      </c>
      <c r="B3800" s="5" t="s">
        <v>25</v>
      </c>
      <c r="C3800" s="3" t="s">
        <v>52</v>
      </c>
      <c r="D3800" s="3" t="s">
        <v>52</v>
      </c>
      <c r="E3800" s="3" t="s">
        <v>47</v>
      </c>
      <c r="F3800" s="3" t="s">
        <v>18</v>
      </c>
      <c r="G3800" s="3">
        <v>58</v>
      </c>
      <c r="H3800" s="3" t="s">
        <v>17</v>
      </c>
      <c r="I3800" s="3" t="s">
        <v>45</v>
      </c>
      <c r="J3800" s="3">
        <v>713</v>
      </c>
      <c r="K3800" s="3">
        <v>93</v>
      </c>
      <c r="L3800" s="3">
        <v>0</v>
      </c>
      <c r="M3800" s="4">
        <f>PI()*(K3800/2)^2/1000+PI()*(L3800/2)^2/1000</f>
        <v>6.79290871522453</v>
      </c>
      <c r="N3800" s="33">
        <v>0</v>
      </c>
      <c r="O3800" s="3">
        <v>9</v>
      </c>
      <c r="P3800" s="6">
        <v>6.4390000000000001</v>
      </c>
      <c r="Q3800" s="6">
        <v>11.103</v>
      </c>
      <c r="R3800" s="6">
        <v>10.756</v>
      </c>
      <c r="S3800" s="6">
        <v>0</v>
      </c>
      <c r="T3800" s="6">
        <f>R3800-S3800</f>
        <v>10.756</v>
      </c>
      <c r="U3800" s="6">
        <v>10.811</v>
      </c>
      <c r="V3800" s="6">
        <f>U3800-S3800</f>
        <v>10.811</v>
      </c>
      <c r="W3800" s="6">
        <f>100 - (1 - (((U3800-T3800)/U3800)+(S3800/T3800)))*100</f>
        <v>0.50874109703079284</v>
      </c>
      <c r="X3800" s="13">
        <v>11.019</v>
      </c>
      <c r="Y3800" s="13">
        <f>(X3800-U3800)/U3800*100</f>
        <v>1.9239663305892163</v>
      </c>
      <c r="Z3800" s="14">
        <f>IF(W3800&gt;10,"NA",Y3800)</f>
        <v>1.9239663305892163</v>
      </c>
    </row>
    <row r="3801" spans="1:26" ht="19" x14ac:dyDescent="0.25">
      <c r="A3801" s="23">
        <v>3800</v>
      </c>
      <c r="B3801" s="5" t="s">
        <v>25</v>
      </c>
      <c r="C3801" s="3" t="s">
        <v>52</v>
      </c>
      <c r="D3801" s="3" t="s">
        <v>52</v>
      </c>
      <c r="E3801" s="3" t="s">
        <v>47</v>
      </c>
      <c r="F3801" s="3" t="s">
        <v>18</v>
      </c>
      <c r="G3801" s="3">
        <v>58</v>
      </c>
      <c r="H3801" s="3" t="s">
        <v>17</v>
      </c>
      <c r="I3801" s="3" t="s">
        <v>45</v>
      </c>
      <c r="J3801" s="3">
        <v>713</v>
      </c>
      <c r="K3801" s="3">
        <v>93</v>
      </c>
      <c r="L3801" s="3">
        <v>0</v>
      </c>
      <c r="M3801" s="4">
        <f>PI()*(K3801/2)^2/1000+PI()*(L3801/2)^2/1000</f>
        <v>6.79290871522453</v>
      </c>
      <c r="N3801" s="33">
        <v>0</v>
      </c>
      <c r="O3801" s="3">
        <v>10</v>
      </c>
      <c r="P3801" s="6">
        <v>5.6929999999999996</v>
      </c>
      <c r="Q3801" s="6">
        <v>9.9819999999999993</v>
      </c>
      <c r="R3801" s="6">
        <v>9.69</v>
      </c>
      <c r="S3801" s="6">
        <v>0</v>
      </c>
      <c r="T3801" s="6">
        <f>R3801-S3801</f>
        <v>9.69</v>
      </c>
      <c r="U3801" s="6">
        <v>9.69</v>
      </c>
      <c r="V3801" s="6">
        <f>U3801-S3801</f>
        <v>9.69</v>
      </c>
      <c r="W3801" s="6">
        <f>100 - (1 - (((U3801-T3801)/U3801)+(S3801/T3801)))*100</f>
        <v>0</v>
      </c>
      <c r="X3801" s="13">
        <v>9.8979999999999997</v>
      </c>
      <c r="Y3801" s="13">
        <f>(X3801-U3801)/U3801*100</f>
        <v>2.1465428276573806</v>
      </c>
      <c r="Z3801" s="14">
        <f>IF(W3801&gt;10,"NA",Y3801)</f>
        <v>2.1465428276573806</v>
      </c>
    </row>
    <row r="3802" spans="1:26" ht="19" x14ac:dyDescent="0.25">
      <c r="A3802" s="23">
        <v>3801</v>
      </c>
      <c r="B3802" s="5" t="s">
        <v>25</v>
      </c>
      <c r="C3802" s="3" t="s">
        <v>52</v>
      </c>
      <c r="D3802" s="3" t="s">
        <v>52</v>
      </c>
      <c r="E3802" s="3" t="s">
        <v>47</v>
      </c>
      <c r="F3802" s="3" t="s">
        <v>18</v>
      </c>
      <c r="G3802" s="3">
        <v>58</v>
      </c>
      <c r="H3802" s="3" t="s">
        <v>17</v>
      </c>
      <c r="I3802" s="3" t="s">
        <v>45</v>
      </c>
      <c r="J3802" s="3">
        <v>713</v>
      </c>
      <c r="K3802" s="3">
        <v>93</v>
      </c>
      <c r="L3802" s="3">
        <v>0</v>
      </c>
      <c r="M3802" s="4">
        <f>PI()*(K3802/2)^2/1000+PI()*(L3802/2)^2/1000</f>
        <v>6.79290871522453</v>
      </c>
      <c r="N3802" s="33">
        <v>0</v>
      </c>
      <c r="O3802" s="3">
        <v>11</v>
      </c>
      <c r="P3802" s="6">
        <v>6.5010000000000003</v>
      </c>
      <c r="Q3802" s="6">
        <v>12.103999999999999</v>
      </c>
      <c r="R3802" s="6">
        <v>11.803000000000001</v>
      </c>
      <c r="S3802" s="6">
        <v>0</v>
      </c>
      <c r="T3802" s="6">
        <f>R3802-S3802</f>
        <v>11.803000000000001</v>
      </c>
      <c r="U3802" s="6">
        <v>12.116</v>
      </c>
      <c r="V3802" s="6">
        <f>U3802-S3802</f>
        <v>12.116</v>
      </c>
      <c r="W3802" s="6">
        <f>100 - (1 - (((U3802-T3802)/U3802)+(S3802/T3802)))*100</f>
        <v>2.583360845163412</v>
      </c>
      <c r="X3802" s="13">
        <v>12.368</v>
      </c>
      <c r="Y3802" s="13">
        <f>(X3802-U3802)/U3802*100</f>
        <v>2.0798943545724717</v>
      </c>
      <c r="Z3802" s="14">
        <f>IF(W3802&gt;10,"NA",Y3802)</f>
        <v>2.0798943545724717</v>
      </c>
    </row>
    <row r="3803" spans="1:26" ht="19" x14ac:dyDescent="0.25">
      <c r="A3803" s="23">
        <v>3802</v>
      </c>
      <c r="B3803" s="5" t="s">
        <v>25</v>
      </c>
      <c r="C3803" s="3" t="s">
        <v>52</v>
      </c>
      <c r="D3803" s="3" t="s">
        <v>52</v>
      </c>
      <c r="E3803" s="3" t="s">
        <v>47</v>
      </c>
      <c r="F3803" s="3" t="s">
        <v>18</v>
      </c>
      <c r="G3803" s="3">
        <v>59</v>
      </c>
      <c r="H3803" s="3" t="s">
        <v>9</v>
      </c>
      <c r="I3803" s="3" t="s">
        <v>60</v>
      </c>
      <c r="J3803" s="3">
        <v>646</v>
      </c>
      <c r="K3803" s="3">
        <v>30</v>
      </c>
      <c r="L3803" s="3">
        <v>21</v>
      </c>
      <c r="M3803" s="4">
        <f>PI()*(K3803/2)^2/1000+PI()*(L3803/2)^2/1000</f>
        <v>1.0532189371159781</v>
      </c>
      <c r="N3803" s="33">
        <v>0</v>
      </c>
      <c r="O3803" s="3">
        <v>1</v>
      </c>
      <c r="P3803" s="6">
        <v>7.1260000000000003</v>
      </c>
      <c r="Q3803" s="6">
        <v>15.241</v>
      </c>
      <c r="R3803" s="6">
        <v>14.917</v>
      </c>
      <c r="S3803" s="6">
        <v>0</v>
      </c>
      <c r="T3803" s="6">
        <f>R3803-S3803</f>
        <v>14.917</v>
      </c>
      <c r="U3803" s="6">
        <v>15.048999999999999</v>
      </c>
      <c r="V3803" s="6">
        <f>U3803-S3803</f>
        <v>15.048999999999999</v>
      </c>
      <c r="W3803" s="6">
        <f>100 - (1 - (((U3803-T3803)/U3803)+(S3803/T3803)))*100</f>
        <v>0.8771346933351083</v>
      </c>
      <c r="X3803" s="13">
        <v>15.516999999999999</v>
      </c>
      <c r="Y3803" s="13">
        <f>(X3803-U3803)/U3803*100</f>
        <v>3.1098411854608279</v>
      </c>
      <c r="Z3803" s="14">
        <f>IF(W3803&gt;10,"NA",Y3803)</f>
        <v>3.1098411854608279</v>
      </c>
    </row>
    <row r="3804" spans="1:26" ht="19" x14ac:dyDescent="0.25">
      <c r="A3804" s="23">
        <v>3803</v>
      </c>
      <c r="B3804" s="5" t="s">
        <v>25</v>
      </c>
      <c r="C3804" s="3" t="s">
        <v>52</v>
      </c>
      <c r="D3804" s="3" t="s">
        <v>52</v>
      </c>
      <c r="E3804" s="3" t="s">
        <v>47</v>
      </c>
      <c r="F3804" s="3" t="s">
        <v>18</v>
      </c>
      <c r="G3804" s="3">
        <v>59</v>
      </c>
      <c r="H3804" s="3" t="s">
        <v>9</v>
      </c>
      <c r="I3804" s="3" t="s">
        <v>60</v>
      </c>
      <c r="J3804" s="3">
        <v>646</v>
      </c>
      <c r="K3804" s="3">
        <v>30</v>
      </c>
      <c r="L3804" s="3">
        <v>21</v>
      </c>
      <c r="M3804" s="4">
        <f>PI()*(K3804/2)^2/1000+PI()*(L3804/2)^2/1000</f>
        <v>1.0532189371159781</v>
      </c>
      <c r="N3804" s="33">
        <v>0</v>
      </c>
      <c r="O3804" s="3">
        <v>2</v>
      </c>
      <c r="P3804" s="6">
        <v>7.2670000000000003</v>
      </c>
      <c r="Q3804" s="6">
        <v>13.819000000000001</v>
      </c>
      <c r="R3804" s="6">
        <v>13.337</v>
      </c>
      <c r="S3804" s="6">
        <v>0</v>
      </c>
      <c r="T3804" s="6">
        <f>R3804-S3804</f>
        <v>13.337</v>
      </c>
      <c r="U3804" s="6">
        <v>13.337</v>
      </c>
      <c r="V3804" s="6">
        <f>U3804-S3804</f>
        <v>13.337</v>
      </c>
      <c r="W3804" s="6">
        <f>100 - (1 - (((U3804-T3804)/U3804)+(S3804/T3804)))*100</f>
        <v>0</v>
      </c>
      <c r="X3804" s="13">
        <v>13.779</v>
      </c>
      <c r="Y3804" s="13">
        <f>(X3804-U3804)/U3804*100</f>
        <v>3.3140886256279534</v>
      </c>
      <c r="Z3804" s="14">
        <f>IF(W3804&gt;10,"NA",Y3804)</f>
        <v>3.3140886256279534</v>
      </c>
    </row>
    <row r="3805" spans="1:26" ht="19" x14ac:dyDescent="0.25">
      <c r="A3805" s="23">
        <v>3804</v>
      </c>
      <c r="B3805" s="5" t="s">
        <v>25</v>
      </c>
      <c r="C3805" s="3" t="s">
        <v>52</v>
      </c>
      <c r="D3805" s="3" t="s">
        <v>52</v>
      </c>
      <c r="E3805" s="3" t="s">
        <v>47</v>
      </c>
      <c r="F3805" s="3" t="s">
        <v>18</v>
      </c>
      <c r="G3805" s="3">
        <v>59</v>
      </c>
      <c r="H3805" s="3" t="s">
        <v>9</v>
      </c>
      <c r="I3805" s="3" t="s">
        <v>60</v>
      </c>
      <c r="J3805" s="3">
        <v>646</v>
      </c>
      <c r="K3805" s="3">
        <v>30</v>
      </c>
      <c r="L3805" s="3">
        <v>21</v>
      </c>
      <c r="M3805" s="4">
        <f>PI()*(K3805/2)^2/1000+PI()*(L3805/2)^2/1000</f>
        <v>1.0532189371159781</v>
      </c>
      <c r="N3805" s="33">
        <v>0</v>
      </c>
      <c r="O3805" s="3">
        <v>3</v>
      </c>
      <c r="P3805" s="6">
        <v>7.98</v>
      </c>
      <c r="Q3805" s="6">
        <v>20.093</v>
      </c>
      <c r="R3805" s="6">
        <v>19.564</v>
      </c>
      <c r="S3805" s="6">
        <v>0</v>
      </c>
      <c r="T3805" s="6">
        <f>R3805-S3805</f>
        <v>19.564</v>
      </c>
      <c r="U3805" s="6">
        <v>19.599</v>
      </c>
      <c r="V3805" s="6">
        <f>U3805-S3805</f>
        <v>19.599</v>
      </c>
      <c r="W3805" s="6">
        <f>100 - (1 - (((U3805-T3805)/U3805)+(S3805/T3805)))*100</f>
        <v>0.17858053982345723</v>
      </c>
      <c r="X3805" s="13">
        <v>20.079000000000001</v>
      </c>
      <c r="Y3805" s="13">
        <f>(X3805-U3805)/U3805*100</f>
        <v>2.4491045461503158</v>
      </c>
      <c r="Z3805" s="14">
        <f>IF(W3805&gt;10,"NA",Y3805)</f>
        <v>2.4491045461503158</v>
      </c>
    </row>
    <row r="3806" spans="1:26" ht="19" x14ac:dyDescent="0.25">
      <c r="A3806" s="23">
        <v>3805</v>
      </c>
      <c r="B3806" s="5" t="s">
        <v>25</v>
      </c>
      <c r="C3806" s="3" t="s">
        <v>52</v>
      </c>
      <c r="D3806" s="3" t="s">
        <v>52</v>
      </c>
      <c r="E3806" s="3" t="s">
        <v>47</v>
      </c>
      <c r="F3806" s="3" t="s">
        <v>18</v>
      </c>
      <c r="G3806" s="3">
        <v>59</v>
      </c>
      <c r="H3806" s="3" t="s">
        <v>9</v>
      </c>
      <c r="I3806" s="3" t="s">
        <v>60</v>
      </c>
      <c r="J3806" s="3">
        <v>646</v>
      </c>
      <c r="K3806" s="3">
        <v>30</v>
      </c>
      <c r="L3806" s="3">
        <v>21</v>
      </c>
      <c r="M3806" s="4">
        <f>PI()*(K3806/2)^2/1000+PI()*(L3806/2)^2/1000</f>
        <v>1.0532189371159781</v>
      </c>
      <c r="N3806" s="33">
        <v>0</v>
      </c>
      <c r="O3806" s="3">
        <v>4</v>
      </c>
      <c r="P3806" s="6">
        <v>3.8849999999999998</v>
      </c>
      <c r="Q3806" s="6">
        <v>9.0399999999999991</v>
      </c>
      <c r="R3806" s="6">
        <v>8.7539999999999996</v>
      </c>
      <c r="S3806" s="6">
        <v>0</v>
      </c>
      <c r="T3806" s="6">
        <f>R3806-S3806</f>
        <v>8.7539999999999996</v>
      </c>
      <c r="U3806" s="6">
        <v>8.7539999999999996</v>
      </c>
      <c r="V3806" s="6">
        <f>U3806-S3806</f>
        <v>8.7539999999999996</v>
      </c>
      <c r="W3806" s="6">
        <f>100 - (1 - (((U3806-T3806)/U3806)+(S3806/T3806)))*100</f>
        <v>0</v>
      </c>
      <c r="X3806" s="13">
        <v>9.093</v>
      </c>
      <c r="Y3806" s="13">
        <f>(X3806-U3806)/U3806*100</f>
        <v>3.8725154215215949</v>
      </c>
      <c r="Z3806" s="14">
        <f>IF(W3806&gt;10,"NA",Y3806)</f>
        <v>3.8725154215215949</v>
      </c>
    </row>
    <row r="3807" spans="1:26" ht="19" x14ac:dyDescent="0.25">
      <c r="A3807" s="23">
        <v>3806</v>
      </c>
      <c r="B3807" s="5" t="s">
        <v>25</v>
      </c>
      <c r="C3807" s="3" t="s">
        <v>52</v>
      </c>
      <c r="D3807" s="3" t="s">
        <v>52</v>
      </c>
      <c r="E3807" s="3" t="s">
        <v>47</v>
      </c>
      <c r="F3807" s="3" t="s">
        <v>18</v>
      </c>
      <c r="G3807" s="3">
        <v>59</v>
      </c>
      <c r="H3807" s="3" t="s">
        <v>9</v>
      </c>
      <c r="I3807" s="3" t="s">
        <v>60</v>
      </c>
      <c r="J3807" s="3">
        <v>646</v>
      </c>
      <c r="K3807" s="3">
        <v>30</v>
      </c>
      <c r="L3807" s="3">
        <v>21</v>
      </c>
      <c r="M3807" s="4">
        <f>PI()*(K3807/2)^2/1000+PI()*(L3807/2)^2/1000</f>
        <v>1.0532189371159781</v>
      </c>
      <c r="N3807" s="33">
        <v>0</v>
      </c>
      <c r="O3807" s="3">
        <v>5</v>
      </c>
      <c r="P3807" s="6">
        <v>5.0810000000000004</v>
      </c>
      <c r="Q3807" s="6">
        <v>9.1289999999999996</v>
      </c>
      <c r="R3807" s="6">
        <v>8.8800000000000008</v>
      </c>
      <c r="S3807" s="6">
        <v>0</v>
      </c>
      <c r="T3807" s="6">
        <f>R3807-S3807</f>
        <v>8.8800000000000008</v>
      </c>
      <c r="U3807" s="6">
        <v>9.3620000000000001</v>
      </c>
      <c r="V3807" s="6">
        <f>U3807-S3807</f>
        <v>9.3620000000000001</v>
      </c>
      <c r="W3807" s="6">
        <f>100 - (1 - (((U3807-T3807)/U3807)+(S3807/T3807)))*100</f>
        <v>5.1484725486007079</v>
      </c>
      <c r="X3807" s="13">
        <v>9.69</v>
      </c>
      <c r="Y3807" s="13">
        <f>(X3807-U3807)/U3807*100</f>
        <v>3.5035248878444709</v>
      </c>
      <c r="Z3807" s="14">
        <f>IF(W3807&gt;10,"NA",Y3807)</f>
        <v>3.5035248878444709</v>
      </c>
    </row>
    <row r="3808" spans="1:26" ht="19" x14ac:dyDescent="0.25">
      <c r="A3808" s="23">
        <v>3807</v>
      </c>
      <c r="B3808" s="5" t="s">
        <v>25</v>
      </c>
      <c r="C3808" s="3" t="s">
        <v>52</v>
      </c>
      <c r="D3808" s="3" t="s">
        <v>52</v>
      </c>
      <c r="E3808" s="3" t="s">
        <v>47</v>
      </c>
      <c r="F3808" s="3" t="s">
        <v>18</v>
      </c>
      <c r="G3808" s="3">
        <v>59</v>
      </c>
      <c r="H3808" s="3" t="s">
        <v>9</v>
      </c>
      <c r="I3808" s="3" t="s">
        <v>60</v>
      </c>
      <c r="J3808" s="3">
        <v>646</v>
      </c>
      <c r="K3808" s="3">
        <v>30</v>
      </c>
      <c r="L3808" s="3">
        <v>21</v>
      </c>
      <c r="M3808" s="4">
        <f>PI()*(K3808/2)^2/1000+PI()*(L3808/2)^2/1000</f>
        <v>1.0532189371159781</v>
      </c>
      <c r="N3808" s="33">
        <v>0</v>
      </c>
      <c r="O3808" s="3">
        <v>6</v>
      </c>
      <c r="P3808" s="6">
        <v>5.6749999999999998</v>
      </c>
      <c r="Q3808" s="6">
        <v>7.9290000000000003</v>
      </c>
      <c r="R3808" s="6">
        <v>7.641</v>
      </c>
      <c r="S3808" s="6">
        <v>0</v>
      </c>
      <c r="T3808" s="6">
        <f>R3808-S3808</f>
        <v>7.641</v>
      </c>
      <c r="U3808" s="6">
        <v>7.8789999999999996</v>
      </c>
      <c r="V3808" s="6">
        <f>U3808-S3808</f>
        <v>7.8789999999999996</v>
      </c>
      <c r="W3808" s="6">
        <f>100 - (1 - (((U3808-T3808)/U3808)+(S3808/T3808)))*100</f>
        <v>3.0206879045564108</v>
      </c>
      <c r="X3808" s="13">
        <v>8.2140000000000004</v>
      </c>
      <c r="Y3808" s="13">
        <f>(X3808-U3808)/U3808*100</f>
        <v>4.2518086051529496</v>
      </c>
      <c r="Z3808" s="14">
        <f>IF(W3808&gt;10,"NA",Y3808)</f>
        <v>4.2518086051529496</v>
      </c>
    </row>
    <row r="3809" spans="1:26" ht="19" x14ac:dyDescent="0.25">
      <c r="A3809" s="23">
        <v>3808</v>
      </c>
      <c r="B3809" s="5" t="s">
        <v>25</v>
      </c>
      <c r="C3809" s="3" t="s">
        <v>52</v>
      </c>
      <c r="D3809" s="3" t="s">
        <v>52</v>
      </c>
      <c r="E3809" s="3" t="s">
        <v>47</v>
      </c>
      <c r="F3809" s="3" t="s">
        <v>18</v>
      </c>
      <c r="G3809" s="3">
        <v>59</v>
      </c>
      <c r="H3809" s="3" t="s">
        <v>17</v>
      </c>
      <c r="I3809" s="3" t="s">
        <v>60</v>
      </c>
      <c r="J3809" s="3">
        <v>646</v>
      </c>
      <c r="K3809" s="3">
        <v>30</v>
      </c>
      <c r="L3809" s="3">
        <v>21</v>
      </c>
      <c r="M3809" s="4">
        <f>PI()*(K3809/2)^2/1000+PI()*(L3809/2)^2/1000</f>
        <v>1.0532189371159781</v>
      </c>
      <c r="N3809" s="33">
        <v>0</v>
      </c>
      <c r="O3809" s="3">
        <v>1</v>
      </c>
      <c r="P3809" s="6">
        <v>6.181</v>
      </c>
      <c r="Q3809" s="6">
        <v>10.07</v>
      </c>
      <c r="R3809" s="6">
        <v>9.8190000000000008</v>
      </c>
      <c r="S3809" s="6">
        <v>0</v>
      </c>
      <c r="T3809" s="6">
        <f>R3809-S3809</f>
        <v>9.8190000000000008</v>
      </c>
      <c r="U3809" s="6">
        <v>9.8390000000000004</v>
      </c>
      <c r="V3809" s="6">
        <f>U3809-S3809</f>
        <v>9.8390000000000004</v>
      </c>
      <c r="W3809" s="6">
        <f>100 - (1 - (((U3809-T3809)/U3809)+(S3809/T3809)))*100</f>
        <v>0.20327269031405137</v>
      </c>
      <c r="X3809" s="13">
        <v>10.236000000000001</v>
      </c>
      <c r="Y3809" s="13">
        <f>(X3809-U3809)/U3809*100</f>
        <v>4.0349629027340201</v>
      </c>
      <c r="Z3809" s="14">
        <f>IF(W3809&gt;10,"NA",Y3809)</f>
        <v>4.0349629027340201</v>
      </c>
    </row>
    <row r="3810" spans="1:26" ht="19" x14ac:dyDescent="0.25">
      <c r="A3810" s="23">
        <v>3809</v>
      </c>
      <c r="B3810" s="5" t="s">
        <v>25</v>
      </c>
      <c r="C3810" s="3" t="s">
        <v>52</v>
      </c>
      <c r="D3810" s="3" t="s">
        <v>52</v>
      </c>
      <c r="E3810" s="3" t="s">
        <v>47</v>
      </c>
      <c r="F3810" s="3" t="s">
        <v>18</v>
      </c>
      <c r="G3810" s="3">
        <v>59</v>
      </c>
      <c r="H3810" s="3" t="s">
        <v>17</v>
      </c>
      <c r="I3810" s="3" t="s">
        <v>60</v>
      </c>
      <c r="J3810" s="3">
        <v>646</v>
      </c>
      <c r="K3810" s="3">
        <v>30</v>
      </c>
      <c r="L3810" s="3">
        <v>21</v>
      </c>
      <c r="M3810" s="4">
        <f>PI()*(K3810/2)^2/1000+PI()*(L3810/2)^2/1000</f>
        <v>1.0532189371159781</v>
      </c>
      <c r="N3810" s="33">
        <v>0</v>
      </c>
      <c r="O3810" s="3">
        <v>2</v>
      </c>
      <c r="P3810" s="6">
        <v>4.0279999999999996</v>
      </c>
      <c r="Q3810" s="6">
        <v>4.05</v>
      </c>
      <c r="R3810" s="6">
        <v>3.8330000000000002</v>
      </c>
      <c r="S3810" s="6">
        <v>0</v>
      </c>
      <c r="T3810" s="6">
        <f>R3810-S3810</f>
        <v>3.8330000000000002</v>
      </c>
      <c r="U3810" s="6">
        <v>4.5430000000000001</v>
      </c>
      <c r="V3810" s="6">
        <f>U3810-S3810</f>
        <v>4.5430000000000001</v>
      </c>
      <c r="W3810" s="6">
        <f>100 - (1 - (((U3810-T3810)/U3810)+(S3810/T3810)))*100</f>
        <v>15.628439357252915</v>
      </c>
      <c r="X3810" s="13">
        <v>4.6879999999999997</v>
      </c>
      <c r="Y3810" s="13">
        <f>(X3810-U3810)/U3810*100</f>
        <v>3.1917235307065721</v>
      </c>
      <c r="Z3810" s="14" t="str">
        <f>IF(W3810&gt;10,"NA",Y3810)</f>
        <v>NA</v>
      </c>
    </row>
    <row r="3811" spans="1:26" ht="19" x14ac:dyDescent="0.25">
      <c r="A3811" s="23">
        <v>3810</v>
      </c>
      <c r="B3811" s="5" t="s">
        <v>25</v>
      </c>
      <c r="C3811" s="3" t="s">
        <v>52</v>
      </c>
      <c r="D3811" s="3" t="s">
        <v>52</v>
      </c>
      <c r="E3811" s="3" t="s">
        <v>47</v>
      </c>
      <c r="F3811" s="3" t="s">
        <v>18</v>
      </c>
      <c r="G3811" s="3">
        <v>59</v>
      </c>
      <c r="H3811" s="3" t="s">
        <v>17</v>
      </c>
      <c r="I3811" s="3" t="s">
        <v>60</v>
      </c>
      <c r="J3811" s="3">
        <v>646</v>
      </c>
      <c r="K3811" s="3">
        <v>30</v>
      </c>
      <c r="L3811" s="3">
        <v>21</v>
      </c>
      <c r="M3811" s="4">
        <f>PI()*(K3811/2)^2/1000+PI()*(L3811/2)^2/1000</f>
        <v>1.0532189371159781</v>
      </c>
      <c r="N3811" s="33">
        <v>0</v>
      </c>
      <c r="O3811" s="3">
        <v>3</v>
      </c>
      <c r="P3811" s="6">
        <v>6.4089999999999998</v>
      </c>
      <c r="Q3811" s="6">
        <v>11.333</v>
      </c>
      <c r="R3811" s="6">
        <v>11.098000000000001</v>
      </c>
      <c r="S3811" s="6">
        <v>0</v>
      </c>
      <c r="T3811" s="6">
        <f>R3811-S3811</f>
        <v>11.098000000000001</v>
      </c>
      <c r="U3811" s="6">
        <v>11.226000000000001</v>
      </c>
      <c r="V3811" s="6">
        <f>U3811-S3811</f>
        <v>11.226000000000001</v>
      </c>
      <c r="W3811" s="6">
        <f>100 - (1 - (((U3811-T3811)/U3811)+(S3811/T3811)))*100</f>
        <v>1.1402102262604643</v>
      </c>
      <c r="X3811" s="13">
        <v>11.393000000000001</v>
      </c>
      <c r="Y3811" s="13">
        <f>(X3811-U3811)/U3811*100</f>
        <v>1.487618029574201</v>
      </c>
      <c r="Z3811" s="14">
        <f>IF(W3811&gt;10,"NA",Y3811)</f>
        <v>1.487618029574201</v>
      </c>
    </row>
    <row r="3812" spans="1:26" ht="19" x14ac:dyDescent="0.25">
      <c r="A3812" s="23">
        <v>3811</v>
      </c>
      <c r="B3812" s="5" t="s">
        <v>25</v>
      </c>
      <c r="C3812" s="3" t="s">
        <v>52</v>
      </c>
      <c r="D3812" s="3" t="s">
        <v>52</v>
      </c>
      <c r="E3812" s="3" t="s">
        <v>47</v>
      </c>
      <c r="F3812" s="3" t="s">
        <v>18</v>
      </c>
      <c r="G3812" s="3">
        <v>59</v>
      </c>
      <c r="H3812" s="3" t="s">
        <v>17</v>
      </c>
      <c r="I3812" s="3" t="s">
        <v>60</v>
      </c>
      <c r="J3812" s="3">
        <v>646</v>
      </c>
      <c r="K3812" s="3">
        <v>30</v>
      </c>
      <c r="L3812" s="3">
        <v>21</v>
      </c>
      <c r="M3812" s="4">
        <f>PI()*(K3812/2)^2/1000+PI()*(L3812/2)^2/1000</f>
        <v>1.0532189371159781</v>
      </c>
      <c r="N3812" s="33">
        <v>0</v>
      </c>
      <c r="O3812" s="3">
        <v>4</v>
      </c>
      <c r="P3812" s="6">
        <v>7.718</v>
      </c>
      <c r="Q3812" s="6">
        <v>12.39</v>
      </c>
      <c r="R3812" s="6">
        <v>12.061999999999999</v>
      </c>
      <c r="S3812" s="6">
        <v>0</v>
      </c>
      <c r="T3812" s="6">
        <f>R3812-S3812</f>
        <v>12.061999999999999</v>
      </c>
      <c r="U3812" s="6">
        <v>12.061999999999999</v>
      </c>
      <c r="V3812" s="6">
        <f>U3812-S3812</f>
        <v>12.061999999999999</v>
      </c>
      <c r="W3812" s="6">
        <f>100 - (1 - (((U3812-T3812)/U3812)+(S3812/T3812)))*100</f>
        <v>0</v>
      </c>
      <c r="X3812" s="13">
        <v>12.452</v>
      </c>
      <c r="Y3812" s="13">
        <f>(X3812-U3812)/U3812*100</f>
        <v>3.2332946443375943</v>
      </c>
      <c r="Z3812" s="14">
        <f>IF(W3812&gt;10,"NA",Y3812)</f>
        <v>3.2332946443375943</v>
      </c>
    </row>
    <row r="3813" spans="1:26" ht="19" x14ac:dyDescent="0.25">
      <c r="A3813" s="23">
        <v>3812</v>
      </c>
      <c r="B3813" s="5" t="s">
        <v>25</v>
      </c>
      <c r="C3813" s="3" t="s">
        <v>52</v>
      </c>
      <c r="D3813" s="3" t="s">
        <v>52</v>
      </c>
      <c r="E3813" s="3" t="s">
        <v>47</v>
      </c>
      <c r="F3813" s="3" t="s">
        <v>18</v>
      </c>
      <c r="G3813" s="3">
        <v>59</v>
      </c>
      <c r="H3813" s="3" t="s">
        <v>17</v>
      </c>
      <c r="I3813" s="3" t="s">
        <v>60</v>
      </c>
      <c r="J3813" s="3">
        <v>646</v>
      </c>
      <c r="K3813" s="3">
        <v>30</v>
      </c>
      <c r="L3813" s="3">
        <v>21</v>
      </c>
      <c r="M3813" s="4">
        <f>PI()*(K3813/2)^2/1000+PI()*(L3813/2)^2/1000</f>
        <v>1.0532189371159781</v>
      </c>
      <c r="N3813" s="33">
        <v>0</v>
      </c>
      <c r="O3813" s="3">
        <v>5</v>
      </c>
      <c r="P3813" s="6">
        <v>8.5190000000000001</v>
      </c>
      <c r="Q3813" s="6">
        <v>16.994</v>
      </c>
      <c r="R3813" s="6">
        <v>16.556000000000001</v>
      </c>
      <c r="S3813" s="6">
        <v>0</v>
      </c>
      <c r="T3813" s="6">
        <f>R3813-S3813</f>
        <v>16.556000000000001</v>
      </c>
      <c r="U3813" s="6">
        <v>16.556000000000001</v>
      </c>
      <c r="V3813" s="6">
        <f>U3813-S3813</f>
        <v>16.556000000000001</v>
      </c>
      <c r="W3813" s="6">
        <f>100 - (1 - (((U3813-T3813)/U3813)+(S3813/T3813)))*100</f>
        <v>0</v>
      </c>
      <c r="X3813" s="13">
        <v>16.966000000000001</v>
      </c>
      <c r="Y3813" s="13">
        <f>(X3813-U3813)/U3813*100</f>
        <v>2.4764435854071039</v>
      </c>
      <c r="Z3813" s="14">
        <f>IF(W3813&gt;10,"NA",Y3813)</f>
        <v>2.4764435854071039</v>
      </c>
    </row>
    <row r="3814" spans="1:26" ht="19" x14ac:dyDescent="0.25">
      <c r="A3814" s="23">
        <v>3813</v>
      </c>
      <c r="B3814" s="5" t="s">
        <v>25</v>
      </c>
      <c r="C3814" s="3" t="s">
        <v>52</v>
      </c>
      <c r="D3814" s="3" t="s">
        <v>52</v>
      </c>
      <c r="E3814" s="3" t="s">
        <v>47</v>
      </c>
      <c r="F3814" s="3" t="s">
        <v>18</v>
      </c>
      <c r="G3814" s="3">
        <v>59</v>
      </c>
      <c r="H3814" s="3" t="s">
        <v>17</v>
      </c>
      <c r="I3814" s="3" t="s">
        <v>60</v>
      </c>
      <c r="J3814" s="3">
        <v>646</v>
      </c>
      <c r="K3814" s="3">
        <v>30</v>
      </c>
      <c r="L3814" s="3">
        <v>21</v>
      </c>
      <c r="M3814" s="4">
        <f>PI()*(K3814/2)^2/1000+PI()*(L3814/2)^2/1000</f>
        <v>1.0532189371159781</v>
      </c>
      <c r="N3814" s="33">
        <v>0</v>
      </c>
      <c r="O3814" s="3">
        <v>6</v>
      </c>
      <c r="P3814" s="6">
        <v>5.9950000000000001</v>
      </c>
      <c r="Q3814" s="6">
        <v>10.836</v>
      </c>
      <c r="R3814" s="6">
        <v>10.502000000000001</v>
      </c>
      <c r="S3814" s="6">
        <v>0</v>
      </c>
      <c r="T3814" s="6">
        <f>R3814-S3814</f>
        <v>10.502000000000001</v>
      </c>
      <c r="U3814" s="6">
        <v>11.359</v>
      </c>
      <c r="V3814" s="6">
        <f>U3814-S3814</f>
        <v>11.359</v>
      </c>
      <c r="W3814" s="6">
        <f>100 - (1 - (((U3814-T3814)/U3814)+(S3814/T3814)))*100</f>
        <v>7.5446782287173164</v>
      </c>
      <c r="X3814" s="13">
        <v>11.491</v>
      </c>
      <c r="Y3814" s="13">
        <f>(X3814-U3814)/U3814*100</f>
        <v>1.1620741262435044</v>
      </c>
      <c r="Z3814" s="14">
        <f>IF(W3814&gt;10,"NA",Y3814)</f>
        <v>1.1620741262435044</v>
      </c>
    </row>
    <row r="3815" spans="1:26" ht="19" x14ac:dyDescent="0.25">
      <c r="A3815" s="23">
        <v>3814</v>
      </c>
      <c r="B3815" s="5" t="s">
        <v>25</v>
      </c>
      <c r="C3815" s="3" t="s">
        <v>52</v>
      </c>
      <c r="D3815" s="3" t="s">
        <v>52</v>
      </c>
      <c r="E3815" s="3" t="s">
        <v>47</v>
      </c>
      <c r="F3815" s="3" t="s">
        <v>18</v>
      </c>
      <c r="G3815" s="3">
        <v>60</v>
      </c>
      <c r="H3815" s="3" t="s">
        <v>9</v>
      </c>
      <c r="I3815" s="3" t="s">
        <v>36</v>
      </c>
      <c r="J3815" s="3">
        <v>663</v>
      </c>
      <c r="K3815" s="3">
        <v>26</v>
      </c>
      <c r="L3815" s="3">
        <v>0</v>
      </c>
      <c r="M3815" s="4">
        <f>PI()*(K3815/2)^2/1000+PI()*(L3815/2)^2/1000</f>
        <v>0.5309291584566751</v>
      </c>
      <c r="N3815" s="33">
        <v>0</v>
      </c>
      <c r="O3815" s="3">
        <v>1</v>
      </c>
      <c r="P3815" s="6">
        <v>6.3540000000000001</v>
      </c>
      <c r="Q3815" s="6">
        <v>10.093999999999999</v>
      </c>
      <c r="R3815" s="6">
        <v>9.8290000000000006</v>
      </c>
      <c r="S3815" s="6">
        <v>0</v>
      </c>
      <c r="T3815" s="6">
        <f>R3815-S3815</f>
        <v>9.8290000000000006</v>
      </c>
      <c r="U3815" s="6">
        <v>9.8719999999999999</v>
      </c>
      <c r="V3815" s="6">
        <f>U3815-S3815</f>
        <v>9.8719999999999999</v>
      </c>
      <c r="W3815" s="6">
        <f>100 - (1 - (((U3815-T3815)/U3815)+(S3815/T3815)))*100</f>
        <v>0.43557536466774138</v>
      </c>
      <c r="X3815" s="13">
        <v>10.246</v>
      </c>
      <c r="Y3815" s="13">
        <f>(X3815-U3815)/U3815*100</f>
        <v>3.7884927066450622</v>
      </c>
      <c r="Z3815" s="14">
        <f>IF(W3815&gt;10,"NA",Y3815)</f>
        <v>3.7884927066450622</v>
      </c>
    </row>
    <row r="3816" spans="1:26" ht="19" x14ac:dyDescent="0.25">
      <c r="A3816" s="23">
        <v>3815</v>
      </c>
      <c r="B3816" s="5" t="s">
        <v>25</v>
      </c>
      <c r="C3816" s="3" t="s">
        <v>52</v>
      </c>
      <c r="D3816" s="3" t="s">
        <v>52</v>
      </c>
      <c r="E3816" s="3" t="s">
        <v>47</v>
      </c>
      <c r="F3816" s="3" t="s">
        <v>18</v>
      </c>
      <c r="G3816" s="3">
        <v>60</v>
      </c>
      <c r="H3816" s="3" t="s">
        <v>9</v>
      </c>
      <c r="I3816" s="3" t="s">
        <v>36</v>
      </c>
      <c r="J3816" s="3">
        <v>663</v>
      </c>
      <c r="K3816" s="3">
        <v>26</v>
      </c>
      <c r="L3816" s="3">
        <v>0</v>
      </c>
      <c r="M3816" s="4">
        <f>PI()*(K3816/2)^2/1000+PI()*(L3816/2)^2/1000</f>
        <v>0.5309291584566751</v>
      </c>
      <c r="N3816" s="33">
        <v>0</v>
      </c>
      <c r="O3816" s="3">
        <v>2</v>
      </c>
      <c r="P3816" s="6">
        <v>5.2629999999999999</v>
      </c>
      <c r="Q3816" s="6">
        <v>5.976</v>
      </c>
      <c r="R3816" s="6">
        <v>5.78</v>
      </c>
      <c r="S3816" s="6">
        <v>0</v>
      </c>
      <c r="T3816" s="6">
        <f>R3816-S3816</f>
        <v>5.78</v>
      </c>
      <c r="U3816" s="6">
        <v>5.78</v>
      </c>
      <c r="V3816" s="6">
        <f>U3816-S3816</f>
        <v>5.78</v>
      </c>
      <c r="W3816" s="6">
        <f>100 - (1 - (((U3816-T3816)/U3816)+(S3816/T3816)))*100</f>
        <v>0</v>
      </c>
      <c r="X3816" s="13">
        <v>5.9329999999999998</v>
      </c>
      <c r="Y3816" s="13">
        <f>(X3816-U3816)/U3816*100</f>
        <v>2.6470588235294046</v>
      </c>
      <c r="Z3816" s="14">
        <f>IF(W3816&gt;10,"NA",Y3816)</f>
        <v>2.6470588235294046</v>
      </c>
    </row>
    <row r="3817" spans="1:26" ht="19" x14ac:dyDescent="0.25">
      <c r="A3817" s="23">
        <v>3816</v>
      </c>
      <c r="B3817" s="5" t="s">
        <v>25</v>
      </c>
      <c r="C3817" s="3" t="s">
        <v>52</v>
      </c>
      <c r="D3817" s="3" t="s">
        <v>52</v>
      </c>
      <c r="E3817" s="3" t="s">
        <v>47</v>
      </c>
      <c r="F3817" s="3" t="s">
        <v>18</v>
      </c>
      <c r="G3817" s="3">
        <v>60</v>
      </c>
      <c r="H3817" s="3" t="s">
        <v>9</v>
      </c>
      <c r="I3817" s="3" t="s">
        <v>36</v>
      </c>
      <c r="J3817" s="3">
        <v>663</v>
      </c>
      <c r="K3817" s="3">
        <v>26</v>
      </c>
      <c r="L3817" s="3">
        <v>0</v>
      </c>
      <c r="M3817" s="4">
        <f>PI()*(K3817/2)^2/1000+PI()*(L3817/2)^2/1000</f>
        <v>0.5309291584566751</v>
      </c>
      <c r="N3817" s="33">
        <v>0</v>
      </c>
      <c r="O3817" s="3">
        <v>3</v>
      </c>
      <c r="P3817" s="6">
        <v>6.2279999999999998</v>
      </c>
      <c r="Q3817" s="6">
        <v>9.1609999999999996</v>
      </c>
      <c r="R3817" s="6">
        <v>8.8439999999999994</v>
      </c>
      <c r="S3817" s="6">
        <v>0</v>
      </c>
      <c r="T3817" s="6">
        <f>R3817-S3817</f>
        <v>8.8439999999999994</v>
      </c>
      <c r="U3817" s="6">
        <v>9.1059999999999999</v>
      </c>
      <c r="V3817" s="6">
        <f>U3817-S3817</f>
        <v>9.1059999999999999</v>
      </c>
      <c r="W3817" s="6">
        <f>100 - (1 - (((U3817-T3817)/U3817)+(S3817/T3817)))*100</f>
        <v>2.877223808477936</v>
      </c>
      <c r="X3817" s="13">
        <v>9.3149999999999995</v>
      </c>
      <c r="Y3817" s="13">
        <f>(X3817-U3817)/U3817*100</f>
        <v>2.2951899846255177</v>
      </c>
      <c r="Z3817" s="14">
        <f>IF(W3817&gt;10,"NA",Y3817)</f>
        <v>2.2951899846255177</v>
      </c>
    </row>
    <row r="3818" spans="1:26" ht="19" x14ac:dyDescent="0.25">
      <c r="A3818" s="23">
        <v>3817</v>
      </c>
      <c r="B3818" s="5" t="s">
        <v>25</v>
      </c>
      <c r="C3818" s="3" t="s">
        <v>52</v>
      </c>
      <c r="D3818" s="3" t="s">
        <v>52</v>
      </c>
      <c r="E3818" s="3" t="s">
        <v>47</v>
      </c>
      <c r="F3818" s="3" t="s">
        <v>18</v>
      </c>
      <c r="G3818" s="3">
        <v>60</v>
      </c>
      <c r="H3818" s="3" t="s">
        <v>9</v>
      </c>
      <c r="I3818" s="3" t="s">
        <v>36</v>
      </c>
      <c r="J3818" s="3">
        <v>663</v>
      </c>
      <c r="K3818" s="3">
        <v>26</v>
      </c>
      <c r="L3818" s="3">
        <v>0</v>
      </c>
      <c r="M3818" s="4">
        <f>PI()*(K3818/2)^2/1000+PI()*(L3818/2)^2/1000</f>
        <v>0.5309291584566751</v>
      </c>
      <c r="N3818" s="33">
        <v>0</v>
      </c>
      <c r="O3818" s="3">
        <v>4</v>
      </c>
      <c r="P3818" s="6">
        <v>6.4269999999999996</v>
      </c>
      <c r="Q3818" s="6">
        <v>13.098000000000001</v>
      </c>
      <c r="R3818" s="6">
        <v>12.78</v>
      </c>
      <c r="S3818" s="6">
        <v>0</v>
      </c>
      <c r="T3818" s="6">
        <f>R3818-S3818</f>
        <v>12.78</v>
      </c>
      <c r="U3818" s="6">
        <v>13.115</v>
      </c>
      <c r="V3818" s="6">
        <f>U3818-S3818</f>
        <v>13.115</v>
      </c>
      <c r="W3818" s="6">
        <f>100 - (1 - (((U3818-T3818)/U3818)+(S3818/T3818)))*100</f>
        <v>2.5543271063667561</v>
      </c>
      <c r="X3818" s="13">
        <v>13.37</v>
      </c>
      <c r="Y3818" s="13">
        <f>(X3818-U3818)/U3818*100</f>
        <v>1.9443385436522989</v>
      </c>
      <c r="Z3818" s="14">
        <f>IF(W3818&gt;10,"NA",Y3818)</f>
        <v>1.9443385436522989</v>
      </c>
    </row>
    <row r="3819" spans="1:26" ht="19" x14ac:dyDescent="0.25">
      <c r="A3819" s="23">
        <v>3818</v>
      </c>
      <c r="B3819" s="5" t="s">
        <v>25</v>
      </c>
      <c r="C3819" s="3" t="s">
        <v>52</v>
      </c>
      <c r="D3819" s="3" t="s">
        <v>52</v>
      </c>
      <c r="E3819" s="3" t="s">
        <v>47</v>
      </c>
      <c r="F3819" s="3" t="s">
        <v>18</v>
      </c>
      <c r="G3819" s="3">
        <v>60</v>
      </c>
      <c r="H3819" s="3" t="s">
        <v>9</v>
      </c>
      <c r="I3819" s="3" t="s">
        <v>36</v>
      </c>
      <c r="J3819" s="3">
        <v>663</v>
      </c>
      <c r="K3819" s="3">
        <v>26</v>
      </c>
      <c r="L3819" s="3">
        <v>0</v>
      </c>
      <c r="M3819" s="4">
        <f>PI()*(K3819/2)^2/1000+PI()*(L3819/2)^2/1000</f>
        <v>0.5309291584566751</v>
      </c>
      <c r="N3819" s="33">
        <v>0</v>
      </c>
      <c r="O3819" s="3">
        <v>5</v>
      </c>
      <c r="P3819" s="6">
        <v>7.218</v>
      </c>
      <c r="Q3819" s="6">
        <v>15.646000000000001</v>
      </c>
      <c r="R3819" s="6">
        <v>15.356</v>
      </c>
      <c r="S3819" s="6">
        <v>0</v>
      </c>
      <c r="T3819" s="6">
        <f>R3819-S3819</f>
        <v>15.356</v>
      </c>
      <c r="U3819" s="6">
        <v>15.548</v>
      </c>
      <c r="V3819" s="6">
        <f>U3819-S3819</f>
        <v>15.548</v>
      </c>
      <c r="W3819" s="6">
        <f>100 - (1 - (((U3819-T3819)/U3819)+(S3819/T3819)))*100</f>
        <v>1.234885515821972</v>
      </c>
      <c r="X3819" s="13">
        <v>15.956</v>
      </c>
      <c r="Y3819" s="13">
        <f>(X3819-U3819)/U3819*100</f>
        <v>2.6241317211216844</v>
      </c>
      <c r="Z3819" s="14">
        <f>IF(W3819&gt;10,"NA",Y3819)</f>
        <v>2.6241317211216844</v>
      </c>
    </row>
    <row r="3820" spans="1:26" ht="19" x14ac:dyDescent="0.25">
      <c r="A3820" s="23">
        <v>3819</v>
      </c>
      <c r="B3820" s="5" t="s">
        <v>25</v>
      </c>
      <c r="C3820" s="3" t="s">
        <v>52</v>
      </c>
      <c r="D3820" s="3" t="s">
        <v>52</v>
      </c>
      <c r="E3820" s="3" t="s">
        <v>47</v>
      </c>
      <c r="F3820" s="3" t="s">
        <v>18</v>
      </c>
      <c r="G3820" s="3">
        <v>60</v>
      </c>
      <c r="H3820" s="3" t="s">
        <v>9</v>
      </c>
      <c r="I3820" s="3" t="s">
        <v>36</v>
      </c>
      <c r="J3820" s="3">
        <v>663</v>
      </c>
      <c r="K3820" s="3">
        <v>26</v>
      </c>
      <c r="L3820" s="3">
        <v>0</v>
      </c>
      <c r="M3820" s="4">
        <f>PI()*(K3820/2)^2/1000+PI()*(L3820/2)^2/1000</f>
        <v>0.5309291584566751</v>
      </c>
      <c r="N3820" s="33">
        <v>0</v>
      </c>
      <c r="O3820" s="3">
        <v>6</v>
      </c>
      <c r="P3820" s="6">
        <v>6.96</v>
      </c>
      <c r="Q3820" s="6">
        <v>13.768000000000001</v>
      </c>
      <c r="R3820" s="6">
        <v>13.435</v>
      </c>
      <c r="S3820" s="6">
        <v>0</v>
      </c>
      <c r="T3820" s="6">
        <f>R3820-S3820</f>
        <v>13.435</v>
      </c>
      <c r="U3820" s="6">
        <v>13.815</v>
      </c>
      <c r="V3820" s="6">
        <f>U3820-S3820</f>
        <v>13.815</v>
      </c>
      <c r="W3820" s="6">
        <f>100 - (1 - (((U3820-T3820)/U3820)+(S3820/T3820)))*100</f>
        <v>2.7506333695258718</v>
      </c>
      <c r="X3820" s="13">
        <v>14.161</v>
      </c>
      <c r="Y3820" s="13">
        <f>(X3820-U3820)/U3820*100</f>
        <v>2.504524068041984</v>
      </c>
      <c r="Z3820" s="14">
        <f>IF(W3820&gt;10,"NA",Y3820)</f>
        <v>2.504524068041984</v>
      </c>
    </row>
    <row r="3821" spans="1:26" ht="19" x14ac:dyDescent="0.25">
      <c r="A3821" s="23">
        <v>3820</v>
      </c>
      <c r="B3821" s="5" t="s">
        <v>25</v>
      </c>
      <c r="C3821" s="3" t="s">
        <v>52</v>
      </c>
      <c r="D3821" s="3" t="s">
        <v>52</v>
      </c>
      <c r="E3821" s="3" t="s">
        <v>47</v>
      </c>
      <c r="F3821" s="3" t="s">
        <v>18</v>
      </c>
      <c r="G3821" s="3">
        <v>60</v>
      </c>
      <c r="H3821" s="3" t="s">
        <v>9</v>
      </c>
      <c r="I3821" s="3" t="s">
        <v>36</v>
      </c>
      <c r="J3821" s="3">
        <v>663</v>
      </c>
      <c r="K3821" s="3">
        <v>26</v>
      </c>
      <c r="L3821" s="3">
        <v>0</v>
      </c>
      <c r="M3821" s="4">
        <f>PI()*(K3821/2)^2/1000+PI()*(L3821/2)^2/1000</f>
        <v>0.5309291584566751</v>
      </c>
      <c r="N3821" s="33">
        <v>0</v>
      </c>
      <c r="O3821" s="3">
        <v>7</v>
      </c>
      <c r="P3821" s="6">
        <v>7.5750000000000002</v>
      </c>
      <c r="Q3821" s="6">
        <v>15.957000000000001</v>
      </c>
      <c r="R3821" s="6">
        <v>15.605</v>
      </c>
      <c r="S3821" s="6">
        <v>0</v>
      </c>
      <c r="T3821" s="6">
        <f>R3821-S3821</f>
        <v>15.605</v>
      </c>
      <c r="U3821" s="6">
        <v>15.861000000000001</v>
      </c>
      <c r="V3821" s="6">
        <f>U3821-S3821</f>
        <v>15.861000000000001</v>
      </c>
      <c r="W3821" s="6">
        <f>100 - (1 - (((U3821-T3821)/U3821)+(S3821/T3821)))*100</f>
        <v>1.6140218145135918</v>
      </c>
      <c r="X3821" s="13">
        <v>16.311</v>
      </c>
      <c r="Y3821" s="13">
        <f>(X3821-U3821)/U3821*100</f>
        <v>2.8371477208246598</v>
      </c>
      <c r="Z3821" s="14">
        <f>IF(W3821&gt;10,"NA",Y3821)</f>
        <v>2.8371477208246598</v>
      </c>
    </row>
    <row r="3822" spans="1:26" ht="19" x14ac:dyDescent="0.25">
      <c r="A3822" s="23">
        <v>3821</v>
      </c>
      <c r="B3822" s="5" t="s">
        <v>25</v>
      </c>
      <c r="C3822" s="3" t="s">
        <v>52</v>
      </c>
      <c r="D3822" s="3" t="s">
        <v>52</v>
      </c>
      <c r="E3822" s="3" t="s">
        <v>47</v>
      </c>
      <c r="F3822" s="3" t="s">
        <v>18</v>
      </c>
      <c r="G3822" s="3">
        <v>60</v>
      </c>
      <c r="H3822" s="3" t="s">
        <v>9</v>
      </c>
      <c r="I3822" s="3" t="s">
        <v>36</v>
      </c>
      <c r="J3822" s="3">
        <v>663</v>
      </c>
      <c r="K3822" s="3">
        <v>26</v>
      </c>
      <c r="L3822" s="3">
        <v>0</v>
      </c>
      <c r="M3822" s="4">
        <f>PI()*(K3822/2)^2/1000+PI()*(L3822/2)^2/1000</f>
        <v>0.5309291584566751</v>
      </c>
      <c r="N3822" s="33">
        <v>0</v>
      </c>
      <c r="O3822" s="3">
        <v>8</v>
      </c>
      <c r="P3822" s="6">
        <v>7.1559999999999997</v>
      </c>
      <c r="Q3822" s="6">
        <v>15.378</v>
      </c>
      <c r="R3822" s="6">
        <v>15.036</v>
      </c>
      <c r="S3822" s="6">
        <v>0</v>
      </c>
      <c r="T3822" s="6">
        <f>R3822-S3822</f>
        <v>15.036</v>
      </c>
      <c r="U3822" s="6">
        <v>15.179</v>
      </c>
      <c r="V3822" s="6">
        <f>U3822-S3822</f>
        <v>15.179</v>
      </c>
      <c r="W3822" s="6">
        <f>100 - (1 - (((U3822-T3822)/U3822)+(S3822/T3822)))*100</f>
        <v>0.9420910468410284</v>
      </c>
      <c r="X3822" s="13">
        <v>15.682</v>
      </c>
      <c r="Y3822" s="13">
        <f>(X3822-U3822)/U3822*100</f>
        <v>3.3137887871401284</v>
      </c>
      <c r="Z3822" s="14">
        <f>IF(W3822&gt;10,"NA",Y3822)</f>
        <v>3.3137887871401284</v>
      </c>
    </row>
    <row r="3823" spans="1:26" ht="19" x14ac:dyDescent="0.25">
      <c r="A3823" s="23">
        <v>3822</v>
      </c>
      <c r="B3823" s="5" t="s">
        <v>25</v>
      </c>
      <c r="C3823" s="3" t="s">
        <v>52</v>
      </c>
      <c r="D3823" s="3" t="s">
        <v>52</v>
      </c>
      <c r="E3823" s="3" t="s">
        <v>47</v>
      </c>
      <c r="F3823" s="3" t="s">
        <v>18</v>
      </c>
      <c r="G3823" s="3">
        <v>60</v>
      </c>
      <c r="H3823" s="3" t="s">
        <v>9</v>
      </c>
      <c r="I3823" s="3" t="s">
        <v>36</v>
      </c>
      <c r="J3823" s="3">
        <v>663</v>
      </c>
      <c r="K3823" s="3">
        <v>26</v>
      </c>
      <c r="L3823" s="3">
        <v>0</v>
      </c>
      <c r="M3823" s="4">
        <f>PI()*(K3823/2)^2/1000+PI()*(L3823/2)^2/1000</f>
        <v>0.5309291584566751</v>
      </c>
      <c r="N3823" s="33">
        <v>0</v>
      </c>
      <c r="O3823" s="3">
        <v>9</v>
      </c>
      <c r="P3823" s="6">
        <v>6.8630000000000004</v>
      </c>
      <c r="Q3823" s="6">
        <v>12.643000000000001</v>
      </c>
      <c r="R3823" s="6">
        <v>12.342000000000001</v>
      </c>
      <c r="S3823" s="6">
        <v>0</v>
      </c>
      <c r="T3823" s="6">
        <f>R3823-S3823</f>
        <v>12.342000000000001</v>
      </c>
      <c r="U3823" s="6">
        <v>12.395</v>
      </c>
      <c r="V3823" s="6">
        <f>U3823-S3823</f>
        <v>12.395</v>
      </c>
      <c r="W3823" s="6">
        <f>100 - (1 - (((U3823-T3823)/U3823)+(S3823/T3823)))*100</f>
        <v>0.42759177087535249</v>
      </c>
      <c r="X3823" s="13">
        <v>12.699</v>
      </c>
      <c r="Y3823" s="13">
        <f>(X3823-U3823)/U3823*100</f>
        <v>2.4526018555869324</v>
      </c>
      <c r="Z3823" s="14">
        <f>IF(W3823&gt;10,"NA",Y3823)</f>
        <v>2.4526018555869324</v>
      </c>
    </row>
    <row r="3824" spans="1:26" ht="19" x14ac:dyDescent="0.25">
      <c r="A3824" s="23">
        <v>3823</v>
      </c>
      <c r="B3824" s="5" t="s">
        <v>25</v>
      </c>
      <c r="C3824" s="3" t="s">
        <v>52</v>
      </c>
      <c r="D3824" s="3" t="s">
        <v>52</v>
      </c>
      <c r="E3824" s="3" t="s">
        <v>47</v>
      </c>
      <c r="F3824" s="3" t="s">
        <v>18</v>
      </c>
      <c r="G3824" s="3">
        <v>60</v>
      </c>
      <c r="H3824" s="3" t="s">
        <v>17</v>
      </c>
      <c r="I3824" s="3" t="s">
        <v>36</v>
      </c>
      <c r="J3824" s="3">
        <v>663</v>
      </c>
      <c r="K3824" s="3">
        <v>26</v>
      </c>
      <c r="L3824" s="3">
        <v>0</v>
      </c>
      <c r="M3824" s="4">
        <f>PI()*(K3824/2)^2/1000+PI()*(L3824/2)^2/1000</f>
        <v>0.5309291584566751</v>
      </c>
      <c r="N3824" s="33">
        <v>0</v>
      </c>
      <c r="O3824" s="3">
        <v>1</v>
      </c>
      <c r="P3824" s="6" t="s">
        <v>13</v>
      </c>
      <c r="Q3824" s="6">
        <v>7.9509999999999996</v>
      </c>
      <c r="R3824" s="6">
        <v>7.6719999999999997</v>
      </c>
      <c r="S3824" s="6">
        <v>0</v>
      </c>
      <c r="T3824" s="6">
        <f>R3824-S3824</f>
        <v>7.6719999999999997</v>
      </c>
      <c r="U3824" s="6">
        <v>8.49</v>
      </c>
      <c r="V3824" s="6">
        <f>U3824-S3824</f>
        <v>8.49</v>
      </c>
      <c r="W3824" s="6">
        <f>100 - (1 - (((U3824-T3824)/U3824)+(S3824/T3824)))*100</f>
        <v>9.6348645465253355</v>
      </c>
      <c r="X3824" s="13">
        <v>8.6280000000000001</v>
      </c>
      <c r="Y3824" s="13">
        <f>(X3824-U3824)/U3824*100</f>
        <v>1.6254416961130731</v>
      </c>
      <c r="Z3824" s="14">
        <f>IF(W3824&gt;10,"NA",Y3824)</f>
        <v>1.6254416961130731</v>
      </c>
    </row>
    <row r="3825" spans="1:26" ht="19" x14ac:dyDescent="0.25">
      <c r="A3825" s="23">
        <v>3824</v>
      </c>
      <c r="B3825" s="5" t="s">
        <v>25</v>
      </c>
      <c r="C3825" s="3" t="s">
        <v>52</v>
      </c>
      <c r="D3825" s="3" t="s">
        <v>52</v>
      </c>
      <c r="E3825" s="3" t="s">
        <v>47</v>
      </c>
      <c r="F3825" s="3" t="s">
        <v>18</v>
      </c>
      <c r="G3825" s="3">
        <v>60</v>
      </c>
      <c r="H3825" s="3" t="s">
        <v>17</v>
      </c>
      <c r="I3825" s="3" t="s">
        <v>36</v>
      </c>
      <c r="J3825" s="3">
        <v>663</v>
      </c>
      <c r="K3825" s="3">
        <v>26</v>
      </c>
      <c r="L3825" s="3">
        <v>0</v>
      </c>
      <c r="M3825" s="4">
        <f>PI()*(K3825/2)^2/1000+PI()*(L3825/2)^2/1000</f>
        <v>0.5309291584566751</v>
      </c>
      <c r="N3825" s="33">
        <v>0</v>
      </c>
      <c r="O3825" s="3">
        <v>2</v>
      </c>
      <c r="P3825" s="6">
        <v>4.2009999999999996</v>
      </c>
      <c r="Q3825" s="6">
        <v>2.2709999999999999</v>
      </c>
      <c r="R3825" s="6">
        <v>2.0990000000000002</v>
      </c>
      <c r="S3825" s="6">
        <v>0</v>
      </c>
      <c r="T3825" s="6">
        <f>R3825-S3825</f>
        <v>2.0990000000000002</v>
      </c>
      <c r="U3825" s="6">
        <v>4.0330000000000004</v>
      </c>
      <c r="V3825" s="6">
        <f>U3825-S3825</f>
        <v>4.0330000000000004</v>
      </c>
      <c r="W3825" s="6">
        <f>100 - (1 - (((U3825-T3825)/U3825)+(S3825/T3825)))*100</f>
        <v>47.954376394743356</v>
      </c>
      <c r="X3825" s="13">
        <v>4.0629999999999997</v>
      </c>
      <c r="Y3825" s="13">
        <f>(X3825-U3825)/U3825*100</f>
        <v>0.74386312918421416</v>
      </c>
      <c r="Z3825" s="14" t="str">
        <f>IF(W3825&gt;10,"NA",Y3825)</f>
        <v>NA</v>
      </c>
    </row>
    <row r="3826" spans="1:26" ht="19" x14ac:dyDescent="0.25">
      <c r="A3826" s="23">
        <v>3825</v>
      </c>
      <c r="B3826" s="5" t="s">
        <v>25</v>
      </c>
      <c r="C3826" s="3" t="s">
        <v>52</v>
      </c>
      <c r="D3826" s="3" t="s">
        <v>52</v>
      </c>
      <c r="E3826" s="3" t="s">
        <v>47</v>
      </c>
      <c r="F3826" s="3" t="s">
        <v>18</v>
      </c>
      <c r="G3826" s="3">
        <v>60</v>
      </c>
      <c r="H3826" s="3" t="s">
        <v>17</v>
      </c>
      <c r="I3826" s="3" t="s">
        <v>36</v>
      </c>
      <c r="J3826" s="3">
        <v>663</v>
      </c>
      <c r="K3826" s="3">
        <v>26</v>
      </c>
      <c r="L3826" s="3">
        <v>0</v>
      </c>
      <c r="M3826" s="4">
        <f>PI()*(K3826/2)^2/1000+PI()*(L3826/2)^2/1000</f>
        <v>0.5309291584566751</v>
      </c>
      <c r="N3826" s="33">
        <v>0</v>
      </c>
      <c r="O3826" s="3">
        <v>3</v>
      </c>
      <c r="P3826" s="6">
        <v>6.4020000000000001</v>
      </c>
      <c r="Q3826" s="6">
        <v>8.5380000000000003</v>
      </c>
      <c r="R3826" s="6">
        <v>8.1259999999999994</v>
      </c>
      <c r="S3826" s="6">
        <v>0</v>
      </c>
      <c r="T3826" s="6">
        <f>R3826-S3826</f>
        <v>8.1259999999999994</v>
      </c>
      <c r="U3826" s="6">
        <v>8.3859999999999992</v>
      </c>
      <c r="V3826" s="6">
        <f>U3826-S3826</f>
        <v>8.3859999999999992</v>
      </c>
      <c r="W3826" s="6">
        <f>100 - (1 - (((U3826-T3826)/U3826)+(S3826/T3826)))*100</f>
        <v>3.1004054376341514</v>
      </c>
      <c r="X3826" s="13">
        <v>8.5559999999999992</v>
      </c>
      <c r="Y3826" s="13">
        <f>(X3826-U3826)/U3826*100</f>
        <v>2.0271881707607911</v>
      </c>
      <c r="Z3826" s="14">
        <f>IF(W3826&gt;10,"NA",Y3826)</f>
        <v>2.0271881707607911</v>
      </c>
    </row>
    <row r="3827" spans="1:26" ht="19" x14ac:dyDescent="0.25">
      <c r="A3827" s="23">
        <v>3826</v>
      </c>
      <c r="B3827" s="5" t="s">
        <v>25</v>
      </c>
      <c r="C3827" s="3" t="s">
        <v>52</v>
      </c>
      <c r="D3827" s="3" t="s">
        <v>52</v>
      </c>
      <c r="E3827" s="3" t="s">
        <v>47</v>
      </c>
      <c r="F3827" s="3" t="s">
        <v>18</v>
      </c>
      <c r="G3827" s="3">
        <v>60</v>
      </c>
      <c r="H3827" s="3" t="s">
        <v>17</v>
      </c>
      <c r="I3827" s="3" t="s">
        <v>36</v>
      </c>
      <c r="J3827" s="3">
        <v>663</v>
      </c>
      <c r="K3827" s="3">
        <v>26</v>
      </c>
      <c r="L3827" s="3">
        <v>0</v>
      </c>
      <c r="M3827" s="4">
        <f>PI()*(K3827/2)^2/1000+PI()*(L3827/2)^2/1000</f>
        <v>0.5309291584566751</v>
      </c>
      <c r="N3827" s="33">
        <v>0</v>
      </c>
      <c r="O3827" s="3">
        <v>4</v>
      </c>
      <c r="P3827" s="6">
        <v>7.1050000000000004</v>
      </c>
      <c r="Q3827" s="6">
        <v>13.976000000000001</v>
      </c>
      <c r="R3827" s="6">
        <v>13.688000000000001</v>
      </c>
      <c r="S3827" s="6">
        <v>0</v>
      </c>
      <c r="T3827" s="6">
        <f>R3827-S3827</f>
        <v>13.688000000000001</v>
      </c>
      <c r="U3827" s="6">
        <v>13.688000000000001</v>
      </c>
      <c r="V3827" s="6">
        <f>U3827-S3827</f>
        <v>13.688000000000001</v>
      </c>
      <c r="W3827" s="6">
        <f>100 - (1 - (((U3827-T3827)/U3827)+(S3827/T3827)))*100</f>
        <v>0</v>
      </c>
      <c r="X3827" s="13">
        <v>13.994999999999999</v>
      </c>
      <c r="Y3827" s="13">
        <f>(X3827-U3827)/U3827*100</f>
        <v>2.2428404441846772</v>
      </c>
      <c r="Z3827" s="14">
        <f>IF(W3827&gt;10,"NA",Y3827)</f>
        <v>2.2428404441846772</v>
      </c>
    </row>
    <row r="3828" spans="1:26" ht="19" x14ac:dyDescent="0.25">
      <c r="A3828" s="23">
        <v>3827</v>
      </c>
      <c r="B3828" s="5" t="s">
        <v>25</v>
      </c>
      <c r="C3828" s="3" t="s">
        <v>52</v>
      </c>
      <c r="D3828" s="3" t="s">
        <v>52</v>
      </c>
      <c r="E3828" s="3" t="s">
        <v>47</v>
      </c>
      <c r="F3828" s="3" t="s">
        <v>18</v>
      </c>
      <c r="G3828" s="3">
        <v>60</v>
      </c>
      <c r="H3828" s="3" t="s">
        <v>17</v>
      </c>
      <c r="I3828" s="3" t="s">
        <v>36</v>
      </c>
      <c r="J3828" s="3">
        <v>663</v>
      </c>
      <c r="K3828" s="3">
        <v>26</v>
      </c>
      <c r="L3828" s="3">
        <v>0</v>
      </c>
      <c r="M3828" s="4">
        <f>PI()*(K3828/2)^2/1000+PI()*(L3828/2)^2/1000</f>
        <v>0.5309291584566751</v>
      </c>
      <c r="N3828" s="33">
        <v>0</v>
      </c>
      <c r="O3828" s="3">
        <v>5</v>
      </c>
      <c r="P3828" s="6">
        <v>6.9850000000000003</v>
      </c>
      <c r="Q3828" s="6">
        <v>14.878</v>
      </c>
      <c r="R3828" s="6">
        <v>14.56</v>
      </c>
      <c r="S3828" s="6">
        <v>0</v>
      </c>
      <c r="T3828" s="6">
        <f>R3828-S3828</f>
        <v>14.56</v>
      </c>
      <c r="U3828" s="6">
        <v>14.56</v>
      </c>
      <c r="V3828" s="6">
        <f>U3828-S3828</f>
        <v>14.56</v>
      </c>
      <c r="W3828" s="6">
        <f>100 - (1 - (((U3828-T3828)/U3828)+(S3828/T3828)))*100</f>
        <v>0</v>
      </c>
      <c r="X3828" s="13">
        <v>14.87</v>
      </c>
      <c r="Y3828" s="13">
        <f>(X3828-U3828)/U3828*100</f>
        <v>2.1291208791208702</v>
      </c>
      <c r="Z3828" s="14">
        <f>IF(W3828&gt;10,"NA",Y3828)</f>
        <v>2.1291208791208702</v>
      </c>
    </row>
    <row r="3829" spans="1:26" ht="19" x14ac:dyDescent="0.25">
      <c r="A3829" s="23">
        <v>3828</v>
      </c>
      <c r="B3829" s="5" t="s">
        <v>25</v>
      </c>
      <c r="C3829" s="3" t="s">
        <v>52</v>
      </c>
      <c r="D3829" s="3" t="s">
        <v>52</v>
      </c>
      <c r="E3829" s="3" t="s">
        <v>47</v>
      </c>
      <c r="F3829" s="3" t="s">
        <v>18</v>
      </c>
      <c r="G3829" s="3">
        <v>60</v>
      </c>
      <c r="H3829" s="3" t="s">
        <v>17</v>
      </c>
      <c r="I3829" s="3" t="s">
        <v>36</v>
      </c>
      <c r="J3829" s="3">
        <v>663</v>
      </c>
      <c r="K3829" s="3">
        <v>26</v>
      </c>
      <c r="L3829" s="3">
        <v>0</v>
      </c>
      <c r="M3829" s="4">
        <f>PI()*(K3829/2)^2/1000+PI()*(L3829/2)^2/1000</f>
        <v>0.5309291584566751</v>
      </c>
      <c r="N3829" s="33">
        <v>0</v>
      </c>
      <c r="O3829" s="3">
        <v>6</v>
      </c>
      <c r="P3829" s="6">
        <v>6.798</v>
      </c>
      <c r="Q3829" s="6">
        <v>10.754</v>
      </c>
      <c r="R3829" s="6">
        <v>10.512</v>
      </c>
      <c r="S3829" s="6">
        <v>0</v>
      </c>
      <c r="T3829" s="6">
        <f>R3829-S3829</f>
        <v>10.512</v>
      </c>
      <c r="U3829" s="6">
        <v>10.512</v>
      </c>
      <c r="V3829" s="6">
        <f>U3829-S3829</f>
        <v>10.512</v>
      </c>
      <c r="W3829" s="6">
        <f>100 - (1 - (((U3829-T3829)/U3829)+(S3829/T3829)))*100</f>
        <v>0</v>
      </c>
      <c r="X3829" s="13">
        <v>10.835000000000001</v>
      </c>
      <c r="Y3829" s="13">
        <f>(X3829-U3829)/U3829*100</f>
        <v>3.0726788432267922</v>
      </c>
      <c r="Z3829" s="14">
        <f>IF(W3829&gt;10,"NA",Y3829)</f>
        <v>3.0726788432267922</v>
      </c>
    </row>
    <row r="3830" spans="1:26" ht="19" x14ac:dyDescent="0.25">
      <c r="A3830" s="23">
        <v>3829</v>
      </c>
      <c r="B3830" s="5" t="s">
        <v>25</v>
      </c>
      <c r="C3830" s="3" t="s">
        <v>52</v>
      </c>
      <c r="D3830" s="3" t="s">
        <v>52</v>
      </c>
      <c r="E3830" s="3" t="s">
        <v>47</v>
      </c>
      <c r="F3830" s="3" t="s">
        <v>18</v>
      </c>
      <c r="G3830" s="3">
        <v>60</v>
      </c>
      <c r="H3830" s="3" t="s">
        <v>17</v>
      </c>
      <c r="I3830" s="3" t="s">
        <v>36</v>
      </c>
      <c r="J3830" s="3">
        <v>663</v>
      </c>
      <c r="K3830" s="3">
        <v>26</v>
      </c>
      <c r="L3830" s="3">
        <v>0</v>
      </c>
      <c r="M3830" s="4">
        <f>PI()*(K3830/2)^2/1000+PI()*(L3830/2)^2/1000</f>
        <v>0.5309291584566751</v>
      </c>
      <c r="N3830" s="33">
        <v>0</v>
      </c>
      <c r="O3830" s="3">
        <v>7</v>
      </c>
      <c r="P3830" s="6">
        <v>6.9320000000000004</v>
      </c>
      <c r="Q3830" s="6">
        <v>14.417999999999999</v>
      </c>
      <c r="R3830" s="6">
        <v>14.04</v>
      </c>
      <c r="S3830" s="6">
        <v>0</v>
      </c>
      <c r="T3830" s="6">
        <f>R3830-S3830</f>
        <v>14.04</v>
      </c>
      <c r="U3830" s="6">
        <v>14.04</v>
      </c>
      <c r="V3830" s="6">
        <f>U3830-S3830</f>
        <v>14.04</v>
      </c>
      <c r="W3830" s="6">
        <f>100 - (1 - (((U3830-T3830)/U3830)+(S3830/T3830)))*100</f>
        <v>0</v>
      </c>
      <c r="X3830" s="13">
        <v>14.448</v>
      </c>
      <c r="Y3830" s="13">
        <f>(X3830-U3830)/U3830*100</f>
        <v>2.9059829059829152</v>
      </c>
      <c r="Z3830" s="14">
        <f>IF(W3830&gt;10,"NA",Y3830)</f>
        <v>2.9059829059829152</v>
      </c>
    </row>
    <row r="3831" spans="1:26" ht="19" x14ac:dyDescent="0.25">
      <c r="A3831" s="23">
        <v>3830</v>
      </c>
      <c r="B3831" s="5" t="s">
        <v>25</v>
      </c>
      <c r="C3831" s="3" t="s">
        <v>52</v>
      </c>
      <c r="D3831" s="3" t="s">
        <v>52</v>
      </c>
      <c r="E3831" s="3" t="s">
        <v>47</v>
      </c>
      <c r="F3831" s="3" t="s">
        <v>18</v>
      </c>
      <c r="G3831" s="3">
        <v>60</v>
      </c>
      <c r="H3831" s="3" t="s">
        <v>17</v>
      </c>
      <c r="I3831" s="3" t="s">
        <v>36</v>
      </c>
      <c r="J3831" s="3">
        <v>663</v>
      </c>
      <c r="K3831" s="3">
        <v>26</v>
      </c>
      <c r="L3831" s="3">
        <v>0</v>
      </c>
      <c r="M3831" s="4">
        <f>PI()*(K3831/2)^2/1000+PI()*(L3831/2)^2/1000</f>
        <v>0.5309291584566751</v>
      </c>
      <c r="N3831" s="33">
        <v>0</v>
      </c>
      <c r="O3831" s="3">
        <v>8</v>
      </c>
      <c r="P3831" s="6">
        <v>7.7759999999999998</v>
      </c>
      <c r="Q3831" s="6">
        <v>17.082000000000001</v>
      </c>
      <c r="R3831" s="6">
        <v>16.760999999999999</v>
      </c>
      <c r="S3831" s="6">
        <v>0</v>
      </c>
      <c r="T3831" s="6">
        <f>R3831-S3831</f>
        <v>16.760999999999999</v>
      </c>
      <c r="U3831" s="6">
        <v>16.760999999999999</v>
      </c>
      <c r="V3831" s="6">
        <f>U3831-S3831</f>
        <v>16.760999999999999</v>
      </c>
      <c r="W3831" s="6">
        <f>100 - (1 - (((U3831-T3831)/U3831)+(S3831/T3831)))*100</f>
        <v>0</v>
      </c>
      <c r="X3831" s="13">
        <v>17.135999999999999</v>
      </c>
      <c r="Y3831" s="13">
        <f>(X3831-U3831)/U3831*100</f>
        <v>2.237336674422767</v>
      </c>
      <c r="Z3831" s="14">
        <f>IF(W3831&gt;10,"NA",Y3831)</f>
        <v>2.237336674422767</v>
      </c>
    </row>
    <row r="3832" spans="1:26" ht="19" x14ac:dyDescent="0.25">
      <c r="A3832" s="23">
        <v>3831</v>
      </c>
      <c r="B3832" s="5" t="s">
        <v>25</v>
      </c>
      <c r="C3832" s="3" t="s">
        <v>52</v>
      </c>
      <c r="D3832" s="3" t="s">
        <v>52</v>
      </c>
      <c r="E3832" s="3" t="s">
        <v>47</v>
      </c>
      <c r="F3832" s="3" t="s">
        <v>18</v>
      </c>
      <c r="G3832" s="3">
        <v>60</v>
      </c>
      <c r="H3832" s="3" t="s">
        <v>17</v>
      </c>
      <c r="I3832" s="3" t="s">
        <v>36</v>
      </c>
      <c r="J3832" s="3">
        <v>663</v>
      </c>
      <c r="K3832" s="3">
        <v>26</v>
      </c>
      <c r="L3832" s="3">
        <v>0</v>
      </c>
      <c r="M3832" s="4">
        <f>PI()*(K3832/2)^2/1000+PI()*(L3832/2)^2/1000</f>
        <v>0.5309291584566751</v>
      </c>
      <c r="N3832" s="33">
        <v>0</v>
      </c>
      <c r="O3832" s="3">
        <v>9</v>
      </c>
      <c r="P3832" s="6">
        <v>7.15</v>
      </c>
      <c r="Q3832" s="6">
        <v>16.814</v>
      </c>
      <c r="R3832" s="6">
        <v>16.449000000000002</v>
      </c>
      <c r="S3832" s="6">
        <v>0</v>
      </c>
      <c r="T3832" s="6">
        <f>R3832-S3832</f>
        <v>16.449000000000002</v>
      </c>
      <c r="U3832" s="6">
        <v>16.449000000000002</v>
      </c>
      <c r="V3832" s="6">
        <f>U3832-S3832</f>
        <v>16.449000000000002</v>
      </c>
      <c r="W3832" s="6">
        <f>100 - (1 - (((U3832-T3832)/U3832)+(S3832/T3832)))*100</f>
        <v>0</v>
      </c>
      <c r="X3832" s="13">
        <v>16.821999999999999</v>
      </c>
      <c r="Y3832" s="13">
        <f>(X3832-U3832)/U3832*100</f>
        <v>2.267615052586768</v>
      </c>
      <c r="Z3832" s="14">
        <f>IF(W3832&gt;10,"NA",Y3832)</f>
        <v>2.267615052586768</v>
      </c>
    </row>
    <row r="3833" spans="1:26" ht="19" x14ac:dyDescent="0.25">
      <c r="A3833" s="23">
        <v>3832</v>
      </c>
      <c r="B3833" s="5" t="s">
        <v>25</v>
      </c>
      <c r="C3833" s="3" t="s">
        <v>52</v>
      </c>
      <c r="D3833" s="3" t="s">
        <v>52</v>
      </c>
      <c r="E3833" s="3" t="s">
        <v>47</v>
      </c>
      <c r="F3833" s="3" t="s">
        <v>18</v>
      </c>
      <c r="G3833" s="3">
        <v>60</v>
      </c>
      <c r="H3833" s="3" t="s">
        <v>17</v>
      </c>
      <c r="I3833" s="3" t="s">
        <v>36</v>
      </c>
      <c r="J3833" s="3">
        <v>663</v>
      </c>
      <c r="K3833" s="3">
        <v>26</v>
      </c>
      <c r="L3833" s="3">
        <v>0</v>
      </c>
      <c r="M3833" s="4">
        <f>PI()*(K3833/2)^2/1000+PI()*(L3833/2)^2/1000</f>
        <v>0.5309291584566751</v>
      </c>
      <c r="N3833" s="33">
        <v>0</v>
      </c>
      <c r="O3833" s="3">
        <v>10</v>
      </c>
      <c r="P3833" s="6">
        <v>7.1559999999999997</v>
      </c>
      <c r="Q3833" s="6">
        <v>14.349</v>
      </c>
      <c r="R3833" s="6">
        <v>13.935</v>
      </c>
      <c r="S3833" s="6">
        <v>0</v>
      </c>
      <c r="T3833" s="6">
        <f>R3833-S3833</f>
        <v>13.935</v>
      </c>
      <c r="U3833" s="6">
        <v>13.935</v>
      </c>
      <c r="V3833" s="6">
        <f>U3833-S3833</f>
        <v>13.935</v>
      </c>
      <c r="W3833" s="6">
        <f>100 - (1 - (((U3833-T3833)/U3833)+(S3833/T3833)))*100</f>
        <v>0</v>
      </c>
      <c r="X3833" s="13">
        <v>14.201000000000001</v>
      </c>
      <c r="Y3833" s="13">
        <f>(X3833-U3833)/U3833*100</f>
        <v>1.9088625762468603</v>
      </c>
      <c r="Z3833" s="14">
        <f>IF(W3833&gt;10,"NA",Y3833)</f>
        <v>1.9088625762468603</v>
      </c>
    </row>
    <row r="3834" spans="1:26" ht="19" x14ac:dyDescent="0.25">
      <c r="A3834" s="23">
        <v>3833</v>
      </c>
      <c r="B3834" s="5" t="s">
        <v>25</v>
      </c>
      <c r="C3834" s="3" t="s">
        <v>52</v>
      </c>
      <c r="D3834" s="3" t="s">
        <v>52</v>
      </c>
      <c r="E3834" s="3" t="s">
        <v>47</v>
      </c>
      <c r="F3834" s="3" t="s">
        <v>18</v>
      </c>
      <c r="G3834" s="3">
        <v>60</v>
      </c>
      <c r="H3834" s="3" t="s">
        <v>17</v>
      </c>
      <c r="I3834" s="3" t="s">
        <v>36</v>
      </c>
      <c r="J3834" s="3">
        <v>663</v>
      </c>
      <c r="K3834" s="3">
        <v>26</v>
      </c>
      <c r="L3834" s="3">
        <v>0</v>
      </c>
      <c r="M3834" s="4">
        <f>PI()*(K3834/2)^2/1000+PI()*(L3834/2)^2/1000</f>
        <v>0.5309291584566751</v>
      </c>
      <c r="N3834" s="33">
        <v>0</v>
      </c>
      <c r="O3834" s="3">
        <v>11</v>
      </c>
      <c r="P3834" s="6" t="s">
        <v>13</v>
      </c>
      <c r="Q3834" s="6">
        <v>9.0190000000000001</v>
      </c>
      <c r="R3834" s="6">
        <v>8.7309999999999999</v>
      </c>
      <c r="S3834" s="6">
        <v>0</v>
      </c>
      <c r="T3834" s="6">
        <f>R3834-S3834</f>
        <v>8.7309999999999999</v>
      </c>
      <c r="U3834" s="6">
        <v>9.4939999999999998</v>
      </c>
      <c r="V3834" s="6">
        <f>U3834-S3834</f>
        <v>9.4939999999999998</v>
      </c>
      <c r="W3834" s="6">
        <f>100 - (1 - (((U3834-T3834)/U3834)+(S3834/T3834)))*100</f>
        <v>8.0366547293027111</v>
      </c>
      <c r="X3834" s="13">
        <v>9.782</v>
      </c>
      <c r="Y3834" s="13">
        <f>(X3834-U3834)/U3834*100</f>
        <v>3.0334948388455891</v>
      </c>
      <c r="Z3834" s="14">
        <f>IF(W3834&gt;10,"NA",Y3834)</f>
        <v>3.0334948388455891</v>
      </c>
    </row>
    <row r="3835" spans="1:26" ht="19" x14ac:dyDescent="0.25">
      <c r="A3835" s="23">
        <v>3834</v>
      </c>
      <c r="B3835" s="5" t="s">
        <v>25</v>
      </c>
      <c r="C3835" s="3" t="s">
        <v>52</v>
      </c>
      <c r="D3835" s="3" t="s">
        <v>52</v>
      </c>
      <c r="E3835" s="3" t="s">
        <v>47</v>
      </c>
      <c r="F3835" s="3" t="s">
        <v>18</v>
      </c>
      <c r="G3835" s="3">
        <v>61</v>
      </c>
      <c r="H3835" s="3" t="s">
        <v>9</v>
      </c>
      <c r="I3835" s="3" t="s">
        <v>45</v>
      </c>
      <c r="J3835" s="3">
        <v>542</v>
      </c>
      <c r="K3835" s="3">
        <v>99</v>
      </c>
      <c r="L3835" s="3">
        <v>0</v>
      </c>
      <c r="M3835" s="4">
        <f>PI()*(K3835/2)^2/1000+PI()*(L3835/2)^2/1000</f>
        <v>7.6976873994583901</v>
      </c>
      <c r="N3835" s="33">
        <v>0</v>
      </c>
      <c r="O3835" s="3">
        <v>1</v>
      </c>
      <c r="P3835" s="6">
        <v>7.702</v>
      </c>
      <c r="Q3835" s="6">
        <v>13.933</v>
      </c>
      <c r="R3835" s="6">
        <v>13.590999999999999</v>
      </c>
      <c r="S3835" s="6">
        <v>0</v>
      </c>
      <c r="T3835" s="6">
        <f>R3835-S3835</f>
        <v>13.590999999999999</v>
      </c>
      <c r="U3835" s="6">
        <v>13.590999999999999</v>
      </c>
      <c r="V3835" s="6">
        <f>U3835-S3835</f>
        <v>13.590999999999999</v>
      </c>
      <c r="W3835" s="6">
        <f>100 - (1 - (((U3835-T3835)/U3835)+(S3835/T3835)))*100</f>
        <v>0</v>
      </c>
      <c r="X3835" s="13">
        <v>14.037000000000001</v>
      </c>
      <c r="Y3835" s="13">
        <f>(X3835-U3835)/U3835*100</f>
        <v>3.2815834007799389</v>
      </c>
      <c r="Z3835" s="14">
        <f>IF(W3835&gt;10,"NA",Y3835)</f>
        <v>3.2815834007799389</v>
      </c>
    </row>
    <row r="3836" spans="1:26" ht="19" x14ac:dyDescent="0.25">
      <c r="A3836" s="23">
        <v>3835</v>
      </c>
      <c r="B3836" s="5" t="s">
        <v>25</v>
      </c>
      <c r="C3836" s="3" t="s">
        <v>52</v>
      </c>
      <c r="D3836" s="3" t="s">
        <v>52</v>
      </c>
      <c r="E3836" s="3" t="s">
        <v>47</v>
      </c>
      <c r="F3836" s="3" t="s">
        <v>18</v>
      </c>
      <c r="G3836" s="3">
        <v>61</v>
      </c>
      <c r="H3836" s="3" t="s">
        <v>9</v>
      </c>
      <c r="I3836" s="3" t="s">
        <v>45</v>
      </c>
      <c r="J3836" s="3">
        <v>542</v>
      </c>
      <c r="K3836" s="3">
        <v>99</v>
      </c>
      <c r="L3836" s="3">
        <v>0</v>
      </c>
      <c r="M3836" s="4">
        <f>PI()*(K3836/2)^2/1000+PI()*(L3836/2)^2/1000</f>
        <v>7.6976873994583901</v>
      </c>
      <c r="N3836" s="33">
        <v>0</v>
      </c>
      <c r="O3836" s="3">
        <v>2</v>
      </c>
      <c r="P3836" s="6">
        <v>3.6480000000000001</v>
      </c>
      <c r="Q3836" s="6">
        <v>7.157</v>
      </c>
      <c r="R3836" s="6">
        <v>6.7809999999999997</v>
      </c>
      <c r="S3836" s="6">
        <v>0</v>
      </c>
      <c r="T3836" s="6">
        <f>R3836-S3836</f>
        <v>6.7809999999999997</v>
      </c>
      <c r="U3836" s="6">
        <v>6.7880000000000003</v>
      </c>
      <c r="V3836" s="6">
        <f>U3836-S3836</f>
        <v>6.7880000000000003</v>
      </c>
      <c r="W3836" s="6">
        <f>100 - (1 - (((U3836-T3836)/U3836)+(S3836/T3836)))*100</f>
        <v>0.1031231585150465</v>
      </c>
      <c r="X3836" s="13">
        <v>6.9909999999999997</v>
      </c>
      <c r="Y3836" s="13">
        <f>(X3836-U3836)/U3836*100</f>
        <v>2.99057159693576</v>
      </c>
      <c r="Z3836" s="14">
        <f>IF(W3836&gt;10,"NA",Y3836)</f>
        <v>2.99057159693576</v>
      </c>
    </row>
    <row r="3837" spans="1:26" ht="19" x14ac:dyDescent="0.25">
      <c r="A3837" s="23">
        <v>3836</v>
      </c>
      <c r="B3837" s="5" t="s">
        <v>25</v>
      </c>
      <c r="C3837" s="3" t="s">
        <v>52</v>
      </c>
      <c r="D3837" s="3" t="s">
        <v>52</v>
      </c>
      <c r="E3837" s="3" t="s">
        <v>47</v>
      </c>
      <c r="F3837" s="3" t="s">
        <v>18</v>
      </c>
      <c r="G3837" s="3">
        <v>61</v>
      </c>
      <c r="H3837" s="3" t="s">
        <v>9</v>
      </c>
      <c r="I3837" s="3" t="s">
        <v>45</v>
      </c>
      <c r="J3837" s="3">
        <v>542</v>
      </c>
      <c r="K3837" s="3">
        <v>99</v>
      </c>
      <c r="L3837" s="3">
        <v>0</v>
      </c>
      <c r="M3837" s="4">
        <f>PI()*(K3837/2)^2/1000+PI()*(L3837/2)^2/1000</f>
        <v>7.6976873994583901</v>
      </c>
      <c r="N3837" s="33">
        <v>0</v>
      </c>
      <c r="O3837" s="3">
        <v>3</v>
      </c>
      <c r="P3837" s="6">
        <v>3.258</v>
      </c>
      <c r="Q3837" s="6">
        <v>2.46</v>
      </c>
      <c r="R3837" s="6">
        <v>2.2599999999999998</v>
      </c>
      <c r="S3837" s="6">
        <v>0</v>
      </c>
      <c r="T3837" s="6">
        <f>R3837-S3837</f>
        <v>2.2599999999999998</v>
      </c>
      <c r="U3837" s="6">
        <v>3.2349999999999999</v>
      </c>
      <c r="V3837" s="6">
        <f>U3837-S3837</f>
        <v>3.2349999999999999</v>
      </c>
      <c r="W3837" s="6">
        <f>100 - (1 - (((U3837-T3837)/U3837)+(S3837/T3837)))*100</f>
        <v>30.139103554868626</v>
      </c>
      <c r="X3837" s="13">
        <v>3.2559999999999998</v>
      </c>
      <c r="Y3837" s="13">
        <f>(X3837-U3837)/U3837*100</f>
        <v>0.64914992272024452</v>
      </c>
      <c r="Z3837" s="14" t="str">
        <f>IF(W3837&gt;10,"NA",Y3837)</f>
        <v>NA</v>
      </c>
    </row>
    <row r="3838" spans="1:26" ht="19" x14ac:dyDescent="0.25">
      <c r="A3838" s="23">
        <v>3837</v>
      </c>
      <c r="B3838" s="5" t="s">
        <v>25</v>
      </c>
      <c r="C3838" s="3" t="s">
        <v>52</v>
      </c>
      <c r="D3838" s="3" t="s">
        <v>52</v>
      </c>
      <c r="E3838" s="3" t="s">
        <v>47</v>
      </c>
      <c r="F3838" s="3" t="s">
        <v>18</v>
      </c>
      <c r="G3838" s="3">
        <v>61</v>
      </c>
      <c r="H3838" s="3" t="s">
        <v>9</v>
      </c>
      <c r="I3838" s="3" t="s">
        <v>45</v>
      </c>
      <c r="J3838" s="3">
        <v>542</v>
      </c>
      <c r="K3838" s="3">
        <v>99</v>
      </c>
      <c r="L3838" s="3">
        <v>0</v>
      </c>
      <c r="M3838" s="4">
        <f>PI()*(K3838/2)^2/1000+PI()*(L3838/2)^2/1000</f>
        <v>7.6976873994583901</v>
      </c>
      <c r="N3838" s="33">
        <v>0</v>
      </c>
      <c r="O3838" s="3">
        <v>4</v>
      </c>
      <c r="P3838" s="6">
        <v>6.9379999999999997</v>
      </c>
      <c r="Q3838" s="6">
        <v>12.625999999999999</v>
      </c>
      <c r="R3838" s="6">
        <v>12.226000000000001</v>
      </c>
      <c r="S3838" s="6">
        <v>1.2E-2</v>
      </c>
      <c r="T3838" s="6">
        <f>R3838-S3838</f>
        <v>12.214</v>
      </c>
      <c r="U3838" s="6">
        <v>12.226000000000001</v>
      </c>
      <c r="V3838" s="6">
        <f>U3838-S3838</f>
        <v>12.214</v>
      </c>
      <c r="W3838" s="6">
        <f>100 - (1 - (((U3838-T3838)/U3838)+(S3838/T3838)))*100</f>
        <v>0.19639939268336093</v>
      </c>
      <c r="X3838" s="13">
        <v>12.625999999999999</v>
      </c>
      <c r="Y3838" s="13">
        <f>(X3838-U3838)/U3838*100</f>
        <v>3.2717160150498819</v>
      </c>
      <c r="Z3838" s="14">
        <f>IF(W3838&gt;10,"NA",Y3838)</f>
        <v>3.2717160150498819</v>
      </c>
    </row>
    <row r="3839" spans="1:26" ht="19" x14ac:dyDescent="0.25">
      <c r="A3839" s="23">
        <v>3838</v>
      </c>
      <c r="B3839" s="5" t="s">
        <v>25</v>
      </c>
      <c r="C3839" s="3" t="s">
        <v>52</v>
      </c>
      <c r="D3839" s="3" t="s">
        <v>52</v>
      </c>
      <c r="E3839" s="3" t="s">
        <v>47</v>
      </c>
      <c r="F3839" s="3" t="s">
        <v>18</v>
      </c>
      <c r="G3839" s="3">
        <v>61</v>
      </c>
      <c r="H3839" s="3" t="s">
        <v>9</v>
      </c>
      <c r="I3839" s="3" t="s">
        <v>45</v>
      </c>
      <c r="J3839" s="3">
        <v>542</v>
      </c>
      <c r="K3839" s="3">
        <v>99</v>
      </c>
      <c r="L3839" s="3">
        <v>0</v>
      </c>
      <c r="M3839" s="4">
        <f>PI()*(K3839/2)^2/1000+PI()*(L3839/2)^2/1000</f>
        <v>7.6976873994583901</v>
      </c>
      <c r="N3839" s="33">
        <v>0</v>
      </c>
      <c r="O3839" s="3">
        <v>5</v>
      </c>
      <c r="P3839" s="6">
        <v>6.5449999999999999</v>
      </c>
      <c r="Q3839" s="6">
        <v>12.406000000000001</v>
      </c>
      <c r="R3839" s="6">
        <v>12.066000000000001</v>
      </c>
      <c r="S3839" s="6">
        <v>0</v>
      </c>
      <c r="T3839" s="6">
        <f>R3839-S3839</f>
        <v>12.066000000000001</v>
      </c>
      <c r="U3839" s="6">
        <v>12.356</v>
      </c>
      <c r="V3839" s="6">
        <f>U3839-S3839</f>
        <v>12.356</v>
      </c>
      <c r="W3839" s="6">
        <f>100 - (1 - (((U3839-T3839)/U3839)+(S3839/T3839)))*100</f>
        <v>2.3470378763353779</v>
      </c>
      <c r="X3839" s="13">
        <v>12.683999999999999</v>
      </c>
      <c r="Y3839" s="13">
        <f>(X3839-U3839)/U3839*100</f>
        <v>2.6545807704758775</v>
      </c>
      <c r="Z3839" s="14">
        <f>IF(W3839&gt;10,"NA",Y3839)</f>
        <v>2.6545807704758775</v>
      </c>
    </row>
    <row r="3840" spans="1:26" ht="19" x14ac:dyDescent="0.25">
      <c r="A3840" s="23">
        <v>3839</v>
      </c>
      <c r="B3840" s="5" t="s">
        <v>25</v>
      </c>
      <c r="C3840" s="3" t="s">
        <v>52</v>
      </c>
      <c r="D3840" s="3" t="s">
        <v>52</v>
      </c>
      <c r="E3840" s="3" t="s">
        <v>47</v>
      </c>
      <c r="F3840" s="3" t="s">
        <v>18</v>
      </c>
      <c r="G3840" s="3">
        <v>61</v>
      </c>
      <c r="H3840" s="3" t="s">
        <v>9</v>
      </c>
      <c r="I3840" s="3" t="s">
        <v>45</v>
      </c>
      <c r="J3840" s="3">
        <v>542</v>
      </c>
      <c r="K3840" s="3">
        <v>99</v>
      </c>
      <c r="L3840" s="3">
        <v>0</v>
      </c>
      <c r="M3840" s="4">
        <f>PI()*(K3840/2)^2/1000+PI()*(L3840/2)^2/1000</f>
        <v>7.6976873994583901</v>
      </c>
      <c r="N3840" s="33">
        <v>0</v>
      </c>
      <c r="O3840" s="3">
        <v>6</v>
      </c>
      <c r="P3840" s="6">
        <v>6.0250000000000004</v>
      </c>
      <c r="Q3840" s="6">
        <v>9.9480000000000004</v>
      </c>
      <c r="R3840" s="6">
        <v>9.6539999999999999</v>
      </c>
      <c r="S3840" s="6">
        <v>0</v>
      </c>
      <c r="T3840" s="6">
        <f>R3840-S3840</f>
        <v>9.6539999999999999</v>
      </c>
      <c r="U3840" s="6">
        <v>9.6539999999999999</v>
      </c>
      <c r="V3840" s="6">
        <f>U3840-S3840</f>
        <v>9.6539999999999999</v>
      </c>
      <c r="W3840" s="6">
        <f>100 - (1 - (((U3840-T3840)/U3840)+(S3840/T3840)))*100</f>
        <v>0</v>
      </c>
      <c r="X3840" s="13">
        <v>9.9860000000000007</v>
      </c>
      <c r="Y3840" s="13">
        <f>(X3840-U3840)/U3840*100</f>
        <v>3.4389890200953053</v>
      </c>
      <c r="Z3840" s="14">
        <f>IF(W3840&gt;10,"NA",Y3840)</f>
        <v>3.4389890200953053</v>
      </c>
    </row>
    <row r="3841" spans="1:26" ht="19" x14ac:dyDescent="0.25">
      <c r="A3841" s="23">
        <v>3840</v>
      </c>
      <c r="B3841" s="5" t="s">
        <v>25</v>
      </c>
      <c r="C3841" s="3" t="s">
        <v>52</v>
      </c>
      <c r="D3841" s="3" t="s">
        <v>52</v>
      </c>
      <c r="E3841" s="3" t="s">
        <v>47</v>
      </c>
      <c r="F3841" s="3" t="s">
        <v>18</v>
      </c>
      <c r="G3841" s="3">
        <v>61</v>
      </c>
      <c r="H3841" s="3" t="s">
        <v>17</v>
      </c>
      <c r="I3841" s="3" t="s">
        <v>45</v>
      </c>
      <c r="J3841" s="3">
        <v>542</v>
      </c>
      <c r="K3841" s="3">
        <v>99</v>
      </c>
      <c r="L3841" s="3">
        <v>0</v>
      </c>
      <c r="M3841" s="4">
        <f>PI()*(K3841/2)^2/1000+PI()*(L3841/2)^2/1000</f>
        <v>7.6976873994583901</v>
      </c>
      <c r="N3841" s="33">
        <v>0</v>
      </c>
      <c r="O3841" s="3">
        <v>1</v>
      </c>
      <c r="P3841" s="6">
        <v>2.839</v>
      </c>
      <c r="Q3841" s="6">
        <v>1.5840000000000001</v>
      </c>
      <c r="R3841" s="6">
        <v>1.41</v>
      </c>
      <c r="S3841" s="6">
        <v>0</v>
      </c>
      <c r="T3841" s="6">
        <f>R3841-S3841</f>
        <v>1.41</v>
      </c>
      <c r="U3841" s="6">
        <v>2.8759999999999999</v>
      </c>
      <c r="V3841" s="6">
        <f>U3841-S3841</f>
        <v>2.8759999999999999</v>
      </c>
      <c r="W3841" s="6">
        <f>100 - (1 - (((U3841-T3841)/U3841)+(S3841/T3841)))*100</f>
        <v>50.973574408901257</v>
      </c>
      <c r="X3841" s="13">
        <v>2.9129999999999998</v>
      </c>
      <c r="Y3841" s="13">
        <f>(X3841-U3841)/U3841*100</f>
        <v>1.2865090403337942</v>
      </c>
      <c r="Z3841" s="14" t="str">
        <f>IF(W3841&gt;10,"NA",Y3841)</f>
        <v>NA</v>
      </c>
    </row>
    <row r="3842" spans="1:26" ht="19" x14ac:dyDescent="0.25">
      <c r="A3842" s="23">
        <v>3841</v>
      </c>
      <c r="B3842" s="5" t="s">
        <v>25</v>
      </c>
      <c r="C3842" s="3" t="s">
        <v>52</v>
      </c>
      <c r="D3842" s="3" t="s">
        <v>52</v>
      </c>
      <c r="E3842" s="3" t="s">
        <v>47</v>
      </c>
      <c r="F3842" s="3" t="s">
        <v>18</v>
      </c>
      <c r="G3842" s="3">
        <v>61</v>
      </c>
      <c r="H3842" s="3" t="s">
        <v>17</v>
      </c>
      <c r="I3842" s="3" t="s">
        <v>45</v>
      </c>
      <c r="J3842" s="3">
        <v>542</v>
      </c>
      <c r="K3842" s="3">
        <v>99</v>
      </c>
      <c r="L3842" s="3">
        <v>0</v>
      </c>
      <c r="M3842" s="4">
        <f>PI()*(K3842/2)^2/1000+PI()*(L3842/2)^2/1000</f>
        <v>7.6976873994583901</v>
      </c>
      <c r="N3842" s="33">
        <v>0</v>
      </c>
      <c r="O3842" s="3">
        <v>2</v>
      </c>
      <c r="P3842" s="6">
        <v>4.4139999999999997</v>
      </c>
      <c r="Q3842" s="6">
        <v>7.0019999999999998</v>
      </c>
      <c r="R3842" s="6">
        <v>6.68</v>
      </c>
      <c r="S3842" s="6">
        <v>0</v>
      </c>
      <c r="T3842" s="6">
        <f>R3842-S3842</f>
        <v>6.68</v>
      </c>
      <c r="U3842" s="6">
        <v>6.94</v>
      </c>
      <c r="V3842" s="6">
        <f>U3842-S3842</f>
        <v>6.94</v>
      </c>
      <c r="W3842" s="6">
        <f>100 - (1 - (((U3842-T3842)/U3842)+(S3842/T3842)))*100</f>
        <v>3.7463976945245037</v>
      </c>
      <c r="X3842" s="13">
        <v>7.1260000000000003</v>
      </c>
      <c r="Y3842" s="13">
        <f>(X3842-U3842)/U3842*100</f>
        <v>2.6801152737752152</v>
      </c>
      <c r="Z3842" s="14">
        <f>IF(W3842&gt;10,"NA",Y3842)</f>
        <v>2.6801152737752152</v>
      </c>
    </row>
    <row r="3843" spans="1:26" ht="19" x14ac:dyDescent="0.25">
      <c r="A3843" s="23">
        <v>3842</v>
      </c>
      <c r="B3843" s="5" t="s">
        <v>25</v>
      </c>
      <c r="C3843" s="3" t="s">
        <v>52</v>
      </c>
      <c r="D3843" s="3" t="s">
        <v>52</v>
      </c>
      <c r="E3843" s="3" t="s">
        <v>47</v>
      </c>
      <c r="F3843" s="3" t="s">
        <v>18</v>
      </c>
      <c r="G3843" s="3">
        <v>61</v>
      </c>
      <c r="H3843" s="3" t="s">
        <v>17</v>
      </c>
      <c r="I3843" s="3" t="s">
        <v>45</v>
      </c>
      <c r="J3843" s="3">
        <v>542</v>
      </c>
      <c r="K3843" s="3">
        <v>99</v>
      </c>
      <c r="L3843" s="3">
        <v>0</v>
      </c>
      <c r="M3843" s="4">
        <f>PI()*(K3843/2)^2/1000+PI()*(L3843/2)^2/1000</f>
        <v>7.6976873994583901</v>
      </c>
      <c r="N3843" s="33">
        <v>0</v>
      </c>
      <c r="O3843" s="3">
        <v>3</v>
      </c>
      <c r="P3843" s="6">
        <v>2.9409999999999998</v>
      </c>
      <c r="Q3843" s="6">
        <v>3.3679999999999999</v>
      </c>
      <c r="R3843" s="6">
        <v>3.2050000000000001</v>
      </c>
      <c r="S3843" s="6">
        <v>5.0000000000000001E-3</v>
      </c>
      <c r="T3843" s="6">
        <f>R3843-S3843</f>
        <v>3.2</v>
      </c>
      <c r="U3843" s="6">
        <v>3.3889999999999998</v>
      </c>
      <c r="V3843" s="6">
        <f>U3843-S3843</f>
        <v>3.3839999999999999</v>
      </c>
      <c r="W3843" s="6">
        <f>100 - (1 - (((U3843-T3843)/U3843)+(S3843/T3843)))*100</f>
        <v>5.7331163322513845</v>
      </c>
      <c r="X3843" s="13">
        <v>3.4220000000000002</v>
      </c>
      <c r="Y3843" s="13">
        <f>(X3843-U3843)/U3843*100</f>
        <v>0.97373856594866814</v>
      </c>
      <c r="Z3843" s="14">
        <f>IF(W3843&gt;10,"NA",Y3843)</f>
        <v>0.97373856594866814</v>
      </c>
    </row>
    <row r="3844" spans="1:26" ht="19" x14ac:dyDescent="0.25">
      <c r="A3844" s="23">
        <v>3843</v>
      </c>
      <c r="B3844" s="5" t="s">
        <v>25</v>
      </c>
      <c r="C3844" s="3" t="s">
        <v>52</v>
      </c>
      <c r="D3844" s="3" t="s">
        <v>52</v>
      </c>
      <c r="E3844" s="3" t="s">
        <v>47</v>
      </c>
      <c r="F3844" s="3" t="s">
        <v>18</v>
      </c>
      <c r="G3844" s="3">
        <v>61</v>
      </c>
      <c r="H3844" s="3" t="s">
        <v>17</v>
      </c>
      <c r="I3844" s="3" t="s">
        <v>45</v>
      </c>
      <c r="J3844" s="3">
        <v>542</v>
      </c>
      <c r="K3844" s="3">
        <v>99</v>
      </c>
      <c r="L3844" s="3">
        <v>0</v>
      </c>
      <c r="M3844" s="4">
        <f>PI()*(K3844/2)^2/1000+PI()*(L3844/2)^2/1000</f>
        <v>7.6976873994583901</v>
      </c>
      <c r="N3844" s="33">
        <v>0</v>
      </c>
      <c r="O3844" s="3">
        <v>4</v>
      </c>
      <c r="P3844" s="6">
        <v>6.6509999999999998</v>
      </c>
      <c r="Q3844" s="6">
        <v>10.193</v>
      </c>
      <c r="R3844" s="6">
        <v>9.9130000000000003</v>
      </c>
      <c r="S3844" s="6">
        <v>0</v>
      </c>
      <c r="T3844" s="6">
        <f>R3844-S3844</f>
        <v>9.9130000000000003</v>
      </c>
      <c r="U3844" s="6">
        <v>10.087999999999999</v>
      </c>
      <c r="V3844" s="6">
        <f>U3844-S3844</f>
        <v>10.087999999999999</v>
      </c>
      <c r="W3844" s="6">
        <f>100 - (1 - (((U3844-T3844)/U3844)+(S3844/T3844)))*100</f>
        <v>1.7347343378271205</v>
      </c>
      <c r="X3844" s="13">
        <v>10.335000000000001</v>
      </c>
      <c r="Y3844" s="13">
        <f>(X3844-U3844)/U3844*100</f>
        <v>2.4484536082474393</v>
      </c>
      <c r="Z3844" s="14">
        <f>IF(W3844&gt;10,"NA",Y3844)</f>
        <v>2.4484536082474393</v>
      </c>
    </row>
    <row r="3845" spans="1:26" ht="19" x14ac:dyDescent="0.25">
      <c r="A3845" s="23">
        <v>3844</v>
      </c>
      <c r="B3845" s="5" t="s">
        <v>25</v>
      </c>
      <c r="C3845" s="3" t="s">
        <v>52</v>
      </c>
      <c r="D3845" s="3" t="s">
        <v>52</v>
      </c>
      <c r="E3845" s="3" t="s">
        <v>47</v>
      </c>
      <c r="F3845" s="3" t="s">
        <v>18</v>
      </c>
      <c r="G3845" s="3">
        <v>61</v>
      </c>
      <c r="H3845" s="3" t="s">
        <v>17</v>
      </c>
      <c r="I3845" s="3" t="s">
        <v>45</v>
      </c>
      <c r="J3845" s="3">
        <v>542</v>
      </c>
      <c r="K3845" s="3">
        <v>99</v>
      </c>
      <c r="L3845" s="3">
        <v>0</v>
      </c>
      <c r="M3845" s="4">
        <f>PI()*(K3845/2)^2/1000+PI()*(L3845/2)^2/1000</f>
        <v>7.6976873994583901</v>
      </c>
      <c r="N3845" s="33">
        <v>0</v>
      </c>
      <c r="O3845" s="3">
        <v>5</v>
      </c>
      <c r="P3845" s="6">
        <v>7.3150000000000004</v>
      </c>
      <c r="Q3845" s="6">
        <v>12.412000000000001</v>
      </c>
      <c r="R3845" s="6">
        <v>12.099</v>
      </c>
      <c r="S3845" s="6">
        <v>0</v>
      </c>
      <c r="T3845" s="6">
        <f>R3845-S3845</f>
        <v>12.099</v>
      </c>
      <c r="U3845" s="6">
        <v>12.612</v>
      </c>
      <c r="V3845" s="6">
        <f>U3845-S3845</f>
        <v>12.612</v>
      </c>
      <c r="W3845" s="6">
        <f>100 - (1 - (((U3845-T3845)/U3845)+(S3845/T3845)))*100</f>
        <v>4.0675547098001914</v>
      </c>
      <c r="X3845" s="13">
        <v>13.026999999999999</v>
      </c>
      <c r="Y3845" s="13">
        <f>(X3845-U3845)/U3845*100</f>
        <v>3.290516967967009</v>
      </c>
      <c r="Z3845" s="14">
        <f>IF(W3845&gt;10,"NA",Y3845)</f>
        <v>3.290516967967009</v>
      </c>
    </row>
    <row r="3846" spans="1:26" ht="19" x14ac:dyDescent="0.25">
      <c r="A3846" s="23">
        <v>3845</v>
      </c>
      <c r="B3846" s="5" t="s">
        <v>25</v>
      </c>
      <c r="C3846" s="3" t="s">
        <v>52</v>
      </c>
      <c r="D3846" s="3" t="s">
        <v>52</v>
      </c>
      <c r="E3846" s="3" t="s">
        <v>47</v>
      </c>
      <c r="F3846" s="3" t="s">
        <v>18</v>
      </c>
      <c r="G3846" s="3">
        <v>61</v>
      </c>
      <c r="H3846" s="3" t="s">
        <v>17</v>
      </c>
      <c r="I3846" s="3" t="s">
        <v>45</v>
      </c>
      <c r="J3846" s="3">
        <v>542</v>
      </c>
      <c r="K3846" s="3">
        <v>99</v>
      </c>
      <c r="L3846" s="3">
        <v>0</v>
      </c>
      <c r="M3846" s="4">
        <f>PI()*(K3846/2)^2/1000+PI()*(L3846/2)^2/1000</f>
        <v>7.6976873994583901</v>
      </c>
      <c r="N3846" s="33">
        <v>0</v>
      </c>
      <c r="O3846" s="3">
        <v>6</v>
      </c>
      <c r="P3846" s="6">
        <v>6.8929999999999998</v>
      </c>
      <c r="Q3846" s="6">
        <v>13.000999999999999</v>
      </c>
      <c r="R3846" s="6">
        <v>12.659000000000001</v>
      </c>
      <c r="S3846" s="6">
        <v>0</v>
      </c>
      <c r="T3846" s="6">
        <f>R3846-S3846</f>
        <v>12.659000000000001</v>
      </c>
      <c r="U3846" s="6">
        <v>12.736000000000001</v>
      </c>
      <c r="V3846" s="6">
        <f>U3846-S3846</f>
        <v>12.736000000000001</v>
      </c>
      <c r="W3846" s="6">
        <f>100 - (1 - (((U3846-T3846)/U3846)+(S3846/T3846)))*100</f>
        <v>0.60458542713567454</v>
      </c>
      <c r="X3846" s="13">
        <v>13.257</v>
      </c>
      <c r="Y3846" s="13">
        <f>(X3846-U3846)/U3846*100</f>
        <v>4.0907663316582834</v>
      </c>
      <c r="Z3846" s="14">
        <f>IF(W3846&gt;10,"NA",Y3846)</f>
        <v>4.0907663316582834</v>
      </c>
    </row>
    <row r="3847" spans="1:26" ht="19" x14ac:dyDescent="0.25">
      <c r="A3847" s="23">
        <v>3846</v>
      </c>
      <c r="B3847" s="5" t="s">
        <v>25</v>
      </c>
      <c r="C3847" s="3" t="s">
        <v>52</v>
      </c>
      <c r="D3847" s="3" t="s">
        <v>52</v>
      </c>
      <c r="E3847" s="3" t="s">
        <v>47</v>
      </c>
      <c r="F3847" s="3" t="s">
        <v>18</v>
      </c>
      <c r="G3847" s="3">
        <v>61</v>
      </c>
      <c r="H3847" s="3" t="s">
        <v>17</v>
      </c>
      <c r="I3847" s="3" t="s">
        <v>45</v>
      </c>
      <c r="J3847" s="3">
        <v>542</v>
      </c>
      <c r="K3847" s="3">
        <v>99</v>
      </c>
      <c r="L3847" s="3">
        <v>0</v>
      </c>
      <c r="M3847" s="4">
        <f>PI()*(K3847/2)^2/1000+PI()*(L3847/2)^2/1000</f>
        <v>7.6976873994583901</v>
      </c>
      <c r="N3847" s="33">
        <v>0</v>
      </c>
      <c r="O3847" s="3">
        <v>7</v>
      </c>
      <c r="P3847" s="6">
        <v>4.1340000000000003</v>
      </c>
      <c r="Q3847" s="6">
        <v>4.5640000000000001</v>
      </c>
      <c r="R3847" s="6">
        <v>4.3419999999999996</v>
      </c>
      <c r="S3847" s="6">
        <v>0</v>
      </c>
      <c r="T3847" s="6">
        <f>R3847-S3847</f>
        <v>4.3419999999999996</v>
      </c>
      <c r="U3847" s="6">
        <v>4.5469999999999997</v>
      </c>
      <c r="V3847" s="6">
        <f>U3847-S3847</f>
        <v>4.5469999999999997</v>
      </c>
      <c r="W3847" s="6">
        <f>100 - (1 - (((U3847-T3847)/U3847)+(S3847/T3847)))*100</f>
        <v>4.5084671211788105</v>
      </c>
      <c r="X3847" s="13">
        <v>4.665</v>
      </c>
      <c r="Y3847" s="13">
        <f>(X3847-U3847)/U3847*100</f>
        <v>2.5951176599956089</v>
      </c>
      <c r="Z3847" s="14">
        <f>IF(W3847&gt;10,"NA",Y3847)</f>
        <v>2.5951176599956089</v>
      </c>
    </row>
    <row r="3848" spans="1:26" ht="19" x14ac:dyDescent="0.25">
      <c r="A3848" s="23">
        <v>3847</v>
      </c>
      <c r="B3848" s="5" t="s">
        <v>25</v>
      </c>
      <c r="C3848" s="3" t="s">
        <v>52</v>
      </c>
      <c r="D3848" s="3" t="s">
        <v>52</v>
      </c>
      <c r="E3848" s="3" t="s">
        <v>47</v>
      </c>
      <c r="F3848" s="3" t="s">
        <v>18</v>
      </c>
      <c r="G3848" s="3">
        <v>61</v>
      </c>
      <c r="H3848" s="3" t="s">
        <v>17</v>
      </c>
      <c r="I3848" s="3" t="s">
        <v>45</v>
      </c>
      <c r="J3848" s="3">
        <v>542</v>
      </c>
      <c r="K3848" s="3">
        <v>99</v>
      </c>
      <c r="L3848" s="3">
        <v>0</v>
      </c>
      <c r="M3848" s="4">
        <f>PI()*(K3848/2)^2/1000+PI()*(L3848/2)^2/1000</f>
        <v>7.6976873994583901</v>
      </c>
      <c r="N3848" s="33">
        <v>0</v>
      </c>
      <c r="O3848" s="3">
        <v>8</v>
      </c>
      <c r="P3848" s="6">
        <v>7.6210000000000004</v>
      </c>
      <c r="Q3848" s="6">
        <v>13.64</v>
      </c>
      <c r="R3848" s="6">
        <v>13.292999999999999</v>
      </c>
      <c r="S3848" s="6">
        <v>0</v>
      </c>
      <c r="T3848" s="6">
        <f>R3848-S3848</f>
        <v>13.292999999999999</v>
      </c>
      <c r="U3848" s="6">
        <v>13.292999999999999</v>
      </c>
      <c r="V3848" s="6">
        <f>U3848-S3848</f>
        <v>13.292999999999999</v>
      </c>
      <c r="W3848" s="6">
        <f>100 - (1 - (((U3848-T3848)/U3848)+(S3848/T3848)))*100</f>
        <v>0</v>
      </c>
      <c r="X3848" s="13">
        <v>13.718</v>
      </c>
      <c r="Y3848" s="13">
        <f>(X3848-U3848)/U3848*100</f>
        <v>3.1971714436169467</v>
      </c>
      <c r="Z3848" s="14">
        <f>IF(W3848&gt;10,"NA",Y3848)</f>
        <v>3.1971714436169467</v>
      </c>
    </row>
    <row r="3849" spans="1:26" ht="19" x14ac:dyDescent="0.25">
      <c r="A3849" s="23">
        <v>3848</v>
      </c>
      <c r="B3849" s="5" t="s">
        <v>25</v>
      </c>
      <c r="C3849" s="3" t="s">
        <v>52</v>
      </c>
      <c r="D3849" s="3" t="s">
        <v>52</v>
      </c>
      <c r="E3849" s="3" t="s">
        <v>47</v>
      </c>
      <c r="F3849" s="3" t="s">
        <v>18</v>
      </c>
      <c r="G3849" s="3">
        <v>61</v>
      </c>
      <c r="H3849" s="3" t="s">
        <v>17</v>
      </c>
      <c r="I3849" s="3" t="s">
        <v>45</v>
      </c>
      <c r="J3849" s="3">
        <v>542</v>
      </c>
      <c r="K3849" s="3">
        <v>99</v>
      </c>
      <c r="L3849" s="3">
        <v>0</v>
      </c>
      <c r="M3849" s="4">
        <f>PI()*(K3849/2)^2/1000+PI()*(L3849/2)^2/1000</f>
        <v>7.6976873994583901</v>
      </c>
      <c r="N3849" s="33">
        <v>0</v>
      </c>
      <c r="O3849" s="3">
        <v>9</v>
      </c>
      <c r="P3849" s="6">
        <v>6.6559999999999997</v>
      </c>
      <c r="Q3849" s="6">
        <v>10.507999999999999</v>
      </c>
      <c r="R3849" s="6">
        <v>10.228999999999999</v>
      </c>
      <c r="S3849" s="6">
        <v>0</v>
      </c>
      <c r="T3849" s="6">
        <f>R3849-S3849</f>
        <v>10.228999999999999</v>
      </c>
      <c r="U3849" s="6">
        <v>10.228999999999999</v>
      </c>
      <c r="V3849" s="6">
        <f>U3849-S3849</f>
        <v>10.228999999999999</v>
      </c>
      <c r="W3849" s="6">
        <f>100 - (1 - (((U3849-T3849)/U3849)+(S3849/T3849)))*100</f>
        <v>0</v>
      </c>
      <c r="X3849" s="13">
        <v>10.617000000000001</v>
      </c>
      <c r="Y3849" s="13">
        <f>(X3849-U3849)/U3849*100</f>
        <v>3.7931371590575984</v>
      </c>
      <c r="Z3849" s="14">
        <f>IF(W3849&gt;10,"NA",Y3849)</f>
        <v>3.7931371590575984</v>
      </c>
    </row>
    <row r="3850" spans="1:26" ht="19" x14ac:dyDescent="0.25">
      <c r="A3850" s="23">
        <v>3849</v>
      </c>
      <c r="B3850" s="5" t="s">
        <v>25</v>
      </c>
      <c r="C3850" s="3" t="s">
        <v>52</v>
      </c>
      <c r="D3850" s="3" t="s">
        <v>52</v>
      </c>
      <c r="E3850" s="3" t="s">
        <v>47</v>
      </c>
      <c r="F3850" s="3" t="s">
        <v>18</v>
      </c>
      <c r="G3850" s="3">
        <v>62</v>
      </c>
      <c r="H3850" s="3" t="s">
        <v>9</v>
      </c>
      <c r="I3850" s="3" t="s">
        <v>60</v>
      </c>
      <c r="J3850" s="3">
        <v>483</v>
      </c>
      <c r="K3850" s="3">
        <v>68</v>
      </c>
      <c r="L3850" s="3">
        <v>0</v>
      </c>
      <c r="M3850" s="4">
        <f>PI()*(K3850/2)^2/1000+PI()*(L3850/2)^2/1000</f>
        <v>3.631681107549801</v>
      </c>
      <c r="N3850" s="33">
        <v>0</v>
      </c>
      <c r="O3850" s="3">
        <v>1</v>
      </c>
      <c r="P3850" s="6">
        <v>4.6609999999999996</v>
      </c>
      <c r="Q3850" s="6">
        <v>7.1859999999999999</v>
      </c>
      <c r="R3850" s="6">
        <v>6.976</v>
      </c>
      <c r="S3850" s="6">
        <v>3.2000000000000001E-2</v>
      </c>
      <c r="T3850" s="6">
        <f>R3850-S3850</f>
        <v>6.944</v>
      </c>
      <c r="U3850" s="6">
        <v>7.2110000000000003</v>
      </c>
      <c r="V3850" s="6">
        <f>U3850-S3850</f>
        <v>7.1790000000000003</v>
      </c>
      <c r="W3850" s="6">
        <f>100 - (1 - (((U3850-T3850)/U3850)+(S3850/T3850)))*100</f>
        <v>4.1635059595970603</v>
      </c>
      <c r="X3850" s="23">
        <v>7.3739999999999997</v>
      </c>
      <c r="Y3850" s="13">
        <f>(X3850-U3850)/U3850*100</f>
        <v>2.2604354458466145</v>
      </c>
      <c r="Z3850" s="14">
        <f>IF(W3850&gt;10,"NA",Y3850)</f>
        <v>2.2604354458466145</v>
      </c>
    </row>
    <row r="3851" spans="1:26" ht="19" x14ac:dyDescent="0.25">
      <c r="A3851" s="23">
        <v>3850</v>
      </c>
      <c r="B3851" s="5" t="s">
        <v>25</v>
      </c>
      <c r="C3851" s="3" t="s">
        <v>52</v>
      </c>
      <c r="D3851" s="3" t="s">
        <v>52</v>
      </c>
      <c r="E3851" s="3" t="s">
        <v>47</v>
      </c>
      <c r="F3851" s="3" t="s">
        <v>18</v>
      </c>
      <c r="G3851" s="3">
        <v>62</v>
      </c>
      <c r="H3851" s="3" t="s">
        <v>9</v>
      </c>
      <c r="I3851" s="3" t="s">
        <v>60</v>
      </c>
      <c r="J3851" s="3">
        <v>483</v>
      </c>
      <c r="K3851" s="3">
        <v>68</v>
      </c>
      <c r="L3851" s="3">
        <v>0</v>
      </c>
      <c r="M3851" s="4">
        <f>PI()*(K3851/2)^2/1000+PI()*(L3851/2)^2/1000</f>
        <v>3.631681107549801</v>
      </c>
      <c r="N3851" s="33">
        <v>0</v>
      </c>
      <c r="O3851" s="3">
        <v>2</v>
      </c>
      <c r="P3851" s="6">
        <v>5.07</v>
      </c>
      <c r="Q3851" s="6">
        <v>6.2729999999999997</v>
      </c>
      <c r="R3851" s="6">
        <v>6.0819999999999999</v>
      </c>
      <c r="S3851" s="6">
        <v>0</v>
      </c>
      <c r="T3851" s="6">
        <f>R3851-S3851</f>
        <v>6.0819999999999999</v>
      </c>
      <c r="U3851" s="6">
        <v>6.6230000000000002</v>
      </c>
      <c r="V3851" s="6">
        <f>U3851-S3851</f>
        <v>6.6230000000000002</v>
      </c>
      <c r="W3851" s="6">
        <f>100 - (1 - (((U3851-T3851)/U3851)+(S3851/T3851)))*100</f>
        <v>8.1685036992299729</v>
      </c>
      <c r="X3851" s="23">
        <v>6.7539999999999996</v>
      </c>
      <c r="Y3851" s="13">
        <f>(X3851-U3851)/U3851*100</f>
        <v>1.9779556092405153</v>
      </c>
      <c r="Z3851" s="14">
        <f>IF(W3851&gt;10,"NA",Y3851)</f>
        <v>1.9779556092405153</v>
      </c>
    </row>
    <row r="3852" spans="1:26" ht="19" x14ac:dyDescent="0.25">
      <c r="A3852" s="23">
        <v>3851</v>
      </c>
      <c r="B3852" s="5" t="s">
        <v>25</v>
      </c>
      <c r="C3852" s="3" t="s">
        <v>52</v>
      </c>
      <c r="D3852" s="3" t="s">
        <v>52</v>
      </c>
      <c r="E3852" s="3" t="s">
        <v>47</v>
      </c>
      <c r="F3852" s="3" t="s">
        <v>18</v>
      </c>
      <c r="G3852" s="3">
        <v>62</v>
      </c>
      <c r="H3852" s="3" t="s">
        <v>9</v>
      </c>
      <c r="I3852" s="3" t="s">
        <v>60</v>
      </c>
      <c r="J3852" s="3">
        <v>483</v>
      </c>
      <c r="K3852" s="3">
        <v>68</v>
      </c>
      <c r="L3852" s="3">
        <v>0</v>
      </c>
      <c r="M3852" s="4">
        <f>PI()*(K3852/2)^2/1000+PI()*(L3852/2)^2/1000</f>
        <v>3.631681107549801</v>
      </c>
      <c r="N3852" s="33">
        <v>0</v>
      </c>
      <c r="O3852" s="3">
        <v>3</v>
      </c>
      <c r="P3852" s="6">
        <v>2.427</v>
      </c>
      <c r="Q3852" s="6">
        <v>2.6059999999999999</v>
      </c>
      <c r="R3852" s="6">
        <v>2.5150000000000001</v>
      </c>
      <c r="S3852" s="6">
        <v>0</v>
      </c>
      <c r="T3852" s="6">
        <f>R3852-S3852</f>
        <v>2.5150000000000001</v>
      </c>
      <c r="U3852" s="6">
        <v>2.5150000000000001</v>
      </c>
      <c r="V3852" s="6">
        <f>U3852-S3852</f>
        <v>2.5150000000000001</v>
      </c>
      <c r="W3852" s="6">
        <f>100 - (1 - (((U3852-T3852)/U3852)+(S3852/T3852)))*100</f>
        <v>0</v>
      </c>
      <c r="X3852" s="23">
        <v>2.6339999999999999</v>
      </c>
      <c r="Y3852" s="13">
        <f>(X3852-U3852)/U3852*100</f>
        <v>4.7316103379721577</v>
      </c>
      <c r="Z3852" s="14">
        <f>IF(W3852&gt;10,"NA",Y3852)</f>
        <v>4.7316103379721577</v>
      </c>
    </row>
    <row r="3853" spans="1:26" ht="19" x14ac:dyDescent="0.25">
      <c r="A3853" s="23">
        <v>3852</v>
      </c>
      <c r="B3853" s="5" t="s">
        <v>25</v>
      </c>
      <c r="C3853" s="3" t="s">
        <v>52</v>
      </c>
      <c r="D3853" s="3" t="s">
        <v>52</v>
      </c>
      <c r="E3853" s="3" t="s">
        <v>47</v>
      </c>
      <c r="F3853" s="3" t="s">
        <v>18</v>
      </c>
      <c r="G3853" s="3">
        <v>62</v>
      </c>
      <c r="H3853" s="3" t="s">
        <v>9</v>
      </c>
      <c r="I3853" s="3" t="s">
        <v>60</v>
      </c>
      <c r="J3853" s="3">
        <v>483</v>
      </c>
      <c r="K3853" s="3">
        <v>68</v>
      </c>
      <c r="L3853" s="3">
        <v>0</v>
      </c>
      <c r="M3853" s="4">
        <f>PI()*(K3853/2)^2/1000+PI()*(L3853/2)^2/1000</f>
        <v>3.631681107549801</v>
      </c>
      <c r="N3853" s="33">
        <v>0</v>
      </c>
      <c r="O3853" s="3">
        <v>4</v>
      </c>
      <c r="P3853" s="6">
        <v>2.0739999999999998</v>
      </c>
      <c r="Q3853" s="6">
        <v>1.7909999999999999</v>
      </c>
      <c r="R3853" s="6">
        <v>1.659</v>
      </c>
      <c r="S3853" s="6">
        <v>0</v>
      </c>
      <c r="T3853" s="6">
        <f>R3853-S3853</f>
        <v>1.659</v>
      </c>
      <c r="U3853" s="6">
        <v>1.7330000000000001</v>
      </c>
      <c r="V3853" s="6">
        <f>U3853-S3853</f>
        <v>1.7330000000000001</v>
      </c>
      <c r="W3853" s="6">
        <f>100 - (1 - (((U3853-T3853)/U3853)+(S3853/T3853)))*100</f>
        <v>4.2700519330640532</v>
      </c>
      <c r="X3853" s="23">
        <v>1.8260000000000001</v>
      </c>
      <c r="Y3853" s="13">
        <f>(X3853-U3853)/U3853*100</f>
        <v>5.3664166185804945</v>
      </c>
      <c r="Z3853" s="14">
        <f>IF(W3853&gt;10,"NA",Y3853)</f>
        <v>5.3664166185804945</v>
      </c>
    </row>
    <row r="3854" spans="1:26" ht="19" x14ac:dyDescent="0.25">
      <c r="A3854" s="23">
        <v>3853</v>
      </c>
      <c r="B3854" s="5" t="s">
        <v>25</v>
      </c>
      <c r="C3854" s="3" t="s">
        <v>52</v>
      </c>
      <c r="D3854" s="3" t="s">
        <v>52</v>
      </c>
      <c r="E3854" s="3" t="s">
        <v>47</v>
      </c>
      <c r="F3854" s="3" t="s">
        <v>18</v>
      </c>
      <c r="G3854" s="3">
        <v>62</v>
      </c>
      <c r="H3854" s="3" t="s">
        <v>9</v>
      </c>
      <c r="I3854" s="3" t="s">
        <v>60</v>
      </c>
      <c r="J3854" s="3">
        <v>483</v>
      </c>
      <c r="K3854" s="3">
        <v>68</v>
      </c>
      <c r="L3854" s="3">
        <v>0</v>
      </c>
      <c r="M3854" s="4">
        <f>PI()*(K3854/2)^2/1000+PI()*(L3854/2)^2/1000</f>
        <v>3.631681107549801</v>
      </c>
      <c r="N3854" s="33">
        <v>0</v>
      </c>
      <c r="O3854" s="3">
        <v>5</v>
      </c>
      <c r="P3854" s="6">
        <v>3.145</v>
      </c>
      <c r="Q3854" s="6">
        <v>4.2279999999999998</v>
      </c>
      <c r="R3854" s="6">
        <v>4.0410000000000004</v>
      </c>
      <c r="S3854" s="6">
        <v>0</v>
      </c>
      <c r="T3854" s="6">
        <f>R3854-S3854</f>
        <v>4.0410000000000004</v>
      </c>
      <c r="U3854" s="6">
        <v>4.0659999999999998</v>
      </c>
      <c r="V3854" s="6">
        <f>U3854-S3854</f>
        <v>4.0659999999999998</v>
      </c>
      <c r="W3854" s="6">
        <f>100 - (1 - (((U3854-T3854)/U3854)+(S3854/T3854)))*100</f>
        <v>0.61485489424494233</v>
      </c>
      <c r="X3854" s="23">
        <v>4.2859999999999996</v>
      </c>
      <c r="Y3854" s="13">
        <f>(X3854-U3854)/U3854*100</f>
        <v>5.4107230693556261</v>
      </c>
      <c r="Z3854" s="14">
        <f>IF(W3854&gt;10,"NA",Y3854)</f>
        <v>5.4107230693556261</v>
      </c>
    </row>
    <row r="3855" spans="1:26" ht="19" x14ac:dyDescent="0.25">
      <c r="A3855" s="23">
        <v>3854</v>
      </c>
      <c r="B3855" s="5" t="s">
        <v>25</v>
      </c>
      <c r="C3855" s="3" t="s">
        <v>52</v>
      </c>
      <c r="D3855" s="3" t="s">
        <v>52</v>
      </c>
      <c r="E3855" s="3" t="s">
        <v>47</v>
      </c>
      <c r="F3855" s="3" t="s">
        <v>18</v>
      </c>
      <c r="G3855" s="3">
        <v>62</v>
      </c>
      <c r="H3855" s="3" t="s">
        <v>9</v>
      </c>
      <c r="I3855" s="3" t="s">
        <v>60</v>
      </c>
      <c r="J3855" s="3">
        <v>483</v>
      </c>
      <c r="K3855" s="3">
        <v>68</v>
      </c>
      <c r="L3855" s="3">
        <v>0</v>
      </c>
      <c r="M3855" s="4">
        <f>PI()*(K3855/2)^2/1000+PI()*(L3855/2)^2/1000</f>
        <v>3.631681107549801</v>
      </c>
      <c r="N3855" s="33">
        <v>0</v>
      </c>
      <c r="O3855" s="3">
        <v>6</v>
      </c>
      <c r="P3855" s="6">
        <v>4.9770000000000003</v>
      </c>
      <c r="Q3855" s="6">
        <v>6.39</v>
      </c>
      <c r="R3855" s="6">
        <v>6.2149999999999999</v>
      </c>
      <c r="S3855" s="6">
        <v>0</v>
      </c>
      <c r="T3855" s="6">
        <f>R3855-S3855</f>
        <v>6.2149999999999999</v>
      </c>
      <c r="U3855" s="6">
        <v>6.24</v>
      </c>
      <c r="V3855" s="6">
        <f>U3855-S3855</f>
        <v>6.24</v>
      </c>
      <c r="W3855" s="6">
        <f>100 - (1 - (((U3855-T3855)/U3855)+(S3855/T3855)))*100</f>
        <v>0.40064102564103621</v>
      </c>
      <c r="X3855" s="23">
        <v>6.4779999999999998</v>
      </c>
      <c r="Y3855" s="13">
        <f>(X3855-U3855)/U3855*100</f>
        <v>3.8141025641025568</v>
      </c>
      <c r="Z3855" s="14">
        <f>IF(W3855&gt;10,"NA",Y3855)</f>
        <v>3.8141025641025568</v>
      </c>
    </row>
    <row r="3856" spans="1:26" ht="19" x14ac:dyDescent="0.25">
      <c r="A3856" s="23">
        <v>3855</v>
      </c>
      <c r="B3856" s="5" t="s">
        <v>25</v>
      </c>
      <c r="C3856" s="3" t="s">
        <v>52</v>
      </c>
      <c r="D3856" s="3" t="s">
        <v>52</v>
      </c>
      <c r="E3856" s="3" t="s">
        <v>47</v>
      </c>
      <c r="F3856" s="3" t="s">
        <v>18</v>
      </c>
      <c r="G3856" s="3">
        <v>62</v>
      </c>
      <c r="H3856" s="3" t="s">
        <v>9</v>
      </c>
      <c r="I3856" s="3" t="s">
        <v>60</v>
      </c>
      <c r="J3856" s="3">
        <v>483</v>
      </c>
      <c r="K3856" s="3">
        <v>68</v>
      </c>
      <c r="L3856" s="3">
        <v>0</v>
      </c>
      <c r="M3856" s="4">
        <f>PI()*(K3856/2)^2/1000+PI()*(L3856/2)^2/1000</f>
        <v>3.631681107549801</v>
      </c>
      <c r="N3856" s="33">
        <v>0</v>
      </c>
      <c r="O3856" s="3">
        <v>7</v>
      </c>
      <c r="P3856" s="6">
        <v>3.5910000000000002</v>
      </c>
      <c r="Q3856" s="6">
        <v>3.76</v>
      </c>
      <c r="R3856" s="6">
        <v>3.6160000000000001</v>
      </c>
      <c r="S3856" s="6">
        <v>0</v>
      </c>
      <c r="T3856" s="6">
        <f>R3856-S3856</f>
        <v>3.6160000000000001</v>
      </c>
      <c r="U3856" s="6">
        <v>3.629</v>
      </c>
      <c r="V3856" s="6">
        <f>U3856-S3856</f>
        <v>3.629</v>
      </c>
      <c r="W3856" s="6">
        <f>100 - (1 - (((U3856-T3856)/U3856)+(S3856/T3856)))*100</f>
        <v>0.35822540644805656</v>
      </c>
      <c r="X3856" s="23">
        <v>3.7229999999999999</v>
      </c>
      <c r="Y3856" s="13">
        <f>(X3856-U3856)/U3856*100</f>
        <v>2.5902452466244106</v>
      </c>
      <c r="Z3856" s="14">
        <f>IF(W3856&gt;10,"NA",Y3856)</f>
        <v>2.5902452466244106</v>
      </c>
    </row>
    <row r="3857" spans="1:26" ht="19" x14ac:dyDescent="0.25">
      <c r="A3857" s="23">
        <v>3856</v>
      </c>
      <c r="B3857" s="5" t="s">
        <v>25</v>
      </c>
      <c r="C3857" s="3" t="s">
        <v>52</v>
      </c>
      <c r="D3857" s="3" t="s">
        <v>52</v>
      </c>
      <c r="E3857" s="3" t="s">
        <v>47</v>
      </c>
      <c r="F3857" s="3" t="s">
        <v>18</v>
      </c>
      <c r="G3857" s="3">
        <v>62</v>
      </c>
      <c r="H3857" s="3" t="s">
        <v>9</v>
      </c>
      <c r="I3857" s="3" t="s">
        <v>60</v>
      </c>
      <c r="J3857" s="3">
        <v>483</v>
      </c>
      <c r="K3857" s="3">
        <v>68</v>
      </c>
      <c r="L3857" s="3">
        <v>0</v>
      </c>
      <c r="M3857" s="4">
        <f>PI()*(K3857/2)^2/1000+PI()*(L3857/2)^2/1000</f>
        <v>3.631681107549801</v>
      </c>
      <c r="N3857" s="33">
        <v>0</v>
      </c>
      <c r="O3857" s="3">
        <v>8</v>
      </c>
      <c r="P3857" s="6">
        <v>4.9630000000000001</v>
      </c>
      <c r="Q3857" s="6">
        <v>5.516</v>
      </c>
      <c r="R3857" s="6">
        <v>5.2830000000000004</v>
      </c>
      <c r="S3857" s="6">
        <v>0</v>
      </c>
      <c r="T3857" s="6">
        <f>R3857-S3857</f>
        <v>5.2830000000000004</v>
      </c>
      <c r="U3857" s="6">
        <v>5.3479999999999999</v>
      </c>
      <c r="V3857" s="6">
        <f>U3857-S3857</f>
        <v>5.3479999999999999</v>
      </c>
      <c r="W3857" s="6">
        <f>100 - (1 - (((U3857-T3857)/U3857)+(S3857/T3857)))*100</f>
        <v>1.2154076290201772</v>
      </c>
      <c r="X3857" s="23">
        <v>5.5110000000000001</v>
      </c>
      <c r="Y3857" s="13">
        <f>(X3857-U3857)/U3857*100</f>
        <v>3.0478683620044924</v>
      </c>
      <c r="Z3857" s="14">
        <f>IF(W3857&gt;10,"NA",Y3857)</f>
        <v>3.0478683620044924</v>
      </c>
    </row>
    <row r="3858" spans="1:26" ht="19" x14ac:dyDescent="0.25">
      <c r="A3858" s="23">
        <v>3857</v>
      </c>
      <c r="B3858" s="5" t="s">
        <v>25</v>
      </c>
      <c r="C3858" s="3" t="s">
        <v>52</v>
      </c>
      <c r="D3858" s="3" t="s">
        <v>52</v>
      </c>
      <c r="E3858" s="3" t="s">
        <v>47</v>
      </c>
      <c r="F3858" s="3" t="s">
        <v>18</v>
      </c>
      <c r="G3858" s="3">
        <v>62</v>
      </c>
      <c r="H3858" s="3" t="s">
        <v>9</v>
      </c>
      <c r="I3858" s="3" t="s">
        <v>60</v>
      </c>
      <c r="J3858" s="3">
        <v>483</v>
      </c>
      <c r="K3858" s="3">
        <v>68</v>
      </c>
      <c r="L3858" s="3">
        <v>0</v>
      </c>
      <c r="M3858" s="4">
        <f>PI()*(K3858/2)^2/1000+PI()*(L3858/2)^2/1000</f>
        <v>3.631681107549801</v>
      </c>
      <c r="N3858" s="33">
        <v>0</v>
      </c>
      <c r="O3858" s="3">
        <v>9</v>
      </c>
      <c r="P3858" s="6">
        <v>6.8179999999999996</v>
      </c>
      <c r="Q3858" s="6">
        <v>10.198</v>
      </c>
      <c r="R3858" s="6">
        <v>9.8290000000000006</v>
      </c>
      <c r="S3858" s="6">
        <v>0</v>
      </c>
      <c r="T3858" s="6">
        <f>R3858-S3858</f>
        <v>9.8290000000000006</v>
      </c>
      <c r="U3858" s="6">
        <v>10.185</v>
      </c>
      <c r="V3858" s="6">
        <f>U3858-S3858</f>
        <v>10.185</v>
      </c>
      <c r="W3858" s="6">
        <f>100 - (1 - (((U3858-T3858)/U3858)+(S3858/T3858)))*100</f>
        <v>3.4953362788414353</v>
      </c>
      <c r="X3858" s="23">
        <v>10.414</v>
      </c>
      <c r="Y3858" s="13">
        <f>(X3858-U3858)/U3858*100</f>
        <v>2.2484045164457456</v>
      </c>
      <c r="Z3858" s="14">
        <f>IF(W3858&gt;10,"NA",Y3858)</f>
        <v>2.2484045164457456</v>
      </c>
    </row>
    <row r="3859" spans="1:26" ht="19" x14ac:dyDescent="0.25">
      <c r="A3859" s="23">
        <v>3858</v>
      </c>
      <c r="B3859" s="5" t="s">
        <v>25</v>
      </c>
      <c r="C3859" s="3" t="s">
        <v>52</v>
      </c>
      <c r="D3859" s="3" t="s">
        <v>52</v>
      </c>
      <c r="E3859" s="3" t="s">
        <v>47</v>
      </c>
      <c r="F3859" s="3" t="s">
        <v>18</v>
      </c>
      <c r="G3859" s="3">
        <v>62</v>
      </c>
      <c r="H3859" s="3" t="s">
        <v>9</v>
      </c>
      <c r="I3859" s="3" t="s">
        <v>60</v>
      </c>
      <c r="J3859" s="3">
        <v>483</v>
      </c>
      <c r="K3859" s="3">
        <v>68</v>
      </c>
      <c r="L3859" s="3">
        <v>0</v>
      </c>
      <c r="M3859" s="4">
        <f>PI()*(K3859/2)^2/1000+PI()*(L3859/2)^2/1000</f>
        <v>3.631681107549801</v>
      </c>
      <c r="N3859" s="33">
        <v>0</v>
      </c>
      <c r="O3859" s="3">
        <v>10</v>
      </c>
      <c r="P3859" s="6" t="s">
        <v>13</v>
      </c>
      <c r="Q3859" s="6">
        <v>8.1780000000000008</v>
      </c>
      <c r="R3859" s="6">
        <v>7.8620000000000001</v>
      </c>
      <c r="S3859" s="6">
        <v>0</v>
      </c>
      <c r="T3859" s="6">
        <f>R3859-S3859</f>
        <v>7.8620000000000001</v>
      </c>
      <c r="U3859" s="6">
        <v>9.2129999999999992</v>
      </c>
      <c r="V3859" s="6">
        <f>U3859-S3859</f>
        <v>9.2129999999999992</v>
      </c>
      <c r="W3859" s="6">
        <f>100 - (1 - (((U3859-T3859)/U3859)+(S3859/T3859)))*100</f>
        <v>14.664061652013444</v>
      </c>
      <c r="X3859" s="23">
        <v>9.3840000000000003</v>
      </c>
      <c r="Y3859" s="13">
        <f>(X3859-U3859)/U3859*100</f>
        <v>1.8560729404103022</v>
      </c>
      <c r="Z3859" s="14" t="str">
        <f>IF(W3859&gt;10,"NA",Y3859)</f>
        <v>NA</v>
      </c>
    </row>
    <row r="3860" spans="1:26" ht="19" x14ac:dyDescent="0.25">
      <c r="A3860" s="23">
        <v>3859</v>
      </c>
      <c r="B3860" s="5" t="s">
        <v>25</v>
      </c>
      <c r="C3860" s="3" t="s">
        <v>52</v>
      </c>
      <c r="D3860" s="3" t="s">
        <v>52</v>
      </c>
      <c r="E3860" s="3" t="s">
        <v>47</v>
      </c>
      <c r="F3860" s="3" t="s">
        <v>18</v>
      </c>
      <c r="G3860" s="3">
        <v>62</v>
      </c>
      <c r="H3860" s="3" t="s">
        <v>9</v>
      </c>
      <c r="I3860" s="3" t="s">
        <v>60</v>
      </c>
      <c r="J3860" s="3">
        <v>483</v>
      </c>
      <c r="K3860" s="3">
        <v>68</v>
      </c>
      <c r="L3860" s="3">
        <v>0</v>
      </c>
      <c r="M3860" s="4">
        <f>PI()*(K3860/2)^2/1000+PI()*(L3860/2)^2/1000</f>
        <v>3.631681107549801</v>
      </c>
      <c r="N3860" s="33">
        <v>0</v>
      </c>
      <c r="O3860" s="3">
        <v>11</v>
      </c>
      <c r="P3860" s="6">
        <v>6.4480000000000004</v>
      </c>
      <c r="Q3860" s="6">
        <v>9.5150000000000006</v>
      </c>
      <c r="R3860" s="6">
        <v>9.2409999999999997</v>
      </c>
      <c r="S3860" s="6">
        <v>0</v>
      </c>
      <c r="T3860" s="6">
        <f>R3860-S3860</f>
        <v>9.2409999999999997</v>
      </c>
      <c r="U3860" s="6">
        <v>9.2780000000000005</v>
      </c>
      <c r="V3860" s="6">
        <f>U3860-S3860</f>
        <v>9.2780000000000005</v>
      </c>
      <c r="W3860" s="6">
        <f>100 - (1 - (((U3860-T3860)/U3860)+(S3860/T3860)))*100</f>
        <v>0.39879284328520725</v>
      </c>
      <c r="X3860" s="23">
        <v>9.5609999999999999</v>
      </c>
      <c r="Y3860" s="13">
        <f>(X3860-U3860)/U3860*100</f>
        <v>3.050226341884021</v>
      </c>
      <c r="Z3860" s="14">
        <f>IF(W3860&gt;10,"NA",Y3860)</f>
        <v>3.050226341884021</v>
      </c>
    </row>
    <row r="3861" spans="1:26" ht="19" x14ac:dyDescent="0.25">
      <c r="A3861" s="23">
        <v>3860</v>
      </c>
      <c r="B3861" s="5" t="s">
        <v>25</v>
      </c>
      <c r="C3861" s="3" t="s">
        <v>52</v>
      </c>
      <c r="D3861" s="3" t="s">
        <v>52</v>
      </c>
      <c r="E3861" s="3" t="s">
        <v>47</v>
      </c>
      <c r="F3861" s="3" t="s">
        <v>18</v>
      </c>
      <c r="G3861" s="3">
        <v>62</v>
      </c>
      <c r="H3861" s="3" t="s">
        <v>9</v>
      </c>
      <c r="I3861" s="3" t="s">
        <v>60</v>
      </c>
      <c r="J3861" s="3">
        <v>483</v>
      </c>
      <c r="K3861" s="3">
        <v>68</v>
      </c>
      <c r="L3861" s="3">
        <v>0</v>
      </c>
      <c r="M3861" s="4">
        <f>PI()*(K3861/2)^2/1000+PI()*(L3861/2)^2/1000</f>
        <v>3.631681107549801</v>
      </c>
      <c r="N3861" s="33">
        <v>0</v>
      </c>
      <c r="O3861" s="3">
        <v>12</v>
      </c>
      <c r="P3861" s="6">
        <v>4.234</v>
      </c>
      <c r="Q3861" s="6">
        <v>4.4210000000000003</v>
      </c>
      <c r="R3861" s="6">
        <v>4.2320000000000002</v>
      </c>
      <c r="S3861" s="6">
        <v>0</v>
      </c>
      <c r="T3861" s="6">
        <f>R3861-S3861</f>
        <v>4.2320000000000002</v>
      </c>
      <c r="U3861" s="6">
        <v>4.2320000000000002</v>
      </c>
      <c r="V3861" s="6">
        <f>U3861-S3861</f>
        <v>4.2320000000000002</v>
      </c>
      <c r="W3861" s="6">
        <f>100 - (1 - (((U3861-T3861)/U3861)+(S3861/T3861)))*100</f>
        <v>0</v>
      </c>
      <c r="X3861" s="23">
        <v>4.3650000000000002</v>
      </c>
      <c r="Y3861" s="13">
        <f>(X3861-U3861)/U3861*100</f>
        <v>3.1427221172022688</v>
      </c>
      <c r="Z3861" s="14">
        <f>IF(W3861&gt;10,"NA",Y3861)</f>
        <v>3.1427221172022688</v>
      </c>
    </row>
    <row r="3862" spans="1:26" ht="19" x14ac:dyDescent="0.25">
      <c r="A3862" s="23">
        <v>3861</v>
      </c>
      <c r="B3862" s="5" t="s">
        <v>25</v>
      </c>
      <c r="C3862" s="3" t="s">
        <v>52</v>
      </c>
      <c r="D3862" s="3" t="s">
        <v>52</v>
      </c>
      <c r="E3862" s="3" t="s">
        <v>47</v>
      </c>
      <c r="F3862" s="3" t="s">
        <v>18</v>
      </c>
      <c r="G3862" s="3">
        <v>62</v>
      </c>
      <c r="H3862" s="3" t="s">
        <v>9</v>
      </c>
      <c r="I3862" s="3" t="s">
        <v>60</v>
      </c>
      <c r="J3862" s="3">
        <v>483</v>
      </c>
      <c r="K3862" s="3">
        <v>68</v>
      </c>
      <c r="L3862" s="3">
        <v>0</v>
      </c>
      <c r="M3862" s="4">
        <f>PI()*(K3862/2)^2/1000+PI()*(L3862/2)^2/1000</f>
        <v>3.631681107549801</v>
      </c>
      <c r="N3862" s="33">
        <v>0</v>
      </c>
      <c r="O3862" s="3">
        <v>13</v>
      </c>
      <c r="P3862" s="6">
        <v>4.9909999999999997</v>
      </c>
      <c r="Q3862" s="6">
        <v>8.1630000000000003</v>
      </c>
      <c r="R3862" s="6">
        <v>7.9379999999999997</v>
      </c>
      <c r="S3862" s="6">
        <v>0</v>
      </c>
      <c r="T3862" s="6">
        <f>R3862-S3862</f>
        <v>7.9379999999999997</v>
      </c>
      <c r="U3862" s="6">
        <v>7.9379999999999997</v>
      </c>
      <c r="V3862" s="6">
        <f>U3862-S3862</f>
        <v>7.9379999999999997</v>
      </c>
      <c r="W3862" s="6">
        <f>100 - (1 - (((U3862-T3862)/U3862)+(S3862/T3862)))*100</f>
        <v>0</v>
      </c>
      <c r="X3862" s="23">
        <v>8.1470000000000002</v>
      </c>
      <c r="Y3862" s="13">
        <f>(X3862-U3862)/U3862*100</f>
        <v>2.6329050138574015</v>
      </c>
      <c r="Z3862" s="14">
        <f>IF(W3862&gt;10,"NA",Y3862)</f>
        <v>2.6329050138574015</v>
      </c>
    </row>
    <row r="3863" spans="1:26" ht="19" x14ac:dyDescent="0.25">
      <c r="A3863" s="23">
        <v>3862</v>
      </c>
      <c r="B3863" s="5" t="s">
        <v>25</v>
      </c>
      <c r="C3863" s="3" t="s">
        <v>52</v>
      </c>
      <c r="D3863" s="3" t="s">
        <v>52</v>
      </c>
      <c r="E3863" s="3" t="s">
        <v>47</v>
      </c>
      <c r="F3863" s="3" t="s">
        <v>18</v>
      </c>
      <c r="G3863" s="3">
        <v>62</v>
      </c>
      <c r="H3863" s="3" t="s">
        <v>9</v>
      </c>
      <c r="I3863" s="3" t="s">
        <v>60</v>
      </c>
      <c r="J3863" s="3">
        <v>483</v>
      </c>
      <c r="K3863" s="3">
        <v>68</v>
      </c>
      <c r="L3863" s="3">
        <v>0</v>
      </c>
      <c r="M3863" s="4">
        <f>PI()*(K3863/2)^2/1000+PI()*(L3863/2)^2/1000</f>
        <v>3.631681107549801</v>
      </c>
      <c r="N3863" s="33">
        <v>0</v>
      </c>
      <c r="O3863" s="3">
        <v>14</v>
      </c>
      <c r="P3863" s="6">
        <v>3.71</v>
      </c>
      <c r="Q3863" s="6">
        <v>2.7919999999999998</v>
      </c>
      <c r="R3863" s="6">
        <v>2.6739999999999999</v>
      </c>
      <c r="S3863" s="6">
        <v>0</v>
      </c>
      <c r="T3863" s="6">
        <f>R3863-S3863</f>
        <v>2.6739999999999999</v>
      </c>
      <c r="U3863" s="6">
        <v>2.6739999999999999</v>
      </c>
      <c r="V3863" s="6">
        <f>U3863-S3863</f>
        <v>2.6739999999999999</v>
      </c>
      <c r="W3863" s="6">
        <f>100 - (1 - (((U3863-T3863)/U3863)+(S3863/T3863)))*100</f>
        <v>0</v>
      </c>
      <c r="X3863" s="23">
        <v>2.746</v>
      </c>
      <c r="Y3863" s="13">
        <f>(X3863-U3863)/U3863*100</f>
        <v>2.6925953627524333</v>
      </c>
      <c r="Z3863" s="14">
        <f>IF(W3863&gt;10,"NA",Y3863)</f>
        <v>2.6925953627524333</v>
      </c>
    </row>
    <row r="3864" spans="1:26" ht="19" x14ac:dyDescent="0.25">
      <c r="A3864" s="23">
        <v>3863</v>
      </c>
      <c r="B3864" s="5" t="s">
        <v>25</v>
      </c>
      <c r="C3864" s="3" t="s">
        <v>52</v>
      </c>
      <c r="D3864" s="3" t="s">
        <v>52</v>
      </c>
      <c r="E3864" s="3" t="s">
        <v>47</v>
      </c>
      <c r="F3864" s="3" t="s">
        <v>18</v>
      </c>
      <c r="G3864" s="3">
        <v>62</v>
      </c>
      <c r="H3864" s="3" t="s">
        <v>17</v>
      </c>
      <c r="I3864" s="3" t="s">
        <v>60</v>
      </c>
      <c r="J3864" s="3">
        <v>483</v>
      </c>
      <c r="K3864" s="3">
        <v>68</v>
      </c>
      <c r="L3864" s="3">
        <v>0</v>
      </c>
      <c r="M3864" s="4">
        <f>PI()*(K3864/2)^2/1000+PI()*(L3864/2)^2/1000</f>
        <v>3.631681107549801</v>
      </c>
      <c r="N3864" s="33">
        <v>0</v>
      </c>
      <c r="O3864" s="3">
        <v>1</v>
      </c>
      <c r="P3864" s="6">
        <v>3.875</v>
      </c>
      <c r="Q3864" s="6">
        <v>3.6779999999999999</v>
      </c>
      <c r="R3864" s="6">
        <v>3.53</v>
      </c>
      <c r="S3864" s="6">
        <v>0</v>
      </c>
      <c r="T3864" s="6">
        <f>R3864-S3864</f>
        <v>3.53</v>
      </c>
      <c r="U3864" s="6">
        <v>3.548</v>
      </c>
      <c r="V3864" s="6">
        <f>U3864-S3864</f>
        <v>3.548</v>
      </c>
      <c r="W3864" s="6">
        <f>100 - (1 - (((U3864-T3864)/U3864)+(S3864/T3864)))*100</f>
        <v>0.50732807215332798</v>
      </c>
      <c r="X3864" s="23">
        <v>3.6360000000000001</v>
      </c>
      <c r="Y3864" s="13">
        <f>(X3864-U3864)/U3864*100</f>
        <v>2.4802705749718172</v>
      </c>
      <c r="Z3864" s="14">
        <f>IF(W3864&gt;10,"NA",Y3864)</f>
        <v>2.4802705749718172</v>
      </c>
    </row>
    <row r="3865" spans="1:26" ht="19" x14ac:dyDescent="0.25">
      <c r="A3865" s="23">
        <v>3864</v>
      </c>
      <c r="B3865" s="5" t="s">
        <v>25</v>
      </c>
      <c r="C3865" s="3" t="s">
        <v>52</v>
      </c>
      <c r="D3865" s="3" t="s">
        <v>52</v>
      </c>
      <c r="E3865" s="3" t="s">
        <v>47</v>
      </c>
      <c r="F3865" s="3" t="s">
        <v>18</v>
      </c>
      <c r="G3865" s="3">
        <v>62</v>
      </c>
      <c r="H3865" s="3" t="s">
        <v>17</v>
      </c>
      <c r="I3865" s="3" t="s">
        <v>60</v>
      </c>
      <c r="J3865" s="3">
        <v>483</v>
      </c>
      <c r="K3865" s="3">
        <v>68</v>
      </c>
      <c r="L3865" s="3">
        <v>0</v>
      </c>
      <c r="M3865" s="4">
        <f>PI()*(K3865/2)^2/1000+PI()*(L3865/2)^2/1000</f>
        <v>3.631681107549801</v>
      </c>
      <c r="N3865" s="33">
        <v>0</v>
      </c>
      <c r="O3865" s="3">
        <v>2</v>
      </c>
      <c r="P3865" s="6">
        <v>3.1829999999999998</v>
      </c>
      <c r="Q3865" s="6">
        <v>3.165</v>
      </c>
      <c r="R3865" s="6">
        <v>3.0249999999999999</v>
      </c>
      <c r="S3865" s="6">
        <f>0.073+0.009</f>
        <v>8.199999999999999E-2</v>
      </c>
      <c r="T3865" s="6">
        <f>R3865-S3865</f>
        <v>2.9430000000000001</v>
      </c>
      <c r="U3865" s="6">
        <v>3.2</v>
      </c>
      <c r="V3865" s="6">
        <f>U3865-S3865</f>
        <v>3.1180000000000003</v>
      </c>
      <c r="W3865" s="6">
        <f>100 - (1 - (((U3865-T3865)/U3865)+(S3865/T3865)))*100</f>
        <v>10.817522511043151</v>
      </c>
      <c r="X3865" s="23">
        <v>3.2930000000000001</v>
      </c>
      <c r="Y3865" s="13">
        <f>(X3865-U3865)/U3865*100</f>
        <v>2.9062499999999991</v>
      </c>
      <c r="Z3865" s="14" t="str">
        <f>IF(W3865&gt;10,"NA",Y3865)</f>
        <v>NA</v>
      </c>
    </row>
    <row r="3866" spans="1:26" ht="19" x14ac:dyDescent="0.25">
      <c r="A3866" s="23">
        <v>3865</v>
      </c>
      <c r="B3866" s="5" t="s">
        <v>25</v>
      </c>
      <c r="C3866" s="3" t="s">
        <v>52</v>
      </c>
      <c r="D3866" s="3" t="s">
        <v>52</v>
      </c>
      <c r="E3866" s="3" t="s">
        <v>47</v>
      </c>
      <c r="F3866" s="3" t="s">
        <v>18</v>
      </c>
      <c r="G3866" s="3">
        <v>62</v>
      </c>
      <c r="H3866" s="3" t="s">
        <v>17</v>
      </c>
      <c r="I3866" s="3" t="s">
        <v>60</v>
      </c>
      <c r="J3866" s="3">
        <v>483</v>
      </c>
      <c r="K3866" s="3">
        <v>68</v>
      </c>
      <c r="L3866" s="3">
        <v>0</v>
      </c>
      <c r="M3866" s="4">
        <f>PI()*(K3866/2)^2/1000+PI()*(L3866/2)^2/1000</f>
        <v>3.631681107549801</v>
      </c>
      <c r="N3866" s="33">
        <v>0</v>
      </c>
      <c r="O3866" s="3">
        <v>3</v>
      </c>
      <c r="P3866" s="6">
        <v>3.9830000000000001</v>
      </c>
      <c r="Q3866" s="6">
        <v>3.4849999999999999</v>
      </c>
      <c r="R3866" s="6">
        <v>3.3420000000000001</v>
      </c>
      <c r="S3866" s="6">
        <v>0</v>
      </c>
      <c r="T3866" s="6">
        <f>R3866-S3866</f>
        <v>3.3420000000000001</v>
      </c>
      <c r="U3866" s="6">
        <v>3.3420000000000001</v>
      </c>
      <c r="V3866" s="6">
        <f>U3866-S3866</f>
        <v>3.3420000000000001</v>
      </c>
      <c r="W3866" s="6">
        <f>100 - (1 - (((U3866-T3866)/U3866)+(S3866/T3866)))*100</f>
        <v>0</v>
      </c>
      <c r="X3866" s="23">
        <v>3.4529999999999998</v>
      </c>
      <c r="Y3866" s="13">
        <f>(X3866-U3866)/U3866*100</f>
        <v>3.3213644524236909</v>
      </c>
      <c r="Z3866" s="14">
        <f>IF(W3866&gt;10,"NA",Y3866)</f>
        <v>3.3213644524236909</v>
      </c>
    </row>
    <row r="3867" spans="1:26" ht="19" x14ac:dyDescent="0.25">
      <c r="A3867" s="23">
        <v>3866</v>
      </c>
      <c r="B3867" s="5" t="s">
        <v>25</v>
      </c>
      <c r="C3867" s="3" t="s">
        <v>52</v>
      </c>
      <c r="D3867" s="3" t="s">
        <v>52</v>
      </c>
      <c r="E3867" s="3" t="s">
        <v>47</v>
      </c>
      <c r="F3867" s="3" t="s">
        <v>18</v>
      </c>
      <c r="G3867" s="3">
        <v>62</v>
      </c>
      <c r="H3867" s="3" t="s">
        <v>17</v>
      </c>
      <c r="I3867" s="3" t="s">
        <v>60</v>
      </c>
      <c r="J3867" s="3">
        <v>483</v>
      </c>
      <c r="K3867" s="3">
        <v>68</v>
      </c>
      <c r="L3867" s="3">
        <v>0</v>
      </c>
      <c r="M3867" s="4">
        <f>PI()*(K3867/2)^2/1000+PI()*(L3867/2)^2/1000</f>
        <v>3.631681107549801</v>
      </c>
      <c r="N3867" s="33">
        <v>0</v>
      </c>
      <c r="O3867" s="3">
        <v>4</v>
      </c>
      <c r="P3867" s="6">
        <v>3.74</v>
      </c>
      <c r="Q3867" s="6">
        <v>6.9390000000000001</v>
      </c>
      <c r="R3867" s="6">
        <v>6.7309999999999999</v>
      </c>
      <c r="S3867" s="6">
        <v>0</v>
      </c>
      <c r="T3867" s="6">
        <f>R3867-S3867</f>
        <v>6.7309999999999999</v>
      </c>
      <c r="U3867" s="6">
        <v>6.7309999999999999</v>
      </c>
      <c r="V3867" s="6">
        <f>U3867-S3867</f>
        <v>6.7309999999999999</v>
      </c>
      <c r="W3867" s="6">
        <f>100 - (1 - (((U3867-T3867)/U3867)+(S3867/T3867)))*100</f>
        <v>0</v>
      </c>
      <c r="X3867" s="23">
        <v>6.8739999999999997</v>
      </c>
      <c r="Y3867" s="13">
        <f>(X3867-U3867)/U3867*100</f>
        <v>2.1244985886198156</v>
      </c>
      <c r="Z3867" s="14">
        <f>IF(W3867&gt;10,"NA",Y3867)</f>
        <v>2.1244985886198156</v>
      </c>
    </row>
    <row r="3868" spans="1:26" ht="19" x14ac:dyDescent="0.25">
      <c r="A3868" s="23">
        <v>3867</v>
      </c>
      <c r="B3868" s="5" t="s">
        <v>25</v>
      </c>
      <c r="C3868" s="3" t="s">
        <v>52</v>
      </c>
      <c r="D3868" s="3" t="s">
        <v>52</v>
      </c>
      <c r="E3868" s="3" t="s">
        <v>47</v>
      </c>
      <c r="F3868" s="3" t="s">
        <v>18</v>
      </c>
      <c r="G3868" s="3">
        <v>62</v>
      </c>
      <c r="H3868" s="3" t="s">
        <v>17</v>
      </c>
      <c r="I3868" s="3" t="s">
        <v>60</v>
      </c>
      <c r="J3868" s="3">
        <v>483</v>
      </c>
      <c r="K3868" s="3">
        <v>68</v>
      </c>
      <c r="L3868" s="3">
        <v>0</v>
      </c>
      <c r="M3868" s="4">
        <f>PI()*(K3868/2)^2/1000+PI()*(L3868/2)^2/1000</f>
        <v>3.631681107549801</v>
      </c>
      <c r="N3868" s="33">
        <v>0</v>
      </c>
      <c r="O3868" s="3">
        <v>5</v>
      </c>
      <c r="P3868" s="6">
        <v>0.13500000000000001</v>
      </c>
      <c r="Q3868" s="6">
        <v>2.762</v>
      </c>
      <c r="R3868" s="6">
        <v>2.5720000000000001</v>
      </c>
      <c r="S3868" s="6">
        <v>0</v>
      </c>
      <c r="T3868" s="6">
        <f>R3868-S3868</f>
        <v>2.5720000000000001</v>
      </c>
      <c r="U3868" s="6">
        <v>3.6539999999999999</v>
      </c>
      <c r="V3868" s="6">
        <f>U3868-S3868</f>
        <v>3.6539999999999999</v>
      </c>
      <c r="W3868" s="6">
        <f>100 - (1 - (((U3868-T3868)/U3868)+(S3868/T3868)))*100</f>
        <v>29.61138478379857</v>
      </c>
      <c r="X3868" s="23">
        <v>3.6669999999999998</v>
      </c>
      <c r="Y3868" s="13">
        <f>(X3868-U3868)/U3868*100</f>
        <v>0.3557744937055255</v>
      </c>
      <c r="Z3868" s="14" t="str">
        <f>IF(W3868&gt;10,"NA",Y3868)</f>
        <v>NA</v>
      </c>
    </row>
    <row r="3869" spans="1:26" ht="19" x14ac:dyDescent="0.25">
      <c r="A3869" s="23">
        <v>3868</v>
      </c>
      <c r="B3869" s="5" t="s">
        <v>25</v>
      </c>
      <c r="C3869" s="3" t="s">
        <v>52</v>
      </c>
      <c r="D3869" s="3" t="s">
        <v>52</v>
      </c>
      <c r="E3869" s="3" t="s">
        <v>47</v>
      </c>
      <c r="F3869" s="3" t="s">
        <v>18</v>
      </c>
      <c r="G3869" s="3">
        <v>62</v>
      </c>
      <c r="H3869" s="3" t="s">
        <v>17</v>
      </c>
      <c r="I3869" s="3" t="s">
        <v>60</v>
      </c>
      <c r="J3869" s="3">
        <v>483</v>
      </c>
      <c r="K3869" s="3">
        <v>68</v>
      </c>
      <c r="L3869" s="3">
        <v>0</v>
      </c>
      <c r="M3869" s="4">
        <f>PI()*(K3869/2)^2/1000+PI()*(L3869/2)^2/1000</f>
        <v>3.631681107549801</v>
      </c>
      <c r="N3869" s="33">
        <v>0</v>
      </c>
      <c r="O3869" s="3">
        <v>6</v>
      </c>
      <c r="P3869" s="6">
        <v>4.0609999999999999</v>
      </c>
      <c r="Q3869" s="6">
        <v>4.4560000000000004</v>
      </c>
      <c r="R3869" s="6">
        <v>4.2949999999999999</v>
      </c>
      <c r="S3869" s="6">
        <v>0</v>
      </c>
      <c r="T3869" s="6">
        <f>R3869-S3869</f>
        <v>4.2949999999999999</v>
      </c>
      <c r="U3869" s="6">
        <v>4.4089999999999998</v>
      </c>
      <c r="V3869" s="6">
        <f>U3869-S3869</f>
        <v>4.4089999999999998</v>
      </c>
      <c r="W3869" s="6">
        <f>100 - (1 - (((U3869-T3869)/U3869)+(S3869/T3869)))*100</f>
        <v>2.5856203220684932</v>
      </c>
      <c r="X3869" s="23">
        <v>4.5010000000000003</v>
      </c>
      <c r="Y3869" s="13">
        <f>(X3869-U3869)/U3869*100</f>
        <v>2.0866409616693247</v>
      </c>
      <c r="Z3869" s="14">
        <f>IF(W3869&gt;10,"NA",Y3869)</f>
        <v>2.0866409616693247</v>
      </c>
    </row>
    <row r="3870" spans="1:26" ht="19" x14ac:dyDescent="0.25">
      <c r="A3870" s="23">
        <v>3869</v>
      </c>
      <c r="B3870" s="5" t="s">
        <v>25</v>
      </c>
      <c r="C3870" s="3" t="s">
        <v>52</v>
      </c>
      <c r="D3870" s="3" t="s">
        <v>52</v>
      </c>
      <c r="E3870" s="3" t="s">
        <v>47</v>
      </c>
      <c r="F3870" s="3" t="s">
        <v>18</v>
      </c>
      <c r="G3870" s="3">
        <v>62</v>
      </c>
      <c r="H3870" s="3" t="s">
        <v>17</v>
      </c>
      <c r="I3870" s="3" t="s">
        <v>60</v>
      </c>
      <c r="J3870" s="3">
        <v>483</v>
      </c>
      <c r="K3870" s="3">
        <v>68</v>
      </c>
      <c r="L3870" s="3">
        <v>0</v>
      </c>
      <c r="M3870" s="4">
        <f>PI()*(K3870/2)^2/1000+PI()*(L3870/2)^2/1000</f>
        <v>3.631681107549801</v>
      </c>
      <c r="N3870" s="33">
        <v>0</v>
      </c>
      <c r="O3870" s="3">
        <v>7</v>
      </c>
      <c r="P3870" s="6">
        <v>4.407</v>
      </c>
      <c r="Q3870" s="6">
        <v>3.4319999999999999</v>
      </c>
      <c r="R3870" s="6">
        <v>3.25</v>
      </c>
      <c r="S3870" s="6">
        <v>0</v>
      </c>
      <c r="T3870" s="6">
        <f>R3870-S3870</f>
        <v>3.25</v>
      </c>
      <c r="U3870" s="6">
        <v>3.7890000000000001</v>
      </c>
      <c r="V3870" s="6">
        <f>U3870-S3870</f>
        <v>3.7890000000000001</v>
      </c>
      <c r="W3870" s="6">
        <f>100 - (1 - (((U3870-T3870)/U3870)+(S3870/T3870)))*100</f>
        <v>14.225389284771708</v>
      </c>
      <c r="X3870" s="23">
        <v>3.819</v>
      </c>
      <c r="Y3870" s="13">
        <f>(X3870-U3870)/U3870*100</f>
        <v>0.79176563737133299</v>
      </c>
      <c r="Z3870" s="14" t="str">
        <f>IF(W3870&gt;10,"NA",Y3870)</f>
        <v>NA</v>
      </c>
    </row>
    <row r="3871" spans="1:26" ht="19" x14ac:dyDescent="0.25">
      <c r="A3871" s="23">
        <v>3870</v>
      </c>
      <c r="B3871" s="5" t="s">
        <v>25</v>
      </c>
      <c r="C3871" s="3" t="s">
        <v>52</v>
      </c>
      <c r="D3871" s="3" t="s">
        <v>52</v>
      </c>
      <c r="E3871" s="3" t="s">
        <v>47</v>
      </c>
      <c r="F3871" s="3" t="s">
        <v>18</v>
      </c>
      <c r="G3871" s="3">
        <v>62</v>
      </c>
      <c r="H3871" s="3" t="s">
        <v>17</v>
      </c>
      <c r="I3871" s="3" t="s">
        <v>60</v>
      </c>
      <c r="J3871" s="3">
        <v>483</v>
      </c>
      <c r="K3871" s="3">
        <v>68</v>
      </c>
      <c r="L3871" s="3">
        <v>0</v>
      </c>
      <c r="M3871" s="4">
        <f>PI()*(K3871/2)^2/1000+PI()*(L3871/2)^2/1000</f>
        <v>3.631681107549801</v>
      </c>
      <c r="N3871" s="33">
        <v>0</v>
      </c>
      <c r="O3871" s="3">
        <v>8</v>
      </c>
      <c r="P3871" s="6">
        <v>4.8559999999999999</v>
      </c>
      <c r="Q3871" s="6">
        <v>5.383</v>
      </c>
      <c r="R3871" s="6">
        <v>5.1760000000000002</v>
      </c>
      <c r="S3871" s="6">
        <v>0</v>
      </c>
      <c r="T3871" s="6">
        <f>R3871-S3871</f>
        <v>5.1760000000000002</v>
      </c>
      <c r="U3871" s="6">
        <v>6.3010000000000002</v>
      </c>
      <c r="V3871" s="6">
        <f>U3871-S3871</f>
        <v>6.3010000000000002</v>
      </c>
      <c r="W3871" s="6">
        <f>100 - (1 - (((U3871-T3871)/U3871)+(S3871/T3871)))*100</f>
        <v>17.85430883986669</v>
      </c>
      <c r="X3871" s="23">
        <v>6.4379999999999997</v>
      </c>
      <c r="Y3871" s="13">
        <f>(X3871-U3871)/U3871*100</f>
        <v>2.1742580542770917</v>
      </c>
      <c r="Z3871" s="14" t="str">
        <f>IF(W3871&gt;10,"NA",Y3871)</f>
        <v>NA</v>
      </c>
    </row>
    <row r="3872" spans="1:26" ht="19" x14ac:dyDescent="0.25">
      <c r="A3872" s="23">
        <v>3871</v>
      </c>
      <c r="B3872" s="5" t="s">
        <v>25</v>
      </c>
      <c r="C3872" s="3" t="s">
        <v>52</v>
      </c>
      <c r="D3872" s="3" t="s">
        <v>52</v>
      </c>
      <c r="E3872" s="3" t="s">
        <v>47</v>
      </c>
      <c r="F3872" s="3" t="s">
        <v>18</v>
      </c>
      <c r="G3872" s="3">
        <v>62</v>
      </c>
      <c r="H3872" s="3" t="s">
        <v>17</v>
      </c>
      <c r="I3872" s="3" t="s">
        <v>60</v>
      </c>
      <c r="J3872" s="3">
        <v>483</v>
      </c>
      <c r="K3872" s="3">
        <v>68</v>
      </c>
      <c r="L3872" s="3">
        <v>0</v>
      </c>
      <c r="M3872" s="4">
        <f>PI()*(K3872/2)^2/1000+PI()*(L3872/2)^2/1000</f>
        <v>3.631681107549801</v>
      </c>
      <c r="N3872" s="33">
        <v>0</v>
      </c>
      <c r="O3872" s="3">
        <v>9</v>
      </c>
      <c r="P3872" s="6">
        <v>5.0650000000000004</v>
      </c>
      <c r="Q3872" s="6">
        <v>7.399</v>
      </c>
      <c r="R3872" s="6">
        <v>7.1589999999999998</v>
      </c>
      <c r="S3872" s="6">
        <v>0</v>
      </c>
      <c r="T3872" s="6">
        <f>R3872-S3872</f>
        <v>7.1589999999999998</v>
      </c>
      <c r="U3872" s="6">
        <v>7.32</v>
      </c>
      <c r="V3872" s="6">
        <f>U3872-S3872</f>
        <v>7.32</v>
      </c>
      <c r="W3872" s="6">
        <f>100 - (1 - (((U3872-T3872)/U3872)+(S3872/T3872)))*100</f>
        <v>2.1994535519125833</v>
      </c>
      <c r="X3872" s="23">
        <v>7.4859999999999998</v>
      </c>
      <c r="Y3872" s="13">
        <f>(X3872-U3872)/U3872*100</f>
        <v>2.2677595628415226</v>
      </c>
      <c r="Z3872" s="14">
        <f>IF(W3872&gt;10,"NA",Y3872)</f>
        <v>2.2677595628415226</v>
      </c>
    </row>
    <row r="3873" spans="1:26" ht="19" x14ac:dyDescent="0.25">
      <c r="A3873" s="23">
        <v>3872</v>
      </c>
      <c r="B3873" s="5" t="s">
        <v>25</v>
      </c>
      <c r="C3873" s="3" t="s">
        <v>52</v>
      </c>
      <c r="D3873" s="3" t="s">
        <v>52</v>
      </c>
      <c r="E3873" s="3" t="s">
        <v>47</v>
      </c>
      <c r="F3873" s="3" t="s">
        <v>18</v>
      </c>
      <c r="G3873" s="3">
        <v>62</v>
      </c>
      <c r="H3873" s="3" t="s">
        <v>17</v>
      </c>
      <c r="I3873" s="3" t="s">
        <v>60</v>
      </c>
      <c r="J3873" s="3">
        <v>483</v>
      </c>
      <c r="K3873" s="3">
        <v>68</v>
      </c>
      <c r="L3873" s="3">
        <v>0</v>
      </c>
      <c r="M3873" s="4">
        <f>PI()*(K3873/2)^2/1000+PI()*(L3873/2)^2/1000</f>
        <v>3.631681107549801</v>
      </c>
      <c r="N3873" s="33">
        <v>0</v>
      </c>
      <c r="O3873" s="3">
        <v>10</v>
      </c>
      <c r="P3873" s="6">
        <v>7.3879999999999999</v>
      </c>
      <c r="Q3873" s="6">
        <v>11.996</v>
      </c>
      <c r="R3873" s="6">
        <v>11.647</v>
      </c>
      <c r="S3873" s="6">
        <v>0</v>
      </c>
      <c r="T3873" s="6">
        <f>R3873-S3873</f>
        <v>11.647</v>
      </c>
      <c r="U3873" s="6">
        <v>11.647</v>
      </c>
      <c r="V3873" s="6">
        <f>U3873-S3873</f>
        <v>11.647</v>
      </c>
      <c r="W3873" s="6">
        <f>100 - (1 - (((U3873-T3873)/U3873)+(S3873/T3873)))*100</f>
        <v>0</v>
      </c>
      <c r="X3873" s="23">
        <v>12.13</v>
      </c>
      <c r="Y3873" s="13">
        <f>(X3873-U3873)/U3873*100</f>
        <v>4.1469906413668802</v>
      </c>
      <c r="Z3873" s="14">
        <f>IF(W3873&gt;10,"NA",Y3873)</f>
        <v>4.1469906413668802</v>
      </c>
    </row>
    <row r="3874" spans="1:26" ht="19" x14ac:dyDescent="0.25">
      <c r="A3874" s="23">
        <v>3873</v>
      </c>
      <c r="B3874" s="5" t="s">
        <v>25</v>
      </c>
      <c r="C3874" s="3" t="s">
        <v>52</v>
      </c>
      <c r="D3874" s="3" t="s">
        <v>52</v>
      </c>
      <c r="E3874" s="3" t="s">
        <v>47</v>
      </c>
      <c r="F3874" s="3" t="s">
        <v>18</v>
      </c>
      <c r="G3874" s="3">
        <v>62</v>
      </c>
      <c r="H3874" s="3" t="s">
        <v>17</v>
      </c>
      <c r="I3874" s="3" t="s">
        <v>60</v>
      </c>
      <c r="J3874" s="3">
        <v>483</v>
      </c>
      <c r="K3874" s="3">
        <v>68</v>
      </c>
      <c r="L3874" s="3">
        <v>0</v>
      </c>
      <c r="M3874" s="4">
        <f>PI()*(K3874/2)^2/1000+PI()*(L3874/2)^2/1000</f>
        <v>3.631681107549801</v>
      </c>
      <c r="N3874" s="33">
        <v>0</v>
      </c>
      <c r="O3874" s="3">
        <v>11</v>
      </c>
      <c r="P3874" s="6">
        <v>6.0519999999999996</v>
      </c>
      <c r="Q3874" s="6">
        <v>9.7710000000000008</v>
      </c>
      <c r="R3874" s="6">
        <v>9.532</v>
      </c>
      <c r="S3874" s="6">
        <v>0</v>
      </c>
      <c r="T3874" s="6">
        <f>R3874-S3874</f>
        <v>9.532</v>
      </c>
      <c r="U3874" s="6">
        <v>9.548</v>
      </c>
      <c r="V3874" s="6">
        <f>U3874-S3874</f>
        <v>9.548</v>
      </c>
      <c r="W3874" s="6">
        <f>100 - (1 - (((U3874-T3874)/U3874)+(S3874/T3874)))*100</f>
        <v>0.16757436112274604</v>
      </c>
      <c r="X3874" s="23">
        <v>9.7799999999999994</v>
      </c>
      <c r="Y3874" s="13">
        <f>(X3874-U3874)/U3874*100</f>
        <v>2.429828236279842</v>
      </c>
      <c r="Z3874" s="14">
        <f>IF(W3874&gt;10,"NA",Y3874)</f>
        <v>2.429828236279842</v>
      </c>
    </row>
    <row r="3875" spans="1:26" ht="19" x14ac:dyDescent="0.25">
      <c r="A3875" s="23">
        <v>3874</v>
      </c>
      <c r="B3875" s="5" t="s">
        <v>25</v>
      </c>
      <c r="C3875" s="3" t="s">
        <v>52</v>
      </c>
      <c r="D3875" s="3" t="s">
        <v>52</v>
      </c>
      <c r="E3875" s="3" t="s">
        <v>47</v>
      </c>
      <c r="F3875" s="3" t="s">
        <v>18</v>
      </c>
      <c r="G3875" s="3">
        <v>62</v>
      </c>
      <c r="H3875" s="3" t="s">
        <v>17</v>
      </c>
      <c r="I3875" s="3" t="s">
        <v>60</v>
      </c>
      <c r="J3875" s="3">
        <v>483</v>
      </c>
      <c r="K3875" s="3">
        <v>68</v>
      </c>
      <c r="L3875" s="3">
        <v>0</v>
      </c>
      <c r="M3875" s="4">
        <f>PI()*(K3875/2)^2/1000+PI()*(L3875/2)^2/1000</f>
        <v>3.631681107549801</v>
      </c>
      <c r="N3875" s="33">
        <v>0</v>
      </c>
      <c r="O3875" s="3">
        <v>12</v>
      </c>
      <c r="P3875" s="6">
        <v>5.7</v>
      </c>
      <c r="Q3875" s="6">
        <v>7.1310000000000002</v>
      </c>
      <c r="R3875" s="6">
        <v>6.9249999999999998</v>
      </c>
      <c r="S3875" s="6">
        <v>0</v>
      </c>
      <c r="T3875" s="6">
        <f>R3875-S3875</f>
        <v>6.9249999999999998</v>
      </c>
      <c r="U3875" s="6">
        <v>6.9249999999999998</v>
      </c>
      <c r="V3875" s="6">
        <f>U3875-S3875</f>
        <v>6.9249999999999998</v>
      </c>
      <c r="W3875" s="6">
        <f>100 - (1 - (((U3875-T3875)/U3875)+(S3875/T3875)))*100</f>
        <v>0</v>
      </c>
      <c r="X3875" s="23">
        <v>7.0949999999999998</v>
      </c>
      <c r="Y3875" s="13">
        <f>(X3875-U3875)/U3875*100</f>
        <v>2.4548736462093856</v>
      </c>
      <c r="Z3875" s="14">
        <f>IF(W3875&gt;10,"NA",Y3875)</f>
        <v>2.4548736462093856</v>
      </c>
    </row>
    <row r="3876" spans="1:26" ht="19" x14ac:dyDescent="0.25">
      <c r="A3876" s="23">
        <v>3875</v>
      </c>
      <c r="B3876" s="5" t="s">
        <v>25</v>
      </c>
      <c r="C3876" s="3" t="s">
        <v>52</v>
      </c>
      <c r="D3876" s="3" t="s">
        <v>52</v>
      </c>
      <c r="E3876" s="3" t="s">
        <v>47</v>
      </c>
      <c r="F3876" s="3" t="s">
        <v>18</v>
      </c>
      <c r="G3876" s="3">
        <v>62</v>
      </c>
      <c r="H3876" s="3" t="s">
        <v>17</v>
      </c>
      <c r="I3876" s="3" t="s">
        <v>60</v>
      </c>
      <c r="J3876" s="3">
        <v>483</v>
      </c>
      <c r="K3876" s="3">
        <v>68</v>
      </c>
      <c r="L3876" s="3">
        <v>0</v>
      </c>
      <c r="M3876" s="4">
        <f>PI()*(K3876/2)^2/1000+PI()*(L3876/2)^2/1000</f>
        <v>3.631681107549801</v>
      </c>
      <c r="N3876" s="33">
        <v>0</v>
      </c>
      <c r="O3876" s="3">
        <v>13</v>
      </c>
      <c r="P3876" s="6">
        <v>5.0330000000000004</v>
      </c>
      <c r="Q3876" s="6">
        <v>6.8710000000000004</v>
      </c>
      <c r="R3876" s="6">
        <v>6.69</v>
      </c>
      <c r="S3876" s="6">
        <v>0</v>
      </c>
      <c r="T3876" s="6">
        <f>R3876-S3876</f>
        <v>6.69</v>
      </c>
      <c r="U3876" s="6">
        <v>6.8460000000000001</v>
      </c>
      <c r="V3876" s="6">
        <f>U3876-S3876</f>
        <v>6.8460000000000001</v>
      </c>
      <c r="W3876" s="6">
        <f>100 - (1 - (((U3876-T3876)/U3876)+(S3876/T3876)))*100</f>
        <v>2.2787028921998171</v>
      </c>
      <c r="X3876" s="23">
        <v>6.99</v>
      </c>
      <c r="Y3876" s="13">
        <f>(X3876-U3876)/U3876*100</f>
        <v>2.1034180543383014</v>
      </c>
      <c r="Z3876" s="14">
        <f>IF(W3876&gt;10,"NA",Y3876)</f>
        <v>2.1034180543383014</v>
      </c>
    </row>
    <row r="3877" spans="1:26" ht="19" x14ac:dyDescent="0.25">
      <c r="A3877" s="23">
        <v>3876</v>
      </c>
      <c r="B3877" s="5" t="s">
        <v>25</v>
      </c>
      <c r="C3877" s="3" t="s">
        <v>52</v>
      </c>
      <c r="D3877" s="3" t="s">
        <v>52</v>
      </c>
      <c r="E3877" s="3" t="s">
        <v>47</v>
      </c>
      <c r="F3877" s="3" t="s">
        <v>18</v>
      </c>
      <c r="G3877" s="3">
        <v>62</v>
      </c>
      <c r="H3877" s="3" t="s">
        <v>17</v>
      </c>
      <c r="I3877" s="3" t="s">
        <v>60</v>
      </c>
      <c r="J3877" s="3">
        <v>483</v>
      </c>
      <c r="K3877" s="3">
        <v>68</v>
      </c>
      <c r="L3877" s="3">
        <v>0</v>
      </c>
      <c r="M3877" s="4">
        <f>PI()*(K3877/2)^2/1000+PI()*(L3877/2)^2/1000</f>
        <v>3.631681107549801</v>
      </c>
      <c r="N3877" s="33">
        <v>0</v>
      </c>
      <c r="O3877" s="3">
        <v>14</v>
      </c>
      <c r="P3877" s="6">
        <v>6.01</v>
      </c>
      <c r="Q3877" s="6">
        <v>7.12</v>
      </c>
      <c r="R3877" s="6">
        <v>6.875</v>
      </c>
      <c r="S3877" s="6">
        <v>0</v>
      </c>
      <c r="T3877" s="6">
        <f>R3877-S3877</f>
        <v>6.875</v>
      </c>
      <c r="U3877" s="6">
        <v>7.25</v>
      </c>
      <c r="V3877" s="6">
        <f>U3877-S3877</f>
        <v>7.25</v>
      </c>
      <c r="W3877" s="6">
        <f>100 - (1 - (((U3877-T3877)/U3877)+(S3877/T3877)))*100</f>
        <v>5.1724137931034448</v>
      </c>
      <c r="X3877" s="23">
        <v>7.2690000000000001</v>
      </c>
      <c r="Y3877" s="13">
        <f>(X3877-U3877)/U3877*100</f>
        <v>0.26206896551724312</v>
      </c>
      <c r="Z3877" s="14">
        <f>IF(W3877&gt;10,"NA",Y3877)</f>
        <v>0.26206896551724312</v>
      </c>
    </row>
    <row r="3878" spans="1:26" ht="19" x14ac:dyDescent="0.25">
      <c r="A3878" s="23">
        <v>3877</v>
      </c>
      <c r="B3878" s="5" t="s">
        <v>25</v>
      </c>
      <c r="C3878" s="3" t="s">
        <v>52</v>
      </c>
      <c r="D3878" s="3" t="s">
        <v>52</v>
      </c>
      <c r="E3878" s="3" t="s">
        <v>47</v>
      </c>
      <c r="F3878" s="3" t="s">
        <v>18</v>
      </c>
      <c r="G3878" s="3">
        <v>62</v>
      </c>
      <c r="H3878" s="3" t="s">
        <v>17</v>
      </c>
      <c r="I3878" s="3" t="s">
        <v>60</v>
      </c>
      <c r="J3878" s="3">
        <v>483</v>
      </c>
      <c r="K3878" s="3">
        <v>68</v>
      </c>
      <c r="L3878" s="3">
        <v>0</v>
      </c>
      <c r="M3878" s="4">
        <f>PI()*(K3878/2)^2/1000+PI()*(L3878/2)^2/1000</f>
        <v>3.631681107549801</v>
      </c>
      <c r="N3878" s="33">
        <v>0</v>
      </c>
      <c r="O3878" s="3">
        <v>15</v>
      </c>
      <c r="P3878" s="6">
        <v>6.9740000000000002</v>
      </c>
      <c r="Q3878" s="6">
        <v>10.872</v>
      </c>
      <c r="R3878" s="6">
        <v>10.521000000000001</v>
      </c>
      <c r="S3878" s="6">
        <v>0</v>
      </c>
      <c r="T3878" s="6">
        <f>R3878-S3878</f>
        <v>10.521000000000001</v>
      </c>
      <c r="U3878" s="6">
        <v>10.521000000000001</v>
      </c>
      <c r="V3878" s="6">
        <f>U3878-S3878</f>
        <v>10.521000000000001</v>
      </c>
      <c r="W3878" s="6">
        <f>100 - (1 - (((U3878-T3878)/U3878)+(S3878/T3878)))*100</f>
        <v>0</v>
      </c>
      <c r="X3878" s="23">
        <v>10.741</v>
      </c>
      <c r="Y3878" s="13">
        <f>(X3878-U3878)/U3878*100</f>
        <v>2.0910559832715414</v>
      </c>
      <c r="Z3878" s="14">
        <f>IF(W3878&gt;10,"NA",Y3878)</f>
        <v>2.0910559832715414</v>
      </c>
    </row>
    <row r="3879" spans="1:26" ht="19" x14ac:dyDescent="0.25">
      <c r="A3879" s="23">
        <v>3878</v>
      </c>
      <c r="B3879" s="5" t="s">
        <v>25</v>
      </c>
      <c r="C3879" s="3" t="s">
        <v>52</v>
      </c>
      <c r="D3879" s="3" t="s">
        <v>52</v>
      </c>
      <c r="E3879" s="3" t="s">
        <v>47</v>
      </c>
      <c r="F3879" s="3" t="s">
        <v>18</v>
      </c>
      <c r="G3879" s="3">
        <v>62</v>
      </c>
      <c r="H3879" s="3" t="s">
        <v>17</v>
      </c>
      <c r="I3879" s="3" t="s">
        <v>60</v>
      </c>
      <c r="J3879" s="3">
        <v>483</v>
      </c>
      <c r="K3879" s="3">
        <v>68</v>
      </c>
      <c r="L3879" s="3">
        <v>0</v>
      </c>
      <c r="M3879" s="4">
        <f>PI()*(K3879/2)^2/1000+PI()*(L3879/2)^2/1000</f>
        <v>3.631681107549801</v>
      </c>
      <c r="N3879" s="33">
        <v>0</v>
      </c>
      <c r="O3879" s="3">
        <v>16</v>
      </c>
      <c r="P3879" s="6">
        <v>7.0510000000000002</v>
      </c>
      <c r="Q3879" s="6">
        <v>12.361000000000001</v>
      </c>
      <c r="R3879" s="6">
        <v>11.936</v>
      </c>
      <c r="S3879" s="6">
        <v>1.2E-2</v>
      </c>
      <c r="T3879" s="6">
        <f>R3879-S3879</f>
        <v>11.923999999999999</v>
      </c>
      <c r="U3879" s="6">
        <v>11.936</v>
      </c>
      <c r="V3879" s="6">
        <f>U3879-S3879</f>
        <v>11.923999999999999</v>
      </c>
      <c r="W3879" s="6">
        <f>100 - (1 - (((U3879-T3879)/U3879)+(S3879/T3879)))*100</f>
        <v>0.20117356303956058</v>
      </c>
      <c r="X3879" s="23">
        <v>12.082000000000001</v>
      </c>
      <c r="Y3879" s="13">
        <f>(X3879-U3879)/U3879*100</f>
        <v>1.2231903485254758</v>
      </c>
      <c r="Z3879" s="14">
        <f>IF(W3879&gt;10,"NA",Y3879)</f>
        <v>1.2231903485254758</v>
      </c>
    </row>
    <row r="3880" spans="1:26" ht="19" x14ac:dyDescent="0.25">
      <c r="A3880" s="23">
        <v>3879</v>
      </c>
      <c r="B3880" s="5" t="s">
        <v>25</v>
      </c>
      <c r="C3880" s="3" t="s">
        <v>52</v>
      </c>
      <c r="D3880" s="3" t="s">
        <v>52</v>
      </c>
      <c r="E3880" s="3" t="s">
        <v>47</v>
      </c>
      <c r="F3880" s="3" t="s">
        <v>18</v>
      </c>
      <c r="G3880" s="3">
        <v>62</v>
      </c>
      <c r="H3880" s="3" t="s">
        <v>17</v>
      </c>
      <c r="I3880" s="3" t="s">
        <v>60</v>
      </c>
      <c r="J3880" s="3">
        <v>483</v>
      </c>
      <c r="K3880" s="3">
        <v>68</v>
      </c>
      <c r="L3880" s="3">
        <v>0</v>
      </c>
      <c r="M3880" s="4">
        <f>PI()*(K3880/2)^2/1000+PI()*(L3880/2)^2/1000</f>
        <v>3.631681107549801</v>
      </c>
      <c r="N3880" s="33">
        <v>0</v>
      </c>
      <c r="O3880" s="3">
        <v>17</v>
      </c>
      <c r="P3880" s="6">
        <v>7.2770000000000001</v>
      </c>
      <c r="Q3880" s="6">
        <v>12.201000000000001</v>
      </c>
      <c r="R3880" s="6">
        <v>11.863</v>
      </c>
      <c r="S3880" s="6">
        <v>0</v>
      </c>
      <c r="T3880" s="6">
        <f>R3880-S3880</f>
        <v>11.863</v>
      </c>
      <c r="U3880" s="6">
        <v>11.97</v>
      </c>
      <c r="V3880" s="6">
        <f>U3880-S3880</f>
        <v>11.97</v>
      </c>
      <c r="W3880" s="6">
        <f>100 - (1 - (((U3880-T3880)/U3880)+(S3880/T3880)))*100</f>
        <v>0.89390142021721886</v>
      </c>
      <c r="X3880" s="23">
        <v>12.281000000000001</v>
      </c>
      <c r="Y3880" s="13">
        <f>(X3880-U3880)/U3880*100</f>
        <v>2.5981620718462817</v>
      </c>
      <c r="Z3880" s="14">
        <f>IF(W3880&gt;10,"NA",Y3880)</f>
        <v>2.5981620718462817</v>
      </c>
    </row>
    <row r="3881" spans="1:26" ht="19" x14ac:dyDescent="0.25">
      <c r="A3881" s="23">
        <v>3880</v>
      </c>
      <c r="B3881" s="5" t="s">
        <v>25</v>
      </c>
      <c r="C3881" s="3" t="s">
        <v>52</v>
      </c>
      <c r="D3881" s="3" t="s">
        <v>52</v>
      </c>
      <c r="E3881" s="3" t="s">
        <v>47</v>
      </c>
      <c r="F3881" s="3" t="s">
        <v>18</v>
      </c>
      <c r="G3881" s="3">
        <v>62</v>
      </c>
      <c r="H3881" s="3" t="s">
        <v>17</v>
      </c>
      <c r="I3881" s="3" t="s">
        <v>60</v>
      </c>
      <c r="J3881" s="3">
        <v>483</v>
      </c>
      <c r="K3881" s="3">
        <v>68</v>
      </c>
      <c r="L3881" s="3">
        <v>0</v>
      </c>
      <c r="M3881" s="4">
        <f>PI()*(K3881/2)^2/1000+PI()*(L3881/2)^2/1000</f>
        <v>3.631681107549801</v>
      </c>
      <c r="N3881" s="33">
        <v>0</v>
      </c>
      <c r="O3881" s="3">
        <v>18</v>
      </c>
      <c r="P3881" s="6">
        <v>7.4610000000000003</v>
      </c>
      <c r="Q3881" s="6">
        <v>11.587</v>
      </c>
      <c r="R3881" s="6">
        <v>11.222</v>
      </c>
      <c r="S3881" s="6">
        <v>0</v>
      </c>
      <c r="T3881" s="6">
        <f>R3881-S3881</f>
        <v>11.222</v>
      </c>
      <c r="U3881" s="6">
        <v>11.231</v>
      </c>
      <c r="V3881" s="6">
        <f>U3881-S3881</f>
        <v>11.231</v>
      </c>
      <c r="W3881" s="6">
        <f>100 - (1 - (((U3881-T3881)/U3881)+(S3881/T3881)))*100</f>
        <v>8.0135339684801465E-2</v>
      </c>
      <c r="X3881" s="23">
        <v>11.419</v>
      </c>
      <c r="Y3881" s="13">
        <f>(X3881-U3881)/U3881*100</f>
        <v>1.6739382067491819</v>
      </c>
      <c r="Z3881" s="14">
        <f>IF(W3881&gt;10,"NA",Y3881)</f>
        <v>1.6739382067491819</v>
      </c>
    </row>
    <row r="3882" spans="1:26" ht="19" x14ac:dyDescent="0.25">
      <c r="A3882" s="23">
        <v>3881</v>
      </c>
      <c r="B3882" s="5" t="s">
        <v>25</v>
      </c>
      <c r="C3882" s="3" t="s">
        <v>52</v>
      </c>
      <c r="D3882" s="3" t="s">
        <v>52</v>
      </c>
      <c r="E3882" s="3" t="s">
        <v>47</v>
      </c>
      <c r="F3882" s="3" t="s">
        <v>18</v>
      </c>
      <c r="G3882" s="3">
        <v>63</v>
      </c>
      <c r="H3882" s="3" t="s">
        <v>9</v>
      </c>
      <c r="I3882" s="3" t="s">
        <v>59</v>
      </c>
      <c r="J3882" s="3">
        <v>437</v>
      </c>
      <c r="K3882" s="3">
        <v>20</v>
      </c>
      <c r="L3882" s="3">
        <v>0</v>
      </c>
      <c r="M3882" s="4">
        <f>PI()*(K3882/2)^2/1000+PI()*(L3882/2)^2/1000</f>
        <v>0.31415926535897931</v>
      </c>
      <c r="N3882" s="33">
        <v>0</v>
      </c>
      <c r="O3882" s="3">
        <v>1</v>
      </c>
      <c r="P3882" s="6">
        <v>4.7549999999999999</v>
      </c>
      <c r="Q3882" s="6">
        <v>6.7930000000000001</v>
      </c>
      <c r="R3882" s="6">
        <v>6.46</v>
      </c>
      <c r="S3882" s="6">
        <v>0</v>
      </c>
      <c r="T3882" s="6">
        <f>R3882-S3882</f>
        <v>6.46</v>
      </c>
      <c r="U3882" s="6">
        <v>6.9690000000000003</v>
      </c>
      <c r="V3882" s="6">
        <f>U3882-S3882</f>
        <v>6.9690000000000003</v>
      </c>
      <c r="W3882" s="6">
        <f>100 - (1 - (((U3882-T3882)/U3882)+(S3882/T3882)))*100</f>
        <v>7.3037738556464404</v>
      </c>
      <c r="X3882" s="13">
        <v>7.0650000000000004</v>
      </c>
      <c r="Y3882" s="13">
        <f>(X3882-U3882)/U3882*100</f>
        <v>1.3775290572535526</v>
      </c>
      <c r="Z3882" s="14">
        <f>IF(W3882&gt;10,"NA",Y3882)</f>
        <v>1.3775290572535526</v>
      </c>
    </row>
    <row r="3883" spans="1:26" ht="19" x14ac:dyDescent="0.25">
      <c r="A3883" s="23">
        <v>3882</v>
      </c>
      <c r="B3883" s="5" t="s">
        <v>25</v>
      </c>
      <c r="C3883" s="3" t="s">
        <v>52</v>
      </c>
      <c r="D3883" s="3" t="s">
        <v>52</v>
      </c>
      <c r="E3883" s="3" t="s">
        <v>47</v>
      </c>
      <c r="F3883" s="3" t="s">
        <v>18</v>
      </c>
      <c r="G3883" s="3">
        <v>63</v>
      </c>
      <c r="H3883" s="3" t="s">
        <v>9</v>
      </c>
      <c r="I3883" s="3" t="s">
        <v>59</v>
      </c>
      <c r="J3883" s="3">
        <v>437</v>
      </c>
      <c r="K3883" s="3">
        <v>20</v>
      </c>
      <c r="L3883" s="3">
        <v>0</v>
      </c>
      <c r="M3883" s="4">
        <f>PI()*(K3883/2)^2/1000+PI()*(L3883/2)^2/1000</f>
        <v>0.31415926535897931</v>
      </c>
      <c r="N3883" s="33">
        <v>0</v>
      </c>
      <c r="O3883" s="3">
        <v>2</v>
      </c>
      <c r="P3883" s="6">
        <v>4.7450000000000001</v>
      </c>
      <c r="Q3883" s="6">
        <v>5.7409999999999997</v>
      </c>
      <c r="R3883" s="6">
        <v>5.48</v>
      </c>
      <c r="S3883" s="6">
        <v>0</v>
      </c>
      <c r="T3883" s="6">
        <f>R3883-S3883</f>
        <v>5.48</v>
      </c>
      <c r="U3883" s="6">
        <v>5.8879999999999999</v>
      </c>
      <c r="V3883" s="6">
        <f>U3883-S3883</f>
        <v>5.8879999999999999</v>
      </c>
      <c r="W3883" s="6">
        <f>100 - (1 - (((U3883-T3883)/U3883)+(S3883/T3883)))*100</f>
        <v>6.9293478260869534</v>
      </c>
      <c r="X3883" s="13">
        <v>6.0090000000000003</v>
      </c>
      <c r="Y3883" s="13">
        <f>(X3883-U3883)/U3883*100</f>
        <v>2.055027173913051</v>
      </c>
      <c r="Z3883" s="14">
        <f>IF(W3883&gt;10,"NA",Y3883)</f>
        <v>2.055027173913051</v>
      </c>
    </row>
    <row r="3884" spans="1:26" ht="19" x14ac:dyDescent="0.25">
      <c r="A3884" s="23">
        <v>3883</v>
      </c>
      <c r="B3884" s="5" t="s">
        <v>25</v>
      </c>
      <c r="C3884" s="3" t="s">
        <v>52</v>
      </c>
      <c r="D3884" s="3" t="s">
        <v>52</v>
      </c>
      <c r="E3884" s="3" t="s">
        <v>47</v>
      </c>
      <c r="F3884" s="3" t="s">
        <v>18</v>
      </c>
      <c r="G3884" s="3">
        <v>63</v>
      </c>
      <c r="H3884" s="3" t="s">
        <v>9</v>
      </c>
      <c r="I3884" s="3" t="s">
        <v>59</v>
      </c>
      <c r="J3884" s="3">
        <v>437</v>
      </c>
      <c r="K3884" s="3">
        <v>20</v>
      </c>
      <c r="L3884" s="3">
        <v>0</v>
      </c>
      <c r="M3884" s="4">
        <f>PI()*(K3884/2)^2/1000+PI()*(L3884/2)^2/1000</f>
        <v>0.31415926535897931</v>
      </c>
      <c r="N3884" s="33">
        <v>0</v>
      </c>
      <c r="O3884" s="3">
        <v>3</v>
      </c>
      <c r="P3884" s="6">
        <v>4.33</v>
      </c>
      <c r="Q3884" s="6">
        <v>4.1879999999999997</v>
      </c>
      <c r="R3884" s="6">
        <v>3.9950000000000001</v>
      </c>
      <c r="S3884" s="6">
        <v>0</v>
      </c>
      <c r="T3884" s="6">
        <f>R3884-S3884</f>
        <v>3.9950000000000001</v>
      </c>
      <c r="U3884" s="6">
        <v>4.0590000000000002</v>
      </c>
      <c r="V3884" s="6">
        <f>U3884-S3884</f>
        <v>4.0590000000000002</v>
      </c>
      <c r="W3884" s="6">
        <f>100 - (1 - (((U3884-T3884)/U3884)+(S3884/T3884)))*100</f>
        <v>1.5767430401576803</v>
      </c>
      <c r="X3884" s="13">
        <v>4.1180000000000003</v>
      </c>
      <c r="Y3884" s="13">
        <f>(X3884-U3884)/U3884*100</f>
        <v>1.45355999014536</v>
      </c>
      <c r="Z3884" s="14">
        <f>IF(W3884&gt;10,"NA",Y3884)</f>
        <v>1.45355999014536</v>
      </c>
    </row>
    <row r="3885" spans="1:26" ht="19" x14ac:dyDescent="0.25">
      <c r="A3885" s="23">
        <v>3884</v>
      </c>
      <c r="B3885" s="5" t="s">
        <v>25</v>
      </c>
      <c r="C3885" s="3" t="s">
        <v>52</v>
      </c>
      <c r="D3885" s="3" t="s">
        <v>52</v>
      </c>
      <c r="E3885" s="3" t="s">
        <v>47</v>
      </c>
      <c r="F3885" s="3" t="s">
        <v>18</v>
      </c>
      <c r="G3885" s="3">
        <v>63</v>
      </c>
      <c r="H3885" s="3" t="s">
        <v>9</v>
      </c>
      <c r="I3885" s="3" t="s">
        <v>59</v>
      </c>
      <c r="J3885" s="3">
        <v>437</v>
      </c>
      <c r="K3885" s="3">
        <v>20</v>
      </c>
      <c r="L3885" s="3">
        <v>0</v>
      </c>
      <c r="M3885" s="4">
        <f>PI()*(K3885/2)^2/1000+PI()*(L3885/2)^2/1000</f>
        <v>0.31415926535897931</v>
      </c>
      <c r="N3885" s="33">
        <v>0</v>
      </c>
      <c r="O3885" s="3">
        <v>4</v>
      </c>
      <c r="P3885" s="6">
        <v>6.4189999999999996</v>
      </c>
      <c r="Q3885" s="6">
        <v>6.5830000000000002</v>
      </c>
      <c r="R3885" s="6">
        <v>6.3840000000000003</v>
      </c>
      <c r="S3885" s="6">
        <v>0</v>
      </c>
      <c r="T3885" s="6">
        <f>R3885-S3885</f>
        <v>6.3840000000000003</v>
      </c>
      <c r="U3885" s="6">
        <v>6.3840000000000003</v>
      </c>
      <c r="V3885" s="6">
        <f>U3885-S3885</f>
        <v>6.3840000000000003</v>
      </c>
      <c r="W3885" s="6">
        <f>100 - (1 - (((U3885-T3885)/U3885)+(S3885/T3885)))*100</f>
        <v>0</v>
      </c>
      <c r="X3885" s="13">
        <v>6.57</v>
      </c>
      <c r="Y3885" s="13">
        <f>(X3885-U3885)/U3885*100</f>
        <v>2.913533834586465</v>
      </c>
      <c r="Z3885" s="14">
        <f>IF(W3885&gt;10,"NA",Y3885)</f>
        <v>2.913533834586465</v>
      </c>
    </row>
    <row r="3886" spans="1:26" ht="19" x14ac:dyDescent="0.25">
      <c r="A3886" s="23">
        <v>3885</v>
      </c>
      <c r="B3886" s="5" t="s">
        <v>25</v>
      </c>
      <c r="C3886" s="3" t="s">
        <v>52</v>
      </c>
      <c r="D3886" s="3" t="s">
        <v>52</v>
      </c>
      <c r="E3886" s="3" t="s">
        <v>47</v>
      </c>
      <c r="F3886" s="3" t="s">
        <v>18</v>
      </c>
      <c r="G3886" s="3">
        <v>63</v>
      </c>
      <c r="H3886" s="3" t="s">
        <v>9</v>
      </c>
      <c r="I3886" s="3" t="s">
        <v>59</v>
      </c>
      <c r="J3886" s="3">
        <v>437</v>
      </c>
      <c r="K3886" s="3">
        <v>20</v>
      </c>
      <c r="L3886" s="3">
        <v>0</v>
      </c>
      <c r="M3886" s="4">
        <f>PI()*(K3886/2)^2/1000+PI()*(L3886/2)^2/1000</f>
        <v>0.31415926535897931</v>
      </c>
      <c r="N3886" s="33">
        <v>0</v>
      </c>
      <c r="O3886" s="3">
        <v>5</v>
      </c>
      <c r="P3886" s="6">
        <v>6.1749999999999998</v>
      </c>
      <c r="Q3886" s="6">
        <v>8.8019999999999996</v>
      </c>
      <c r="R3886" s="6">
        <v>8.5530000000000008</v>
      </c>
      <c r="S3886" s="6">
        <v>0</v>
      </c>
      <c r="T3886" s="6">
        <f>R3886-S3886</f>
        <v>8.5530000000000008</v>
      </c>
      <c r="U3886" s="6">
        <v>8.61</v>
      </c>
      <c r="V3886" s="6">
        <f>U3886-S3886</f>
        <v>8.61</v>
      </c>
      <c r="W3886" s="6">
        <f>100 - (1 - (((U3886-T3886)/U3886)+(S3886/T3886)))*100</f>
        <v>0.66202090592332752</v>
      </c>
      <c r="X3886" s="13">
        <v>8.734</v>
      </c>
      <c r="Y3886" s="13">
        <f>(X3886-U3886)/U3886*100</f>
        <v>1.4401858304297395</v>
      </c>
      <c r="Z3886" s="14">
        <f>IF(W3886&gt;10,"NA",Y3886)</f>
        <v>1.4401858304297395</v>
      </c>
    </row>
    <row r="3887" spans="1:26" ht="19" x14ac:dyDescent="0.25">
      <c r="A3887" s="23">
        <v>3886</v>
      </c>
      <c r="B3887" s="5" t="s">
        <v>25</v>
      </c>
      <c r="C3887" s="3" t="s">
        <v>52</v>
      </c>
      <c r="D3887" s="3" t="s">
        <v>52</v>
      </c>
      <c r="E3887" s="3" t="s">
        <v>47</v>
      </c>
      <c r="F3887" s="3" t="s">
        <v>18</v>
      </c>
      <c r="G3887" s="3">
        <v>63</v>
      </c>
      <c r="H3887" s="3" t="s">
        <v>9</v>
      </c>
      <c r="I3887" s="3" t="s">
        <v>59</v>
      </c>
      <c r="J3887" s="3">
        <v>437</v>
      </c>
      <c r="K3887" s="3">
        <v>20</v>
      </c>
      <c r="L3887" s="3">
        <v>0</v>
      </c>
      <c r="M3887" s="4">
        <f>PI()*(K3887/2)^2/1000+PI()*(L3887/2)^2/1000</f>
        <v>0.31415926535897931</v>
      </c>
      <c r="N3887" s="33">
        <v>0</v>
      </c>
      <c r="O3887" s="3">
        <v>6</v>
      </c>
      <c r="P3887" s="6">
        <v>4.7960000000000003</v>
      </c>
      <c r="Q3887" s="6">
        <v>3.117</v>
      </c>
      <c r="R3887" s="6">
        <v>2.9350000000000001</v>
      </c>
      <c r="S3887" s="6">
        <v>0</v>
      </c>
      <c r="T3887" s="6">
        <f>R3887-S3887</f>
        <v>2.9350000000000001</v>
      </c>
      <c r="U3887" s="6">
        <v>4.2610000000000001</v>
      </c>
      <c r="V3887" s="6">
        <f>U3887-S3887</f>
        <v>4.2610000000000001</v>
      </c>
      <c r="W3887" s="6">
        <f>100 - (1 - (((U3887-T3887)/U3887)+(S3887/T3887)))*100</f>
        <v>31.119455526871633</v>
      </c>
      <c r="X3887" s="13">
        <v>4.3460000000000001</v>
      </c>
      <c r="Y3887" s="13">
        <f>(X3887-U3887)/U3887*100</f>
        <v>1.9948368927481803</v>
      </c>
      <c r="Z3887" s="14" t="str">
        <f>IF(W3887&gt;10,"NA",Y3887)</f>
        <v>NA</v>
      </c>
    </row>
    <row r="3888" spans="1:26" ht="19" x14ac:dyDescent="0.25">
      <c r="A3888" s="23">
        <v>3887</v>
      </c>
      <c r="B3888" s="5" t="s">
        <v>25</v>
      </c>
      <c r="C3888" s="3" t="s">
        <v>52</v>
      </c>
      <c r="D3888" s="3" t="s">
        <v>52</v>
      </c>
      <c r="E3888" s="3" t="s">
        <v>47</v>
      </c>
      <c r="F3888" s="3" t="s">
        <v>18</v>
      </c>
      <c r="G3888" s="3">
        <v>63</v>
      </c>
      <c r="H3888" s="3" t="s">
        <v>9</v>
      </c>
      <c r="I3888" s="3" t="s">
        <v>59</v>
      </c>
      <c r="J3888" s="3">
        <v>437</v>
      </c>
      <c r="K3888" s="3">
        <v>20</v>
      </c>
      <c r="L3888" s="3">
        <v>0</v>
      </c>
      <c r="M3888" s="4">
        <f>PI()*(K3888/2)^2/1000+PI()*(L3888/2)^2/1000</f>
        <v>0.31415926535897931</v>
      </c>
      <c r="N3888" s="33">
        <v>0</v>
      </c>
      <c r="O3888" s="3">
        <v>7</v>
      </c>
      <c r="P3888" s="6">
        <v>5.6180000000000003</v>
      </c>
      <c r="Q3888" s="6">
        <v>7.9320000000000004</v>
      </c>
      <c r="R3888" s="6">
        <v>7.6879999999999997</v>
      </c>
      <c r="S3888" s="6">
        <v>0</v>
      </c>
      <c r="T3888" s="6">
        <f>R3888-S3888</f>
        <v>7.6879999999999997</v>
      </c>
      <c r="U3888" s="6">
        <v>7.6879999999999997</v>
      </c>
      <c r="V3888" s="6">
        <f>U3888-S3888</f>
        <v>7.6879999999999997</v>
      </c>
      <c r="W3888" s="6">
        <f>100 - (1 - (((U3888-T3888)/U3888)+(S3888/T3888)))*100</f>
        <v>0</v>
      </c>
      <c r="X3888" s="13">
        <v>7.8949999999999996</v>
      </c>
      <c r="Y3888" s="13">
        <f>(X3888-U3888)/U3888*100</f>
        <v>2.6925078043704453</v>
      </c>
      <c r="Z3888" s="14">
        <f>IF(W3888&gt;10,"NA",Y3888)</f>
        <v>2.6925078043704453</v>
      </c>
    </row>
    <row r="3889" spans="1:26" ht="19" x14ac:dyDescent="0.25">
      <c r="A3889" s="23">
        <v>3888</v>
      </c>
      <c r="B3889" s="5" t="s">
        <v>25</v>
      </c>
      <c r="C3889" s="3" t="s">
        <v>52</v>
      </c>
      <c r="D3889" s="3" t="s">
        <v>52</v>
      </c>
      <c r="E3889" s="3" t="s">
        <v>47</v>
      </c>
      <c r="F3889" s="3" t="s">
        <v>18</v>
      </c>
      <c r="G3889" s="3">
        <v>63</v>
      </c>
      <c r="H3889" s="3" t="s">
        <v>9</v>
      </c>
      <c r="I3889" s="3" t="s">
        <v>59</v>
      </c>
      <c r="J3889" s="3">
        <v>437</v>
      </c>
      <c r="K3889" s="3">
        <v>20</v>
      </c>
      <c r="L3889" s="3">
        <v>0</v>
      </c>
      <c r="M3889" s="4">
        <f>PI()*(K3889/2)^2/1000+PI()*(L3889/2)^2/1000</f>
        <v>0.31415926535897931</v>
      </c>
      <c r="N3889" s="33">
        <v>0</v>
      </c>
      <c r="O3889" s="3">
        <v>8</v>
      </c>
      <c r="P3889" s="6">
        <v>5.8070000000000004</v>
      </c>
      <c r="Q3889" s="6">
        <v>7.2549999999999999</v>
      </c>
      <c r="R3889" s="6">
        <v>7.008</v>
      </c>
      <c r="S3889" s="6">
        <v>0</v>
      </c>
      <c r="T3889" s="6">
        <f>R3889-S3889</f>
        <v>7.008</v>
      </c>
      <c r="U3889" s="6">
        <v>7.008</v>
      </c>
      <c r="V3889" s="6">
        <f>U3889-S3889</f>
        <v>7.008</v>
      </c>
      <c r="W3889" s="6">
        <f>100 - (1 - (((U3889-T3889)/U3889)+(S3889/T3889)))*100</f>
        <v>0</v>
      </c>
      <c r="X3889" s="13">
        <v>7.2519999999999998</v>
      </c>
      <c r="Y3889" s="13">
        <f>(X3889-U3889)/U3889*100</f>
        <v>3.4817351598173487</v>
      </c>
      <c r="Z3889" s="14">
        <f>IF(W3889&gt;10,"NA",Y3889)</f>
        <v>3.4817351598173487</v>
      </c>
    </row>
    <row r="3890" spans="1:26" ht="19" x14ac:dyDescent="0.25">
      <c r="A3890" s="23">
        <v>3889</v>
      </c>
      <c r="B3890" s="5" t="s">
        <v>25</v>
      </c>
      <c r="C3890" s="3" t="s">
        <v>52</v>
      </c>
      <c r="D3890" s="3" t="s">
        <v>52</v>
      </c>
      <c r="E3890" s="3" t="s">
        <v>47</v>
      </c>
      <c r="F3890" s="3" t="s">
        <v>18</v>
      </c>
      <c r="G3890" s="3">
        <v>63</v>
      </c>
      <c r="H3890" s="3" t="s">
        <v>9</v>
      </c>
      <c r="I3890" s="3" t="s">
        <v>59</v>
      </c>
      <c r="J3890" s="3">
        <v>437</v>
      </c>
      <c r="K3890" s="3">
        <v>20</v>
      </c>
      <c r="L3890" s="3">
        <v>0</v>
      </c>
      <c r="M3890" s="4">
        <f>PI()*(K3890/2)^2/1000+PI()*(L3890/2)^2/1000</f>
        <v>0.31415926535897931</v>
      </c>
      <c r="N3890" s="33">
        <v>0</v>
      </c>
      <c r="O3890" s="3">
        <v>9</v>
      </c>
      <c r="P3890" s="6">
        <v>4.8979999999999997</v>
      </c>
      <c r="Q3890" s="6">
        <v>4.5529999999999999</v>
      </c>
      <c r="R3890" s="6">
        <v>4.359</v>
      </c>
      <c r="S3890" s="6">
        <v>0</v>
      </c>
      <c r="T3890" s="6">
        <f>R3890-S3890</f>
        <v>4.359</v>
      </c>
      <c r="U3890" s="6">
        <v>4.4880000000000004</v>
      </c>
      <c r="V3890" s="6">
        <f>U3890-S3890</f>
        <v>4.4880000000000004</v>
      </c>
      <c r="W3890" s="6">
        <f>100 - (1 - (((U3890-T3890)/U3890)+(S3890/T3890)))*100</f>
        <v>2.8743315508021396</v>
      </c>
      <c r="X3890" s="13">
        <v>4.6260000000000003</v>
      </c>
      <c r="Y3890" s="13">
        <f>(X3890-U3890)/U3890*100</f>
        <v>3.074866310160425</v>
      </c>
      <c r="Z3890" s="14">
        <f>IF(W3890&gt;10,"NA",Y3890)</f>
        <v>3.074866310160425</v>
      </c>
    </row>
    <row r="3891" spans="1:26" ht="19" x14ac:dyDescent="0.25">
      <c r="A3891" s="23">
        <v>3890</v>
      </c>
      <c r="B3891" s="5" t="s">
        <v>25</v>
      </c>
      <c r="C3891" s="3" t="s">
        <v>52</v>
      </c>
      <c r="D3891" s="3" t="s">
        <v>52</v>
      </c>
      <c r="E3891" s="3" t="s">
        <v>47</v>
      </c>
      <c r="F3891" s="3" t="s">
        <v>18</v>
      </c>
      <c r="G3891" s="3">
        <v>63</v>
      </c>
      <c r="H3891" s="3" t="s">
        <v>9</v>
      </c>
      <c r="I3891" s="3" t="s">
        <v>59</v>
      </c>
      <c r="J3891" s="3">
        <v>437</v>
      </c>
      <c r="K3891" s="3">
        <v>20</v>
      </c>
      <c r="L3891" s="3">
        <v>0</v>
      </c>
      <c r="M3891" s="4">
        <f>PI()*(K3891/2)^2/1000+PI()*(L3891/2)^2/1000</f>
        <v>0.31415926535897931</v>
      </c>
      <c r="N3891" s="33">
        <v>0</v>
      </c>
      <c r="O3891" s="3">
        <v>10</v>
      </c>
      <c r="P3891" s="6">
        <v>5.173</v>
      </c>
      <c r="Q3891" s="6">
        <v>4.9290000000000003</v>
      </c>
      <c r="R3891" s="6">
        <v>4.7690000000000001</v>
      </c>
      <c r="S3891" s="6">
        <v>0</v>
      </c>
      <c r="T3891" s="6">
        <f>R3891-S3891</f>
        <v>4.7690000000000001</v>
      </c>
      <c r="U3891" s="6">
        <v>4.7690000000000001</v>
      </c>
      <c r="V3891" s="6">
        <f>U3891-S3891</f>
        <v>4.7690000000000001</v>
      </c>
      <c r="W3891" s="6">
        <f>100 - (1 - (((U3891-T3891)/U3891)+(S3891/T3891)))*100</f>
        <v>0</v>
      </c>
      <c r="X3891" s="13">
        <v>4.95</v>
      </c>
      <c r="Y3891" s="13">
        <f>(X3891-U3891)/U3891*100</f>
        <v>3.7953449360452933</v>
      </c>
      <c r="Z3891" s="14">
        <f>IF(W3891&gt;10,"NA",Y3891)</f>
        <v>3.7953449360452933</v>
      </c>
    </row>
    <row r="3892" spans="1:26" ht="19" x14ac:dyDescent="0.25">
      <c r="A3892" s="23">
        <v>3891</v>
      </c>
      <c r="B3892" s="5" t="s">
        <v>25</v>
      </c>
      <c r="C3892" s="3" t="s">
        <v>52</v>
      </c>
      <c r="D3892" s="3" t="s">
        <v>52</v>
      </c>
      <c r="E3892" s="3" t="s">
        <v>47</v>
      </c>
      <c r="F3892" s="3" t="s">
        <v>18</v>
      </c>
      <c r="G3892" s="3">
        <v>63</v>
      </c>
      <c r="H3892" s="3" t="s">
        <v>9</v>
      </c>
      <c r="I3892" s="3" t="s">
        <v>59</v>
      </c>
      <c r="J3892" s="3">
        <v>437</v>
      </c>
      <c r="K3892" s="3">
        <v>20</v>
      </c>
      <c r="L3892" s="3">
        <v>0</v>
      </c>
      <c r="M3892" s="4">
        <f>PI()*(K3892/2)^2/1000+PI()*(L3892/2)^2/1000</f>
        <v>0.31415926535897931</v>
      </c>
      <c r="N3892" s="33">
        <v>0</v>
      </c>
      <c r="O3892" s="3">
        <v>11</v>
      </c>
      <c r="P3892" s="6" t="s">
        <v>13</v>
      </c>
      <c r="Q3892" s="6">
        <v>3.2949999999999999</v>
      </c>
      <c r="R3892" s="6">
        <v>3.0830000000000002</v>
      </c>
      <c r="S3892" s="6">
        <v>0</v>
      </c>
      <c r="T3892" s="6">
        <f>R3892-S3892</f>
        <v>3.0830000000000002</v>
      </c>
      <c r="U3892" s="6">
        <v>3.9510000000000001</v>
      </c>
      <c r="V3892" s="6">
        <f>U3892-S3892</f>
        <v>3.9510000000000001</v>
      </c>
      <c r="W3892" s="6">
        <f>100 - (1 - (((U3892-T3892)/U3892)+(S3892/T3892)))*100</f>
        <v>21.969121741331293</v>
      </c>
      <c r="X3892" s="13">
        <v>4.0279999999999996</v>
      </c>
      <c r="Y3892" s="13">
        <f>(X3892-U3892)/U3892*100</f>
        <v>1.9488737028600231</v>
      </c>
      <c r="Z3892" s="14" t="str">
        <f>IF(W3892&gt;10,"NA",Y3892)</f>
        <v>NA</v>
      </c>
    </row>
    <row r="3893" spans="1:26" ht="19" x14ac:dyDescent="0.25">
      <c r="A3893" s="23">
        <v>3892</v>
      </c>
      <c r="B3893" s="5" t="s">
        <v>25</v>
      </c>
      <c r="C3893" s="3" t="s">
        <v>52</v>
      </c>
      <c r="D3893" s="3" t="s">
        <v>52</v>
      </c>
      <c r="E3893" s="3" t="s">
        <v>47</v>
      </c>
      <c r="F3893" s="3" t="s">
        <v>18</v>
      </c>
      <c r="G3893" s="3">
        <v>63</v>
      </c>
      <c r="H3893" s="3" t="s">
        <v>9</v>
      </c>
      <c r="I3893" s="3" t="s">
        <v>59</v>
      </c>
      <c r="J3893" s="3">
        <v>437</v>
      </c>
      <c r="K3893" s="3">
        <v>20</v>
      </c>
      <c r="L3893" s="3">
        <v>0</v>
      </c>
      <c r="M3893" s="4">
        <f>PI()*(K3893/2)^2/1000+PI()*(L3893/2)^2/1000</f>
        <v>0.31415926535897931</v>
      </c>
      <c r="N3893" s="33">
        <v>0</v>
      </c>
      <c r="O3893" s="3">
        <v>12</v>
      </c>
      <c r="P3893" s="6">
        <v>5.2110000000000003</v>
      </c>
      <c r="Q3893" s="6">
        <v>4.9429999999999996</v>
      </c>
      <c r="R3893" s="6">
        <v>4.7969999999999997</v>
      </c>
      <c r="S3893" s="6">
        <v>0</v>
      </c>
      <c r="T3893" s="6">
        <f>R3893-S3893</f>
        <v>4.7969999999999997</v>
      </c>
      <c r="U3893" s="6">
        <v>4.7969999999999997</v>
      </c>
      <c r="V3893" s="6">
        <f>U3893-S3893</f>
        <v>4.7969999999999997</v>
      </c>
      <c r="W3893" s="6">
        <f>100 - (1 - (((U3893-T3893)/U3893)+(S3893/T3893)))*100</f>
        <v>0</v>
      </c>
      <c r="X3893" s="13">
        <v>4.931</v>
      </c>
      <c r="Y3893" s="13">
        <f>(X3893-U3893)/U3893*100</f>
        <v>2.7934125495101174</v>
      </c>
      <c r="Z3893" s="14">
        <f>IF(W3893&gt;10,"NA",Y3893)</f>
        <v>2.7934125495101174</v>
      </c>
    </row>
    <row r="3894" spans="1:26" ht="19" x14ac:dyDescent="0.25">
      <c r="A3894" s="23">
        <v>3893</v>
      </c>
      <c r="B3894" s="5" t="s">
        <v>25</v>
      </c>
      <c r="C3894" s="3" t="s">
        <v>52</v>
      </c>
      <c r="D3894" s="3" t="s">
        <v>52</v>
      </c>
      <c r="E3894" s="3" t="s">
        <v>47</v>
      </c>
      <c r="F3894" s="3" t="s">
        <v>18</v>
      </c>
      <c r="G3894" s="3">
        <v>64</v>
      </c>
      <c r="H3894" s="3" t="s">
        <v>9</v>
      </c>
      <c r="I3894" s="3" t="s">
        <v>36</v>
      </c>
      <c r="J3894" s="3">
        <v>426</v>
      </c>
      <c r="K3894" s="3">
        <v>28</v>
      </c>
      <c r="L3894" s="3">
        <v>0</v>
      </c>
      <c r="M3894" s="4">
        <f>PI()*(K3894/2)^2/1000+PI()*(L3894/2)^2/1000</f>
        <v>0.61575216010359946</v>
      </c>
      <c r="N3894" s="33">
        <v>0</v>
      </c>
      <c r="O3894" s="3">
        <v>1</v>
      </c>
      <c r="P3894" s="6">
        <v>3.1869999999999998</v>
      </c>
      <c r="Q3894" s="6">
        <v>5.444</v>
      </c>
      <c r="R3894" s="6">
        <v>5.2110000000000003</v>
      </c>
      <c r="S3894" s="6">
        <v>0</v>
      </c>
      <c r="T3894" s="6">
        <f>R3894-S3894</f>
        <v>5.2110000000000003</v>
      </c>
      <c r="U3894" s="3">
        <v>5.6509999999999998</v>
      </c>
      <c r="V3894" s="6">
        <f>U3894-S3894</f>
        <v>5.6509999999999998</v>
      </c>
      <c r="W3894" s="6">
        <f>100 - (1 - (((U3894-T3894)/U3894)+(S3894/T3894)))*100</f>
        <v>7.7862325252167608</v>
      </c>
      <c r="X3894" s="23">
        <v>5.7690000000000001</v>
      </c>
      <c r="Y3894" s="13">
        <f>(X3894-U3894)/U3894*100</f>
        <v>2.0881259953990505</v>
      </c>
      <c r="Z3894" s="14">
        <f>IF(W3894&gt;10,"NA",Y3894)</f>
        <v>2.0881259953990505</v>
      </c>
    </row>
    <row r="3895" spans="1:26" ht="19" x14ac:dyDescent="0.25">
      <c r="A3895" s="23">
        <v>3894</v>
      </c>
      <c r="B3895" s="5" t="s">
        <v>25</v>
      </c>
      <c r="C3895" s="3" t="s">
        <v>52</v>
      </c>
      <c r="D3895" s="3" t="s">
        <v>52</v>
      </c>
      <c r="E3895" s="3" t="s">
        <v>47</v>
      </c>
      <c r="F3895" s="3" t="s">
        <v>18</v>
      </c>
      <c r="G3895" s="3">
        <v>64</v>
      </c>
      <c r="H3895" s="3" t="s">
        <v>9</v>
      </c>
      <c r="I3895" s="3" t="s">
        <v>36</v>
      </c>
      <c r="J3895" s="3">
        <v>426</v>
      </c>
      <c r="K3895" s="3">
        <v>28</v>
      </c>
      <c r="L3895" s="3">
        <v>0</v>
      </c>
      <c r="M3895" s="4">
        <f>PI()*(K3895/2)^2/1000+PI()*(L3895/2)^2/1000</f>
        <v>0.61575216010359946</v>
      </c>
      <c r="N3895" s="33">
        <v>0</v>
      </c>
      <c r="O3895" s="3">
        <v>2</v>
      </c>
      <c r="P3895" s="6">
        <v>6.2329999999999997</v>
      </c>
      <c r="Q3895" s="6">
        <v>9.532</v>
      </c>
      <c r="R3895" s="6">
        <v>9.2530000000000001</v>
      </c>
      <c r="S3895" s="6">
        <v>0</v>
      </c>
      <c r="T3895" s="6">
        <f>R3895-S3895</f>
        <v>9.2530000000000001</v>
      </c>
      <c r="U3895" s="3">
        <v>10.073</v>
      </c>
      <c r="V3895" s="6">
        <f>U3895-S3895</f>
        <v>10.073</v>
      </c>
      <c r="W3895" s="6">
        <f>100 - (1 - (((U3895-T3895)/U3895)+(S3895/T3895)))*100</f>
        <v>8.140573811178399</v>
      </c>
      <c r="X3895" s="23">
        <v>10.23</v>
      </c>
      <c r="Y3895" s="13">
        <f>(X3895-U3895)/U3895*100</f>
        <v>1.5586220589695226</v>
      </c>
      <c r="Z3895" s="14">
        <f>IF(W3895&gt;10,"NA",Y3895)</f>
        <v>1.5586220589695226</v>
      </c>
    </row>
    <row r="3896" spans="1:26" ht="19" x14ac:dyDescent="0.25">
      <c r="A3896" s="23">
        <v>3895</v>
      </c>
      <c r="B3896" s="5" t="s">
        <v>25</v>
      </c>
      <c r="C3896" s="3" t="s">
        <v>52</v>
      </c>
      <c r="D3896" s="3" t="s">
        <v>52</v>
      </c>
      <c r="E3896" s="3" t="s">
        <v>47</v>
      </c>
      <c r="F3896" s="3" t="s">
        <v>18</v>
      </c>
      <c r="G3896" s="3">
        <v>64</v>
      </c>
      <c r="H3896" s="3" t="s">
        <v>9</v>
      </c>
      <c r="I3896" s="3" t="s">
        <v>36</v>
      </c>
      <c r="J3896" s="3">
        <v>426</v>
      </c>
      <c r="K3896" s="3">
        <v>28</v>
      </c>
      <c r="L3896" s="3">
        <v>0</v>
      </c>
      <c r="M3896" s="4">
        <f>PI()*(K3896/2)^2/1000+PI()*(L3896/2)^2/1000</f>
        <v>0.61575216010359946</v>
      </c>
      <c r="N3896" s="33">
        <v>0</v>
      </c>
      <c r="O3896" s="3">
        <v>3</v>
      </c>
      <c r="P3896" s="6">
        <v>4.0019999999999998</v>
      </c>
      <c r="Q3896" s="6">
        <v>3.387</v>
      </c>
      <c r="R3896" s="6">
        <v>3.2440000000000002</v>
      </c>
      <c r="S3896" s="6">
        <v>0</v>
      </c>
      <c r="T3896" s="6">
        <f>R3896-S3896</f>
        <v>3.2440000000000002</v>
      </c>
      <c r="U3896" s="3">
        <v>5.1760000000000002</v>
      </c>
      <c r="V3896" s="6">
        <f>U3896-S3896</f>
        <v>5.1760000000000002</v>
      </c>
      <c r="W3896" s="6">
        <f>100 - (1 - (((U3896-T3896)/U3896)+(S3896/T3896)))*100</f>
        <v>37.326120556414224</v>
      </c>
      <c r="X3896" s="23">
        <v>5.2430000000000003</v>
      </c>
      <c r="Y3896" s="13">
        <f>(X3896-U3896)/U3896*100</f>
        <v>1.2944358578052584</v>
      </c>
      <c r="Z3896" s="14" t="str">
        <f>IF(W3896&gt;10,"NA",Y3896)</f>
        <v>NA</v>
      </c>
    </row>
    <row r="3897" spans="1:26" ht="19" x14ac:dyDescent="0.25">
      <c r="A3897" s="23">
        <v>3896</v>
      </c>
      <c r="B3897" s="5" t="s">
        <v>25</v>
      </c>
      <c r="C3897" s="3" t="s">
        <v>52</v>
      </c>
      <c r="D3897" s="3" t="s">
        <v>52</v>
      </c>
      <c r="E3897" s="3" t="s">
        <v>47</v>
      </c>
      <c r="F3897" s="3" t="s">
        <v>18</v>
      </c>
      <c r="G3897" s="3">
        <v>64</v>
      </c>
      <c r="H3897" s="3" t="s">
        <v>9</v>
      </c>
      <c r="I3897" s="3" t="s">
        <v>36</v>
      </c>
      <c r="J3897" s="3">
        <v>426</v>
      </c>
      <c r="K3897" s="3">
        <v>28</v>
      </c>
      <c r="L3897" s="3">
        <v>0</v>
      </c>
      <c r="M3897" s="4">
        <f>PI()*(K3897/2)^2/1000+PI()*(L3897/2)^2/1000</f>
        <v>0.61575216010359946</v>
      </c>
      <c r="N3897" s="33">
        <v>0</v>
      </c>
      <c r="O3897" s="3">
        <v>4</v>
      </c>
      <c r="P3897" s="6">
        <v>6.181</v>
      </c>
      <c r="Q3897" s="6">
        <v>11.712999999999999</v>
      </c>
      <c r="R3897" s="6">
        <v>11.394</v>
      </c>
      <c r="S3897" s="6">
        <v>0</v>
      </c>
      <c r="T3897" s="6">
        <f>R3897-S3897</f>
        <v>11.394</v>
      </c>
      <c r="U3897" s="3">
        <v>12.48</v>
      </c>
      <c r="V3897" s="6">
        <f>U3897-S3897</f>
        <v>12.48</v>
      </c>
      <c r="W3897" s="6">
        <f>100 - (1 - (((U3897-T3897)/U3897)+(S3897/T3897)))*100</f>
        <v>8.7019230769230802</v>
      </c>
      <c r="X3897" s="23">
        <v>12.706</v>
      </c>
      <c r="Y3897" s="13">
        <f>(X3897-U3897)/U3897*100</f>
        <v>1.8108974358974284</v>
      </c>
      <c r="Z3897" s="14">
        <f>IF(W3897&gt;10,"NA",Y3897)</f>
        <v>1.8108974358974284</v>
      </c>
    </row>
    <row r="3898" spans="1:26" ht="19" x14ac:dyDescent="0.25">
      <c r="A3898" s="23">
        <v>3897</v>
      </c>
      <c r="B3898" s="5" t="s">
        <v>25</v>
      </c>
      <c r="C3898" s="3" t="s">
        <v>52</v>
      </c>
      <c r="D3898" s="3" t="s">
        <v>52</v>
      </c>
      <c r="E3898" s="3" t="s">
        <v>47</v>
      </c>
      <c r="F3898" s="3" t="s">
        <v>18</v>
      </c>
      <c r="G3898" s="3">
        <v>64</v>
      </c>
      <c r="H3898" s="3" t="s">
        <v>9</v>
      </c>
      <c r="I3898" s="3" t="s">
        <v>36</v>
      </c>
      <c r="J3898" s="3">
        <v>426</v>
      </c>
      <c r="K3898" s="3">
        <v>28</v>
      </c>
      <c r="L3898" s="3">
        <v>0</v>
      </c>
      <c r="M3898" s="4">
        <f>PI()*(K3898/2)^2/1000+PI()*(L3898/2)^2/1000</f>
        <v>0.61575216010359946</v>
      </c>
      <c r="N3898" s="33">
        <v>0</v>
      </c>
      <c r="O3898" s="3">
        <v>5</v>
      </c>
      <c r="P3898" s="6">
        <v>6.3970000000000002</v>
      </c>
      <c r="Q3898" s="6">
        <v>11.587999999999999</v>
      </c>
      <c r="R3898" s="6">
        <v>11.3</v>
      </c>
      <c r="S3898" s="6">
        <v>0</v>
      </c>
      <c r="T3898" s="6">
        <f>R3898-S3898</f>
        <v>11.3</v>
      </c>
      <c r="U3898" s="3">
        <v>11.833</v>
      </c>
      <c r="V3898" s="6">
        <f>U3898-S3898</f>
        <v>11.833</v>
      </c>
      <c r="W3898" s="6">
        <f>100 - (1 - (((U3898-T3898)/U3898)+(S3898/T3898)))*100</f>
        <v>4.50435223527424</v>
      </c>
      <c r="X3898" s="23">
        <v>12.244</v>
      </c>
      <c r="Y3898" s="13">
        <f>(X3898-U3898)/U3898*100</f>
        <v>3.4733372771063942</v>
      </c>
      <c r="Z3898" s="14">
        <f>IF(W3898&gt;10,"NA",Y3898)</f>
        <v>3.4733372771063942</v>
      </c>
    </row>
    <row r="3899" spans="1:26" ht="19" x14ac:dyDescent="0.25">
      <c r="A3899" s="23">
        <v>3898</v>
      </c>
      <c r="B3899" s="5" t="s">
        <v>25</v>
      </c>
      <c r="C3899" s="3" t="s">
        <v>52</v>
      </c>
      <c r="D3899" s="3" t="s">
        <v>52</v>
      </c>
      <c r="E3899" s="3" t="s">
        <v>47</v>
      </c>
      <c r="F3899" s="3" t="s">
        <v>18</v>
      </c>
      <c r="G3899" s="3">
        <v>64</v>
      </c>
      <c r="H3899" s="3" t="s">
        <v>9</v>
      </c>
      <c r="I3899" s="3" t="s">
        <v>36</v>
      </c>
      <c r="J3899" s="3">
        <v>426</v>
      </c>
      <c r="K3899" s="3">
        <v>28</v>
      </c>
      <c r="L3899" s="3">
        <v>0</v>
      </c>
      <c r="M3899" s="4">
        <f>PI()*(K3899/2)^2/1000+PI()*(L3899/2)^2/1000</f>
        <v>0.61575216010359946</v>
      </c>
      <c r="N3899" s="33">
        <v>0</v>
      </c>
      <c r="O3899" s="3">
        <v>6</v>
      </c>
      <c r="P3899" s="6">
        <v>4.12</v>
      </c>
      <c r="Q3899" s="6">
        <v>4.7850000000000001</v>
      </c>
      <c r="R3899" s="6">
        <v>4.5579999999999998</v>
      </c>
      <c r="S3899" s="6">
        <v>0</v>
      </c>
      <c r="T3899" s="6">
        <f>R3899-S3899</f>
        <v>4.5579999999999998</v>
      </c>
      <c r="U3899" s="3">
        <v>6.8360000000000003</v>
      </c>
      <c r="V3899" s="6">
        <f>U3899-S3899</f>
        <v>6.8360000000000003</v>
      </c>
      <c r="W3899" s="6">
        <f>100 - (1 - (((U3899-T3899)/U3899)+(S3899/T3899)))*100</f>
        <v>33.32358104154477</v>
      </c>
      <c r="X3899" s="23">
        <v>6.8689999999999998</v>
      </c>
      <c r="Y3899" s="13">
        <f>(X3899-U3899)/U3899*100</f>
        <v>0.48273844353422279</v>
      </c>
      <c r="Z3899" s="14" t="str">
        <f>IF(W3899&gt;10,"NA",Y3899)</f>
        <v>NA</v>
      </c>
    </row>
    <row r="3900" spans="1:26" ht="19" x14ac:dyDescent="0.25">
      <c r="A3900" s="23">
        <v>3899</v>
      </c>
      <c r="B3900" s="5" t="s">
        <v>25</v>
      </c>
      <c r="C3900" s="3" t="s">
        <v>52</v>
      </c>
      <c r="D3900" s="3" t="s">
        <v>52</v>
      </c>
      <c r="E3900" s="3" t="s">
        <v>47</v>
      </c>
      <c r="F3900" s="3" t="s">
        <v>18</v>
      </c>
      <c r="G3900" s="3">
        <v>64</v>
      </c>
      <c r="H3900" s="3" t="s">
        <v>9</v>
      </c>
      <c r="I3900" s="3" t="s">
        <v>36</v>
      </c>
      <c r="J3900" s="3">
        <v>426</v>
      </c>
      <c r="K3900" s="3">
        <v>28</v>
      </c>
      <c r="L3900" s="3">
        <v>0</v>
      </c>
      <c r="M3900" s="4">
        <f>PI()*(K3900/2)^2/1000+PI()*(L3900/2)^2/1000</f>
        <v>0.61575216010359946</v>
      </c>
      <c r="N3900" s="33">
        <v>0</v>
      </c>
      <c r="O3900" s="3">
        <v>7</v>
      </c>
      <c r="P3900" s="6">
        <v>3.7559999999999998</v>
      </c>
      <c r="Q3900" s="6">
        <v>3.1110000000000002</v>
      </c>
      <c r="R3900" s="6">
        <v>3.0030000000000001</v>
      </c>
      <c r="S3900" s="6">
        <v>0</v>
      </c>
      <c r="T3900" s="6">
        <f>R3900-S3900</f>
        <v>3.0030000000000001</v>
      </c>
      <c r="U3900" s="3">
        <v>3.0910000000000002</v>
      </c>
      <c r="V3900" s="6">
        <f>U3900-S3900</f>
        <v>3.0910000000000002</v>
      </c>
      <c r="W3900" s="6">
        <f>100 - (1 - (((U3900-T3900)/U3900)+(S3900/T3900)))*100</f>
        <v>2.8469750889679801</v>
      </c>
      <c r="X3900" s="23">
        <v>3.1880000000000002</v>
      </c>
      <c r="Y3900" s="13">
        <f>(X3900-U3900)/U3900*100</f>
        <v>3.1381429957942402</v>
      </c>
      <c r="Z3900" s="14">
        <f>IF(W3900&gt;10,"NA",Y3900)</f>
        <v>3.1381429957942402</v>
      </c>
    </row>
    <row r="3901" spans="1:26" ht="19" x14ac:dyDescent="0.25">
      <c r="A3901" s="23">
        <v>3900</v>
      </c>
      <c r="B3901" s="5" t="s">
        <v>25</v>
      </c>
      <c r="C3901" s="3" t="s">
        <v>52</v>
      </c>
      <c r="D3901" s="3" t="s">
        <v>52</v>
      </c>
      <c r="E3901" s="3" t="s">
        <v>47</v>
      </c>
      <c r="F3901" s="3" t="s">
        <v>18</v>
      </c>
      <c r="G3901" s="3">
        <v>64</v>
      </c>
      <c r="H3901" s="3" t="s">
        <v>9</v>
      </c>
      <c r="I3901" s="3" t="s">
        <v>36</v>
      </c>
      <c r="J3901" s="3">
        <v>426</v>
      </c>
      <c r="K3901" s="3">
        <v>28</v>
      </c>
      <c r="L3901" s="3">
        <v>0</v>
      </c>
      <c r="M3901" s="4">
        <f>PI()*(K3901/2)^2/1000+PI()*(L3901/2)^2/1000</f>
        <v>0.61575216010359946</v>
      </c>
      <c r="N3901" s="33">
        <v>0</v>
      </c>
      <c r="O3901" s="3">
        <v>8</v>
      </c>
      <c r="P3901" s="6">
        <v>7.8230000000000004</v>
      </c>
      <c r="Q3901" s="6">
        <v>11.13</v>
      </c>
      <c r="R3901" s="6">
        <v>10.869</v>
      </c>
      <c r="S3901" s="6">
        <v>0</v>
      </c>
      <c r="T3901" s="6">
        <f>R3901-S3901</f>
        <v>10.869</v>
      </c>
      <c r="U3901" s="3">
        <v>15.367000000000001</v>
      </c>
      <c r="V3901" s="6">
        <f>U3901-S3901</f>
        <v>15.367000000000001</v>
      </c>
      <c r="W3901" s="6">
        <f>100 - (1 - (((U3901-T3901)/U3901)+(S3901/T3901)))*100</f>
        <v>29.27051473937658</v>
      </c>
      <c r="X3901" s="23">
        <v>15.957000000000001</v>
      </c>
      <c r="Y3901" s="13">
        <f>(X3901-U3901)/U3901*100</f>
        <v>3.8393961085442823</v>
      </c>
      <c r="Z3901" s="14" t="str">
        <f>IF(W3901&gt;10,"NA",Y3901)</f>
        <v>NA</v>
      </c>
    </row>
    <row r="3902" spans="1:26" ht="19" x14ac:dyDescent="0.25">
      <c r="A3902" s="23">
        <v>3901</v>
      </c>
      <c r="B3902" s="5" t="s">
        <v>25</v>
      </c>
      <c r="C3902" s="3" t="s">
        <v>52</v>
      </c>
      <c r="D3902" s="3" t="s">
        <v>52</v>
      </c>
      <c r="E3902" s="3" t="s">
        <v>47</v>
      </c>
      <c r="F3902" s="3" t="s">
        <v>18</v>
      </c>
      <c r="G3902" s="3">
        <v>64</v>
      </c>
      <c r="H3902" s="3" t="s">
        <v>9</v>
      </c>
      <c r="I3902" s="3" t="s">
        <v>36</v>
      </c>
      <c r="J3902" s="3">
        <v>426</v>
      </c>
      <c r="K3902" s="3">
        <v>28</v>
      </c>
      <c r="L3902" s="3">
        <v>0</v>
      </c>
      <c r="M3902" s="4">
        <f>PI()*(K3902/2)^2/1000+PI()*(L3902/2)^2/1000</f>
        <v>0.61575216010359946</v>
      </c>
      <c r="N3902" s="33">
        <v>0</v>
      </c>
      <c r="O3902" s="3">
        <v>9</v>
      </c>
      <c r="P3902" s="6">
        <v>8.4879999999999995</v>
      </c>
      <c r="Q3902" s="6">
        <v>20.263999999999999</v>
      </c>
      <c r="R3902" s="6">
        <v>19.957000000000001</v>
      </c>
      <c r="S3902" s="6">
        <v>0</v>
      </c>
      <c r="T3902" s="6">
        <f>R3902-S3902</f>
        <v>19.957000000000001</v>
      </c>
      <c r="U3902" s="3">
        <v>20.018999999999998</v>
      </c>
      <c r="V3902" s="6">
        <f>U3902-S3902</f>
        <v>20.018999999999998</v>
      </c>
      <c r="W3902" s="6">
        <f>100 - (1 - (((U3902-T3902)/U3902)+(S3902/T3902)))*100</f>
        <v>0.3097057795094571</v>
      </c>
      <c r="X3902" s="23">
        <v>20.802</v>
      </c>
      <c r="Y3902" s="13">
        <f>(X3902-U3902)/U3902*100</f>
        <v>3.9112842799340695</v>
      </c>
      <c r="Z3902" s="14">
        <f>IF(W3902&gt;10,"NA",Y3902)</f>
        <v>3.9112842799340695</v>
      </c>
    </row>
    <row r="3903" spans="1:26" ht="19" x14ac:dyDescent="0.25">
      <c r="A3903" s="23">
        <v>3902</v>
      </c>
      <c r="B3903" s="5" t="s">
        <v>25</v>
      </c>
      <c r="C3903" s="3" t="s">
        <v>52</v>
      </c>
      <c r="D3903" s="3" t="s">
        <v>52</v>
      </c>
      <c r="E3903" s="3" t="s">
        <v>47</v>
      </c>
      <c r="F3903" s="3" t="s">
        <v>18</v>
      </c>
      <c r="G3903" s="3">
        <v>64</v>
      </c>
      <c r="H3903" s="3" t="s">
        <v>9</v>
      </c>
      <c r="I3903" s="3" t="s">
        <v>36</v>
      </c>
      <c r="J3903" s="3">
        <v>426</v>
      </c>
      <c r="K3903" s="3">
        <v>28</v>
      </c>
      <c r="L3903" s="3">
        <v>0</v>
      </c>
      <c r="M3903" s="4">
        <f>PI()*(K3903/2)^2/1000+PI()*(L3903/2)^2/1000</f>
        <v>0.61575216010359946</v>
      </c>
      <c r="N3903" s="33">
        <v>0</v>
      </c>
      <c r="O3903" s="3">
        <v>10</v>
      </c>
      <c r="P3903" s="6">
        <v>5.9729999999999999</v>
      </c>
      <c r="Q3903" s="6">
        <v>10.865</v>
      </c>
      <c r="R3903" s="6">
        <v>10.577</v>
      </c>
      <c r="S3903" s="6">
        <v>0</v>
      </c>
      <c r="T3903" s="6">
        <f>R3903-S3903</f>
        <v>10.577</v>
      </c>
      <c r="U3903" s="3">
        <v>10.577</v>
      </c>
      <c r="V3903" s="6">
        <f>U3903-S3903</f>
        <v>10.577</v>
      </c>
      <c r="W3903" s="6">
        <f>100 - (1 - (((U3903-T3903)/U3903)+(S3903/T3903)))*100</f>
        <v>0</v>
      </c>
      <c r="X3903" s="23">
        <v>10.904999999999999</v>
      </c>
      <c r="Y3903" s="13">
        <f>(X3903-U3903)/U3903*100</f>
        <v>3.1010683558664973</v>
      </c>
      <c r="Z3903" s="14">
        <f>IF(W3903&gt;10,"NA",Y3903)</f>
        <v>3.1010683558664973</v>
      </c>
    </row>
    <row r="3904" spans="1:26" ht="19" x14ac:dyDescent="0.25">
      <c r="A3904" s="23">
        <v>3903</v>
      </c>
      <c r="B3904" s="5" t="s">
        <v>25</v>
      </c>
      <c r="C3904" s="3" t="s">
        <v>52</v>
      </c>
      <c r="D3904" s="3" t="s">
        <v>52</v>
      </c>
      <c r="E3904" s="3" t="s">
        <v>47</v>
      </c>
      <c r="F3904" s="3" t="s">
        <v>18</v>
      </c>
      <c r="G3904" s="3">
        <v>64</v>
      </c>
      <c r="H3904" s="3" t="s">
        <v>17</v>
      </c>
      <c r="I3904" s="3" t="s">
        <v>36</v>
      </c>
      <c r="J3904" s="3">
        <v>426</v>
      </c>
      <c r="K3904" s="3">
        <v>28</v>
      </c>
      <c r="L3904" s="3">
        <v>0</v>
      </c>
      <c r="M3904" s="4">
        <f>PI()*(K3904/2)^2/1000+PI()*(L3904/2)^2/1000</f>
        <v>0.61575216010359946</v>
      </c>
      <c r="N3904" s="33">
        <v>0</v>
      </c>
      <c r="O3904" s="3">
        <v>1</v>
      </c>
      <c r="P3904" s="3">
        <v>4.8959999999999999</v>
      </c>
      <c r="Q3904" s="3">
        <v>7.6230000000000002</v>
      </c>
      <c r="R3904" s="3">
        <v>7.3540000000000001</v>
      </c>
      <c r="S3904" s="6">
        <v>0</v>
      </c>
      <c r="T3904" s="6">
        <f>R3904-S3904</f>
        <v>7.3540000000000001</v>
      </c>
      <c r="U3904" s="3">
        <v>7.6070000000000002</v>
      </c>
      <c r="V3904" s="6">
        <f>U3904-S3904</f>
        <v>7.6070000000000002</v>
      </c>
      <c r="W3904" s="6">
        <f>100 - (1 - (((U3904-T3904)/U3904)+(S3904/T3904)))*100</f>
        <v>3.3258840541606389</v>
      </c>
      <c r="X3904" s="23">
        <v>7.734</v>
      </c>
      <c r="Y3904" s="13">
        <f>(X3904-U3904)/U3904*100</f>
        <v>1.6695149204679869</v>
      </c>
      <c r="Z3904" s="14">
        <f>IF(W3904&gt;10,"NA",Y3904)</f>
        <v>1.6695149204679869</v>
      </c>
    </row>
    <row r="3905" spans="1:26" ht="19" x14ac:dyDescent="0.25">
      <c r="A3905" s="23">
        <v>3904</v>
      </c>
      <c r="B3905" s="5" t="s">
        <v>25</v>
      </c>
      <c r="C3905" s="3" t="s">
        <v>52</v>
      </c>
      <c r="D3905" s="3" t="s">
        <v>52</v>
      </c>
      <c r="E3905" s="3" t="s">
        <v>47</v>
      </c>
      <c r="F3905" s="3" t="s">
        <v>18</v>
      </c>
      <c r="G3905" s="3">
        <v>64</v>
      </c>
      <c r="H3905" s="3" t="s">
        <v>17</v>
      </c>
      <c r="I3905" s="3" t="s">
        <v>36</v>
      </c>
      <c r="J3905" s="3">
        <v>426</v>
      </c>
      <c r="K3905" s="3">
        <v>28</v>
      </c>
      <c r="L3905" s="3">
        <v>0</v>
      </c>
      <c r="M3905" s="4">
        <f>PI()*(K3905/2)^2/1000+PI()*(L3905/2)^2/1000</f>
        <v>0.61575216010359946</v>
      </c>
      <c r="N3905" s="33">
        <v>0</v>
      </c>
      <c r="O3905" s="3">
        <v>2</v>
      </c>
      <c r="P3905" s="3">
        <v>3.0179999999999998</v>
      </c>
      <c r="Q3905" s="3">
        <v>3.2490000000000001</v>
      </c>
      <c r="R3905" s="3">
        <v>3.1280000000000001</v>
      </c>
      <c r="S3905" s="6">
        <v>0</v>
      </c>
      <c r="T3905" s="6">
        <f>R3905-S3905</f>
        <v>3.1280000000000001</v>
      </c>
      <c r="U3905" s="3">
        <v>3.3780000000000001</v>
      </c>
      <c r="V3905" s="6">
        <f>U3905-S3905</f>
        <v>3.3780000000000001</v>
      </c>
      <c r="W3905" s="6">
        <f>100 - (1 - (((U3905-T3905)/U3905)+(S3905/T3905)))*100</f>
        <v>7.4008288928360031</v>
      </c>
      <c r="X3905" s="23">
        <v>3.3839999999999999</v>
      </c>
      <c r="Y3905" s="13">
        <f>(X3905-U3905)/U3905*100</f>
        <v>0.17761989342805753</v>
      </c>
      <c r="Z3905" s="14">
        <f>IF(W3905&gt;10,"NA",Y3905)</f>
        <v>0.17761989342805753</v>
      </c>
    </row>
    <row r="3906" spans="1:26" ht="19" x14ac:dyDescent="0.25">
      <c r="A3906" s="23">
        <v>3905</v>
      </c>
      <c r="B3906" s="5" t="s">
        <v>25</v>
      </c>
      <c r="C3906" s="3" t="s">
        <v>52</v>
      </c>
      <c r="D3906" s="3" t="s">
        <v>52</v>
      </c>
      <c r="E3906" s="3" t="s">
        <v>47</v>
      </c>
      <c r="F3906" s="3" t="s">
        <v>18</v>
      </c>
      <c r="G3906" s="3">
        <v>64</v>
      </c>
      <c r="H3906" s="3" t="s">
        <v>17</v>
      </c>
      <c r="I3906" s="3" t="s">
        <v>36</v>
      </c>
      <c r="J3906" s="3">
        <v>426</v>
      </c>
      <c r="K3906" s="3">
        <v>28</v>
      </c>
      <c r="L3906" s="3">
        <v>0</v>
      </c>
      <c r="M3906" s="4">
        <f>PI()*(K3906/2)^2/1000+PI()*(L3906/2)^2/1000</f>
        <v>0.61575216010359946</v>
      </c>
      <c r="N3906" s="33">
        <v>0</v>
      </c>
      <c r="O3906" s="3">
        <v>3</v>
      </c>
      <c r="P3906" s="3">
        <v>6.3520000000000003</v>
      </c>
      <c r="Q3906" s="3">
        <v>14.621</v>
      </c>
      <c r="R3906" s="3">
        <v>14.332000000000001</v>
      </c>
      <c r="S3906" s="6">
        <v>1.4999999999999999E-2</v>
      </c>
      <c r="T3906" s="6">
        <f>R3906-S3906</f>
        <v>14.317</v>
      </c>
      <c r="U3906" s="3">
        <v>14.957000000000001</v>
      </c>
      <c r="V3906" s="6">
        <f>U3906-S3906</f>
        <v>14.942</v>
      </c>
      <c r="W3906" s="6">
        <f>100 - (1 - (((U3906-T3906)/U3906)+(S3906/T3906)))*100</f>
        <v>4.3837034935878592</v>
      </c>
      <c r="X3906" s="23">
        <v>15.039</v>
      </c>
      <c r="Y3906" s="13">
        <f>(X3906-U3906)/U3906*100</f>
        <v>0.54823828307815048</v>
      </c>
      <c r="Z3906" s="14">
        <f>IF(W3906&gt;10,"NA",Y3906)</f>
        <v>0.54823828307815048</v>
      </c>
    </row>
    <row r="3907" spans="1:26" ht="19" x14ac:dyDescent="0.25">
      <c r="A3907" s="23">
        <v>3906</v>
      </c>
      <c r="B3907" s="5" t="s">
        <v>25</v>
      </c>
      <c r="C3907" s="3" t="s">
        <v>52</v>
      </c>
      <c r="D3907" s="3" t="s">
        <v>52</v>
      </c>
      <c r="E3907" s="3" t="s">
        <v>47</v>
      </c>
      <c r="F3907" s="3" t="s">
        <v>18</v>
      </c>
      <c r="G3907" s="3">
        <v>64</v>
      </c>
      <c r="H3907" s="3" t="s">
        <v>17</v>
      </c>
      <c r="I3907" s="3" t="s">
        <v>36</v>
      </c>
      <c r="J3907" s="3">
        <v>426</v>
      </c>
      <c r="K3907" s="3">
        <v>28</v>
      </c>
      <c r="L3907" s="3">
        <v>0</v>
      </c>
      <c r="M3907" s="4">
        <f>PI()*(K3907/2)^2/1000+PI()*(L3907/2)^2/1000</f>
        <v>0.61575216010359946</v>
      </c>
      <c r="N3907" s="33">
        <v>0</v>
      </c>
      <c r="O3907" s="3">
        <v>4</v>
      </c>
      <c r="P3907" s="3">
        <v>6.3710000000000004</v>
      </c>
      <c r="Q3907" s="3">
        <v>12.734999999999999</v>
      </c>
      <c r="R3907" s="3">
        <v>12.512</v>
      </c>
      <c r="S3907" s="6">
        <v>0</v>
      </c>
      <c r="T3907" s="6">
        <f>R3907-S3907</f>
        <v>12.512</v>
      </c>
      <c r="U3907" s="3">
        <v>12.512</v>
      </c>
      <c r="V3907" s="6">
        <f>U3907-S3907</f>
        <v>12.512</v>
      </c>
      <c r="W3907" s="6">
        <f>100 - (1 - (((U3907-T3907)/U3907)+(S3907/T3907)))*100</f>
        <v>0</v>
      </c>
      <c r="X3907" s="23">
        <v>12.760999999999999</v>
      </c>
      <c r="Y3907" s="13">
        <f>(X3907-U3907)/U3907*100</f>
        <v>1.9900895140664863</v>
      </c>
      <c r="Z3907" s="14">
        <f>IF(W3907&gt;10,"NA",Y3907)</f>
        <v>1.9900895140664863</v>
      </c>
    </row>
    <row r="3908" spans="1:26" ht="19" x14ac:dyDescent="0.25">
      <c r="A3908" s="23">
        <v>3907</v>
      </c>
      <c r="B3908" s="5" t="s">
        <v>25</v>
      </c>
      <c r="C3908" s="3" t="s">
        <v>52</v>
      </c>
      <c r="D3908" s="3" t="s">
        <v>52</v>
      </c>
      <c r="E3908" s="3" t="s">
        <v>47</v>
      </c>
      <c r="F3908" s="3" t="s">
        <v>18</v>
      </c>
      <c r="G3908" s="3">
        <v>64</v>
      </c>
      <c r="H3908" s="3" t="s">
        <v>17</v>
      </c>
      <c r="I3908" s="3" t="s">
        <v>36</v>
      </c>
      <c r="J3908" s="3">
        <v>426</v>
      </c>
      <c r="K3908" s="3">
        <v>28</v>
      </c>
      <c r="L3908" s="3">
        <v>0</v>
      </c>
      <c r="M3908" s="4">
        <f>PI()*(K3908/2)^2/1000+PI()*(L3908/2)^2/1000</f>
        <v>0.61575216010359946</v>
      </c>
      <c r="N3908" s="33">
        <v>0</v>
      </c>
      <c r="O3908" s="3">
        <v>5</v>
      </c>
      <c r="P3908" s="3" t="s">
        <v>13</v>
      </c>
      <c r="Q3908" s="3">
        <v>7.5339999999999998</v>
      </c>
      <c r="R3908" s="3">
        <v>7.2510000000000003</v>
      </c>
      <c r="S3908" s="6">
        <v>0</v>
      </c>
      <c r="T3908" s="6">
        <f>R3908-S3908</f>
        <v>7.2510000000000003</v>
      </c>
      <c r="U3908" s="3">
        <v>8.0660000000000007</v>
      </c>
      <c r="V3908" s="6">
        <f>U3908-S3908</f>
        <v>8.0660000000000007</v>
      </c>
      <c r="W3908" s="6">
        <f>100 - (1 - (((U3908-T3908)/U3908)+(S3908/T3908)))*100</f>
        <v>10.104140838085797</v>
      </c>
      <c r="X3908" s="23">
        <v>8.1890000000000001</v>
      </c>
      <c r="Y3908" s="13">
        <f>(X3908-U3908)/U3908*100</f>
        <v>1.5249194148276632</v>
      </c>
      <c r="Z3908" s="14" t="str">
        <f>IF(W3908&gt;10,"NA",Y3908)</f>
        <v>NA</v>
      </c>
    </row>
    <row r="3909" spans="1:26" ht="19" x14ac:dyDescent="0.25">
      <c r="A3909" s="23">
        <v>3908</v>
      </c>
      <c r="B3909" s="5" t="s">
        <v>25</v>
      </c>
      <c r="C3909" s="3" t="s">
        <v>52</v>
      </c>
      <c r="D3909" s="3" t="s">
        <v>52</v>
      </c>
      <c r="E3909" s="3" t="s">
        <v>47</v>
      </c>
      <c r="F3909" s="3" t="s">
        <v>18</v>
      </c>
      <c r="G3909" s="3">
        <v>64</v>
      </c>
      <c r="H3909" s="3" t="s">
        <v>17</v>
      </c>
      <c r="I3909" s="3" t="s">
        <v>36</v>
      </c>
      <c r="J3909" s="3">
        <v>426</v>
      </c>
      <c r="K3909" s="3">
        <v>28</v>
      </c>
      <c r="L3909" s="3">
        <v>0</v>
      </c>
      <c r="M3909" s="4">
        <f>PI()*(K3909/2)^2/1000+PI()*(L3909/2)^2/1000</f>
        <v>0.61575216010359946</v>
      </c>
      <c r="N3909" s="33">
        <v>0</v>
      </c>
      <c r="O3909" s="3">
        <v>6</v>
      </c>
      <c r="P3909" s="3">
        <v>6.399</v>
      </c>
      <c r="Q3909" s="3">
        <v>16.042000000000002</v>
      </c>
      <c r="R3909" s="3">
        <v>15.782999999999999</v>
      </c>
      <c r="S3909" s="6">
        <v>0</v>
      </c>
      <c r="T3909" s="6">
        <f>R3909-S3909</f>
        <v>15.782999999999999</v>
      </c>
      <c r="U3909" s="3">
        <v>16.491</v>
      </c>
      <c r="V3909" s="6">
        <f>U3909-S3909</f>
        <v>16.491</v>
      </c>
      <c r="W3909" s="6">
        <f>100 - (1 - (((U3909-T3909)/U3909)+(S3909/T3909)))*100</f>
        <v>4.293250864107705</v>
      </c>
      <c r="X3909" s="23">
        <v>16.599</v>
      </c>
      <c r="Y3909" s="13">
        <f>(X3909-U3909)/U3909*100</f>
        <v>0.65490267418592285</v>
      </c>
      <c r="Z3909" s="14">
        <f>IF(W3909&gt;10,"NA",Y3909)</f>
        <v>0.65490267418592285</v>
      </c>
    </row>
    <row r="3910" spans="1:26" ht="19" x14ac:dyDescent="0.25">
      <c r="A3910" s="23">
        <v>3909</v>
      </c>
      <c r="B3910" s="5" t="s">
        <v>25</v>
      </c>
      <c r="C3910" s="3" t="s">
        <v>52</v>
      </c>
      <c r="D3910" s="3" t="s">
        <v>52</v>
      </c>
      <c r="E3910" s="3" t="s">
        <v>47</v>
      </c>
      <c r="F3910" s="3" t="s">
        <v>18</v>
      </c>
      <c r="G3910" s="3">
        <v>64</v>
      </c>
      <c r="H3910" s="3" t="s">
        <v>17</v>
      </c>
      <c r="I3910" s="3" t="s">
        <v>36</v>
      </c>
      <c r="J3910" s="3">
        <v>426</v>
      </c>
      <c r="K3910" s="3">
        <v>28</v>
      </c>
      <c r="L3910" s="3">
        <v>0</v>
      </c>
      <c r="M3910" s="4">
        <f>PI()*(K3910/2)^2/1000+PI()*(L3910/2)^2/1000</f>
        <v>0.61575216010359946</v>
      </c>
      <c r="N3910" s="33">
        <v>0</v>
      </c>
      <c r="O3910" s="3">
        <v>7</v>
      </c>
      <c r="P3910" s="3">
        <v>2.3450000000000002</v>
      </c>
      <c r="Q3910" s="3">
        <v>3.4790000000000001</v>
      </c>
      <c r="R3910" s="3">
        <v>3.2949999999999999</v>
      </c>
      <c r="S3910" s="6">
        <v>0</v>
      </c>
      <c r="T3910" s="6">
        <f>R3910-S3910</f>
        <v>3.2949999999999999</v>
      </c>
      <c r="U3910" s="3">
        <v>3.5659999999999998</v>
      </c>
      <c r="V3910" s="6">
        <f>U3910-S3910</f>
        <v>3.5659999999999998</v>
      </c>
      <c r="W3910" s="6">
        <f>100 - (1 - (((U3910-T3910)/U3910)+(S3910/T3910)))*100</f>
        <v>7.599551318003364</v>
      </c>
      <c r="X3910" s="23">
        <v>3.5920000000000001</v>
      </c>
      <c r="Y3910" s="13">
        <f>(X3910-U3910)/U3910*100</f>
        <v>0.72910824453169509</v>
      </c>
      <c r="Z3910" s="14">
        <f>IF(W3910&gt;10,"NA",Y3910)</f>
        <v>0.72910824453169509</v>
      </c>
    </row>
    <row r="3911" spans="1:26" ht="19" x14ac:dyDescent="0.25">
      <c r="A3911" s="23">
        <v>3910</v>
      </c>
      <c r="B3911" s="5" t="s">
        <v>25</v>
      </c>
      <c r="C3911" s="3" t="s">
        <v>52</v>
      </c>
      <c r="D3911" s="3" t="s">
        <v>52</v>
      </c>
      <c r="E3911" s="3" t="s">
        <v>47</v>
      </c>
      <c r="F3911" s="3" t="s">
        <v>18</v>
      </c>
      <c r="G3911" s="3">
        <v>64</v>
      </c>
      <c r="H3911" s="3" t="s">
        <v>17</v>
      </c>
      <c r="I3911" s="3" t="s">
        <v>36</v>
      </c>
      <c r="J3911" s="3">
        <v>426</v>
      </c>
      <c r="K3911" s="3">
        <v>28</v>
      </c>
      <c r="L3911" s="3">
        <v>0</v>
      </c>
      <c r="M3911" s="4">
        <f>PI()*(K3911/2)^2/1000+PI()*(L3911/2)^2/1000</f>
        <v>0.61575216010359946</v>
      </c>
      <c r="N3911" s="33">
        <v>0</v>
      </c>
      <c r="O3911" s="3">
        <v>8</v>
      </c>
      <c r="P3911" s="3">
        <v>5.3540000000000001</v>
      </c>
      <c r="Q3911" s="3">
        <v>12.135</v>
      </c>
      <c r="R3911" s="3">
        <v>11.855</v>
      </c>
      <c r="S3911" s="6">
        <v>0</v>
      </c>
      <c r="T3911" s="6">
        <f>R3911-S3911</f>
        <v>11.855</v>
      </c>
      <c r="U3911" s="3">
        <v>12.754</v>
      </c>
      <c r="V3911" s="6">
        <f>U3911-S3911</f>
        <v>12.754</v>
      </c>
      <c r="W3911" s="6">
        <f>100 - (1 - (((U3911-T3911)/U3911)+(S3911/T3911)))*100</f>
        <v>7.0487690136427688</v>
      </c>
      <c r="X3911" s="23">
        <v>12.826000000000001</v>
      </c>
      <c r="Y3911" s="13">
        <f>(X3911-U3911)/U3911*100</f>
        <v>0.56452877528619216</v>
      </c>
      <c r="Z3911" s="14">
        <f>IF(W3911&gt;10,"NA",Y3911)</f>
        <v>0.56452877528619216</v>
      </c>
    </row>
    <row r="3912" spans="1:26" ht="19" x14ac:dyDescent="0.25">
      <c r="A3912" s="23">
        <v>3911</v>
      </c>
      <c r="B3912" s="5" t="s">
        <v>25</v>
      </c>
      <c r="C3912" s="3" t="s">
        <v>52</v>
      </c>
      <c r="D3912" s="3" t="s">
        <v>52</v>
      </c>
      <c r="E3912" s="3" t="s">
        <v>47</v>
      </c>
      <c r="F3912" s="3" t="s">
        <v>18</v>
      </c>
      <c r="G3912" s="3">
        <v>64</v>
      </c>
      <c r="H3912" s="3" t="s">
        <v>17</v>
      </c>
      <c r="I3912" s="3" t="s">
        <v>36</v>
      </c>
      <c r="J3912" s="3">
        <v>426</v>
      </c>
      <c r="K3912" s="3">
        <v>28</v>
      </c>
      <c r="L3912" s="3">
        <v>0</v>
      </c>
      <c r="M3912" s="4">
        <f>PI()*(K3912/2)^2/1000+PI()*(L3912/2)^2/1000</f>
        <v>0.61575216010359946</v>
      </c>
      <c r="N3912" s="33">
        <v>0</v>
      </c>
      <c r="O3912" s="3">
        <v>9</v>
      </c>
      <c r="P3912" s="3">
        <v>4.1909999999999998</v>
      </c>
      <c r="Q3912" s="3">
        <v>7.2469999999999999</v>
      </c>
      <c r="R3912" s="3">
        <v>6.99</v>
      </c>
      <c r="S3912" s="6">
        <v>0</v>
      </c>
      <c r="T3912" s="6">
        <f>R3912-S3912</f>
        <v>6.99</v>
      </c>
      <c r="U3912" s="3">
        <v>7.0819999999999999</v>
      </c>
      <c r="V3912" s="6">
        <f>U3912-S3912</f>
        <v>7.0819999999999999</v>
      </c>
      <c r="W3912" s="6">
        <f>100 - (1 - (((U3912-T3912)/U3912)+(S3912/T3912)))*100</f>
        <v>1.2990680598700948</v>
      </c>
      <c r="X3912" s="23">
        <v>7.1150000000000002</v>
      </c>
      <c r="Y3912" s="13">
        <f>(X3912-U3912)/U3912*100</f>
        <v>0.46597006495340809</v>
      </c>
      <c r="Z3912" s="14">
        <f>IF(W3912&gt;10,"NA",Y3912)</f>
        <v>0.46597006495340809</v>
      </c>
    </row>
    <row r="3913" spans="1:26" ht="19" x14ac:dyDescent="0.25">
      <c r="A3913" s="23">
        <v>3912</v>
      </c>
      <c r="B3913" s="5" t="s">
        <v>25</v>
      </c>
      <c r="C3913" s="3" t="s">
        <v>52</v>
      </c>
      <c r="D3913" s="3" t="s">
        <v>52</v>
      </c>
      <c r="E3913" s="3" t="s">
        <v>47</v>
      </c>
      <c r="F3913" s="3" t="s">
        <v>18</v>
      </c>
      <c r="G3913" s="3">
        <v>65</v>
      </c>
      <c r="H3913" s="3" t="s">
        <v>9</v>
      </c>
      <c r="I3913" s="3" t="s">
        <v>59</v>
      </c>
      <c r="J3913" s="3">
        <v>416</v>
      </c>
      <c r="K3913" s="3">
        <v>87</v>
      </c>
      <c r="L3913" s="3">
        <v>0</v>
      </c>
      <c r="M3913" s="4">
        <f>PI()*(K3913/2)^2/1000+PI()*(L3913/2)^2/1000</f>
        <v>5.9446786987552862</v>
      </c>
      <c r="N3913" s="33">
        <v>0</v>
      </c>
      <c r="O3913" s="3">
        <v>1</v>
      </c>
      <c r="P3913" s="6">
        <v>6.9390000000000001</v>
      </c>
      <c r="Q3913" s="6">
        <v>12.763999999999999</v>
      </c>
      <c r="R3913" s="6">
        <v>12.423</v>
      </c>
      <c r="S3913" s="6">
        <v>0</v>
      </c>
      <c r="T3913" s="6">
        <f>R3913-S3913</f>
        <v>12.423</v>
      </c>
      <c r="U3913" s="6">
        <v>12.423</v>
      </c>
      <c r="V3913" s="6">
        <f>U3913-S3913</f>
        <v>12.423</v>
      </c>
      <c r="W3913" s="6">
        <f>100 - (1 - (((U3913-T3913)/U3913)+(S3913/T3913)))*100</f>
        <v>0</v>
      </c>
      <c r="X3913" s="13">
        <v>12.739000000000001</v>
      </c>
      <c r="Y3913" s="13">
        <f>(X3913-U3913)/U3913*100</f>
        <v>2.5436690010464518</v>
      </c>
      <c r="Z3913" s="14">
        <f>IF(W3913&gt;10,"NA",Y3913)</f>
        <v>2.5436690010464518</v>
      </c>
    </row>
    <row r="3914" spans="1:26" ht="19" x14ac:dyDescent="0.25">
      <c r="A3914" s="23">
        <v>3913</v>
      </c>
      <c r="B3914" s="5" t="s">
        <v>25</v>
      </c>
      <c r="C3914" s="3" t="s">
        <v>52</v>
      </c>
      <c r="D3914" s="3" t="s">
        <v>52</v>
      </c>
      <c r="E3914" s="3" t="s">
        <v>47</v>
      </c>
      <c r="F3914" s="3" t="s">
        <v>18</v>
      </c>
      <c r="G3914" s="3">
        <v>65</v>
      </c>
      <c r="H3914" s="3" t="s">
        <v>9</v>
      </c>
      <c r="I3914" s="3" t="s">
        <v>59</v>
      </c>
      <c r="J3914" s="3">
        <v>416</v>
      </c>
      <c r="K3914" s="3">
        <v>87</v>
      </c>
      <c r="L3914" s="3">
        <v>0</v>
      </c>
      <c r="M3914" s="4">
        <f>PI()*(K3914/2)^2/1000+PI()*(L3914/2)^2/1000</f>
        <v>5.9446786987552862</v>
      </c>
      <c r="N3914" s="33">
        <v>0</v>
      </c>
      <c r="O3914" s="3">
        <v>2</v>
      </c>
      <c r="P3914" s="6">
        <v>6.0819999999999999</v>
      </c>
      <c r="Q3914" s="6">
        <v>7.3609999999999998</v>
      </c>
      <c r="R3914" s="6">
        <v>7.0910000000000002</v>
      </c>
      <c r="S3914" s="6">
        <v>0</v>
      </c>
      <c r="T3914" s="6">
        <f>R3914-S3914</f>
        <v>7.0910000000000002</v>
      </c>
      <c r="U3914" s="6">
        <v>7.0910000000000002</v>
      </c>
      <c r="V3914" s="6">
        <f>U3914-S3914</f>
        <v>7.0910000000000002</v>
      </c>
      <c r="W3914" s="6">
        <f>100 - (1 - (((U3914-T3914)/U3914)+(S3914/T3914)))*100</f>
        <v>0</v>
      </c>
      <c r="X3914" s="13">
        <v>7.3140000000000001</v>
      </c>
      <c r="Y3914" s="13">
        <f>(X3914-U3914)/U3914*100</f>
        <v>3.14483147651953</v>
      </c>
      <c r="Z3914" s="14">
        <f>IF(W3914&gt;10,"NA",Y3914)</f>
        <v>3.14483147651953</v>
      </c>
    </row>
    <row r="3915" spans="1:26" ht="19" x14ac:dyDescent="0.25">
      <c r="A3915" s="23">
        <v>3914</v>
      </c>
      <c r="B3915" s="5" t="s">
        <v>25</v>
      </c>
      <c r="C3915" s="3" t="s">
        <v>52</v>
      </c>
      <c r="D3915" s="3" t="s">
        <v>52</v>
      </c>
      <c r="E3915" s="3" t="s">
        <v>47</v>
      </c>
      <c r="F3915" s="3" t="s">
        <v>18</v>
      </c>
      <c r="G3915" s="3">
        <v>65</v>
      </c>
      <c r="H3915" s="3" t="s">
        <v>9</v>
      </c>
      <c r="I3915" s="3" t="s">
        <v>59</v>
      </c>
      <c r="J3915" s="3">
        <v>416</v>
      </c>
      <c r="K3915" s="3">
        <v>87</v>
      </c>
      <c r="L3915" s="3">
        <v>0</v>
      </c>
      <c r="M3915" s="4">
        <f>PI()*(K3915/2)^2/1000+PI()*(L3915/2)^2/1000</f>
        <v>5.9446786987552862</v>
      </c>
      <c r="N3915" s="33">
        <v>0</v>
      </c>
      <c r="O3915" s="3">
        <v>3</v>
      </c>
      <c r="P3915" s="6">
        <v>5.556</v>
      </c>
      <c r="Q3915" s="6">
        <v>7.6870000000000003</v>
      </c>
      <c r="R3915" s="6">
        <v>7.43</v>
      </c>
      <c r="S3915" s="6">
        <v>0</v>
      </c>
      <c r="T3915" s="6">
        <f>R3915-S3915</f>
        <v>7.43</v>
      </c>
      <c r="U3915" s="6">
        <v>7.5860000000000003</v>
      </c>
      <c r="V3915" s="6">
        <f>U3915-S3915</f>
        <v>7.5860000000000003</v>
      </c>
      <c r="W3915" s="6">
        <f>100 - (1 - (((U3915-T3915)/U3915)+(S3915/T3915)))*100</f>
        <v>2.0564197205378321</v>
      </c>
      <c r="X3915" s="13">
        <v>7.8159999999999998</v>
      </c>
      <c r="Y3915" s="13">
        <f>(X3915-U3915)/U3915*100</f>
        <v>3.0319008700237218</v>
      </c>
      <c r="Z3915" s="14">
        <f>IF(W3915&gt;10,"NA",Y3915)</f>
        <v>3.0319008700237218</v>
      </c>
    </row>
    <row r="3916" spans="1:26" ht="19" x14ac:dyDescent="0.25">
      <c r="A3916" s="23">
        <v>3915</v>
      </c>
      <c r="B3916" s="5" t="s">
        <v>25</v>
      </c>
      <c r="C3916" s="3" t="s">
        <v>52</v>
      </c>
      <c r="D3916" s="3" t="s">
        <v>52</v>
      </c>
      <c r="E3916" s="3" t="s">
        <v>47</v>
      </c>
      <c r="F3916" s="3" t="s">
        <v>18</v>
      </c>
      <c r="G3916" s="3">
        <v>65</v>
      </c>
      <c r="H3916" s="3" t="s">
        <v>9</v>
      </c>
      <c r="I3916" s="3" t="s">
        <v>59</v>
      </c>
      <c r="J3916" s="3">
        <v>416</v>
      </c>
      <c r="K3916" s="3">
        <v>87</v>
      </c>
      <c r="L3916" s="3">
        <v>0</v>
      </c>
      <c r="M3916" s="4">
        <f>PI()*(K3916/2)^2/1000+PI()*(L3916/2)^2/1000</f>
        <v>5.9446786987552862</v>
      </c>
      <c r="N3916" s="33">
        <v>0</v>
      </c>
      <c r="O3916" s="3">
        <v>4</v>
      </c>
      <c r="P3916" s="6">
        <v>6.2530000000000001</v>
      </c>
      <c r="Q3916" s="6">
        <v>10.760999999999999</v>
      </c>
      <c r="R3916" s="6">
        <v>10.464</v>
      </c>
      <c r="S3916" s="6">
        <v>0</v>
      </c>
      <c r="T3916" s="6">
        <f>R3916-S3916</f>
        <v>10.464</v>
      </c>
      <c r="U3916" s="6">
        <v>10.464</v>
      </c>
      <c r="V3916" s="6">
        <f>U3916-S3916</f>
        <v>10.464</v>
      </c>
      <c r="W3916" s="6">
        <f>100 - (1 - (((U3916-T3916)/U3916)+(S3916/T3916)))*100</f>
        <v>0</v>
      </c>
      <c r="X3916" s="13">
        <v>10.821</v>
      </c>
      <c r="Y3916" s="13">
        <f>(X3916-U3916)/U3916*100</f>
        <v>3.4116972477064156</v>
      </c>
      <c r="Z3916" s="14">
        <f>IF(W3916&gt;10,"NA",Y3916)</f>
        <v>3.4116972477064156</v>
      </c>
    </row>
    <row r="3917" spans="1:26" ht="19" x14ac:dyDescent="0.25">
      <c r="A3917" s="23">
        <v>3916</v>
      </c>
      <c r="B3917" s="5" t="s">
        <v>25</v>
      </c>
      <c r="C3917" s="3" t="s">
        <v>52</v>
      </c>
      <c r="D3917" s="3" t="s">
        <v>52</v>
      </c>
      <c r="E3917" s="3" t="s">
        <v>47</v>
      </c>
      <c r="F3917" s="3" t="s">
        <v>18</v>
      </c>
      <c r="G3917" s="3">
        <v>65</v>
      </c>
      <c r="H3917" s="3" t="s">
        <v>9</v>
      </c>
      <c r="I3917" s="3" t="s">
        <v>59</v>
      </c>
      <c r="J3917" s="3">
        <v>416</v>
      </c>
      <c r="K3917" s="3">
        <v>87</v>
      </c>
      <c r="L3917" s="3">
        <v>0</v>
      </c>
      <c r="M3917" s="4">
        <f>PI()*(K3917/2)^2/1000+PI()*(L3917/2)^2/1000</f>
        <v>5.9446786987552862</v>
      </c>
      <c r="N3917" s="33">
        <v>0</v>
      </c>
      <c r="O3917" s="3">
        <v>5</v>
      </c>
      <c r="P3917" s="6">
        <v>6.484</v>
      </c>
      <c r="Q3917" s="6">
        <v>9.0340000000000007</v>
      </c>
      <c r="R3917" s="6">
        <v>8.7650000000000006</v>
      </c>
      <c r="S3917" s="6">
        <v>0</v>
      </c>
      <c r="T3917" s="6">
        <f>R3917-S3917</f>
        <v>8.7650000000000006</v>
      </c>
      <c r="U3917" s="6">
        <v>9.2210000000000001</v>
      </c>
      <c r="V3917" s="6">
        <f>U3917-S3917</f>
        <v>9.2210000000000001</v>
      </c>
      <c r="W3917" s="6">
        <f>100 - (1 - (((U3917-T3917)/U3917)+(S3917/T3917)))*100</f>
        <v>4.9452337056718392</v>
      </c>
      <c r="X3917" s="13">
        <v>9.5109999999999992</v>
      </c>
      <c r="Y3917" s="13">
        <f>(X3917-U3917)/U3917*100</f>
        <v>3.14499511983515</v>
      </c>
      <c r="Z3917" s="14">
        <f>IF(W3917&gt;10,"NA",Y3917)</f>
        <v>3.14499511983515</v>
      </c>
    </row>
    <row r="3918" spans="1:26" ht="19" x14ac:dyDescent="0.25">
      <c r="A3918" s="23">
        <v>3917</v>
      </c>
      <c r="B3918" s="5" t="s">
        <v>25</v>
      </c>
      <c r="C3918" s="3" t="s">
        <v>52</v>
      </c>
      <c r="D3918" s="3" t="s">
        <v>52</v>
      </c>
      <c r="E3918" s="3" t="s">
        <v>47</v>
      </c>
      <c r="F3918" s="3" t="s">
        <v>18</v>
      </c>
      <c r="G3918" s="3">
        <v>65</v>
      </c>
      <c r="H3918" s="3" t="s">
        <v>9</v>
      </c>
      <c r="I3918" s="3" t="s">
        <v>59</v>
      </c>
      <c r="J3918" s="3">
        <v>416</v>
      </c>
      <c r="K3918" s="3">
        <v>87</v>
      </c>
      <c r="L3918" s="3">
        <v>0</v>
      </c>
      <c r="M3918" s="4">
        <f>PI()*(K3918/2)^2/1000+PI()*(L3918/2)^2/1000</f>
        <v>5.9446786987552862</v>
      </c>
      <c r="N3918" s="33">
        <v>0</v>
      </c>
      <c r="O3918" s="3">
        <v>6</v>
      </c>
      <c r="P3918" s="6">
        <v>7.298</v>
      </c>
      <c r="Q3918" s="6">
        <v>10.5</v>
      </c>
      <c r="R3918" s="6">
        <v>10.214</v>
      </c>
      <c r="S3918" s="6">
        <v>0</v>
      </c>
      <c r="T3918" s="6">
        <f>R3918-S3918</f>
        <v>10.214</v>
      </c>
      <c r="U3918" s="6">
        <v>11.956</v>
      </c>
      <c r="V3918" s="6">
        <f>U3918-S3918</f>
        <v>11.956</v>
      </c>
      <c r="W3918" s="6">
        <f>100 - (1 - (((U3918-T3918)/U3918)+(S3918/T3918)))*100</f>
        <v>14.570090331214445</v>
      </c>
      <c r="X3918" s="13">
        <v>12.247</v>
      </c>
      <c r="Y3918" s="13">
        <f>(X3918-U3918)/U3918*100</f>
        <v>2.4339243894279052</v>
      </c>
      <c r="Z3918" s="14" t="str">
        <f>IF(W3918&gt;10,"NA",Y3918)</f>
        <v>NA</v>
      </c>
    </row>
    <row r="3919" spans="1:26" ht="19" x14ac:dyDescent="0.25">
      <c r="A3919" s="23">
        <v>3918</v>
      </c>
      <c r="B3919" s="5" t="s">
        <v>25</v>
      </c>
      <c r="C3919" s="3" t="s">
        <v>52</v>
      </c>
      <c r="D3919" s="3" t="s">
        <v>52</v>
      </c>
      <c r="E3919" s="3" t="s">
        <v>47</v>
      </c>
      <c r="F3919" s="3" t="s">
        <v>18</v>
      </c>
      <c r="G3919" s="3">
        <v>65</v>
      </c>
      <c r="H3919" s="3" t="s">
        <v>9</v>
      </c>
      <c r="I3919" s="3" t="s">
        <v>59</v>
      </c>
      <c r="J3919" s="3">
        <v>416</v>
      </c>
      <c r="K3919" s="3">
        <v>87</v>
      </c>
      <c r="L3919" s="3">
        <v>0</v>
      </c>
      <c r="M3919" s="4">
        <f>PI()*(K3919/2)^2/1000+PI()*(L3919/2)^2/1000</f>
        <v>5.9446786987552862</v>
      </c>
      <c r="N3919" s="33">
        <v>0</v>
      </c>
      <c r="O3919" s="3">
        <v>7</v>
      </c>
      <c r="P3919" s="6">
        <v>7.63</v>
      </c>
      <c r="Q3919" s="6">
        <v>12.167999999999999</v>
      </c>
      <c r="R3919" s="6">
        <v>11.795999999999999</v>
      </c>
      <c r="S3919" s="6">
        <v>0</v>
      </c>
      <c r="T3919" s="6">
        <f>R3919-S3919</f>
        <v>11.795999999999999</v>
      </c>
      <c r="U3919" s="6">
        <v>13.032</v>
      </c>
      <c r="V3919" s="6">
        <f>U3919-S3919</f>
        <v>13.032</v>
      </c>
      <c r="W3919" s="6">
        <f>100 - (1 - (((U3919-T3919)/U3919)+(S3919/T3919)))*100</f>
        <v>9.4843462246777221</v>
      </c>
      <c r="X3919" s="13">
        <v>13.379</v>
      </c>
      <c r="Y3919" s="13">
        <f>(X3919-U3919)/U3919*100</f>
        <v>2.6626764886433358</v>
      </c>
      <c r="Z3919" s="14">
        <f>IF(W3919&gt;10,"NA",Y3919)</f>
        <v>2.6626764886433358</v>
      </c>
    </row>
    <row r="3920" spans="1:26" ht="19" x14ac:dyDescent="0.25">
      <c r="A3920" s="23">
        <v>3919</v>
      </c>
      <c r="B3920" s="5" t="s">
        <v>25</v>
      </c>
      <c r="C3920" s="3" t="s">
        <v>52</v>
      </c>
      <c r="D3920" s="3" t="s">
        <v>52</v>
      </c>
      <c r="E3920" s="3" t="s">
        <v>47</v>
      </c>
      <c r="F3920" s="3" t="s">
        <v>18</v>
      </c>
      <c r="G3920" s="3">
        <v>65</v>
      </c>
      <c r="H3920" s="3" t="s">
        <v>17</v>
      </c>
      <c r="I3920" s="3" t="s">
        <v>59</v>
      </c>
      <c r="J3920" s="3">
        <v>416</v>
      </c>
      <c r="K3920" s="3">
        <v>87</v>
      </c>
      <c r="L3920" s="3">
        <v>0</v>
      </c>
      <c r="M3920" s="4">
        <f>PI()*(K3920/2)^2/1000+PI()*(L3920/2)^2/1000</f>
        <v>5.9446786987552862</v>
      </c>
      <c r="N3920" s="33">
        <v>0</v>
      </c>
      <c r="O3920" s="3">
        <v>1</v>
      </c>
      <c r="P3920" s="6">
        <v>2.7250000000000001</v>
      </c>
      <c r="Q3920" s="6">
        <v>1.63</v>
      </c>
      <c r="R3920" s="6">
        <v>1.526</v>
      </c>
      <c r="S3920" s="6">
        <v>0</v>
      </c>
      <c r="T3920" s="6">
        <f>R3920-S3920</f>
        <v>1.526</v>
      </c>
      <c r="U3920" s="6">
        <v>1.526</v>
      </c>
      <c r="V3920" s="6">
        <f>U3920-S3920</f>
        <v>1.526</v>
      </c>
      <c r="W3920" s="6">
        <f>100 - (1 - (((U3920-T3920)/U3920)+(S3920/T3920)))*100</f>
        <v>0</v>
      </c>
      <c r="X3920" s="13">
        <v>1.5680000000000001</v>
      </c>
      <c r="Y3920" s="13">
        <f>(X3920-U3920)/U3920*100</f>
        <v>2.7522935779816535</v>
      </c>
      <c r="Z3920" s="14">
        <f>IF(W3920&gt;10,"NA",Y3920)</f>
        <v>2.7522935779816535</v>
      </c>
    </row>
    <row r="3921" spans="1:26" ht="19" x14ac:dyDescent="0.25">
      <c r="A3921" s="23">
        <v>3920</v>
      </c>
      <c r="B3921" s="5" t="s">
        <v>25</v>
      </c>
      <c r="C3921" s="3" t="s">
        <v>52</v>
      </c>
      <c r="D3921" s="3" t="s">
        <v>52</v>
      </c>
      <c r="E3921" s="3" t="s">
        <v>47</v>
      </c>
      <c r="F3921" s="3" t="s">
        <v>18</v>
      </c>
      <c r="G3921" s="3">
        <v>65</v>
      </c>
      <c r="H3921" s="3" t="s">
        <v>17</v>
      </c>
      <c r="I3921" s="3" t="s">
        <v>59</v>
      </c>
      <c r="J3921" s="3">
        <v>416</v>
      </c>
      <c r="K3921" s="3">
        <v>87</v>
      </c>
      <c r="L3921" s="3">
        <v>0</v>
      </c>
      <c r="M3921" s="4">
        <f>PI()*(K3921/2)^2/1000+PI()*(L3921/2)^2/1000</f>
        <v>5.9446786987552862</v>
      </c>
      <c r="N3921" s="33">
        <v>0</v>
      </c>
      <c r="O3921" s="3">
        <v>2</v>
      </c>
      <c r="P3921" s="6">
        <v>3.8730000000000002</v>
      </c>
      <c r="Q3921" s="6">
        <v>3.3929999999999998</v>
      </c>
      <c r="R3921" s="6">
        <v>3.2559999999999998</v>
      </c>
      <c r="S3921" s="6">
        <v>0</v>
      </c>
      <c r="T3921" s="6">
        <f>R3921-S3921</f>
        <v>3.2559999999999998</v>
      </c>
      <c r="U3921" s="6">
        <v>3.2559999999999998</v>
      </c>
      <c r="V3921" s="6">
        <f>U3921-S3921</f>
        <v>3.2559999999999998</v>
      </c>
      <c r="W3921" s="6">
        <f>100 - (1 - (((U3921-T3921)/U3921)+(S3921/T3921)))*100</f>
        <v>0</v>
      </c>
      <c r="X3921" s="13">
        <v>3.3889999999999998</v>
      </c>
      <c r="Y3921" s="13">
        <f>(X3921-U3921)/U3921*100</f>
        <v>4.0847665847665855</v>
      </c>
      <c r="Z3921" s="14">
        <f>IF(W3921&gt;10,"NA",Y3921)</f>
        <v>4.0847665847665855</v>
      </c>
    </row>
    <row r="3922" spans="1:26" ht="19" x14ac:dyDescent="0.25">
      <c r="A3922" s="23">
        <v>3921</v>
      </c>
      <c r="B3922" s="5" t="s">
        <v>25</v>
      </c>
      <c r="C3922" s="3" t="s">
        <v>52</v>
      </c>
      <c r="D3922" s="3" t="s">
        <v>52</v>
      </c>
      <c r="E3922" s="3" t="s">
        <v>47</v>
      </c>
      <c r="F3922" s="3" t="s">
        <v>18</v>
      </c>
      <c r="G3922" s="3">
        <v>65</v>
      </c>
      <c r="H3922" s="3" t="s">
        <v>17</v>
      </c>
      <c r="I3922" s="3" t="s">
        <v>59</v>
      </c>
      <c r="J3922" s="3">
        <v>416</v>
      </c>
      <c r="K3922" s="3">
        <v>87</v>
      </c>
      <c r="L3922" s="3">
        <v>0</v>
      </c>
      <c r="M3922" s="4">
        <f>PI()*(K3922/2)^2/1000+PI()*(L3922/2)^2/1000</f>
        <v>5.9446786987552862</v>
      </c>
      <c r="N3922" s="33">
        <v>0</v>
      </c>
      <c r="O3922" s="3">
        <v>3</v>
      </c>
      <c r="P3922" s="6">
        <v>4.1870000000000003</v>
      </c>
      <c r="Q3922" s="6">
        <v>4.2210000000000001</v>
      </c>
      <c r="R3922" s="6">
        <v>4.04</v>
      </c>
      <c r="S3922" s="6">
        <v>0</v>
      </c>
      <c r="T3922" s="6">
        <f>R3922-S3922</f>
        <v>4.04</v>
      </c>
      <c r="U3922" s="6">
        <v>4.04</v>
      </c>
      <c r="V3922" s="6">
        <f>U3922-S3922</f>
        <v>4.04</v>
      </c>
      <c r="W3922" s="6">
        <f>100 - (1 - (((U3922-T3922)/U3922)+(S3922/T3922)))*100</f>
        <v>0</v>
      </c>
      <c r="X3922" s="13">
        <v>4.1820000000000004</v>
      </c>
      <c r="Y3922" s="13">
        <f>(X3922-U3922)/U3922*100</f>
        <v>3.5148514851485233</v>
      </c>
      <c r="Z3922" s="14">
        <f>IF(W3922&gt;10,"NA",Y3922)</f>
        <v>3.5148514851485233</v>
      </c>
    </row>
    <row r="3923" spans="1:26" ht="19" x14ac:dyDescent="0.25">
      <c r="A3923" s="23">
        <v>3922</v>
      </c>
      <c r="B3923" s="5" t="s">
        <v>25</v>
      </c>
      <c r="C3923" s="3" t="s">
        <v>52</v>
      </c>
      <c r="D3923" s="3" t="s">
        <v>52</v>
      </c>
      <c r="E3923" s="3" t="s">
        <v>47</v>
      </c>
      <c r="F3923" s="3" t="s">
        <v>18</v>
      </c>
      <c r="G3923" s="3">
        <v>65</v>
      </c>
      <c r="H3923" s="3" t="s">
        <v>17</v>
      </c>
      <c r="I3923" s="3" t="s">
        <v>59</v>
      </c>
      <c r="J3923" s="3">
        <v>416</v>
      </c>
      <c r="K3923" s="3">
        <v>87</v>
      </c>
      <c r="L3923" s="3">
        <v>0</v>
      </c>
      <c r="M3923" s="4">
        <f>PI()*(K3923/2)^2/1000+PI()*(L3923/2)^2/1000</f>
        <v>5.9446786987552862</v>
      </c>
      <c r="N3923" s="33">
        <v>0</v>
      </c>
      <c r="O3923" s="3">
        <v>4</v>
      </c>
      <c r="P3923" s="6">
        <v>2.5619999999999998</v>
      </c>
      <c r="Q3923" s="6">
        <v>1.335</v>
      </c>
      <c r="R3923" s="6">
        <v>1.2569999999999999</v>
      </c>
      <c r="S3923" s="6">
        <v>0</v>
      </c>
      <c r="T3923" s="6">
        <f>R3923-S3923</f>
        <v>1.2569999999999999</v>
      </c>
      <c r="U3923" s="6">
        <v>1.331</v>
      </c>
      <c r="V3923" s="6">
        <f>U3923-S3923</f>
        <v>1.331</v>
      </c>
      <c r="W3923" s="6">
        <f>100 - (1 - (((U3923-T3923)/U3923)+(S3923/T3923)))*100</f>
        <v>5.5597295266716742</v>
      </c>
      <c r="X3923" s="13">
        <v>1.3440000000000001</v>
      </c>
      <c r="Y3923" s="13">
        <f>(X3923-U3923)/U3923*100</f>
        <v>0.97670924117206037</v>
      </c>
      <c r="Z3923" s="14">
        <f>IF(W3923&gt;10,"NA",Y3923)</f>
        <v>0.97670924117206037</v>
      </c>
    </row>
    <row r="3924" spans="1:26" ht="19" x14ac:dyDescent="0.25">
      <c r="A3924" s="23">
        <v>3923</v>
      </c>
      <c r="B3924" s="5" t="s">
        <v>25</v>
      </c>
      <c r="C3924" s="3" t="s">
        <v>52</v>
      </c>
      <c r="D3924" s="3" t="s">
        <v>52</v>
      </c>
      <c r="E3924" s="3" t="s">
        <v>47</v>
      </c>
      <c r="F3924" s="3" t="s">
        <v>18</v>
      </c>
      <c r="G3924" s="3">
        <v>65</v>
      </c>
      <c r="H3924" s="3" t="s">
        <v>17</v>
      </c>
      <c r="I3924" s="3" t="s">
        <v>59</v>
      </c>
      <c r="J3924" s="3">
        <v>416</v>
      </c>
      <c r="K3924" s="3">
        <v>87</v>
      </c>
      <c r="L3924" s="3">
        <v>0</v>
      </c>
      <c r="M3924" s="4">
        <f>PI()*(K3924/2)^2/1000+PI()*(L3924/2)^2/1000</f>
        <v>5.9446786987552862</v>
      </c>
      <c r="N3924" s="33">
        <v>0</v>
      </c>
      <c r="O3924" s="3">
        <v>5</v>
      </c>
      <c r="P3924" s="6">
        <v>6.5179999999999998</v>
      </c>
      <c r="Q3924" s="6">
        <v>9.1530000000000005</v>
      </c>
      <c r="R3924" s="6">
        <v>8.8249999999999993</v>
      </c>
      <c r="S3924" s="6">
        <v>0</v>
      </c>
      <c r="T3924" s="6">
        <f>R3924-S3924</f>
        <v>8.8249999999999993</v>
      </c>
      <c r="U3924" s="6">
        <v>8.8249999999999993</v>
      </c>
      <c r="V3924" s="6">
        <f>U3924-S3924</f>
        <v>8.8249999999999993</v>
      </c>
      <c r="W3924" s="6">
        <f>100 - (1 - (((U3924-T3924)/U3924)+(S3924/T3924)))*100</f>
        <v>0</v>
      </c>
      <c r="X3924" s="13">
        <v>9.1340000000000003</v>
      </c>
      <c r="Y3924" s="13">
        <f>(X3924-U3924)/U3924*100</f>
        <v>3.5014164305949129</v>
      </c>
      <c r="Z3924" s="14">
        <f>IF(W3924&gt;10,"NA",Y3924)</f>
        <v>3.5014164305949129</v>
      </c>
    </row>
    <row r="3925" spans="1:26" ht="19" x14ac:dyDescent="0.25">
      <c r="A3925" s="23">
        <v>3924</v>
      </c>
      <c r="B3925" s="5" t="s">
        <v>25</v>
      </c>
      <c r="C3925" s="3" t="s">
        <v>52</v>
      </c>
      <c r="D3925" s="3" t="s">
        <v>52</v>
      </c>
      <c r="E3925" s="3" t="s">
        <v>47</v>
      </c>
      <c r="F3925" s="3" t="s">
        <v>18</v>
      </c>
      <c r="G3925" s="3">
        <v>65</v>
      </c>
      <c r="H3925" s="3" t="s">
        <v>17</v>
      </c>
      <c r="I3925" s="3" t="s">
        <v>59</v>
      </c>
      <c r="J3925" s="3">
        <v>416</v>
      </c>
      <c r="K3925" s="3">
        <v>87</v>
      </c>
      <c r="L3925" s="3">
        <v>0</v>
      </c>
      <c r="M3925" s="4">
        <f>PI()*(K3925/2)^2/1000+PI()*(L3925/2)^2/1000</f>
        <v>5.9446786987552862</v>
      </c>
      <c r="N3925" s="33">
        <v>0</v>
      </c>
      <c r="O3925" s="3">
        <v>6</v>
      </c>
      <c r="P3925" s="6">
        <v>4.08</v>
      </c>
      <c r="Q3925" s="6">
        <v>4.1280000000000001</v>
      </c>
      <c r="R3925" s="6">
        <v>3.915</v>
      </c>
      <c r="S3925" s="6">
        <v>0</v>
      </c>
      <c r="T3925" s="6">
        <f>R3925-S3925</f>
        <v>3.915</v>
      </c>
      <c r="U3925" s="6">
        <v>4.0190000000000001</v>
      </c>
      <c r="V3925" s="6">
        <f>U3925-S3925</f>
        <v>4.0190000000000001</v>
      </c>
      <c r="W3925" s="6">
        <f>100 - (1 - (((U3925-T3925)/U3925)+(S3925/T3925)))*100</f>
        <v>2.5877083851704441</v>
      </c>
      <c r="X3925" s="13">
        <v>4.1509999999999998</v>
      </c>
      <c r="Y3925" s="13">
        <f>(X3925-U3925)/U3925*100</f>
        <v>3.2843991042547813</v>
      </c>
      <c r="Z3925" s="14">
        <f>IF(W3925&gt;10,"NA",Y3925)</f>
        <v>3.2843991042547813</v>
      </c>
    </row>
    <row r="3926" spans="1:26" ht="19" x14ac:dyDescent="0.25">
      <c r="A3926" s="23">
        <v>3925</v>
      </c>
      <c r="B3926" s="5" t="s">
        <v>25</v>
      </c>
      <c r="C3926" s="3" t="s">
        <v>52</v>
      </c>
      <c r="D3926" s="3" t="s">
        <v>52</v>
      </c>
      <c r="E3926" s="3" t="s">
        <v>47</v>
      </c>
      <c r="F3926" s="3" t="s">
        <v>18</v>
      </c>
      <c r="G3926" s="3">
        <v>65</v>
      </c>
      <c r="H3926" s="3" t="s">
        <v>17</v>
      </c>
      <c r="I3926" s="3" t="s">
        <v>59</v>
      </c>
      <c r="J3926" s="3">
        <v>416</v>
      </c>
      <c r="K3926" s="3">
        <v>87</v>
      </c>
      <c r="L3926" s="3">
        <v>0</v>
      </c>
      <c r="M3926" s="4">
        <f>PI()*(K3926/2)^2/1000+PI()*(L3926/2)^2/1000</f>
        <v>5.9446786987552862</v>
      </c>
      <c r="N3926" s="33">
        <v>0</v>
      </c>
      <c r="O3926" s="3">
        <v>7</v>
      </c>
      <c r="P3926" s="6">
        <v>6.6120000000000001</v>
      </c>
      <c r="Q3926" s="6">
        <v>9.5909999999999993</v>
      </c>
      <c r="R3926" s="6">
        <v>9.2959999999999994</v>
      </c>
      <c r="S3926" s="6">
        <v>0</v>
      </c>
      <c r="T3926" s="6">
        <f>R3926-S3926</f>
        <v>9.2959999999999994</v>
      </c>
      <c r="U3926" s="6">
        <v>9.2959999999999994</v>
      </c>
      <c r="V3926" s="6">
        <f>U3926-S3926</f>
        <v>9.2959999999999994</v>
      </c>
      <c r="W3926" s="6">
        <f>100 - (1 - (((U3926-T3926)/U3926)+(S3926/T3926)))*100</f>
        <v>0</v>
      </c>
      <c r="X3926" s="13">
        <v>9.593</v>
      </c>
      <c r="Y3926" s="13">
        <f>(X3926-U3926)/U3926*100</f>
        <v>3.1949225473321929</v>
      </c>
      <c r="Z3926" s="14">
        <f>IF(W3926&gt;10,"NA",Y3926)</f>
        <v>3.1949225473321929</v>
      </c>
    </row>
    <row r="3927" spans="1:26" ht="19" x14ac:dyDescent="0.25">
      <c r="A3927" s="23">
        <v>3926</v>
      </c>
      <c r="B3927" s="5" t="s">
        <v>25</v>
      </c>
      <c r="C3927" s="3" t="s">
        <v>52</v>
      </c>
      <c r="D3927" s="3" t="s">
        <v>52</v>
      </c>
      <c r="E3927" s="3" t="s">
        <v>47</v>
      </c>
      <c r="F3927" s="3" t="s">
        <v>18</v>
      </c>
      <c r="G3927" s="3">
        <v>65</v>
      </c>
      <c r="H3927" s="3" t="s">
        <v>17</v>
      </c>
      <c r="I3927" s="3" t="s">
        <v>59</v>
      </c>
      <c r="J3927" s="3">
        <v>416</v>
      </c>
      <c r="K3927" s="3">
        <v>87</v>
      </c>
      <c r="L3927" s="3">
        <v>0</v>
      </c>
      <c r="M3927" s="4">
        <f>PI()*(K3927/2)^2/1000+PI()*(L3927/2)^2/1000</f>
        <v>5.9446786987552862</v>
      </c>
      <c r="N3927" s="33">
        <v>0</v>
      </c>
      <c r="O3927" s="3">
        <v>8</v>
      </c>
      <c r="P3927" s="6">
        <v>5.6849999999999996</v>
      </c>
      <c r="Q3927" s="6">
        <v>6.1660000000000004</v>
      </c>
      <c r="R3927" s="6">
        <v>5.944</v>
      </c>
      <c r="S3927" s="6">
        <v>0</v>
      </c>
      <c r="T3927" s="6">
        <f>R3927-S3927</f>
        <v>5.944</v>
      </c>
      <c r="U3927" s="6">
        <v>6.81</v>
      </c>
      <c r="V3927" s="6">
        <f>U3927-S3927</f>
        <v>6.81</v>
      </c>
      <c r="W3927" s="6">
        <f>100 - (1 - (((U3927-T3927)/U3927)+(S3927/T3927)))*100</f>
        <v>12.7165932452276</v>
      </c>
      <c r="X3927" s="13">
        <v>6.97</v>
      </c>
      <c r="Y3927" s="13">
        <f>(X3927-U3927)/U3927*100</f>
        <v>2.3494860499265808</v>
      </c>
      <c r="Z3927" s="14" t="str">
        <f>IF(W3927&gt;10,"NA",Y3927)</f>
        <v>NA</v>
      </c>
    </row>
    <row r="3928" spans="1:26" ht="19" x14ac:dyDescent="0.25">
      <c r="A3928" s="23">
        <v>3927</v>
      </c>
      <c r="B3928" s="5" t="s">
        <v>25</v>
      </c>
      <c r="C3928" s="3" t="s">
        <v>52</v>
      </c>
      <c r="D3928" s="3" t="s">
        <v>52</v>
      </c>
      <c r="E3928" s="3" t="s">
        <v>47</v>
      </c>
      <c r="F3928" s="3" t="s">
        <v>18</v>
      </c>
      <c r="G3928" s="3">
        <v>65</v>
      </c>
      <c r="H3928" s="3" t="s">
        <v>17</v>
      </c>
      <c r="I3928" s="3" t="s">
        <v>59</v>
      </c>
      <c r="J3928" s="3">
        <v>416</v>
      </c>
      <c r="K3928" s="3">
        <v>87</v>
      </c>
      <c r="L3928" s="3">
        <v>0</v>
      </c>
      <c r="M3928" s="4">
        <f>PI()*(K3928/2)^2/1000+PI()*(L3928/2)^2/1000</f>
        <v>5.9446786987552862</v>
      </c>
      <c r="N3928" s="33">
        <v>0</v>
      </c>
      <c r="O3928" s="3">
        <v>9</v>
      </c>
      <c r="P3928" s="6">
        <v>5.9530000000000003</v>
      </c>
      <c r="Q3928" s="6">
        <v>10.839</v>
      </c>
      <c r="R3928" s="6">
        <v>10.512</v>
      </c>
      <c r="S3928" s="6">
        <v>0</v>
      </c>
      <c r="T3928" s="6">
        <f>R3928-S3928</f>
        <v>10.512</v>
      </c>
      <c r="U3928" s="6">
        <v>10.561999999999999</v>
      </c>
      <c r="V3928" s="6">
        <f>U3928-S3928</f>
        <v>10.561999999999999</v>
      </c>
      <c r="W3928" s="6">
        <f>100 - (1 - (((U3928-T3928)/U3928)+(S3928/T3928)))*100</f>
        <v>0.47339519030485633</v>
      </c>
      <c r="X3928" s="13">
        <v>10.763</v>
      </c>
      <c r="Y3928" s="13">
        <f>(X3928-U3928)/U3928*100</f>
        <v>1.9030486650255682</v>
      </c>
      <c r="Z3928" s="14">
        <f>IF(W3928&gt;10,"NA",Y3928)</f>
        <v>1.9030486650255682</v>
      </c>
    </row>
    <row r="3929" spans="1:26" ht="19" x14ac:dyDescent="0.25">
      <c r="A3929" s="23">
        <v>3928</v>
      </c>
      <c r="B3929" s="5" t="s">
        <v>25</v>
      </c>
      <c r="C3929" s="3" t="s">
        <v>52</v>
      </c>
      <c r="D3929" s="3" t="s">
        <v>52</v>
      </c>
      <c r="E3929" s="3" t="s">
        <v>47</v>
      </c>
      <c r="F3929" s="3" t="s">
        <v>18</v>
      </c>
      <c r="G3929" s="3">
        <v>65</v>
      </c>
      <c r="H3929" s="3" t="s">
        <v>17</v>
      </c>
      <c r="I3929" s="3" t="s">
        <v>59</v>
      </c>
      <c r="J3929" s="3">
        <v>416</v>
      </c>
      <c r="K3929" s="3">
        <v>87</v>
      </c>
      <c r="L3929" s="3">
        <v>0</v>
      </c>
      <c r="M3929" s="4">
        <f>PI()*(K3929/2)^2/1000+PI()*(L3929/2)^2/1000</f>
        <v>5.9446786987552862</v>
      </c>
      <c r="N3929" s="33">
        <v>0</v>
      </c>
      <c r="O3929" s="3">
        <v>10</v>
      </c>
      <c r="P3929" s="6">
        <v>4.4119999999999999</v>
      </c>
      <c r="Q3929" s="6">
        <v>6.2030000000000003</v>
      </c>
      <c r="R3929" s="6">
        <v>5.9870000000000001</v>
      </c>
      <c r="S3929" s="6">
        <v>0</v>
      </c>
      <c r="T3929" s="6">
        <f>R3929-S3929</f>
        <v>5.9870000000000001</v>
      </c>
      <c r="U3929" s="6">
        <v>6.02</v>
      </c>
      <c r="V3929" s="6">
        <f>U3929-S3929</f>
        <v>6.02</v>
      </c>
      <c r="W3929" s="6">
        <f>100 - (1 - (((U3929-T3929)/U3929)+(S3929/T3929)))*100</f>
        <v>0.5481727574750721</v>
      </c>
      <c r="X3929" s="13">
        <v>6.1559999999999997</v>
      </c>
      <c r="Y3929" s="13">
        <f>(X3929-U3929)/U3929*100</f>
        <v>2.2591362126245866</v>
      </c>
      <c r="Z3929" s="14">
        <f>IF(W3929&gt;10,"NA",Y3929)</f>
        <v>2.2591362126245866</v>
      </c>
    </row>
    <row r="3930" spans="1:26" ht="19" x14ac:dyDescent="0.25">
      <c r="A3930" s="23">
        <v>3929</v>
      </c>
      <c r="B3930" s="5" t="s">
        <v>25</v>
      </c>
      <c r="C3930" s="3" t="s">
        <v>52</v>
      </c>
      <c r="D3930" s="3" t="s">
        <v>52</v>
      </c>
      <c r="E3930" s="3" t="s">
        <v>47</v>
      </c>
      <c r="F3930" s="3" t="s">
        <v>18</v>
      </c>
      <c r="G3930" s="3">
        <v>65</v>
      </c>
      <c r="H3930" s="3" t="s">
        <v>17</v>
      </c>
      <c r="I3930" s="3" t="s">
        <v>59</v>
      </c>
      <c r="J3930" s="3">
        <v>416</v>
      </c>
      <c r="K3930" s="3">
        <v>87</v>
      </c>
      <c r="L3930" s="3">
        <v>0</v>
      </c>
      <c r="M3930" s="4">
        <f>PI()*(K3930/2)^2/1000+PI()*(L3930/2)^2/1000</f>
        <v>5.9446786987552862</v>
      </c>
      <c r="N3930" s="33">
        <v>0</v>
      </c>
      <c r="O3930" s="3">
        <v>11</v>
      </c>
      <c r="P3930" s="6">
        <v>6.0449999999999999</v>
      </c>
      <c r="Q3930" s="6">
        <v>8.484</v>
      </c>
      <c r="R3930" s="6">
        <v>8.2460000000000004</v>
      </c>
      <c r="S3930" s="6">
        <v>0</v>
      </c>
      <c r="T3930" s="6">
        <f>R3930-S3930</f>
        <v>8.2460000000000004</v>
      </c>
      <c r="U3930" s="6">
        <v>8.3119999999999994</v>
      </c>
      <c r="V3930" s="6">
        <f>U3930-S3930</f>
        <v>8.3119999999999994</v>
      </c>
      <c r="W3930" s="6">
        <f>100 - (1 - (((U3930-T3930)/U3930)+(S3930/T3930)))*100</f>
        <v>0.79403272377284395</v>
      </c>
      <c r="X3930" s="13">
        <v>8.4749999999999996</v>
      </c>
      <c r="Y3930" s="13">
        <f>(X3930-U3930)/U3930*100</f>
        <v>1.961020211742063</v>
      </c>
      <c r="Z3930" s="14">
        <f>IF(W3930&gt;10,"NA",Y3930)</f>
        <v>1.961020211742063</v>
      </c>
    </row>
    <row r="3931" spans="1:26" ht="19" x14ac:dyDescent="0.25">
      <c r="A3931" s="23">
        <v>3930</v>
      </c>
      <c r="B3931" s="5" t="s">
        <v>25</v>
      </c>
      <c r="C3931" s="3" t="s">
        <v>52</v>
      </c>
      <c r="D3931" s="3" t="s">
        <v>52</v>
      </c>
      <c r="E3931" s="3" t="s">
        <v>47</v>
      </c>
      <c r="F3931" s="3" t="s">
        <v>18</v>
      </c>
      <c r="G3931" s="3">
        <v>65</v>
      </c>
      <c r="H3931" s="3" t="s">
        <v>17</v>
      </c>
      <c r="I3931" s="3" t="s">
        <v>59</v>
      </c>
      <c r="J3931" s="3">
        <v>416</v>
      </c>
      <c r="K3931" s="3">
        <v>87</v>
      </c>
      <c r="L3931" s="3">
        <v>0</v>
      </c>
      <c r="M3931" s="4">
        <f>PI()*(K3931/2)^2/1000+PI()*(L3931/2)^2/1000</f>
        <v>5.9446786987552862</v>
      </c>
      <c r="N3931" s="33">
        <v>0</v>
      </c>
      <c r="O3931" s="3">
        <v>12</v>
      </c>
      <c r="P3931" s="6">
        <v>6.0750000000000002</v>
      </c>
      <c r="Q3931" s="6">
        <v>7.76</v>
      </c>
      <c r="R3931" s="6">
        <v>7.4610000000000003</v>
      </c>
      <c r="S3931" s="6">
        <v>0</v>
      </c>
      <c r="T3931" s="6">
        <f>R3931-S3931</f>
        <v>7.4610000000000003</v>
      </c>
      <c r="U3931" s="6">
        <v>7.5250000000000004</v>
      </c>
      <c r="V3931" s="6">
        <f>U3931-S3931</f>
        <v>7.5250000000000004</v>
      </c>
      <c r="W3931" s="6">
        <f>100 - (1 - (((U3931-T3931)/U3931)+(S3931/T3931)))*100</f>
        <v>0.85049833887043746</v>
      </c>
      <c r="X3931" s="13">
        <v>7.694</v>
      </c>
      <c r="Y3931" s="13">
        <f>(X3931-U3931)/U3931*100</f>
        <v>2.2458471760797285</v>
      </c>
      <c r="Z3931" s="14">
        <f>IF(W3931&gt;10,"NA",Y3931)</f>
        <v>2.2458471760797285</v>
      </c>
    </row>
    <row r="3932" spans="1:26" ht="19" x14ac:dyDescent="0.25">
      <c r="A3932" s="23">
        <v>3931</v>
      </c>
      <c r="B3932" s="5" t="s">
        <v>25</v>
      </c>
      <c r="C3932" s="3" t="s">
        <v>52</v>
      </c>
      <c r="D3932" s="3" t="s">
        <v>52</v>
      </c>
      <c r="E3932" s="3" t="s">
        <v>47</v>
      </c>
      <c r="F3932" s="3" t="s">
        <v>18</v>
      </c>
      <c r="G3932" s="3">
        <v>66</v>
      </c>
      <c r="H3932" s="3" t="s">
        <v>9</v>
      </c>
      <c r="I3932" s="3" t="s">
        <v>60</v>
      </c>
      <c r="J3932" s="3">
        <v>320</v>
      </c>
      <c r="K3932" s="3">
        <v>52</v>
      </c>
      <c r="L3932" s="3">
        <v>0</v>
      </c>
      <c r="M3932" s="4">
        <f>PI()*(K3932/2)^2/1000+PI()*(L3932/2)^2/1000</f>
        <v>2.1237166338267004</v>
      </c>
      <c r="N3932" s="33">
        <v>0</v>
      </c>
      <c r="O3932" s="3">
        <v>1</v>
      </c>
      <c r="P3932" s="6">
        <v>3.25</v>
      </c>
      <c r="Q3932" s="6">
        <v>4.665</v>
      </c>
      <c r="R3932" s="6">
        <v>4.4779999999999998</v>
      </c>
      <c r="S3932" s="6">
        <v>0</v>
      </c>
      <c r="T3932" s="6">
        <f>R3932-S3932</f>
        <v>4.4779999999999998</v>
      </c>
      <c r="U3932" s="6">
        <v>4.4779999999999998</v>
      </c>
      <c r="V3932" s="6">
        <f>U3932-S3932</f>
        <v>4.4779999999999998</v>
      </c>
      <c r="W3932" s="6">
        <f>100 - (1 - (((U3932-T3932)/U3932)+(S3932/T3932)))*100</f>
        <v>0</v>
      </c>
      <c r="X3932" s="13">
        <v>4.5049999999999999</v>
      </c>
      <c r="Y3932" s="13">
        <f>(X3932-U3932)/U3932*100</f>
        <v>0.6029477445288105</v>
      </c>
      <c r="Z3932" s="14">
        <f>IF(W3932&gt;10,"NA",Y3932)</f>
        <v>0.6029477445288105</v>
      </c>
    </row>
    <row r="3933" spans="1:26" ht="19" x14ac:dyDescent="0.25">
      <c r="A3933" s="23">
        <v>3932</v>
      </c>
      <c r="B3933" s="5" t="s">
        <v>25</v>
      </c>
      <c r="C3933" s="3" t="s">
        <v>52</v>
      </c>
      <c r="D3933" s="3" t="s">
        <v>52</v>
      </c>
      <c r="E3933" s="3" t="s">
        <v>47</v>
      </c>
      <c r="F3933" s="3" t="s">
        <v>18</v>
      </c>
      <c r="G3933" s="3">
        <v>66</v>
      </c>
      <c r="H3933" s="3" t="s">
        <v>9</v>
      </c>
      <c r="I3933" s="3" t="s">
        <v>60</v>
      </c>
      <c r="J3933" s="3">
        <v>320</v>
      </c>
      <c r="K3933" s="3">
        <v>52</v>
      </c>
      <c r="L3933" s="3">
        <v>0</v>
      </c>
      <c r="M3933" s="4">
        <f>PI()*(K3933/2)^2/1000+PI()*(L3933/2)^2/1000</f>
        <v>2.1237166338267004</v>
      </c>
      <c r="N3933" s="33">
        <v>0</v>
      </c>
      <c r="O3933" s="3">
        <v>2</v>
      </c>
      <c r="P3933" s="6">
        <v>5.7069999999999999</v>
      </c>
      <c r="Q3933" s="6">
        <v>10.553000000000001</v>
      </c>
      <c r="R3933" s="6">
        <v>10.292</v>
      </c>
      <c r="S3933" s="6">
        <v>0</v>
      </c>
      <c r="T3933" s="6">
        <f>R3933-S3933</f>
        <v>10.292</v>
      </c>
      <c r="U3933" s="6">
        <v>11.064</v>
      </c>
      <c r="V3933" s="6">
        <f>U3933-S3933</f>
        <v>11.064</v>
      </c>
      <c r="W3933" s="6">
        <f>100 - (1 - (((U3933-T3933)/U3933)+(S3933/T3933)))*100</f>
        <v>6.9775849602313826</v>
      </c>
      <c r="X3933" s="13">
        <v>11.162000000000001</v>
      </c>
      <c r="Y3933" s="13">
        <f>(X3933-U3933)/U3933*100</f>
        <v>0.885755603759949</v>
      </c>
      <c r="Z3933" s="14">
        <f>IF(W3933&gt;10,"NA",Y3933)</f>
        <v>0.885755603759949</v>
      </c>
    </row>
    <row r="3934" spans="1:26" ht="19" x14ac:dyDescent="0.25">
      <c r="A3934" s="23">
        <v>3933</v>
      </c>
      <c r="B3934" s="5" t="s">
        <v>25</v>
      </c>
      <c r="C3934" s="3" t="s">
        <v>52</v>
      </c>
      <c r="D3934" s="3" t="s">
        <v>52</v>
      </c>
      <c r="E3934" s="3" t="s">
        <v>47</v>
      </c>
      <c r="F3934" s="3" t="s">
        <v>18</v>
      </c>
      <c r="G3934" s="3">
        <v>66</v>
      </c>
      <c r="H3934" s="3" t="s">
        <v>9</v>
      </c>
      <c r="I3934" s="3" t="s">
        <v>60</v>
      </c>
      <c r="J3934" s="3">
        <v>320</v>
      </c>
      <c r="K3934" s="3">
        <v>52</v>
      </c>
      <c r="L3934" s="3">
        <v>0</v>
      </c>
      <c r="M3934" s="4">
        <f>PI()*(K3934/2)^2/1000+PI()*(L3934/2)^2/1000</f>
        <v>2.1237166338267004</v>
      </c>
      <c r="N3934" s="33">
        <v>0</v>
      </c>
      <c r="O3934" s="3">
        <v>3</v>
      </c>
      <c r="P3934" s="6">
        <v>4.0380000000000003</v>
      </c>
      <c r="Q3934" s="6">
        <v>7.0739999999999998</v>
      </c>
      <c r="R3934" s="6">
        <v>6.7960000000000003</v>
      </c>
      <c r="S3934" s="6">
        <f>0.009+0.009</f>
        <v>1.7999999999999999E-2</v>
      </c>
      <c r="T3934" s="6">
        <f>R3934-S3934</f>
        <v>6.7780000000000005</v>
      </c>
      <c r="U3934" s="6">
        <v>6.9290000000000003</v>
      </c>
      <c r="V3934" s="6">
        <f>U3934-S3934</f>
        <v>6.9110000000000005</v>
      </c>
      <c r="W3934" s="6">
        <f>100 - (1 - (((U3934-T3934)/U3934)+(S3934/T3934)))*100</f>
        <v>2.4448117079779905</v>
      </c>
      <c r="X3934" s="13">
        <v>7.0990000000000002</v>
      </c>
      <c r="Y3934" s="13">
        <f>(X3934-U3934)/U3934*100</f>
        <v>2.453456487227593</v>
      </c>
      <c r="Z3934" s="14">
        <f>IF(W3934&gt;10,"NA",Y3934)</f>
        <v>2.453456487227593</v>
      </c>
    </row>
    <row r="3935" spans="1:26" ht="19" x14ac:dyDescent="0.25">
      <c r="A3935" s="23">
        <v>3934</v>
      </c>
      <c r="B3935" s="5" t="s">
        <v>25</v>
      </c>
      <c r="C3935" s="3" t="s">
        <v>52</v>
      </c>
      <c r="D3935" s="3" t="s">
        <v>52</v>
      </c>
      <c r="E3935" s="3" t="s">
        <v>47</v>
      </c>
      <c r="F3935" s="3" t="s">
        <v>18</v>
      </c>
      <c r="G3935" s="3">
        <v>66</v>
      </c>
      <c r="H3935" s="3" t="s">
        <v>9</v>
      </c>
      <c r="I3935" s="3" t="s">
        <v>60</v>
      </c>
      <c r="J3935" s="3">
        <v>320</v>
      </c>
      <c r="K3935" s="3">
        <v>52</v>
      </c>
      <c r="L3935" s="3">
        <v>0</v>
      </c>
      <c r="M3935" s="4">
        <f>PI()*(K3935/2)^2/1000+PI()*(L3935/2)^2/1000</f>
        <v>2.1237166338267004</v>
      </c>
      <c r="N3935" s="33">
        <v>0</v>
      </c>
      <c r="O3935" s="3">
        <v>4</v>
      </c>
      <c r="P3935" s="6">
        <v>7.1920000000000002</v>
      </c>
      <c r="Q3935" s="6">
        <v>12.694000000000001</v>
      </c>
      <c r="R3935" s="6">
        <v>12.413</v>
      </c>
      <c r="S3935" s="6">
        <f>0.081+0.033</f>
        <v>0.114</v>
      </c>
      <c r="T3935" s="6">
        <f>R3935-S3935</f>
        <v>12.298999999999999</v>
      </c>
      <c r="U3935" s="6">
        <v>12.583</v>
      </c>
      <c r="V3935" s="6">
        <f>U3935-S3935</f>
        <v>12.468999999999999</v>
      </c>
      <c r="W3935" s="6">
        <f>100 - (1 - (((U3935-T3935)/U3935)+(S3935/T3935)))*100</f>
        <v>3.1839180572117556</v>
      </c>
      <c r="X3935" s="13">
        <v>12.782999999999999</v>
      </c>
      <c r="Y3935" s="13">
        <f>(X3935-U3935)/U3935*100</f>
        <v>1.5894460780417969</v>
      </c>
      <c r="Z3935" s="14">
        <f>IF(W3935&gt;10,"NA",Y3935)</f>
        <v>1.5894460780417969</v>
      </c>
    </row>
    <row r="3936" spans="1:26" ht="19" x14ac:dyDescent="0.25">
      <c r="A3936" s="23">
        <v>3935</v>
      </c>
      <c r="B3936" s="5" t="s">
        <v>25</v>
      </c>
      <c r="C3936" s="3" t="s">
        <v>52</v>
      </c>
      <c r="D3936" s="3" t="s">
        <v>52</v>
      </c>
      <c r="E3936" s="3" t="s">
        <v>47</v>
      </c>
      <c r="F3936" s="3" t="s">
        <v>18</v>
      </c>
      <c r="G3936" s="3">
        <v>66</v>
      </c>
      <c r="H3936" s="3" t="s">
        <v>9</v>
      </c>
      <c r="I3936" s="3" t="s">
        <v>60</v>
      </c>
      <c r="J3936" s="3">
        <v>320</v>
      </c>
      <c r="K3936" s="3">
        <v>52</v>
      </c>
      <c r="L3936" s="3">
        <v>0</v>
      </c>
      <c r="M3936" s="4">
        <f>PI()*(K3936/2)^2/1000+PI()*(L3936/2)^2/1000</f>
        <v>2.1237166338267004</v>
      </c>
      <c r="N3936" s="33">
        <v>0</v>
      </c>
      <c r="O3936" s="3">
        <v>5</v>
      </c>
      <c r="P3936" s="6">
        <v>6.9089999999999998</v>
      </c>
      <c r="Q3936" s="6">
        <v>13.387</v>
      </c>
      <c r="R3936" s="6">
        <v>13.058</v>
      </c>
      <c r="S3936" s="6">
        <v>0</v>
      </c>
      <c r="T3936" s="6">
        <f>R3936-S3936</f>
        <v>13.058</v>
      </c>
      <c r="U3936" s="6">
        <v>13.058</v>
      </c>
      <c r="V3936" s="6">
        <f>U3936-S3936</f>
        <v>13.058</v>
      </c>
      <c r="W3936" s="6">
        <f>100 - (1 - (((U3936-T3936)/U3936)+(S3936/T3936)))*100</f>
        <v>0</v>
      </c>
      <c r="X3936" s="13">
        <v>13.361000000000001</v>
      </c>
      <c r="Y3936" s="13">
        <f>(X3936-U3936)/U3936*100</f>
        <v>2.3204166028488347</v>
      </c>
      <c r="Z3936" s="14">
        <f>IF(W3936&gt;10,"NA",Y3936)</f>
        <v>2.3204166028488347</v>
      </c>
    </row>
    <row r="3937" spans="1:26" ht="19" x14ac:dyDescent="0.25">
      <c r="A3937" s="23">
        <v>3936</v>
      </c>
      <c r="B3937" s="5" t="s">
        <v>25</v>
      </c>
      <c r="C3937" s="3" t="s">
        <v>52</v>
      </c>
      <c r="D3937" s="3" t="s">
        <v>52</v>
      </c>
      <c r="E3937" s="3" t="s">
        <v>47</v>
      </c>
      <c r="F3937" s="3" t="s">
        <v>18</v>
      </c>
      <c r="G3937" s="3">
        <v>66</v>
      </c>
      <c r="H3937" s="3" t="s">
        <v>17</v>
      </c>
      <c r="I3937" s="3" t="s">
        <v>60</v>
      </c>
      <c r="J3937" s="3">
        <v>320</v>
      </c>
      <c r="K3937" s="3">
        <v>52</v>
      </c>
      <c r="L3937" s="3">
        <v>0</v>
      </c>
      <c r="M3937" s="4">
        <f>PI()*(K3937/2)^2/1000+PI()*(L3937/2)^2/1000</f>
        <v>2.1237166338267004</v>
      </c>
      <c r="N3937" s="33">
        <v>0</v>
      </c>
      <c r="O3937" s="3">
        <v>1</v>
      </c>
      <c r="P3937" s="6">
        <v>4.5720000000000001</v>
      </c>
      <c r="Q3937" s="6">
        <v>5.4630000000000001</v>
      </c>
      <c r="R3937" s="6">
        <v>5.26</v>
      </c>
      <c r="S3937" s="6">
        <v>0</v>
      </c>
      <c r="T3937" s="6">
        <f>R3937-S3937</f>
        <v>5.26</v>
      </c>
      <c r="U3937" s="6">
        <v>6.0679999999999996</v>
      </c>
      <c r="V3937" s="6">
        <f>U3937-S3937</f>
        <v>6.0679999999999996</v>
      </c>
      <c r="W3937" s="6">
        <f>100 - (1 - (((U3937-T3937)/U3937)+(S3937/T3937)))*100</f>
        <v>13.31575477916941</v>
      </c>
      <c r="X3937" s="13">
        <v>6.0739999999999998</v>
      </c>
      <c r="Y3937" s="13">
        <f>(X3937-U3937)/U3937*100</f>
        <v>9.8879367172053853E-2</v>
      </c>
      <c r="Z3937" s="14" t="str">
        <f>IF(W3937&gt;10,"NA",Y3937)</f>
        <v>NA</v>
      </c>
    </row>
    <row r="3938" spans="1:26" ht="19" x14ac:dyDescent="0.25">
      <c r="A3938" s="23">
        <v>3937</v>
      </c>
      <c r="B3938" s="5" t="s">
        <v>25</v>
      </c>
      <c r="C3938" s="3" t="s">
        <v>52</v>
      </c>
      <c r="D3938" s="3" t="s">
        <v>52</v>
      </c>
      <c r="E3938" s="3" t="s">
        <v>47</v>
      </c>
      <c r="F3938" s="3" t="s">
        <v>18</v>
      </c>
      <c r="G3938" s="3">
        <v>66</v>
      </c>
      <c r="H3938" s="3" t="s">
        <v>17</v>
      </c>
      <c r="I3938" s="3" t="s">
        <v>60</v>
      </c>
      <c r="J3938" s="3">
        <v>320</v>
      </c>
      <c r="K3938" s="3">
        <v>52</v>
      </c>
      <c r="L3938" s="3">
        <v>0</v>
      </c>
      <c r="M3938" s="4">
        <f>PI()*(K3938/2)^2/1000+PI()*(L3938/2)^2/1000</f>
        <v>2.1237166338267004</v>
      </c>
      <c r="N3938" s="33">
        <v>0</v>
      </c>
      <c r="O3938" s="3">
        <v>2</v>
      </c>
      <c r="P3938" s="6">
        <v>4.4219999999999997</v>
      </c>
      <c r="Q3938" s="6">
        <v>5.1289999999999996</v>
      </c>
      <c r="R3938" s="6">
        <v>4.8330000000000002</v>
      </c>
      <c r="S3938" s="6">
        <v>0</v>
      </c>
      <c r="T3938" s="6">
        <f>R3938-S3938</f>
        <v>4.8330000000000002</v>
      </c>
      <c r="U3938" s="6">
        <v>6.9720000000000004</v>
      </c>
      <c r="V3938" s="6">
        <f>U3938-S3938</f>
        <v>6.9720000000000004</v>
      </c>
      <c r="W3938" s="6">
        <f>100 - (1 - (((U3938-T3938)/U3938)+(S3938/T3938)))*100</f>
        <v>30.679862306368335</v>
      </c>
      <c r="X3938" s="13">
        <v>6.9720000000000004</v>
      </c>
      <c r="Y3938" s="13">
        <f>(X3938-U3938)/U3938*100</f>
        <v>0</v>
      </c>
      <c r="Z3938" s="14" t="str">
        <f>IF(W3938&gt;10,"NA",Y3938)</f>
        <v>NA</v>
      </c>
    </row>
    <row r="3939" spans="1:26" ht="19" x14ac:dyDescent="0.25">
      <c r="A3939" s="23">
        <v>3938</v>
      </c>
      <c r="B3939" s="5" t="s">
        <v>25</v>
      </c>
      <c r="C3939" s="3" t="s">
        <v>52</v>
      </c>
      <c r="D3939" s="3" t="s">
        <v>52</v>
      </c>
      <c r="E3939" s="3" t="s">
        <v>47</v>
      </c>
      <c r="F3939" s="3" t="s">
        <v>18</v>
      </c>
      <c r="G3939" s="3">
        <v>66</v>
      </c>
      <c r="H3939" s="3" t="s">
        <v>17</v>
      </c>
      <c r="I3939" s="3" t="s">
        <v>60</v>
      </c>
      <c r="J3939" s="3">
        <v>320</v>
      </c>
      <c r="K3939" s="3">
        <v>52</v>
      </c>
      <c r="L3939" s="3">
        <v>0</v>
      </c>
      <c r="M3939" s="4">
        <f>PI()*(K3939/2)^2/1000+PI()*(L3939/2)^2/1000</f>
        <v>2.1237166338267004</v>
      </c>
      <c r="N3939" s="33">
        <v>0</v>
      </c>
      <c r="O3939" s="3">
        <v>3</v>
      </c>
      <c r="P3939" s="6">
        <v>3.1970000000000001</v>
      </c>
      <c r="Q3939" s="6">
        <v>5.3920000000000003</v>
      </c>
      <c r="R3939" s="6">
        <v>5.0910000000000002</v>
      </c>
      <c r="S3939" s="6">
        <v>0</v>
      </c>
      <c r="T3939" s="6">
        <f>R3939-S3939</f>
        <v>5.0910000000000002</v>
      </c>
      <c r="U3939" s="6">
        <v>5.8449999999999998</v>
      </c>
      <c r="V3939" s="6">
        <f>U3939-S3939</f>
        <v>5.8449999999999998</v>
      </c>
      <c r="W3939" s="6">
        <f>100 - (1 - (((U3939-T3939)/U3939)+(S3939/T3939)))*100</f>
        <v>12.899914456800673</v>
      </c>
      <c r="X3939" s="13">
        <v>5.8449999999999998</v>
      </c>
      <c r="Y3939" s="13">
        <f>(X3939-U3939)/U3939*100</f>
        <v>0</v>
      </c>
      <c r="Z3939" s="14" t="str">
        <f>IF(W3939&gt;10,"NA",Y3939)</f>
        <v>NA</v>
      </c>
    </row>
    <row r="3940" spans="1:26" ht="19" x14ac:dyDescent="0.25">
      <c r="A3940" s="23">
        <v>3939</v>
      </c>
      <c r="B3940" s="5" t="s">
        <v>25</v>
      </c>
      <c r="C3940" s="3" t="s">
        <v>52</v>
      </c>
      <c r="D3940" s="3" t="s">
        <v>52</v>
      </c>
      <c r="E3940" s="3" t="s">
        <v>47</v>
      </c>
      <c r="F3940" s="3" t="s">
        <v>18</v>
      </c>
      <c r="G3940" s="3">
        <v>66</v>
      </c>
      <c r="H3940" s="3" t="s">
        <v>17</v>
      </c>
      <c r="I3940" s="3" t="s">
        <v>60</v>
      </c>
      <c r="J3940" s="3">
        <v>320</v>
      </c>
      <c r="K3940" s="3">
        <v>52</v>
      </c>
      <c r="L3940" s="3">
        <v>0</v>
      </c>
      <c r="M3940" s="4">
        <f>PI()*(K3940/2)^2/1000+PI()*(L3940/2)^2/1000</f>
        <v>2.1237166338267004</v>
      </c>
      <c r="N3940" s="33">
        <v>0</v>
      </c>
      <c r="O3940" s="3">
        <v>4</v>
      </c>
      <c r="P3940" s="6">
        <v>4.2439999999999998</v>
      </c>
      <c r="Q3940" s="6">
        <v>4.5830000000000002</v>
      </c>
      <c r="R3940" s="6">
        <v>4.3479999999999999</v>
      </c>
      <c r="S3940" s="6">
        <v>0</v>
      </c>
      <c r="T3940" s="6">
        <f>R3940-S3940</f>
        <v>4.3479999999999999</v>
      </c>
      <c r="U3940" s="6">
        <v>4.5110000000000001</v>
      </c>
      <c r="V3940" s="6">
        <f>U3940-S3940</f>
        <v>4.5110000000000001</v>
      </c>
      <c r="W3940" s="6">
        <f>100 - (1 - (((U3940-T3940)/U3940)+(S3940/T3940)))*100</f>
        <v>3.6133894923520415</v>
      </c>
      <c r="X3940" s="13">
        <v>4.532</v>
      </c>
      <c r="Y3940" s="13">
        <f>(X3940-U3940)/U3940*100</f>
        <v>0.46552870760363352</v>
      </c>
      <c r="Z3940" s="14">
        <f>IF(W3940&gt;10,"NA",Y3940)</f>
        <v>0.46552870760363352</v>
      </c>
    </row>
    <row r="3941" spans="1:26" ht="19" x14ac:dyDescent="0.25">
      <c r="A3941" s="23">
        <v>3940</v>
      </c>
      <c r="B3941" s="5" t="s">
        <v>25</v>
      </c>
      <c r="C3941" s="3" t="s">
        <v>52</v>
      </c>
      <c r="D3941" s="3" t="s">
        <v>52</v>
      </c>
      <c r="E3941" s="3" t="s">
        <v>47</v>
      </c>
      <c r="F3941" s="3" t="s">
        <v>18</v>
      </c>
      <c r="G3941" s="3">
        <v>66</v>
      </c>
      <c r="H3941" s="3" t="s">
        <v>17</v>
      </c>
      <c r="I3941" s="3" t="s">
        <v>60</v>
      </c>
      <c r="J3941" s="3">
        <v>320</v>
      </c>
      <c r="K3941" s="3">
        <v>52</v>
      </c>
      <c r="L3941" s="3">
        <v>0</v>
      </c>
      <c r="M3941" s="4">
        <f>PI()*(K3941/2)^2/1000+PI()*(L3941/2)^2/1000</f>
        <v>2.1237166338267004</v>
      </c>
      <c r="N3941" s="33">
        <v>0</v>
      </c>
      <c r="O3941" s="3">
        <v>5</v>
      </c>
      <c r="P3941" s="6">
        <v>5.258</v>
      </c>
      <c r="Q3941" s="6">
        <v>6.92</v>
      </c>
      <c r="R3941" s="6">
        <v>6.6749999999999998</v>
      </c>
      <c r="S3941" s="6">
        <v>0</v>
      </c>
      <c r="T3941" s="6">
        <f>R3941-S3941</f>
        <v>6.6749999999999998</v>
      </c>
      <c r="U3941" s="6">
        <v>6.9530000000000003</v>
      </c>
      <c r="V3941" s="6">
        <f>U3941-S3941</f>
        <v>6.9530000000000003</v>
      </c>
      <c r="W3941" s="6">
        <f>100 - (1 - (((U3941-T3941)/U3941)+(S3941/T3941)))*100</f>
        <v>3.9982741262764421</v>
      </c>
      <c r="X3941" s="13">
        <v>6.9880000000000004</v>
      </c>
      <c r="Y3941" s="13">
        <f>(X3941-U3941)/U3941*100</f>
        <v>0.50337983604199832</v>
      </c>
      <c r="Z3941" s="14">
        <f>IF(W3941&gt;10,"NA",Y3941)</f>
        <v>0.50337983604199832</v>
      </c>
    </row>
    <row r="3942" spans="1:26" ht="19" x14ac:dyDescent="0.25">
      <c r="A3942" s="23">
        <v>3941</v>
      </c>
      <c r="B3942" s="5" t="s">
        <v>25</v>
      </c>
      <c r="C3942" s="3" t="s">
        <v>52</v>
      </c>
      <c r="D3942" s="3" t="s">
        <v>52</v>
      </c>
      <c r="E3942" s="3" t="s">
        <v>47</v>
      </c>
      <c r="F3942" s="3" t="s">
        <v>18</v>
      </c>
      <c r="G3942" s="3">
        <v>66</v>
      </c>
      <c r="H3942" s="3" t="s">
        <v>17</v>
      </c>
      <c r="I3942" s="3" t="s">
        <v>60</v>
      </c>
      <c r="J3942" s="3">
        <v>320</v>
      </c>
      <c r="K3942" s="3">
        <v>52</v>
      </c>
      <c r="L3942" s="3">
        <v>0</v>
      </c>
      <c r="M3942" s="4">
        <f>PI()*(K3942/2)^2/1000+PI()*(L3942/2)^2/1000</f>
        <v>2.1237166338267004</v>
      </c>
      <c r="N3942" s="33">
        <v>0</v>
      </c>
      <c r="O3942" s="3">
        <v>6</v>
      </c>
      <c r="P3942" s="6">
        <v>6.5629999999999997</v>
      </c>
      <c r="Q3942" s="6">
        <v>13.991</v>
      </c>
      <c r="R3942" s="6">
        <v>13.617000000000001</v>
      </c>
      <c r="S3942" s="6">
        <v>0</v>
      </c>
      <c r="T3942" s="6">
        <f>R3942-S3942</f>
        <v>13.617000000000001</v>
      </c>
      <c r="U3942" s="6">
        <v>14.265000000000001</v>
      </c>
      <c r="V3942" s="6">
        <f>U3942-S3942</f>
        <v>14.265000000000001</v>
      </c>
      <c r="W3942" s="6">
        <f>100 - (1 - (((U3942-T3942)/U3942)+(S3942/T3942)))*100</f>
        <v>4.5425867507886437</v>
      </c>
      <c r="X3942" s="13">
        <v>14.282999999999999</v>
      </c>
      <c r="Y3942" s="13">
        <f>(X3942-U3942)/U3942*100</f>
        <v>0.12618296529967687</v>
      </c>
      <c r="Z3942" s="14">
        <f>IF(W3942&gt;10,"NA",Y3942)</f>
        <v>0.12618296529967687</v>
      </c>
    </row>
    <row r="3943" spans="1:26" ht="19" x14ac:dyDescent="0.25">
      <c r="A3943" s="23">
        <v>3942</v>
      </c>
      <c r="B3943" s="5" t="s">
        <v>25</v>
      </c>
      <c r="C3943" s="3" t="s">
        <v>52</v>
      </c>
      <c r="D3943" s="3" t="s">
        <v>52</v>
      </c>
      <c r="E3943" s="3" t="s">
        <v>47</v>
      </c>
      <c r="F3943" s="3" t="s">
        <v>18</v>
      </c>
      <c r="G3943" s="3">
        <v>66</v>
      </c>
      <c r="H3943" s="3" t="s">
        <v>17</v>
      </c>
      <c r="I3943" s="3" t="s">
        <v>60</v>
      </c>
      <c r="J3943" s="3">
        <v>320</v>
      </c>
      <c r="K3943" s="3">
        <v>52</v>
      </c>
      <c r="L3943" s="3">
        <v>0</v>
      </c>
      <c r="M3943" s="4">
        <f>PI()*(K3943/2)^2/1000+PI()*(L3943/2)^2/1000</f>
        <v>2.1237166338267004</v>
      </c>
      <c r="N3943" s="33">
        <v>0</v>
      </c>
      <c r="O3943" s="3">
        <v>7</v>
      </c>
      <c r="P3943" s="6">
        <v>6.431</v>
      </c>
      <c r="Q3943" s="6">
        <v>13.946</v>
      </c>
      <c r="R3943" s="6">
        <v>13.573</v>
      </c>
      <c r="S3943" s="6">
        <v>0</v>
      </c>
      <c r="T3943" s="6">
        <f>R3943-S3943</f>
        <v>13.573</v>
      </c>
      <c r="U3943" s="6">
        <v>14.305999999999999</v>
      </c>
      <c r="V3943" s="6">
        <f>U3943-S3943</f>
        <v>14.305999999999999</v>
      </c>
      <c r="W3943" s="6">
        <f>100 - (1 - (((U3943-T3943)/U3943)+(S3943/T3943)))*100</f>
        <v>5.1237243114777016</v>
      </c>
      <c r="X3943" s="13">
        <v>14.343999999999999</v>
      </c>
      <c r="Y3943" s="13">
        <f>(X3943-U3943)/U3943*100</f>
        <v>0.26562281560184714</v>
      </c>
      <c r="Z3943" s="14">
        <f>IF(W3943&gt;10,"NA",Y3943)</f>
        <v>0.26562281560184714</v>
      </c>
    </row>
    <row r="3944" spans="1:26" ht="19" x14ac:dyDescent="0.25">
      <c r="A3944" s="23">
        <v>3943</v>
      </c>
      <c r="B3944" s="5" t="s">
        <v>25</v>
      </c>
      <c r="C3944" s="3" t="s">
        <v>52</v>
      </c>
      <c r="D3944" s="3" t="s">
        <v>52</v>
      </c>
      <c r="E3944" s="3" t="s">
        <v>47</v>
      </c>
      <c r="F3944" s="3" t="s">
        <v>18</v>
      </c>
      <c r="G3944" s="3">
        <v>66</v>
      </c>
      <c r="H3944" s="3" t="s">
        <v>17</v>
      </c>
      <c r="I3944" s="3" t="s">
        <v>60</v>
      </c>
      <c r="J3944" s="3">
        <v>320</v>
      </c>
      <c r="K3944" s="3">
        <v>52</v>
      </c>
      <c r="L3944" s="3">
        <v>0</v>
      </c>
      <c r="M3944" s="4">
        <f>PI()*(K3944/2)^2/1000+PI()*(L3944/2)^2/1000</f>
        <v>2.1237166338267004</v>
      </c>
      <c r="N3944" s="33">
        <v>0</v>
      </c>
      <c r="O3944" s="3">
        <v>8</v>
      </c>
      <c r="P3944" s="6">
        <v>5.9669999999999996</v>
      </c>
      <c r="Q3944" s="6">
        <v>9.7390000000000008</v>
      </c>
      <c r="R3944" s="6">
        <v>9.4589999999999996</v>
      </c>
      <c r="S3944" s="6">
        <v>0</v>
      </c>
      <c r="T3944" s="6">
        <f>R3944-S3944</f>
        <v>9.4589999999999996</v>
      </c>
      <c r="U3944" s="6">
        <v>10.156000000000001</v>
      </c>
      <c r="V3944" s="6">
        <f>U3944-S3944</f>
        <v>10.156000000000001</v>
      </c>
      <c r="W3944" s="6">
        <f>100 - (1 - (((U3944-T3944)/U3944)+(S3944/T3944)))*100</f>
        <v>6.8629381646317427</v>
      </c>
      <c r="X3944" s="13">
        <v>10.241</v>
      </c>
      <c r="Y3944" s="13">
        <f>(X3944-U3944)/U3944*100</f>
        <v>0.83694367861361829</v>
      </c>
      <c r="Z3944" s="14">
        <f>IF(W3944&gt;10,"NA",Y3944)</f>
        <v>0.83694367861361829</v>
      </c>
    </row>
    <row r="3945" spans="1:26" ht="19" x14ac:dyDescent="0.25">
      <c r="A3945" s="23">
        <v>3944</v>
      </c>
      <c r="B3945" s="5" t="s">
        <v>25</v>
      </c>
      <c r="C3945" s="3" t="s">
        <v>52</v>
      </c>
      <c r="D3945" s="3" t="s">
        <v>52</v>
      </c>
      <c r="E3945" s="3" t="s">
        <v>47</v>
      </c>
      <c r="F3945" s="3" t="s">
        <v>18</v>
      </c>
      <c r="G3945" s="3">
        <v>66</v>
      </c>
      <c r="H3945" s="3" t="s">
        <v>17</v>
      </c>
      <c r="I3945" s="3" t="s">
        <v>60</v>
      </c>
      <c r="J3945" s="3">
        <v>320</v>
      </c>
      <c r="K3945" s="3">
        <v>52</v>
      </c>
      <c r="L3945" s="3">
        <v>0</v>
      </c>
      <c r="M3945" s="4">
        <f>PI()*(K3945/2)^2/1000+PI()*(L3945/2)^2/1000</f>
        <v>2.1237166338267004</v>
      </c>
      <c r="N3945" s="33">
        <v>0</v>
      </c>
      <c r="O3945" s="3">
        <v>9</v>
      </c>
      <c r="P3945" s="6">
        <v>4.774</v>
      </c>
      <c r="Q3945" s="6">
        <v>5.5990000000000002</v>
      </c>
      <c r="R3945" s="6">
        <v>5.3520000000000003</v>
      </c>
      <c r="S3945" s="6">
        <v>0</v>
      </c>
      <c r="T3945" s="6">
        <f>R3945-S3945</f>
        <v>5.3520000000000003</v>
      </c>
      <c r="U3945" s="6">
        <v>5.5949999999999998</v>
      </c>
      <c r="V3945" s="6">
        <f>U3945-S3945</f>
        <v>5.5949999999999998</v>
      </c>
      <c r="W3945" s="6">
        <f>100 - (1 - (((U3945-T3945)/U3945)+(S3945/T3945)))*100</f>
        <v>4.3431635388739807</v>
      </c>
      <c r="X3945" s="13">
        <v>5.6669999999999998</v>
      </c>
      <c r="Y3945" s="13">
        <f>(X3945-U3945)/U3945*100</f>
        <v>1.286863270777481</v>
      </c>
      <c r="Z3945" s="14">
        <f>IF(W3945&gt;10,"NA",Y3945)</f>
        <v>1.286863270777481</v>
      </c>
    </row>
    <row r="3946" spans="1:26" ht="19" x14ac:dyDescent="0.25">
      <c r="A3946" s="23">
        <v>3945</v>
      </c>
      <c r="B3946" s="5" t="s">
        <v>25</v>
      </c>
      <c r="C3946" s="3" t="s">
        <v>46</v>
      </c>
      <c r="D3946" s="3" t="s">
        <v>54</v>
      </c>
      <c r="E3946" s="3" t="s">
        <v>47</v>
      </c>
      <c r="F3946" s="3" t="s">
        <v>18</v>
      </c>
      <c r="G3946" s="3" t="s">
        <v>186</v>
      </c>
      <c r="H3946" s="3" t="s">
        <v>9</v>
      </c>
      <c r="I3946" s="3" t="s">
        <v>59</v>
      </c>
      <c r="J3946" s="3">
        <v>248</v>
      </c>
      <c r="K3946" s="3">
        <v>29</v>
      </c>
      <c r="L3946" s="3">
        <v>21</v>
      </c>
      <c r="M3946" s="4">
        <f>PI()*(K3946/2)^2/1000+PI()*(L3946/2)^2/1000</f>
        <v>1.0068804454755287</v>
      </c>
      <c r="N3946" s="33">
        <v>0</v>
      </c>
      <c r="O3946" s="3">
        <v>1</v>
      </c>
      <c r="P3946" s="3">
        <v>8.2200000000000006</v>
      </c>
      <c r="Q3946" s="3">
        <v>14.412000000000001</v>
      </c>
      <c r="R3946" s="3">
        <v>14.007</v>
      </c>
      <c r="S3946" s="6">
        <v>0</v>
      </c>
      <c r="T3946" s="6">
        <f>R3946-S3946</f>
        <v>14.007</v>
      </c>
      <c r="U3946" s="6">
        <v>14.007</v>
      </c>
      <c r="V3946" s="6">
        <f>U3946-S3946</f>
        <v>14.007</v>
      </c>
      <c r="W3946" s="6">
        <f>100 - (1 - (((U3946-T3946)/U3946)+(S3946/T3946)))*100</f>
        <v>0</v>
      </c>
      <c r="X3946" s="3">
        <v>14.076000000000001</v>
      </c>
      <c r="Y3946" s="13">
        <f>(X3946-U3946)/U3946*100</f>
        <v>0.49261083743842965</v>
      </c>
      <c r="Z3946" s="14">
        <f>IF(W3946&gt;10,"NA",Y3946)</f>
        <v>0.49261083743842965</v>
      </c>
    </row>
    <row r="3947" spans="1:26" ht="19" x14ac:dyDescent="0.25">
      <c r="A3947" s="23">
        <v>3946</v>
      </c>
      <c r="B3947" s="5" t="s">
        <v>25</v>
      </c>
      <c r="C3947" s="3" t="s">
        <v>46</v>
      </c>
      <c r="D3947" s="3" t="s">
        <v>54</v>
      </c>
      <c r="E3947" s="3" t="s">
        <v>47</v>
      </c>
      <c r="F3947" s="3" t="s">
        <v>18</v>
      </c>
      <c r="G3947" s="3" t="s">
        <v>186</v>
      </c>
      <c r="H3947" s="3" t="s">
        <v>9</v>
      </c>
      <c r="I3947" s="3" t="s">
        <v>59</v>
      </c>
      <c r="J3947" s="3">
        <v>248</v>
      </c>
      <c r="K3947" s="3">
        <v>29</v>
      </c>
      <c r="L3947" s="3">
        <v>21</v>
      </c>
      <c r="M3947" s="4">
        <f>PI()*(K3947/2)^2/1000+PI()*(L3947/2)^2/1000</f>
        <v>1.0068804454755287</v>
      </c>
      <c r="N3947" s="33">
        <v>0</v>
      </c>
      <c r="O3947" s="3">
        <v>2</v>
      </c>
      <c r="P3947" s="3">
        <v>5.1280000000000001</v>
      </c>
      <c r="Q3947" s="3">
        <v>4.4640000000000004</v>
      </c>
      <c r="R3947" s="3">
        <v>4.1779999999999999</v>
      </c>
      <c r="S3947" s="6">
        <v>0</v>
      </c>
      <c r="T3947" s="6">
        <f>R3947-S3947</f>
        <v>4.1779999999999999</v>
      </c>
      <c r="U3947" s="6">
        <v>5.5609999999999999</v>
      </c>
      <c r="V3947" s="6">
        <f>U3947-S3947</f>
        <v>5.5609999999999999</v>
      </c>
      <c r="W3947" s="6">
        <f>100 - (1 - (((U3947-T3947)/U3947)+(S3947/T3947)))*100</f>
        <v>24.869627764790508</v>
      </c>
      <c r="X3947" s="3">
        <v>5.5780000000000003</v>
      </c>
      <c r="Y3947" s="13">
        <f>(X3947-U3947)/U3947*100</f>
        <v>0.30570041359468347</v>
      </c>
      <c r="Z3947" s="14" t="str">
        <f>IF(W3947&gt;10,"NA",Y3947)</f>
        <v>NA</v>
      </c>
    </row>
    <row r="3948" spans="1:26" ht="19" x14ac:dyDescent="0.25">
      <c r="A3948" s="23">
        <v>3947</v>
      </c>
      <c r="B3948" s="5" t="s">
        <v>25</v>
      </c>
      <c r="C3948" s="3" t="s">
        <v>46</v>
      </c>
      <c r="D3948" s="3" t="s">
        <v>54</v>
      </c>
      <c r="E3948" s="3" t="s">
        <v>47</v>
      </c>
      <c r="F3948" s="3" t="s">
        <v>18</v>
      </c>
      <c r="G3948" s="3" t="s">
        <v>186</v>
      </c>
      <c r="H3948" s="3" t="s">
        <v>9</v>
      </c>
      <c r="I3948" s="3" t="s">
        <v>59</v>
      </c>
      <c r="J3948" s="3">
        <v>248</v>
      </c>
      <c r="K3948" s="3">
        <v>29</v>
      </c>
      <c r="L3948" s="3">
        <v>21</v>
      </c>
      <c r="M3948" s="4">
        <f>PI()*(K3948/2)^2/1000+PI()*(L3948/2)^2/1000</f>
        <v>1.0068804454755287</v>
      </c>
      <c r="N3948" s="33">
        <v>0</v>
      </c>
      <c r="O3948" s="3">
        <v>3</v>
      </c>
      <c r="P3948" s="3">
        <v>7.4509999999999996</v>
      </c>
      <c r="Q3948" s="3">
        <v>11.406000000000001</v>
      </c>
      <c r="R3948" s="3">
        <v>11.109</v>
      </c>
      <c r="S3948" s="6">
        <v>0</v>
      </c>
      <c r="T3948" s="6">
        <f>R3948-S3948</f>
        <v>11.109</v>
      </c>
      <c r="U3948" s="6">
        <v>11.109</v>
      </c>
      <c r="V3948" s="6">
        <f>U3948-S3948</f>
        <v>11.109</v>
      </c>
      <c r="W3948" s="6">
        <f>100 - (1 - (((U3948-T3948)/U3948)+(S3948/T3948)))*100</f>
        <v>0</v>
      </c>
      <c r="X3948" s="3">
        <v>11.247999999999999</v>
      </c>
      <c r="Y3948" s="13">
        <f>(X3948-U3948)/U3948*100</f>
        <v>1.2512377351696764</v>
      </c>
      <c r="Z3948" s="14">
        <f>IF(W3948&gt;10,"NA",Y3948)</f>
        <v>1.2512377351696764</v>
      </c>
    </row>
    <row r="3949" spans="1:26" ht="19" x14ac:dyDescent="0.25">
      <c r="A3949" s="23">
        <v>3948</v>
      </c>
      <c r="B3949" s="5" t="s">
        <v>25</v>
      </c>
      <c r="C3949" s="3" t="s">
        <v>46</v>
      </c>
      <c r="D3949" s="3" t="s">
        <v>54</v>
      </c>
      <c r="E3949" s="3" t="s">
        <v>47</v>
      </c>
      <c r="F3949" s="3" t="s">
        <v>18</v>
      </c>
      <c r="G3949" s="3" t="s">
        <v>186</v>
      </c>
      <c r="H3949" s="3" t="s">
        <v>9</v>
      </c>
      <c r="I3949" s="3" t="s">
        <v>59</v>
      </c>
      <c r="J3949" s="3">
        <v>248</v>
      </c>
      <c r="K3949" s="3">
        <v>29</v>
      </c>
      <c r="L3949" s="3">
        <v>21</v>
      </c>
      <c r="M3949" s="4">
        <f>PI()*(K3949/2)^2/1000+PI()*(L3949/2)^2/1000</f>
        <v>1.0068804454755287</v>
      </c>
      <c r="N3949" s="33">
        <v>0</v>
      </c>
      <c r="O3949" s="3">
        <v>4</v>
      </c>
      <c r="P3949" s="3">
        <v>7.9119999999999999</v>
      </c>
      <c r="Q3949" s="3">
        <v>13.292</v>
      </c>
      <c r="R3949" s="3">
        <v>13.048</v>
      </c>
      <c r="S3949" s="6">
        <v>0</v>
      </c>
      <c r="T3949" s="6">
        <f>R3949-S3949</f>
        <v>13.048</v>
      </c>
      <c r="U3949" s="6">
        <v>13.048</v>
      </c>
      <c r="V3949" s="6">
        <f>U3949-S3949</f>
        <v>13.048</v>
      </c>
      <c r="W3949" s="6">
        <f>100 - (1 - (((U3949-T3949)/U3949)+(S3949/T3949)))*100</f>
        <v>0</v>
      </c>
      <c r="X3949" s="3">
        <v>13.315</v>
      </c>
      <c r="Y3949" s="13">
        <f>(X3949-U3949)/U3949*100</f>
        <v>2.0462906192519883</v>
      </c>
      <c r="Z3949" s="14">
        <f>IF(W3949&gt;10,"NA",Y3949)</f>
        <v>2.0462906192519883</v>
      </c>
    </row>
    <row r="3950" spans="1:26" ht="19" x14ac:dyDescent="0.25">
      <c r="A3950" s="23">
        <v>3949</v>
      </c>
      <c r="B3950" s="5" t="s">
        <v>25</v>
      </c>
      <c r="C3950" s="3" t="s">
        <v>46</v>
      </c>
      <c r="D3950" s="3" t="s">
        <v>54</v>
      </c>
      <c r="E3950" s="3" t="s">
        <v>47</v>
      </c>
      <c r="F3950" s="3" t="s">
        <v>18</v>
      </c>
      <c r="G3950" s="3" t="s">
        <v>186</v>
      </c>
      <c r="H3950" s="3" t="s">
        <v>9</v>
      </c>
      <c r="I3950" s="3" t="s">
        <v>59</v>
      </c>
      <c r="J3950" s="3">
        <v>248</v>
      </c>
      <c r="K3950" s="3">
        <v>29</v>
      </c>
      <c r="L3950" s="3">
        <v>21</v>
      </c>
      <c r="M3950" s="4">
        <f>PI()*(K3950/2)^2/1000+PI()*(L3950/2)^2/1000</f>
        <v>1.0068804454755287</v>
      </c>
      <c r="N3950" s="33">
        <v>0</v>
      </c>
      <c r="O3950" s="3">
        <v>5</v>
      </c>
      <c r="P3950" s="3">
        <v>7.2649999999999997</v>
      </c>
      <c r="Q3950" s="3">
        <v>14.826000000000001</v>
      </c>
      <c r="R3950" s="3">
        <v>14.417</v>
      </c>
      <c r="S3950" s="6">
        <v>0</v>
      </c>
      <c r="T3950" s="6">
        <f>R3950-S3950</f>
        <v>14.417</v>
      </c>
      <c r="U3950" s="6">
        <v>14.417</v>
      </c>
      <c r="V3950" s="6">
        <f>U3950-S3950</f>
        <v>14.417</v>
      </c>
      <c r="W3950" s="6">
        <f>100 - (1 - (((U3950-T3950)/U3950)+(S3950/T3950)))*100</f>
        <v>0</v>
      </c>
      <c r="X3950" s="3">
        <v>14.715</v>
      </c>
      <c r="Y3950" s="13">
        <f>(X3950-U3950)/U3950*100</f>
        <v>2.0670042311160439</v>
      </c>
      <c r="Z3950" s="14">
        <f>IF(W3950&gt;10,"NA",Y3950)</f>
        <v>2.0670042311160439</v>
      </c>
    </row>
    <row r="3951" spans="1:26" ht="19" x14ac:dyDescent="0.25">
      <c r="A3951" s="23">
        <v>3950</v>
      </c>
      <c r="B3951" s="5" t="s">
        <v>25</v>
      </c>
      <c r="C3951" s="3" t="s">
        <v>46</v>
      </c>
      <c r="D3951" s="3" t="s">
        <v>54</v>
      </c>
      <c r="E3951" s="3" t="s">
        <v>47</v>
      </c>
      <c r="F3951" s="3" t="s">
        <v>18</v>
      </c>
      <c r="G3951" s="3" t="s">
        <v>186</v>
      </c>
      <c r="H3951" s="3" t="s">
        <v>9</v>
      </c>
      <c r="I3951" s="3" t="s">
        <v>59</v>
      </c>
      <c r="J3951" s="3">
        <v>248</v>
      </c>
      <c r="K3951" s="3">
        <v>29</v>
      </c>
      <c r="L3951" s="3">
        <v>21</v>
      </c>
      <c r="M3951" s="4">
        <f>PI()*(K3951/2)^2/1000+PI()*(L3951/2)^2/1000</f>
        <v>1.0068804454755287</v>
      </c>
      <c r="N3951" s="33">
        <v>0</v>
      </c>
      <c r="O3951" s="3">
        <v>6</v>
      </c>
      <c r="P3951" s="3">
        <v>8.6300000000000008</v>
      </c>
      <c r="Q3951" s="3">
        <v>16.266999999999999</v>
      </c>
      <c r="R3951" s="3">
        <v>15.874000000000001</v>
      </c>
      <c r="S3951" s="6">
        <v>0</v>
      </c>
      <c r="T3951" s="6">
        <f>R3951-S3951</f>
        <v>15.874000000000001</v>
      </c>
      <c r="U3951" s="6">
        <v>15.874000000000001</v>
      </c>
      <c r="V3951" s="6">
        <f>U3951-S3951</f>
        <v>15.874000000000001</v>
      </c>
      <c r="W3951" s="6">
        <f>100 - (1 - (((U3951-T3951)/U3951)+(S3951/T3951)))*100</f>
        <v>0</v>
      </c>
      <c r="X3951" s="3">
        <v>16.213000000000001</v>
      </c>
      <c r="Y3951" s="13">
        <f>(X3951-U3951)/U3951*100</f>
        <v>2.1355675948091242</v>
      </c>
      <c r="Z3951" s="14">
        <f>IF(W3951&gt;10,"NA",Y3951)</f>
        <v>2.1355675948091242</v>
      </c>
    </row>
    <row r="3952" spans="1:26" ht="19" x14ac:dyDescent="0.25">
      <c r="A3952" s="23">
        <v>3951</v>
      </c>
      <c r="B3952" s="5" t="s">
        <v>25</v>
      </c>
      <c r="C3952" s="3" t="s">
        <v>46</v>
      </c>
      <c r="D3952" s="3" t="s">
        <v>54</v>
      </c>
      <c r="E3952" s="3" t="s">
        <v>47</v>
      </c>
      <c r="F3952" s="3" t="s">
        <v>18</v>
      </c>
      <c r="G3952" s="3" t="s">
        <v>186</v>
      </c>
      <c r="H3952" s="3" t="s">
        <v>9</v>
      </c>
      <c r="I3952" s="3" t="s">
        <v>59</v>
      </c>
      <c r="J3952" s="3">
        <v>248</v>
      </c>
      <c r="K3952" s="3">
        <v>29</v>
      </c>
      <c r="L3952" s="3">
        <v>21</v>
      </c>
      <c r="M3952" s="4">
        <f>PI()*(K3952/2)^2/1000+PI()*(L3952/2)^2/1000</f>
        <v>1.0068804454755287</v>
      </c>
      <c r="N3952" s="33">
        <v>0</v>
      </c>
      <c r="O3952" s="3">
        <v>7</v>
      </c>
      <c r="P3952" s="3">
        <v>8.0079999999999991</v>
      </c>
      <c r="Q3952" s="3">
        <v>16.47</v>
      </c>
      <c r="R3952" s="3">
        <v>16.048999999999999</v>
      </c>
      <c r="S3952" s="6">
        <v>0</v>
      </c>
      <c r="T3952" s="6">
        <f>R3952-S3952</f>
        <v>16.048999999999999</v>
      </c>
      <c r="U3952" s="6">
        <v>16.048999999999999</v>
      </c>
      <c r="V3952" s="6">
        <f>U3952-S3952</f>
        <v>16.048999999999999</v>
      </c>
      <c r="W3952" s="6">
        <f>100 - (1 - (((U3952-T3952)/U3952)+(S3952/T3952)))*100</f>
        <v>0</v>
      </c>
      <c r="X3952" s="3">
        <v>16.291</v>
      </c>
      <c r="Y3952" s="13">
        <f>(X3952-U3952)/U3952*100</f>
        <v>1.5078821110349612</v>
      </c>
      <c r="Z3952" s="14">
        <f>IF(W3952&gt;10,"NA",Y3952)</f>
        <v>1.5078821110349612</v>
      </c>
    </row>
    <row r="3953" spans="1:26" ht="19" x14ac:dyDescent="0.25">
      <c r="A3953" s="23">
        <v>3952</v>
      </c>
      <c r="B3953" s="5" t="s">
        <v>25</v>
      </c>
      <c r="C3953" s="3" t="s">
        <v>46</v>
      </c>
      <c r="D3953" s="3" t="s">
        <v>54</v>
      </c>
      <c r="E3953" s="3" t="s">
        <v>47</v>
      </c>
      <c r="F3953" s="3" t="s">
        <v>18</v>
      </c>
      <c r="G3953" s="3" t="s">
        <v>186</v>
      </c>
      <c r="H3953" s="3" t="s">
        <v>17</v>
      </c>
      <c r="I3953" s="3" t="s">
        <v>59</v>
      </c>
      <c r="J3953" s="3">
        <v>248</v>
      </c>
      <c r="K3953" s="3">
        <v>29</v>
      </c>
      <c r="L3953" s="3">
        <v>21</v>
      </c>
      <c r="M3953" s="4">
        <f>PI()*(K3953/2)^2/1000+PI()*(L3953/2)^2/1000</f>
        <v>1.0068804454755287</v>
      </c>
      <c r="N3953" s="33">
        <v>0</v>
      </c>
      <c r="O3953" s="3">
        <v>1</v>
      </c>
      <c r="P3953" s="3">
        <v>8.4649999999999999</v>
      </c>
      <c r="Q3953" s="3">
        <v>15.222</v>
      </c>
      <c r="R3953" s="3">
        <v>14.862</v>
      </c>
      <c r="S3953" s="6">
        <v>0</v>
      </c>
      <c r="T3953" s="6">
        <f>R3953-S3953</f>
        <v>14.862</v>
      </c>
      <c r="U3953" s="3">
        <v>14.862</v>
      </c>
      <c r="V3953" s="6">
        <f>U3953-S3953</f>
        <v>14.862</v>
      </c>
      <c r="W3953" s="6">
        <f>100 - (1 - (((U3953-T3953)/U3953)+(S3953/T3953)))*100</f>
        <v>0</v>
      </c>
      <c r="X3953" s="3">
        <v>15.055999999999999</v>
      </c>
      <c r="Y3953" s="13">
        <f>(X3953-U3953)/U3953*100</f>
        <v>1.3053424841878554</v>
      </c>
      <c r="Z3953" s="14">
        <f>IF(W3953&gt;10,"NA",Y3953)</f>
        <v>1.3053424841878554</v>
      </c>
    </row>
    <row r="3954" spans="1:26" ht="19" x14ac:dyDescent="0.25">
      <c r="A3954" s="23">
        <v>3953</v>
      </c>
      <c r="B3954" s="5" t="s">
        <v>25</v>
      </c>
      <c r="C3954" s="3" t="s">
        <v>46</v>
      </c>
      <c r="D3954" s="3" t="s">
        <v>54</v>
      </c>
      <c r="E3954" s="3" t="s">
        <v>47</v>
      </c>
      <c r="F3954" s="3" t="s">
        <v>18</v>
      </c>
      <c r="G3954" s="3" t="s">
        <v>186</v>
      </c>
      <c r="H3954" s="3" t="s">
        <v>17</v>
      </c>
      <c r="I3954" s="3" t="s">
        <v>59</v>
      </c>
      <c r="J3954" s="3">
        <v>248</v>
      </c>
      <c r="K3954" s="3">
        <v>29</v>
      </c>
      <c r="L3954" s="3">
        <v>21</v>
      </c>
      <c r="M3954" s="4">
        <f>PI()*(K3954/2)^2/1000+PI()*(L3954/2)^2/1000</f>
        <v>1.0068804454755287</v>
      </c>
      <c r="N3954" s="33">
        <v>0</v>
      </c>
      <c r="O3954" s="3">
        <v>2</v>
      </c>
      <c r="P3954" s="3">
        <v>6.3860000000000001</v>
      </c>
      <c r="Q3954" s="3">
        <v>9.2089999999999996</v>
      </c>
      <c r="R3954" s="3">
        <v>8.8849999999999998</v>
      </c>
      <c r="S3954" s="6">
        <v>0</v>
      </c>
      <c r="T3954" s="6">
        <f>R3954-S3954</f>
        <v>8.8849999999999998</v>
      </c>
      <c r="U3954" s="3">
        <v>8.8849999999999998</v>
      </c>
      <c r="V3954" s="6">
        <f>U3954-S3954</f>
        <v>8.8849999999999998</v>
      </c>
      <c r="W3954" s="6">
        <f>100 - (1 - (((U3954-T3954)/U3954)+(S3954/T3954)))*100</f>
        <v>0</v>
      </c>
      <c r="X3954" s="3">
        <v>8.984</v>
      </c>
      <c r="Y3954" s="13">
        <f>(X3954-U3954)/U3954*100</f>
        <v>1.1142374788970197</v>
      </c>
      <c r="Z3954" s="14">
        <f>IF(W3954&gt;10,"NA",Y3954)</f>
        <v>1.1142374788970197</v>
      </c>
    </row>
    <row r="3955" spans="1:26" ht="19" x14ac:dyDescent="0.25">
      <c r="A3955" s="23">
        <v>3954</v>
      </c>
      <c r="B3955" s="5" t="s">
        <v>25</v>
      </c>
      <c r="C3955" s="3" t="s">
        <v>46</v>
      </c>
      <c r="D3955" s="3" t="s">
        <v>54</v>
      </c>
      <c r="E3955" s="3" t="s">
        <v>47</v>
      </c>
      <c r="F3955" s="3" t="s">
        <v>18</v>
      </c>
      <c r="G3955" s="3" t="s">
        <v>186</v>
      </c>
      <c r="H3955" s="3" t="s">
        <v>17</v>
      </c>
      <c r="I3955" s="3" t="s">
        <v>59</v>
      </c>
      <c r="J3955" s="3">
        <v>248</v>
      </c>
      <c r="K3955" s="3">
        <v>29</v>
      </c>
      <c r="L3955" s="3">
        <v>21</v>
      </c>
      <c r="M3955" s="4">
        <f>PI()*(K3955/2)^2/1000+PI()*(L3955/2)^2/1000</f>
        <v>1.0068804454755287</v>
      </c>
      <c r="N3955" s="33">
        <v>0</v>
      </c>
      <c r="O3955" s="3">
        <v>3</v>
      </c>
      <c r="P3955" s="3">
        <v>5.1310000000000002</v>
      </c>
      <c r="Q3955" s="3">
        <v>6.5579999999999998</v>
      </c>
      <c r="R3955" s="3">
        <v>6.3019999999999996</v>
      </c>
      <c r="S3955" s="6">
        <v>0</v>
      </c>
      <c r="T3955" s="6">
        <f>R3955-S3955</f>
        <v>6.3019999999999996</v>
      </c>
      <c r="U3955" s="3">
        <v>6.3019999999999996</v>
      </c>
      <c r="V3955" s="6">
        <f>U3955-S3955</f>
        <v>6.3019999999999996</v>
      </c>
      <c r="W3955" s="6">
        <f>100 - (1 - (((U3955-T3955)/U3955)+(S3955/T3955)))*100</f>
        <v>0</v>
      </c>
      <c r="X3955" s="3">
        <v>6.4</v>
      </c>
      <c r="Y3955" s="13">
        <f>(X3955-U3955)/U3955*100</f>
        <v>1.5550618851158482</v>
      </c>
      <c r="Z3955" s="14">
        <f>IF(W3955&gt;10,"NA",Y3955)</f>
        <v>1.5550618851158482</v>
      </c>
    </row>
    <row r="3956" spans="1:26" ht="19" x14ac:dyDescent="0.25">
      <c r="A3956" s="23">
        <v>3955</v>
      </c>
      <c r="B3956" s="5" t="s">
        <v>25</v>
      </c>
      <c r="C3956" s="3" t="s">
        <v>46</v>
      </c>
      <c r="D3956" s="3" t="s">
        <v>54</v>
      </c>
      <c r="E3956" s="3" t="s">
        <v>47</v>
      </c>
      <c r="F3956" s="3" t="s">
        <v>18</v>
      </c>
      <c r="G3956" s="3" t="s">
        <v>186</v>
      </c>
      <c r="H3956" s="3" t="s">
        <v>17</v>
      </c>
      <c r="I3956" s="3" t="s">
        <v>59</v>
      </c>
      <c r="J3956" s="3">
        <v>248</v>
      </c>
      <c r="K3956" s="3">
        <v>29</v>
      </c>
      <c r="L3956" s="3">
        <v>21</v>
      </c>
      <c r="M3956" s="4">
        <f>PI()*(K3956/2)^2/1000+PI()*(L3956/2)^2/1000</f>
        <v>1.0068804454755287</v>
      </c>
      <c r="N3956" s="33">
        <v>0</v>
      </c>
      <c r="O3956" s="3">
        <v>4</v>
      </c>
      <c r="P3956" s="3">
        <v>8.02</v>
      </c>
      <c r="Q3956" s="3">
        <v>13.484</v>
      </c>
      <c r="R3956" s="3">
        <v>13.035</v>
      </c>
      <c r="S3956" s="6">
        <v>0</v>
      </c>
      <c r="T3956" s="6">
        <f>R3956-S3956</f>
        <v>13.035</v>
      </c>
      <c r="U3956" s="3">
        <v>13.035</v>
      </c>
      <c r="V3956" s="6">
        <f>U3956-S3956</f>
        <v>13.035</v>
      </c>
      <c r="W3956" s="6">
        <f>100 - (1 - (((U3956-T3956)/U3956)+(S3956/T3956)))*100</f>
        <v>0</v>
      </c>
      <c r="X3956" s="3">
        <v>13.144</v>
      </c>
      <c r="Y3956" s="13">
        <f>(X3956-U3956)/U3956*100</f>
        <v>0.83621020329881079</v>
      </c>
      <c r="Z3956" s="14">
        <f>IF(W3956&gt;10,"NA",Y3956)</f>
        <v>0.83621020329881079</v>
      </c>
    </row>
    <row r="3957" spans="1:26" ht="19" x14ac:dyDescent="0.25">
      <c r="A3957" s="23">
        <v>3956</v>
      </c>
      <c r="B3957" s="5" t="s">
        <v>25</v>
      </c>
      <c r="C3957" s="3" t="s">
        <v>46</v>
      </c>
      <c r="D3957" s="3" t="s">
        <v>54</v>
      </c>
      <c r="E3957" s="3" t="s">
        <v>47</v>
      </c>
      <c r="F3957" s="3" t="s">
        <v>18</v>
      </c>
      <c r="G3957" s="3" t="s">
        <v>186</v>
      </c>
      <c r="H3957" s="3" t="s">
        <v>17</v>
      </c>
      <c r="I3957" s="3" t="s">
        <v>59</v>
      </c>
      <c r="J3957" s="3">
        <v>248</v>
      </c>
      <c r="K3957" s="3">
        <v>29</v>
      </c>
      <c r="L3957" s="3">
        <v>21</v>
      </c>
      <c r="M3957" s="4">
        <f>PI()*(K3957/2)^2/1000+PI()*(L3957/2)^2/1000</f>
        <v>1.0068804454755287</v>
      </c>
      <c r="N3957" s="33">
        <v>0</v>
      </c>
      <c r="O3957" s="3">
        <v>5</v>
      </c>
      <c r="P3957" s="3">
        <v>8.8469999999999995</v>
      </c>
      <c r="Q3957" s="3">
        <v>16.513000000000002</v>
      </c>
      <c r="R3957" s="3">
        <v>16.084</v>
      </c>
      <c r="S3957" s="6">
        <v>0</v>
      </c>
      <c r="T3957" s="6">
        <f>R3957-S3957</f>
        <v>16.084</v>
      </c>
      <c r="U3957" s="3">
        <v>16.084</v>
      </c>
      <c r="V3957" s="6">
        <f>U3957-S3957</f>
        <v>16.084</v>
      </c>
      <c r="W3957" s="6">
        <f>100 - (1 - (((U3957-T3957)/U3957)+(S3957/T3957)))*100</f>
        <v>0</v>
      </c>
      <c r="X3957" s="3">
        <v>16.190999999999999</v>
      </c>
      <c r="Y3957" s="13">
        <f>(X3957-U3957)/U3957*100</f>
        <v>0.66525739865704625</v>
      </c>
      <c r="Z3957" s="14">
        <f>IF(W3957&gt;10,"NA",Y3957)</f>
        <v>0.66525739865704625</v>
      </c>
    </row>
    <row r="3958" spans="1:26" ht="19" x14ac:dyDescent="0.25">
      <c r="A3958" s="23">
        <v>3957</v>
      </c>
      <c r="B3958" s="5" t="s">
        <v>25</v>
      </c>
      <c r="C3958" s="3" t="s">
        <v>46</v>
      </c>
      <c r="D3958" s="3" t="s">
        <v>54</v>
      </c>
      <c r="E3958" s="3" t="s">
        <v>47</v>
      </c>
      <c r="F3958" s="3" t="s">
        <v>18</v>
      </c>
      <c r="G3958" s="3" t="s">
        <v>186</v>
      </c>
      <c r="H3958" s="3" t="s">
        <v>17</v>
      </c>
      <c r="I3958" s="3" t="s">
        <v>59</v>
      </c>
      <c r="J3958" s="3">
        <v>248</v>
      </c>
      <c r="K3958" s="3">
        <v>29</v>
      </c>
      <c r="L3958" s="3">
        <v>21</v>
      </c>
      <c r="M3958" s="4">
        <f>PI()*(K3958/2)^2/1000+PI()*(L3958/2)^2/1000</f>
        <v>1.0068804454755287</v>
      </c>
      <c r="N3958" s="33">
        <v>0</v>
      </c>
      <c r="O3958" s="3">
        <v>6</v>
      </c>
      <c r="P3958" s="3">
        <v>8.4390000000000001</v>
      </c>
      <c r="Q3958" s="3">
        <v>15.756</v>
      </c>
      <c r="R3958" s="3">
        <v>15.334</v>
      </c>
      <c r="S3958" s="6">
        <v>0</v>
      </c>
      <c r="T3958" s="6">
        <f>R3958-S3958</f>
        <v>15.334</v>
      </c>
      <c r="U3958" s="3">
        <v>15.334</v>
      </c>
      <c r="V3958" s="6">
        <f>U3958-S3958</f>
        <v>15.334</v>
      </c>
      <c r="W3958" s="6">
        <f>100 - (1 - (((U3958-T3958)/U3958)+(S3958/T3958)))*100</f>
        <v>0</v>
      </c>
      <c r="X3958" s="3">
        <v>15.461</v>
      </c>
      <c r="Y3958" s="13">
        <f>(X3958-U3958)/U3958*100</f>
        <v>0.8282248597887093</v>
      </c>
      <c r="Z3958" s="14">
        <f>IF(W3958&gt;10,"NA",Y3958)</f>
        <v>0.8282248597887093</v>
      </c>
    </row>
    <row r="3959" spans="1:26" ht="19" x14ac:dyDescent="0.25">
      <c r="A3959" s="23">
        <v>3958</v>
      </c>
      <c r="B3959" s="5" t="s">
        <v>25</v>
      </c>
      <c r="C3959" s="3" t="s">
        <v>46</v>
      </c>
      <c r="D3959" s="3" t="s">
        <v>54</v>
      </c>
      <c r="E3959" s="3" t="s">
        <v>47</v>
      </c>
      <c r="F3959" s="3" t="s">
        <v>18</v>
      </c>
      <c r="G3959" s="3" t="s">
        <v>186</v>
      </c>
      <c r="H3959" s="3" t="s">
        <v>17</v>
      </c>
      <c r="I3959" s="3" t="s">
        <v>59</v>
      </c>
      <c r="J3959" s="3">
        <v>248</v>
      </c>
      <c r="K3959" s="3">
        <v>29</v>
      </c>
      <c r="L3959" s="3">
        <v>21</v>
      </c>
      <c r="M3959" s="4">
        <f>PI()*(K3959/2)^2/1000+PI()*(L3959/2)^2/1000</f>
        <v>1.0068804454755287</v>
      </c>
      <c r="N3959" s="33">
        <v>0</v>
      </c>
      <c r="O3959" s="3">
        <v>7</v>
      </c>
      <c r="P3959" s="3">
        <v>8.25</v>
      </c>
      <c r="Q3959" s="3">
        <v>13.574999999999999</v>
      </c>
      <c r="R3959" s="3">
        <v>13.188000000000001</v>
      </c>
      <c r="S3959" s="6">
        <v>0</v>
      </c>
      <c r="T3959" s="6">
        <f>R3959-S3959</f>
        <v>13.188000000000001</v>
      </c>
      <c r="U3959" s="3">
        <v>13.188000000000001</v>
      </c>
      <c r="V3959" s="6">
        <f>U3959-S3959</f>
        <v>13.188000000000001</v>
      </c>
      <c r="W3959" s="6">
        <f>100 - (1 - (((U3959-T3959)/U3959)+(S3959/T3959)))*100</f>
        <v>0</v>
      </c>
      <c r="X3959" s="3">
        <v>13.259</v>
      </c>
      <c r="Y3959" s="13">
        <f>(X3959-U3959)/U3959*100</f>
        <v>0.53836821352744713</v>
      </c>
      <c r="Z3959" s="14">
        <f>IF(W3959&gt;10,"NA",Y3959)</f>
        <v>0.53836821352744713</v>
      </c>
    </row>
    <row r="3960" spans="1:26" ht="19" x14ac:dyDescent="0.25">
      <c r="A3960" s="23">
        <v>3959</v>
      </c>
      <c r="B3960" s="5" t="s">
        <v>25</v>
      </c>
      <c r="C3960" s="3" t="s">
        <v>46</v>
      </c>
      <c r="D3960" s="3" t="s">
        <v>54</v>
      </c>
      <c r="E3960" s="3" t="s">
        <v>47</v>
      </c>
      <c r="F3960" s="3" t="s">
        <v>18</v>
      </c>
      <c r="G3960" s="3" t="s">
        <v>186</v>
      </c>
      <c r="H3960" s="3" t="s">
        <v>17</v>
      </c>
      <c r="I3960" s="3" t="s">
        <v>59</v>
      </c>
      <c r="J3960" s="3">
        <v>248</v>
      </c>
      <c r="K3960" s="3">
        <v>29</v>
      </c>
      <c r="L3960" s="3">
        <v>21</v>
      </c>
      <c r="M3960" s="4">
        <f>PI()*(K3960/2)^2/1000+PI()*(L3960/2)^2/1000</f>
        <v>1.0068804454755287</v>
      </c>
      <c r="N3960" s="33">
        <v>0</v>
      </c>
      <c r="O3960" s="3">
        <v>8</v>
      </c>
      <c r="P3960" s="3">
        <v>8.3149999999999995</v>
      </c>
      <c r="Q3960" s="3">
        <v>16.029</v>
      </c>
      <c r="R3960" s="3">
        <v>15.512</v>
      </c>
      <c r="S3960" s="6">
        <v>0</v>
      </c>
      <c r="T3960" s="6">
        <f>R3960-S3960</f>
        <v>15.512</v>
      </c>
      <c r="U3960" s="3">
        <v>15.988</v>
      </c>
      <c r="V3960" s="6">
        <f>U3960-S3960</f>
        <v>15.988</v>
      </c>
      <c r="W3960" s="6">
        <f>100 - (1 - (((U3960-T3960)/U3960)+(S3960/T3960)))*100</f>
        <v>2.9772329246935243</v>
      </c>
      <c r="X3960" s="3">
        <v>16.143999999999998</v>
      </c>
      <c r="Y3960" s="13">
        <f>(X3960-U3960)/U3960*100</f>
        <v>0.97573179884912942</v>
      </c>
      <c r="Z3960" s="14">
        <f>IF(W3960&gt;10,"NA",Y3960)</f>
        <v>0.97573179884912942</v>
      </c>
    </row>
    <row r="3961" spans="1:26" ht="19" x14ac:dyDescent="0.25">
      <c r="A3961" s="23">
        <v>3960</v>
      </c>
      <c r="B3961" s="5" t="s">
        <v>25</v>
      </c>
      <c r="C3961" s="3" t="s">
        <v>7</v>
      </c>
      <c r="D3961" s="3" t="s">
        <v>7</v>
      </c>
      <c r="E3961" s="3" t="s">
        <v>47</v>
      </c>
      <c r="F3961" s="3" t="s">
        <v>21</v>
      </c>
      <c r="G3961" s="3">
        <v>1</v>
      </c>
      <c r="H3961" s="3" t="s">
        <v>9</v>
      </c>
      <c r="I3961" s="3" t="s">
        <v>37</v>
      </c>
      <c r="J3961" s="3">
        <v>402</v>
      </c>
      <c r="K3961" s="3">
        <v>47</v>
      </c>
      <c r="L3961" s="3">
        <v>0</v>
      </c>
      <c r="M3961" s="4">
        <f>PI()*(K3961/2)^2/1000+PI()*(L3961/2)^2/1000</f>
        <v>1.7349445429449633</v>
      </c>
      <c r="N3961" s="33">
        <v>0</v>
      </c>
      <c r="O3961" s="3">
        <v>1</v>
      </c>
      <c r="P3961" s="3" t="s">
        <v>13</v>
      </c>
      <c r="Q3961" s="3">
        <v>3.0110000000000001</v>
      </c>
      <c r="R3961" s="3">
        <v>2.9740000000000002</v>
      </c>
      <c r="S3961" s="6">
        <v>0</v>
      </c>
      <c r="T3961" s="6">
        <f>R3961-S3961</f>
        <v>2.9740000000000002</v>
      </c>
      <c r="U3961" s="3">
        <v>3.464</v>
      </c>
      <c r="V3961" s="6">
        <f>U3961-S3961</f>
        <v>3.464</v>
      </c>
      <c r="W3961" s="6">
        <f>100 - (1 - (((U3961-T3961)/U3961)+(S3961/T3961)))*100</f>
        <v>14.145496535796767</v>
      </c>
      <c r="X3961" s="23">
        <v>3.714</v>
      </c>
      <c r="Y3961" s="13">
        <f>(X3961-U3961)/U3961*100</f>
        <v>7.2170900692840645</v>
      </c>
      <c r="Z3961" s="14" t="str">
        <f>IF(W3961&gt;10,"NA",Y3961)</f>
        <v>NA</v>
      </c>
    </row>
    <row r="3962" spans="1:26" ht="19" x14ac:dyDescent="0.25">
      <c r="A3962" s="23">
        <v>3961</v>
      </c>
      <c r="B3962" s="5" t="s">
        <v>25</v>
      </c>
      <c r="C3962" s="3" t="s">
        <v>7</v>
      </c>
      <c r="D3962" s="3" t="s">
        <v>7</v>
      </c>
      <c r="E3962" s="3" t="s">
        <v>47</v>
      </c>
      <c r="F3962" s="3" t="s">
        <v>21</v>
      </c>
      <c r="G3962" s="3">
        <v>1</v>
      </c>
      <c r="H3962" s="3" t="s">
        <v>9</v>
      </c>
      <c r="I3962" s="3" t="s">
        <v>37</v>
      </c>
      <c r="J3962" s="3">
        <v>402</v>
      </c>
      <c r="K3962" s="3">
        <v>47</v>
      </c>
      <c r="L3962" s="3">
        <v>0</v>
      </c>
      <c r="M3962" s="4">
        <f>PI()*(K3962/2)^2/1000+PI()*(L3962/2)^2/1000</f>
        <v>1.7349445429449633</v>
      </c>
      <c r="N3962" s="33">
        <v>0</v>
      </c>
      <c r="O3962" s="3">
        <v>2</v>
      </c>
      <c r="P3962" s="3">
        <v>3.3140000000000001</v>
      </c>
      <c r="Q3962" s="3">
        <v>6.8979999999999997</v>
      </c>
      <c r="R3962" s="3">
        <v>6.8470000000000004</v>
      </c>
      <c r="S3962" s="6">
        <v>0</v>
      </c>
      <c r="T3962" s="6">
        <f>R3962-S3962</f>
        <v>6.8470000000000004</v>
      </c>
      <c r="U3962" s="3">
        <v>6.8470000000000004</v>
      </c>
      <c r="V3962" s="6">
        <f>U3962-S3962</f>
        <v>6.8470000000000004</v>
      </c>
      <c r="W3962" s="6">
        <f>100 - (1 - (((U3962-T3962)/U3962)+(S3962/T3962)))*100</f>
        <v>0</v>
      </c>
      <c r="X3962" s="23">
        <v>7.5010000000000003</v>
      </c>
      <c r="Y3962" s="13">
        <f>(X3962-U3962)/U3962*100</f>
        <v>9.5516284504162385</v>
      </c>
      <c r="Z3962" s="14">
        <f>IF(W3962&gt;10,"NA",Y3962)</f>
        <v>9.5516284504162385</v>
      </c>
    </row>
    <row r="3963" spans="1:26" ht="19" x14ac:dyDescent="0.25">
      <c r="A3963" s="23">
        <v>3962</v>
      </c>
      <c r="B3963" s="5" t="s">
        <v>25</v>
      </c>
      <c r="C3963" s="3" t="s">
        <v>7</v>
      </c>
      <c r="D3963" s="3" t="s">
        <v>7</v>
      </c>
      <c r="E3963" s="3" t="s">
        <v>47</v>
      </c>
      <c r="F3963" s="3" t="s">
        <v>21</v>
      </c>
      <c r="G3963" s="3">
        <v>1</v>
      </c>
      <c r="H3963" s="3" t="s">
        <v>9</v>
      </c>
      <c r="I3963" s="3" t="s">
        <v>37</v>
      </c>
      <c r="J3963" s="3">
        <v>402</v>
      </c>
      <c r="K3963" s="3">
        <v>47</v>
      </c>
      <c r="L3963" s="3">
        <v>0</v>
      </c>
      <c r="M3963" s="4">
        <f>PI()*(K3963/2)^2/1000+PI()*(L3963/2)^2/1000</f>
        <v>1.7349445429449633</v>
      </c>
      <c r="N3963" s="33">
        <v>0</v>
      </c>
      <c r="O3963" s="3">
        <v>3</v>
      </c>
      <c r="P3963" s="3">
        <v>2.8479999999999999</v>
      </c>
      <c r="Q3963" s="3">
        <v>4.8339999999999996</v>
      </c>
      <c r="R3963" s="3">
        <v>4.7649999999999997</v>
      </c>
      <c r="S3963" s="6">
        <v>0</v>
      </c>
      <c r="T3963" s="6">
        <f>R3963-S3963</f>
        <v>4.7649999999999997</v>
      </c>
      <c r="U3963" s="3">
        <v>4.8040000000000003</v>
      </c>
      <c r="V3963" s="6">
        <f>U3963-S3963</f>
        <v>4.8040000000000003</v>
      </c>
      <c r="W3963" s="6">
        <f>100 - (1 - (((U3963-T3963)/U3963)+(S3963/T3963)))*100</f>
        <v>0.81182348043297736</v>
      </c>
      <c r="X3963" s="23">
        <v>5.1849999999999996</v>
      </c>
      <c r="Y3963" s="13">
        <f>(X3963-U3963)/U3963*100</f>
        <v>7.9308909242297947</v>
      </c>
      <c r="Z3963" s="14">
        <f>IF(W3963&gt;10,"NA",Y3963)</f>
        <v>7.9308909242297947</v>
      </c>
    </row>
    <row r="3964" spans="1:26" ht="19" x14ac:dyDescent="0.25">
      <c r="A3964" s="23">
        <v>3963</v>
      </c>
      <c r="B3964" s="5" t="s">
        <v>25</v>
      </c>
      <c r="C3964" s="3" t="s">
        <v>7</v>
      </c>
      <c r="D3964" s="3" t="s">
        <v>7</v>
      </c>
      <c r="E3964" s="3" t="s">
        <v>47</v>
      </c>
      <c r="F3964" s="3" t="s">
        <v>21</v>
      </c>
      <c r="G3964" s="3">
        <v>1</v>
      </c>
      <c r="H3964" s="3" t="s">
        <v>9</v>
      </c>
      <c r="I3964" s="3" t="s">
        <v>37</v>
      </c>
      <c r="J3964" s="3">
        <v>402</v>
      </c>
      <c r="K3964" s="3">
        <v>47</v>
      </c>
      <c r="L3964" s="3">
        <v>0</v>
      </c>
      <c r="M3964" s="4">
        <f>PI()*(K3964/2)^2/1000+PI()*(L3964/2)^2/1000</f>
        <v>1.7349445429449633</v>
      </c>
      <c r="N3964" s="33">
        <v>0</v>
      </c>
      <c r="O3964" s="3">
        <v>4</v>
      </c>
      <c r="P3964" s="3">
        <v>2.085</v>
      </c>
      <c r="Q3964" s="3">
        <v>2.5219999999999998</v>
      </c>
      <c r="R3964" s="3">
        <v>2.508</v>
      </c>
      <c r="S3964" s="6">
        <v>0</v>
      </c>
      <c r="T3964" s="6">
        <f>R3964-S3964</f>
        <v>2.508</v>
      </c>
      <c r="U3964" s="3">
        <v>2.5169999999999999</v>
      </c>
      <c r="V3964" s="6">
        <f>U3964-S3964</f>
        <v>2.5169999999999999</v>
      </c>
      <c r="W3964" s="6">
        <f>100 - (1 - (((U3964-T3964)/U3964)+(S3964/T3964)))*100</f>
        <v>0.35756853396901533</v>
      </c>
      <c r="X3964" s="23">
        <v>2.7730000000000001</v>
      </c>
      <c r="Y3964" s="13">
        <f>(X3964-U3964)/U3964*100</f>
        <v>10.170838299562982</v>
      </c>
      <c r="Z3964" s="14">
        <f>IF(W3964&gt;10,"NA",Y3964)</f>
        <v>10.170838299562982</v>
      </c>
    </row>
    <row r="3965" spans="1:26" ht="19" x14ac:dyDescent="0.25">
      <c r="A3965" s="23">
        <v>3964</v>
      </c>
      <c r="B3965" s="5" t="s">
        <v>25</v>
      </c>
      <c r="C3965" s="3" t="s">
        <v>7</v>
      </c>
      <c r="D3965" s="3" t="s">
        <v>7</v>
      </c>
      <c r="E3965" s="3" t="s">
        <v>47</v>
      </c>
      <c r="F3965" s="3" t="s">
        <v>21</v>
      </c>
      <c r="G3965" s="3">
        <v>1</v>
      </c>
      <c r="H3965" s="3" t="s">
        <v>9</v>
      </c>
      <c r="I3965" s="3" t="s">
        <v>37</v>
      </c>
      <c r="J3965" s="3">
        <v>402</v>
      </c>
      <c r="K3965" s="3">
        <v>47</v>
      </c>
      <c r="L3965" s="3">
        <v>0</v>
      </c>
      <c r="M3965" s="4">
        <f>PI()*(K3965/2)^2/1000+PI()*(L3965/2)^2/1000</f>
        <v>1.7349445429449633</v>
      </c>
      <c r="N3965" s="33">
        <v>0</v>
      </c>
      <c r="O3965" s="3">
        <v>5</v>
      </c>
      <c r="P3965" s="3">
        <v>1.615</v>
      </c>
      <c r="Q3965" s="3">
        <v>1.3939999999999999</v>
      </c>
      <c r="R3965" s="3">
        <v>1.3520000000000001</v>
      </c>
      <c r="S3965" s="6">
        <v>0</v>
      </c>
      <c r="T3965" s="6">
        <f>R3965-S3965</f>
        <v>1.3520000000000001</v>
      </c>
      <c r="U3965" s="3">
        <v>1.385</v>
      </c>
      <c r="V3965" s="6">
        <f>U3965-S3965</f>
        <v>1.385</v>
      </c>
      <c r="W3965" s="6">
        <f>100 - (1 - (((U3965-T3965)/U3965)+(S3965/T3965)))*100</f>
        <v>2.3826714801443956</v>
      </c>
      <c r="X3965" s="23">
        <v>1.466</v>
      </c>
      <c r="Y3965" s="13">
        <f>(X3965-U3965)/U3965*100</f>
        <v>5.8483754512635349</v>
      </c>
      <c r="Z3965" s="14">
        <f>IF(W3965&gt;10,"NA",Y3965)</f>
        <v>5.8483754512635349</v>
      </c>
    </row>
    <row r="3966" spans="1:26" ht="19" x14ac:dyDescent="0.25">
      <c r="A3966" s="23">
        <v>3965</v>
      </c>
      <c r="B3966" s="5" t="s">
        <v>25</v>
      </c>
      <c r="C3966" s="3" t="s">
        <v>7</v>
      </c>
      <c r="D3966" s="3" t="s">
        <v>7</v>
      </c>
      <c r="E3966" s="3" t="s">
        <v>47</v>
      </c>
      <c r="F3966" s="3" t="s">
        <v>21</v>
      </c>
      <c r="G3966" s="3">
        <v>1</v>
      </c>
      <c r="H3966" s="3" t="s">
        <v>9</v>
      </c>
      <c r="I3966" s="3" t="s">
        <v>37</v>
      </c>
      <c r="J3966" s="3">
        <v>402</v>
      </c>
      <c r="K3966" s="3">
        <v>47</v>
      </c>
      <c r="L3966" s="3">
        <v>0</v>
      </c>
      <c r="M3966" s="4">
        <f>PI()*(K3966/2)^2/1000+PI()*(L3966/2)^2/1000</f>
        <v>1.7349445429449633</v>
      </c>
      <c r="N3966" s="33">
        <v>0</v>
      </c>
      <c r="O3966" s="3">
        <v>6</v>
      </c>
      <c r="P3966" s="3">
        <v>2.5339999999999998</v>
      </c>
      <c r="Q3966" s="3">
        <v>3.911</v>
      </c>
      <c r="R3966" s="3">
        <v>3.8820000000000001</v>
      </c>
      <c r="S3966" s="6">
        <v>0</v>
      </c>
      <c r="T3966" s="6">
        <f>R3966-S3966</f>
        <v>3.8820000000000001</v>
      </c>
      <c r="U3966" s="3">
        <v>3.9369999999999998</v>
      </c>
      <c r="V3966" s="6">
        <f>U3966-S3966</f>
        <v>3.9369999999999998</v>
      </c>
      <c r="W3966" s="6">
        <f>100 - (1 - (((U3966-T3966)/U3966)+(S3966/T3966)))*100</f>
        <v>1.3970027940055871</v>
      </c>
      <c r="X3966" s="23">
        <v>4.1500000000000004</v>
      </c>
      <c r="Y3966" s="13">
        <f>(X3966-U3966)/U3966*100</f>
        <v>5.4102108204216544</v>
      </c>
      <c r="Z3966" s="14">
        <f>IF(W3966&gt;10,"NA",Y3966)</f>
        <v>5.4102108204216544</v>
      </c>
    </row>
    <row r="3967" spans="1:26" ht="19" x14ac:dyDescent="0.25">
      <c r="A3967" s="23">
        <v>3966</v>
      </c>
      <c r="B3967" s="5" t="s">
        <v>25</v>
      </c>
      <c r="C3967" s="3" t="s">
        <v>7</v>
      </c>
      <c r="D3967" s="3" t="s">
        <v>7</v>
      </c>
      <c r="E3967" s="3" t="s">
        <v>47</v>
      </c>
      <c r="F3967" s="3" t="s">
        <v>21</v>
      </c>
      <c r="G3967" s="3">
        <v>1</v>
      </c>
      <c r="H3967" s="3" t="s">
        <v>9</v>
      </c>
      <c r="I3967" s="3" t="s">
        <v>37</v>
      </c>
      <c r="J3967" s="3">
        <v>402</v>
      </c>
      <c r="K3967" s="3">
        <v>47</v>
      </c>
      <c r="L3967" s="3">
        <v>0</v>
      </c>
      <c r="M3967" s="4">
        <f>PI()*(K3967/2)^2/1000+PI()*(L3967/2)^2/1000</f>
        <v>1.7349445429449633</v>
      </c>
      <c r="N3967" s="33">
        <v>0</v>
      </c>
      <c r="O3967" s="3">
        <v>7</v>
      </c>
      <c r="P3967" s="3">
        <v>3.1280000000000001</v>
      </c>
      <c r="Q3967" s="3">
        <v>5.98</v>
      </c>
      <c r="R3967" s="3">
        <v>5.98</v>
      </c>
      <c r="S3967" s="6">
        <v>0</v>
      </c>
      <c r="T3967" s="6">
        <f>R3967-S3967</f>
        <v>5.98</v>
      </c>
      <c r="U3967" s="3">
        <v>5.98</v>
      </c>
      <c r="V3967" s="6">
        <f>U3967-S3967</f>
        <v>5.98</v>
      </c>
      <c r="W3967" s="6">
        <f>100 - (1 - (((U3967-T3967)/U3967)+(S3967/T3967)))*100</f>
        <v>0</v>
      </c>
      <c r="X3967" s="23">
        <v>6.5369999999999999</v>
      </c>
      <c r="Y3967" s="13">
        <f>(X3967-U3967)/U3967*100</f>
        <v>9.3143812709030005</v>
      </c>
      <c r="Z3967" s="14">
        <f>IF(W3967&gt;10,"NA",Y3967)</f>
        <v>9.3143812709030005</v>
      </c>
    </row>
    <row r="3968" spans="1:26" ht="19" x14ac:dyDescent="0.25">
      <c r="A3968" s="23">
        <v>3967</v>
      </c>
      <c r="B3968" s="5" t="s">
        <v>25</v>
      </c>
      <c r="C3968" s="3" t="s">
        <v>7</v>
      </c>
      <c r="D3968" s="3" t="s">
        <v>7</v>
      </c>
      <c r="E3968" s="3" t="s">
        <v>47</v>
      </c>
      <c r="F3968" s="3" t="s">
        <v>21</v>
      </c>
      <c r="G3968" s="3">
        <v>1</v>
      </c>
      <c r="H3968" s="3" t="s">
        <v>9</v>
      </c>
      <c r="I3968" s="3" t="s">
        <v>37</v>
      </c>
      <c r="J3968" s="3">
        <v>402</v>
      </c>
      <c r="K3968" s="3">
        <v>47</v>
      </c>
      <c r="L3968" s="3">
        <v>0</v>
      </c>
      <c r="M3968" s="4">
        <f>PI()*(K3968/2)^2/1000+PI()*(L3968/2)^2/1000</f>
        <v>1.7349445429449633</v>
      </c>
      <c r="N3968" s="33">
        <v>0</v>
      </c>
      <c r="O3968" s="3">
        <v>8</v>
      </c>
      <c r="P3968" s="3">
        <v>2.774</v>
      </c>
      <c r="Q3968" s="3">
        <v>5.0780000000000003</v>
      </c>
      <c r="R3968" s="3">
        <v>5.0330000000000004</v>
      </c>
      <c r="S3968" s="6">
        <v>0</v>
      </c>
      <c r="T3968" s="6">
        <f>R3968-S3968</f>
        <v>5.0330000000000004</v>
      </c>
      <c r="U3968" s="3">
        <v>5.1070000000000002</v>
      </c>
      <c r="V3968" s="6">
        <f>U3968-S3968</f>
        <v>5.1070000000000002</v>
      </c>
      <c r="W3968" s="6">
        <f>100 - (1 - (((U3968-T3968)/U3968)+(S3968/T3968)))*100</f>
        <v>1.4489915801840567</v>
      </c>
      <c r="X3968" s="23">
        <v>5.5510000000000002</v>
      </c>
      <c r="Y3968" s="13">
        <f>(X3968-U3968)/U3968*100</f>
        <v>8.6939494811043652</v>
      </c>
      <c r="Z3968" s="14">
        <f>IF(W3968&gt;10,"NA",Y3968)</f>
        <v>8.6939494811043652</v>
      </c>
    </row>
    <row r="3969" spans="1:26" ht="19" x14ac:dyDescent="0.25">
      <c r="A3969" s="23">
        <v>3968</v>
      </c>
      <c r="B3969" s="5" t="s">
        <v>25</v>
      </c>
      <c r="C3969" s="3" t="s">
        <v>7</v>
      </c>
      <c r="D3969" s="3" t="s">
        <v>7</v>
      </c>
      <c r="E3969" s="3" t="s">
        <v>47</v>
      </c>
      <c r="F3969" s="3" t="s">
        <v>21</v>
      </c>
      <c r="G3969" s="3">
        <v>1</v>
      </c>
      <c r="H3969" s="3" t="s">
        <v>9</v>
      </c>
      <c r="I3969" s="3" t="s">
        <v>37</v>
      </c>
      <c r="J3969" s="3">
        <v>402</v>
      </c>
      <c r="K3969" s="3">
        <v>47</v>
      </c>
      <c r="L3969" s="3">
        <v>0</v>
      </c>
      <c r="M3969" s="4">
        <f>PI()*(K3969/2)^2/1000+PI()*(L3969/2)^2/1000</f>
        <v>1.7349445429449633</v>
      </c>
      <c r="N3969" s="33">
        <v>0</v>
      </c>
      <c r="O3969" s="3">
        <v>9</v>
      </c>
      <c r="P3969" s="3">
        <v>2.2850000000000001</v>
      </c>
      <c r="Q3969" s="3">
        <v>4.3170000000000002</v>
      </c>
      <c r="R3969" s="3">
        <v>4.3159999999999998</v>
      </c>
      <c r="S3969" s="6">
        <v>0</v>
      </c>
      <c r="T3969" s="6">
        <f>R3969-S3969</f>
        <v>4.3159999999999998</v>
      </c>
      <c r="U3969" s="3">
        <v>4.3339999999999996</v>
      </c>
      <c r="V3969" s="6">
        <f>U3969-S3969</f>
        <v>4.3339999999999996</v>
      </c>
      <c r="W3969" s="6">
        <f>100 - (1 - (((U3969-T3969)/U3969)+(S3969/T3969)))*100</f>
        <v>0.41532071988925168</v>
      </c>
      <c r="X3969" s="23">
        <v>4.6280000000000001</v>
      </c>
      <c r="Y3969" s="13">
        <f>(X3969-U3969)/U3969*100</f>
        <v>6.7835717581910595</v>
      </c>
      <c r="Z3969" s="14">
        <f>IF(W3969&gt;10,"NA",Y3969)</f>
        <v>6.7835717581910595</v>
      </c>
    </row>
    <row r="3970" spans="1:26" ht="19" x14ac:dyDescent="0.25">
      <c r="A3970" s="23">
        <v>3969</v>
      </c>
      <c r="B3970" s="5" t="s">
        <v>25</v>
      </c>
      <c r="C3970" s="3" t="s">
        <v>7</v>
      </c>
      <c r="D3970" s="3" t="s">
        <v>7</v>
      </c>
      <c r="E3970" s="3" t="s">
        <v>47</v>
      </c>
      <c r="F3970" s="3" t="s">
        <v>21</v>
      </c>
      <c r="G3970" s="3">
        <v>1</v>
      </c>
      <c r="H3970" s="3" t="s">
        <v>9</v>
      </c>
      <c r="I3970" s="3" t="s">
        <v>37</v>
      </c>
      <c r="J3970" s="3">
        <v>402</v>
      </c>
      <c r="K3970" s="3">
        <v>47</v>
      </c>
      <c r="L3970" s="3">
        <v>0</v>
      </c>
      <c r="M3970" s="4">
        <f>PI()*(K3970/2)^2/1000+PI()*(L3970/2)^2/1000</f>
        <v>1.7349445429449633</v>
      </c>
      <c r="N3970" s="33">
        <v>0</v>
      </c>
      <c r="O3970" s="3">
        <v>10</v>
      </c>
      <c r="P3970" s="3">
        <v>2.2010000000000001</v>
      </c>
      <c r="Q3970" s="3">
        <v>4.0830000000000002</v>
      </c>
      <c r="R3970" s="3">
        <v>4.0830000000000002</v>
      </c>
      <c r="S3970" s="6">
        <v>0</v>
      </c>
      <c r="T3970" s="6">
        <f>R3970-S3970</f>
        <v>4.0830000000000002</v>
      </c>
      <c r="U3970" s="3">
        <v>4.0830000000000002</v>
      </c>
      <c r="V3970" s="6">
        <f>U3970-S3970</f>
        <v>4.0830000000000002</v>
      </c>
      <c r="W3970" s="6">
        <f>100 - (1 - (((U3970-T3970)/U3970)+(S3970/T3970)))*100</f>
        <v>0</v>
      </c>
      <c r="X3970" s="23">
        <v>4.5670000000000002</v>
      </c>
      <c r="Y3970" s="13">
        <f>(X3970-U3970)/U3970*100</f>
        <v>11.854028900318392</v>
      </c>
      <c r="Z3970" s="14">
        <f>IF(W3970&gt;10,"NA",Y3970)</f>
        <v>11.854028900318392</v>
      </c>
    </row>
    <row r="3971" spans="1:26" ht="19" x14ac:dyDescent="0.25">
      <c r="A3971" s="23">
        <v>3970</v>
      </c>
      <c r="B3971" s="5" t="s">
        <v>25</v>
      </c>
      <c r="C3971" s="3" t="s">
        <v>7</v>
      </c>
      <c r="D3971" s="3" t="s">
        <v>7</v>
      </c>
      <c r="E3971" s="3" t="s">
        <v>47</v>
      </c>
      <c r="F3971" s="3" t="s">
        <v>21</v>
      </c>
      <c r="G3971" s="3">
        <v>1</v>
      </c>
      <c r="H3971" s="3" t="s">
        <v>9</v>
      </c>
      <c r="I3971" s="3" t="s">
        <v>37</v>
      </c>
      <c r="J3971" s="3">
        <v>402</v>
      </c>
      <c r="K3971" s="3">
        <v>47</v>
      </c>
      <c r="L3971" s="3">
        <v>0</v>
      </c>
      <c r="M3971" s="4">
        <f>PI()*(K3971/2)^2/1000+PI()*(L3971/2)^2/1000</f>
        <v>1.7349445429449633</v>
      </c>
      <c r="N3971" s="33">
        <v>0</v>
      </c>
      <c r="O3971" s="3">
        <v>11</v>
      </c>
      <c r="P3971" s="3">
        <v>1.5389999999999999</v>
      </c>
      <c r="Q3971" s="3">
        <v>1.867</v>
      </c>
      <c r="R3971" s="3">
        <v>1.81</v>
      </c>
      <c r="S3971" s="6">
        <v>0</v>
      </c>
      <c r="T3971" s="6">
        <f>R3971-S3971</f>
        <v>1.81</v>
      </c>
      <c r="U3971" s="3">
        <v>1.81</v>
      </c>
      <c r="V3971" s="6">
        <f>U3971-S3971</f>
        <v>1.81</v>
      </c>
      <c r="W3971" s="6">
        <f>100 - (1 - (((U3971-T3971)/U3971)+(S3971/T3971)))*100</f>
        <v>0</v>
      </c>
      <c r="X3971" s="23">
        <v>2.0489999999999999</v>
      </c>
      <c r="Y3971" s="13">
        <f>(X3971-U3971)/U3971*100</f>
        <v>13.204419889502756</v>
      </c>
      <c r="Z3971" s="14">
        <f>IF(W3971&gt;10,"NA",Y3971)</f>
        <v>13.204419889502756</v>
      </c>
    </row>
    <row r="3972" spans="1:26" ht="19" x14ac:dyDescent="0.25">
      <c r="A3972" s="23">
        <v>3971</v>
      </c>
      <c r="B3972" s="5" t="s">
        <v>25</v>
      </c>
      <c r="C3972" s="3" t="s">
        <v>7</v>
      </c>
      <c r="D3972" s="3" t="s">
        <v>7</v>
      </c>
      <c r="E3972" s="3" t="s">
        <v>47</v>
      </c>
      <c r="F3972" s="3" t="s">
        <v>21</v>
      </c>
      <c r="G3972" s="3">
        <v>1</v>
      </c>
      <c r="H3972" s="3" t="s">
        <v>17</v>
      </c>
      <c r="I3972" s="3" t="s">
        <v>37</v>
      </c>
      <c r="J3972" s="3">
        <v>402</v>
      </c>
      <c r="K3972" s="3">
        <v>47</v>
      </c>
      <c r="L3972" s="3">
        <v>0</v>
      </c>
      <c r="M3972" s="4">
        <f>PI()*(K3972/2)^2/1000+PI()*(L3972/2)^2/1000</f>
        <v>1.7349445429449633</v>
      </c>
      <c r="N3972" s="33">
        <v>0</v>
      </c>
      <c r="O3972" s="3">
        <v>1</v>
      </c>
      <c r="P3972" s="6">
        <v>2.4289999999999998</v>
      </c>
      <c r="Q3972" s="3">
        <v>3.238</v>
      </c>
      <c r="R3972" s="3">
        <v>3.1389999999999998</v>
      </c>
      <c r="S3972" s="6">
        <v>2.9000000000000001E-2</v>
      </c>
      <c r="T3972" s="6">
        <f>R3972-S3972</f>
        <v>3.11</v>
      </c>
      <c r="U3972" s="3">
        <v>3.3780000000000001</v>
      </c>
      <c r="V3972" s="6">
        <f>U3972-S3972</f>
        <v>3.3490000000000002</v>
      </c>
      <c r="W3972" s="6">
        <f>100 - (1 - (((U3972-T3972)/U3972)+(S3972/T3972)))*100</f>
        <v>8.8661644573645617</v>
      </c>
      <c r="X3972" s="23">
        <v>3.516</v>
      </c>
      <c r="Y3972" s="13">
        <f>(X3972-U3972)/U3972*100</f>
        <v>4.0852575488454672</v>
      </c>
      <c r="Z3972" s="14">
        <f>IF(W3972&gt;10,"NA",Y3972)</f>
        <v>4.0852575488454672</v>
      </c>
    </row>
    <row r="3973" spans="1:26" ht="19" x14ac:dyDescent="0.25">
      <c r="A3973" s="23">
        <v>3972</v>
      </c>
      <c r="B3973" s="5" t="s">
        <v>25</v>
      </c>
      <c r="C3973" s="3" t="s">
        <v>7</v>
      </c>
      <c r="D3973" s="3" t="s">
        <v>7</v>
      </c>
      <c r="E3973" s="3" t="s">
        <v>47</v>
      </c>
      <c r="F3973" s="3" t="s">
        <v>21</v>
      </c>
      <c r="G3973" s="3">
        <v>1</v>
      </c>
      <c r="H3973" s="3" t="s">
        <v>17</v>
      </c>
      <c r="I3973" s="3" t="s">
        <v>37</v>
      </c>
      <c r="J3973" s="3">
        <v>402</v>
      </c>
      <c r="K3973" s="3">
        <v>47</v>
      </c>
      <c r="L3973" s="3">
        <v>0</v>
      </c>
      <c r="M3973" s="4">
        <f>PI()*(K3973/2)^2/1000+PI()*(L3973/2)^2/1000</f>
        <v>1.7349445429449633</v>
      </c>
      <c r="N3973" s="33">
        <v>0</v>
      </c>
      <c r="O3973" s="3">
        <v>2</v>
      </c>
      <c r="P3973" s="6">
        <v>2.6110000000000002</v>
      </c>
      <c r="Q3973" s="3">
        <v>3.8540000000000001</v>
      </c>
      <c r="R3973" s="3">
        <v>3.8279999999999998</v>
      </c>
      <c r="S3973" s="6">
        <v>0</v>
      </c>
      <c r="T3973" s="6">
        <f>R3973-S3973</f>
        <v>3.8279999999999998</v>
      </c>
      <c r="U3973" s="3">
        <v>3.8279999999999998</v>
      </c>
      <c r="V3973" s="6">
        <f>U3973-S3973</f>
        <v>3.8279999999999998</v>
      </c>
      <c r="W3973" s="6">
        <f>100 - (1 - (((U3973-T3973)/U3973)+(S3973/T3973)))*100</f>
        <v>0</v>
      </c>
      <c r="X3973" s="23">
        <v>4.0190000000000001</v>
      </c>
      <c r="Y3973" s="13">
        <f>(X3973-U3973)/U3973*100</f>
        <v>4.989550679205859</v>
      </c>
      <c r="Z3973" s="14">
        <f>IF(W3973&gt;10,"NA",Y3973)</f>
        <v>4.989550679205859</v>
      </c>
    </row>
    <row r="3974" spans="1:26" ht="19" x14ac:dyDescent="0.25">
      <c r="A3974" s="23">
        <v>3973</v>
      </c>
      <c r="B3974" s="5" t="s">
        <v>25</v>
      </c>
      <c r="C3974" s="3" t="s">
        <v>7</v>
      </c>
      <c r="D3974" s="3" t="s">
        <v>7</v>
      </c>
      <c r="E3974" s="3" t="s">
        <v>47</v>
      </c>
      <c r="F3974" s="3" t="s">
        <v>21</v>
      </c>
      <c r="G3974" s="3">
        <v>1</v>
      </c>
      <c r="H3974" s="3" t="s">
        <v>17</v>
      </c>
      <c r="I3974" s="3" t="s">
        <v>37</v>
      </c>
      <c r="J3974" s="3">
        <v>402</v>
      </c>
      <c r="K3974" s="3">
        <v>47</v>
      </c>
      <c r="L3974" s="3">
        <v>0</v>
      </c>
      <c r="M3974" s="4">
        <f>PI()*(K3974/2)^2/1000+PI()*(L3974/2)^2/1000</f>
        <v>1.7349445429449633</v>
      </c>
      <c r="N3974" s="33">
        <v>0</v>
      </c>
      <c r="O3974" s="3">
        <v>3</v>
      </c>
      <c r="P3974" s="6">
        <v>3.2170000000000001</v>
      </c>
      <c r="Q3974" s="3">
        <v>5.2969999999999997</v>
      </c>
      <c r="R3974" s="3">
        <v>5.2969999999999997</v>
      </c>
      <c r="S3974" s="6">
        <v>0</v>
      </c>
      <c r="T3974" s="6">
        <f>R3974-S3974</f>
        <v>5.2969999999999997</v>
      </c>
      <c r="U3974" s="3">
        <v>5.6050000000000004</v>
      </c>
      <c r="V3974" s="6">
        <f>U3974-S3974</f>
        <v>5.6050000000000004</v>
      </c>
      <c r="W3974" s="6">
        <f>100 - (1 - (((U3974-T3974)/U3974)+(S3974/T3974)))*100</f>
        <v>5.4950936663693284</v>
      </c>
      <c r="X3974" s="23">
        <v>5.8730000000000002</v>
      </c>
      <c r="Y3974" s="13">
        <f>(X3974-U3974)/U3974*100</f>
        <v>4.7814451382693983</v>
      </c>
      <c r="Z3974" s="14">
        <f>IF(W3974&gt;10,"NA",Y3974)</f>
        <v>4.7814451382693983</v>
      </c>
    </row>
    <row r="3975" spans="1:26" ht="19" x14ac:dyDescent="0.25">
      <c r="A3975" s="23">
        <v>3974</v>
      </c>
      <c r="B3975" s="5" t="s">
        <v>25</v>
      </c>
      <c r="C3975" s="3" t="s">
        <v>7</v>
      </c>
      <c r="D3975" s="3" t="s">
        <v>7</v>
      </c>
      <c r="E3975" s="3" t="s">
        <v>47</v>
      </c>
      <c r="F3975" s="3" t="s">
        <v>21</v>
      </c>
      <c r="G3975" s="3">
        <v>1</v>
      </c>
      <c r="H3975" s="3" t="s">
        <v>17</v>
      </c>
      <c r="I3975" s="3" t="s">
        <v>37</v>
      </c>
      <c r="J3975" s="3">
        <v>402</v>
      </c>
      <c r="K3975" s="3">
        <v>47</v>
      </c>
      <c r="L3975" s="3">
        <v>0</v>
      </c>
      <c r="M3975" s="4">
        <f>PI()*(K3975/2)^2/1000+PI()*(L3975/2)^2/1000</f>
        <v>1.7349445429449633</v>
      </c>
      <c r="N3975" s="33">
        <v>0</v>
      </c>
      <c r="O3975" s="3">
        <v>4</v>
      </c>
      <c r="P3975" s="6">
        <v>4.2779999999999996</v>
      </c>
      <c r="Q3975" s="3">
        <v>11.316000000000001</v>
      </c>
      <c r="R3975" s="3">
        <v>11.246</v>
      </c>
      <c r="S3975" s="6">
        <v>0</v>
      </c>
      <c r="T3975" s="6">
        <f>R3975-S3975</f>
        <v>11.246</v>
      </c>
      <c r="U3975" s="3">
        <v>11.246</v>
      </c>
      <c r="V3975" s="6">
        <f>U3975-S3975</f>
        <v>11.246</v>
      </c>
      <c r="W3975" s="6">
        <f>100 - (1 - (((U3975-T3975)/U3975)+(S3975/T3975)))*100</f>
        <v>0</v>
      </c>
      <c r="X3975" s="23">
        <v>12.212999999999999</v>
      </c>
      <c r="Y3975" s="13">
        <f>(X3975-U3975)/U3975*100</f>
        <v>8.5986128401209196</v>
      </c>
      <c r="Z3975" s="14">
        <f>IF(W3975&gt;10,"NA",Y3975)</f>
        <v>8.5986128401209196</v>
      </c>
    </row>
    <row r="3976" spans="1:26" ht="19" x14ac:dyDescent="0.25">
      <c r="A3976" s="23">
        <v>3975</v>
      </c>
      <c r="B3976" s="5" t="s">
        <v>25</v>
      </c>
      <c r="C3976" s="3" t="s">
        <v>7</v>
      </c>
      <c r="D3976" s="3" t="s">
        <v>7</v>
      </c>
      <c r="E3976" s="3" t="s">
        <v>47</v>
      </c>
      <c r="F3976" s="3" t="s">
        <v>21</v>
      </c>
      <c r="G3976" s="3">
        <v>1</v>
      </c>
      <c r="H3976" s="3" t="s">
        <v>17</v>
      </c>
      <c r="I3976" s="3" t="s">
        <v>37</v>
      </c>
      <c r="J3976" s="3">
        <v>402</v>
      </c>
      <c r="K3976" s="3">
        <v>47</v>
      </c>
      <c r="L3976" s="3">
        <v>0</v>
      </c>
      <c r="M3976" s="4">
        <f>PI()*(K3976/2)^2/1000+PI()*(L3976/2)^2/1000</f>
        <v>1.7349445429449633</v>
      </c>
      <c r="N3976" s="33">
        <v>0</v>
      </c>
      <c r="O3976" s="3">
        <v>5</v>
      </c>
      <c r="P3976" s="6">
        <v>3.2919999999999998</v>
      </c>
      <c r="Q3976" s="3">
        <v>7.0990000000000002</v>
      </c>
      <c r="R3976" s="3">
        <v>7.0990000000000002</v>
      </c>
      <c r="S3976" s="6">
        <v>0</v>
      </c>
      <c r="T3976" s="6">
        <f>R3976-S3976</f>
        <v>7.0990000000000002</v>
      </c>
      <c r="U3976" s="3">
        <v>7.0990000000000002</v>
      </c>
      <c r="V3976" s="6">
        <f>U3976-S3976</f>
        <v>7.0990000000000002</v>
      </c>
      <c r="W3976" s="6">
        <f>100 - (1 - (((U3976-T3976)/U3976)+(S3976/T3976)))*100</f>
        <v>0</v>
      </c>
      <c r="X3976" s="23">
        <v>7.649</v>
      </c>
      <c r="Y3976" s="13">
        <f>(X3976-U3976)/U3976*100</f>
        <v>7.7475700802929968</v>
      </c>
      <c r="Z3976" s="14">
        <f>IF(W3976&gt;10,"NA",Y3976)</f>
        <v>7.7475700802929968</v>
      </c>
    </row>
    <row r="3977" spans="1:26" ht="19" x14ac:dyDescent="0.25">
      <c r="A3977" s="23">
        <v>3976</v>
      </c>
      <c r="B3977" s="5" t="s">
        <v>25</v>
      </c>
      <c r="C3977" s="3" t="s">
        <v>7</v>
      </c>
      <c r="D3977" s="3" t="s">
        <v>7</v>
      </c>
      <c r="E3977" s="3" t="s">
        <v>47</v>
      </c>
      <c r="F3977" s="3" t="s">
        <v>21</v>
      </c>
      <c r="G3977" s="3">
        <v>1</v>
      </c>
      <c r="H3977" s="3" t="s">
        <v>17</v>
      </c>
      <c r="I3977" s="3" t="s">
        <v>37</v>
      </c>
      <c r="J3977" s="3">
        <v>402</v>
      </c>
      <c r="K3977" s="3">
        <v>47</v>
      </c>
      <c r="L3977" s="3">
        <v>0</v>
      </c>
      <c r="M3977" s="4">
        <f>PI()*(K3977/2)^2/1000+PI()*(L3977/2)^2/1000</f>
        <v>1.7349445429449633</v>
      </c>
      <c r="N3977" s="33">
        <v>0</v>
      </c>
      <c r="O3977" s="3">
        <v>6</v>
      </c>
      <c r="P3977" s="6">
        <v>4.1539999999999999</v>
      </c>
      <c r="Q3977" s="3">
        <v>10.522</v>
      </c>
      <c r="R3977" s="3">
        <v>10.465999999999999</v>
      </c>
      <c r="S3977" s="6">
        <v>0</v>
      </c>
      <c r="T3977" s="6">
        <f>R3977-S3977</f>
        <v>10.465999999999999</v>
      </c>
      <c r="U3977" s="3">
        <v>10.465999999999999</v>
      </c>
      <c r="V3977" s="6">
        <f>U3977-S3977</f>
        <v>10.465999999999999</v>
      </c>
      <c r="W3977" s="6">
        <f>100 - (1 - (((U3977-T3977)/U3977)+(S3977/T3977)))*100</f>
        <v>0</v>
      </c>
      <c r="X3977" s="23">
        <v>11.23</v>
      </c>
      <c r="Y3977" s="13">
        <f>(X3977-U3977)/U3977*100</f>
        <v>7.2998280145232295</v>
      </c>
      <c r="Z3977" s="14">
        <f>IF(W3977&gt;10,"NA",Y3977)</f>
        <v>7.2998280145232295</v>
      </c>
    </row>
    <row r="3978" spans="1:26" ht="19" x14ac:dyDescent="0.25">
      <c r="A3978" s="23">
        <v>3977</v>
      </c>
      <c r="B3978" s="5" t="s">
        <v>25</v>
      </c>
      <c r="C3978" s="3" t="s">
        <v>7</v>
      </c>
      <c r="D3978" s="3" t="s">
        <v>7</v>
      </c>
      <c r="E3978" s="3" t="s">
        <v>47</v>
      </c>
      <c r="F3978" s="3" t="s">
        <v>21</v>
      </c>
      <c r="G3978" s="3">
        <v>1</v>
      </c>
      <c r="H3978" s="3" t="s">
        <v>17</v>
      </c>
      <c r="I3978" s="3" t="s">
        <v>37</v>
      </c>
      <c r="J3978" s="3">
        <v>402</v>
      </c>
      <c r="K3978" s="3">
        <v>47</v>
      </c>
      <c r="L3978" s="3">
        <v>0</v>
      </c>
      <c r="M3978" s="4">
        <f>PI()*(K3978/2)^2/1000+PI()*(L3978/2)^2/1000</f>
        <v>1.7349445429449633</v>
      </c>
      <c r="N3978" s="33">
        <v>0</v>
      </c>
      <c r="O3978" s="3">
        <v>7</v>
      </c>
      <c r="P3978" s="6">
        <v>2.4239999999999999</v>
      </c>
      <c r="Q3978" s="3">
        <v>3.048</v>
      </c>
      <c r="R3978" s="3">
        <v>2.9870000000000001</v>
      </c>
      <c r="S3978" s="6">
        <v>0</v>
      </c>
      <c r="T3978" s="6">
        <f>R3978-S3978</f>
        <v>2.9870000000000001</v>
      </c>
      <c r="U3978" s="3">
        <v>3.6429999999999998</v>
      </c>
      <c r="V3978" s="6">
        <f>U3978-S3978</f>
        <v>3.6429999999999998</v>
      </c>
      <c r="W3978" s="6">
        <f>100 - (1 - (((U3978-T3978)/U3978)+(S3978/T3978)))*100</f>
        <v>18.007136975020572</v>
      </c>
      <c r="X3978" s="23">
        <v>3.69</v>
      </c>
      <c r="Y3978" s="13">
        <f>(X3978-U3978)/U3978*100</f>
        <v>1.2901454844908087</v>
      </c>
      <c r="Z3978" s="14" t="str">
        <f>IF(W3978&gt;10,"NA",Y3978)</f>
        <v>NA</v>
      </c>
    </row>
    <row r="3979" spans="1:26" ht="19" x14ac:dyDescent="0.25">
      <c r="A3979" s="23">
        <v>3978</v>
      </c>
      <c r="B3979" s="5" t="s">
        <v>25</v>
      </c>
      <c r="C3979" s="3" t="s">
        <v>7</v>
      </c>
      <c r="D3979" s="3" t="s">
        <v>7</v>
      </c>
      <c r="E3979" s="3" t="s">
        <v>47</v>
      </c>
      <c r="F3979" s="3" t="s">
        <v>21</v>
      </c>
      <c r="G3979" s="3">
        <v>2</v>
      </c>
      <c r="H3979" s="3" t="s">
        <v>9</v>
      </c>
      <c r="I3979" s="3" t="s">
        <v>37</v>
      </c>
      <c r="J3979" s="3">
        <v>403</v>
      </c>
      <c r="K3979" s="3">
        <v>70</v>
      </c>
      <c r="L3979" s="3">
        <v>0</v>
      </c>
      <c r="M3979" s="4">
        <f>PI()*(K3979/2)^2/1000+PI()*(L3979/2)^2/1000</f>
        <v>3.8484510006474966</v>
      </c>
      <c r="N3979" s="33">
        <v>0</v>
      </c>
      <c r="O3979" s="3">
        <v>1</v>
      </c>
      <c r="P3979" s="3">
        <v>1.8360000000000001</v>
      </c>
      <c r="Q3979" s="6">
        <v>2.343</v>
      </c>
      <c r="R3979" s="6">
        <v>2.2999999999999998</v>
      </c>
      <c r="S3979" s="6">
        <v>0</v>
      </c>
      <c r="T3979" s="6">
        <f>R3979-S3979</f>
        <v>2.2999999999999998</v>
      </c>
      <c r="U3979" s="6">
        <v>2.2999999999999998</v>
      </c>
      <c r="V3979" s="6">
        <f>U3979-S3979</f>
        <v>2.2999999999999998</v>
      </c>
      <c r="W3979" s="6">
        <f>100 - (1 - (((U3979-T3979)/U3979)+(S3979/T3979)))*100</f>
        <v>0</v>
      </c>
      <c r="X3979" s="13">
        <v>2.597</v>
      </c>
      <c r="Y3979" s="13">
        <f>(X3979-U3979)/U3979*100</f>
        <v>12.913043478260878</v>
      </c>
      <c r="Z3979" s="14">
        <f>IF(W3979&gt;10,"NA",Y3979)</f>
        <v>12.913043478260878</v>
      </c>
    </row>
    <row r="3980" spans="1:26" ht="19" x14ac:dyDescent="0.25">
      <c r="A3980" s="23">
        <v>3979</v>
      </c>
      <c r="B3980" s="5" t="s">
        <v>25</v>
      </c>
      <c r="C3980" s="3" t="s">
        <v>7</v>
      </c>
      <c r="D3980" s="3" t="s">
        <v>7</v>
      </c>
      <c r="E3980" s="3" t="s">
        <v>47</v>
      </c>
      <c r="F3980" s="3" t="s">
        <v>21</v>
      </c>
      <c r="G3980" s="3">
        <v>2</v>
      </c>
      <c r="H3980" s="3" t="s">
        <v>9</v>
      </c>
      <c r="I3980" s="3" t="s">
        <v>37</v>
      </c>
      <c r="J3980" s="3">
        <v>403</v>
      </c>
      <c r="K3980" s="3">
        <v>70</v>
      </c>
      <c r="L3980" s="3">
        <v>0</v>
      </c>
      <c r="M3980" s="4">
        <f>PI()*(K3980/2)^2/1000+PI()*(L3980/2)^2/1000</f>
        <v>3.8484510006474966</v>
      </c>
      <c r="N3980" s="33">
        <v>0</v>
      </c>
      <c r="O3980" s="3">
        <v>2</v>
      </c>
      <c r="P3980" s="3">
        <v>2.4689999999999999</v>
      </c>
      <c r="Q3980" s="6">
        <v>4.21</v>
      </c>
      <c r="R3980" s="6">
        <v>4.21</v>
      </c>
      <c r="S3980" s="6">
        <v>0</v>
      </c>
      <c r="T3980" s="6">
        <f>R3980-S3980</f>
        <v>4.21</v>
      </c>
      <c r="U3980" s="6">
        <v>4.21</v>
      </c>
      <c r="V3980" s="6">
        <f>U3980-S3980</f>
        <v>4.21</v>
      </c>
      <c r="W3980" s="6">
        <f>100 - (1 - (((U3980-T3980)/U3980)+(S3980/T3980)))*100</f>
        <v>0</v>
      </c>
      <c r="X3980" s="13">
        <v>4.673</v>
      </c>
      <c r="Y3980" s="13">
        <f>(X3980-U3980)/U3980*100</f>
        <v>10.997624703087888</v>
      </c>
      <c r="Z3980" s="14">
        <f>IF(W3980&gt;10,"NA",Y3980)</f>
        <v>10.997624703087888</v>
      </c>
    </row>
    <row r="3981" spans="1:26" ht="19" x14ac:dyDescent="0.25">
      <c r="A3981" s="23">
        <v>3980</v>
      </c>
      <c r="B3981" s="5" t="s">
        <v>25</v>
      </c>
      <c r="C3981" s="3" t="s">
        <v>7</v>
      </c>
      <c r="D3981" s="3" t="s">
        <v>7</v>
      </c>
      <c r="E3981" s="3" t="s">
        <v>47</v>
      </c>
      <c r="F3981" s="3" t="s">
        <v>21</v>
      </c>
      <c r="G3981" s="3">
        <v>2</v>
      </c>
      <c r="H3981" s="3" t="s">
        <v>9</v>
      </c>
      <c r="I3981" s="3" t="s">
        <v>37</v>
      </c>
      <c r="J3981" s="3">
        <v>403</v>
      </c>
      <c r="K3981" s="3">
        <v>70</v>
      </c>
      <c r="L3981" s="3">
        <v>0</v>
      </c>
      <c r="M3981" s="4">
        <f>PI()*(K3981/2)^2/1000+PI()*(L3981/2)^2/1000</f>
        <v>3.8484510006474966</v>
      </c>
      <c r="N3981" s="33">
        <v>0</v>
      </c>
      <c r="O3981" s="3">
        <v>3</v>
      </c>
      <c r="P3981" s="3" t="s">
        <v>13</v>
      </c>
      <c r="Q3981" s="6">
        <v>2.5640000000000001</v>
      </c>
      <c r="R3981" s="6">
        <v>2.536</v>
      </c>
      <c r="S3981" s="6">
        <v>0</v>
      </c>
      <c r="T3981" s="6">
        <f>R3981-S3981</f>
        <v>2.536</v>
      </c>
      <c r="U3981" s="6">
        <v>3.2349999999999999</v>
      </c>
      <c r="V3981" s="6">
        <f>U3981-S3981</f>
        <v>3.2349999999999999</v>
      </c>
      <c r="W3981" s="6">
        <f>100 - (1 - (((U3981-T3981)/U3981)+(S3981/T3981)))*100</f>
        <v>21.607418856259656</v>
      </c>
      <c r="X3981" s="13">
        <v>3.5579999999999998</v>
      </c>
      <c r="Y3981" s="13">
        <f>(X3981-U3981)/U3981*100</f>
        <v>9.9845440494590409</v>
      </c>
      <c r="Z3981" s="14" t="str">
        <f>IF(W3981&gt;10,"NA",Y3981)</f>
        <v>NA</v>
      </c>
    </row>
    <row r="3982" spans="1:26" ht="19" x14ac:dyDescent="0.25">
      <c r="A3982" s="23">
        <v>3981</v>
      </c>
      <c r="B3982" s="5" t="s">
        <v>25</v>
      </c>
      <c r="C3982" s="3" t="s">
        <v>7</v>
      </c>
      <c r="D3982" s="3" t="s">
        <v>7</v>
      </c>
      <c r="E3982" s="3" t="s">
        <v>47</v>
      </c>
      <c r="F3982" s="3" t="s">
        <v>21</v>
      </c>
      <c r="G3982" s="3">
        <v>2</v>
      </c>
      <c r="H3982" s="3" t="s">
        <v>9</v>
      </c>
      <c r="I3982" s="3" t="s">
        <v>37</v>
      </c>
      <c r="J3982" s="3">
        <v>403</v>
      </c>
      <c r="K3982" s="3">
        <v>70</v>
      </c>
      <c r="L3982" s="3">
        <v>0</v>
      </c>
      <c r="M3982" s="4">
        <f>PI()*(K3982/2)^2/1000+PI()*(L3982/2)^2/1000</f>
        <v>3.8484510006474966</v>
      </c>
      <c r="N3982" s="33">
        <v>0</v>
      </c>
      <c r="O3982" s="3">
        <v>4</v>
      </c>
      <c r="P3982" s="3">
        <v>1.6060000000000001</v>
      </c>
      <c r="Q3982" s="6">
        <v>1.37</v>
      </c>
      <c r="R3982" s="6">
        <v>1.3480000000000001</v>
      </c>
      <c r="S3982" s="6">
        <v>0</v>
      </c>
      <c r="T3982" s="6">
        <f>R3982-S3982</f>
        <v>1.3480000000000001</v>
      </c>
      <c r="U3982" s="6">
        <v>1.3979999999999999</v>
      </c>
      <c r="V3982" s="6">
        <f>U3982-S3982</f>
        <v>1.3979999999999999</v>
      </c>
      <c r="W3982" s="6">
        <f>100 - (1 - (((U3982-T3982)/U3982)+(S3982/T3982)))*100</f>
        <v>3.5765379113018412</v>
      </c>
      <c r="X3982" s="13">
        <v>1.5229999999999999</v>
      </c>
      <c r="Y3982" s="13">
        <f>(X3982-U3982)/U3982*100</f>
        <v>8.9413447782546509</v>
      </c>
      <c r="Z3982" s="14">
        <f>IF(W3982&gt;10,"NA",Y3982)</f>
        <v>8.9413447782546509</v>
      </c>
    </row>
    <row r="3983" spans="1:26" ht="19" x14ac:dyDescent="0.25">
      <c r="A3983" s="23">
        <v>3982</v>
      </c>
      <c r="B3983" s="5" t="s">
        <v>25</v>
      </c>
      <c r="C3983" s="3" t="s">
        <v>7</v>
      </c>
      <c r="D3983" s="3" t="s">
        <v>7</v>
      </c>
      <c r="E3983" s="3" t="s">
        <v>47</v>
      </c>
      <c r="F3983" s="3" t="s">
        <v>21</v>
      </c>
      <c r="G3983" s="3">
        <v>2</v>
      </c>
      <c r="H3983" s="3" t="s">
        <v>9</v>
      </c>
      <c r="I3983" s="3" t="s">
        <v>37</v>
      </c>
      <c r="J3983" s="3">
        <v>403</v>
      </c>
      <c r="K3983" s="3">
        <v>70</v>
      </c>
      <c r="L3983" s="3">
        <v>0</v>
      </c>
      <c r="M3983" s="4">
        <f>PI()*(K3983/2)^2/1000+PI()*(L3983/2)^2/1000</f>
        <v>3.8484510006474966</v>
      </c>
      <c r="N3983" s="33">
        <v>0</v>
      </c>
      <c r="O3983" s="3">
        <v>5</v>
      </c>
      <c r="P3983" s="3">
        <v>2.3679999999999999</v>
      </c>
      <c r="Q3983" s="6">
        <v>3.6429999999999998</v>
      </c>
      <c r="R3983" s="6">
        <v>3.6070000000000002</v>
      </c>
      <c r="S3983" s="6">
        <v>0</v>
      </c>
      <c r="T3983" s="6">
        <f>R3983-S3983</f>
        <v>3.6070000000000002</v>
      </c>
      <c r="U3983" s="6">
        <v>3.629</v>
      </c>
      <c r="V3983" s="6">
        <f>U3983-S3983</f>
        <v>3.629</v>
      </c>
      <c r="W3983" s="6">
        <f>100 - (1 - (((U3983-T3983)/U3983)+(S3983/T3983)))*100</f>
        <v>0.60622761091208588</v>
      </c>
      <c r="X3983" s="13">
        <v>4.085</v>
      </c>
      <c r="Y3983" s="13">
        <f>(X3983-U3983)/U3983*100</f>
        <v>12.56544502617801</v>
      </c>
      <c r="Z3983" s="14">
        <f>IF(W3983&gt;10,"NA",Y3983)</f>
        <v>12.56544502617801</v>
      </c>
    </row>
    <row r="3984" spans="1:26" ht="19" x14ac:dyDescent="0.25">
      <c r="A3984" s="23">
        <v>3983</v>
      </c>
      <c r="B3984" s="5" t="s">
        <v>25</v>
      </c>
      <c r="C3984" s="3" t="s">
        <v>7</v>
      </c>
      <c r="D3984" s="3" t="s">
        <v>7</v>
      </c>
      <c r="E3984" s="3" t="s">
        <v>47</v>
      </c>
      <c r="F3984" s="3" t="s">
        <v>21</v>
      </c>
      <c r="G3984" s="3">
        <v>2</v>
      </c>
      <c r="H3984" s="3" t="s">
        <v>9</v>
      </c>
      <c r="I3984" s="3" t="s">
        <v>37</v>
      </c>
      <c r="J3984" s="3">
        <v>403</v>
      </c>
      <c r="K3984" s="3">
        <v>70</v>
      </c>
      <c r="L3984" s="3">
        <v>0</v>
      </c>
      <c r="M3984" s="4">
        <f>PI()*(K3984/2)^2/1000+PI()*(L3984/2)^2/1000</f>
        <v>3.8484510006474966</v>
      </c>
      <c r="N3984" s="33">
        <v>0</v>
      </c>
      <c r="O3984" s="3">
        <v>6</v>
      </c>
      <c r="P3984" s="3">
        <v>2.78</v>
      </c>
      <c r="Q3984" s="6">
        <v>4.5609999999999999</v>
      </c>
      <c r="R3984" s="6">
        <v>4.51</v>
      </c>
      <c r="S3984" s="6">
        <v>0</v>
      </c>
      <c r="T3984" s="6">
        <f>R3984-S3984</f>
        <v>4.51</v>
      </c>
      <c r="U3984" s="6">
        <v>4.51</v>
      </c>
      <c r="V3984" s="6">
        <f>U3984-S3984</f>
        <v>4.51</v>
      </c>
      <c r="W3984" s="6">
        <f>100 - (1 - (((U3984-T3984)/U3984)+(S3984/T3984)))*100</f>
        <v>0</v>
      </c>
      <c r="X3984" s="13">
        <v>5.0960000000000001</v>
      </c>
      <c r="Y3984" s="13">
        <f>(X3984-U3984)/U3984*100</f>
        <v>12.993348115299341</v>
      </c>
      <c r="Z3984" s="14">
        <f>IF(W3984&gt;10,"NA",Y3984)</f>
        <v>12.993348115299341</v>
      </c>
    </row>
    <row r="3985" spans="1:26" ht="19" x14ac:dyDescent="0.25">
      <c r="A3985" s="23">
        <v>3984</v>
      </c>
      <c r="B3985" s="5" t="s">
        <v>25</v>
      </c>
      <c r="C3985" s="3" t="s">
        <v>7</v>
      </c>
      <c r="D3985" s="3" t="s">
        <v>7</v>
      </c>
      <c r="E3985" s="3" t="s">
        <v>47</v>
      </c>
      <c r="F3985" s="3" t="s">
        <v>21</v>
      </c>
      <c r="G3985" s="3">
        <v>2</v>
      </c>
      <c r="H3985" s="3" t="s">
        <v>9</v>
      </c>
      <c r="I3985" s="3" t="s">
        <v>37</v>
      </c>
      <c r="J3985" s="3">
        <v>403</v>
      </c>
      <c r="K3985" s="3">
        <v>70</v>
      </c>
      <c r="L3985" s="3">
        <v>0</v>
      </c>
      <c r="M3985" s="4">
        <f>PI()*(K3985/2)^2/1000+PI()*(L3985/2)^2/1000</f>
        <v>3.8484510006474966</v>
      </c>
      <c r="N3985" s="33">
        <v>0</v>
      </c>
      <c r="O3985" s="3">
        <v>7</v>
      </c>
      <c r="P3985" s="3">
        <v>2.7829999999999999</v>
      </c>
      <c r="Q3985" s="6">
        <v>4.8230000000000004</v>
      </c>
      <c r="R3985" s="6">
        <v>4.7759999999999998</v>
      </c>
      <c r="S3985" s="6">
        <v>0</v>
      </c>
      <c r="T3985" s="6">
        <f>R3985-S3985</f>
        <v>4.7759999999999998</v>
      </c>
      <c r="U3985" s="6">
        <v>4.7759999999999998</v>
      </c>
      <c r="V3985" s="6">
        <f>U3985-S3985</f>
        <v>4.7759999999999998</v>
      </c>
      <c r="W3985" s="6">
        <f>100 - (1 - (((U3985-T3985)/U3985)+(S3985/T3985)))*100</f>
        <v>0</v>
      </c>
      <c r="X3985" s="13">
        <v>5.3810000000000002</v>
      </c>
      <c r="Y3985" s="13">
        <f>(X3985-U3985)/U3985*100</f>
        <v>12.667504187604701</v>
      </c>
      <c r="Z3985" s="14">
        <f>IF(W3985&gt;10,"NA",Y3985)</f>
        <v>12.667504187604701</v>
      </c>
    </row>
    <row r="3986" spans="1:26" ht="19" x14ac:dyDescent="0.25">
      <c r="A3986" s="23">
        <v>3985</v>
      </c>
      <c r="B3986" s="5" t="s">
        <v>25</v>
      </c>
      <c r="C3986" s="3" t="s">
        <v>7</v>
      </c>
      <c r="D3986" s="3" t="s">
        <v>7</v>
      </c>
      <c r="E3986" s="3" t="s">
        <v>47</v>
      </c>
      <c r="F3986" s="3" t="s">
        <v>21</v>
      </c>
      <c r="G3986" s="3">
        <v>2</v>
      </c>
      <c r="H3986" s="3" t="s">
        <v>9</v>
      </c>
      <c r="I3986" s="3" t="s">
        <v>37</v>
      </c>
      <c r="J3986" s="3">
        <v>403</v>
      </c>
      <c r="K3986" s="3">
        <v>70</v>
      </c>
      <c r="L3986" s="3">
        <v>0</v>
      </c>
      <c r="M3986" s="4">
        <f>PI()*(K3986/2)^2/1000+PI()*(L3986/2)^2/1000</f>
        <v>3.8484510006474966</v>
      </c>
      <c r="N3986" s="33">
        <v>0</v>
      </c>
      <c r="O3986" s="3">
        <v>8</v>
      </c>
      <c r="P3986" s="3">
        <v>2.3090000000000002</v>
      </c>
      <c r="Q3986" s="6">
        <v>2.7930000000000001</v>
      </c>
      <c r="R3986" s="6">
        <v>2.7429999999999999</v>
      </c>
      <c r="S3986" s="6">
        <v>0</v>
      </c>
      <c r="T3986" s="6">
        <f>R3986-S3986</f>
        <v>2.7429999999999999</v>
      </c>
      <c r="U3986" s="6">
        <v>2.7429999999999999</v>
      </c>
      <c r="V3986" s="6">
        <f>U3986-S3986</f>
        <v>2.7429999999999999</v>
      </c>
      <c r="W3986" s="6">
        <f>100 - (1 - (((U3986-T3986)/U3986)+(S3986/T3986)))*100</f>
        <v>0</v>
      </c>
      <c r="X3986" s="13">
        <v>3.1230000000000002</v>
      </c>
      <c r="Y3986" s="13">
        <f>(X3986-U3986)/U3986*100</f>
        <v>13.853445133066</v>
      </c>
      <c r="Z3986" s="14">
        <f>IF(W3986&gt;10,"NA",Y3986)</f>
        <v>13.853445133066</v>
      </c>
    </row>
    <row r="3987" spans="1:26" ht="19" x14ac:dyDescent="0.25">
      <c r="A3987" s="23">
        <v>3986</v>
      </c>
      <c r="B3987" s="5" t="s">
        <v>25</v>
      </c>
      <c r="C3987" s="3" t="s">
        <v>7</v>
      </c>
      <c r="D3987" s="3" t="s">
        <v>7</v>
      </c>
      <c r="E3987" s="3" t="s">
        <v>47</v>
      </c>
      <c r="F3987" s="3" t="s">
        <v>21</v>
      </c>
      <c r="G3987" s="3">
        <v>2</v>
      </c>
      <c r="H3987" s="3" t="s">
        <v>17</v>
      </c>
      <c r="I3987" s="3" t="s">
        <v>37</v>
      </c>
      <c r="J3987" s="3">
        <v>403</v>
      </c>
      <c r="K3987" s="3">
        <v>70</v>
      </c>
      <c r="L3987" s="3">
        <v>0</v>
      </c>
      <c r="M3987" s="4">
        <f>PI()*(K3987/2)^2/1000+PI()*(L3987/2)^2/1000</f>
        <v>3.8484510006474966</v>
      </c>
      <c r="N3987" s="33">
        <v>0</v>
      </c>
      <c r="O3987" s="3">
        <v>1</v>
      </c>
      <c r="P3987" s="6">
        <v>3.3410000000000002</v>
      </c>
      <c r="Q3987" s="6">
        <v>6.9459999999999997</v>
      </c>
      <c r="R3987" s="6">
        <v>6.9109999999999996</v>
      </c>
      <c r="S3987" s="6">
        <v>0</v>
      </c>
      <c r="T3987" s="6">
        <f>R3987-S3987</f>
        <v>6.9109999999999996</v>
      </c>
      <c r="U3987" s="6">
        <v>6.9109999999999996</v>
      </c>
      <c r="V3987" s="6">
        <f>U3987-S3987</f>
        <v>6.9109999999999996</v>
      </c>
      <c r="W3987" s="6">
        <f>100 - (1 - (((U3987-T3987)/U3987)+(S3987/T3987)))*100</f>
        <v>0</v>
      </c>
      <c r="X3987" s="13">
        <v>7.5019999999999998</v>
      </c>
      <c r="Y3987" s="13">
        <f>(X3987-U3987)/U3987*100</f>
        <v>8.5515844306178597</v>
      </c>
      <c r="Z3987" s="14">
        <f>IF(W3987&gt;10,"NA",Y3987)</f>
        <v>8.5515844306178597</v>
      </c>
    </row>
    <row r="3988" spans="1:26" ht="19" x14ac:dyDescent="0.25">
      <c r="A3988" s="23">
        <v>3987</v>
      </c>
      <c r="B3988" s="5" t="s">
        <v>25</v>
      </c>
      <c r="C3988" s="3" t="s">
        <v>7</v>
      </c>
      <c r="D3988" s="3" t="s">
        <v>7</v>
      </c>
      <c r="E3988" s="3" t="s">
        <v>47</v>
      </c>
      <c r="F3988" s="3" t="s">
        <v>21</v>
      </c>
      <c r="G3988" s="3">
        <v>2</v>
      </c>
      <c r="H3988" s="3" t="s">
        <v>17</v>
      </c>
      <c r="I3988" s="3" t="s">
        <v>37</v>
      </c>
      <c r="J3988" s="3">
        <v>403</v>
      </c>
      <c r="K3988" s="3">
        <v>70</v>
      </c>
      <c r="L3988" s="3">
        <v>0</v>
      </c>
      <c r="M3988" s="4">
        <f>PI()*(K3988/2)^2/1000+PI()*(L3988/2)^2/1000</f>
        <v>3.8484510006474966</v>
      </c>
      <c r="N3988" s="33">
        <v>0</v>
      </c>
      <c r="O3988" s="3">
        <v>2</v>
      </c>
      <c r="P3988" s="6">
        <v>2.6869999999999998</v>
      </c>
      <c r="Q3988" s="6">
        <v>4.3860000000000001</v>
      </c>
      <c r="R3988" s="6">
        <v>4.3449999999999998</v>
      </c>
      <c r="S3988" s="6">
        <v>0</v>
      </c>
      <c r="T3988" s="6">
        <f>R3988-S3988</f>
        <v>4.3449999999999998</v>
      </c>
      <c r="U3988" s="6">
        <v>4.4109999999999996</v>
      </c>
      <c r="V3988" s="6">
        <f>U3988-S3988</f>
        <v>4.4109999999999996</v>
      </c>
      <c r="W3988" s="6">
        <f>100 - (1 - (((U3988-T3988)/U3988)+(S3988/T3988)))*100</f>
        <v>1.4962593516209495</v>
      </c>
      <c r="X3988" s="13">
        <v>4.6740000000000004</v>
      </c>
      <c r="Y3988" s="13">
        <f>(X3988-U3988)/U3988*100</f>
        <v>5.9623668102471283</v>
      </c>
      <c r="Z3988" s="14">
        <f>IF(W3988&gt;10,"NA",Y3988)</f>
        <v>5.9623668102471283</v>
      </c>
    </row>
    <row r="3989" spans="1:26" ht="19" x14ac:dyDescent="0.25">
      <c r="A3989" s="23">
        <v>3988</v>
      </c>
      <c r="B3989" s="5" t="s">
        <v>25</v>
      </c>
      <c r="C3989" s="3" t="s">
        <v>7</v>
      </c>
      <c r="D3989" s="3" t="s">
        <v>7</v>
      </c>
      <c r="E3989" s="3" t="s">
        <v>47</v>
      </c>
      <c r="F3989" s="3" t="s">
        <v>21</v>
      </c>
      <c r="G3989" s="3">
        <v>2</v>
      </c>
      <c r="H3989" s="3" t="s">
        <v>17</v>
      </c>
      <c r="I3989" s="3" t="s">
        <v>37</v>
      </c>
      <c r="J3989" s="3">
        <v>403</v>
      </c>
      <c r="K3989" s="3">
        <v>70</v>
      </c>
      <c r="L3989" s="3">
        <v>0</v>
      </c>
      <c r="M3989" s="4">
        <f>PI()*(K3989/2)^2/1000+PI()*(L3989/2)^2/1000</f>
        <v>3.8484510006474966</v>
      </c>
      <c r="N3989" s="33">
        <v>0</v>
      </c>
      <c r="O3989" s="3">
        <v>3</v>
      </c>
      <c r="P3989" s="6">
        <v>3.5449999999999999</v>
      </c>
      <c r="Q3989" s="6">
        <v>8.7360000000000007</v>
      </c>
      <c r="R3989" s="6">
        <v>8.7170000000000005</v>
      </c>
      <c r="S3989" s="6">
        <v>0</v>
      </c>
      <c r="T3989" s="6">
        <f>R3989-S3989</f>
        <v>8.7170000000000005</v>
      </c>
      <c r="U3989" s="6">
        <v>8.7170000000000005</v>
      </c>
      <c r="V3989" s="6">
        <f>U3989-S3989</f>
        <v>8.7170000000000005</v>
      </c>
      <c r="W3989" s="6">
        <f>100 - (1 - (((U3989-T3989)/U3989)+(S3989/T3989)))*100</f>
        <v>0</v>
      </c>
      <c r="X3989" s="13">
        <v>9.3190000000000008</v>
      </c>
      <c r="Y3989" s="13">
        <f>(X3989-U3989)/U3989*100</f>
        <v>6.9060456579098348</v>
      </c>
      <c r="Z3989" s="14">
        <f>IF(W3989&gt;10,"NA",Y3989)</f>
        <v>6.9060456579098348</v>
      </c>
    </row>
    <row r="3990" spans="1:26" ht="19" x14ac:dyDescent="0.25">
      <c r="A3990" s="23">
        <v>3989</v>
      </c>
      <c r="B3990" s="5" t="s">
        <v>25</v>
      </c>
      <c r="C3990" s="3" t="s">
        <v>7</v>
      </c>
      <c r="D3990" s="3" t="s">
        <v>7</v>
      </c>
      <c r="E3990" s="3" t="s">
        <v>47</v>
      </c>
      <c r="F3990" s="3" t="s">
        <v>21</v>
      </c>
      <c r="G3990" s="3">
        <v>2</v>
      </c>
      <c r="H3990" s="3" t="s">
        <v>17</v>
      </c>
      <c r="I3990" s="3" t="s">
        <v>37</v>
      </c>
      <c r="J3990" s="3">
        <v>403</v>
      </c>
      <c r="K3990" s="3">
        <v>70</v>
      </c>
      <c r="L3990" s="3">
        <v>0</v>
      </c>
      <c r="M3990" s="4">
        <f>PI()*(K3990/2)^2/1000+PI()*(L3990/2)^2/1000</f>
        <v>3.8484510006474966</v>
      </c>
      <c r="N3990" s="33">
        <v>0</v>
      </c>
      <c r="O3990" s="3">
        <v>4</v>
      </c>
      <c r="P3990" s="6">
        <v>2.794</v>
      </c>
      <c r="Q3990" s="6">
        <v>4.0780000000000003</v>
      </c>
      <c r="R3990" s="6">
        <v>4.0190000000000001</v>
      </c>
      <c r="S3990" s="6">
        <v>0</v>
      </c>
      <c r="T3990" s="6">
        <f>R3990-S3990</f>
        <v>4.0190000000000001</v>
      </c>
      <c r="U3990" s="6">
        <v>4.2080000000000002</v>
      </c>
      <c r="V3990" s="6">
        <f>U3990-S3990</f>
        <v>4.2080000000000002</v>
      </c>
      <c r="W3990" s="6">
        <f>100 - (1 - (((U3990-T3990)/U3990)+(S3990/T3990)))*100</f>
        <v>4.4914448669201619</v>
      </c>
      <c r="X3990" s="13">
        <v>4.4930000000000003</v>
      </c>
      <c r="Y3990" s="13">
        <f>(X3990-U3990)/U3990*100</f>
        <v>6.7728136882129313</v>
      </c>
      <c r="Z3990" s="14">
        <f>IF(W3990&gt;10,"NA",Y3990)</f>
        <v>6.7728136882129313</v>
      </c>
    </row>
    <row r="3991" spans="1:26" ht="19" x14ac:dyDescent="0.25">
      <c r="A3991" s="23">
        <v>3990</v>
      </c>
      <c r="B3991" s="5" t="s">
        <v>25</v>
      </c>
      <c r="C3991" s="3" t="s">
        <v>7</v>
      </c>
      <c r="D3991" s="3" t="s">
        <v>7</v>
      </c>
      <c r="E3991" s="3" t="s">
        <v>47</v>
      </c>
      <c r="F3991" s="3" t="s">
        <v>21</v>
      </c>
      <c r="G3991" s="3">
        <v>2</v>
      </c>
      <c r="H3991" s="3" t="s">
        <v>17</v>
      </c>
      <c r="I3991" s="3" t="s">
        <v>37</v>
      </c>
      <c r="J3991" s="3">
        <v>403</v>
      </c>
      <c r="K3991" s="3">
        <v>70</v>
      </c>
      <c r="L3991" s="3">
        <v>0</v>
      </c>
      <c r="M3991" s="4">
        <f>PI()*(K3991/2)^2/1000+PI()*(L3991/2)^2/1000</f>
        <v>3.8484510006474966</v>
      </c>
      <c r="N3991" s="33">
        <v>0</v>
      </c>
      <c r="O3991" s="3">
        <v>5</v>
      </c>
      <c r="P3991" s="6">
        <v>3.516</v>
      </c>
      <c r="Q3991" s="6">
        <v>8.9139999999999997</v>
      </c>
      <c r="R3991" s="6">
        <v>8.8940000000000001</v>
      </c>
      <c r="S3991" s="6">
        <v>0</v>
      </c>
      <c r="T3991" s="6">
        <f>R3991-S3991</f>
        <v>8.8940000000000001</v>
      </c>
      <c r="U3991" s="6">
        <v>9.01</v>
      </c>
      <c r="V3991" s="6">
        <f>U3991-S3991</f>
        <v>9.01</v>
      </c>
      <c r="W3991" s="6">
        <f>100 - (1 - (((U3991-T3991)/U3991)+(S3991/T3991)))*100</f>
        <v>1.2874583795782399</v>
      </c>
      <c r="X3991" s="13">
        <v>9.6020000000000003</v>
      </c>
      <c r="Y3991" s="13">
        <f>(X3991-U3991)/U3991*100</f>
        <v>6.5704772475027804</v>
      </c>
      <c r="Z3991" s="14">
        <f>IF(W3991&gt;10,"NA",Y3991)</f>
        <v>6.5704772475027804</v>
      </c>
    </row>
    <row r="3992" spans="1:26" ht="19" x14ac:dyDescent="0.25">
      <c r="A3992" s="23">
        <v>3991</v>
      </c>
      <c r="B3992" s="5" t="s">
        <v>25</v>
      </c>
      <c r="C3992" s="3" t="s">
        <v>7</v>
      </c>
      <c r="D3992" s="3" t="s">
        <v>7</v>
      </c>
      <c r="E3992" s="3" t="s">
        <v>47</v>
      </c>
      <c r="F3992" s="3" t="s">
        <v>21</v>
      </c>
      <c r="G3992" s="3">
        <v>2</v>
      </c>
      <c r="H3992" s="3" t="s">
        <v>17</v>
      </c>
      <c r="I3992" s="3" t="s">
        <v>37</v>
      </c>
      <c r="J3992" s="3">
        <v>403</v>
      </c>
      <c r="K3992" s="3">
        <v>70</v>
      </c>
      <c r="L3992" s="3">
        <v>0</v>
      </c>
      <c r="M3992" s="4">
        <f>PI()*(K3992/2)^2/1000+PI()*(L3992/2)^2/1000</f>
        <v>3.8484510006474966</v>
      </c>
      <c r="N3992" s="33">
        <v>0</v>
      </c>
      <c r="O3992" s="3">
        <v>6</v>
      </c>
      <c r="P3992" s="6">
        <v>2.33</v>
      </c>
      <c r="Q3992" s="6">
        <v>3.0110000000000001</v>
      </c>
      <c r="R3992" s="6">
        <v>2.9860000000000002</v>
      </c>
      <c r="S3992" s="6">
        <v>0</v>
      </c>
      <c r="T3992" s="6">
        <f>R3992-S3992</f>
        <v>2.9860000000000002</v>
      </c>
      <c r="U3992" s="6">
        <v>2.9860000000000002</v>
      </c>
      <c r="V3992" s="6">
        <f>U3992-S3992</f>
        <v>2.9860000000000002</v>
      </c>
      <c r="W3992" s="6">
        <f>100 - (1 - (((U3992-T3992)/U3992)+(S3992/T3992)))*100</f>
        <v>0</v>
      </c>
      <c r="X3992" s="13">
        <v>3.2440000000000002</v>
      </c>
      <c r="Y3992" s="13">
        <f>(X3992-U3992)/U3992*100</f>
        <v>8.6403215003348954</v>
      </c>
      <c r="Z3992" s="14">
        <f>IF(W3992&gt;10,"NA",Y3992)</f>
        <v>8.6403215003348954</v>
      </c>
    </row>
    <row r="3993" spans="1:26" ht="19" x14ac:dyDescent="0.25">
      <c r="A3993" s="23">
        <v>3992</v>
      </c>
      <c r="B3993" s="5" t="s">
        <v>25</v>
      </c>
      <c r="C3993" s="3" t="s">
        <v>7</v>
      </c>
      <c r="D3993" s="3" t="s">
        <v>7</v>
      </c>
      <c r="E3993" s="3" t="s">
        <v>47</v>
      </c>
      <c r="F3993" s="3" t="s">
        <v>21</v>
      </c>
      <c r="G3993" s="3">
        <v>2</v>
      </c>
      <c r="H3993" s="3" t="s">
        <v>17</v>
      </c>
      <c r="I3993" s="3" t="s">
        <v>37</v>
      </c>
      <c r="J3993" s="3">
        <v>403</v>
      </c>
      <c r="K3993" s="3">
        <v>70</v>
      </c>
      <c r="L3993" s="3">
        <v>0</v>
      </c>
      <c r="M3993" s="4">
        <f>PI()*(K3993/2)^2/1000+PI()*(L3993/2)^2/1000</f>
        <v>3.8484510006474966</v>
      </c>
      <c r="N3993" s="33">
        <v>0</v>
      </c>
      <c r="O3993" s="3">
        <v>7</v>
      </c>
      <c r="P3993" s="6">
        <v>3.6520000000000001</v>
      </c>
      <c r="Q3993" s="6">
        <v>8.7330000000000005</v>
      </c>
      <c r="R3993" s="6">
        <v>8.7330000000000005</v>
      </c>
      <c r="S3993" s="6">
        <v>0</v>
      </c>
      <c r="T3993" s="6">
        <f>R3993-S3993</f>
        <v>8.7330000000000005</v>
      </c>
      <c r="U3993" s="6">
        <v>8.7330000000000005</v>
      </c>
      <c r="V3993" s="6">
        <f>U3993-S3993</f>
        <v>8.7330000000000005</v>
      </c>
      <c r="W3993" s="6">
        <f>100 - (1 - (((U3993-T3993)/U3993)+(S3993/T3993)))*100</f>
        <v>0</v>
      </c>
      <c r="X3993" s="13">
        <v>9.3829999999999991</v>
      </c>
      <c r="Y3993" s="13">
        <f>(X3993-U3993)/U3993*100</f>
        <v>7.4430321768006253</v>
      </c>
      <c r="Z3993" s="14">
        <f>IF(W3993&gt;10,"NA",Y3993)</f>
        <v>7.4430321768006253</v>
      </c>
    </row>
    <row r="3994" spans="1:26" ht="19" x14ac:dyDescent="0.25">
      <c r="A3994" s="23">
        <v>3993</v>
      </c>
      <c r="B3994" s="5" t="s">
        <v>25</v>
      </c>
      <c r="C3994" s="3" t="s">
        <v>7</v>
      </c>
      <c r="D3994" s="3" t="s">
        <v>7</v>
      </c>
      <c r="E3994" s="3" t="s">
        <v>47</v>
      </c>
      <c r="F3994" s="3" t="s">
        <v>21</v>
      </c>
      <c r="G3994" s="3">
        <v>2</v>
      </c>
      <c r="H3994" s="3" t="s">
        <v>17</v>
      </c>
      <c r="I3994" s="3" t="s">
        <v>37</v>
      </c>
      <c r="J3994" s="3">
        <v>403</v>
      </c>
      <c r="K3994" s="3">
        <v>70</v>
      </c>
      <c r="L3994" s="3">
        <v>0</v>
      </c>
      <c r="M3994" s="4">
        <f>PI()*(K3994/2)^2/1000+PI()*(L3994/2)^2/1000</f>
        <v>3.8484510006474966</v>
      </c>
      <c r="N3994" s="33">
        <v>0</v>
      </c>
      <c r="O3994" s="3">
        <v>8</v>
      </c>
      <c r="P3994" s="6">
        <v>4.7</v>
      </c>
      <c r="Q3994" s="6">
        <v>13.417</v>
      </c>
      <c r="R3994" s="6">
        <v>13.358000000000001</v>
      </c>
      <c r="S3994" s="6">
        <v>0</v>
      </c>
      <c r="T3994" s="6">
        <f>R3994-S3994</f>
        <v>13.358000000000001</v>
      </c>
      <c r="U3994" s="6">
        <v>13.358000000000001</v>
      </c>
      <c r="V3994" s="6">
        <f>U3994-S3994</f>
        <v>13.358000000000001</v>
      </c>
      <c r="W3994" s="6">
        <f>100 - (1 - (((U3994-T3994)/U3994)+(S3994/T3994)))*100</f>
        <v>0</v>
      </c>
      <c r="X3994" s="13">
        <v>14.189</v>
      </c>
      <c r="Y3994" s="13">
        <f>(X3994-U3994)/U3994*100</f>
        <v>6.2209911663422632</v>
      </c>
      <c r="Z3994" s="14">
        <f>IF(W3994&gt;10,"NA",Y3994)</f>
        <v>6.2209911663422632</v>
      </c>
    </row>
    <row r="3995" spans="1:26" ht="19" x14ac:dyDescent="0.25">
      <c r="A3995" s="23">
        <v>3994</v>
      </c>
      <c r="B3995" s="5" t="s">
        <v>25</v>
      </c>
      <c r="C3995" s="3" t="s">
        <v>7</v>
      </c>
      <c r="D3995" s="3" t="s">
        <v>7</v>
      </c>
      <c r="E3995" s="3" t="s">
        <v>47</v>
      </c>
      <c r="F3995" s="3" t="s">
        <v>21</v>
      </c>
      <c r="G3995" s="3">
        <v>2</v>
      </c>
      <c r="H3995" s="3" t="s">
        <v>17</v>
      </c>
      <c r="I3995" s="3" t="s">
        <v>37</v>
      </c>
      <c r="J3995" s="3">
        <v>403</v>
      </c>
      <c r="K3995" s="3">
        <v>70</v>
      </c>
      <c r="L3995" s="3">
        <v>0</v>
      </c>
      <c r="M3995" s="4">
        <f>PI()*(K3995/2)^2/1000+PI()*(L3995/2)^2/1000</f>
        <v>3.8484510006474966</v>
      </c>
      <c r="N3995" s="33">
        <v>0</v>
      </c>
      <c r="O3995" s="3">
        <v>9</v>
      </c>
      <c r="P3995" s="6">
        <v>4.3109999999999999</v>
      </c>
      <c r="Q3995" s="6">
        <v>11.099</v>
      </c>
      <c r="R3995" s="6">
        <v>11.099</v>
      </c>
      <c r="S3995" s="6">
        <v>0</v>
      </c>
      <c r="T3995" s="6">
        <f>R3995-S3995</f>
        <v>11.099</v>
      </c>
      <c r="U3995" s="6">
        <v>11.164</v>
      </c>
      <c r="V3995" s="6">
        <f>U3995-S3995</f>
        <v>11.164</v>
      </c>
      <c r="W3995" s="6">
        <f>100 - (1 - (((U3995-T3995)/U3995)+(S3995/T3995)))*100</f>
        <v>0.58222859190254894</v>
      </c>
      <c r="X3995" s="13">
        <v>11.872</v>
      </c>
      <c r="Y3995" s="13">
        <f>(X3995-U3995)/U3995*100</f>
        <v>6.3418129702615564</v>
      </c>
      <c r="Z3995" s="14">
        <f>IF(W3995&gt;10,"NA",Y3995)</f>
        <v>6.3418129702615564</v>
      </c>
    </row>
    <row r="3996" spans="1:26" ht="19" x14ac:dyDescent="0.25">
      <c r="A3996" s="23">
        <v>3995</v>
      </c>
      <c r="B3996" s="5" t="s">
        <v>25</v>
      </c>
      <c r="C3996" s="3" t="s">
        <v>7</v>
      </c>
      <c r="D3996" s="3" t="s">
        <v>7</v>
      </c>
      <c r="E3996" s="3" t="s">
        <v>47</v>
      </c>
      <c r="F3996" s="3" t="s">
        <v>21</v>
      </c>
      <c r="G3996" s="3">
        <v>3</v>
      </c>
      <c r="H3996" s="3" t="s">
        <v>9</v>
      </c>
      <c r="I3996" s="3" t="s">
        <v>37</v>
      </c>
      <c r="J3996" s="3">
        <v>403</v>
      </c>
      <c r="K3996" s="3">
        <v>49</v>
      </c>
      <c r="L3996" s="3">
        <v>0</v>
      </c>
      <c r="M3996" s="4">
        <f>PI()*(K3996/2)^2/1000+PI()*(L3996/2)^2/1000</f>
        <v>1.8857409903172733</v>
      </c>
      <c r="N3996" s="33">
        <v>1</v>
      </c>
      <c r="O3996" s="3">
        <v>1</v>
      </c>
      <c r="P3996" s="6">
        <v>3.4830000000000001</v>
      </c>
      <c r="Q3996" s="6">
        <v>7.2729999999999997</v>
      </c>
      <c r="R3996" s="6">
        <v>7.1749999999999998</v>
      </c>
      <c r="S3996" s="6">
        <v>0</v>
      </c>
      <c r="T3996" s="6">
        <f>R3996-S3996</f>
        <v>7.1749999999999998</v>
      </c>
      <c r="U3996" s="6">
        <v>7.7210000000000001</v>
      </c>
      <c r="V3996" s="6">
        <f>U3996-S3996</f>
        <v>7.7210000000000001</v>
      </c>
      <c r="W3996" s="6">
        <f>100 - (1 - (((U3996-T3996)/U3996)+(S3996/T3996)))*100</f>
        <v>7.0716228467815085</v>
      </c>
      <c r="X3996" s="13">
        <v>8.4649999999999999</v>
      </c>
      <c r="Y3996" s="13">
        <f>(X3996-U3996)/U3996*100</f>
        <v>9.6360575055044659</v>
      </c>
      <c r="Z3996" s="14">
        <f>IF(W3996&gt;10,"NA",Y3996)</f>
        <v>9.6360575055044659</v>
      </c>
    </row>
    <row r="3997" spans="1:26" ht="19" x14ac:dyDescent="0.25">
      <c r="A3997" s="23">
        <v>3996</v>
      </c>
      <c r="B3997" s="5" t="s">
        <v>25</v>
      </c>
      <c r="C3997" s="3" t="s">
        <v>7</v>
      </c>
      <c r="D3997" s="3" t="s">
        <v>7</v>
      </c>
      <c r="E3997" s="3" t="s">
        <v>47</v>
      </c>
      <c r="F3997" s="3" t="s">
        <v>21</v>
      </c>
      <c r="G3997" s="3">
        <v>3</v>
      </c>
      <c r="H3997" s="3" t="s">
        <v>9</v>
      </c>
      <c r="I3997" s="3" t="s">
        <v>37</v>
      </c>
      <c r="J3997" s="3">
        <v>403</v>
      </c>
      <c r="K3997" s="3">
        <v>49</v>
      </c>
      <c r="L3997" s="3">
        <v>0</v>
      </c>
      <c r="M3997" s="4">
        <f>PI()*(K3997/2)^2/1000+PI()*(L3997/2)^2/1000</f>
        <v>1.8857409903172733</v>
      </c>
      <c r="N3997" s="33">
        <v>1</v>
      </c>
      <c r="O3997" s="3">
        <v>2</v>
      </c>
      <c r="P3997" s="6">
        <v>3.044</v>
      </c>
      <c r="Q3997" s="6">
        <v>6.0869999999999997</v>
      </c>
      <c r="R3997" s="6">
        <v>6.008</v>
      </c>
      <c r="S3997" s="6">
        <v>0</v>
      </c>
      <c r="T3997" s="6">
        <f>R3997-S3997</f>
        <v>6.008</v>
      </c>
      <c r="U3997" s="6">
        <v>6.0970000000000004</v>
      </c>
      <c r="V3997" s="6">
        <f>U3997-S3997</f>
        <v>6.0970000000000004</v>
      </c>
      <c r="W3997" s="6">
        <f>100 - (1 - (((U3997-T3997)/U3997)+(S3997/T3997)))*100</f>
        <v>1.4597342955551937</v>
      </c>
      <c r="X3997" s="13">
        <v>6.7720000000000002</v>
      </c>
      <c r="Y3997" s="13">
        <f>(X3997-U3997)/U3997*100</f>
        <v>11.071018533705097</v>
      </c>
      <c r="Z3997" s="14">
        <f>IF(W3997&gt;10,"NA",Y3997)</f>
        <v>11.071018533705097</v>
      </c>
    </row>
    <row r="3998" spans="1:26" ht="19" x14ac:dyDescent="0.25">
      <c r="A3998" s="23">
        <v>3997</v>
      </c>
      <c r="B3998" s="5" t="s">
        <v>25</v>
      </c>
      <c r="C3998" s="3" t="s">
        <v>7</v>
      </c>
      <c r="D3998" s="3" t="s">
        <v>7</v>
      </c>
      <c r="E3998" s="3" t="s">
        <v>47</v>
      </c>
      <c r="F3998" s="3" t="s">
        <v>21</v>
      </c>
      <c r="G3998" s="3">
        <v>3</v>
      </c>
      <c r="H3998" s="3" t="s">
        <v>9</v>
      </c>
      <c r="I3998" s="3" t="s">
        <v>37</v>
      </c>
      <c r="J3998" s="3">
        <v>403</v>
      </c>
      <c r="K3998" s="3">
        <v>49</v>
      </c>
      <c r="L3998" s="3">
        <v>0</v>
      </c>
      <c r="M3998" s="4">
        <f>PI()*(K3998/2)^2/1000+PI()*(L3998/2)^2/1000</f>
        <v>1.8857409903172733</v>
      </c>
      <c r="N3998" s="33">
        <v>0</v>
      </c>
      <c r="O3998" s="3">
        <v>3</v>
      </c>
      <c r="P3998" s="6">
        <v>2.867</v>
      </c>
      <c r="Q3998" s="6">
        <v>4.7460000000000004</v>
      </c>
      <c r="R3998" s="6">
        <v>4.681</v>
      </c>
      <c r="S3998" s="6">
        <v>0</v>
      </c>
      <c r="T3998" s="6">
        <f>R3998-S3998</f>
        <v>4.681</v>
      </c>
      <c r="U3998" s="6">
        <v>4.9139999999999997</v>
      </c>
      <c r="V3998" s="6">
        <f>U3998-S3998</f>
        <v>4.9139999999999997</v>
      </c>
      <c r="W3998" s="6">
        <f>100 - (1 - (((U3998-T3998)/U3998)+(S3998/T3998)))*100</f>
        <v>4.7415547415547366</v>
      </c>
      <c r="X3998" s="13">
        <v>5.3140000000000001</v>
      </c>
      <c r="Y3998" s="13">
        <f>(X3998-U3998)/U3998*100</f>
        <v>8.140008140008149</v>
      </c>
      <c r="Z3998" s="14">
        <f>IF(W3998&gt;10,"NA",Y3998)</f>
        <v>8.140008140008149</v>
      </c>
    </row>
    <row r="3999" spans="1:26" ht="19" x14ac:dyDescent="0.25">
      <c r="A3999" s="23">
        <v>3998</v>
      </c>
      <c r="B3999" s="5" t="s">
        <v>25</v>
      </c>
      <c r="C3999" s="3" t="s">
        <v>7</v>
      </c>
      <c r="D3999" s="3" t="s">
        <v>7</v>
      </c>
      <c r="E3999" s="3" t="s">
        <v>47</v>
      </c>
      <c r="F3999" s="3" t="s">
        <v>21</v>
      </c>
      <c r="G3999" s="3">
        <v>3</v>
      </c>
      <c r="H3999" s="3" t="s">
        <v>9</v>
      </c>
      <c r="I3999" s="3" t="s">
        <v>37</v>
      </c>
      <c r="J3999" s="3">
        <v>403</v>
      </c>
      <c r="K3999" s="3">
        <v>49</v>
      </c>
      <c r="L3999" s="3">
        <v>0</v>
      </c>
      <c r="M3999" s="4">
        <f>PI()*(K3999/2)^2/1000+PI()*(L3999/2)^2/1000</f>
        <v>1.8857409903172733</v>
      </c>
      <c r="N3999" s="33">
        <v>0</v>
      </c>
      <c r="O3999" s="3">
        <v>4</v>
      </c>
      <c r="P3999" s="6">
        <v>4.4349999999999996</v>
      </c>
      <c r="Q3999" s="6">
        <v>13.066000000000001</v>
      </c>
      <c r="R3999" s="6">
        <v>12.897</v>
      </c>
      <c r="S3999" s="6">
        <v>0</v>
      </c>
      <c r="T3999" s="6">
        <f>R3999-S3999</f>
        <v>12.897</v>
      </c>
      <c r="U3999" s="6">
        <v>12.897</v>
      </c>
      <c r="V3999" s="6">
        <f>U3999-S3999</f>
        <v>12.897</v>
      </c>
      <c r="W3999" s="6">
        <f>100 - (1 - (((U3999-T3999)/U3999)+(S3999/T3999)))*100</f>
        <v>0</v>
      </c>
      <c r="X3999" s="13">
        <v>14.196999999999999</v>
      </c>
      <c r="Y3999" s="13">
        <f>(X3999-U3999)/U3999*100</f>
        <v>10.079863534155221</v>
      </c>
      <c r="Z3999" s="14">
        <f>IF(W3999&gt;10,"NA",Y3999)</f>
        <v>10.079863534155221</v>
      </c>
    </row>
    <row r="4000" spans="1:26" ht="19" x14ac:dyDescent="0.25">
      <c r="A4000" s="23">
        <v>3999</v>
      </c>
      <c r="B4000" s="5" t="s">
        <v>25</v>
      </c>
      <c r="C4000" s="3" t="s">
        <v>7</v>
      </c>
      <c r="D4000" s="3" t="s">
        <v>7</v>
      </c>
      <c r="E4000" s="3" t="s">
        <v>47</v>
      </c>
      <c r="F4000" s="3" t="s">
        <v>21</v>
      </c>
      <c r="G4000" s="3">
        <v>3</v>
      </c>
      <c r="H4000" s="3" t="s">
        <v>9</v>
      </c>
      <c r="I4000" s="3" t="s">
        <v>37</v>
      </c>
      <c r="J4000" s="3">
        <v>403</v>
      </c>
      <c r="K4000" s="3">
        <v>49</v>
      </c>
      <c r="L4000" s="3">
        <v>0</v>
      </c>
      <c r="M4000" s="4">
        <f>PI()*(K4000/2)^2/1000+PI()*(L4000/2)^2/1000</f>
        <v>1.8857409903172733</v>
      </c>
      <c r="N4000" s="33">
        <v>0</v>
      </c>
      <c r="O4000" s="3">
        <v>5</v>
      </c>
      <c r="P4000" s="6">
        <v>2.968</v>
      </c>
      <c r="Q4000" s="6">
        <v>5.5880000000000001</v>
      </c>
      <c r="R4000" s="6">
        <v>5.5229999999999997</v>
      </c>
      <c r="S4000" s="6">
        <v>0</v>
      </c>
      <c r="T4000" s="6">
        <f>R4000-S4000</f>
        <v>5.5229999999999997</v>
      </c>
      <c r="U4000" s="6">
        <v>5.5229999999999997</v>
      </c>
      <c r="V4000" s="6">
        <f>U4000-S4000</f>
        <v>5.5229999999999997</v>
      </c>
      <c r="W4000" s="6">
        <f>100 - (1 - (((U4000-T4000)/U4000)+(S4000/T4000)))*100</f>
        <v>0</v>
      </c>
      <c r="X4000" s="13">
        <v>6.1909999999999998</v>
      </c>
      <c r="Y4000" s="13">
        <f>(X4000-U4000)/U4000*100</f>
        <v>12.094875973202972</v>
      </c>
      <c r="Z4000" s="14">
        <f>IF(W4000&gt;10,"NA",Y4000)</f>
        <v>12.094875973202972</v>
      </c>
    </row>
    <row r="4001" spans="1:26" ht="19" x14ac:dyDescent="0.25">
      <c r="A4001" s="23">
        <v>4000</v>
      </c>
      <c r="B4001" s="5" t="s">
        <v>25</v>
      </c>
      <c r="C4001" s="3" t="s">
        <v>7</v>
      </c>
      <c r="D4001" s="3" t="s">
        <v>7</v>
      </c>
      <c r="E4001" s="3" t="s">
        <v>47</v>
      </c>
      <c r="F4001" s="3" t="s">
        <v>21</v>
      </c>
      <c r="G4001" s="3">
        <v>3</v>
      </c>
      <c r="H4001" s="3" t="s">
        <v>9</v>
      </c>
      <c r="I4001" s="3" t="s">
        <v>37</v>
      </c>
      <c r="J4001" s="3">
        <v>403</v>
      </c>
      <c r="K4001" s="3">
        <v>49</v>
      </c>
      <c r="L4001" s="3">
        <v>0</v>
      </c>
      <c r="M4001" s="4">
        <f>PI()*(K4001/2)^2/1000+PI()*(L4001/2)^2/1000</f>
        <v>1.8857409903172733</v>
      </c>
      <c r="N4001" s="33">
        <v>1</v>
      </c>
      <c r="O4001" s="3">
        <v>6</v>
      </c>
      <c r="P4001" s="6">
        <v>4.3689999999999998</v>
      </c>
      <c r="Q4001" s="6">
        <v>10.4</v>
      </c>
      <c r="R4001" s="6">
        <v>10.307</v>
      </c>
      <c r="S4001" s="6">
        <v>0</v>
      </c>
      <c r="T4001" s="6">
        <f>R4001-S4001</f>
        <v>10.307</v>
      </c>
      <c r="U4001" s="6">
        <v>10.307</v>
      </c>
      <c r="V4001" s="6">
        <f>U4001-S4001</f>
        <v>10.307</v>
      </c>
      <c r="W4001" s="6">
        <f>100 - (1 - (((U4001-T4001)/U4001)+(S4001/T4001)))*100</f>
        <v>0</v>
      </c>
      <c r="X4001" s="13">
        <v>11.295999999999999</v>
      </c>
      <c r="Y4001" s="13">
        <f>(X4001-U4001)/U4001*100</f>
        <v>9.5954205879499259</v>
      </c>
      <c r="Z4001" s="14">
        <f>IF(W4001&gt;10,"NA",Y4001)</f>
        <v>9.5954205879499259</v>
      </c>
    </row>
    <row r="4002" spans="1:26" ht="19" x14ac:dyDescent="0.25">
      <c r="A4002" s="23">
        <v>4001</v>
      </c>
      <c r="B4002" s="5" t="s">
        <v>25</v>
      </c>
      <c r="C4002" s="3" t="s">
        <v>7</v>
      </c>
      <c r="D4002" s="3" t="s">
        <v>7</v>
      </c>
      <c r="E4002" s="3" t="s">
        <v>47</v>
      </c>
      <c r="F4002" s="3" t="s">
        <v>21</v>
      </c>
      <c r="G4002" s="3">
        <v>3</v>
      </c>
      <c r="H4002" s="3" t="s">
        <v>17</v>
      </c>
      <c r="I4002" s="3" t="s">
        <v>37</v>
      </c>
      <c r="J4002" s="3">
        <v>403</v>
      </c>
      <c r="K4002" s="3">
        <v>49</v>
      </c>
      <c r="L4002" s="3">
        <v>0</v>
      </c>
      <c r="M4002" s="4">
        <f>PI()*(K4002/2)^2/1000+PI()*(L4002/2)^2/1000</f>
        <v>1.8857409903172733</v>
      </c>
      <c r="N4002" s="33">
        <v>0</v>
      </c>
      <c r="O4002" s="3">
        <v>1</v>
      </c>
      <c r="P4002" s="6">
        <v>2.4220000000000002</v>
      </c>
      <c r="Q4002" s="6">
        <v>5.3449999999999998</v>
      </c>
      <c r="R4002" s="6">
        <v>5.2130000000000001</v>
      </c>
      <c r="S4002" s="6">
        <v>0</v>
      </c>
      <c r="T4002" s="6">
        <f>R4002-S4002</f>
        <v>5.2130000000000001</v>
      </c>
      <c r="U4002" s="6">
        <v>5.2130000000000001</v>
      </c>
      <c r="V4002" s="6">
        <f>U4002-S4002</f>
        <v>5.2130000000000001</v>
      </c>
      <c r="W4002" s="6">
        <f>100 - (1 - (((U4002-T4002)/U4002)+(S4002/T4002)))*100</f>
        <v>0</v>
      </c>
      <c r="X4002" s="13">
        <v>5.62</v>
      </c>
      <c r="Y4002" s="13">
        <f>(X4002-U4002)/U4002*100</f>
        <v>7.8074045655093043</v>
      </c>
      <c r="Z4002" s="14">
        <f>IF(W4002&gt;10,"NA",Y4002)</f>
        <v>7.8074045655093043</v>
      </c>
    </row>
    <row r="4003" spans="1:26" ht="19" x14ac:dyDescent="0.25">
      <c r="A4003" s="23">
        <v>4002</v>
      </c>
      <c r="B4003" s="5" t="s">
        <v>25</v>
      </c>
      <c r="C4003" s="3" t="s">
        <v>7</v>
      </c>
      <c r="D4003" s="3" t="s">
        <v>7</v>
      </c>
      <c r="E4003" s="3" t="s">
        <v>47</v>
      </c>
      <c r="F4003" s="3" t="s">
        <v>21</v>
      </c>
      <c r="G4003" s="3">
        <v>3</v>
      </c>
      <c r="H4003" s="3" t="s">
        <v>17</v>
      </c>
      <c r="I4003" s="3" t="s">
        <v>37</v>
      </c>
      <c r="J4003" s="3">
        <v>403</v>
      </c>
      <c r="K4003" s="3">
        <v>49</v>
      </c>
      <c r="L4003" s="3">
        <v>0</v>
      </c>
      <c r="M4003" s="4">
        <f>PI()*(K4003/2)^2/1000+PI()*(L4003/2)^2/1000</f>
        <v>1.8857409903172733</v>
      </c>
      <c r="N4003" s="33">
        <v>0</v>
      </c>
      <c r="O4003" s="3">
        <v>2</v>
      </c>
      <c r="P4003" s="6">
        <v>3.63</v>
      </c>
      <c r="Q4003" s="6">
        <v>9.5980000000000008</v>
      </c>
      <c r="R4003" s="6">
        <v>9.5220000000000002</v>
      </c>
      <c r="S4003" s="6">
        <v>0</v>
      </c>
      <c r="T4003" s="6">
        <f>R4003-S4003</f>
        <v>9.5220000000000002</v>
      </c>
      <c r="U4003" s="6">
        <v>9.6180000000000003</v>
      </c>
      <c r="V4003" s="6">
        <f>U4003-S4003</f>
        <v>9.6180000000000003</v>
      </c>
      <c r="W4003" s="6">
        <f>100 - (1 - (((U4003-T4003)/U4003)+(S4003/T4003)))*100</f>
        <v>0.99812850904554296</v>
      </c>
      <c r="X4003" s="13">
        <v>10.234999999999999</v>
      </c>
      <c r="Y4003" s="13">
        <f>(X4003-U4003)/U4003*100</f>
        <v>6.4150551050114277</v>
      </c>
      <c r="Z4003" s="14">
        <f>IF(W4003&gt;10,"NA",Y4003)</f>
        <v>6.4150551050114277</v>
      </c>
    </row>
    <row r="4004" spans="1:26" ht="19" x14ac:dyDescent="0.25">
      <c r="A4004" s="23">
        <v>4003</v>
      </c>
      <c r="B4004" s="5" t="s">
        <v>25</v>
      </c>
      <c r="C4004" s="3" t="s">
        <v>7</v>
      </c>
      <c r="D4004" s="3" t="s">
        <v>7</v>
      </c>
      <c r="E4004" s="3" t="s">
        <v>47</v>
      </c>
      <c r="F4004" s="3" t="s">
        <v>21</v>
      </c>
      <c r="G4004" s="3">
        <v>3</v>
      </c>
      <c r="H4004" s="3" t="s">
        <v>17</v>
      </c>
      <c r="I4004" s="3" t="s">
        <v>37</v>
      </c>
      <c r="J4004" s="3">
        <v>403</v>
      </c>
      <c r="K4004" s="3">
        <v>49</v>
      </c>
      <c r="L4004" s="3">
        <v>0</v>
      </c>
      <c r="M4004" s="4">
        <f>PI()*(K4004/2)^2/1000+PI()*(L4004/2)^2/1000</f>
        <v>1.8857409903172733</v>
      </c>
      <c r="N4004" s="33">
        <v>0</v>
      </c>
      <c r="O4004" s="3">
        <v>3</v>
      </c>
      <c r="P4004" s="6">
        <v>2.5009999999999999</v>
      </c>
      <c r="Q4004" s="6">
        <v>4.3570000000000002</v>
      </c>
      <c r="R4004" s="6">
        <v>4.274</v>
      </c>
      <c r="S4004" s="6">
        <v>0</v>
      </c>
      <c r="T4004" s="6">
        <f>R4004-S4004</f>
        <v>4.274</v>
      </c>
      <c r="U4004" s="6">
        <v>4.274</v>
      </c>
      <c r="V4004" s="6">
        <f>U4004-S4004</f>
        <v>4.274</v>
      </c>
      <c r="W4004" s="6">
        <f>100 - (1 - (((U4004-T4004)/U4004)+(S4004/T4004)))*100</f>
        <v>0</v>
      </c>
      <c r="X4004" s="13">
        <v>4.63</v>
      </c>
      <c r="Y4004" s="13">
        <f>(X4004-U4004)/U4004*100</f>
        <v>8.3294337856808571</v>
      </c>
      <c r="Z4004" s="14">
        <f>IF(W4004&gt;10,"NA",Y4004)</f>
        <v>8.3294337856808571</v>
      </c>
    </row>
    <row r="4005" spans="1:26" ht="19" x14ac:dyDescent="0.25">
      <c r="A4005" s="23">
        <v>4004</v>
      </c>
      <c r="B4005" s="5" t="s">
        <v>25</v>
      </c>
      <c r="C4005" s="3" t="s">
        <v>7</v>
      </c>
      <c r="D4005" s="3" t="s">
        <v>7</v>
      </c>
      <c r="E4005" s="3" t="s">
        <v>47</v>
      </c>
      <c r="F4005" s="3" t="s">
        <v>21</v>
      </c>
      <c r="G4005" s="3">
        <v>3</v>
      </c>
      <c r="H4005" s="3" t="s">
        <v>17</v>
      </c>
      <c r="I4005" s="3" t="s">
        <v>37</v>
      </c>
      <c r="J4005" s="3">
        <v>403</v>
      </c>
      <c r="K4005" s="3">
        <v>49</v>
      </c>
      <c r="L4005" s="3">
        <v>0</v>
      </c>
      <c r="M4005" s="4">
        <f>PI()*(K4005/2)^2/1000+PI()*(L4005/2)^2/1000</f>
        <v>1.8857409903172733</v>
      </c>
      <c r="N4005" s="33">
        <v>0</v>
      </c>
      <c r="O4005" s="3">
        <v>4</v>
      </c>
      <c r="P4005" s="6">
        <v>3.226</v>
      </c>
      <c r="Q4005" s="6">
        <v>6.6230000000000002</v>
      </c>
      <c r="R4005" s="6">
        <v>6.5389999999999997</v>
      </c>
      <c r="S4005" s="6">
        <v>0</v>
      </c>
      <c r="T4005" s="6">
        <f>R4005-S4005</f>
        <v>6.5389999999999997</v>
      </c>
      <c r="U4005" s="6">
        <v>6.5389999999999997</v>
      </c>
      <c r="V4005" s="6">
        <f>U4005-S4005</f>
        <v>6.5389999999999997</v>
      </c>
      <c r="W4005" s="6">
        <f>100 - (1 - (((U4005-T4005)/U4005)+(S4005/T4005)))*100</f>
        <v>0</v>
      </c>
      <c r="X4005" s="13">
        <v>6.9969999999999999</v>
      </c>
      <c r="Y4005" s="13">
        <f>(X4005-U4005)/U4005*100</f>
        <v>7.0041290717235078</v>
      </c>
      <c r="Z4005" s="14">
        <f>IF(W4005&gt;10,"NA",Y4005)</f>
        <v>7.0041290717235078</v>
      </c>
    </row>
    <row r="4006" spans="1:26" ht="19" x14ac:dyDescent="0.25">
      <c r="A4006" s="23">
        <v>4005</v>
      </c>
      <c r="B4006" s="5" t="s">
        <v>25</v>
      </c>
      <c r="C4006" s="3" t="s">
        <v>7</v>
      </c>
      <c r="D4006" s="3" t="s">
        <v>7</v>
      </c>
      <c r="E4006" s="3" t="s">
        <v>47</v>
      </c>
      <c r="F4006" s="3" t="s">
        <v>21</v>
      </c>
      <c r="G4006" s="3">
        <v>3</v>
      </c>
      <c r="H4006" s="3" t="s">
        <v>17</v>
      </c>
      <c r="I4006" s="3" t="s">
        <v>37</v>
      </c>
      <c r="J4006" s="3">
        <v>403</v>
      </c>
      <c r="K4006" s="3">
        <v>49</v>
      </c>
      <c r="L4006" s="3">
        <v>0</v>
      </c>
      <c r="M4006" s="4">
        <f>PI()*(K4006/2)^2/1000+PI()*(L4006/2)^2/1000</f>
        <v>1.8857409903172733</v>
      </c>
      <c r="N4006" s="33">
        <v>0</v>
      </c>
      <c r="O4006" s="3">
        <v>5</v>
      </c>
      <c r="P4006" s="6">
        <v>3.0640000000000001</v>
      </c>
      <c r="Q4006" s="6">
        <v>5.3570000000000002</v>
      </c>
      <c r="R4006" s="6">
        <v>5.3259999999999996</v>
      </c>
      <c r="S4006" s="6">
        <v>0</v>
      </c>
      <c r="T4006" s="6">
        <f>R4006-S4006</f>
        <v>5.3259999999999996</v>
      </c>
      <c r="U4006" s="6">
        <v>5.3280000000000003</v>
      </c>
      <c r="V4006" s="6">
        <f>U4006-S4006</f>
        <v>5.3280000000000003</v>
      </c>
      <c r="W4006" s="6">
        <f>100 - (1 - (((U4006-T4006)/U4006)+(S4006/T4006)))*100</f>
        <v>3.7537537537545518E-2</v>
      </c>
      <c r="X4006" s="13">
        <v>5.7210000000000001</v>
      </c>
      <c r="Y4006" s="13">
        <f>(X4006-U4006)/U4006*100</f>
        <v>7.3761261261261213</v>
      </c>
      <c r="Z4006" s="14">
        <f>IF(W4006&gt;10,"NA",Y4006)</f>
        <v>7.3761261261261213</v>
      </c>
    </row>
    <row r="4007" spans="1:26" ht="19" x14ac:dyDescent="0.25">
      <c r="A4007" s="23">
        <v>4006</v>
      </c>
      <c r="B4007" s="5" t="s">
        <v>25</v>
      </c>
      <c r="C4007" s="3" t="s">
        <v>7</v>
      </c>
      <c r="D4007" s="3" t="s">
        <v>7</v>
      </c>
      <c r="E4007" s="3" t="s">
        <v>47</v>
      </c>
      <c r="F4007" s="3" t="s">
        <v>21</v>
      </c>
      <c r="G4007" s="3">
        <v>3</v>
      </c>
      <c r="H4007" s="3" t="s">
        <v>17</v>
      </c>
      <c r="I4007" s="3" t="s">
        <v>37</v>
      </c>
      <c r="J4007" s="3">
        <v>403</v>
      </c>
      <c r="K4007" s="3">
        <v>49</v>
      </c>
      <c r="L4007" s="3">
        <v>0</v>
      </c>
      <c r="M4007" s="4">
        <f>PI()*(K4007/2)^2/1000+PI()*(L4007/2)^2/1000</f>
        <v>1.8857409903172733</v>
      </c>
      <c r="N4007" s="33">
        <v>0</v>
      </c>
      <c r="O4007" s="3">
        <v>6</v>
      </c>
      <c r="P4007" s="6">
        <v>2.1509999999999998</v>
      </c>
      <c r="Q4007" s="6">
        <v>2.331</v>
      </c>
      <c r="R4007" s="6">
        <v>2.2759999999999998</v>
      </c>
      <c r="S4007" s="6">
        <v>0</v>
      </c>
      <c r="T4007" s="6">
        <f>R4007-S4007</f>
        <v>2.2759999999999998</v>
      </c>
      <c r="U4007" s="6">
        <v>2.2759999999999998</v>
      </c>
      <c r="V4007" s="6">
        <f>U4007-S4007</f>
        <v>2.2759999999999998</v>
      </c>
      <c r="W4007" s="6">
        <f>100 - (1 - (((U4007-T4007)/U4007)+(S4007/T4007)))*100</f>
        <v>0</v>
      </c>
      <c r="X4007" s="13">
        <v>2.431</v>
      </c>
      <c r="Y4007" s="13">
        <f>(X4007-U4007)/U4007*100</f>
        <v>6.8101933216168833</v>
      </c>
      <c r="Z4007" s="14">
        <f>IF(W4007&gt;10,"NA",Y4007)</f>
        <v>6.8101933216168833</v>
      </c>
    </row>
    <row r="4008" spans="1:26" ht="19" x14ac:dyDescent="0.25">
      <c r="A4008" s="23">
        <v>4007</v>
      </c>
      <c r="B4008" s="5" t="s">
        <v>25</v>
      </c>
      <c r="C4008" s="3" t="s">
        <v>7</v>
      </c>
      <c r="D4008" s="3" t="s">
        <v>7</v>
      </c>
      <c r="E4008" s="3" t="s">
        <v>47</v>
      </c>
      <c r="F4008" s="3" t="s">
        <v>21</v>
      </c>
      <c r="G4008" s="3">
        <v>3</v>
      </c>
      <c r="H4008" s="3" t="s">
        <v>17</v>
      </c>
      <c r="I4008" s="3" t="s">
        <v>37</v>
      </c>
      <c r="J4008" s="3">
        <v>403</v>
      </c>
      <c r="K4008" s="3">
        <v>49</v>
      </c>
      <c r="L4008" s="3">
        <v>0</v>
      </c>
      <c r="M4008" s="4">
        <f>PI()*(K4008/2)^2/1000+PI()*(L4008/2)^2/1000</f>
        <v>1.8857409903172733</v>
      </c>
      <c r="N4008" s="33">
        <v>0</v>
      </c>
      <c r="O4008" s="3">
        <v>7</v>
      </c>
      <c r="P4008" s="6">
        <v>2.5299999999999998</v>
      </c>
      <c r="Q4008" s="6">
        <v>3.4</v>
      </c>
      <c r="R4008" s="6">
        <v>3.4</v>
      </c>
      <c r="S4008" s="6">
        <v>0</v>
      </c>
      <c r="T4008" s="6">
        <f>R4008-S4008</f>
        <v>3.4</v>
      </c>
      <c r="U4008" s="6">
        <v>3.4889999999999999</v>
      </c>
      <c r="V4008" s="6">
        <f>U4008-S4008</f>
        <v>3.4889999999999999</v>
      </c>
      <c r="W4008" s="6">
        <f>100 - (1 - (((U4008-T4008)/U4008)+(S4008/T4008)))*100</f>
        <v>2.5508741759816473</v>
      </c>
      <c r="X4008" s="13">
        <v>3.7210000000000001</v>
      </c>
      <c r="Y4008" s="13">
        <f>(X4008-U4008)/U4008*100</f>
        <v>6.6494697621094927</v>
      </c>
      <c r="Z4008" s="14">
        <f>IF(W4008&gt;10,"NA",Y4008)</f>
        <v>6.6494697621094927</v>
      </c>
    </row>
    <row r="4009" spans="1:26" ht="19" x14ac:dyDescent="0.25">
      <c r="A4009" s="23">
        <v>4008</v>
      </c>
      <c r="B4009" s="5" t="s">
        <v>25</v>
      </c>
      <c r="C4009" s="3" t="s">
        <v>7</v>
      </c>
      <c r="D4009" s="3" t="s">
        <v>7</v>
      </c>
      <c r="E4009" s="3" t="s">
        <v>47</v>
      </c>
      <c r="F4009" s="3" t="s">
        <v>21</v>
      </c>
      <c r="G4009" s="3">
        <v>3</v>
      </c>
      <c r="H4009" s="3" t="s">
        <v>17</v>
      </c>
      <c r="I4009" s="3" t="s">
        <v>37</v>
      </c>
      <c r="J4009" s="3">
        <v>403</v>
      </c>
      <c r="K4009" s="3">
        <v>49</v>
      </c>
      <c r="L4009" s="3">
        <v>0</v>
      </c>
      <c r="M4009" s="4">
        <f>PI()*(K4009/2)^2/1000+PI()*(L4009/2)^2/1000</f>
        <v>1.8857409903172733</v>
      </c>
      <c r="N4009" s="33">
        <v>0</v>
      </c>
      <c r="O4009" s="3">
        <v>8</v>
      </c>
      <c r="P4009" s="6">
        <v>3.1120000000000001</v>
      </c>
      <c r="Q4009" s="6">
        <v>4.9189999999999996</v>
      </c>
      <c r="R4009" s="6">
        <v>4.9189999999999996</v>
      </c>
      <c r="S4009" s="6">
        <v>0</v>
      </c>
      <c r="T4009" s="6">
        <f>R4009-S4009</f>
        <v>4.9189999999999996</v>
      </c>
      <c r="U4009" s="6">
        <v>4.9189999999999996</v>
      </c>
      <c r="V4009" s="6">
        <f>U4009-S4009</f>
        <v>4.9189999999999996</v>
      </c>
      <c r="W4009" s="6">
        <f>100 - (1 - (((U4009-T4009)/U4009)+(S4009/T4009)))*100</f>
        <v>0</v>
      </c>
      <c r="X4009" s="13">
        <v>5.306</v>
      </c>
      <c r="Y4009" s="13">
        <f>(X4009-U4009)/U4009*100</f>
        <v>7.8674527342955987</v>
      </c>
      <c r="Z4009" s="14">
        <f>IF(W4009&gt;10,"NA",Y4009)</f>
        <v>7.8674527342955987</v>
      </c>
    </row>
    <row r="4010" spans="1:26" ht="19" x14ac:dyDescent="0.25">
      <c r="A4010" s="23">
        <v>4009</v>
      </c>
      <c r="B4010" s="5" t="s">
        <v>25</v>
      </c>
      <c r="C4010" s="3" t="s">
        <v>7</v>
      </c>
      <c r="D4010" s="3" t="s">
        <v>7</v>
      </c>
      <c r="E4010" s="3" t="s">
        <v>47</v>
      </c>
      <c r="F4010" s="3" t="s">
        <v>21</v>
      </c>
      <c r="G4010" s="3">
        <v>3</v>
      </c>
      <c r="H4010" s="3" t="s">
        <v>17</v>
      </c>
      <c r="I4010" s="3" t="s">
        <v>37</v>
      </c>
      <c r="J4010" s="3">
        <v>403</v>
      </c>
      <c r="K4010" s="3">
        <v>49</v>
      </c>
      <c r="L4010" s="3">
        <v>0</v>
      </c>
      <c r="M4010" s="4">
        <f>PI()*(K4010/2)^2/1000+PI()*(L4010/2)^2/1000</f>
        <v>1.8857409903172733</v>
      </c>
      <c r="N4010" s="33">
        <v>0</v>
      </c>
      <c r="O4010" s="3">
        <v>9</v>
      </c>
      <c r="P4010" s="6">
        <v>2.97</v>
      </c>
      <c r="Q4010" s="6">
        <v>4.3860000000000001</v>
      </c>
      <c r="R4010" s="6">
        <v>4.3140000000000001</v>
      </c>
      <c r="S4010" s="6">
        <v>0</v>
      </c>
      <c r="T4010" s="6">
        <f>R4010-S4010</f>
        <v>4.3140000000000001</v>
      </c>
      <c r="U4010" s="6">
        <v>4.3339999999999996</v>
      </c>
      <c r="V4010" s="6">
        <f>U4010-S4010</f>
        <v>4.3339999999999996</v>
      </c>
      <c r="W4010" s="6">
        <f>100 - (1 - (((U4010-T4010)/U4010)+(S4010/T4010)))*100</f>
        <v>0.46146746654359561</v>
      </c>
      <c r="X4010" s="13">
        <v>4.7279999999999998</v>
      </c>
      <c r="Y4010" s="13">
        <f>(X4010-U4010)/U4010*100</f>
        <v>9.0909090909090953</v>
      </c>
      <c r="Z4010" s="14">
        <f>IF(W4010&gt;10,"NA",Y4010)</f>
        <v>9.0909090909090953</v>
      </c>
    </row>
    <row r="4011" spans="1:26" ht="19" x14ac:dyDescent="0.25">
      <c r="A4011" s="23">
        <v>4010</v>
      </c>
      <c r="B4011" s="5" t="s">
        <v>25</v>
      </c>
      <c r="C4011" s="3" t="s">
        <v>7</v>
      </c>
      <c r="D4011" s="3" t="s">
        <v>7</v>
      </c>
      <c r="E4011" s="3" t="s">
        <v>47</v>
      </c>
      <c r="F4011" s="3" t="s">
        <v>21</v>
      </c>
      <c r="G4011" s="3">
        <v>3</v>
      </c>
      <c r="H4011" s="3" t="s">
        <v>17</v>
      </c>
      <c r="I4011" s="3" t="s">
        <v>37</v>
      </c>
      <c r="J4011" s="3">
        <v>403</v>
      </c>
      <c r="K4011" s="3">
        <v>49</v>
      </c>
      <c r="L4011" s="3">
        <v>0</v>
      </c>
      <c r="M4011" s="4">
        <f>PI()*(K4011/2)^2/1000+PI()*(L4011/2)^2/1000</f>
        <v>1.8857409903172733</v>
      </c>
      <c r="N4011" s="33">
        <v>0</v>
      </c>
      <c r="O4011" s="3">
        <v>10</v>
      </c>
      <c r="P4011" s="6">
        <v>3.4689999999999999</v>
      </c>
      <c r="Q4011" s="6">
        <v>8.6920000000000002</v>
      </c>
      <c r="R4011" s="6">
        <v>8.4649999999999999</v>
      </c>
      <c r="S4011" s="6">
        <v>0</v>
      </c>
      <c r="T4011" s="6">
        <f>R4011-S4011</f>
        <v>8.4649999999999999</v>
      </c>
      <c r="U4011" s="6">
        <v>8.4649999999999999</v>
      </c>
      <c r="V4011" s="6">
        <f>U4011-S4011</f>
        <v>8.4649999999999999</v>
      </c>
      <c r="W4011" s="6">
        <f>100 - (1 - (((U4011-T4011)/U4011)+(S4011/T4011)))*100</f>
        <v>0</v>
      </c>
      <c r="X4011" s="13">
        <v>9.0009999999999994</v>
      </c>
      <c r="Y4011" s="13">
        <f>(X4011-U4011)/U4011*100</f>
        <v>6.3319551092734736</v>
      </c>
      <c r="Z4011" s="14">
        <f>IF(W4011&gt;10,"NA",Y4011)</f>
        <v>6.3319551092734736</v>
      </c>
    </row>
    <row r="4012" spans="1:26" ht="19" x14ac:dyDescent="0.25">
      <c r="A4012" s="23">
        <v>4011</v>
      </c>
      <c r="B4012" s="5" t="s">
        <v>25</v>
      </c>
      <c r="C4012" s="3" t="s">
        <v>7</v>
      </c>
      <c r="D4012" s="3" t="s">
        <v>7</v>
      </c>
      <c r="E4012" s="3" t="s">
        <v>47</v>
      </c>
      <c r="F4012" s="3" t="s">
        <v>21</v>
      </c>
      <c r="G4012" s="3">
        <v>3</v>
      </c>
      <c r="H4012" s="3" t="s">
        <v>17</v>
      </c>
      <c r="I4012" s="3" t="s">
        <v>37</v>
      </c>
      <c r="J4012" s="3">
        <v>403</v>
      </c>
      <c r="K4012" s="3">
        <v>49</v>
      </c>
      <c r="L4012" s="3">
        <v>0</v>
      </c>
      <c r="M4012" s="4">
        <f>PI()*(K4012/2)^2/1000+PI()*(L4012/2)^2/1000</f>
        <v>1.8857409903172733</v>
      </c>
      <c r="N4012" s="33">
        <v>0</v>
      </c>
      <c r="O4012" s="3">
        <v>11</v>
      </c>
      <c r="P4012" s="6">
        <v>3.5590000000000002</v>
      </c>
      <c r="Q4012" s="6">
        <v>8.1210000000000004</v>
      </c>
      <c r="R4012" s="6">
        <v>7.9820000000000002</v>
      </c>
      <c r="S4012" s="6">
        <v>0</v>
      </c>
      <c r="T4012" s="6">
        <f>R4012-S4012</f>
        <v>7.9820000000000002</v>
      </c>
      <c r="U4012" s="6">
        <v>7.9820000000000002</v>
      </c>
      <c r="V4012" s="6">
        <f>U4012-S4012</f>
        <v>7.9820000000000002</v>
      </c>
      <c r="W4012" s="6">
        <f>100 - (1 - (((U4012-T4012)/U4012)+(S4012/T4012)))*100</f>
        <v>0</v>
      </c>
      <c r="X4012" s="13">
        <v>8.484</v>
      </c>
      <c r="Y4012" s="13">
        <f>(X4012-U4012)/U4012*100</f>
        <v>6.2891505888248531</v>
      </c>
      <c r="Z4012" s="14">
        <f>IF(W4012&gt;10,"NA",Y4012)</f>
        <v>6.2891505888248531</v>
      </c>
    </row>
    <row r="4013" spans="1:26" ht="19" x14ac:dyDescent="0.25">
      <c r="A4013" s="23">
        <v>4012</v>
      </c>
      <c r="B4013" s="5" t="s">
        <v>25</v>
      </c>
      <c r="C4013" s="3" t="s">
        <v>7</v>
      </c>
      <c r="D4013" s="3" t="s">
        <v>7</v>
      </c>
      <c r="E4013" s="3" t="s">
        <v>47</v>
      </c>
      <c r="F4013" s="3" t="s">
        <v>21</v>
      </c>
      <c r="G4013" s="3">
        <v>3</v>
      </c>
      <c r="H4013" s="3" t="s">
        <v>17</v>
      </c>
      <c r="I4013" s="3" t="s">
        <v>37</v>
      </c>
      <c r="J4013" s="3">
        <v>403</v>
      </c>
      <c r="K4013" s="3">
        <v>49</v>
      </c>
      <c r="L4013" s="3">
        <v>0</v>
      </c>
      <c r="M4013" s="4">
        <f>PI()*(K4013/2)^2/1000+PI()*(L4013/2)^2/1000</f>
        <v>1.8857409903172733</v>
      </c>
      <c r="N4013" s="33">
        <v>0</v>
      </c>
      <c r="O4013" s="3">
        <v>12</v>
      </c>
      <c r="P4013" s="6">
        <v>3.51</v>
      </c>
      <c r="Q4013" s="6">
        <v>9.109</v>
      </c>
      <c r="R4013" s="6">
        <v>9.0060000000000002</v>
      </c>
      <c r="S4013" s="6">
        <v>0</v>
      </c>
      <c r="T4013" s="6">
        <f>R4013-S4013</f>
        <v>9.0060000000000002</v>
      </c>
      <c r="U4013" s="6">
        <v>9.1440000000000001</v>
      </c>
      <c r="V4013" s="6">
        <f>U4013-S4013</f>
        <v>9.1440000000000001</v>
      </c>
      <c r="W4013" s="6">
        <f>100 - (1 - (((U4013-T4013)/U4013)+(S4013/T4013)))*100</f>
        <v>1.5091863517060347</v>
      </c>
      <c r="X4013" s="13">
        <v>9.6940000000000008</v>
      </c>
      <c r="Y4013" s="13">
        <f>(X4013-U4013)/U4013*100</f>
        <v>6.0148731408574001</v>
      </c>
      <c r="Z4013" s="14">
        <f>IF(W4013&gt;10,"NA",Y4013)</f>
        <v>6.0148731408574001</v>
      </c>
    </row>
    <row r="4014" spans="1:26" ht="19" x14ac:dyDescent="0.25">
      <c r="A4014" s="23">
        <v>4013</v>
      </c>
      <c r="B4014" s="5" t="s">
        <v>25</v>
      </c>
      <c r="C4014" s="3" t="s">
        <v>7</v>
      </c>
      <c r="D4014" s="3" t="s">
        <v>7</v>
      </c>
      <c r="E4014" s="3" t="s">
        <v>47</v>
      </c>
      <c r="F4014" s="3" t="s">
        <v>21</v>
      </c>
      <c r="G4014" s="3">
        <v>3</v>
      </c>
      <c r="H4014" s="3" t="s">
        <v>17</v>
      </c>
      <c r="I4014" s="3" t="s">
        <v>37</v>
      </c>
      <c r="J4014" s="3">
        <v>403</v>
      </c>
      <c r="K4014" s="3">
        <v>49</v>
      </c>
      <c r="L4014" s="3">
        <v>0</v>
      </c>
      <c r="M4014" s="4">
        <f>PI()*(K4014/2)^2/1000+PI()*(L4014/2)^2/1000</f>
        <v>1.8857409903172733</v>
      </c>
      <c r="N4014" s="33">
        <v>0</v>
      </c>
      <c r="O4014" s="3">
        <v>13</v>
      </c>
      <c r="P4014" s="6">
        <v>3.4820000000000002</v>
      </c>
      <c r="Q4014" s="6">
        <v>7.4420000000000002</v>
      </c>
      <c r="R4014" s="6">
        <v>7.3079999999999998</v>
      </c>
      <c r="S4014" s="6">
        <v>0</v>
      </c>
      <c r="T4014" s="6">
        <f>R4014-S4014</f>
        <v>7.3079999999999998</v>
      </c>
      <c r="U4014" s="6">
        <v>7.31</v>
      </c>
      <c r="V4014" s="6">
        <f>U4014-S4014</f>
        <v>7.31</v>
      </c>
      <c r="W4014" s="6">
        <f>100 - (1 - (((U4014-T4014)/U4014)+(S4014/T4014)))*100</f>
        <v>2.7359781121745641E-2</v>
      </c>
      <c r="X4014" s="13">
        <v>7.8689999999999998</v>
      </c>
      <c r="Y4014" s="13">
        <f>(X4014-U4014)/U4014*100</f>
        <v>7.6470588235294139</v>
      </c>
      <c r="Z4014" s="14">
        <f>IF(W4014&gt;10,"NA",Y4014)</f>
        <v>7.6470588235294139</v>
      </c>
    </row>
    <row r="4015" spans="1:26" ht="19" x14ac:dyDescent="0.25">
      <c r="A4015" s="23">
        <v>4014</v>
      </c>
      <c r="B4015" s="5" t="s">
        <v>25</v>
      </c>
      <c r="C4015" s="3" t="s">
        <v>7</v>
      </c>
      <c r="D4015" s="3" t="s">
        <v>7</v>
      </c>
      <c r="E4015" s="3" t="s">
        <v>47</v>
      </c>
      <c r="F4015" s="3" t="s">
        <v>21</v>
      </c>
      <c r="G4015" s="3">
        <v>3</v>
      </c>
      <c r="H4015" s="3" t="s">
        <v>17</v>
      </c>
      <c r="I4015" s="3" t="s">
        <v>37</v>
      </c>
      <c r="J4015" s="3">
        <v>403</v>
      </c>
      <c r="K4015" s="3">
        <v>49</v>
      </c>
      <c r="L4015" s="3">
        <v>0</v>
      </c>
      <c r="M4015" s="4">
        <f>PI()*(K4015/2)^2/1000+PI()*(L4015/2)^2/1000</f>
        <v>1.8857409903172733</v>
      </c>
      <c r="N4015" s="33">
        <v>0</v>
      </c>
      <c r="O4015" s="3">
        <v>14</v>
      </c>
      <c r="P4015" s="6">
        <v>2.9740000000000002</v>
      </c>
      <c r="Q4015" s="6">
        <v>5.4870000000000001</v>
      </c>
      <c r="R4015" s="6">
        <v>5.3959999999999999</v>
      </c>
      <c r="S4015" s="6">
        <v>0</v>
      </c>
      <c r="T4015" s="6">
        <f>R4015-S4015</f>
        <v>5.3959999999999999</v>
      </c>
      <c r="U4015" s="6">
        <v>5.3959999999999999</v>
      </c>
      <c r="V4015" s="6">
        <f>U4015-S4015</f>
        <v>5.3959999999999999</v>
      </c>
      <c r="W4015" s="6">
        <f>100 - (1 - (((U4015-T4015)/U4015)+(S4015/T4015)))*100</f>
        <v>0</v>
      </c>
      <c r="X4015" s="13">
        <v>5.7649999999999997</v>
      </c>
      <c r="Y4015" s="13">
        <f>(X4015-U4015)/U4015*100</f>
        <v>6.8383988139362444</v>
      </c>
      <c r="Z4015" s="14">
        <f>IF(W4015&gt;10,"NA",Y4015)</f>
        <v>6.8383988139362444</v>
      </c>
    </row>
    <row r="4016" spans="1:26" ht="19" x14ac:dyDescent="0.25">
      <c r="A4016" s="23">
        <v>4015</v>
      </c>
      <c r="B4016" s="5" t="s">
        <v>25</v>
      </c>
      <c r="C4016" s="3" t="s">
        <v>7</v>
      </c>
      <c r="D4016" s="3" t="s">
        <v>7</v>
      </c>
      <c r="E4016" s="3" t="s">
        <v>47</v>
      </c>
      <c r="F4016" s="3" t="s">
        <v>21</v>
      </c>
      <c r="G4016" s="3">
        <v>3</v>
      </c>
      <c r="H4016" s="3" t="s">
        <v>17</v>
      </c>
      <c r="I4016" s="3" t="s">
        <v>37</v>
      </c>
      <c r="J4016" s="3">
        <v>403</v>
      </c>
      <c r="K4016" s="3">
        <v>49</v>
      </c>
      <c r="L4016" s="3">
        <v>0</v>
      </c>
      <c r="M4016" s="4">
        <f>PI()*(K4016/2)^2/1000+PI()*(L4016/2)^2/1000</f>
        <v>1.8857409903172733</v>
      </c>
      <c r="N4016" s="33">
        <v>0</v>
      </c>
      <c r="O4016" s="3">
        <v>15</v>
      </c>
      <c r="P4016" s="6">
        <v>4.1399999999999997</v>
      </c>
      <c r="Q4016" s="6">
        <v>10.869</v>
      </c>
      <c r="R4016" s="6">
        <v>10.789</v>
      </c>
      <c r="S4016" s="6">
        <v>0</v>
      </c>
      <c r="T4016" s="6">
        <f>R4016-S4016</f>
        <v>10.789</v>
      </c>
      <c r="U4016" s="6">
        <v>10.789</v>
      </c>
      <c r="V4016" s="6">
        <f>U4016-S4016</f>
        <v>10.789</v>
      </c>
      <c r="W4016" s="6">
        <f>100 - (1 - (((U4016-T4016)/U4016)+(S4016/T4016)))*100</f>
        <v>0</v>
      </c>
      <c r="X4016" s="13">
        <v>11.646000000000001</v>
      </c>
      <c r="Y4016" s="13">
        <f>(X4016-U4016)/U4016*100</f>
        <v>7.9432755584391614</v>
      </c>
      <c r="Z4016" s="14">
        <f>IF(W4016&gt;10,"NA",Y4016)</f>
        <v>7.9432755584391614</v>
      </c>
    </row>
    <row r="4017" spans="1:26" ht="19" x14ac:dyDescent="0.25">
      <c r="A4017" s="23">
        <v>4016</v>
      </c>
      <c r="B4017" s="5" t="s">
        <v>25</v>
      </c>
      <c r="C4017" s="3" t="s">
        <v>7</v>
      </c>
      <c r="D4017" s="3" t="s">
        <v>7</v>
      </c>
      <c r="E4017" s="3" t="s">
        <v>47</v>
      </c>
      <c r="F4017" s="3" t="s">
        <v>21</v>
      </c>
      <c r="G4017" s="3">
        <v>3</v>
      </c>
      <c r="H4017" s="3" t="s">
        <v>17</v>
      </c>
      <c r="I4017" s="3" t="s">
        <v>37</v>
      </c>
      <c r="J4017" s="3">
        <v>403</v>
      </c>
      <c r="K4017" s="3">
        <v>49</v>
      </c>
      <c r="L4017" s="3">
        <v>0</v>
      </c>
      <c r="M4017" s="4">
        <f>PI()*(K4017/2)^2/1000+PI()*(L4017/2)^2/1000</f>
        <v>1.8857409903172733</v>
      </c>
      <c r="N4017" s="33">
        <v>0</v>
      </c>
      <c r="O4017" s="3">
        <v>16</v>
      </c>
      <c r="P4017" s="6">
        <v>3.3519999999999999</v>
      </c>
      <c r="Q4017" s="6">
        <v>6.9359999999999999</v>
      </c>
      <c r="R4017" s="6">
        <v>6.82</v>
      </c>
      <c r="S4017" s="6">
        <v>0</v>
      </c>
      <c r="T4017" s="6">
        <f>R4017-S4017</f>
        <v>6.82</v>
      </c>
      <c r="U4017" s="6">
        <v>6.8559999999999999</v>
      </c>
      <c r="V4017" s="6">
        <f>U4017-S4017</f>
        <v>6.8559999999999999</v>
      </c>
      <c r="W4017" s="6">
        <f>100 - (1 - (((U4017-T4017)/U4017)+(S4017/T4017)))*100</f>
        <v>0.5250875145857492</v>
      </c>
      <c r="X4017" s="13">
        <v>7.524</v>
      </c>
      <c r="Y4017" s="13">
        <f>(X4017-U4017)/U4017*100</f>
        <v>9.7432905484247385</v>
      </c>
      <c r="Z4017" s="14">
        <f>IF(W4017&gt;10,"NA",Y4017)</f>
        <v>9.7432905484247385</v>
      </c>
    </row>
    <row r="4018" spans="1:26" ht="19" x14ac:dyDescent="0.25">
      <c r="A4018" s="23">
        <v>4017</v>
      </c>
      <c r="B4018" s="5" t="s">
        <v>25</v>
      </c>
      <c r="C4018" s="3" t="s">
        <v>7</v>
      </c>
      <c r="D4018" s="3" t="s">
        <v>7</v>
      </c>
      <c r="E4018" s="3" t="s">
        <v>47</v>
      </c>
      <c r="F4018" s="3" t="s">
        <v>21</v>
      </c>
      <c r="G4018" s="3">
        <v>3</v>
      </c>
      <c r="H4018" s="3" t="s">
        <v>17</v>
      </c>
      <c r="I4018" s="3" t="s">
        <v>37</v>
      </c>
      <c r="J4018" s="3">
        <v>403</v>
      </c>
      <c r="K4018" s="3">
        <v>49</v>
      </c>
      <c r="L4018" s="3">
        <v>0</v>
      </c>
      <c r="M4018" s="4">
        <f>PI()*(K4018/2)^2/1000+PI()*(L4018/2)^2/1000</f>
        <v>1.8857409903172733</v>
      </c>
      <c r="N4018" s="33">
        <v>0</v>
      </c>
      <c r="O4018" s="3">
        <v>17</v>
      </c>
      <c r="P4018" s="6">
        <v>2.6440000000000001</v>
      </c>
      <c r="Q4018" s="6">
        <v>4.431</v>
      </c>
      <c r="R4018" s="6">
        <v>4.3630000000000004</v>
      </c>
      <c r="S4018" s="6">
        <v>0</v>
      </c>
      <c r="T4018" s="6">
        <f>R4018-S4018</f>
        <v>4.3630000000000004</v>
      </c>
      <c r="U4018" s="6">
        <v>4.3929999999999998</v>
      </c>
      <c r="V4018" s="6">
        <f>U4018-S4018</f>
        <v>4.3929999999999998</v>
      </c>
      <c r="W4018" s="6">
        <f>100 - (1 - (((U4018-T4018)/U4018)+(S4018/T4018)))*100</f>
        <v>0.68290462098792659</v>
      </c>
      <c r="X4018" s="13">
        <v>4.8600000000000003</v>
      </c>
      <c r="Y4018" s="13">
        <f>(X4018-U4018)/U4018*100</f>
        <v>10.63054860004554</v>
      </c>
      <c r="Z4018" s="14">
        <f>IF(W4018&gt;10,"NA",Y4018)</f>
        <v>10.63054860004554</v>
      </c>
    </row>
    <row r="4019" spans="1:26" ht="19" x14ac:dyDescent="0.25">
      <c r="A4019" s="23">
        <v>4018</v>
      </c>
      <c r="B4019" s="5" t="s">
        <v>25</v>
      </c>
      <c r="C4019" s="3" t="s">
        <v>7</v>
      </c>
      <c r="D4019" s="3" t="s">
        <v>7</v>
      </c>
      <c r="E4019" s="3" t="s">
        <v>47</v>
      </c>
      <c r="F4019" s="3" t="s">
        <v>21</v>
      </c>
      <c r="G4019" s="3">
        <v>3</v>
      </c>
      <c r="H4019" s="3" t="s">
        <v>17</v>
      </c>
      <c r="I4019" s="3" t="s">
        <v>37</v>
      </c>
      <c r="J4019" s="3">
        <v>403</v>
      </c>
      <c r="K4019" s="3">
        <v>49</v>
      </c>
      <c r="L4019" s="3">
        <v>0</v>
      </c>
      <c r="M4019" s="4">
        <f>PI()*(K4019/2)^2/1000+PI()*(L4019/2)^2/1000</f>
        <v>1.8857409903172733</v>
      </c>
      <c r="N4019" s="33">
        <v>0</v>
      </c>
      <c r="O4019" s="3">
        <v>18</v>
      </c>
      <c r="P4019" s="6" t="s">
        <v>13</v>
      </c>
      <c r="Q4019" s="6">
        <v>2.71</v>
      </c>
      <c r="R4019" s="6">
        <v>2.71</v>
      </c>
      <c r="S4019" s="6">
        <v>0</v>
      </c>
      <c r="T4019" s="6">
        <f>R4019-S4019</f>
        <v>2.71</v>
      </c>
      <c r="U4019" s="6">
        <v>3.2429999999999999</v>
      </c>
      <c r="V4019" s="6">
        <f>U4019-S4019</f>
        <v>3.2429999999999999</v>
      </c>
      <c r="W4019" s="6">
        <f>100 - (1 - (((U4019-T4019)/U4019)+(S4019/T4019)))*100</f>
        <v>16.43539932161579</v>
      </c>
      <c r="X4019" s="13">
        <v>3.5289999999999999</v>
      </c>
      <c r="Y4019" s="13">
        <f>(X4019-U4019)/U4019*100</f>
        <v>8.81899475794018</v>
      </c>
      <c r="Z4019" s="14" t="str">
        <f>IF(W4019&gt;10,"NA",Y4019)</f>
        <v>NA</v>
      </c>
    </row>
    <row r="4020" spans="1:26" ht="19" x14ac:dyDescent="0.25">
      <c r="A4020" s="23">
        <v>4019</v>
      </c>
      <c r="B4020" s="5" t="s">
        <v>25</v>
      </c>
      <c r="C4020" s="3" t="s">
        <v>7</v>
      </c>
      <c r="D4020" s="3" t="s">
        <v>7</v>
      </c>
      <c r="E4020" s="3" t="s">
        <v>47</v>
      </c>
      <c r="F4020" s="3" t="s">
        <v>21</v>
      </c>
      <c r="G4020" s="3">
        <v>3</v>
      </c>
      <c r="H4020" s="3" t="s">
        <v>17</v>
      </c>
      <c r="I4020" s="3" t="s">
        <v>37</v>
      </c>
      <c r="J4020" s="3">
        <v>403</v>
      </c>
      <c r="K4020" s="3">
        <v>49</v>
      </c>
      <c r="L4020" s="3">
        <v>0</v>
      </c>
      <c r="M4020" s="4">
        <f>PI()*(K4020/2)^2/1000+PI()*(L4020/2)^2/1000</f>
        <v>1.8857409903172733</v>
      </c>
      <c r="N4020" s="33">
        <v>0</v>
      </c>
      <c r="O4020" s="3">
        <v>19</v>
      </c>
      <c r="P4020" s="6">
        <v>1.0940000000000001</v>
      </c>
      <c r="Q4020" s="6">
        <v>0.71299999999999997</v>
      </c>
      <c r="R4020" s="6">
        <v>0.66600000000000004</v>
      </c>
      <c r="S4020" s="6">
        <v>0</v>
      </c>
      <c r="T4020" s="6">
        <f>R4020-S4020</f>
        <v>0.66600000000000004</v>
      </c>
      <c r="U4020" s="6">
        <v>0.70499999999999996</v>
      </c>
      <c r="V4020" s="6">
        <f>U4020-S4020</f>
        <v>0.70499999999999996</v>
      </c>
      <c r="W4020" s="6">
        <f>100 - (1 - (((U4020-T4020)/U4020)+(S4020/T4020)))*100</f>
        <v>5.5319148936170137</v>
      </c>
      <c r="X4020" s="13">
        <v>0.73199999999999998</v>
      </c>
      <c r="Y4020" s="13">
        <f>(X4020-U4020)/U4020*100</f>
        <v>3.8297872340425565</v>
      </c>
      <c r="Z4020" s="14">
        <f>IF(W4020&gt;10,"NA",Y4020)</f>
        <v>3.8297872340425565</v>
      </c>
    </row>
    <row r="4021" spans="1:26" ht="19" x14ac:dyDescent="0.25">
      <c r="A4021" s="23">
        <v>4020</v>
      </c>
      <c r="B4021" s="5" t="s">
        <v>25</v>
      </c>
      <c r="C4021" s="3" t="s">
        <v>7</v>
      </c>
      <c r="D4021" s="3" t="s">
        <v>7</v>
      </c>
      <c r="E4021" s="3" t="s">
        <v>47</v>
      </c>
      <c r="F4021" s="3" t="s">
        <v>21</v>
      </c>
      <c r="G4021" s="3">
        <v>4</v>
      </c>
      <c r="H4021" s="3" t="s">
        <v>9</v>
      </c>
      <c r="I4021" s="3" t="s">
        <v>37</v>
      </c>
      <c r="J4021" s="3">
        <v>402</v>
      </c>
      <c r="K4021" s="3">
        <v>29</v>
      </c>
      <c r="L4021" s="3">
        <v>0</v>
      </c>
      <c r="M4021" s="4">
        <f>PI()*(K4021/2)^2/1000+PI()*(L4021/2)^2/1000</f>
        <v>0.660519855417254</v>
      </c>
      <c r="N4021" s="33">
        <v>1</v>
      </c>
      <c r="O4021" s="3">
        <v>1</v>
      </c>
      <c r="P4021" s="6">
        <v>2.6349999999999998</v>
      </c>
      <c r="Q4021" s="6">
        <v>5.351</v>
      </c>
      <c r="R4021" s="6">
        <v>5.3369999999999997</v>
      </c>
      <c r="S4021" s="6">
        <v>0</v>
      </c>
      <c r="T4021" s="6">
        <f>R4021-S4021</f>
        <v>5.3369999999999997</v>
      </c>
      <c r="U4021" s="6">
        <v>5.4089999999999998</v>
      </c>
      <c r="V4021" s="6">
        <f>U4021-S4021</f>
        <v>5.4089999999999998</v>
      </c>
      <c r="W4021" s="6">
        <f>100 - (1 - (((U4021-T4021)/U4021)+(S4021/T4021)))*100</f>
        <v>1.3311148086522451</v>
      </c>
      <c r="X4021" s="13">
        <v>6.0579999999999998</v>
      </c>
      <c r="Y4021" s="13">
        <f>(X4021-U4021)/U4021*100</f>
        <v>11.998520983545943</v>
      </c>
      <c r="Z4021" s="14">
        <f>IF(W4021&gt;10,"NA",Y4021)</f>
        <v>11.998520983545943</v>
      </c>
    </row>
    <row r="4022" spans="1:26" ht="19" x14ac:dyDescent="0.25">
      <c r="A4022" s="23">
        <v>4021</v>
      </c>
      <c r="B4022" s="5" t="s">
        <v>25</v>
      </c>
      <c r="C4022" s="3" t="s">
        <v>7</v>
      </c>
      <c r="D4022" s="3" t="s">
        <v>7</v>
      </c>
      <c r="E4022" s="3" t="s">
        <v>47</v>
      </c>
      <c r="F4022" s="3" t="s">
        <v>21</v>
      </c>
      <c r="G4022" s="3">
        <v>4</v>
      </c>
      <c r="H4022" s="3" t="s">
        <v>9</v>
      </c>
      <c r="I4022" s="3" t="s">
        <v>37</v>
      </c>
      <c r="J4022" s="3">
        <v>402</v>
      </c>
      <c r="K4022" s="3">
        <v>29</v>
      </c>
      <c r="L4022" s="3">
        <v>0</v>
      </c>
      <c r="M4022" s="4">
        <f>PI()*(K4022/2)^2/1000+PI()*(L4022/2)^2/1000</f>
        <v>0.660519855417254</v>
      </c>
      <c r="N4022" s="33">
        <v>0</v>
      </c>
      <c r="O4022" s="3">
        <v>2</v>
      </c>
      <c r="P4022" s="6">
        <v>2.3109999999999999</v>
      </c>
      <c r="Q4022" s="6">
        <v>3.7879999999999998</v>
      </c>
      <c r="R4022" s="6">
        <v>3.625</v>
      </c>
      <c r="S4022" s="6">
        <v>0</v>
      </c>
      <c r="T4022" s="6">
        <f>R4022-S4022</f>
        <v>3.625</v>
      </c>
      <c r="U4022" s="6">
        <v>3.9180000000000001</v>
      </c>
      <c r="V4022" s="6">
        <f>U4022-S4022</f>
        <v>3.9180000000000001</v>
      </c>
      <c r="W4022" s="6">
        <f>100 - (1 - (((U4022-T4022)/U4022)+(S4022/T4022)))*100</f>
        <v>7.4783052577845837</v>
      </c>
      <c r="X4022" s="13">
        <v>4.181</v>
      </c>
      <c r="Y4022" s="13">
        <f>(X4022-U4022)/U4022*100</f>
        <v>6.7126084737110734</v>
      </c>
      <c r="Z4022" s="14">
        <f>IF(W4022&gt;10,"NA",Y4022)</f>
        <v>6.7126084737110734</v>
      </c>
    </row>
    <row r="4023" spans="1:26" ht="19" x14ac:dyDescent="0.25">
      <c r="A4023" s="23">
        <v>4022</v>
      </c>
      <c r="B4023" s="5" t="s">
        <v>25</v>
      </c>
      <c r="C4023" s="3" t="s">
        <v>7</v>
      </c>
      <c r="D4023" s="3" t="s">
        <v>7</v>
      </c>
      <c r="E4023" s="3" t="s">
        <v>47</v>
      </c>
      <c r="F4023" s="3" t="s">
        <v>21</v>
      </c>
      <c r="G4023" s="3">
        <v>4</v>
      </c>
      <c r="H4023" s="3" t="s">
        <v>9</v>
      </c>
      <c r="I4023" s="3" t="s">
        <v>37</v>
      </c>
      <c r="J4023" s="3">
        <v>402</v>
      </c>
      <c r="K4023" s="3">
        <v>29</v>
      </c>
      <c r="L4023" s="3">
        <v>0</v>
      </c>
      <c r="M4023" s="4">
        <f>PI()*(K4023/2)^2/1000+PI()*(L4023/2)^2/1000</f>
        <v>0.660519855417254</v>
      </c>
      <c r="N4023" s="33">
        <v>0</v>
      </c>
      <c r="O4023" s="3">
        <v>3</v>
      </c>
      <c r="P4023" s="6">
        <v>1.712</v>
      </c>
      <c r="Q4023" s="6">
        <v>2.169</v>
      </c>
      <c r="R4023" s="6">
        <v>2.169</v>
      </c>
      <c r="S4023" s="6">
        <v>0</v>
      </c>
      <c r="T4023" s="6">
        <f>R4023-S4023</f>
        <v>2.169</v>
      </c>
      <c r="U4023" s="6">
        <f>T4023</f>
        <v>2.169</v>
      </c>
      <c r="V4023" s="6">
        <f>U4023-S4023</f>
        <v>2.169</v>
      </c>
      <c r="W4023" s="6">
        <f>100 - (1 - (((U4023-T4023)/U4023)+(S4023/T4023)))*100</f>
        <v>0</v>
      </c>
      <c r="X4023" s="13">
        <v>2.4929999999999999</v>
      </c>
      <c r="Y4023" s="13">
        <f>(X4023-U4023)/U4023*100</f>
        <v>14.937759336099576</v>
      </c>
      <c r="Z4023" s="14">
        <f>IF(W4023&gt;10,"NA",Y4023)</f>
        <v>14.937759336099576</v>
      </c>
    </row>
    <row r="4024" spans="1:26" ht="19" x14ac:dyDescent="0.25">
      <c r="A4024" s="23">
        <v>4023</v>
      </c>
      <c r="B4024" s="5" t="s">
        <v>25</v>
      </c>
      <c r="C4024" s="3" t="s">
        <v>7</v>
      </c>
      <c r="D4024" s="3" t="s">
        <v>7</v>
      </c>
      <c r="E4024" s="3" t="s">
        <v>47</v>
      </c>
      <c r="F4024" s="3" t="s">
        <v>21</v>
      </c>
      <c r="G4024" s="3">
        <v>4</v>
      </c>
      <c r="H4024" s="3" t="s">
        <v>9</v>
      </c>
      <c r="I4024" s="3" t="s">
        <v>37</v>
      </c>
      <c r="J4024" s="3">
        <v>402</v>
      </c>
      <c r="K4024" s="3">
        <v>29</v>
      </c>
      <c r="L4024" s="3">
        <v>0</v>
      </c>
      <c r="M4024" s="4">
        <f>PI()*(K4024/2)^2/1000+PI()*(L4024/2)^2/1000</f>
        <v>0.660519855417254</v>
      </c>
      <c r="N4024" s="33">
        <v>0</v>
      </c>
      <c r="O4024" s="3">
        <v>4</v>
      </c>
      <c r="P4024" s="6">
        <v>2.004</v>
      </c>
      <c r="Q4024" s="6">
        <v>2.7709999999999999</v>
      </c>
      <c r="R4024" s="6">
        <v>2.7109999999999999</v>
      </c>
      <c r="S4024" s="6">
        <v>0</v>
      </c>
      <c r="T4024" s="6">
        <f>R4024-S4024</f>
        <v>2.7109999999999999</v>
      </c>
      <c r="U4024" s="6">
        <f>T4024</f>
        <v>2.7109999999999999</v>
      </c>
      <c r="V4024" s="6">
        <f>U4024-S4024</f>
        <v>2.7109999999999999</v>
      </c>
      <c r="W4024" s="6">
        <f>100 - (1 - (((U4024-T4024)/U4024)+(S4024/T4024)))*100</f>
        <v>0</v>
      </c>
      <c r="X4024" s="13">
        <v>3.0339999999999998</v>
      </c>
      <c r="Y4024" s="13">
        <f>(X4024-U4024)/U4024*100</f>
        <v>11.914422722242714</v>
      </c>
      <c r="Z4024" s="14">
        <f>IF(W4024&gt;10,"NA",Y4024)</f>
        <v>11.914422722242714</v>
      </c>
    </row>
    <row r="4025" spans="1:26" ht="19" x14ac:dyDescent="0.25">
      <c r="A4025" s="23">
        <v>4024</v>
      </c>
      <c r="B4025" s="5" t="s">
        <v>25</v>
      </c>
      <c r="C4025" s="3" t="s">
        <v>7</v>
      </c>
      <c r="D4025" s="3" t="s">
        <v>7</v>
      </c>
      <c r="E4025" s="3" t="s">
        <v>47</v>
      </c>
      <c r="F4025" s="3" t="s">
        <v>21</v>
      </c>
      <c r="G4025" s="3">
        <v>4</v>
      </c>
      <c r="H4025" s="3" t="s">
        <v>9</v>
      </c>
      <c r="I4025" s="3" t="s">
        <v>37</v>
      </c>
      <c r="J4025" s="3">
        <v>402</v>
      </c>
      <c r="K4025" s="3">
        <v>29</v>
      </c>
      <c r="L4025" s="3">
        <v>0</v>
      </c>
      <c r="M4025" s="4">
        <f>PI()*(K4025/2)^2/1000+PI()*(L4025/2)^2/1000</f>
        <v>0.660519855417254</v>
      </c>
      <c r="N4025" s="33">
        <v>1</v>
      </c>
      <c r="O4025" s="3">
        <v>5</v>
      </c>
      <c r="P4025" s="6">
        <v>2.984</v>
      </c>
      <c r="Q4025" s="6">
        <v>6.4729999999999999</v>
      </c>
      <c r="R4025" s="6">
        <v>6.391</v>
      </c>
      <c r="S4025" s="6">
        <v>0</v>
      </c>
      <c r="T4025" s="6">
        <f>R4025-S4025</f>
        <v>6.391</v>
      </c>
      <c r="U4025" s="6">
        <f>T4025</f>
        <v>6.391</v>
      </c>
      <c r="V4025" s="6">
        <f>U4025-S4025</f>
        <v>6.391</v>
      </c>
      <c r="W4025" s="6">
        <f>100 - (1 - (((U4025-T4025)/U4025)+(S4025/T4025)))*100</f>
        <v>0</v>
      </c>
      <c r="X4025" s="13">
        <v>7.22</v>
      </c>
      <c r="Y4025" s="13">
        <f>(X4025-U4025)/U4025*100</f>
        <v>12.97136598341417</v>
      </c>
      <c r="Z4025" s="14">
        <f>IF(W4025&gt;10,"NA",Y4025)</f>
        <v>12.97136598341417</v>
      </c>
    </row>
    <row r="4026" spans="1:26" ht="19" x14ac:dyDescent="0.25">
      <c r="A4026" s="23">
        <v>4025</v>
      </c>
      <c r="B4026" s="5" t="s">
        <v>25</v>
      </c>
      <c r="C4026" s="3" t="s">
        <v>7</v>
      </c>
      <c r="D4026" s="3" t="s">
        <v>7</v>
      </c>
      <c r="E4026" s="3" t="s">
        <v>47</v>
      </c>
      <c r="F4026" s="3" t="s">
        <v>21</v>
      </c>
      <c r="G4026" s="3">
        <v>4</v>
      </c>
      <c r="H4026" s="3" t="s">
        <v>9</v>
      </c>
      <c r="I4026" s="3" t="s">
        <v>37</v>
      </c>
      <c r="J4026" s="3">
        <v>402</v>
      </c>
      <c r="K4026" s="3">
        <v>29</v>
      </c>
      <c r="L4026" s="3">
        <v>0</v>
      </c>
      <c r="M4026" s="4">
        <f>PI()*(K4026/2)^2/1000+PI()*(L4026/2)^2/1000</f>
        <v>0.660519855417254</v>
      </c>
      <c r="N4026" s="33">
        <v>0</v>
      </c>
      <c r="O4026" s="3">
        <v>6</v>
      </c>
      <c r="P4026" s="6">
        <v>1.8420000000000001</v>
      </c>
      <c r="Q4026" s="6">
        <v>2.4780000000000002</v>
      </c>
      <c r="R4026" s="6">
        <v>2.4449999999999998</v>
      </c>
      <c r="S4026" s="6">
        <v>0</v>
      </c>
      <c r="T4026" s="6">
        <f>R4026-S4026</f>
        <v>2.4449999999999998</v>
      </c>
      <c r="U4026" s="6">
        <f>T4026</f>
        <v>2.4449999999999998</v>
      </c>
      <c r="V4026" s="6">
        <f>U4026-S4026</f>
        <v>2.4449999999999998</v>
      </c>
      <c r="W4026" s="6">
        <f>100 - (1 - (((U4026-T4026)/U4026)+(S4026/T4026)))*100</f>
        <v>0</v>
      </c>
      <c r="X4026" s="13">
        <v>2.7469999999999999</v>
      </c>
      <c r="Y4026" s="13">
        <f>(X4026-U4026)/U4026*100</f>
        <v>12.351738241308796</v>
      </c>
      <c r="Z4026" s="14">
        <f>IF(W4026&gt;10,"NA",Y4026)</f>
        <v>12.351738241308796</v>
      </c>
    </row>
    <row r="4027" spans="1:26" ht="19" x14ac:dyDescent="0.25">
      <c r="A4027" s="23">
        <v>4026</v>
      </c>
      <c r="B4027" s="5" t="s">
        <v>25</v>
      </c>
      <c r="C4027" s="3" t="s">
        <v>7</v>
      </c>
      <c r="D4027" s="3" t="s">
        <v>7</v>
      </c>
      <c r="E4027" s="3" t="s">
        <v>47</v>
      </c>
      <c r="F4027" s="3" t="s">
        <v>21</v>
      </c>
      <c r="G4027" s="3">
        <v>4</v>
      </c>
      <c r="H4027" s="3" t="s">
        <v>9</v>
      </c>
      <c r="I4027" s="3" t="s">
        <v>37</v>
      </c>
      <c r="J4027" s="3">
        <v>402</v>
      </c>
      <c r="K4027" s="3">
        <v>29</v>
      </c>
      <c r="L4027" s="3">
        <v>0</v>
      </c>
      <c r="M4027" s="4">
        <f>PI()*(K4027/2)^2/1000+PI()*(L4027/2)^2/1000</f>
        <v>0.660519855417254</v>
      </c>
      <c r="N4027" s="33">
        <v>1</v>
      </c>
      <c r="O4027" s="3">
        <v>7</v>
      </c>
      <c r="P4027" s="6">
        <v>2.552</v>
      </c>
      <c r="Q4027" s="6">
        <v>5.0599999999999996</v>
      </c>
      <c r="R4027" s="6">
        <v>5.0039999999999996</v>
      </c>
      <c r="S4027" s="6">
        <v>0</v>
      </c>
      <c r="T4027" s="6">
        <f>R4027-S4027</f>
        <v>5.0039999999999996</v>
      </c>
      <c r="U4027" s="6">
        <f>T4027</f>
        <v>5.0039999999999996</v>
      </c>
      <c r="V4027" s="6">
        <f>U4027-S4027</f>
        <v>5.0039999999999996</v>
      </c>
      <c r="W4027" s="6">
        <f>100 - (1 - (((U4027-T4027)/U4027)+(S4027/T4027)))*100</f>
        <v>0</v>
      </c>
      <c r="X4027" s="13">
        <v>5.6779999999999999</v>
      </c>
      <c r="Y4027" s="13">
        <f>(X4027-U4027)/U4027*100</f>
        <v>13.469224620303766</v>
      </c>
      <c r="Z4027" s="14">
        <f>IF(W4027&gt;10,"NA",Y4027)</f>
        <v>13.469224620303766</v>
      </c>
    </row>
    <row r="4028" spans="1:26" ht="19" x14ac:dyDescent="0.25">
      <c r="A4028" s="23">
        <v>4027</v>
      </c>
      <c r="B4028" s="5" t="s">
        <v>25</v>
      </c>
      <c r="C4028" s="3" t="s">
        <v>7</v>
      </c>
      <c r="D4028" s="3" t="s">
        <v>7</v>
      </c>
      <c r="E4028" s="3" t="s">
        <v>47</v>
      </c>
      <c r="F4028" s="3" t="s">
        <v>21</v>
      </c>
      <c r="G4028" s="3">
        <v>4</v>
      </c>
      <c r="H4028" s="3" t="s">
        <v>17</v>
      </c>
      <c r="I4028" s="3" t="s">
        <v>37</v>
      </c>
      <c r="J4028" s="3">
        <v>402</v>
      </c>
      <c r="K4028" s="3">
        <v>29</v>
      </c>
      <c r="L4028" s="3">
        <v>0</v>
      </c>
      <c r="M4028" s="4">
        <f>PI()*(K4028/2)^2/1000+PI()*(L4028/2)^2/1000</f>
        <v>0.660519855417254</v>
      </c>
      <c r="N4028" s="33">
        <v>0</v>
      </c>
      <c r="O4028" s="3">
        <v>1</v>
      </c>
      <c r="P4028" s="6">
        <v>2.3380000000000001</v>
      </c>
      <c r="Q4028" s="3">
        <v>2.6909999999999998</v>
      </c>
      <c r="R4028" s="3">
        <v>2.6179999999999999</v>
      </c>
      <c r="S4028" s="6">
        <v>0</v>
      </c>
      <c r="T4028" s="6">
        <f>R4028-S4028</f>
        <v>2.6179999999999999</v>
      </c>
      <c r="U4028" s="3">
        <v>2.6379999999999999</v>
      </c>
      <c r="V4028" s="6">
        <f>U4028-S4028</f>
        <v>2.6379999999999999</v>
      </c>
      <c r="W4028" s="6">
        <f>100 - (1 - (((U4028-T4028)/U4028)+(S4028/T4028)))*100</f>
        <v>0.75815011372252172</v>
      </c>
      <c r="X4028" s="23">
        <v>2.6930000000000001</v>
      </c>
      <c r="Y4028" s="13">
        <f>(X4028-U4028)/U4028*100</f>
        <v>2.0849128127369281</v>
      </c>
      <c r="Z4028" s="14">
        <f>IF(W4028&gt;10,"NA",Y4028)</f>
        <v>2.0849128127369281</v>
      </c>
    </row>
    <row r="4029" spans="1:26" ht="19" x14ac:dyDescent="0.25">
      <c r="A4029" s="23">
        <v>4028</v>
      </c>
      <c r="B4029" s="5" t="s">
        <v>25</v>
      </c>
      <c r="C4029" s="3" t="s">
        <v>7</v>
      </c>
      <c r="D4029" s="3" t="s">
        <v>7</v>
      </c>
      <c r="E4029" s="3" t="s">
        <v>47</v>
      </c>
      <c r="F4029" s="3" t="s">
        <v>21</v>
      </c>
      <c r="G4029" s="3">
        <v>4</v>
      </c>
      <c r="H4029" s="3" t="s">
        <v>17</v>
      </c>
      <c r="I4029" s="3" t="s">
        <v>37</v>
      </c>
      <c r="J4029" s="3">
        <v>402</v>
      </c>
      <c r="K4029" s="3">
        <v>29</v>
      </c>
      <c r="L4029" s="3">
        <v>0</v>
      </c>
      <c r="M4029" s="4">
        <f>PI()*(K4029/2)^2/1000+PI()*(L4029/2)^2/1000</f>
        <v>0.660519855417254</v>
      </c>
      <c r="N4029" s="33">
        <v>0</v>
      </c>
      <c r="O4029" s="3">
        <v>2</v>
      </c>
      <c r="P4029" s="6">
        <v>1.7370000000000001</v>
      </c>
      <c r="Q4029" s="3">
        <v>1.7210000000000001</v>
      </c>
      <c r="R4029" s="3">
        <v>1.653</v>
      </c>
      <c r="S4029" s="6">
        <v>0</v>
      </c>
      <c r="T4029" s="6">
        <f>R4029-S4029</f>
        <v>1.653</v>
      </c>
      <c r="U4029" s="3">
        <v>1.653</v>
      </c>
      <c r="V4029" s="6">
        <f>U4029-S4029</f>
        <v>1.653</v>
      </c>
      <c r="W4029" s="6">
        <f>100 - (1 - (((U4029-T4029)/U4029)+(S4029/T4029)))*100</f>
        <v>0</v>
      </c>
      <c r="X4029" s="23">
        <v>1.7130000000000001</v>
      </c>
      <c r="Y4029" s="13">
        <f>(X4029-U4029)/U4029*100</f>
        <v>3.6297640653357561</v>
      </c>
      <c r="Z4029" s="14">
        <f>IF(W4029&gt;10,"NA",Y4029)</f>
        <v>3.6297640653357561</v>
      </c>
    </row>
    <row r="4030" spans="1:26" ht="19" x14ac:dyDescent="0.25">
      <c r="A4030" s="23">
        <v>4029</v>
      </c>
      <c r="B4030" s="5" t="s">
        <v>25</v>
      </c>
      <c r="C4030" s="3" t="s">
        <v>7</v>
      </c>
      <c r="D4030" s="3" t="s">
        <v>7</v>
      </c>
      <c r="E4030" s="3" t="s">
        <v>47</v>
      </c>
      <c r="F4030" s="3" t="s">
        <v>21</v>
      </c>
      <c r="G4030" s="3">
        <v>4</v>
      </c>
      <c r="H4030" s="3" t="s">
        <v>17</v>
      </c>
      <c r="I4030" s="3" t="s">
        <v>37</v>
      </c>
      <c r="J4030" s="3">
        <v>402</v>
      </c>
      <c r="K4030" s="3">
        <v>29</v>
      </c>
      <c r="L4030" s="3">
        <v>0</v>
      </c>
      <c r="M4030" s="4">
        <f>PI()*(K4030/2)^2/1000+PI()*(L4030/2)^2/1000</f>
        <v>0.660519855417254</v>
      </c>
      <c r="N4030" s="33">
        <v>0</v>
      </c>
      <c r="O4030" s="3">
        <v>3</v>
      </c>
      <c r="P4030" s="6">
        <v>2.016</v>
      </c>
      <c r="Q4030" s="3">
        <v>2.363</v>
      </c>
      <c r="R4030" s="3">
        <v>2.323</v>
      </c>
      <c r="S4030" s="6">
        <v>0</v>
      </c>
      <c r="T4030" s="6">
        <f>R4030-S4030</f>
        <v>2.323</v>
      </c>
      <c r="U4030" s="3">
        <v>2.4060000000000001</v>
      </c>
      <c r="V4030" s="6">
        <f>U4030-S4030</f>
        <v>2.4060000000000001</v>
      </c>
      <c r="W4030" s="6">
        <f>100 - (1 - (((U4030-T4030)/U4030)+(S4030/T4030)))*100</f>
        <v>3.4497090606816414</v>
      </c>
      <c r="X4030" s="23">
        <v>2.5249999999999999</v>
      </c>
      <c r="Y4030" s="13">
        <f>(X4030-U4030)/U4030*100</f>
        <v>4.9459684123025669</v>
      </c>
      <c r="Z4030" s="14">
        <f>IF(W4030&gt;10,"NA",Y4030)</f>
        <v>4.9459684123025669</v>
      </c>
    </row>
    <row r="4031" spans="1:26" ht="19" x14ac:dyDescent="0.25">
      <c r="A4031" s="23">
        <v>4030</v>
      </c>
      <c r="B4031" s="5" t="s">
        <v>25</v>
      </c>
      <c r="C4031" s="3" t="s">
        <v>7</v>
      </c>
      <c r="D4031" s="3" t="s">
        <v>7</v>
      </c>
      <c r="E4031" s="3" t="s">
        <v>47</v>
      </c>
      <c r="F4031" s="3" t="s">
        <v>21</v>
      </c>
      <c r="G4031" s="3">
        <v>4</v>
      </c>
      <c r="H4031" s="3" t="s">
        <v>17</v>
      </c>
      <c r="I4031" s="3" t="s">
        <v>37</v>
      </c>
      <c r="J4031" s="3">
        <v>402</v>
      </c>
      <c r="K4031" s="3">
        <v>29</v>
      </c>
      <c r="L4031" s="3">
        <v>0</v>
      </c>
      <c r="M4031" s="4">
        <f>PI()*(K4031/2)^2/1000+PI()*(L4031/2)^2/1000</f>
        <v>0.660519855417254</v>
      </c>
      <c r="N4031" s="33">
        <v>0</v>
      </c>
      <c r="O4031" s="3">
        <v>4</v>
      </c>
      <c r="P4031" s="6">
        <v>3.278</v>
      </c>
      <c r="Q4031" s="3">
        <v>3.819</v>
      </c>
      <c r="R4031" s="3">
        <v>3.6859999999999999</v>
      </c>
      <c r="S4031" s="6">
        <v>0</v>
      </c>
      <c r="T4031" s="6">
        <f>R4031-S4031</f>
        <v>3.6859999999999999</v>
      </c>
      <c r="U4031" s="3">
        <v>4.93</v>
      </c>
      <c r="V4031" s="6">
        <f>U4031-S4031</f>
        <v>4.93</v>
      </c>
      <c r="W4031" s="6">
        <f>100 - (1 - (((U4031-T4031)/U4031)+(S4031/T4031)))*100</f>
        <v>25.233265720081135</v>
      </c>
      <c r="X4031" s="23">
        <v>5.0220000000000002</v>
      </c>
      <c r="Y4031" s="13">
        <f>(X4031-U4031)/U4031*100</f>
        <v>1.866125760649098</v>
      </c>
      <c r="Z4031" s="14" t="str">
        <f>IF(W4031&gt;10,"NA",Y4031)</f>
        <v>NA</v>
      </c>
    </row>
    <row r="4032" spans="1:26" ht="19" x14ac:dyDescent="0.25">
      <c r="A4032" s="23">
        <v>4031</v>
      </c>
      <c r="B4032" s="5" t="s">
        <v>25</v>
      </c>
      <c r="C4032" s="3" t="s">
        <v>7</v>
      </c>
      <c r="D4032" s="3" t="s">
        <v>7</v>
      </c>
      <c r="E4032" s="3" t="s">
        <v>47</v>
      </c>
      <c r="F4032" s="3" t="s">
        <v>21</v>
      </c>
      <c r="G4032" s="3">
        <v>4</v>
      </c>
      <c r="H4032" s="3" t="s">
        <v>17</v>
      </c>
      <c r="I4032" s="3" t="s">
        <v>37</v>
      </c>
      <c r="J4032" s="3">
        <v>402</v>
      </c>
      <c r="K4032" s="3">
        <v>29</v>
      </c>
      <c r="L4032" s="3">
        <v>0</v>
      </c>
      <c r="M4032" s="4">
        <f>PI()*(K4032/2)^2/1000+PI()*(L4032/2)^2/1000</f>
        <v>0.660519855417254</v>
      </c>
      <c r="N4032" s="33">
        <v>0</v>
      </c>
      <c r="O4032" s="3">
        <v>5</v>
      </c>
      <c r="P4032" s="6">
        <v>2.4279999999999999</v>
      </c>
      <c r="Q4032" s="3">
        <v>3.1110000000000002</v>
      </c>
      <c r="R4032" s="3">
        <v>3.0179999999999998</v>
      </c>
      <c r="S4032" s="6">
        <v>0</v>
      </c>
      <c r="T4032" s="6">
        <f>R4032-S4032</f>
        <v>3.0179999999999998</v>
      </c>
      <c r="U4032" s="3">
        <v>3.0179999999999998</v>
      </c>
      <c r="V4032" s="6">
        <f>U4032-S4032</f>
        <v>3.0179999999999998</v>
      </c>
      <c r="W4032" s="6">
        <f>100 - (1 - (((U4032-T4032)/U4032)+(S4032/T4032)))*100</f>
        <v>0</v>
      </c>
      <c r="X4032" s="23">
        <v>3.1110000000000002</v>
      </c>
      <c r="Y4032" s="13">
        <f>(X4032-U4032)/U4032*100</f>
        <v>3.081510934393652</v>
      </c>
      <c r="Z4032" s="14">
        <f>IF(W4032&gt;10,"NA",Y4032)</f>
        <v>3.081510934393652</v>
      </c>
    </row>
    <row r="4033" spans="1:26" ht="19" x14ac:dyDescent="0.25">
      <c r="A4033" s="23">
        <v>4032</v>
      </c>
      <c r="B4033" s="5" t="s">
        <v>25</v>
      </c>
      <c r="C4033" s="3" t="s">
        <v>7</v>
      </c>
      <c r="D4033" s="3" t="s">
        <v>7</v>
      </c>
      <c r="E4033" s="3" t="s">
        <v>47</v>
      </c>
      <c r="F4033" s="3" t="s">
        <v>21</v>
      </c>
      <c r="G4033" s="3">
        <v>4</v>
      </c>
      <c r="H4033" s="3" t="s">
        <v>17</v>
      </c>
      <c r="I4033" s="3" t="s">
        <v>37</v>
      </c>
      <c r="J4033" s="3">
        <v>402</v>
      </c>
      <c r="K4033" s="3">
        <v>29</v>
      </c>
      <c r="L4033" s="3">
        <v>0</v>
      </c>
      <c r="M4033" s="4">
        <f>PI()*(K4033/2)^2/1000+PI()*(L4033/2)^2/1000</f>
        <v>0.660519855417254</v>
      </c>
      <c r="N4033" s="33">
        <v>0</v>
      </c>
      <c r="O4033" s="3">
        <v>6</v>
      </c>
      <c r="P4033" s="6">
        <v>4.8090000000000002</v>
      </c>
      <c r="Q4033" s="3">
        <v>11.3</v>
      </c>
      <c r="R4033" s="3">
        <v>11.302</v>
      </c>
      <c r="S4033" s="6">
        <v>0</v>
      </c>
      <c r="T4033" s="6">
        <f>R4033-S4033</f>
        <v>11.302</v>
      </c>
      <c r="U4033" s="3">
        <v>11.302</v>
      </c>
      <c r="V4033" s="6">
        <f>U4033-S4033</f>
        <v>11.302</v>
      </c>
      <c r="W4033" s="6">
        <f>100 - (1 - (((U4033-T4033)/U4033)+(S4033/T4033)))*100</f>
        <v>0</v>
      </c>
      <c r="X4033" s="23">
        <v>11.935</v>
      </c>
      <c r="Y4033" s="13">
        <f>(X4033-U4033)/U4033*100</f>
        <v>5.6007786232525296</v>
      </c>
      <c r="Z4033" s="14">
        <f>IF(W4033&gt;10,"NA",Y4033)</f>
        <v>5.6007786232525296</v>
      </c>
    </row>
    <row r="4034" spans="1:26" ht="19" x14ac:dyDescent="0.25">
      <c r="A4034" s="23">
        <v>4033</v>
      </c>
      <c r="B4034" s="5" t="s">
        <v>25</v>
      </c>
      <c r="C4034" s="3" t="s">
        <v>7</v>
      </c>
      <c r="D4034" s="3" t="s">
        <v>7</v>
      </c>
      <c r="E4034" s="3" t="s">
        <v>47</v>
      </c>
      <c r="F4034" s="3" t="s">
        <v>21</v>
      </c>
      <c r="G4034" s="3">
        <v>4</v>
      </c>
      <c r="H4034" s="3" t="s">
        <v>17</v>
      </c>
      <c r="I4034" s="3" t="s">
        <v>37</v>
      </c>
      <c r="J4034" s="3">
        <v>402</v>
      </c>
      <c r="K4034" s="3">
        <v>29</v>
      </c>
      <c r="L4034" s="3">
        <v>0</v>
      </c>
      <c r="M4034" s="4">
        <f>PI()*(K4034/2)^2/1000+PI()*(L4034/2)^2/1000</f>
        <v>0.660519855417254</v>
      </c>
      <c r="N4034" s="33">
        <v>0</v>
      </c>
      <c r="O4034" s="3">
        <v>7</v>
      </c>
      <c r="P4034" s="6">
        <v>2.7789999999999999</v>
      </c>
      <c r="Q4034" s="3">
        <v>3.863</v>
      </c>
      <c r="R4034" s="3">
        <v>3.762</v>
      </c>
      <c r="S4034" s="6">
        <v>0</v>
      </c>
      <c r="T4034" s="6">
        <f>R4034-S4034</f>
        <v>3.762</v>
      </c>
      <c r="U4034" s="3">
        <v>3.762</v>
      </c>
      <c r="V4034" s="6">
        <f>U4034-S4034</f>
        <v>3.762</v>
      </c>
      <c r="W4034" s="6">
        <f>100 - (1 - (((U4034-T4034)/U4034)+(S4034/T4034)))*100</f>
        <v>0</v>
      </c>
      <c r="X4034" s="23">
        <v>3.87</v>
      </c>
      <c r="Y4034" s="13">
        <f>(X4034-U4034)/U4034*100</f>
        <v>2.8708133971291891</v>
      </c>
      <c r="Z4034" s="14">
        <f>IF(W4034&gt;10,"NA",Y4034)</f>
        <v>2.8708133971291891</v>
      </c>
    </row>
    <row r="4035" spans="1:26" ht="19" x14ac:dyDescent="0.25">
      <c r="A4035" s="23">
        <v>4034</v>
      </c>
      <c r="B4035" s="5" t="s">
        <v>25</v>
      </c>
      <c r="C4035" s="3" t="s">
        <v>7</v>
      </c>
      <c r="D4035" s="3" t="s">
        <v>7</v>
      </c>
      <c r="E4035" s="3" t="s">
        <v>47</v>
      </c>
      <c r="F4035" s="3" t="s">
        <v>21</v>
      </c>
      <c r="G4035" s="3">
        <v>4</v>
      </c>
      <c r="H4035" s="3" t="s">
        <v>17</v>
      </c>
      <c r="I4035" s="3" t="s">
        <v>37</v>
      </c>
      <c r="J4035" s="3">
        <v>402</v>
      </c>
      <c r="K4035" s="3">
        <v>29</v>
      </c>
      <c r="L4035" s="3">
        <v>0</v>
      </c>
      <c r="M4035" s="4">
        <f>PI()*(K4035/2)^2/1000+PI()*(L4035/2)^2/1000</f>
        <v>0.660519855417254</v>
      </c>
      <c r="N4035" s="33">
        <v>0</v>
      </c>
      <c r="O4035" s="3">
        <v>8</v>
      </c>
      <c r="P4035" s="6">
        <v>4.1100000000000003</v>
      </c>
      <c r="Q4035" s="3">
        <v>8.43</v>
      </c>
      <c r="R4035" s="3">
        <v>8.3070000000000004</v>
      </c>
      <c r="S4035" s="6">
        <v>0</v>
      </c>
      <c r="T4035" s="6">
        <f>R4035-S4035</f>
        <v>8.3070000000000004</v>
      </c>
      <c r="U4035" s="3">
        <v>8.9160000000000004</v>
      </c>
      <c r="V4035" s="6">
        <f>U4035-S4035</f>
        <v>8.9160000000000004</v>
      </c>
      <c r="W4035" s="6">
        <f>100 - (1 - (((U4035-T4035)/U4035)+(S4035/T4035)))*100</f>
        <v>6.8304172274562518</v>
      </c>
      <c r="X4035" s="23">
        <v>9.2569999999999997</v>
      </c>
      <c r="Y4035" s="13">
        <f>(X4035-U4035)/U4035*100</f>
        <v>3.8245850157021004</v>
      </c>
      <c r="Z4035" s="14">
        <f>IF(W4035&gt;10,"NA",Y4035)</f>
        <v>3.8245850157021004</v>
      </c>
    </row>
    <row r="4036" spans="1:26" ht="19" x14ac:dyDescent="0.25">
      <c r="A4036" s="23">
        <v>4035</v>
      </c>
      <c r="B4036" s="5" t="s">
        <v>25</v>
      </c>
      <c r="C4036" s="3" t="s">
        <v>7</v>
      </c>
      <c r="D4036" s="3" t="s">
        <v>7</v>
      </c>
      <c r="E4036" s="3" t="s">
        <v>47</v>
      </c>
      <c r="F4036" s="3" t="s">
        <v>21</v>
      </c>
      <c r="G4036" s="3">
        <v>4</v>
      </c>
      <c r="H4036" s="3" t="s">
        <v>17</v>
      </c>
      <c r="I4036" s="3" t="s">
        <v>37</v>
      </c>
      <c r="J4036" s="3">
        <v>402</v>
      </c>
      <c r="K4036" s="3">
        <v>29</v>
      </c>
      <c r="L4036" s="3">
        <v>0</v>
      </c>
      <c r="M4036" s="4">
        <f>PI()*(K4036/2)^2/1000+PI()*(L4036/2)^2/1000</f>
        <v>0.660519855417254</v>
      </c>
      <c r="N4036" s="33">
        <v>0</v>
      </c>
      <c r="O4036" s="3">
        <v>9</v>
      </c>
      <c r="P4036" s="6">
        <v>2.431</v>
      </c>
      <c r="Q4036" s="3">
        <v>2.61</v>
      </c>
      <c r="R4036" s="3">
        <v>2.5409999999999999</v>
      </c>
      <c r="S4036" s="6">
        <v>0</v>
      </c>
      <c r="T4036" s="6">
        <f>R4036-S4036</f>
        <v>2.5409999999999999</v>
      </c>
      <c r="U4036" s="3">
        <v>2.5409999999999999</v>
      </c>
      <c r="V4036" s="6">
        <f>U4036-S4036</f>
        <v>2.5409999999999999</v>
      </c>
      <c r="W4036" s="6">
        <f>100 - (1 - (((U4036-T4036)/U4036)+(S4036/T4036)))*100</f>
        <v>0</v>
      </c>
      <c r="X4036" s="23">
        <v>2.589</v>
      </c>
      <c r="Y4036" s="13">
        <f>(X4036-U4036)/U4036*100</f>
        <v>1.8890200708382543</v>
      </c>
      <c r="Z4036" s="14">
        <f>IF(W4036&gt;10,"NA",Y4036)</f>
        <v>1.8890200708382543</v>
      </c>
    </row>
    <row r="4037" spans="1:26" ht="19" x14ac:dyDescent="0.25">
      <c r="A4037" s="23">
        <v>4036</v>
      </c>
      <c r="B4037" s="5" t="s">
        <v>25</v>
      </c>
      <c r="C4037" s="3" t="s">
        <v>7</v>
      </c>
      <c r="D4037" s="3" t="s">
        <v>7</v>
      </c>
      <c r="E4037" s="3" t="s">
        <v>47</v>
      </c>
      <c r="F4037" s="3" t="s">
        <v>21</v>
      </c>
      <c r="G4037" s="3">
        <v>4</v>
      </c>
      <c r="H4037" s="3" t="s">
        <v>17</v>
      </c>
      <c r="I4037" s="3" t="s">
        <v>37</v>
      </c>
      <c r="J4037" s="3">
        <v>402</v>
      </c>
      <c r="K4037" s="3">
        <v>29</v>
      </c>
      <c r="L4037" s="3">
        <v>0</v>
      </c>
      <c r="M4037" s="4">
        <f>PI()*(K4037/2)^2/1000+PI()*(L4037/2)^2/1000</f>
        <v>0.660519855417254</v>
      </c>
      <c r="N4037" s="33">
        <v>0</v>
      </c>
      <c r="O4037" s="3">
        <v>10</v>
      </c>
      <c r="P4037" s="6">
        <v>2.069</v>
      </c>
      <c r="Q4037" s="3">
        <v>2.15</v>
      </c>
      <c r="R4037" s="3">
        <v>2.101</v>
      </c>
      <c r="S4037" s="6">
        <v>0</v>
      </c>
      <c r="T4037" s="6">
        <f>R4037-S4037</f>
        <v>2.101</v>
      </c>
      <c r="U4037" s="3">
        <v>2.1240000000000001</v>
      </c>
      <c r="V4037" s="6">
        <f>U4037-S4037</f>
        <v>2.1240000000000001</v>
      </c>
      <c r="W4037" s="6">
        <f>100 - (1 - (((U4037-T4037)/U4037)+(S4037/T4037)))*100</f>
        <v>1.0828625235404985</v>
      </c>
      <c r="X4037" s="23">
        <v>2.157</v>
      </c>
      <c r="Y4037" s="13">
        <f>(X4037-U4037)/U4037*100</f>
        <v>1.5536723163841768</v>
      </c>
      <c r="Z4037" s="14">
        <f>IF(W4037&gt;10,"NA",Y4037)</f>
        <v>1.5536723163841768</v>
      </c>
    </row>
    <row r="4038" spans="1:26" ht="19" x14ac:dyDescent="0.25">
      <c r="A4038" s="23">
        <v>4037</v>
      </c>
      <c r="B4038" s="5" t="s">
        <v>25</v>
      </c>
      <c r="C4038" s="3" t="s">
        <v>7</v>
      </c>
      <c r="D4038" s="3" t="s">
        <v>7</v>
      </c>
      <c r="E4038" s="3" t="s">
        <v>47</v>
      </c>
      <c r="F4038" s="3" t="s">
        <v>21</v>
      </c>
      <c r="G4038" s="3">
        <v>4</v>
      </c>
      <c r="H4038" s="3" t="s">
        <v>17</v>
      </c>
      <c r="I4038" s="3" t="s">
        <v>37</v>
      </c>
      <c r="J4038" s="3">
        <v>402</v>
      </c>
      <c r="K4038" s="3">
        <v>29</v>
      </c>
      <c r="L4038" s="3">
        <v>0</v>
      </c>
      <c r="M4038" s="4">
        <f>PI()*(K4038/2)^2/1000+PI()*(L4038/2)^2/1000</f>
        <v>0.660519855417254</v>
      </c>
      <c r="N4038" s="33">
        <v>0</v>
      </c>
      <c r="O4038" s="3">
        <v>11</v>
      </c>
      <c r="P4038" s="6">
        <v>4.3470000000000004</v>
      </c>
      <c r="Q4038" s="3">
        <v>9.4890000000000008</v>
      </c>
      <c r="R4038" s="3">
        <v>9.3819999999999997</v>
      </c>
      <c r="S4038" s="6">
        <v>0</v>
      </c>
      <c r="T4038" s="6">
        <f>R4038-S4038</f>
        <v>9.3819999999999997</v>
      </c>
      <c r="U4038" s="3">
        <v>10.989000000000001</v>
      </c>
      <c r="V4038" s="6">
        <f>U4038-S4038</f>
        <v>10.989000000000001</v>
      </c>
      <c r="W4038" s="6">
        <f>100 - (1 - (((U4038-T4038)/U4038)+(S4038/T4038)))*100</f>
        <v>14.623714623714633</v>
      </c>
      <c r="X4038" s="23">
        <v>11.734999999999999</v>
      </c>
      <c r="Y4038" s="13">
        <f>(X4038-U4038)/U4038*100</f>
        <v>6.7886067886067751</v>
      </c>
      <c r="Z4038" s="14" t="str">
        <f>IF(W4038&gt;10,"NA",Y4038)</f>
        <v>NA</v>
      </c>
    </row>
    <row r="4039" spans="1:26" ht="19" x14ac:dyDescent="0.25">
      <c r="A4039" s="23">
        <v>4038</v>
      </c>
      <c r="B4039" s="5" t="s">
        <v>25</v>
      </c>
      <c r="C4039" s="3" t="s">
        <v>7</v>
      </c>
      <c r="D4039" s="3" t="s">
        <v>7</v>
      </c>
      <c r="E4039" s="3" t="s">
        <v>47</v>
      </c>
      <c r="F4039" s="3" t="s">
        <v>21</v>
      </c>
      <c r="G4039" s="3">
        <v>4</v>
      </c>
      <c r="H4039" s="3" t="s">
        <v>17</v>
      </c>
      <c r="I4039" s="3" t="s">
        <v>37</v>
      </c>
      <c r="J4039" s="3">
        <v>402</v>
      </c>
      <c r="K4039" s="3">
        <v>29</v>
      </c>
      <c r="L4039" s="3">
        <v>0</v>
      </c>
      <c r="M4039" s="4">
        <f>PI()*(K4039/2)^2/1000+PI()*(L4039/2)^2/1000</f>
        <v>0.660519855417254</v>
      </c>
      <c r="N4039" s="33">
        <v>0</v>
      </c>
      <c r="O4039" s="3">
        <v>12</v>
      </c>
      <c r="P4039" s="6" t="s">
        <v>13</v>
      </c>
      <c r="Q4039" s="3">
        <v>4.8099999999999996</v>
      </c>
      <c r="R4039" s="3">
        <v>4.7080000000000002</v>
      </c>
      <c r="S4039" s="6">
        <v>0</v>
      </c>
      <c r="T4039" s="6">
        <f>R4039-S4039</f>
        <v>4.7080000000000002</v>
      </c>
      <c r="U4039" s="3">
        <v>6.3079999999999998</v>
      </c>
      <c r="V4039" s="6">
        <f>U4039-S4039</f>
        <v>6.3079999999999998</v>
      </c>
      <c r="W4039" s="6">
        <f>100 - (1 - (((U4039-T4039)/U4039)+(S4039/T4039)))*100</f>
        <v>25.36461636017755</v>
      </c>
      <c r="X4039" s="23">
        <v>6.617</v>
      </c>
      <c r="Y4039" s="13">
        <f>(X4039-U4039)/U4039*100</f>
        <v>4.8985415345592926</v>
      </c>
      <c r="Z4039" s="14" t="str">
        <f>IF(W4039&gt;10,"NA",Y4039)</f>
        <v>NA</v>
      </c>
    </row>
    <row r="4040" spans="1:26" ht="19" x14ac:dyDescent="0.25">
      <c r="A4040" s="23">
        <v>4039</v>
      </c>
      <c r="B4040" s="5" t="s">
        <v>25</v>
      </c>
      <c r="C4040" s="3" t="s">
        <v>7</v>
      </c>
      <c r="D4040" s="3" t="s">
        <v>7</v>
      </c>
      <c r="E4040" s="3" t="s">
        <v>47</v>
      </c>
      <c r="F4040" s="3" t="s">
        <v>21</v>
      </c>
      <c r="G4040" s="3">
        <v>4</v>
      </c>
      <c r="H4040" s="3" t="s">
        <v>17</v>
      </c>
      <c r="I4040" s="3" t="s">
        <v>37</v>
      </c>
      <c r="J4040" s="3">
        <v>402</v>
      </c>
      <c r="K4040" s="3">
        <v>29</v>
      </c>
      <c r="L4040" s="3">
        <v>0</v>
      </c>
      <c r="M4040" s="4">
        <f>PI()*(K4040/2)^2/1000+PI()*(L4040/2)^2/1000</f>
        <v>0.660519855417254</v>
      </c>
      <c r="N4040" s="33">
        <v>0</v>
      </c>
      <c r="O4040" s="3">
        <v>13</v>
      </c>
      <c r="P4040" s="6">
        <v>5.1369999999999996</v>
      </c>
      <c r="Q4040" s="3">
        <v>13.169</v>
      </c>
      <c r="R4040" s="3">
        <v>13.058</v>
      </c>
      <c r="S4040" s="6">
        <v>0</v>
      </c>
      <c r="T4040" s="6">
        <f>R4040-S4040</f>
        <v>13.058</v>
      </c>
      <c r="U4040" s="3">
        <v>13.058</v>
      </c>
      <c r="V4040" s="6">
        <f>U4040-S4040</f>
        <v>13.058</v>
      </c>
      <c r="W4040" s="6">
        <f>100 - (1 - (((U4040-T4040)/U4040)+(S4040/T4040)))*100</f>
        <v>0</v>
      </c>
      <c r="X4040" s="23">
        <v>14.045999999999999</v>
      </c>
      <c r="Y4040" s="13">
        <f>(X4040-U4040)/U4040*100</f>
        <v>7.5662429162199381</v>
      </c>
      <c r="Z4040" s="14">
        <f>IF(W4040&gt;10,"NA",Y4040)</f>
        <v>7.5662429162199381</v>
      </c>
    </row>
    <row r="4041" spans="1:26" ht="19" x14ac:dyDescent="0.25">
      <c r="A4041" s="23">
        <v>4040</v>
      </c>
      <c r="B4041" s="5" t="s">
        <v>25</v>
      </c>
      <c r="C4041" s="3" t="s">
        <v>7</v>
      </c>
      <c r="D4041" s="3" t="s">
        <v>7</v>
      </c>
      <c r="E4041" s="3" t="s">
        <v>47</v>
      </c>
      <c r="F4041" s="3" t="s">
        <v>21</v>
      </c>
      <c r="G4041" s="3">
        <v>4</v>
      </c>
      <c r="H4041" s="3" t="s">
        <v>17</v>
      </c>
      <c r="I4041" s="3" t="s">
        <v>37</v>
      </c>
      <c r="J4041" s="3">
        <v>402</v>
      </c>
      <c r="K4041" s="3">
        <v>29</v>
      </c>
      <c r="L4041" s="3">
        <v>0</v>
      </c>
      <c r="M4041" s="4">
        <f>PI()*(K4041/2)^2/1000+PI()*(L4041/2)^2/1000</f>
        <v>0.660519855417254</v>
      </c>
      <c r="N4041" s="33">
        <v>0</v>
      </c>
      <c r="O4041" s="3">
        <v>14</v>
      </c>
      <c r="P4041" s="6">
        <v>2.0910000000000002</v>
      </c>
      <c r="Q4041" s="3">
        <v>2.323</v>
      </c>
      <c r="R4041" s="3">
        <v>2.2589999999999999</v>
      </c>
      <c r="S4041" s="6">
        <v>0</v>
      </c>
      <c r="T4041" s="6">
        <f>R4041-S4041</f>
        <v>2.2589999999999999</v>
      </c>
      <c r="U4041" s="3">
        <v>2.2589999999999999</v>
      </c>
      <c r="V4041" s="6">
        <f>U4041-S4041</f>
        <v>2.2589999999999999</v>
      </c>
      <c r="W4041" s="6">
        <f>100 - (1 - (((U4041-T4041)/U4041)+(S4041/T4041)))*100</f>
        <v>0</v>
      </c>
      <c r="X4041" s="23">
        <v>2.2749999999999999</v>
      </c>
      <c r="Y4041" s="13">
        <f>(X4041-U4041)/U4041*100</f>
        <v>0.70827799911465317</v>
      </c>
      <c r="Z4041" s="14">
        <f>IF(W4041&gt;10,"NA",Y4041)</f>
        <v>0.70827799911465317</v>
      </c>
    </row>
    <row r="4042" spans="1:26" ht="19" x14ac:dyDescent="0.25">
      <c r="A4042" s="23">
        <v>4041</v>
      </c>
      <c r="B4042" s="5" t="s">
        <v>25</v>
      </c>
      <c r="C4042" s="3" t="s">
        <v>7</v>
      </c>
      <c r="D4042" s="3" t="s">
        <v>7</v>
      </c>
      <c r="E4042" s="3" t="s">
        <v>47</v>
      </c>
      <c r="F4042" s="3" t="s">
        <v>21</v>
      </c>
      <c r="G4042" s="3">
        <v>5</v>
      </c>
      <c r="H4042" s="3" t="s">
        <v>9</v>
      </c>
      <c r="I4042" s="3" t="s">
        <v>31</v>
      </c>
      <c r="J4042" s="3">
        <v>371</v>
      </c>
      <c r="K4042" s="3" t="s">
        <v>13</v>
      </c>
      <c r="L4042" s="3" t="s">
        <v>13</v>
      </c>
      <c r="M4042" s="3" t="s">
        <v>13</v>
      </c>
      <c r="N4042" s="33">
        <v>0</v>
      </c>
      <c r="O4042" s="3">
        <v>1</v>
      </c>
      <c r="P4042" s="6">
        <v>1.9750000000000001</v>
      </c>
      <c r="Q4042" s="6">
        <v>2.3050000000000002</v>
      </c>
      <c r="R4042" s="6">
        <v>2.27</v>
      </c>
      <c r="S4042" s="6">
        <v>0</v>
      </c>
      <c r="T4042" s="6">
        <f>R4042-S4042</f>
        <v>2.27</v>
      </c>
      <c r="U4042" s="6">
        <v>2.27</v>
      </c>
      <c r="V4042" s="6">
        <f>U4042-S4042</f>
        <v>2.27</v>
      </c>
      <c r="W4042" s="6">
        <f>100 - (1 - (((U4042-T4042)/U4042)+(S4042/T4042)))*100</f>
        <v>0</v>
      </c>
      <c r="X4042" s="13">
        <v>2.4249999999999998</v>
      </c>
      <c r="Y4042" s="13">
        <f>(X4042-U4042)/U4042*100</f>
        <v>6.8281938325991112</v>
      </c>
      <c r="Z4042" s="14">
        <f>IF(W4042&gt;10,"NA",Y4042)</f>
        <v>6.8281938325991112</v>
      </c>
    </row>
    <row r="4043" spans="1:26" ht="19" x14ac:dyDescent="0.25">
      <c r="A4043" s="23">
        <v>4042</v>
      </c>
      <c r="B4043" s="5" t="s">
        <v>25</v>
      </c>
      <c r="C4043" s="3" t="s">
        <v>7</v>
      </c>
      <c r="D4043" s="3" t="s">
        <v>7</v>
      </c>
      <c r="E4043" s="3" t="s">
        <v>47</v>
      </c>
      <c r="F4043" s="3" t="s">
        <v>21</v>
      </c>
      <c r="G4043" s="3">
        <v>5</v>
      </c>
      <c r="H4043" s="3" t="s">
        <v>9</v>
      </c>
      <c r="I4043" s="3" t="s">
        <v>31</v>
      </c>
      <c r="J4043" s="3">
        <v>371</v>
      </c>
      <c r="K4043" s="3" t="s">
        <v>13</v>
      </c>
      <c r="L4043" s="3" t="s">
        <v>13</v>
      </c>
      <c r="M4043" s="3" t="s">
        <v>13</v>
      </c>
      <c r="N4043" s="33">
        <v>0</v>
      </c>
      <c r="O4043" s="3">
        <v>2</v>
      </c>
      <c r="P4043" s="6">
        <v>2.294</v>
      </c>
      <c r="Q4043" s="6">
        <v>2.944</v>
      </c>
      <c r="R4043" s="6">
        <v>2.8639999999999999</v>
      </c>
      <c r="S4043" s="6">
        <v>0</v>
      </c>
      <c r="T4043" s="6">
        <f>R4043-S4043</f>
        <v>2.8639999999999999</v>
      </c>
      <c r="U4043" s="6">
        <v>2.8639999999999999</v>
      </c>
      <c r="V4043" s="6">
        <f>U4043-S4043</f>
        <v>2.8639999999999999</v>
      </c>
      <c r="W4043" s="6">
        <f>100 - (1 - (((U4043-T4043)/U4043)+(S4043/T4043)))*100</f>
        <v>0</v>
      </c>
      <c r="X4043" s="13">
        <v>3.0649999999999999</v>
      </c>
      <c r="Y4043" s="13">
        <f>(X4043-U4043)/U4043*100</f>
        <v>7.018156424581008</v>
      </c>
      <c r="Z4043" s="14">
        <f>IF(W4043&gt;10,"NA",Y4043)</f>
        <v>7.018156424581008</v>
      </c>
    </row>
    <row r="4044" spans="1:26" ht="19" x14ac:dyDescent="0.25">
      <c r="A4044" s="23">
        <v>4043</v>
      </c>
      <c r="B4044" s="5" t="s">
        <v>25</v>
      </c>
      <c r="C4044" s="3" t="s">
        <v>7</v>
      </c>
      <c r="D4044" s="3" t="s">
        <v>7</v>
      </c>
      <c r="E4044" s="3" t="s">
        <v>47</v>
      </c>
      <c r="F4044" s="3" t="s">
        <v>21</v>
      </c>
      <c r="G4044" s="3">
        <v>5</v>
      </c>
      <c r="H4044" s="3" t="s">
        <v>9</v>
      </c>
      <c r="I4044" s="3" t="s">
        <v>31</v>
      </c>
      <c r="J4044" s="3">
        <v>371</v>
      </c>
      <c r="K4044" s="3" t="s">
        <v>13</v>
      </c>
      <c r="L4044" s="3" t="s">
        <v>13</v>
      </c>
      <c r="M4044" s="3" t="s">
        <v>13</v>
      </c>
      <c r="N4044" s="33">
        <v>0</v>
      </c>
      <c r="O4044" s="3">
        <v>3</v>
      </c>
      <c r="P4044" s="6">
        <v>1.8069999999999999</v>
      </c>
      <c r="Q4044" s="6">
        <v>1.6060000000000001</v>
      </c>
      <c r="R4044" s="6">
        <v>1.5669999999999999</v>
      </c>
      <c r="S4044" s="6">
        <v>0</v>
      </c>
      <c r="T4044" s="6">
        <f>R4044-S4044</f>
        <v>1.5669999999999999</v>
      </c>
      <c r="U4044" s="6">
        <v>1.9490000000000001</v>
      </c>
      <c r="V4044" s="6">
        <f>U4044-S4044</f>
        <v>1.9490000000000001</v>
      </c>
      <c r="W4044" s="6">
        <f>100 - (1 - (((U4044-T4044)/U4044)+(S4044/T4044)))*100</f>
        <v>19.59979476654695</v>
      </c>
      <c r="X4044" s="13">
        <v>2.0259999999999998</v>
      </c>
      <c r="Y4044" s="13">
        <f>(X4044-U4044)/U4044*100</f>
        <v>3.9507439712673031</v>
      </c>
      <c r="Z4044" s="14" t="str">
        <f>IF(W4044&gt;10,"NA",Y4044)</f>
        <v>NA</v>
      </c>
    </row>
    <row r="4045" spans="1:26" ht="19" x14ac:dyDescent="0.25">
      <c r="A4045" s="23">
        <v>4044</v>
      </c>
      <c r="B4045" s="5" t="s">
        <v>25</v>
      </c>
      <c r="C4045" s="3" t="s">
        <v>7</v>
      </c>
      <c r="D4045" s="3" t="s">
        <v>7</v>
      </c>
      <c r="E4045" s="3" t="s">
        <v>47</v>
      </c>
      <c r="F4045" s="3" t="s">
        <v>21</v>
      </c>
      <c r="G4045" s="3">
        <v>5</v>
      </c>
      <c r="H4045" s="3" t="s">
        <v>9</v>
      </c>
      <c r="I4045" s="3" t="s">
        <v>31</v>
      </c>
      <c r="J4045" s="3">
        <v>371</v>
      </c>
      <c r="K4045" s="3" t="s">
        <v>13</v>
      </c>
      <c r="L4045" s="3" t="s">
        <v>13</v>
      </c>
      <c r="M4045" s="3" t="s">
        <v>13</v>
      </c>
      <c r="N4045" s="33">
        <v>0</v>
      </c>
      <c r="O4045" s="3">
        <v>4</v>
      </c>
      <c r="P4045" s="6">
        <v>2.0099999999999998</v>
      </c>
      <c r="Q4045" s="6">
        <v>2.141</v>
      </c>
      <c r="R4045" s="6">
        <v>2.1</v>
      </c>
      <c r="S4045" s="6">
        <v>0</v>
      </c>
      <c r="T4045" s="6">
        <f>R4045-S4045</f>
        <v>2.1</v>
      </c>
      <c r="U4045" s="6">
        <v>2.1</v>
      </c>
      <c r="V4045" s="6">
        <f>U4045-S4045</f>
        <v>2.1</v>
      </c>
      <c r="W4045" s="6">
        <f>100 - (1 - (((U4045-T4045)/U4045)+(S4045/T4045)))*100</f>
        <v>0</v>
      </c>
      <c r="X4045" s="13">
        <v>2.2639999999999998</v>
      </c>
      <c r="Y4045" s="13">
        <f>(X4045-U4045)/U4045*100</f>
        <v>7.8095238095237951</v>
      </c>
      <c r="Z4045" s="14">
        <f>IF(W4045&gt;10,"NA",Y4045)</f>
        <v>7.8095238095237951</v>
      </c>
    </row>
    <row r="4046" spans="1:26" ht="19" x14ac:dyDescent="0.25">
      <c r="A4046" s="23">
        <v>4045</v>
      </c>
      <c r="B4046" s="5" t="s">
        <v>25</v>
      </c>
      <c r="C4046" s="3" t="s">
        <v>7</v>
      </c>
      <c r="D4046" s="3" t="s">
        <v>7</v>
      </c>
      <c r="E4046" s="3" t="s">
        <v>47</v>
      </c>
      <c r="F4046" s="3" t="s">
        <v>21</v>
      </c>
      <c r="G4046" s="3">
        <v>5</v>
      </c>
      <c r="H4046" s="3" t="s">
        <v>9</v>
      </c>
      <c r="I4046" s="3" t="s">
        <v>31</v>
      </c>
      <c r="J4046" s="3">
        <v>371</v>
      </c>
      <c r="K4046" s="3" t="s">
        <v>13</v>
      </c>
      <c r="L4046" s="3" t="s">
        <v>13</v>
      </c>
      <c r="M4046" s="3" t="s">
        <v>13</v>
      </c>
      <c r="N4046" s="33">
        <v>0</v>
      </c>
      <c r="O4046" s="3">
        <v>5</v>
      </c>
      <c r="P4046" s="6">
        <v>1.9410000000000001</v>
      </c>
      <c r="Q4046" s="6">
        <v>3.01</v>
      </c>
      <c r="R4046" s="6">
        <v>2.9849999999999999</v>
      </c>
      <c r="S4046" s="6">
        <v>0</v>
      </c>
      <c r="T4046" s="6">
        <f>R4046-S4046</f>
        <v>2.9849999999999999</v>
      </c>
      <c r="U4046" s="6">
        <v>2.9849999999999999</v>
      </c>
      <c r="V4046" s="6">
        <f>U4046-S4046</f>
        <v>2.9849999999999999</v>
      </c>
      <c r="W4046" s="6">
        <f>100 - (1 - (((U4046-T4046)/U4046)+(S4046/T4046)))*100</f>
        <v>0</v>
      </c>
      <c r="X4046" s="13">
        <v>3.2570000000000001</v>
      </c>
      <c r="Y4046" s="13">
        <f>(X4046-U4046)/U4046*100</f>
        <v>9.1122278056951522</v>
      </c>
      <c r="Z4046" s="14">
        <f>IF(W4046&gt;10,"NA",Y4046)</f>
        <v>9.1122278056951522</v>
      </c>
    </row>
    <row r="4047" spans="1:26" ht="19" x14ac:dyDescent="0.25">
      <c r="A4047" s="23">
        <v>4046</v>
      </c>
      <c r="B4047" s="5" t="s">
        <v>25</v>
      </c>
      <c r="C4047" s="3" t="s">
        <v>7</v>
      </c>
      <c r="D4047" s="3" t="s">
        <v>7</v>
      </c>
      <c r="E4047" s="3" t="s">
        <v>47</v>
      </c>
      <c r="F4047" s="3" t="s">
        <v>21</v>
      </c>
      <c r="G4047" s="3">
        <v>5</v>
      </c>
      <c r="H4047" s="3" t="s">
        <v>9</v>
      </c>
      <c r="I4047" s="3" t="s">
        <v>31</v>
      </c>
      <c r="J4047" s="3">
        <v>371</v>
      </c>
      <c r="K4047" s="3" t="s">
        <v>13</v>
      </c>
      <c r="L4047" s="3" t="s">
        <v>13</v>
      </c>
      <c r="M4047" s="3" t="s">
        <v>13</v>
      </c>
      <c r="N4047" s="33">
        <v>0</v>
      </c>
      <c r="O4047" s="3">
        <v>6</v>
      </c>
      <c r="P4047" s="6">
        <v>2.3759999999999999</v>
      </c>
      <c r="Q4047" s="6">
        <v>3.863</v>
      </c>
      <c r="R4047" s="6">
        <v>3.8130000000000002</v>
      </c>
      <c r="S4047" s="6">
        <v>0</v>
      </c>
      <c r="T4047" s="6">
        <f>R4047-S4047</f>
        <v>3.8130000000000002</v>
      </c>
      <c r="U4047" s="6">
        <v>3.82</v>
      </c>
      <c r="V4047" s="6">
        <f>U4047-S4047</f>
        <v>3.82</v>
      </c>
      <c r="W4047" s="6">
        <f>100 - (1 - (((U4047-T4047)/U4047)+(S4047/T4047)))*100</f>
        <v>0.18324607329842024</v>
      </c>
      <c r="X4047" s="13">
        <v>4.048</v>
      </c>
      <c r="Y4047" s="13">
        <f>(X4047-U4047)/U4047*100</f>
        <v>5.968586387434561</v>
      </c>
      <c r="Z4047" s="14">
        <f>IF(W4047&gt;10,"NA",Y4047)</f>
        <v>5.968586387434561</v>
      </c>
    </row>
    <row r="4048" spans="1:26" ht="19" x14ac:dyDescent="0.25">
      <c r="A4048" s="23">
        <v>4047</v>
      </c>
      <c r="B4048" s="5" t="s">
        <v>25</v>
      </c>
      <c r="C4048" s="3" t="s">
        <v>7</v>
      </c>
      <c r="D4048" s="3" t="s">
        <v>7</v>
      </c>
      <c r="E4048" s="3" t="s">
        <v>47</v>
      </c>
      <c r="F4048" s="3" t="s">
        <v>21</v>
      </c>
      <c r="G4048" s="3">
        <v>5</v>
      </c>
      <c r="H4048" s="3" t="s">
        <v>9</v>
      </c>
      <c r="I4048" s="3" t="s">
        <v>31</v>
      </c>
      <c r="J4048" s="3">
        <v>371</v>
      </c>
      <c r="K4048" s="3" t="s">
        <v>13</v>
      </c>
      <c r="L4048" s="3" t="s">
        <v>13</v>
      </c>
      <c r="M4048" s="3" t="s">
        <v>13</v>
      </c>
      <c r="N4048" s="33">
        <v>0</v>
      </c>
      <c r="O4048" s="3">
        <v>7</v>
      </c>
      <c r="P4048" s="6">
        <v>2.1120000000000001</v>
      </c>
      <c r="Q4048" s="6">
        <v>3.1</v>
      </c>
      <c r="R4048" s="6">
        <v>3.05</v>
      </c>
      <c r="S4048" s="6">
        <v>0</v>
      </c>
      <c r="T4048" s="6">
        <f>R4048-S4048</f>
        <v>3.05</v>
      </c>
      <c r="U4048" s="6">
        <v>3.05</v>
      </c>
      <c r="V4048" s="6">
        <f>U4048-S4048</f>
        <v>3.05</v>
      </c>
      <c r="W4048" s="6">
        <f>100 - (1 - (((U4048-T4048)/U4048)+(S4048/T4048)))*100</f>
        <v>0</v>
      </c>
      <c r="X4048" s="13">
        <v>3.2730000000000001</v>
      </c>
      <c r="Y4048" s="13">
        <f>(X4048-U4048)/U4048*100</f>
        <v>7.3114754098360768</v>
      </c>
      <c r="Z4048" s="14">
        <f>IF(W4048&gt;10,"NA",Y4048)</f>
        <v>7.3114754098360768</v>
      </c>
    </row>
    <row r="4049" spans="1:26" ht="19" x14ac:dyDescent="0.25">
      <c r="A4049" s="23">
        <v>4048</v>
      </c>
      <c r="B4049" s="5" t="s">
        <v>25</v>
      </c>
      <c r="C4049" s="3" t="s">
        <v>7</v>
      </c>
      <c r="D4049" s="3" t="s">
        <v>7</v>
      </c>
      <c r="E4049" s="3" t="s">
        <v>47</v>
      </c>
      <c r="F4049" s="3" t="s">
        <v>21</v>
      </c>
      <c r="G4049" s="3">
        <v>5</v>
      </c>
      <c r="H4049" s="3" t="s">
        <v>9</v>
      </c>
      <c r="I4049" s="3" t="s">
        <v>31</v>
      </c>
      <c r="J4049" s="3">
        <v>371</v>
      </c>
      <c r="K4049" s="3" t="s">
        <v>13</v>
      </c>
      <c r="L4049" s="3" t="s">
        <v>13</v>
      </c>
      <c r="M4049" s="3" t="s">
        <v>13</v>
      </c>
      <c r="N4049" s="33">
        <v>0</v>
      </c>
      <c r="O4049" s="3">
        <v>8</v>
      </c>
      <c r="P4049" s="6">
        <v>2.5139999999999998</v>
      </c>
      <c r="Q4049" s="6">
        <v>3.798</v>
      </c>
      <c r="R4049" s="6">
        <v>3.778</v>
      </c>
      <c r="S4049" s="6">
        <v>0</v>
      </c>
      <c r="T4049" s="6">
        <f>R4049-S4049</f>
        <v>3.778</v>
      </c>
      <c r="U4049" s="6">
        <v>3.778</v>
      </c>
      <c r="V4049" s="6">
        <f>U4049-S4049</f>
        <v>3.778</v>
      </c>
      <c r="W4049" s="6">
        <f>100 - (1 - (((U4049-T4049)/U4049)+(S4049/T4049)))*100</f>
        <v>0</v>
      </c>
      <c r="X4049" s="13">
        <v>3.9550000000000001</v>
      </c>
      <c r="Y4049" s="13">
        <f>(X4049-U4049)/U4049*100</f>
        <v>4.6850185283218648</v>
      </c>
      <c r="Z4049" s="14">
        <f>IF(W4049&gt;10,"NA",Y4049)</f>
        <v>4.6850185283218648</v>
      </c>
    </row>
    <row r="4050" spans="1:26" ht="19" x14ac:dyDescent="0.25">
      <c r="A4050" s="23">
        <v>4049</v>
      </c>
      <c r="B4050" s="5" t="s">
        <v>25</v>
      </c>
      <c r="C4050" s="3" t="s">
        <v>7</v>
      </c>
      <c r="D4050" s="3" t="s">
        <v>7</v>
      </c>
      <c r="E4050" s="3" t="s">
        <v>47</v>
      </c>
      <c r="F4050" s="3" t="s">
        <v>21</v>
      </c>
      <c r="G4050" s="3">
        <v>5</v>
      </c>
      <c r="H4050" s="3" t="s">
        <v>9</v>
      </c>
      <c r="I4050" s="3" t="s">
        <v>31</v>
      </c>
      <c r="J4050" s="3">
        <v>371</v>
      </c>
      <c r="K4050" s="3" t="s">
        <v>13</v>
      </c>
      <c r="L4050" s="3" t="s">
        <v>13</v>
      </c>
      <c r="M4050" s="3" t="s">
        <v>13</v>
      </c>
      <c r="N4050" s="33">
        <v>0</v>
      </c>
      <c r="O4050" s="3">
        <v>9</v>
      </c>
      <c r="P4050" s="6">
        <v>1.861</v>
      </c>
      <c r="Q4050" s="6">
        <v>1.7030000000000001</v>
      </c>
      <c r="R4050" s="6">
        <v>1.6559999999999999</v>
      </c>
      <c r="S4050" s="6">
        <v>0</v>
      </c>
      <c r="T4050" s="6">
        <f>R4050-S4050</f>
        <v>1.6559999999999999</v>
      </c>
      <c r="U4050" s="6">
        <v>1.7809999999999999</v>
      </c>
      <c r="V4050" s="6">
        <f>U4050-S4050</f>
        <v>1.7809999999999999</v>
      </c>
      <c r="W4050" s="6">
        <f>100 - (1 - (((U4050-T4050)/U4050)+(S4050/T4050)))*100</f>
        <v>7.018528916339136</v>
      </c>
      <c r="X4050" s="13">
        <v>1.8</v>
      </c>
      <c r="Y4050" s="13">
        <f>(X4050-U4050)/U4050*100</f>
        <v>1.0668163952835559</v>
      </c>
      <c r="Z4050" s="14">
        <f>IF(W4050&gt;10,"NA",Y4050)</f>
        <v>1.0668163952835559</v>
      </c>
    </row>
    <row r="4051" spans="1:26" ht="19" x14ac:dyDescent="0.25">
      <c r="A4051" s="23">
        <v>4050</v>
      </c>
      <c r="B4051" s="5" t="s">
        <v>25</v>
      </c>
      <c r="C4051" s="3" t="s">
        <v>7</v>
      </c>
      <c r="D4051" s="3" t="s">
        <v>7</v>
      </c>
      <c r="E4051" s="3" t="s">
        <v>47</v>
      </c>
      <c r="F4051" s="3" t="s">
        <v>21</v>
      </c>
      <c r="G4051" s="3">
        <v>5</v>
      </c>
      <c r="H4051" s="3" t="s">
        <v>9</v>
      </c>
      <c r="I4051" s="3" t="s">
        <v>31</v>
      </c>
      <c r="J4051" s="3">
        <v>371</v>
      </c>
      <c r="K4051" s="3" t="s">
        <v>13</v>
      </c>
      <c r="L4051" s="3" t="s">
        <v>13</v>
      </c>
      <c r="M4051" s="3" t="s">
        <v>13</v>
      </c>
      <c r="N4051" s="33">
        <v>0</v>
      </c>
      <c r="O4051" s="3">
        <v>10</v>
      </c>
      <c r="P4051" s="6">
        <v>2.5409999999999999</v>
      </c>
      <c r="Q4051" s="6">
        <v>4.2850000000000001</v>
      </c>
      <c r="R4051" s="6">
        <v>4.2850000000000001</v>
      </c>
      <c r="S4051" s="6">
        <v>0</v>
      </c>
      <c r="T4051" s="6">
        <f>R4051-S4051</f>
        <v>4.2850000000000001</v>
      </c>
      <c r="U4051" s="6">
        <v>4.2850000000000001</v>
      </c>
      <c r="V4051" s="6">
        <f>U4051-S4051</f>
        <v>4.2850000000000001</v>
      </c>
      <c r="W4051" s="6">
        <f>100 - (1 - (((U4051-T4051)/U4051)+(S4051/T4051)))*100</f>
        <v>0</v>
      </c>
      <c r="X4051" s="13">
        <v>4.6639999999999997</v>
      </c>
      <c r="Y4051" s="13">
        <f>(X4051-U4051)/U4051*100</f>
        <v>8.8448074679113073</v>
      </c>
      <c r="Z4051" s="14">
        <f>IF(W4051&gt;10,"NA",Y4051)</f>
        <v>8.8448074679113073</v>
      </c>
    </row>
    <row r="4052" spans="1:26" ht="19" x14ac:dyDescent="0.25">
      <c r="A4052" s="23">
        <v>4051</v>
      </c>
      <c r="B4052" s="5" t="s">
        <v>25</v>
      </c>
      <c r="C4052" s="3" t="s">
        <v>7</v>
      </c>
      <c r="D4052" s="3" t="s">
        <v>7</v>
      </c>
      <c r="E4052" s="3" t="s">
        <v>47</v>
      </c>
      <c r="F4052" s="3" t="s">
        <v>21</v>
      </c>
      <c r="G4052" s="3">
        <v>5</v>
      </c>
      <c r="H4052" s="3" t="s">
        <v>9</v>
      </c>
      <c r="I4052" s="3" t="s">
        <v>31</v>
      </c>
      <c r="J4052" s="3">
        <v>371</v>
      </c>
      <c r="K4052" s="3" t="s">
        <v>13</v>
      </c>
      <c r="L4052" s="3" t="s">
        <v>13</v>
      </c>
      <c r="M4052" s="3" t="s">
        <v>13</v>
      </c>
      <c r="N4052" s="33">
        <v>0</v>
      </c>
      <c r="O4052" s="3">
        <v>11</v>
      </c>
      <c r="P4052" s="6">
        <v>1.742</v>
      </c>
      <c r="Q4052" s="6">
        <v>2.8069999999999999</v>
      </c>
      <c r="R4052" s="6">
        <v>2.8069999999999999</v>
      </c>
      <c r="S4052" s="6">
        <v>0</v>
      </c>
      <c r="T4052" s="6">
        <f>R4052-S4052</f>
        <v>2.8069999999999999</v>
      </c>
      <c r="U4052" s="6">
        <v>2.8069999999999999</v>
      </c>
      <c r="V4052" s="6">
        <f>U4052-S4052</f>
        <v>2.8069999999999999</v>
      </c>
      <c r="W4052" s="6">
        <f>100 - (1 - (((U4052-T4052)/U4052)+(S4052/T4052)))*100</f>
        <v>0</v>
      </c>
      <c r="X4052" s="13">
        <v>2.9670000000000001</v>
      </c>
      <c r="Y4052" s="13">
        <f>(X4052-U4052)/U4052*100</f>
        <v>5.7000356252226627</v>
      </c>
      <c r="Z4052" s="14">
        <f>IF(W4052&gt;10,"NA",Y4052)</f>
        <v>5.7000356252226627</v>
      </c>
    </row>
    <row r="4053" spans="1:26" ht="19" x14ac:dyDescent="0.25">
      <c r="A4053" s="23">
        <v>4052</v>
      </c>
      <c r="B4053" s="5" t="s">
        <v>25</v>
      </c>
      <c r="C4053" s="3" t="s">
        <v>7</v>
      </c>
      <c r="D4053" s="3" t="s">
        <v>7</v>
      </c>
      <c r="E4053" s="3" t="s">
        <v>47</v>
      </c>
      <c r="F4053" s="3" t="s">
        <v>21</v>
      </c>
      <c r="G4053" s="3">
        <v>5</v>
      </c>
      <c r="H4053" s="3" t="s">
        <v>9</v>
      </c>
      <c r="I4053" s="3" t="s">
        <v>31</v>
      </c>
      <c r="J4053" s="3">
        <v>371</v>
      </c>
      <c r="K4053" s="3" t="s">
        <v>13</v>
      </c>
      <c r="L4053" s="3" t="s">
        <v>13</v>
      </c>
      <c r="M4053" s="3" t="s">
        <v>13</v>
      </c>
      <c r="N4053" s="33">
        <v>0</v>
      </c>
      <c r="O4053" s="3">
        <v>12</v>
      </c>
      <c r="P4053" s="6">
        <v>2.5409999999999999</v>
      </c>
      <c r="Q4053" s="6">
        <v>4.8099999999999996</v>
      </c>
      <c r="R4053" s="6">
        <v>4.7750000000000004</v>
      </c>
      <c r="S4053" s="6">
        <v>0</v>
      </c>
      <c r="T4053" s="6">
        <f>R4053-S4053</f>
        <v>4.7750000000000004</v>
      </c>
      <c r="U4053" s="6">
        <v>4.7779999999999996</v>
      </c>
      <c r="V4053" s="6">
        <f>U4053-S4053</f>
        <v>4.7779999999999996</v>
      </c>
      <c r="W4053" s="6">
        <f>100 - (1 - (((U4053-T4053)/U4053)+(S4053/T4053)))*100</f>
        <v>6.2787777312664161E-2</v>
      </c>
      <c r="X4053" s="13">
        <v>5.1159999999999997</v>
      </c>
      <c r="Y4053" s="13">
        <f>(X4053-U4053)/U4053*100</f>
        <v>7.0740895772289685</v>
      </c>
      <c r="Z4053" s="14">
        <f>IF(W4053&gt;10,"NA",Y4053)</f>
        <v>7.0740895772289685</v>
      </c>
    </row>
    <row r="4054" spans="1:26" ht="19" x14ac:dyDescent="0.25">
      <c r="A4054" s="23">
        <v>4053</v>
      </c>
      <c r="B4054" s="5" t="s">
        <v>25</v>
      </c>
      <c r="C4054" s="3" t="s">
        <v>7</v>
      </c>
      <c r="D4054" s="3" t="s">
        <v>7</v>
      </c>
      <c r="E4054" s="3" t="s">
        <v>47</v>
      </c>
      <c r="F4054" s="3" t="s">
        <v>21</v>
      </c>
      <c r="G4054" s="3">
        <v>5</v>
      </c>
      <c r="H4054" s="3" t="s">
        <v>9</v>
      </c>
      <c r="I4054" s="3" t="s">
        <v>31</v>
      </c>
      <c r="J4054" s="3">
        <v>371</v>
      </c>
      <c r="K4054" s="3" t="s">
        <v>13</v>
      </c>
      <c r="L4054" s="3" t="s">
        <v>13</v>
      </c>
      <c r="M4054" s="3" t="s">
        <v>13</v>
      </c>
      <c r="N4054" s="33">
        <v>0</v>
      </c>
      <c r="O4054" s="3">
        <v>13</v>
      </c>
      <c r="P4054" s="6">
        <v>2.2069999999999999</v>
      </c>
      <c r="Q4054" s="6">
        <v>3.427</v>
      </c>
      <c r="R4054" s="6">
        <v>3.39</v>
      </c>
      <c r="S4054" s="6">
        <v>0</v>
      </c>
      <c r="T4054" s="6">
        <f>R4054-S4054</f>
        <v>3.39</v>
      </c>
      <c r="U4054" s="6">
        <v>3.4830000000000001</v>
      </c>
      <c r="V4054" s="6">
        <f>U4054-S4054</f>
        <v>3.4830000000000001</v>
      </c>
      <c r="W4054" s="6">
        <f>100 - (1 - (((U4054-T4054)/U4054)+(S4054/T4054)))*100</f>
        <v>2.670111972437553</v>
      </c>
      <c r="X4054" s="13">
        <v>3.6469999999999998</v>
      </c>
      <c r="Y4054" s="13">
        <f>(X4054-U4054)/U4054*100</f>
        <v>4.7085845535457853</v>
      </c>
      <c r="Z4054" s="14">
        <f>IF(W4054&gt;10,"NA",Y4054)</f>
        <v>4.7085845535457853</v>
      </c>
    </row>
    <row r="4055" spans="1:26" ht="19" x14ac:dyDescent="0.25">
      <c r="A4055" s="23">
        <v>4054</v>
      </c>
      <c r="B4055" s="5" t="s">
        <v>25</v>
      </c>
      <c r="C4055" s="3" t="s">
        <v>7</v>
      </c>
      <c r="D4055" s="3" t="s">
        <v>7</v>
      </c>
      <c r="E4055" s="3" t="s">
        <v>47</v>
      </c>
      <c r="F4055" s="3" t="s">
        <v>21</v>
      </c>
      <c r="G4055" s="3">
        <v>5</v>
      </c>
      <c r="H4055" s="3" t="s">
        <v>9</v>
      </c>
      <c r="I4055" s="3" t="s">
        <v>31</v>
      </c>
      <c r="J4055" s="3">
        <v>371</v>
      </c>
      <c r="K4055" s="3" t="s">
        <v>13</v>
      </c>
      <c r="L4055" s="3" t="s">
        <v>13</v>
      </c>
      <c r="M4055" s="3" t="s">
        <v>13</v>
      </c>
      <c r="N4055" s="33">
        <v>0</v>
      </c>
      <c r="O4055" s="3">
        <v>14</v>
      </c>
      <c r="P4055" s="6">
        <v>2.6890000000000001</v>
      </c>
      <c r="Q4055" s="6">
        <v>4.9530000000000003</v>
      </c>
      <c r="R4055" s="6">
        <v>4.9029999999999996</v>
      </c>
      <c r="S4055" s="6">
        <v>0</v>
      </c>
      <c r="T4055" s="6">
        <f>R4055-S4055</f>
        <v>4.9029999999999996</v>
      </c>
      <c r="U4055" s="6">
        <v>4.9109999999999996</v>
      </c>
      <c r="V4055" s="6">
        <f>U4055-S4055</f>
        <v>4.9109999999999996</v>
      </c>
      <c r="W4055" s="6">
        <f>100 - (1 - (((U4055-T4055)/U4055)+(S4055/T4055)))*100</f>
        <v>0.16289961311342438</v>
      </c>
      <c r="X4055" s="13">
        <v>5.194</v>
      </c>
      <c r="Y4055" s="13">
        <f>(X4055-U4055)/U4055*100</f>
        <v>5.7625738138872</v>
      </c>
      <c r="Z4055" s="14">
        <f>IF(W4055&gt;10,"NA",Y4055)</f>
        <v>5.7625738138872</v>
      </c>
    </row>
    <row r="4056" spans="1:26" ht="19" x14ac:dyDescent="0.25">
      <c r="A4056" s="23">
        <v>4055</v>
      </c>
      <c r="B4056" s="5" t="s">
        <v>25</v>
      </c>
      <c r="C4056" s="3" t="s">
        <v>7</v>
      </c>
      <c r="D4056" s="3" t="s">
        <v>7</v>
      </c>
      <c r="E4056" s="3" t="s">
        <v>47</v>
      </c>
      <c r="F4056" s="3" t="s">
        <v>21</v>
      </c>
      <c r="G4056" s="3">
        <v>6</v>
      </c>
      <c r="H4056" s="3" t="s">
        <v>9</v>
      </c>
      <c r="I4056" s="3" t="s">
        <v>35</v>
      </c>
      <c r="J4056" s="3">
        <v>358</v>
      </c>
      <c r="K4056" s="3">
        <v>61</v>
      </c>
      <c r="L4056" s="3">
        <v>0</v>
      </c>
      <c r="M4056" s="4">
        <f>PI()*(K4056/2)^2/1000+PI()*(L4056/2)^2/1000</f>
        <v>2.9224665660019049</v>
      </c>
      <c r="N4056" s="33">
        <v>0</v>
      </c>
      <c r="O4056" s="3">
        <v>1</v>
      </c>
      <c r="P4056" s="6">
        <v>2.4350000000000001</v>
      </c>
      <c r="Q4056" s="6">
        <v>3.2570000000000001</v>
      </c>
      <c r="R4056" s="6">
        <v>3.1739999999999999</v>
      </c>
      <c r="S4056" s="6">
        <v>0</v>
      </c>
      <c r="T4056" s="6">
        <f>R4056-S4056</f>
        <v>3.1739999999999999</v>
      </c>
      <c r="U4056" s="6">
        <f>T4056</f>
        <v>3.1739999999999999</v>
      </c>
      <c r="V4056" s="6">
        <f>U4056-S4056</f>
        <v>3.1739999999999999</v>
      </c>
      <c r="W4056" s="6">
        <f>100 - (1 - (((U4056-T4056)/U4056)+(S4056/T4056)))*100</f>
        <v>0</v>
      </c>
      <c r="X4056" s="13">
        <v>3.488</v>
      </c>
      <c r="Y4056" s="13">
        <f>(X4056-U4056)/U4056*100</f>
        <v>9.8928796471329576</v>
      </c>
      <c r="Z4056" s="14">
        <f>IF(W4056&gt;10,"NA",Y4056)</f>
        <v>9.8928796471329576</v>
      </c>
    </row>
    <row r="4057" spans="1:26" ht="19" x14ac:dyDescent="0.25">
      <c r="A4057" s="23">
        <v>4056</v>
      </c>
      <c r="B4057" s="5" t="s">
        <v>25</v>
      </c>
      <c r="C4057" s="3" t="s">
        <v>7</v>
      </c>
      <c r="D4057" s="3" t="s">
        <v>7</v>
      </c>
      <c r="E4057" s="3" t="s">
        <v>47</v>
      </c>
      <c r="F4057" s="3" t="s">
        <v>21</v>
      </c>
      <c r="G4057" s="3">
        <v>6</v>
      </c>
      <c r="H4057" s="3" t="s">
        <v>9</v>
      </c>
      <c r="I4057" s="3" t="s">
        <v>35</v>
      </c>
      <c r="J4057" s="3">
        <v>358</v>
      </c>
      <c r="K4057" s="3">
        <v>61</v>
      </c>
      <c r="L4057" s="3">
        <v>0</v>
      </c>
      <c r="M4057" s="4">
        <f>PI()*(K4057/2)^2/1000+PI()*(L4057/2)^2/1000</f>
        <v>2.9224665660019049</v>
      </c>
      <c r="N4057" s="33">
        <v>1</v>
      </c>
      <c r="O4057" s="3">
        <v>2</v>
      </c>
      <c r="P4057" s="6">
        <v>3.3170000000000002</v>
      </c>
      <c r="Q4057" s="6">
        <v>6.3739999999999997</v>
      </c>
      <c r="R4057" s="6">
        <v>6.3659999999999997</v>
      </c>
      <c r="S4057" s="6">
        <v>0</v>
      </c>
      <c r="T4057" s="6">
        <f>R4057-S4057</f>
        <v>6.3659999999999997</v>
      </c>
      <c r="U4057" s="6">
        <f>T4057</f>
        <v>6.3659999999999997</v>
      </c>
      <c r="V4057" s="6">
        <f>U4057-S4057</f>
        <v>6.3659999999999997</v>
      </c>
      <c r="W4057" s="6">
        <f>100 - (1 - (((U4057-T4057)/U4057)+(S4057/T4057)))*100</f>
        <v>0</v>
      </c>
      <c r="X4057" s="13">
        <v>7.0010000000000003</v>
      </c>
      <c r="Y4057" s="13">
        <f>(X4057-U4057)/U4057*100</f>
        <v>9.9748664781652643</v>
      </c>
      <c r="Z4057" s="14">
        <f>IF(W4057&gt;10,"NA",Y4057)</f>
        <v>9.9748664781652643</v>
      </c>
    </row>
    <row r="4058" spans="1:26" ht="19" x14ac:dyDescent="0.25">
      <c r="A4058" s="23">
        <v>4057</v>
      </c>
      <c r="B4058" s="5" t="s">
        <v>25</v>
      </c>
      <c r="C4058" s="3" t="s">
        <v>7</v>
      </c>
      <c r="D4058" s="3" t="s">
        <v>7</v>
      </c>
      <c r="E4058" s="3" t="s">
        <v>47</v>
      </c>
      <c r="F4058" s="3" t="s">
        <v>21</v>
      </c>
      <c r="G4058" s="3">
        <v>6</v>
      </c>
      <c r="H4058" s="3" t="s">
        <v>9</v>
      </c>
      <c r="I4058" s="3" t="s">
        <v>35</v>
      </c>
      <c r="J4058" s="3">
        <v>358</v>
      </c>
      <c r="K4058" s="3">
        <v>61</v>
      </c>
      <c r="L4058" s="3">
        <v>0</v>
      </c>
      <c r="M4058" s="4">
        <f>PI()*(K4058/2)^2/1000+PI()*(L4058/2)^2/1000</f>
        <v>2.9224665660019049</v>
      </c>
      <c r="N4058" s="33">
        <v>0</v>
      </c>
      <c r="O4058" s="3">
        <v>3</v>
      </c>
      <c r="P4058" s="6">
        <v>3.2730000000000001</v>
      </c>
      <c r="Q4058" s="6">
        <v>6.6210000000000004</v>
      </c>
      <c r="R4058" s="6">
        <v>6.59</v>
      </c>
      <c r="S4058" s="6">
        <v>0</v>
      </c>
      <c r="T4058" s="6">
        <f>R4058-S4058</f>
        <v>6.59</v>
      </c>
      <c r="U4058" s="6">
        <f>T4058</f>
        <v>6.59</v>
      </c>
      <c r="V4058" s="6">
        <f>U4058-S4058</f>
        <v>6.59</v>
      </c>
      <c r="W4058" s="6">
        <f>100 - (1 - (((U4058-T4058)/U4058)+(S4058/T4058)))*100</f>
        <v>0</v>
      </c>
      <c r="X4058" s="13">
        <v>7.282</v>
      </c>
      <c r="Y4058" s="13">
        <f>(X4058-U4058)/U4058*100</f>
        <v>10.500758725341429</v>
      </c>
      <c r="Z4058" s="14">
        <f>IF(W4058&gt;10,"NA",Y4058)</f>
        <v>10.500758725341429</v>
      </c>
    </row>
    <row r="4059" spans="1:26" ht="19" x14ac:dyDescent="0.25">
      <c r="A4059" s="23">
        <v>4058</v>
      </c>
      <c r="B4059" s="5" t="s">
        <v>25</v>
      </c>
      <c r="C4059" s="3" t="s">
        <v>7</v>
      </c>
      <c r="D4059" s="3" t="s">
        <v>7</v>
      </c>
      <c r="E4059" s="3" t="s">
        <v>47</v>
      </c>
      <c r="F4059" s="3" t="s">
        <v>21</v>
      </c>
      <c r="G4059" s="3">
        <v>6</v>
      </c>
      <c r="H4059" s="3" t="s">
        <v>9</v>
      </c>
      <c r="I4059" s="3" t="s">
        <v>35</v>
      </c>
      <c r="J4059" s="3">
        <v>358</v>
      </c>
      <c r="K4059" s="3">
        <v>61</v>
      </c>
      <c r="L4059" s="3">
        <v>0</v>
      </c>
      <c r="M4059" s="4">
        <f>PI()*(K4059/2)^2/1000+PI()*(L4059/2)^2/1000</f>
        <v>2.9224665660019049</v>
      </c>
      <c r="N4059" s="33">
        <v>0</v>
      </c>
      <c r="O4059" s="3">
        <v>4</v>
      </c>
      <c r="P4059" s="6">
        <v>2.964</v>
      </c>
      <c r="Q4059" s="6">
        <v>6.15</v>
      </c>
      <c r="R4059" s="6">
        <v>6.077</v>
      </c>
      <c r="S4059" s="6">
        <v>0</v>
      </c>
      <c r="T4059" s="6">
        <f>R4059-S4059</f>
        <v>6.077</v>
      </c>
      <c r="U4059" s="6">
        <f>T4059</f>
        <v>6.077</v>
      </c>
      <c r="V4059" s="6">
        <f>U4059-S4059</f>
        <v>6.077</v>
      </c>
      <c r="W4059" s="6">
        <f>100 - (1 - (((U4059-T4059)/U4059)+(S4059/T4059)))*100</f>
        <v>0</v>
      </c>
      <c r="X4059" s="13">
        <v>6.6989999999999998</v>
      </c>
      <c r="Y4059" s="13">
        <f>(X4059-U4059)/U4059*100</f>
        <v>10.235313477044592</v>
      </c>
      <c r="Z4059" s="14">
        <f>IF(W4059&gt;10,"NA",Y4059)</f>
        <v>10.235313477044592</v>
      </c>
    </row>
    <row r="4060" spans="1:26" ht="19" x14ac:dyDescent="0.25">
      <c r="A4060" s="23">
        <v>4059</v>
      </c>
      <c r="B4060" s="5" t="s">
        <v>25</v>
      </c>
      <c r="C4060" s="3" t="s">
        <v>7</v>
      </c>
      <c r="D4060" s="3" t="s">
        <v>7</v>
      </c>
      <c r="E4060" s="3" t="s">
        <v>47</v>
      </c>
      <c r="F4060" s="3" t="s">
        <v>21</v>
      </c>
      <c r="G4060" s="3">
        <v>6</v>
      </c>
      <c r="H4060" s="3" t="s">
        <v>9</v>
      </c>
      <c r="I4060" s="3" t="s">
        <v>35</v>
      </c>
      <c r="J4060" s="3">
        <v>358</v>
      </c>
      <c r="K4060" s="3">
        <v>61</v>
      </c>
      <c r="L4060" s="3">
        <v>0</v>
      </c>
      <c r="M4060" s="4">
        <f>PI()*(K4060/2)^2/1000+PI()*(L4060/2)^2/1000</f>
        <v>2.9224665660019049</v>
      </c>
      <c r="N4060" s="33">
        <v>1</v>
      </c>
      <c r="O4060" s="3">
        <v>5</v>
      </c>
      <c r="P4060" s="6">
        <v>2.7709999999999999</v>
      </c>
      <c r="Q4060" s="6">
        <v>4.2409999999999997</v>
      </c>
      <c r="R4060" s="6">
        <v>4.165</v>
      </c>
      <c r="S4060" s="6">
        <v>0</v>
      </c>
      <c r="T4060" s="6">
        <f>R4060-S4060</f>
        <v>4.165</v>
      </c>
      <c r="U4060" s="6">
        <v>4.266</v>
      </c>
      <c r="V4060" s="6">
        <f>U4060-S4060</f>
        <v>4.266</v>
      </c>
      <c r="W4060" s="6">
        <f>100 - (1 - (((U4060-T4060)/U4060)+(S4060/T4060)))*100</f>
        <v>2.3675574308485636</v>
      </c>
      <c r="X4060" s="13">
        <v>4.5730000000000004</v>
      </c>
      <c r="Y4060" s="13">
        <f>(X4060-U4060)/U4060*100</f>
        <v>7.1964369432723956</v>
      </c>
      <c r="Z4060" s="14">
        <f>IF(W4060&gt;10,"NA",Y4060)</f>
        <v>7.1964369432723956</v>
      </c>
    </row>
    <row r="4061" spans="1:26" ht="19" x14ac:dyDescent="0.25">
      <c r="A4061" s="23">
        <v>4060</v>
      </c>
      <c r="B4061" s="5" t="s">
        <v>25</v>
      </c>
      <c r="C4061" s="3" t="s">
        <v>7</v>
      </c>
      <c r="D4061" s="3" t="s">
        <v>7</v>
      </c>
      <c r="E4061" s="3" t="s">
        <v>47</v>
      </c>
      <c r="F4061" s="3" t="s">
        <v>21</v>
      </c>
      <c r="G4061" s="3">
        <v>6</v>
      </c>
      <c r="H4061" s="3" t="s">
        <v>9</v>
      </c>
      <c r="I4061" s="3" t="s">
        <v>35</v>
      </c>
      <c r="J4061" s="3">
        <v>358</v>
      </c>
      <c r="K4061" s="3">
        <v>61</v>
      </c>
      <c r="L4061" s="3">
        <v>0</v>
      </c>
      <c r="M4061" s="4">
        <f>PI()*(K4061/2)^2/1000+PI()*(L4061/2)^2/1000</f>
        <v>2.9224665660019049</v>
      </c>
      <c r="N4061" s="33">
        <v>0</v>
      </c>
      <c r="O4061" s="3">
        <v>6</v>
      </c>
      <c r="P4061" s="6">
        <v>1.996</v>
      </c>
      <c r="Q4061" s="6">
        <v>2.57</v>
      </c>
      <c r="R4061" s="6">
        <v>2.5270000000000001</v>
      </c>
      <c r="S4061" s="6">
        <v>0</v>
      </c>
      <c r="T4061" s="6">
        <f>R4061-S4061</f>
        <v>2.5270000000000001</v>
      </c>
      <c r="U4061" s="6">
        <f>T4061</f>
        <v>2.5270000000000001</v>
      </c>
      <c r="V4061" s="6">
        <f>U4061-S4061</f>
        <v>2.5270000000000001</v>
      </c>
      <c r="W4061" s="6">
        <f>100 - (1 - (((U4061-T4061)/U4061)+(S4061/T4061)))*100</f>
        <v>0</v>
      </c>
      <c r="X4061" s="13">
        <v>2.7210000000000001</v>
      </c>
      <c r="Y4061" s="13">
        <f>(X4061-U4061)/U4061*100</f>
        <v>7.6770874554808053</v>
      </c>
      <c r="Z4061" s="14">
        <f>IF(W4061&gt;10,"NA",Y4061)</f>
        <v>7.6770874554808053</v>
      </c>
    </row>
    <row r="4062" spans="1:26" ht="19" x14ac:dyDescent="0.25">
      <c r="A4062" s="23">
        <v>4061</v>
      </c>
      <c r="B4062" s="5" t="s">
        <v>25</v>
      </c>
      <c r="C4062" s="3" t="s">
        <v>7</v>
      </c>
      <c r="D4062" s="3" t="s">
        <v>7</v>
      </c>
      <c r="E4062" s="3" t="s">
        <v>47</v>
      </c>
      <c r="F4062" s="3" t="s">
        <v>21</v>
      </c>
      <c r="G4062" s="3">
        <v>6</v>
      </c>
      <c r="H4062" s="3" t="s">
        <v>17</v>
      </c>
      <c r="I4062" s="3" t="s">
        <v>35</v>
      </c>
      <c r="J4062" s="3">
        <v>358</v>
      </c>
      <c r="K4062" s="3">
        <v>61</v>
      </c>
      <c r="L4062" s="3">
        <v>0</v>
      </c>
      <c r="M4062" s="4">
        <f>PI()*(K4062/2)^2/1000+PI()*(L4062/2)^2/1000</f>
        <v>2.9224665660019049</v>
      </c>
      <c r="N4062" s="33">
        <v>0</v>
      </c>
      <c r="O4062" s="3">
        <v>1</v>
      </c>
      <c r="P4062" s="6">
        <v>4.46</v>
      </c>
      <c r="Q4062" s="6">
        <v>10.262</v>
      </c>
      <c r="R4062" s="6">
        <v>10.260999999999999</v>
      </c>
      <c r="S4062" s="6">
        <v>0</v>
      </c>
      <c r="T4062" s="6">
        <f>R4062-S4062</f>
        <v>10.260999999999999</v>
      </c>
      <c r="U4062" s="6">
        <v>10.262</v>
      </c>
      <c r="V4062" s="6">
        <f>U4062-S4062</f>
        <v>10.262</v>
      </c>
      <c r="W4062" s="6">
        <f>100 - (1 - (((U4062-T4062)/U4062)+(S4062/T4062)))*100</f>
        <v>9.7446891444263883E-3</v>
      </c>
      <c r="X4062" s="23">
        <v>10.868</v>
      </c>
      <c r="Y4062" s="13">
        <f>(X4062-U4062)/U4062*100</f>
        <v>5.9052816215162718</v>
      </c>
      <c r="Z4062" s="14">
        <f>IF(W4062&gt;10,"NA",Y4062)</f>
        <v>5.9052816215162718</v>
      </c>
    </row>
    <row r="4063" spans="1:26" ht="19" x14ac:dyDescent="0.25">
      <c r="A4063" s="23">
        <v>4062</v>
      </c>
      <c r="B4063" s="5" t="s">
        <v>25</v>
      </c>
      <c r="C4063" s="3" t="s">
        <v>7</v>
      </c>
      <c r="D4063" s="3" t="s">
        <v>7</v>
      </c>
      <c r="E4063" s="3" t="s">
        <v>47</v>
      </c>
      <c r="F4063" s="3" t="s">
        <v>21</v>
      </c>
      <c r="G4063" s="3">
        <v>6</v>
      </c>
      <c r="H4063" s="3" t="s">
        <v>17</v>
      </c>
      <c r="I4063" s="3" t="s">
        <v>35</v>
      </c>
      <c r="J4063" s="3">
        <v>358</v>
      </c>
      <c r="K4063" s="3">
        <v>61</v>
      </c>
      <c r="L4063" s="3">
        <v>0</v>
      </c>
      <c r="M4063" s="4">
        <f>PI()*(K4063/2)^2/1000+PI()*(L4063/2)^2/1000</f>
        <v>2.9224665660019049</v>
      </c>
      <c r="N4063" s="33">
        <v>0</v>
      </c>
      <c r="O4063" s="3">
        <v>2</v>
      </c>
      <c r="P4063" s="6">
        <v>4.1420000000000003</v>
      </c>
      <c r="Q4063" s="6">
        <v>8.2439999999999998</v>
      </c>
      <c r="R4063" s="6">
        <v>8.2439999999999998</v>
      </c>
      <c r="S4063" s="6">
        <v>0</v>
      </c>
      <c r="T4063" s="6">
        <f>R4063-S4063</f>
        <v>8.2439999999999998</v>
      </c>
      <c r="U4063" s="6">
        <v>8.2439999999999998</v>
      </c>
      <c r="V4063" s="6">
        <f>U4063-S4063</f>
        <v>8.2439999999999998</v>
      </c>
      <c r="W4063" s="6">
        <f>100 - (1 - (((U4063-T4063)/U4063)+(S4063/T4063)))*100</f>
        <v>0</v>
      </c>
      <c r="X4063" s="23">
        <v>8.8249999999999993</v>
      </c>
      <c r="Y4063" s="13">
        <f>(X4063-U4063)/U4063*100</f>
        <v>7.0475497331392472</v>
      </c>
      <c r="Z4063" s="14">
        <f>IF(W4063&gt;10,"NA",Y4063)</f>
        <v>7.0475497331392472</v>
      </c>
    </row>
    <row r="4064" spans="1:26" ht="19" x14ac:dyDescent="0.25">
      <c r="A4064" s="23">
        <v>4063</v>
      </c>
      <c r="B4064" s="5" t="s">
        <v>25</v>
      </c>
      <c r="C4064" s="3" t="s">
        <v>7</v>
      </c>
      <c r="D4064" s="3" t="s">
        <v>7</v>
      </c>
      <c r="E4064" s="3" t="s">
        <v>47</v>
      </c>
      <c r="F4064" s="3" t="s">
        <v>21</v>
      </c>
      <c r="G4064" s="3">
        <v>6</v>
      </c>
      <c r="H4064" s="3" t="s">
        <v>17</v>
      </c>
      <c r="I4064" s="3" t="s">
        <v>35</v>
      </c>
      <c r="J4064" s="3">
        <v>358</v>
      </c>
      <c r="K4064" s="3">
        <v>61</v>
      </c>
      <c r="L4064" s="3">
        <v>0</v>
      </c>
      <c r="M4064" s="4">
        <f>PI()*(K4064/2)^2/1000+PI()*(L4064/2)^2/1000</f>
        <v>2.9224665660019049</v>
      </c>
      <c r="N4064" s="33">
        <v>0</v>
      </c>
      <c r="O4064" s="3">
        <v>3</v>
      </c>
      <c r="P4064" s="6">
        <v>3.0760000000000001</v>
      </c>
      <c r="Q4064" s="6">
        <v>4.4320000000000004</v>
      </c>
      <c r="R4064" s="6">
        <v>4.4320000000000004</v>
      </c>
      <c r="S4064" s="6">
        <v>0</v>
      </c>
      <c r="T4064" s="6">
        <f>R4064-S4064</f>
        <v>4.4320000000000004</v>
      </c>
      <c r="U4064" s="6">
        <v>4.5949999999999998</v>
      </c>
      <c r="V4064" s="6">
        <f>U4064-S4064</f>
        <v>4.5949999999999998</v>
      </c>
      <c r="W4064" s="6">
        <f>100 - (1 - (((U4064-T4064)/U4064)+(S4064/T4064)))*100</f>
        <v>3.5473340587595033</v>
      </c>
      <c r="X4064" s="23">
        <v>4.7469999999999999</v>
      </c>
      <c r="Y4064" s="13">
        <f>(X4064-U4064)/U4064*100</f>
        <v>3.307943416757348</v>
      </c>
      <c r="Z4064" s="14">
        <f>IF(W4064&gt;10,"NA",Y4064)</f>
        <v>3.307943416757348</v>
      </c>
    </row>
    <row r="4065" spans="1:26" ht="19" x14ac:dyDescent="0.25">
      <c r="A4065" s="23">
        <v>4064</v>
      </c>
      <c r="B4065" s="5" t="s">
        <v>25</v>
      </c>
      <c r="C4065" s="3" t="s">
        <v>7</v>
      </c>
      <c r="D4065" s="3" t="s">
        <v>7</v>
      </c>
      <c r="E4065" s="3" t="s">
        <v>47</v>
      </c>
      <c r="F4065" s="3" t="s">
        <v>21</v>
      </c>
      <c r="G4065" s="3">
        <v>6</v>
      </c>
      <c r="H4065" s="3" t="s">
        <v>17</v>
      </c>
      <c r="I4065" s="3" t="s">
        <v>35</v>
      </c>
      <c r="J4065" s="3">
        <v>358</v>
      </c>
      <c r="K4065" s="3">
        <v>61</v>
      </c>
      <c r="L4065" s="3">
        <v>0</v>
      </c>
      <c r="M4065" s="4">
        <f>PI()*(K4065/2)^2/1000+PI()*(L4065/2)^2/1000</f>
        <v>2.9224665660019049</v>
      </c>
      <c r="N4065" s="33">
        <v>0</v>
      </c>
      <c r="O4065" s="3">
        <v>4</v>
      </c>
      <c r="P4065" s="6">
        <v>2.6949999999999998</v>
      </c>
      <c r="Q4065" s="6">
        <v>3.47</v>
      </c>
      <c r="R4065" s="6">
        <v>3.4220000000000002</v>
      </c>
      <c r="S4065" s="6">
        <v>0</v>
      </c>
      <c r="T4065" s="6">
        <f>R4065-S4065</f>
        <v>3.4220000000000002</v>
      </c>
      <c r="U4065" s="6">
        <v>3.7090000000000001</v>
      </c>
      <c r="V4065" s="6">
        <f>U4065-S4065</f>
        <v>3.7090000000000001</v>
      </c>
      <c r="W4065" s="6">
        <f>100 - (1 - (((U4065-T4065)/U4065)+(S4065/T4065)))*100</f>
        <v>7.7379347533027811</v>
      </c>
      <c r="X4065" s="23">
        <v>3.8159999999999998</v>
      </c>
      <c r="Y4065" s="13">
        <f>(X4065-U4065)/U4065*100</f>
        <v>2.8848746292801231</v>
      </c>
      <c r="Z4065" s="14">
        <f>IF(W4065&gt;10,"NA",Y4065)</f>
        <v>2.8848746292801231</v>
      </c>
    </row>
    <row r="4066" spans="1:26" ht="19" x14ac:dyDescent="0.25">
      <c r="A4066" s="23">
        <v>4065</v>
      </c>
      <c r="B4066" s="5" t="s">
        <v>25</v>
      </c>
      <c r="C4066" s="3" t="s">
        <v>7</v>
      </c>
      <c r="D4066" s="3" t="s">
        <v>7</v>
      </c>
      <c r="E4066" s="3" t="s">
        <v>47</v>
      </c>
      <c r="F4066" s="3" t="s">
        <v>21</v>
      </c>
      <c r="G4066" s="3">
        <v>6</v>
      </c>
      <c r="H4066" s="3" t="s">
        <v>17</v>
      </c>
      <c r="I4066" s="3" t="s">
        <v>35</v>
      </c>
      <c r="J4066" s="3">
        <v>358</v>
      </c>
      <c r="K4066" s="3">
        <v>61</v>
      </c>
      <c r="L4066" s="3">
        <v>0</v>
      </c>
      <c r="M4066" s="4">
        <f>PI()*(K4066/2)^2/1000+PI()*(L4066/2)^2/1000</f>
        <v>2.9224665660019049</v>
      </c>
      <c r="N4066" s="33">
        <v>0</v>
      </c>
      <c r="O4066" s="3">
        <v>5</v>
      </c>
      <c r="P4066" s="6">
        <v>3.113</v>
      </c>
      <c r="Q4066" s="6">
        <v>4.6470000000000002</v>
      </c>
      <c r="R4066" s="6">
        <v>4.6150000000000002</v>
      </c>
      <c r="S4066" s="6">
        <v>0</v>
      </c>
      <c r="T4066" s="6">
        <f>R4066-S4066</f>
        <v>4.6150000000000002</v>
      </c>
      <c r="U4066" s="6">
        <v>4.6909999999999998</v>
      </c>
      <c r="V4066" s="6">
        <f>U4066-S4066</f>
        <v>4.6909999999999998</v>
      </c>
      <c r="W4066" s="6">
        <f>100 - (1 - (((U4066-T4066)/U4066)+(S4066/T4066)))*100</f>
        <v>1.6201236410147004</v>
      </c>
      <c r="X4066" s="23">
        <v>4.8860000000000001</v>
      </c>
      <c r="Y4066" s="13">
        <f>(X4066-U4066)/U4066*100</f>
        <v>4.1568961841824832</v>
      </c>
      <c r="Z4066" s="14">
        <f>IF(W4066&gt;10,"NA",Y4066)</f>
        <v>4.1568961841824832</v>
      </c>
    </row>
    <row r="4067" spans="1:26" ht="19" x14ac:dyDescent="0.25">
      <c r="A4067" s="23">
        <v>4066</v>
      </c>
      <c r="B4067" s="5" t="s">
        <v>25</v>
      </c>
      <c r="C4067" s="3" t="s">
        <v>7</v>
      </c>
      <c r="D4067" s="3" t="s">
        <v>7</v>
      </c>
      <c r="E4067" s="3" t="s">
        <v>47</v>
      </c>
      <c r="F4067" s="3" t="s">
        <v>21</v>
      </c>
      <c r="G4067" s="3">
        <v>6</v>
      </c>
      <c r="H4067" s="3" t="s">
        <v>17</v>
      </c>
      <c r="I4067" s="3" t="s">
        <v>35</v>
      </c>
      <c r="J4067" s="3">
        <v>358</v>
      </c>
      <c r="K4067" s="3">
        <v>61</v>
      </c>
      <c r="L4067" s="3">
        <v>0</v>
      </c>
      <c r="M4067" s="4">
        <f>PI()*(K4067/2)^2/1000+PI()*(L4067/2)^2/1000</f>
        <v>2.9224665660019049</v>
      </c>
      <c r="N4067" s="33">
        <v>0</v>
      </c>
      <c r="O4067" s="3">
        <v>6</v>
      </c>
      <c r="P4067" s="6">
        <v>1.68</v>
      </c>
      <c r="Q4067" s="6">
        <v>1.212</v>
      </c>
      <c r="R4067" s="6">
        <v>1.169</v>
      </c>
      <c r="S4067" s="6">
        <v>0</v>
      </c>
      <c r="T4067" s="6">
        <f>R4067-S4067</f>
        <v>1.169</v>
      </c>
      <c r="U4067" s="6">
        <v>1.6060000000000001</v>
      </c>
      <c r="V4067" s="6">
        <f>U4067-S4067</f>
        <v>1.6060000000000001</v>
      </c>
      <c r="W4067" s="6">
        <f>100 - (1 - (((U4067-T4067)/U4067)+(S4067/T4067)))*100</f>
        <v>27.210460772104611</v>
      </c>
      <c r="X4067" s="23">
        <v>1.615</v>
      </c>
      <c r="Y4067" s="13">
        <f>(X4067-U4067)/U4067*100</f>
        <v>0.56039850560397864</v>
      </c>
      <c r="Z4067" s="14" t="str">
        <f>IF(W4067&gt;10,"NA",Y4067)</f>
        <v>NA</v>
      </c>
    </row>
    <row r="4068" spans="1:26" ht="19" x14ac:dyDescent="0.25">
      <c r="A4068" s="23">
        <v>4067</v>
      </c>
      <c r="B4068" s="5" t="s">
        <v>25</v>
      </c>
      <c r="C4068" s="3" t="s">
        <v>7</v>
      </c>
      <c r="D4068" s="3" t="s">
        <v>7</v>
      </c>
      <c r="E4068" s="3" t="s">
        <v>47</v>
      </c>
      <c r="F4068" s="3" t="s">
        <v>21</v>
      </c>
      <c r="G4068" s="3">
        <v>6</v>
      </c>
      <c r="H4068" s="3" t="s">
        <v>17</v>
      </c>
      <c r="I4068" s="3" t="s">
        <v>35</v>
      </c>
      <c r="J4068" s="3">
        <v>358</v>
      </c>
      <c r="K4068" s="3">
        <v>61</v>
      </c>
      <c r="L4068" s="3">
        <v>0</v>
      </c>
      <c r="M4068" s="4">
        <f>PI()*(K4068/2)^2/1000+PI()*(L4068/2)^2/1000</f>
        <v>2.9224665660019049</v>
      </c>
      <c r="N4068" s="33">
        <v>0</v>
      </c>
      <c r="O4068" s="3">
        <v>7</v>
      </c>
      <c r="P4068" s="6">
        <v>3.5310000000000001</v>
      </c>
      <c r="Q4068" s="6">
        <v>6.3890000000000002</v>
      </c>
      <c r="R4068" s="6">
        <v>6.327</v>
      </c>
      <c r="S4068" s="6">
        <v>0</v>
      </c>
      <c r="T4068" s="6">
        <f>R4068-S4068</f>
        <v>6.327</v>
      </c>
      <c r="U4068" s="6">
        <v>6.548</v>
      </c>
      <c r="V4068" s="6">
        <f>U4068-S4068</f>
        <v>6.548</v>
      </c>
      <c r="W4068" s="6">
        <f>100 - (1 - (((U4068-T4068)/U4068)+(S4068/T4068)))*100</f>
        <v>3.3750763591936561</v>
      </c>
      <c r="X4068" s="23">
        <v>6.9740000000000002</v>
      </c>
      <c r="Y4068" s="13">
        <f>(X4068-U4068)/U4068*100</f>
        <v>6.5058032987171677</v>
      </c>
      <c r="Z4068" s="14">
        <f>IF(W4068&gt;10,"NA",Y4068)</f>
        <v>6.5058032987171677</v>
      </c>
    </row>
    <row r="4069" spans="1:26" ht="19" x14ac:dyDescent="0.25">
      <c r="A4069" s="23">
        <v>4068</v>
      </c>
      <c r="B4069" s="5" t="s">
        <v>25</v>
      </c>
      <c r="C4069" s="3" t="s">
        <v>7</v>
      </c>
      <c r="D4069" s="3" t="s">
        <v>7</v>
      </c>
      <c r="E4069" s="3" t="s">
        <v>47</v>
      </c>
      <c r="F4069" s="3" t="s">
        <v>21</v>
      </c>
      <c r="G4069" s="3">
        <v>6</v>
      </c>
      <c r="H4069" s="3" t="s">
        <v>17</v>
      </c>
      <c r="I4069" s="3" t="s">
        <v>35</v>
      </c>
      <c r="J4069" s="3">
        <v>358</v>
      </c>
      <c r="K4069" s="3">
        <v>61</v>
      </c>
      <c r="L4069" s="3">
        <v>0</v>
      </c>
      <c r="M4069" s="4">
        <f>PI()*(K4069/2)^2/1000+PI()*(L4069/2)^2/1000</f>
        <v>2.9224665660019049</v>
      </c>
      <c r="N4069" s="33">
        <v>0</v>
      </c>
      <c r="O4069" s="3">
        <v>8</v>
      </c>
      <c r="P4069" s="6">
        <v>4.1580000000000004</v>
      </c>
      <c r="Q4069" s="6">
        <v>8.2409999999999997</v>
      </c>
      <c r="R4069" s="6">
        <v>8.1069999999999993</v>
      </c>
      <c r="S4069" s="6">
        <v>0</v>
      </c>
      <c r="T4069" s="6">
        <f>R4069-S4069</f>
        <v>8.1069999999999993</v>
      </c>
      <c r="U4069" s="6">
        <v>8.1069999999999993</v>
      </c>
      <c r="V4069" s="6">
        <f>U4069-S4069</f>
        <v>8.1069999999999993</v>
      </c>
      <c r="W4069" s="6">
        <f>100 - (1 - (((U4069-T4069)/U4069)+(S4069/T4069)))*100</f>
        <v>0</v>
      </c>
      <c r="X4069" s="23">
        <v>8.6660000000000004</v>
      </c>
      <c r="Y4069" s="13">
        <f>(X4069-U4069)/U4069*100</f>
        <v>6.89527568767733</v>
      </c>
      <c r="Z4069" s="14">
        <f>IF(W4069&gt;10,"NA",Y4069)</f>
        <v>6.89527568767733</v>
      </c>
    </row>
    <row r="4070" spans="1:26" ht="19" x14ac:dyDescent="0.25">
      <c r="A4070" s="23">
        <v>4069</v>
      </c>
      <c r="B4070" s="5" t="s">
        <v>25</v>
      </c>
      <c r="C4070" s="3" t="s">
        <v>7</v>
      </c>
      <c r="D4070" s="3" t="s">
        <v>7</v>
      </c>
      <c r="E4070" s="3" t="s">
        <v>47</v>
      </c>
      <c r="F4070" s="3" t="s">
        <v>21</v>
      </c>
      <c r="G4070" s="3">
        <v>6</v>
      </c>
      <c r="H4070" s="3" t="s">
        <v>17</v>
      </c>
      <c r="I4070" s="3" t="s">
        <v>35</v>
      </c>
      <c r="J4070" s="3">
        <v>358</v>
      </c>
      <c r="K4070" s="3">
        <v>61</v>
      </c>
      <c r="L4070" s="3">
        <v>0</v>
      </c>
      <c r="M4070" s="4">
        <f>PI()*(K4070/2)^2/1000+PI()*(L4070/2)^2/1000</f>
        <v>2.9224665660019049</v>
      </c>
      <c r="N4070" s="33">
        <v>0</v>
      </c>
      <c r="O4070" s="3">
        <v>9</v>
      </c>
      <c r="P4070" s="6">
        <v>4.3769999999999998</v>
      </c>
      <c r="Q4070" s="6">
        <v>10.151</v>
      </c>
      <c r="R4070" s="6">
        <v>10.151</v>
      </c>
      <c r="S4070" s="6">
        <v>0</v>
      </c>
      <c r="T4070" s="6">
        <f>R4070-S4070</f>
        <v>10.151</v>
      </c>
      <c r="U4070" s="6">
        <v>10.151</v>
      </c>
      <c r="V4070" s="6">
        <f>U4070-S4070</f>
        <v>10.151</v>
      </c>
      <c r="W4070" s="6">
        <f>100 - (1 - (((U4070-T4070)/U4070)+(S4070/T4070)))*100</f>
        <v>0</v>
      </c>
      <c r="X4070" s="23">
        <v>11.095000000000001</v>
      </c>
      <c r="Y4070" s="13">
        <f>(X4070-U4070)/U4070*100</f>
        <v>9.2995763964141549</v>
      </c>
      <c r="Z4070" s="14">
        <f>IF(W4070&gt;10,"NA",Y4070)</f>
        <v>9.2995763964141549</v>
      </c>
    </row>
    <row r="4071" spans="1:26" ht="19" x14ac:dyDescent="0.25">
      <c r="A4071" s="23">
        <v>4070</v>
      </c>
      <c r="B4071" s="5" t="s">
        <v>25</v>
      </c>
      <c r="C4071" s="3" t="s">
        <v>7</v>
      </c>
      <c r="D4071" s="3" t="s">
        <v>7</v>
      </c>
      <c r="E4071" s="3" t="s">
        <v>47</v>
      </c>
      <c r="F4071" s="3" t="s">
        <v>21</v>
      </c>
      <c r="G4071" s="3">
        <v>7</v>
      </c>
      <c r="H4071" s="3" t="s">
        <v>9</v>
      </c>
      <c r="I4071" s="3" t="s">
        <v>56</v>
      </c>
      <c r="J4071" s="3">
        <v>360</v>
      </c>
      <c r="K4071" s="3">
        <v>30</v>
      </c>
      <c r="L4071" s="3">
        <v>0</v>
      </c>
      <c r="M4071" s="4">
        <f>PI()*(K4071/2)^2/1000+PI()*(L4071/2)^2/1000</f>
        <v>0.70685834705770345</v>
      </c>
      <c r="N4071" s="33">
        <v>0</v>
      </c>
      <c r="O4071" s="3">
        <v>1</v>
      </c>
      <c r="P4071" s="6">
        <v>2.0299999999999998</v>
      </c>
      <c r="Q4071" s="6">
        <v>3.177</v>
      </c>
      <c r="R4071" s="6">
        <v>3.165</v>
      </c>
      <c r="S4071" s="6">
        <v>0</v>
      </c>
      <c r="T4071" s="6">
        <f>R4071-S4071</f>
        <v>3.165</v>
      </c>
      <c r="U4071" s="6">
        <v>3.234</v>
      </c>
      <c r="V4071" s="6">
        <f>U4071-S4071</f>
        <v>3.234</v>
      </c>
      <c r="W4071" s="6">
        <f>100 - (1 - (((U4071-T4071)/U4071)+(S4071/T4071)))*100</f>
        <v>2.1335807050092797</v>
      </c>
      <c r="X4071" s="23">
        <v>3.4820000000000002</v>
      </c>
      <c r="Y4071" s="13">
        <f>(X4071-U4071)/U4071*100</f>
        <v>7.6685219542362475</v>
      </c>
      <c r="Z4071" s="14">
        <f>IF(W4071&gt;10,"NA",Y4071)</f>
        <v>7.6685219542362475</v>
      </c>
    </row>
    <row r="4072" spans="1:26" ht="19" x14ac:dyDescent="0.25">
      <c r="A4072" s="23">
        <v>4071</v>
      </c>
      <c r="B4072" s="5" t="s">
        <v>25</v>
      </c>
      <c r="C4072" s="3" t="s">
        <v>7</v>
      </c>
      <c r="D4072" s="3" t="s">
        <v>7</v>
      </c>
      <c r="E4072" s="3" t="s">
        <v>47</v>
      </c>
      <c r="F4072" s="3" t="s">
        <v>21</v>
      </c>
      <c r="G4072" s="3">
        <v>7</v>
      </c>
      <c r="H4072" s="3" t="s">
        <v>9</v>
      </c>
      <c r="I4072" s="3" t="s">
        <v>56</v>
      </c>
      <c r="J4072" s="3">
        <v>360</v>
      </c>
      <c r="K4072" s="3">
        <v>30</v>
      </c>
      <c r="L4072" s="3">
        <v>0</v>
      </c>
      <c r="M4072" s="4">
        <f>PI()*(K4072/2)^2/1000+PI()*(L4072/2)^2/1000</f>
        <v>0.70685834705770345</v>
      </c>
      <c r="N4072" s="33">
        <v>0</v>
      </c>
      <c r="O4072" s="3">
        <v>2</v>
      </c>
      <c r="P4072" s="6">
        <v>1.6120000000000001</v>
      </c>
      <c r="Q4072" s="6">
        <v>1.661</v>
      </c>
      <c r="R4072" s="6">
        <v>1.661</v>
      </c>
      <c r="S4072" s="6">
        <v>0</v>
      </c>
      <c r="T4072" s="6">
        <f>R4072-S4072</f>
        <v>1.661</v>
      </c>
      <c r="U4072" s="6">
        <v>1.661</v>
      </c>
      <c r="V4072" s="6">
        <f>U4072-S4072</f>
        <v>1.661</v>
      </c>
      <c r="W4072" s="6">
        <f>100 - (1 - (((U4072-T4072)/U4072)+(S4072/T4072)))*100</f>
        <v>0</v>
      </c>
      <c r="X4072" s="23">
        <v>1.841</v>
      </c>
      <c r="Y4072" s="13">
        <f>(X4072-U4072)/U4072*100</f>
        <v>10.836845273931363</v>
      </c>
      <c r="Z4072" s="14">
        <f>IF(W4072&gt;10,"NA",Y4072)</f>
        <v>10.836845273931363</v>
      </c>
    </row>
    <row r="4073" spans="1:26" ht="19" x14ac:dyDescent="0.25">
      <c r="A4073" s="23">
        <v>4072</v>
      </c>
      <c r="B4073" s="5" t="s">
        <v>25</v>
      </c>
      <c r="C4073" s="3" t="s">
        <v>7</v>
      </c>
      <c r="D4073" s="3" t="s">
        <v>7</v>
      </c>
      <c r="E4073" s="3" t="s">
        <v>47</v>
      </c>
      <c r="F4073" s="3" t="s">
        <v>21</v>
      </c>
      <c r="G4073" s="3">
        <v>7</v>
      </c>
      <c r="H4073" s="3" t="s">
        <v>9</v>
      </c>
      <c r="I4073" s="3" t="s">
        <v>56</v>
      </c>
      <c r="J4073" s="3">
        <v>360</v>
      </c>
      <c r="K4073" s="3">
        <v>30</v>
      </c>
      <c r="L4073" s="3">
        <v>0</v>
      </c>
      <c r="M4073" s="4">
        <f>PI()*(K4073/2)^2/1000+PI()*(L4073/2)^2/1000</f>
        <v>0.70685834705770345</v>
      </c>
      <c r="N4073" s="33">
        <v>0</v>
      </c>
      <c r="O4073" s="3">
        <v>3</v>
      </c>
      <c r="P4073" s="6">
        <v>1.7490000000000001</v>
      </c>
      <c r="Q4073" s="6">
        <v>2.0510000000000002</v>
      </c>
      <c r="R4073" s="6">
        <v>2.0070000000000001</v>
      </c>
      <c r="S4073" s="6">
        <v>0</v>
      </c>
      <c r="T4073" s="6">
        <f>R4073-S4073</f>
        <v>2.0070000000000001</v>
      </c>
      <c r="U4073" s="6">
        <v>2.0070000000000001</v>
      </c>
      <c r="V4073" s="6">
        <f>U4073-S4073</f>
        <v>2.0070000000000001</v>
      </c>
      <c r="W4073" s="6">
        <f>100 - (1 - (((U4073-T4073)/U4073)+(S4073/T4073)))*100</f>
        <v>0</v>
      </c>
      <c r="X4073" s="23">
        <v>2.1840000000000002</v>
      </c>
      <c r="Y4073" s="13">
        <f>(X4073-U4073)/U4073*100</f>
        <v>8.8191330343796732</v>
      </c>
      <c r="Z4073" s="14">
        <f>IF(W4073&gt;10,"NA",Y4073)</f>
        <v>8.8191330343796732</v>
      </c>
    </row>
    <row r="4074" spans="1:26" ht="19" x14ac:dyDescent="0.25">
      <c r="A4074" s="23">
        <v>4073</v>
      </c>
      <c r="B4074" s="5" t="s">
        <v>25</v>
      </c>
      <c r="C4074" s="3" t="s">
        <v>7</v>
      </c>
      <c r="D4074" s="3" t="s">
        <v>7</v>
      </c>
      <c r="E4074" s="3" t="s">
        <v>47</v>
      </c>
      <c r="F4074" s="3" t="s">
        <v>21</v>
      </c>
      <c r="G4074" s="3">
        <v>7</v>
      </c>
      <c r="H4074" s="3" t="s">
        <v>9</v>
      </c>
      <c r="I4074" s="3" t="s">
        <v>56</v>
      </c>
      <c r="J4074" s="3">
        <v>360</v>
      </c>
      <c r="K4074" s="3">
        <v>30</v>
      </c>
      <c r="L4074" s="3">
        <v>0</v>
      </c>
      <c r="M4074" s="4">
        <f>PI()*(K4074/2)^2/1000+PI()*(L4074/2)^2/1000</f>
        <v>0.70685834705770345</v>
      </c>
      <c r="N4074" s="33">
        <v>0</v>
      </c>
      <c r="O4074" s="3">
        <v>4</v>
      </c>
      <c r="P4074" s="6">
        <v>1.8520000000000001</v>
      </c>
      <c r="Q4074" s="6">
        <v>2.31</v>
      </c>
      <c r="R4074" s="6">
        <v>2.2610000000000001</v>
      </c>
      <c r="S4074" s="6">
        <v>0</v>
      </c>
      <c r="T4074" s="6">
        <f>R4074-S4074</f>
        <v>2.2610000000000001</v>
      </c>
      <c r="U4074" s="6">
        <v>2.2610000000000001</v>
      </c>
      <c r="V4074" s="6">
        <f>U4074-S4074</f>
        <v>2.2610000000000001</v>
      </c>
      <c r="W4074" s="6">
        <f>100 - (1 - (((U4074-T4074)/U4074)+(S4074/T4074)))*100</f>
        <v>0</v>
      </c>
      <c r="X4074" s="23">
        <v>2.468</v>
      </c>
      <c r="Y4074" s="13">
        <f>(X4074-U4074)/U4074*100</f>
        <v>9.155241043785928</v>
      </c>
      <c r="Z4074" s="14">
        <f>IF(W4074&gt;10,"NA",Y4074)</f>
        <v>9.155241043785928</v>
      </c>
    </row>
    <row r="4075" spans="1:26" ht="19" x14ac:dyDescent="0.25">
      <c r="A4075" s="23">
        <v>4074</v>
      </c>
      <c r="B4075" s="5" t="s">
        <v>25</v>
      </c>
      <c r="C4075" s="3" t="s">
        <v>7</v>
      </c>
      <c r="D4075" s="3" t="s">
        <v>7</v>
      </c>
      <c r="E4075" s="3" t="s">
        <v>47</v>
      </c>
      <c r="F4075" s="3" t="s">
        <v>21</v>
      </c>
      <c r="G4075" s="3">
        <v>7</v>
      </c>
      <c r="H4075" s="3" t="s">
        <v>9</v>
      </c>
      <c r="I4075" s="3" t="s">
        <v>56</v>
      </c>
      <c r="J4075" s="3">
        <v>360</v>
      </c>
      <c r="K4075" s="3">
        <v>30</v>
      </c>
      <c r="L4075" s="3">
        <v>0</v>
      </c>
      <c r="M4075" s="4">
        <f>PI()*(K4075/2)^2/1000+PI()*(L4075/2)^2/1000</f>
        <v>0.70685834705770345</v>
      </c>
      <c r="N4075" s="33">
        <v>0</v>
      </c>
      <c r="O4075" s="3">
        <v>5</v>
      </c>
      <c r="P4075" s="6">
        <v>2.2280000000000002</v>
      </c>
      <c r="Q4075" s="6">
        <v>3.3130000000000002</v>
      </c>
      <c r="R4075" s="6">
        <v>3.2679999999999998</v>
      </c>
      <c r="S4075" s="6">
        <v>0</v>
      </c>
      <c r="T4075" s="6">
        <f>R4075-S4075</f>
        <v>3.2679999999999998</v>
      </c>
      <c r="U4075" s="6">
        <v>3.2679999999999998</v>
      </c>
      <c r="V4075" s="6">
        <f>U4075-S4075</f>
        <v>3.2679999999999998</v>
      </c>
      <c r="W4075" s="6">
        <f>100 - (1 - (((U4075-T4075)/U4075)+(S4075/T4075)))*100</f>
        <v>0</v>
      </c>
      <c r="X4075" s="23">
        <v>3.6640000000000001</v>
      </c>
      <c r="Y4075" s="13">
        <f>(X4075-U4075)/U4075*100</f>
        <v>12.117503059975531</v>
      </c>
      <c r="Z4075" s="14">
        <f>IF(W4075&gt;10,"NA",Y4075)</f>
        <v>12.117503059975531</v>
      </c>
    </row>
    <row r="4076" spans="1:26" ht="19" x14ac:dyDescent="0.25">
      <c r="A4076" s="23">
        <v>4075</v>
      </c>
      <c r="B4076" s="5" t="s">
        <v>25</v>
      </c>
      <c r="C4076" s="3" t="s">
        <v>7</v>
      </c>
      <c r="D4076" s="3" t="s">
        <v>7</v>
      </c>
      <c r="E4076" s="3" t="s">
        <v>47</v>
      </c>
      <c r="F4076" s="3" t="s">
        <v>21</v>
      </c>
      <c r="G4076" s="3">
        <v>7</v>
      </c>
      <c r="H4076" s="3" t="s">
        <v>9</v>
      </c>
      <c r="I4076" s="3" t="s">
        <v>56</v>
      </c>
      <c r="J4076" s="3">
        <v>360</v>
      </c>
      <c r="K4076" s="3">
        <v>30</v>
      </c>
      <c r="L4076" s="3">
        <v>0</v>
      </c>
      <c r="M4076" s="4">
        <f>PI()*(K4076/2)^2/1000+PI()*(L4076/2)^2/1000</f>
        <v>0.70685834705770345</v>
      </c>
      <c r="N4076" s="33">
        <v>0</v>
      </c>
      <c r="O4076" s="3">
        <v>6</v>
      </c>
      <c r="P4076" s="6">
        <v>1.1539999999999999</v>
      </c>
      <c r="Q4076" s="6">
        <v>0.98399999999999999</v>
      </c>
      <c r="R4076" s="6">
        <v>0.98399999999999999</v>
      </c>
      <c r="S4076" s="6">
        <v>0</v>
      </c>
      <c r="T4076" s="6">
        <f>R4076-S4076</f>
        <v>0.98399999999999999</v>
      </c>
      <c r="U4076" s="6">
        <v>0.98399999999999999</v>
      </c>
      <c r="V4076" s="6">
        <f>U4076-S4076</f>
        <v>0.98399999999999999</v>
      </c>
      <c r="W4076" s="6">
        <f>100 - (1 - (((U4076-T4076)/U4076)+(S4076/T4076)))*100</f>
        <v>0</v>
      </c>
      <c r="X4076" s="23">
        <v>1.085</v>
      </c>
      <c r="Y4076" s="13">
        <f>(X4076-U4076)/U4076*100</f>
        <v>10.26422764227642</v>
      </c>
      <c r="Z4076" s="14">
        <f>IF(W4076&gt;10,"NA",Y4076)</f>
        <v>10.26422764227642</v>
      </c>
    </row>
    <row r="4077" spans="1:26" ht="19" x14ac:dyDescent="0.25">
      <c r="A4077" s="23">
        <v>4076</v>
      </c>
      <c r="B4077" s="5" t="s">
        <v>25</v>
      </c>
      <c r="C4077" s="3" t="s">
        <v>7</v>
      </c>
      <c r="D4077" s="3" t="s">
        <v>7</v>
      </c>
      <c r="E4077" s="3" t="s">
        <v>47</v>
      </c>
      <c r="F4077" s="3" t="s">
        <v>21</v>
      </c>
      <c r="G4077" s="3">
        <v>7</v>
      </c>
      <c r="H4077" s="3" t="s">
        <v>9</v>
      </c>
      <c r="I4077" s="3" t="s">
        <v>56</v>
      </c>
      <c r="J4077" s="3">
        <v>360</v>
      </c>
      <c r="K4077" s="3">
        <v>30</v>
      </c>
      <c r="L4077" s="3">
        <v>0</v>
      </c>
      <c r="M4077" s="4">
        <f>PI()*(K4077/2)^2/1000+PI()*(L4077/2)^2/1000</f>
        <v>0.70685834705770345</v>
      </c>
      <c r="N4077" s="33">
        <v>0</v>
      </c>
      <c r="O4077" s="3">
        <v>7</v>
      </c>
      <c r="P4077" s="6">
        <v>2.1419999999999999</v>
      </c>
      <c r="Q4077" s="6">
        <v>3.3969999999999998</v>
      </c>
      <c r="R4077" s="6">
        <v>3.355</v>
      </c>
      <c r="S4077" s="6">
        <v>0</v>
      </c>
      <c r="T4077" s="6">
        <f>R4077-S4077</f>
        <v>3.355</v>
      </c>
      <c r="U4077" s="6">
        <v>3.3650000000000002</v>
      </c>
      <c r="V4077" s="6">
        <f>U4077-S4077</f>
        <v>3.3650000000000002</v>
      </c>
      <c r="W4077" s="6">
        <f>100 - (1 - (((U4077-T4077)/U4077)+(S4077/T4077)))*100</f>
        <v>0.29717682020803693</v>
      </c>
      <c r="X4077" s="23">
        <v>3.7549999999999999</v>
      </c>
      <c r="Y4077" s="13">
        <f>(X4077-U4077)/U4077*100</f>
        <v>11.589895988112916</v>
      </c>
      <c r="Z4077" s="14">
        <f>IF(W4077&gt;10,"NA",Y4077)</f>
        <v>11.589895988112916</v>
      </c>
    </row>
    <row r="4078" spans="1:26" ht="19" x14ac:dyDescent="0.25">
      <c r="A4078" s="23">
        <v>4077</v>
      </c>
      <c r="B4078" s="5" t="s">
        <v>25</v>
      </c>
      <c r="C4078" s="3" t="s">
        <v>7</v>
      </c>
      <c r="D4078" s="3" t="s">
        <v>7</v>
      </c>
      <c r="E4078" s="3" t="s">
        <v>47</v>
      </c>
      <c r="F4078" s="3" t="s">
        <v>21</v>
      </c>
      <c r="G4078" s="3">
        <v>7</v>
      </c>
      <c r="H4078" s="3" t="s">
        <v>9</v>
      </c>
      <c r="I4078" s="3" t="s">
        <v>56</v>
      </c>
      <c r="J4078" s="3">
        <v>360</v>
      </c>
      <c r="K4078" s="3">
        <v>30</v>
      </c>
      <c r="L4078" s="3">
        <v>0</v>
      </c>
      <c r="M4078" s="4">
        <f>PI()*(K4078/2)^2/1000+PI()*(L4078/2)^2/1000</f>
        <v>0.70685834705770345</v>
      </c>
      <c r="N4078" s="33">
        <v>0</v>
      </c>
      <c r="O4078" s="3">
        <v>8</v>
      </c>
      <c r="P4078" s="6">
        <v>2.585</v>
      </c>
      <c r="Q4078" s="6">
        <v>4.8869999999999996</v>
      </c>
      <c r="R4078" s="6">
        <v>4.8170000000000002</v>
      </c>
      <c r="S4078" s="6">
        <v>0</v>
      </c>
      <c r="T4078" s="6">
        <f>R4078-S4078</f>
        <v>4.8170000000000002</v>
      </c>
      <c r="U4078" s="6">
        <v>4.8600000000000003</v>
      </c>
      <c r="V4078" s="6">
        <f>U4078-S4078</f>
        <v>4.8600000000000003</v>
      </c>
      <c r="W4078" s="6">
        <f>100 - (1 - (((U4078-T4078)/U4078)+(S4078/T4078)))*100</f>
        <v>0.88477366255143863</v>
      </c>
      <c r="X4078" s="23">
        <v>5.2910000000000004</v>
      </c>
      <c r="Y4078" s="13">
        <f>(X4078-U4078)/U4078*100</f>
        <v>8.8683127572016467</v>
      </c>
      <c r="Z4078" s="14">
        <f>IF(W4078&gt;10,"NA",Y4078)</f>
        <v>8.8683127572016467</v>
      </c>
    </row>
    <row r="4079" spans="1:26" ht="19" x14ac:dyDescent="0.25">
      <c r="A4079" s="23">
        <v>4078</v>
      </c>
      <c r="B4079" s="5" t="s">
        <v>25</v>
      </c>
      <c r="C4079" s="3" t="s">
        <v>7</v>
      </c>
      <c r="D4079" s="3" t="s">
        <v>7</v>
      </c>
      <c r="E4079" s="3" t="s">
        <v>47</v>
      </c>
      <c r="F4079" s="3" t="s">
        <v>21</v>
      </c>
      <c r="G4079" s="3">
        <v>7</v>
      </c>
      <c r="H4079" s="3" t="s">
        <v>9</v>
      </c>
      <c r="I4079" s="3" t="s">
        <v>56</v>
      </c>
      <c r="J4079" s="3">
        <v>360</v>
      </c>
      <c r="K4079" s="3">
        <v>30</v>
      </c>
      <c r="L4079" s="3">
        <v>0</v>
      </c>
      <c r="M4079" s="4">
        <f>PI()*(K4079/2)^2/1000+PI()*(L4079/2)^2/1000</f>
        <v>0.70685834705770345</v>
      </c>
      <c r="N4079" s="33">
        <v>0</v>
      </c>
      <c r="O4079" s="3">
        <v>9</v>
      </c>
      <c r="P4079" s="6">
        <v>1.91</v>
      </c>
      <c r="Q4079" s="6">
        <v>2.383</v>
      </c>
      <c r="R4079" s="6">
        <v>2.355</v>
      </c>
      <c r="S4079" s="6">
        <v>0</v>
      </c>
      <c r="T4079" s="6">
        <f>R4079-S4079</f>
        <v>2.355</v>
      </c>
      <c r="U4079" s="6">
        <v>2.355</v>
      </c>
      <c r="V4079" s="6">
        <f>U4079-S4079</f>
        <v>2.355</v>
      </c>
      <c r="W4079" s="6">
        <f>100 - (1 - (((U4079-T4079)/U4079)+(S4079/T4079)))*100</f>
        <v>0</v>
      </c>
      <c r="X4079" s="23">
        <v>2.5590000000000002</v>
      </c>
      <c r="Y4079" s="13">
        <f>(X4079-U4079)/U4079*100</f>
        <v>8.6624203821656121</v>
      </c>
      <c r="Z4079" s="14">
        <f>IF(W4079&gt;10,"NA",Y4079)</f>
        <v>8.6624203821656121</v>
      </c>
    </row>
    <row r="4080" spans="1:26" ht="19" x14ac:dyDescent="0.25">
      <c r="A4080" s="23">
        <v>4079</v>
      </c>
      <c r="B4080" s="5" t="s">
        <v>25</v>
      </c>
      <c r="C4080" s="3" t="s">
        <v>7</v>
      </c>
      <c r="D4080" s="3" t="s">
        <v>7</v>
      </c>
      <c r="E4080" s="3" t="s">
        <v>47</v>
      </c>
      <c r="F4080" s="3" t="s">
        <v>21</v>
      </c>
      <c r="G4080" s="3">
        <v>7</v>
      </c>
      <c r="H4080" s="3" t="s">
        <v>9</v>
      </c>
      <c r="I4080" s="3" t="s">
        <v>56</v>
      </c>
      <c r="J4080" s="3">
        <v>360</v>
      </c>
      <c r="K4080" s="3">
        <v>30</v>
      </c>
      <c r="L4080" s="3">
        <v>0</v>
      </c>
      <c r="M4080" s="4">
        <f>PI()*(K4080/2)^2/1000+PI()*(L4080/2)^2/1000</f>
        <v>0.70685834705770345</v>
      </c>
      <c r="N4080" s="33">
        <v>0</v>
      </c>
      <c r="O4080" s="3">
        <v>10</v>
      </c>
      <c r="P4080" s="6">
        <v>2.5830000000000002</v>
      </c>
      <c r="Q4080" s="6">
        <v>5.1890000000000001</v>
      </c>
      <c r="R4080" s="6">
        <v>5.1890000000000001</v>
      </c>
      <c r="S4080" s="6">
        <v>0</v>
      </c>
      <c r="T4080" s="6">
        <f>R4080-S4080</f>
        <v>5.1890000000000001</v>
      </c>
      <c r="U4080" s="6">
        <v>5.1890000000000001</v>
      </c>
      <c r="V4080" s="6">
        <f>U4080-S4080</f>
        <v>5.1890000000000001</v>
      </c>
      <c r="W4080" s="6">
        <f>100 - (1 - (((U4080-T4080)/U4080)+(S4080/T4080)))*100</f>
        <v>0</v>
      </c>
      <c r="X4080" s="23">
        <v>5.66</v>
      </c>
      <c r="Y4080" s="13">
        <f>(X4080-U4080)/U4080*100</f>
        <v>9.0768934284062457</v>
      </c>
      <c r="Z4080" s="14">
        <f>IF(W4080&gt;10,"NA",Y4080)</f>
        <v>9.0768934284062457</v>
      </c>
    </row>
    <row r="4081" spans="1:26" ht="19" x14ac:dyDescent="0.25">
      <c r="A4081" s="23">
        <v>4080</v>
      </c>
      <c r="B4081" s="5" t="s">
        <v>25</v>
      </c>
      <c r="C4081" s="3" t="s">
        <v>7</v>
      </c>
      <c r="D4081" s="3" t="s">
        <v>7</v>
      </c>
      <c r="E4081" s="3" t="s">
        <v>47</v>
      </c>
      <c r="F4081" s="3" t="s">
        <v>21</v>
      </c>
      <c r="G4081" s="3">
        <v>7</v>
      </c>
      <c r="H4081" s="3" t="s">
        <v>9</v>
      </c>
      <c r="I4081" s="3" t="s">
        <v>56</v>
      </c>
      <c r="J4081" s="3">
        <v>360</v>
      </c>
      <c r="K4081" s="3">
        <v>30</v>
      </c>
      <c r="L4081" s="3">
        <v>0</v>
      </c>
      <c r="M4081" s="4">
        <f>PI()*(K4081/2)^2/1000+PI()*(L4081/2)^2/1000</f>
        <v>0.70685834705770345</v>
      </c>
      <c r="N4081" s="33">
        <v>0</v>
      </c>
      <c r="O4081" s="3">
        <v>11</v>
      </c>
      <c r="P4081" s="6">
        <v>1.5469999999999999</v>
      </c>
      <c r="Q4081" s="6">
        <v>0.85899999999999999</v>
      </c>
      <c r="R4081" s="6">
        <v>0.83</v>
      </c>
      <c r="S4081" s="6">
        <v>0</v>
      </c>
      <c r="T4081" s="6">
        <f>R4081-S4081</f>
        <v>0.83</v>
      </c>
      <c r="U4081" s="6">
        <v>1.3660000000000001</v>
      </c>
      <c r="V4081" s="6">
        <f>U4081-S4081</f>
        <v>1.3660000000000001</v>
      </c>
      <c r="W4081" s="6">
        <f>100 - (1 - (((U4081-T4081)/U4081)+(S4081/T4081)))*100</f>
        <v>39.238653001464144</v>
      </c>
      <c r="X4081" s="23">
        <v>1.462</v>
      </c>
      <c r="Y4081" s="13">
        <f>(X4081-U4081)/U4081*100</f>
        <v>7.0278184480234156</v>
      </c>
      <c r="Z4081" s="14" t="str">
        <f>IF(W4081&gt;10,"NA",Y4081)</f>
        <v>NA</v>
      </c>
    </row>
    <row r="4082" spans="1:26" ht="19" x14ac:dyDescent="0.25">
      <c r="A4082" s="23">
        <v>4081</v>
      </c>
      <c r="B4082" s="5" t="s">
        <v>25</v>
      </c>
      <c r="C4082" s="3" t="s">
        <v>7</v>
      </c>
      <c r="D4082" s="3" t="s">
        <v>7</v>
      </c>
      <c r="E4082" s="3" t="s">
        <v>47</v>
      </c>
      <c r="F4082" s="3" t="s">
        <v>21</v>
      </c>
      <c r="G4082" s="3">
        <v>7</v>
      </c>
      <c r="H4082" s="3" t="s">
        <v>9</v>
      </c>
      <c r="I4082" s="3" t="s">
        <v>56</v>
      </c>
      <c r="J4082" s="3">
        <v>360</v>
      </c>
      <c r="K4082" s="3">
        <v>30</v>
      </c>
      <c r="L4082" s="3">
        <v>0</v>
      </c>
      <c r="M4082" s="4">
        <f>PI()*(K4082/2)^2/1000+PI()*(L4082/2)^2/1000</f>
        <v>0.70685834705770345</v>
      </c>
      <c r="N4082" s="33">
        <v>0</v>
      </c>
      <c r="O4082" s="3">
        <v>12</v>
      </c>
      <c r="P4082" s="6">
        <v>1.7909999999999999</v>
      </c>
      <c r="Q4082" s="6">
        <v>2.4860000000000002</v>
      </c>
      <c r="R4082" s="6">
        <v>2.4860000000000002</v>
      </c>
      <c r="S4082" s="6">
        <v>0</v>
      </c>
      <c r="T4082" s="6">
        <f>R4082-S4082</f>
        <v>2.4860000000000002</v>
      </c>
      <c r="U4082" s="6">
        <v>2.4860000000000002</v>
      </c>
      <c r="V4082" s="6">
        <f>U4082-S4082</f>
        <v>2.4860000000000002</v>
      </c>
      <c r="W4082" s="6">
        <f>100 - (1 - (((U4082-T4082)/U4082)+(S4082/T4082)))*100</f>
        <v>0</v>
      </c>
      <c r="X4082" s="23">
        <v>2.6949999999999998</v>
      </c>
      <c r="Y4082" s="13">
        <f>(X4082-U4082)/U4082*100</f>
        <v>8.4070796460176833</v>
      </c>
      <c r="Z4082" s="14">
        <f>IF(W4082&gt;10,"NA",Y4082)</f>
        <v>8.4070796460176833</v>
      </c>
    </row>
    <row r="4083" spans="1:26" ht="19" x14ac:dyDescent="0.25">
      <c r="A4083" s="23">
        <v>4082</v>
      </c>
      <c r="B4083" s="5" t="s">
        <v>25</v>
      </c>
      <c r="C4083" s="3" t="s">
        <v>7</v>
      </c>
      <c r="D4083" s="3" t="s">
        <v>7</v>
      </c>
      <c r="E4083" s="3" t="s">
        <v>47</v>
      </c>
      <c r="F4083" s="3" t="s">
        <v>21</v>
      </c>
      <c r="G4083" s="3">
        <v>7</v>
      </c>
      <c r="H4083" s="3" t="s">
        <v>9</v>
      </c>
      <c r="I4083" s="3" t="s">
        <v>56</v>
      </c>
      <c r="J4083" s="3">
        <v>360</v>
      </c>
      <c r="K4083" s="3">
        <v>30</v>
      </c>
      <c r="L4083" s="3">
        <v>0</v>
      </c>
      <c r="M4083" s="4">
        <f>PI()*(K4083/2)^2/1000+PI()*(L4083/2)^2/1000</f>
        <v>0.70685834705770345</v>
      </c>
      <c r="N4083" s="33">
        <v>0</v>
      </c>
      <c r="O4083" s="3">
        <v>13</v>
      </c>
      <c r="P4083" s="6">
        <v>1.996</v>
      </c>
      <c r="Q4083" s="6">
        <v>2.2909999999999999</v>
      </c>
      <c r="R4083" s="6">
        <v>2.2490000000000001</v>
      </c>
      <c r="S4083" s="6">
        <v>0</v>
      </c>
      <c r="T4083" s="6">
        <f>R4083-S4083</f>
        <v>2.2490000000000001</v>
      </c>
      <c r="U4083" s="6">
        <v>2.2490000000000001</v>
      </c>
      <c r="V4083" s="6">
        <f>U4083-S4083</f>
        <v>2.2490000000000001</v>
      </c>
      <c r="W4083" s="6">
        <f>100 - (1 - (((U4083-T4083)/U4083)+(S4083/T4083)))*100</f>
        <v>0</v>
      </c>
      <c r="X4083" s="23">
        <v>2.4630000000000001</v>
      </c>
      <c r="Y4083" s="13">
        <f>(X4083-U4083)/U4083*100</f>
        <v>9.5153401511782985</v>
      </c>
      <c r="Z4083" s="14">
        <f>IF(W4083&gt;10,"NA",Y4083)</f>
        <v>9.5153401511782985</v>
      </c>
    </row>
    <row r="4084" spans="1:26" ht="19" x14ac:dyDescent="0.25">
      <c r="A4084" s="23">
        <v>4083</v>
      </c>
      <c r="B4084" s="5" t="s">
        <v>25</v>
      </c>
      <c r="C4084" s="3" t="s">
        <v>7</v>
      </c>
      <c r="D4084" s="3" t="s">
        <v>7</v>
      </c>
      <c r="E4084" s="3" t="s">
        <v>47</v>
      </c>
      <c r="F4084" s="3" t="s">
        <v>21</v>
      </c>
      <c r="G4084" s="3">
        <v>7</v>
      </c>
      <c r="H4084" s="3" t="s">
        <v>9</v>
      </c>
      <c r="I4084" s="3" t="s">
        <v>56</v>
      </c>
      <c r="J4084" s="3">
        <v>360</v>
      </c>
      <c r="K4084" s="3">
        <v>30</v>
      </c>
      <c r="L4084" s="3">
        <v>0</v>
      </c>
      <c r="M4084" s="4">
        <f>PI()*(K4084/2)^2/1000+PI()*(L4084/2)^2/1000</f>
        <v>0.70685834705770345</v>
      </c>
      <c r="N4084" s="33">
        <v>0</v>
      </c>
      <c r="O4084" s="3">
        <v>14</v>
      </c>
      <c r="P4084" s="6">
        <v>2.6720000000000002</v>
      </c>
      <c r="Q4084" s="6">
        <v>3.8370000000000002</v>
      </c>
      <c r="R4084" s="6">
        <v>3.7770000000000001</v>
      </c>
      <c r="S4084" s="6">
        <v>0</v>
      </c>
      <c r="T4084" s="6">
        <f>R4084-S4084</f>
        <v>3.7770000000000001</v>
      </c>
      <c r="U4084" s="6">
        <v>3.7770000000000001</v>
      </c>
      <c r="V4084" s="6">
        <f>U4084-S4084</f>
        <v>3.7770000000000001</v>
      </c>
      <c r="W4084" s="6">
        <f>100 - (1 - (((U4084-T4084)/U4084)+(S4084/T4084)))*100</f>
        <v>0</v>
      </c>
      <c r="X4084" s="23">
        <v>4.0860000000000003</v>
      </c>
      <c r="Y4084" s="13">
        <f>(X4084-U4084)/U4084*100</f>
        <v>8.1810961080222437</v>
      </c>
      <c r="Z4084" s="14">
        <f>IF(W4084&gt;10,"NA",Y4084)</f>
        <v>8.1810961080222437</v>
      </c>
    </row>
    <row r="4085" spans="1:26" ht="19" x14ac:dyDescent="0.25">
      <c r="A4085" s="23">
        <v>4084</v>
      </c>
      <c r="B4085" s="5" t="s">
        <v>25</v>
      </c>
      <c r="C4085" s="3" t="s">
        <v>7</v>
      </c>
      <c r="D4085" s="3" t="s">
        <v>7</v>
      </c>
      <c r="E4085" s="3" t="s">
        <v>47</v>
      </c>
      <c r="F4085" s="3" t="s">
        <v>21</v>
      </c>
      <c r="G4085" s="3">
        <v>7</v>
      </c>
      <c r="H4085" s="3" t="s">
        <v>9</v>
      </c>
      <c r="I4085" s="3" t="s">
        <v>56</v>
      </c>
      <c r="J4085" s="3">
        <v>360</v>
      </c>
      <c r="K4085" s="3">
        <v>30</v>
      </c>
      <c r="L4085" s="3">
        <v>0</v>
      </c>
      <c r="M4085" s="4">
        <f>PI()*(K4085/2)^2/1000+PI()*(L4085/2)^2/1000</f>
        <v>0.70685834705770345</v>
      </c>
      <c r="N4085" s="33">
        <v>0</v>
      </c>
      <c r="O4085" s="3">
        <v>15</v>
      </c>
      <c r="P4085" s="6">
        <v>2.3559999999999999</v>
      </c>
      <c r="Q4085" s="6">
        <v>3.669</v>
      </c>
      <c r="R4085" s="6">
        <v>3.6269999999999998</v>
      </c>
      <c r="S4085" s="6">
        <v>0</v>
      </c>
      <c r="T4085" s="6">
        <f>R4085-S4085</f>
        <v>3.6269999999999998</v>
      </c>
      <c r="U4085" s="6">
        <v>3.6269999999999998</v>
      </c>
      <c r="V4085" s="6">
        <f>U4085-S4085</f>
        <v>3.6269999999999998</v>
      </c>
      <c r="W4085" s="6">
        <f>100 - (1 - (((U4085-T4085)/U4085)+(S4085/T4085)))*100</f>
        <v>0</v>
      </c>
      <c r="X4085" s="23">
        <v>3.9609999999999999</v>
      </c>
      <c r="Y4085" s="13">
        <f>(X4085-U4085)/U4085*100</f>
        <v>9.2087124345188887</v>
      </c>
      <c r="Z4085" s="14">
        <f>IF(W4085&gt;10,"NA",Y4085)</f>
        <v>9.2087124345188887</v>
      </c>
    </row>
    <row r="4086" spans="1:26" ht="19" x14ac:dyDescent="0.25">
      <c r="A4086" s="23">
        <v>4085</v>
      </c>
      <c r="B4086" s="5" t="s">
        <v>25</v>
      </c>
      <c r="C4086" s="3" t="s">
        <v>7</v>
      </c>
      <c r="D4086" s="3" t="s">
        <v>7</v>
      </c>
      <c r="E4086" s="3" t="s">
        <v>47</v>
      </c>
      <c r="F4086" s="3" t="s">
        <v>21</v>
      </c>
      <c r="G4086" s="3">
        <v>7</v>
      </c>
      <c r="H4086" s="3" t="s">
        <v>9</v>
      </c>
      <c r="I4086" s="3" t="s">
        <v>56</v>
      </c>
      <c r="J4086" s="3">
        <v>360</v>
      </c>
      <c r="K4086" s="3">
        <v>30</v>
      </c>
      <c r="L4086" s="3">
        <v>0</v>
      </c>
      <c r="M4086" s="4">
        <f>PI()*(K4086/2)^2/1000+PI()*(L4086/2)^2/1000</f>
        <v>0.70685834705770345</v>
      </c>
      <c r="N4086" s="33">
        <v>0</v>
      </c>
      <c r="O4086" s="3">
        <v>16</v>
      </c>
      <c r="P4086" s="6">
        <v>2</v>
      </c>
      <c r="Q4086" s="6">
        <v>1.958</v>
      </c>
      <c r="R4086" s="6">
        <v>1.9259999999999999</v>
      </c>
      <c r="S4086" s="6">
        <v>0</v>
      </c>
      <c r="T4086" s="6">
        <f>R4086-S4086</f>
        <v>1.9259999999999999</v>
      </c>
      <c r="U4086" s="6">
        <v>2.367</v>
      </c>
      <c r="V4086" s="6">
        <f>U4086-S4086</f>
        <v>2.367</v>
      </c>
      <c r="W4086" s="6">
        <f>100 - (1 - (((U4086-T4086)/U4086)+(S4086/T4086)))*100</f>
        <v>18.631178707224336</v>
      </c>
      <c r="X4086" s="23">
        <v>2.5790000000000002</v>
      </c>
      <c r="Y4086" s="13">
        <f>(X4086-U4086)/U4086*100</f>
        <v>8.9564850021123874</v>
      </c>
      <c r="Z4086" s="14" t="str">
        <f>IF(W4086&gt;10,"NA",Y4086)</f>
        <v>NA</v>
      </c>
    </row>
    <row r="4087" spans="1:26" ht="19" x14ac:dyDescent="0.25">
      <c r="A4087" s="23">
        <v>4086</v>
      </c>
      <c r="B4087" s="5" t="s">
        <v>25</v>
      </c>
      <c r="C4087" s="3" t="s">
        <v>7</v>
      </c>
      <c r="D4087" s="3" t="s">
        <v>7</v>
      </c>
      <c r="E4087" s="3" t="s">
        <v>47</v>
      </c>
      <c r="F4087" s="3" t="s">
        <v>21</v>
      </c>
      <c r="G4087" s="3">
        <v>7</v>
      </c>
      <c r="H4087" s="3" t="s">
        <v>9</v>
      </c>
      <c r="I4087" s="3" t="s">
        <v>56</v>
      </c>
      <c r="J4087" s="3">
        <v>360</v>
      </c>
      <c r="K4087" s="3">
        <v>30</v>
      </c>
      <c r="L4087" s="3">
        <v>0</v>
      </c>
      <c r="M4087" s="4">
        <f>PI()*(K4087/2)^2/1000+PI()*(L4087/2)^2/1000</f>
        <v>0.70685834705770345</v>
      </c>
      <c r="N4087" s="33">
        <v>0</v>
      </c>
      <c r="O4087" s="3">
        <v>17</v>
      </c>
      <c r="P4087" s="6">
        <v>1.1830000000000001</v>
      </c>
      <c r="Q4087" s="6">
        <v>0.748</v>
      </c>
      <c r="R4087" s="6">
        <v>0.748</v>
      </c>
      <c r="S4087" s="6">
        <v>0</v>
      </c>
      <c r="T4087" s="6">
        <f>R4087-S4087</f>
        <v>0.748</v>
      </c>
      <c r="U4087" s="6">
        <v>0.75900000000000001</v>
      </c>
      <c r="V4087" s="6">
        <f>U4087-S4087</f>
        <v>0.75900000000000001</v>
      </c>
      <c r="W4087" s="6">
        <f>100 - (1 - (((U4087-T4087)/U4087)+(S4087/T4087)))*100</f>
        <v>1.4492753623188435</v>
      </c>
      <c r="X4087" s="23">
        <v>0.83699999999999997</v>
      </c>
      <c r="Y4087" s="13">
        <f>(X4087-U4087)/U4087*100</f>
        <v>10.276679841897227</v>
      </c>
      <c r="Z4087" s="14">
        <f>IF(W4087&gt;10,"NA",Y4087)</f>
        <v>10.276679841897227</v>
      </c>
    </row>
    <row r="4088" spans="1:26" ht="19" x14ac:dyDescent="0.25">
      <c r="A4088" s="23">
        <v>4087</v>
      </c>
      <c r="B4088" s="5" t="s">
        <v>25</v>
      </c>
      <c r="C4088" s="3" t="s">
        <v>7</v>
      </c>
      <c r="D4088" s="3" t="s">
        <v>7</v>
      </c>
      <c r="E4088" s="3" t="s">
        <v>47</v>
      </c>
      <c r="F4088" s="3" t="s">
        <v>21</v>
      </c>
      <c r="G4088" s="3">
        <v>7</v>
      </c>
      <c r="H4088" s="3" t="s">
        <v>17</v>
      </c>
      <c r="I4088" s="3" t="s">
        <v>56</v>
      </c>
      <c r="J4088" s="3">
        <v>360</v>
      </c>
      <c r="K4088" s="3">
        <v>30</v>
      </c>
      <c r="L4088" s="3">
        <v>0</v>
      </c>
      <c r="M4088" s="4">
        <f>PI()*(K4088/2)^2/1000+PI()*(L4088/2)^2/1000</f>
        <v>0.70685834705770345</v>
      </c>
      <c r="N4088" s="33">
        <v>0</v>
      </c>
      <c r="O4088" s="3">
        <v>1</v>
      </c>
      <c r="P4088" s="3">
        <v>2.589</v>
      </c>
      <c r="Q4088" s="3">
        <v>3.343</v>
      </c>
      <c r="R4088" s="3">
        <v>3.298</v>
      </c>
      <c r="S4088" s="6">
        <v>0</v>
      </c>
      <c r="T4088" s="6">
        <f>R4088-S4088</f>
        <v>3.298</v>
      </c>
      <c r="U4088" s="3">
        <v>3.298</v>
      </c>
      <c r="V4088" s="6">
        <f>U4088-S4088</f>
        <v>3.298</v>
      </c>
      <c r="W4088" s="6">
        <f>100 - (1 - (((U4088-T4088)/U4088)+(S4088/T4088)))*100</f>
        <v>0</v>
      </c>
      <c r="X4088" s="23">
        <v>3.762</v>
      </c>
      <c r="Y4088" s="13">
        <f>(X4088-U4088)/U4088*100</f>
        <v>14.06913280776228</v>
      </c>
      <c r="Z4088" s="14">
        <f>IF(W4088&gt;10,"NA",Y4088)</f>
        <v>14.06913280776228</v>
      </c>
    </row>
    <row r="4089" spans="1:26" ht="19" x14ac:dyDescent="0.25">
      <c r="A4089" s="23">
        <v>4088</v>
      </c>
      <c r="B4089" s="5" t="s">
        <v>25</v>
      </c>
      <c r="C4089" s="3" t="s">
        <v>7</v>
      </c>
      <c r="D4089" s="3" t="s">
        <v>7</v>
      </c>
      <c r="E4089" s="3" t="s">
        <v>47</v>
      </c>
      <c r="F4089" s="3" t="s">
        <v>21</v>
      </c>
      <c r="G4089" s="3">
        <v>7</v>
      </c>
      <c r="H4089" s="3" t="s">
        <v>17</v>
      </c>
      <c r="I4089" s="3" t="s">
        <v>56</v>
      </c>
      <c r="J4089" s="3">
        <v>360</v>
      </c>
      <c r="K4089" s="3">
        <v>30</v>
      </c>
      <c r="L4089" s="3">
        <v>0</v>
      </c>
      <c r="M4089" s="4">
        <f>PI()*(K4089/2)^2/1000+PI()*(L4089/2)^2/1000</f>
        <v>0.70685834705770345</v>
      </c>
      <c r="N4089" s="33">
        <v>0</v>
      </c>
      <c r="O4089" s="3">
        <v>2</v>
      </c>
      <c r="P4089" s="3">
        <v>2.028</v>
      </c>
      <c r="Q4089" s="3">
        <v>1.9419999999999999</v>
      </c>
      <c r="R4089" s="3">
        <v>1.8939999999999999</v>
      </c>
      <c r="S4089" s="6">
        <v>0</v>
      </c>
      <c r="T4089" s="6">
        <f>R4089-S4089</f>
        <v>1.8939999999999999</v>
      </c>
      <c r="U4089" s="3">
        <v>1.97</v>
      </c>
      <c r="V4089" s="6">
        <f>U4089-S4089</f>
        <v>1.97</v>
      </c>
      <c r="W4089" s="6">
        <f>100 - (1 - (((U4089-T4089)/U4089)+(S4089/T4089)))*100</f>
        <v>3.857868020304565</v>
      </c>
      <c r="X4089" s="23">
        <v>2.1680000000000001</v>
      </c>
      <c r="Y4089" s="13">
        <f>(X4089-U4089)/U4089*100</f>
        <v>10.050761421319807</v>
      </c>
      <c r="Z4089" s="14">
        <f>IF(W4089&gt;10,"NA",Y4089)</f>
        <v>10.050761421319807</v>
      </c>
    </row>
    <row r="4090" spans="1:26" ht="19" x14ac:dyDescent="0.25">
      <c r="A4090" s="23">
        <v>4089</v>
      </c>
      <c r="B4090" s="5" t="s">
        <v>25</v>
      </c>
      <c r="C4090" s="3" t="s">
        <v>7</v>
      </c>
      <c r="D4090" s="3" t="s">
        <v>7</v>
      </c>
      <c r="E4090" s="3" t="s">
        <v>47</v>
      </c>
      <c r="F4090" s="3" t="s">
        <v>21</v>
      </c>
      <c r="G4090" s="3">
        <v>7</v>
      </c>
      <c r="H4090" s="3" t="s">
        <v>17</v>
      </c>
      <c r="I4090" s="3" t="s">
        <v>56</v>
      </c>
      <c r="J4090" s="3">
        <v>360</v>
      </c>
      <c r="K4090" s="3">
        <v>30</v>
      </c>
      <c r="L4090" s="3">
        <v>0</v>
      </c>
      <c r="M4090" s="4">
        <f>PI()*(K4090/2)^2/1000+PI()*(L4090/2)^2/1000</f>
        <v>0.70685834705770345</v>
      </c>
      <c r="N4090" s="33">
        <v>0</v>
      </c>
      <c r="O4090" s="3">
        <v>3</v>
      </c>
      <c r="P4090" s="3">
        <v>2.2669999999999999</v>
      </c>
      <c r="Q4090" s="3">
        <v>2.3479999999999999</v>
      </c>
      <c r="R4090" s="3">
        <v>2.2749999999999999</v>
      </c>
      <c r="S4090" s="6">
        <v>0</v>
      </c>
      <c r="T4090" s="6">
        <f>R4090-S4090</f>
        <v>2.2749999999999999</v>
      </c>
      <c r="U4090" s="3">
        <v>2.823</v>
      </c>
      <c r="V4090" s="6">
        <f>U4090-S4090</f>
        <v>2.823</v>
      </c>
      <c r="W4090" s="6">
        <f>100 - (1 - (((U4090-T4090)/U4090)+(S4090/T4090)))*100</f>
        <v>19.411973078285513</v>
      </c>
      <c r="X4090" s="23">
        <v>2.9209999999999998</v>
      </c>
      <c r="Y4090" s="13">
        <f>(X4090-U4090)/U4090*100</f>
        <v>3.4714842366276963</v>
      </c>
      <c r="Z4090" s="14" t="str">
        <f>IF(W4090&gt;10,"NA",Y4090)</f>
        <v>NA</v>
      </c>
    </row>
    <row r="4091" spans="1:26" ht="19" x14ac:dyDescent="0.25">
      <c r="A4091" s="23">
        <v>4090</v>
      </c>
      <c r="B4091" s="5" t="s">
        <v>25</v>
      </c>
      <c r="C4091" s="3" t="s">
        <v>7</v>
      </c>
      <c r="D4091" s="3" t="s">
        <v>7</v>
      </c>
      <c r="E4091" s="3" t="s">
        <v>47</v>
      </c>
      <c r="F4091" s="3" t="s">
        <v>21</v>
      </c>
      <c r="G4091" s="3">
        <v>7</v>
      </c>
      <c r="H4091" s="3" t="s">
        <v>17</v>
      </c>
      <c r="I4091" s="3" t="s">
        <v>56</v>
      </c>
      <c r="J4091" s="3">
        <v>360</v>
      </c>
      <c r="K4091" s="3">
        <v>30</v>
      </c>
      <c r="L4091" s="3">
        <v>0</v>
      </c>
      <c r="M4091" s="4">
        <f>PI()*(K4091/2)^2/1000+PI()*(L4091/2)^2/1000</f>
        <v>0.70685834705770345</v>
      </c>
      <c r="N4091" s="33">
        <v>0</v>
      </c>
      <c r="O4091" s="3">
        <v>4</v>
      </c>
      <c r="P4091" s="3">
        <v>1.589</v>
      </c>
      <c r="Q4091" s="3">
        <v>0.96299999999999997</v>
      </c>
      <c r="R4091" s="3">
        <v>0.88900000000000001</v>
      </c>
      <c r="S4091" s="6">
        <v>0</v>
      </c>
      <c r="T4091" s="6">
        <f>R4091-S4091</f>
        <v>0.88900000000000001</v>
      </c>
      <c r="U4091" s="3">
        <v>1.125</v>
      </c>
      <c r="V4091" s="6">
        <f>U4091-S4091</f>
        <v>1.125</v>
      </c>
      <c r="W4091" s="6">
        <f>100 - (1 - (((U4091-T4091)/U4091)+(S4091/T4091)))*100</f>
        <v>20.977777777777774</v>
      </c>
      <c r="X4091" s="23">
        <v>1.1599999999999999</v>
      </c>
      <c r="Y4091" s="13">
        <f>(X4091-U4091)/U4091*100</f>
        <v>3.1111111111111041</v>
      </c>
      <c r="Z4091" s="14" t="str">
        <f>IF(W4091&gt;10,"NA",Y4091)</f>
        <v>NA</v>
      </c>
    </row>
    <row r="4092" spans="1:26" ht="19" x14ac:dyDescent="0.25">
      <c r="A4092" s="23">
        <v>4091</v>
      </c>
      <c r="B4092" s="5" t="s">
        <v>25</v>
      </c>
      <c r="C4092" s="3" t="s">
        <v>7</v>
      </c>
      <c r="D4092" s="3" t="s">
        <v>7</v>
      </c>
      <c r="E4092" s="3" t="s">
        <v>47</v>
      </c>
      <c r="F4092" s="3" t="s">
        <v>21</v>
      </c>
      <c r="G4092" s="3">
        <v>7</v>
      </c>
      <c r="H4092" s="3" t="s">
        <v>17</v>
      </c>
      <c r="I4092" s="3" t="s">
        <v>56</v>
      </c>
      <c r="J4092" s="3">
        <v>360</v>
      </c>
      <c r="K4092" s="3">
        <v>30</v>
      </c>
      <c r="L4092" s="3">
        <v>0</v>
      </c>
      <c r="M4092" s="4">
        <f>PI()*(K4092/2)^2/1000+PI()*(L4092/2)^2/1000</f>
        <v>0.70685834705770345</v>
      </c>
      <c r="N4092" s="33">
        <v>0</v>
      </c>
      <c r="O4092" s="3">
        <v>5</v>
      </c>
      <c r="P4092" s="3">
        <v>2.1419999999999999</v>
      </c>
      <c r="Q4092" s="3">
        <v>2.14</v>
      </c>
      <c r="R4092" s="3">
        <v>2.0990000000000002</v>
      </c>
      <c r="S4092" s="6">
        <v>0</v>
      </c>
      <c r="T4092" s="6">
        <f>R4092-S4092</f>
        <v>2.0990000000000002</v>
      </c>
      <c r="U4092" s="3">
        <v>2.1139999999999999</v>
      </c>
      <c r="V4092" s="6">
        <f>U4092-S4092</f>
        <v>2.1139999999999999</v>
      </c>
      <c r="W4092" s="6">
        <f>100 - (1 - (((U4092-T4092)/U4092)+(S4092/T4092)))*100</f>
        <v>0.70955534531691455</v>
      </c>
      <c r="X4092" s="23">
        <v>2.3740000000000001</v>
      </c>
      <c r="Y4092" s="13">
        <f>(X4092-U4092)/U4092*100</f>
        <v>12.29895931882688</v>
      </c>
      <c r="Z4092" s="14">
        <f>IF(W4092&gt;10,"NA",Y4092)</f>
        <v>12.29895931882688</v>
      </c>
    </row>
    <row r="4093" spans="1:26" ht="19" x14ac:dyDescent="0.25">
      <c r="A4093" s="23">
        <v>4092</v>
      </c>
      <c r="B4093" s="5" t="s">
        <v>25</v>
      </c>
      <c r="C4093" s="3" t="s">
        <v>7</v>
      </c>
      <c r="D4093" s="3" t="s">
        <v>7</v>
      </c>
      <c r="E4093" s="3" t="s">
        <v>47</v>
      </c>
      <c r="F4093" s="3" t="s">
        <v>21</v>
      </c>
      <c r="G4093" s="3">
        <v>7</v>
      </c>
      <c r="H4093" s="3" t="s">
        <v>17</v>
      </c>
      <c r="I4093" s="3" t="s">
        <v>56</v>
      </c>
      <c r="J4093" s="3">
        <v>360</v>
      </c>
      <c r="K4093" s="3">
        <v>30</v>
      </c>
      <c r="L4093" s="3">
        <v>0</v>
      </c>
      <c r="M4093" s="4">
        <f>PI()*(K4093/2)^2/1000+PI()*(L4093/2)^2/1000</f>
        <v>0.70685834705770345</v>
      </c>
      <c r="N4093" s="33">
        <v>0</v>
      </c>
      <c r="O4093" s="3">
        <v>6</v>
      </c>
      <c r="P4093" s="3">
        <v>1.6679999999999999</v>
      </c>
      <c r="Q4093" s="3">
        <v>1.5009999999999999</v>
      </c>
      <c r="R4093" s="3">
        <v>1.45</v>
      </c>
      <c r="S4093" s="6">
        <v>0</v>
      </c>
      <c r="T4093" s="6">
        <f>R4093-S4093</f>
        <v>1.45</v>
      </c>
      <c r="U4093" s="3">
        <v>1.954</v>
      </c>
      <c r="V4093" s="6">
        <f>U4093-S4093</f>
        <v>1.954</v>
      </c>
      <c r="W4093" s="6">
        <f>100 - (1 - (((U4093-T4093)/U4093)+(S4093/T4093)))*100</f>
        <v>25.793244626407372</v>
      </c>
      <c r="X4093" s="23">
        <v>2.02</v>
      </c>
      <c r="Y4093" s="13">
        <f>(X4093-U4093)/U4093*100</f>
        <v>3.3776867963152539</v>
      </c>
      <c r="Z4093" s="14" t="str">
        <f>IF(W4093&gt;10,"NA",Y4093)</f>
        <v>NA</v>
      </c>
    </row>
    <row r="4094" spans="1:26" ht="19" x14ac:dyDescent="0.25">
      <c r="A4094" s="23">
        <v>4093</v>
      </c>
      <c r="B4094" s="5" t="s">
        <v>25</v>
      </c>
      <c r="C4094" s="3" t="s">
        <v>7</v>
      </c>
      <c r="D4094" s="3" t="s">
        <v>7</v>
      </c>
      <c r="E4094" s="3" t="s">
        <v>47</v>
      </c>
      <c r="F4094" s="3" t="s">
        <v>21</v>
      </c>
      <c r="G4094" s="3">
        <v>7</v>
      </c>
      <c r="H4094" s="3" t="s">
        <v>17</v>
      </c>
      <c r="I4094" s="3" t="s">
        <v>56</v>
      </c>
      <c r="J4094" s="3">
        <v>360</v>
      </c>
      <c r="K4094" s="3">
        <v>30</v>
      </c>
      <c r="L4094" s="3">
        <v>0</v>
      </c>
      <c r="M4094" s="4">
        <f>PI()*(K4094/2)^2/1000+PI()*(L4094/2)^2/1000</f>
        <v>0.70685834705770345</v>
      </c>
      <c r="N4094" s="33">
        <v>0</v>
      </c>
      <c r="O4094" s="3">
        <v>7</v>
      </c>
      <c r="P4094" s="3">
        <v>1.522</v>
      </c>
      <c r="Q4094" s="3">
        <v>1.0649999999999999</v>
      </c>
      <c r="R4094" s="3">
        <v>0.98</v>
      </c>
      <c r="S4094" s="6">
        <v>0</v>
      </c>
      <c r="T4094" s="6">
        <f>R4094-S4094</f>
        <v>0.98</v>
      </c>
      <c r="U4094" s="3">
        <v>1.258</v>
      </c>
      <c r="V4094" s="6">
        <f>U4094-S4094</f>
        <v>1.258</v>
      </c>
      <c r="W4094" s="6">
        <f>100 - (1 - (((U4094-T4094)/U4094)+(S4094/T4094)))*100</f>
        <v>22.098569157392689</v>
      </c>
      <c r="X4094" s="23">
        <v>1.294</v>
      </c>
      <c r="Y4094" s="13">
        <f>(X4094-U4094)/U4094*100</f>
        <v>2.8616852146263936</v>
      </c>
      <c r="Z4094" s="14" t="str">
        <f>IF(W4094&gt;10,"NA",Y4094)</f>
        <v>NA</v>
      </c>
    </row>
    <row r="4095" spans="1:26" ht="19" x14ac:dyDescent="0.25">
      <c r="A4095" s="23">
        <v>4094</v>
      </c>
      <c r="B4095" s="5" t="s">
        <v>25</v>
      </c>
      <c r="C4095" s="3" t="s">
        <v>7</v>
      </c>
      <c r="D4095" s="3" t="s">
        <v>7</v>
      </c>
      <c r="E4095" s="3" t="s">
        <v>47</v>
      </c>
      <c r="F4095" s="3" t="s">
        <v>21</v>
      </c>
      <c r="G4095" s="3">
        <v>7</v>
      </c>
      <c r="H4095" s="3" t="s">
        <v>17</v>
      </c>
      <c r="I4095" s="3" t="s">
        <v>56</v>
      </c>
      <c r="J4095" s="3">
        <v>360</v>
      </c>
      <c r="K4095" s="3">
        <v>30</v>
      </c>
      <c r="L4095" s="3">
        <v>0</v>
      </c>
      <c r="M4095" s="4">
        <f>PI()*(K4095/2)^2/1000+PI()*(L4095/2)^2/1000</f>
        <v>0.70685834705770345</v>
      </c>
      <c r="N4095" s="33">
        <v>0</v>
      </c>
      <c r="O4095" s="3">
        <v>8</v>
      </c>
      <c r="P4095" s="3">
        <v>3.1339999999999999</v>
      </c>
      <c r="Q4095" s="3">
        <v>5.8369999999999997</v>
      </c>
      <c r="R4095" s="3">
        <v>5.7640000000000002</v>
      </c>
      <c r="S4095" s="6">
        <v>0</v>
      </c>
      <c r="T4095" s="6">
        <f>R4095-S4095</f>
        <v>5.7640000000000002</v>
      </c>
      <c r="U4095" s="3">
        <v>5.8010000000000002</v>
      </c>
      <c r="V4095" s="6">
        <f>U4095-S4095</f>
        <v>5.8010000000000002</v>
      </c>
      <c r="W4095" s="6">
        <f>100 - (1 - (((U4095-T4095)/U4095)+(S4095/T4095)))*100</f>
        <v>0.63782106533356853</v>
      </c>
      <c r="X4095" s="23">
        <v>6.3230000000000004</v>
      </c>
      <c r="Y4095" s="13">
        <f>(X4095-U4095)/U4095*100</f>
        <v>8.9984485433545984</v>
      </c>
      <c r="Z4095" s="14">
        <f>IF(W4095&gt;10,"NA",Y4095)</f>
        <v>8.9984485433545984</v>
      </c>
    </row>
    <row r="4096" spans="1:26" ht="19" x14ac:dyDescent="0.25">
      <c r="A4096" s="23">
        <v>4095</v>
      </c>
      <c r="B4096" s="5" t="s">
        <v>25</v>
      </c>
      <c r="C4096" s="3" t="s">
        <v>7</v>
      </c>
      <c r="D4096" s="3" t="s">
        <v>7</v>
      </c>
      <c r="E4096" s="3" t="s">
        <v>47</v>
      </c>
      <c r="F4096" s="3" t="s">
        <v>21</v>
      </c>
      <c r="G4096" s="3">
        <v>7</v>
      </c>
      <c r="H4096" s="3" t="s">
        <v>17</v>
      </c>
      <c r="I4096" s="3" t="s">
        <v>56</v>
      </c>
      <c r="J4096" s="3">
        <v>360</v>
      </c>
      <c r="K4096" s="3">
        <v>30</v>
      </c>
      <c r="L4096" s="3">
        <v>0</v>
      </c>
      <c r="M4096" s="4">
        <f>PI()*(K4096/2)^2/1000+PI()*(L4096/2)^2/1000</f>
        <v>0.70685834705770345</v>
      </c>
      <c r="N4096" s="33">
        <v>0</v>
      </c>
      <c r="O4096" s="3">
        <v>9</v>
      </c>
      <c r="P4096" s="3">
        <v>2.9020000000000001</v>
      </c>
      <c r="Q4096" s="3">
        <v>4.4390000000000001</v>
      </c>
      <c r="R4096" s="3">
        <v>4.3550000000000004</v>
      </c>
      <c r="S4096" s="6">
        <v>0</v>
      </c>
      <c r="T4096" s="6">
        <f>R4096-S4096</f>
        <v>4.3550000000000004</v>
      </c>
      <c r="U4096" s="3">
        <v>4.6449999999999996</v>
      </c>
      <c r="V4096" s="6">
        <f>U4096-S4096</f>
        <v>4.6449999999999996</v>
      </c>
      <c r="W4096" s="6">
        <f>100 - (1 - (((U4096-T4096)/U4096)+(S4096/T4096)))*100</f>
        <v>6.2432723358449778</v>
      </c>
      <c r="X4096" s="23">
        <v>4.984</v>
      </c>
      <c r="Y4096" s="13">
        <f>(X4096-U4096)/U4096*100</f>
        <v>7.298170075349848</v>
      </c>
      <c r="Z4096" s="14">
        <f>IF(W4096&gt;10,"NA",Y4096)</f>
        <v>7.298170075349848</v>
      </c>
    </row>
    <row r="4097" spans="1:26" ht="19" x14ac:dyDescent="0.25">
      <c r="A4097" s="23">
        <v>4096</v>
      </c>
      <c r="B4097" s="5" t="s">
        <v>25</v>
      </c>
      <c r="C4097" s="3" t="s">
        <v>7</v>
      </c>
      <c r="D4097" s="3" t="s">
        <v>7</v>
      </c>
      <c r="E4097" s="3" t="s">
        <v>47</v>
      </c>
      <c r="F4097" s="3" t="s">
        <v>21</v>
      </c>
      <c r="G4097" s="3">
        <v>7</v>
      </c>
      <c r="H4097" s="3" t="s">
        <v>17</v>
      </c>
      <c r="I4097" s="3" t="s">
        <v>56</v>
      </c>
      <c r="J4097" s="3">
        <v>360</v>
      </c>
      <c r="K4097" s="3">
        <v>30</v>
      </c>
      <c r="L4097" s="3">
        <v>0</v>
      </c>
      <c r="M4097" s="4">
        <f>PI()*(K4097/2)^2/1000+PI()*(L4097/2)^2/1000</f>
        <v>0.70685834705770345</v>
      </c>
      <c r="N4097" s="33">
        <v>0</v>
      </c>
      <c r="O4097" s="3">
        <v>10</v>
      </c>
      <c r="P4097" s="3">
        <v>2.3159999999999998</v>
      </c>
      <c r="Q4097" s="3">
        <v>2.2559999999999998</v>
      </c>
      <c r="R4097" s="3">
        <v>2.222</v>
      </c>
      <c r="S4097" s="6">
        <v>0</v>
      </c>
      <c r="T4097" s="6">
        <f>R4097-S4097</f>
        <v>2.222</v>
      </c>
      <c r="U4097" s="3">
        <v>2.222</v>
      </c>
      <c r="V4097" s="6">
        <f>U4097-S4097</f>
        <v>2.222</v>
      </c>
      <c r="W4097" s="6">
        <f>100 - (1 - (((U4097-T4097)/U4097)+(S4097/T4097)))*100</f>
        <v>0</v>
      </c>
      <c r="X4097" s="23">
        <v>2.415</v>
      </c>
      <c r="Y4097" s="13">
        <f>(X4097-U4097)/U4097*100</f>
        <v>8.6858685868586889</v>
      </c>
      <c r="Z4097" s="14">
        <f>IF(W4097&gt;10,"NA",Y4097)</f>
        <v>8.6858685868586889</v>
      </c>
    </row>
    <row r="4098" spans="1:26" ht="19" x14ac:dyDescent="0.25">
      <c r="A4098" s="23">
        <v>4097</v>
      </c>
      <c r="B4098" s="5" t="s">
        <v>25</v>
      </c>
      <c r="C4098" s="3" t="s">
        <v>7</v>
      </c>
      <c r="D4098" s="3" t="s">
        <v>7</v>
      </c>
      <c r="E4098" s="3" t="s">
        <v>47</v>
      </c>
      <c r="F4098" s="3" t="s">
        <v>21</v>
      </c>
      <c r="G4098" s="3">
        <v>7</v>
      </c>
      <c r="H4098" s="3" t="s">
        <v>17</v>
      </c>
      <c r="I4098" s="3" t="s">
        <v>56</v>
      </c>
      <c r="J4098" s="3">
        <v>360</v>
      </c>
      <c r="K4098" s="3">
        <v>30</v>
      </c>
      <c r="L4098" s="3">
        <v>0</v>
      </c>
      <c r="M4098" s="4">
        <f>PI()*(K4098/2)^2/1000+PI()*(L4098/2)^2/1000</f>
        <v>0.70685834705770345</v>
      </c>
      <c r="N4098" s="33">
        <v>0</v>
      </c>
      <c r="O4098" s="3">
        <v>11</v>
      </c>
      <c r="P4098" s="3">
        <v>3.052</v>
      </c>
      <c r="Q4098" s="3">
        <v>6.8860000000000001</v>
      </c>
      <c r="R4098" s="3">
        <v>6.8319999999999999</v>
      </c>
      <c r="S4098" s="6">
        <v>0</v>
      </c>
      <c r="T4098" s="6">
        <f>R4098-S4098</f>
        <v>6.8319999999999999</v>
      </c>
      <c r="U4098" s="3">
        <v>6.8879999999999999</v>
      </c>
      <c r="V4098" s="6">
        <f>U4098-S4098</f>
        <v>6.8879999999999999</v>
      </c>
      <c r="W4098" s="6">
        <f>100 - (1 - (((U4098-T4098)/U4098)+(S4098/T4098)))*100</f>
        <v>0.81300813008130035</v>
      </c>
      <c r="X4098" s="23">
        <v>7.44</v>
      </c>
      <c r="Y4098" s="13">
        <f>(X4098-U4098)/U4098*100</f>
        <v>8.013937282229973</v>
      </c>
      <c r="Z4098" s="14">
        <f>IF(W4098&gt;10,"NA",Y4098)</f>
        <v>8.013937282229973</v>
      </c>
    </row>
    <row r="4099" spans="1:26" ht="19" x14ac:dyDescent="0.25">
      <c r="A4099" s="23">
        <v>4098</v>
      </c>
      <c r="B4099" s="5" t="s">
        <v>25</v>
      </c>
      <c r="C4099" s="3" t="s">
        <v>7</v>
      </c>
      <c r="D4099" s="3" t="s">
        <v>7</v>
      </c>
      <c r="E4099" s="3" t="s">
        <v>47</v>
      </c>
      <c r="F4099" s="3" t="s">
        <v>21</v>
      </c>
      <c r="G4099" s="3">
        <v>7</v>
      </c>
      <c r="H4099" s="3" t="s">
        <v>17</v>
      </c>
      <c r="I4099" s="3" t="s">
        <v>56</v>
      </c>
      <c r="J4099" s="3">
        <v>360</v>
      </c>
      <c r="K4099" s="3">
        <v>30</v>
      </c>
      <c r="L4099" s="3">
        <v>0</v>
      </c>
      <c r="M4099" s="4">
        <f>PI()*(K4099/2)^2/1000+PI()*(L4099/2)^2/1000</f>
        <v>0.70685834705770345</v>
      </c>
      <c r="N4099" s="33">
        <v>0</v>
      </c>
      <c r="O4099" s="3">
        <v>12</v>
      </c>
      <c r="P4099" s="3">
        <v>2.4180000000000001</v>
      </c>
      <c r="Q4099" s="3">
        <v>3.0539999999999998</v>
      </c>
      <c r="R4099" s="3">
        <v>3.004</v>
      </c>
      <c r="S4099" s="6">
        <v>0</v>
      </c>
      <c r="T4099" s="6">
        <f>R4099-S4099</f>
        <v>3.004</v>
      </c>
      <c r="U4099" s="3">
        <v>3.0979999999999999</v>
      </c>
      <c r="V4099" s="6">
        <f>U4099-S4099</f>
        <v>3.0979999999999999</v>
      </c>
      <c r="W4099" s="6">
        <f>100 - (1 - (((U4099-T4099)/U4099)+(S4099/T4099)))*100</f>
        <v>3.0342156229825576</v>
      </c>
      <c r="X4099" s="23">
        <v>3.2789999999999999</v>
      </c>
      <c r="Y4099" s="13">
        <f>(X4099-U4099)/U4099*100</f>
        <v>5.8424790187217575</v>
      </c>
      <c r="Z4099" s="14">
        <f>IF(W4099&gt;10,"NA",Y4099)</f>
        <v>5.8424790187217575</v>
      </c>
    </row>
    <row r="4100" spans="1:26" ht="19" x14ac:dyDescent="0.25">
      <c r="A4100" s="23">
        <v>4099</v>
      </c>
      <c r="B4100" s="5" t="s">
        <v>25</v>
      </c>
      <c r="C4100" s="3" t="s">
        <v>7</v>
      </c>
      <c r="D4100" s="3" t="s">
        <v>7</v>
      </c>
      <c r="E4100" s="3" t="s">
        <v>47</v>
      </c>
      <c r="F4100" s="3" t="s">
        <v>21</v>
      </c>
      <c r="G4100" s="3">
        <v>7</v>
      </c>
      <c r="H4100" s="3" t="s">
        <v>17</v>
      </c>
      <c r="I4100" s="3" t="s">
        <v>56</v>
      </c>
      <c r="J4100" s="3">
        <v>360</v>
      </c>
      <c r="K4100" s="3">
        <v>30</v>
      </c>
      <c r="L4100" s="3">
        <v>0</v>
      </c>
      <c r="M4100" s="4">
        <f>PI()*(K4100/2)^2/1000+PI()*(L4100/2)^2/1000</f>
        <v>0.70685834705770345</v>
      </c>
      <c r="N4100" s="33">
        <v>0</v>
      </c>
      <c r="O4100" s="3">
        <v>13</v>
      </c>
      <c r="P4100" s="3">
        <v>2.0880000000000001</v>
      </c>
      <c r="Q4100" s="3">
        <v>1.8720000000000001</v>
      </c>
      <c r="R4100" s="3">
        <v>1.8520000000000001</v>
      </c>
      <c r="S4100" s="6">
        <v>0</v>
      </c>
      <c r="T4100" s="6">
        <f>R4100-S4100</f>
        <v>1.8520000000000001</v>
      </c>
      <c r="U4100" s="3">
        <v>2.2080000000000002</v>
      </c>
      <c r="V4100" s="6">
        <f>U4100-S4100</f>
        <v>2.2080000000000002</v>
      </c>
      <c r="W4100" s="6">
        <f>100 - (1 - (((U4100-T4100)/U4100)+(S4100/T4100)))*100</f>
        <v>16.123188405797109</v>
      </c>
      <c r="X4100" s="23">
        <v>2.3130000000000002</v>
      </c>
      <c r="Y4100" s="13">
        <f>(X4100-U4100)/U4100*100</f>
        <v>4.7554347826086945</v>
      </c>
      <c r="Z4100" s="14" t="str">
        <f>IF(W4100&gt;10,"NA",Y4100)</f>
        <v>NA</v>
      </c>
    </row>
    <row r="4101" spans="1:26" ht="19" x14ac:dyDescent="0.25">
      <c r="A4101" s="23">
        <v>4100</v>
      </c>
      <c r="B4101" s="5" t="s">
        <v>25</v>
      </c>
      <c r="C4101" s="3" t="s">
        <v>7</v>
      </c>
      <c r="D4101" s="3" t="s">
        <v>7</v>
      </c>
      <c r="E4101" s="3" t="s">
        <v>47</v>
      </c>
      <c r="F4101" s="3" t="s">
        <v>21</v>
      </c>
      <c r="G4101" s="3">
        <v>7</v>
      </c>
      <c r="H4101" s="3" t="s">
        <v>17</v>
      </c>
      <c r="I4101" s="3" t="s">
        <v>56</v>
      </c>
      <c r="J4101" s="3">
        <v>360</v>
      </c>
      <c r="K4101" s="3">
        <v>30</v>
      </c>
      <c r="L4101" s="3">
        <v>0</v>
      </c>
      <c r="M4101" s="4">
        <f>PI()*(K4101/2)^2/1000+PI()*(L4101/2)^2/1000</f>
        <v>0.70685834705770345</v>
      </c>
      <c r="N4101" s="33">
        <v>0</v>
      </c>
      <c r="O4101" s="3">
        <v>14</v>
      </c>
      <c r="P4101" s="3">
        <v>1.7709999999999999</v>
      </c>
      <c r="Q4101" s="3">
        <v>1.3460000000000001</v>
      </c>
      <c r="R4101" s="3">
        <v>1.3049999999999999</v>
      </c>
      <c r="S4101" s="6">
        <v>0</v>
      </c>
      <c r="T4101" s="6">
        <f>R4101-S4101</f>
        <v>1.3049999999999999</v>
      </c>
      <c r="U4101" s="3">
        <v>1.3049999999999999</v>
      </c>
      <c r="V4101" s="6">
        <f>U4101-S4101</f>
        <v>1.3049999999999999</v>
      </c>
      <c r="W4101" s="6">
        <f>100 - (1 - (((U4101-T4101)/U4101)+(S4101/T4101)))*100</f>
        <v>0</v>
      </c>
      <c r="X4101" s="23">
        <v>1.4570000000000001</v>
      </c>
      <c r="Y4101" s="13">
        <f>(X4101-U4101)/U4101*100</f>
        <v>11.647509578544073</v>
      </c>
      <c r="Z4101" s="14">
        <f>IF(W4101&gt;10,"NA",Y4101)</f>
        <v>11.647509578544073</v>
      </c>
    </row>
    <row r="4102" spans="1:26" ht="19" x14ac:dyDescent="0.25">
      <c r="A4102" s="23">
        <v>4101</v>
      </c>
      <c r="B4102" s="5" t="s">
        <v>25</v>
      </c>
      <c r="C4102" s="3" t="s">
        <v>7</v>
      </c>
      <c r="D4102" s="3" t="s">
        <v>7</v>
      </c>
      <c r="E4102" s="3" t="s">
        <v>47</v>
      </c>
      <c r="F4102" s="3" t="s">
        <v>21</v>
      </c>
      <c r="G4102" s="3">
        <v>7</v>
      </c>
      <c r="H4102" s="3" t="s">
        <v>17</v>
      </c>
      <c r="I4102" s="3" t="s">
        <v>56</v>
      </c>
      <c r="J4102" s="3">
        <v>360</v>
      </c>
      <c r="K4102" s="3">
        <v>30</v>
      </c>
      <c r="L4102" s="3">
        <v>0</v>
      </c>
      <c r="M4102" s="4">
        <f>PI()*(K4102/2)^2/1000+PI()*(L4102/2)^2/1000</f>
        <v>0.70685834705770345</v>
      </c>
      <c r="N4102" s="33">
        <v>0</v>
      </c>
      <c r="O4102" s="3">
        <v>15</v>
      </c>
      <c r="P4102" s="3">
        <v>3.0449999999999999</v>
      </c>
      <c r="Q4102" s="3">
        <v>5.2450000000000001</v>
      </c>
      <c r="R4102" s="3">
        <v>5.1520000000000001</v>
      </c>
      <c r="S4102" s="6">
        <v>0</v>
      </c>
      <c r="T4102" s="6">
        <f>R4102-S4102</f>
        <v>5.1520000000000001</v>
      </c>
      <c r="U4102" s="3">
        <v>5.3230000000000004</v>
      </c>
      <c r="V4102" s="6">
        <f>U4102-S4102</f>
        <v>5.3230000000000004</v>
      </c>
      <c r="W4102" s="6">
        <f>100 - (1 - (((U4102-T4102)/U4102)+(S4102/T4102)))*100</f>
        <v>3.2124741687018599</v>
      </c>
      <c r="X4102" s="23">
        <v>5.7279999999999998</v>
      </c>
      <c r="Y4102" s="13">
        <f>(X4102-U4102)/U4102*100</f>
        <v>7.608491452188602</v>
      </c>
      <c r="Z4102" s="14">
        <f>IF(W4102&gt;10,"NA",Y4102)</f>
        <v>7.608491452188602</v>
      </c>
    </row>
    <row r="4103" spans="1:26" ht="19" x14ac:dyDescent="0.25">
      <c r="A4103" s="23">
        <v>4102</v>
      </c>
      <c r="B4103" s="5" t="s">
        <v>25</v>
      </c>
      <c r="C4103" s="3" t="s">
        <v>7</v>
      </c>
      <c r="D4103" s="3" t="s">
        <v>7</v>
      </c>
      <c r="E4103" s="3" t="s">
        <v>47</v>
      </c>
      <c r="F4103" s="3" t="s">
        <v>21</v>
      </c>
      <c r="G4103" s="3">
        <v>7</v>
      </c>
      <c r="H4103" s="3" t="s">
        <v>17</v>
      </c>
      <c r="I4103" s="3" t="s">
        <v>56</v>
      </c>
      <c r="J4103" s="3">
        <v>360</v>
      </c>
      <c r="K4103" s="3">
        <v>30</v>
      </c>
      <c r="L4103" s="3">
        <v>0</v>
      </c>
      <c r="M4103" s="4">
        <f>PI()*(K4103/2)^2/1000+PI()*(L4103/2)^2/1000</f>
        <v>0.70685834705770345</v>
      </c>
      <c r="N4103" s="33">
        <v>0</v>
      </c>
      <c r="O4103" s="3">
        <v>16</v>
      </c>
      <c r="P4103" s="3">
        <v>3.36</v>
      </c>
      <c r="Q4103" s="3">
        <v>6.4379999999999997</v>
      </c>
      <c r="R4103" s="3">
        <v>6.3470000000000004</v>
      </c>
      <c r="S4103" s="6">
        <v>0</v>
      </c>
      <c r="T4103" s="6">
        <f>R4103-S4103</f>
        <v>6.3470000000000004</v>
      </c>
      <c r="U4103" s="3">
        <v>6.5960000000000001</v>
      </c>
      <c r="V4103" s="6">
        <f>U4103-S4103</f>
        <v>6.5960000000000001</v>
      </c>
      <c r="W4103" s="6">
        <f>100 - (1 - (((U4103-T4103)/U4103)+(S4103/T4103)))*100</f>
        <v>3.775015160703461</v>
      </c>
      <c r="X4103" s="23">
        <v>7.2119999999999997</v>
      </c>
      <c r="Y4103" s="13">
        <f>(X4103-U4103)/U4103*100</f>
        <v>9.3389933292904743</v>
      </c>
      <c r="Z4103" s="14">
        <f>IF(W4103&gt;10,"NA",Y4103)</f>
        <v>9.3389933292904743</v>
      </c>
    </row>
    <row r="4104" spans="1:26" ht="19" x14ac:dyDescent="0.25">
      <c r="A4104" s="23">
        <v>4103</v>
      </c>
      <c r="B4104" s="5" t="s">
        <v>25</v>
      </c>
      <c r="C4104" s="3" t="s">
        <v>7</v>
      </c>
      <c r="D4104" s="3" t="s">
        <v>7</v>
      </c>
      <c r="E4104" s="3" t="s">
        <v>47</v>
      </c>
      <c r="F4104" s="3" t="s">
        <v>21</v>
      </c>
      <c r="G4104" s="3">
        <v>7</v>
      </c>
      <c r="H4104" s="3" t="s">
        <v>17</v>
      </c>
      <c r="I4104" s="3" t="s">
        <v>56</v>
      </c>
      <c r="J4104" s="3">
        <v>360</v>
      </c>
      <c r="K4104" s="3">
        <v>30</v>
      </c>
      <c r="L4104" s="3">
        <v>0</v>
      </c>
      <c r="M4104" s="4">
        <f>PI()*(K4104/2)^2/1000+PI()*(L4104/2)^2/1000</f>
        <v>0.70685834705770345</v>
      </c>
      <c r="N4104" s="33">
        <v>0</v>
      </c>
      <c r="O4104" s="3">
        <v>17</v>
      </c>
      <c r="P4104" s="3">
        <v>3.706</v>
      </c>
      <c r="Q4104" s="3">
        <v>7.2290000000000001</v>
      </c>
      <c r="R4104" s="3">
        <v>7.0449999999999999</v>
      </c>
      <c r="S4104" s="6">
        <v>0</v>
      </c>
      <c r="T4104" s="6">
        <f>R4104-S4104</f>
        <v>7.0449999999999999</v>
      </c>
      <c r="U4104" s="3">
        <v>7.0449999999999999</v>
      </c>
      <c r="V4104" s="6">
        <f>U4104-S4104</f>
        <v>7.0449999999999999</v>
      </c>
      <c r="W4104" s="6">
        <f>100 - (1 - (((U4104-T4104)/U4104)+(S4104/T4104)))*100</f>
        <v>0</v>
      </c>
      <c r="X4104" s="23">
        <v>7.6340000000000003</v>
      </c>
      <c r="Y4104" s="13">
        <f>(X4104-U4104)/U4104*100</f>
        <v>8.3605393896380473</v>
      </c>
      <c r="Z4104" s="14">
        <f>IF(W4104&gt;10,"NA",Y4104)</f>
        <v>8.3605393896380473</v>
      </c>
    </row>
    <row r="4105" spans="1:26" ht="19" x14ac:dyDescent="0.25">
      <c r="A4105" s="23">
        <v>4104</v>
      </c>
      <c r="B4105" s="5" t="s">
        <v>25</v>
      </c>
      <c r="C4105" s="3" t="s">
        <v>7</v>
      </c>
      <c r="D4105" s="3" t="s">
        <v>7</v>
      </c>
      <c r="E4105" s="3" t="s">
        <v>47</v>
      </c>
      <c r="F4105" s="3" t="s">
        <v>21</v>
      </c>
      <c r="G4105" s="3">
        <v>7</v>
      </c>
      <c r="H4105" s="3" t="s">
        <v>17</v>
      </c>
      <c r="I4105" s="3" t="s">
        <v>56</v>
      </c>
      <c r="J4105" s="3">
        <v>360</v>
      </c>
      <c r="K4105" s="3">
        <v>30</v>
      </c>
      <c r="L4105" s="3">
        <v>0</v>
      </c>
      <c r="M4105" s="4">
        <f>PI()*(K4105/2)^2/1000+PI()*(L4105/2)^2/1000</f>
        <v>0.70685834705770345</v>
      </c>
      <c r="N4105" s="33">
        <v>0</v>
      </c>
      <c r="O4105" s="3">
        <v>18</v>
      </c>
      <c r="P4105" s="3">
        <v>2.3010000000000002</v>
      </c>
      <c r="Q4105" s="3">
        <v>2.8450000000000002</v>
      </c>
      <c r="R4105" s="3">
        <v>2.7629999999999999</v>
      </c>
      <c r="S4105" s="6">
        <v>0</v>
      </c>
      <c r="T4105" s="6">
        <f>R4105-S4105</f>
        <v>2.7629999999999999</v>
      </c>
      <c r="U4105" s="3">
        <v>2.7629999999999999</v>
      </c>
      <c r="V4105" s="6">
        <f>U4105-S4105</f>
        <v>2.7629999999999999</v>
      </c>
      <c r="W4105" s="6">
        <f>100 - (1 - (((U4105-T4105)/U4105)+(S4105/T4105)))*100</f>
        <v>0</v>
      </c>
      <c r="X4105" s="23">
        <v>3.0379999999999998</v>
      </c>
      <c r="Y4105" s="13">
        <f>(X4105-U4105)/U4105*100</f>
        <v>9.9529496923633705</v>
      </c>
      <c r="Z4105" s="14">
        <f>IF(W4105&gt;10,"NA",Y4105)</f>
        <v>9.9529496923633705</v>
      </c>
    </row>
    <row r="4106" spans="1:26" ht="19" x14ac:dyDescent="0.25">
      <c r="A4106" s="23">
        <v>4105</v>
      </c>
      <c r="B4106" s="5" t="s">
        <v>25</v>
      </c>
      <c r="C4106" s="3" t="s">
        <v>7</v>
      </c>
      <c r="D4106" s="3" t="s">
        <v>7</v>
      </c>
      <c r="E4106" s="3" t="s">
        <v>47</v>
      </c>
      <c r="F4106" s="3" t="s">
        <v>21</v>
      </c>
      <c r="G4106" s="3">
        <v>7</v>
      </c>
      <c r="H4106" s="3" t="s">
        <v>17</v>
      </c>
      <c r="I4106" s="3" t="s">
        <v>56</v>
      </c>
      <c r="J4106" s="3">
        <v>360</v>
      </c>
      <c r="K4106" s="3">
        <v>30</v>
      </c>
      <c r="L4106" s="3">
        <v>0</v>
      </c>
      <c r="M4106" s="4">
        <f>PI()*(K4106/2)^2/1000+PI()*(L4106/2)^2/1000</f>
        <v>0.70685834705770345</v>
      </c>
      <c r="N4106" s="33">
        <v>0</v>
      </c>
      <c r="O4106" s="3">
        <v>19</v>
      </c>
      <c r="P4106" s="3">
        <v>2.1349999999999998</v>
      </c>
      <c r="Q4106" s="3">
        <v>2.3050000000000002</v>
      </c>
      <c r="R4106" s="3">
        <v>2.1669999999999998</v>
      </c>
      <c r="S4106" s="6">
        <v>0</v>
      </c>
      <c r="T4106" s="6">
        <f>R4106-S4106</f>
        <v>2.1669999999999998</v>
      </c>
      <c r="U4106" s="3">
        <v>2.2559999999999998</v>
      </c>
      <c r="V4106" s="6">
        <f>U4106-S4106</f>
        <v>2.2559999999999998</v>
      </c>
      <c r="W4106" s="6">
        <f>100 - (1 - (((U4106-T4106)/U4106)+(S4106/T4106)))*100</f>
        <v>3.9450354609929121</v>
      </c>
      <c r="X4106" s="23">
        <v>2.407</v>
      </c>
      <c r="Y4106" s="13">
        <f>(X4106-U4106)/U4106*100</f>
        <v>6.6932624113475292</v>
      </c>
      <c r="Z4106" s="14">
        <f>IF(W4106&gt;10,"NA",Y4106)</f>
        <v>6.6932624113475292</v>
      </c>
    </row>
    <row r="4107" spans="1:26" ht="19" x14ac:dyDescent="0.25">
      <c r="A4107" s="23">
        <v>4106</v>
      </c>
      <c r="B4107" s="5" t="s">
        <v>25</v>
      </c>
      <c r="C4107" s="3" t="s">
        <v>7</v>
      </c>
      <c r="D4107" s="3" t="s">
        <v>7</v>
      </c>
      <c r="E4107" s="3" t="s">
        <v>47</v>
      </c>
      <c r="F4107" s="3" t="s">
        <v>21</v>
      </c>
      <c r="G4107" s="3">
        <v>8</v>
      </c>
      <c r="H4107" s="3" t="s">
        <v>9</v>
      </c>
      <c r="I4107" s="3" t="s">
        <v>45</v>
      </c>
      <c r="J4107" s="3">
        <v>362</v>
      </c>
      <c r="K4107" s="3">
        <v>10</v>
      </c>
      <c r="L4107" s="3">
        <v>0</v>
      </c>
      <c r="M4107" s="4">
        <f>PI()*(K4107/2)^2/1000+PI()*(L4107/2)^2/1000</f>
        <v>7.8539816339744828E-2</v>
      </c>
      <c r="N4107" s="33">
        <v>1</v>
      </c>
      <c r="O4107" s="3">
        <v>1</v>
      </c>
      <c r="P4107" s="6">
        <v>1.7350000000000001</v>
      </c>
      <c r="Q4107" s="6">
        <v>2.2280000000000002</v>
      </c>
      <c r="R4107" s="6">
        <v>2.1880000000000002</v>
      </c>
      <c r="S4107" s="6">
        <v>0</v>
      </c>
      <c r="T4107" s="6">
        <f>R4107-S4107</f>
        <v>2.1880000000000002</v>
      </c>
      <c r="U4107" s="6">
        <v>2.6680000000000001</v>
      </c>
      <c r="V4107" s="6">
        <f>U4107-S4107</f>
        <v>2.6680000000000001</v>
      </c>
      <c r="W4107" s="6">
        <f>100 - (1 - (((U4107-T4107)/U4107)+(S4107/T4107)))*100</f>
        <v>17.991004497751135</v>
      </c>
      <c r="X4107" s="13">
        <v>2.7589999999999999</v>
      </c>
      <c r="Y4107" s="13">
        <f>(X4107-U4107)/U4107*100</f>
        <v>3.4107946026986413</v>
      </c>
      <c r="Z4107" s="14" t="str">
        <f>IF(W4107&gt;10,"NA",Y4107)</f>
        <v>NA</v>
      </c>
    </row>
    <row r="4108" spans="1:26" ht="19" x14ac:dyDescent="0.25">
      <c r="A4108" s="23">
        <v>4107</v>
      </c>
      <c r="B4108" s="5" t="s">
        <v>25</v>
      </c>
      <c r="C4108" s="3" t="s">
        <v>7</v>
      </c>
      <c r="D4108" s="3" t="s">
        <v>7</v>
      </c>
      <c r="E4108" s="3" t="s">
        <v>47</v>
      </c>
      <c r="F4108" s="3" t="s">
        <v>21</v>
      </c>
      <c r="G4108" s="3">
        <v>8</v>
      </c>
      <c r="H4108" s="3" t="s">
        <v>9</v>
      </c>
      <c r="I4108" s="3" t="s">
        <v>45</v>
      </c>
      <c r="J4108" s="3">
        <v>362</v>
      </c>
      <c r="K4108" s="3">
        <v>10</v>
      </c>
      <c r="L4108" s="3">
        <v>0</v>
      </c>
      <c r="M4108" s="4">
        <f>PI()*(K4108/2)^2/1000+PI()*(L4108/2)^2/1000</f>
        <v>7.8539816339744828E-2</v>
      </c>
      <c r="N4108" s="33">
        <v>1</v>
      </c>
      <c r="O4108" s="3">
        <v>2</v>
      </c>
      <c r="P4108" s="6">
        <v>1.0920000000000001</v>
      </c>
      <c r="Q4108" s="6">
        <v>1.256</v>
      </c>
      <c r="R4108" s="6">
        <v>1.242</v>
      </c>
      <c r="S4108" s="6">
        <v>0</v>
      </c>
      <c r="T4108" s="6">
        <f>R4108-S4108</f>
        <v>1.242</v>
      </c>
      <c r="U4108" s="6">
        <v>1.46</v>
      </c>
      <c r="V4108" s="6">
        <f>U4108-S4108</f>
        <v>1.46</v>
      </c>
      <c r="W4108" s="6">
        <f>100 - (1 - (((U4108-T4108)/U4108)+(S4108/T4108)))*100</f>
        <v>14.93150684931507</v>
      </c>
      <c r="X4108" s="13">
        <v>1.6379999999999999</v>
      </c>
      <c r="Y4108" s="13">
        <f>(X4108-U4108)/U4108*100</f>
        <v>12.191780821917805</v>
      </c>
      <c r="Z4108" s="14" t="str">
        <f>IF(W4108&gt;10,"NA",Y4108)</f>
        <v>NA</v>
      </c>
    </row>
    <row r="4109" spans="1:26" ht="19" x14ac:dyDescent="0.25">
      <c r="A4109" s="23">
        <v>4108</v>
      </c>
      <c r="B4109" s="5" t="s">
        <v>25</v>
      </c>
      <c r="C4109" s="3" t="s">
        <v>7</v>
      </c>
      <c r="D4109" s="3" t="s">
        <v>7</v>
      </c>
      <c r="E4109" s="3" t="s">
        <v>47</v>
      </c>
      <c r="F4109" s="3" t="s">
        <v>21</v>
      </c>
      <c r="G4109" s="3">
        <v>8</v>
      </c>
      <c r="H4109" s="3" t="s">
        <v>9</v>
      </c>
      <c r="I4109" s="3" t="s">
        <v>45</v>
      </c>
      <c r="J4109" s="3">
        <v>362</v>
      </c>
      <c r="K4109" s="3">
        <v>10</v>
      </c>
      <c r="L4109" s="3">
        <v>0</v>
      </c>
      <c r="M4109" s="4">
        <f>PI()*(K4109/2)^2/1000+PI()*(L4109/2)^2/1000</f>
        <v>7.8539816339744828E-2</v>
      </c>
      <c r="N4109" s="33">
        <v>0</v>
      </c>
      <c r="O4109" s="3">
        <v>3</v>
      </c>
      <c r="P4109" s="6">
        <v>2.6970000000000001</v>
      </c>
      <c r="Q4109" s="6">
        <v>4.6150000000000002</v>
      </c>
      <c r="R4109" s="6">
        <v>4.58</v>
      </c>
      <c r="S4109" s="6">
        <v>0</v>
      </c>
      <c r="T4109" s="6">
        <f>R4109-S4109</f>
        <v>4.58</v>
      </c>
      <c r="U4109" s="6">
        <v>5.3520000000000003</v>
      </c>
      <c r="V4109" s="6">
        <f>U4109-S4109</f>
        <v>5.3520000000000003</v>
      </c>
      <c r="W4109" s="6">
        <f>100 - (1 - (((U4109-T4109)/U4109)+(S4109/T4109)))*100</f>
        <v>14.424514200298958</v>
      </c>
      <c r="X4109" s="13">
        <v>5.8630000000000004</v>
      </c>
      <c r="Y4109" s="13">
        <f>(X4109-U4109)/U4109*100</f>
        <v>9.5478325859491804</v>
      </c>
      <c r="Z4109" s="14" t="str">
        <f>IF(W4109&gt;10,"NA",Y4109)</f>
        <v>NA</v>
      </c>
    </row>
    <row r="4110" spans="1:26" ht="19" x14ac:dyDescent="0.25">
      <c r="A4110" s="23">
        <v>4109</v>
      </c>
      <c r="B4110" s="5" t="s">
        <v>25</v>
      </c>
      <c r="C4110" s="3" t="s">
        <v>7</v>
      </c>
      <c r="D4110" s="3" t="s">
        <v>7</v>
      </c>
      <c r="E4110" s="3" t="s">
        <v>47</v>
      </c>
      <c r="F4110" s="3" t="s">
        <v>21</v>
      </c>
      <c r="G4110" s="3">
        <v>8</v>
      </c>
      <c r="H4110" s="3" t="s">
        <v>9</v>
      </c>
      <c r="I4110" s="3" t="s">
        <v>45</v>
      </c>
      <c r="J4110" s="3">
        <v>362</v>
      </c>
      <c r="K4110" s="3">
        <v>10</v>
      </c>
      <c r="L4110" s="3">
        <v>0</v>
      </c>
      <c r="M4110" s="4">
        <f>PI()*(K4110/2)^2/1000+PI()*(L4110/2)^2/1000</f>
        <v>7.8539816339744828E-2</v>
      </c>
      <c r="N4110" s="33">
        <v>0</v>
      </c>
      <c r="O4110" s="3">
        <v>4</v>
      </c>
      <c r="P4110" s="6">
        <v>3.4409999999999998</v>
      </c>
      <c r="Q4110" s="6">
        <v>7.0540000000000003</v>
      </c>
      <c r="R4110" s="6">
        <v>7.0049999999999999</v>
      </c>
      <c r="S4110" s="6">
        <v>0</v>
      </c>
      <c r="T4110" s="6">
        <f>R4110-S4110</f>
        <v>7.0049999999999999</v>
      </c>
      <c r="U4110" s="6">
        <v>7.5030000000000001</v>
      </c>
      <c r="V4110" s="6">
        <f>U4110-S4110</f>
        <v>7.5030000000000001</v>
      </c>
      <c r="W4110" s="6">
        <f>100 - (1 - (((U4110-T4110)/U4110)+(S4110/T4110)))*100</f>
        <v>6.6373450619752106</v>
      </c>
      <c r="X4110" s="13">
        <v>8.0410000000000004</v>
      </c>
      <c r="Y4110" s="13">
        <f>(X4110-U4110)/U4110*100</f>
        <v>7.1704651472744265</v>
      </c>
      <c r="Z4110" s="14">
        <f>IF(W4110&gt;10,"NA",Y4110)</f>
        <v>7.1704651472744265</v>
      </c>
    </row>
    <row r="4111" spans="1:26" ht="19" x14ac:dyDescent="0.25">
      <c r="A4111" s="23">
        <v>4110</v>
      </c>
      <c r="B4111" s="5" t="s">
        <v>25</v>
      </c>
      <c r="C4111" s="3" t="s">
        <v>7</v>
      </c>
      <c r="D4111" s="3" t="s">
        <v>7</v>
      </c>
      <c r="E4111" s="3" t="s">
        <v>47</v>
      </c>
      <c r="F4111" s="3" t="s">
        <v>21</v>
      </c>
      <c r="G4111" s="3">
        <v>8</v>
      </c>
      <c r="H4111" s="3" t="s">
        <v>9</v>
      </c>
      <c r="I4111" s="3" t="s">
        <v>45</v>
      </c>
      <c r="J4111" s="3">
        <v>362</v>
      </c>
      <c r="K4111" s="3">
        <v>10</v>
      </c>
      <c r="L4111" s="3">
        <v>0</v>
      </c>
      <c r="M4111" s="4">
        <f>PI()*(K4111/2)^2/1000+PI()*(L4111/2)^2/1000</f>
        <v>7.8539816339744828E-2</v>
      </c>
      <c r="N4111" s="33">
        <v>0</v>
      </c>
      <c r="O4111" s="3">
        <v>5</v>
      </c>
      <c r="P4111" s="6">
        <v>2.1970000000000001</v>
      </c>
      <c r="Q4111" s="6">
        <v>2.3820000000000001</v>
      </c>
      <c r="R4111" s="6">
        <v>2.3519999999999999</v>
      </c>
      <c r="S4111" s="6">
        <v>0</v>
      </c>
      <c r="T4111" s="6">
        <f>R4111-S4111</f>
        <v>2.3519999999999999</v>
      </c>
      <c r="U4111" s="6">
        <v>2.6579999999999999</v>
      </c>
      <c r="V4111" s="6">
        <f>U4111-S4111</f>
        <v>2.6579999999999999</v>
      </c>
      <c r="W4111" s="6">
        <f>100 - (1 - (((U4111-T4111)/U4111)+(S4111/T4111)))*100</f>
        <v>11.512415349887135</v>
      </c>
      <c r="X4111" s="13">
        <v>2.9889999999999999</v>
      </c>
      <c r="Y4111" s="13">
        <f>(X4111-U4111)/U4111*100</f>
        <v>12.452972159518435</v>
      </c>
      <c r="Z4111" s="14" t="str">
        <f>IF(W4111&gt;10,"NA",Y4111)</f>
        <v>NA</v>
      </c>
    </row>
    <row r="4112" spans="1:26" ht="19" x14ac:dyDescent="0.25">
      <c r="A4112" s="23">
        <v>4111</v>
      </c>
      <c r="B4112" s="5" t="s">
        <v>25</v>
      </c>
      <c r="C4112" s="3" t="s">
        <v>7</v>
      </c>
      <c r="D4112" s="3" t="s">
        <v>7</v>
      </c>
      <c r="E4112" s="3" t="s">
        <v>47</v>
      </c>
      <c r="F4112" s="3" t="s">
        <v>21</v>
      </c>
      <c r="G4112" s="3">
        <v>8</v>
      </c>
      <c r="H4112" s="3" t="s">
        <v>9</v>
      </c>
      <c r="I4112" s="3" t="s">
        <v>45</v>
      </c>
      <c r="J4112" s="3">
        <v>362</v>
      </c>
      <c r="K4112" s="3">
        <v>10</v>
      </c>
      <c r="L4112" s="3">
        <v>0</v>
      </c>
      <c r="M4112" s="4">
        <f>PI()*(K4112/2)^2/1000+PI()*(L4112/2)^2/1000</f>
        <v>7.8539816339744828E-2</v>
      </c>
      <c r="N4112" s="33">
        <v>0</v>
      </c>
      <c r="O4112" s="3">
        <v>6</v>
      </c>
      <c r="P4112" s="6">
        <v>2.327</v>
      </c>
      <c r="Q4112" s="6">
        <v>3.8460000000000001</v>
      </c>
      <c r="R4112" s="6">
        <v>3.8439999999999999</v>
      </c>
      <c r="S4112" s="6">
        <v>1.9E-2</v>
      </c>
      <c r="T4112" s="6">
        <f>R4112-S4112</f>
        <v>3.8249999999999997</v>
      </c>
      <c r="U4112" s="6">
        <v>3.8460000000000001</v>
      </c>
      <c r="V4112" s="6">
        <f>U4112-S4112</f>
        <v>3.827</v>
      </c>
      <c r="W4112" s="6">
        <f>100 - (1 - (((U4112-T4112)/U4112)+(S4112/T4112)))*100</f>
        <v>1.0427538670174386</v>
      </c>
      <c r="X4112" s="13">
        <v>4.2889999999999997</v>
      </c>
      <c r="Y4112" s="13">
        <f>(X4112-U4112)/U4112*100</f>
        <v>11.518460738429527</v>
      </c>
      <c r="Z4112" s="14">
        <f>IF(W4112&gt;10,"NA",Y4112)</f>
        <v>11.518460738429527</v>
      </c>
    </row>
    <row r="4113" spans="1:26" ht="19" x14ac:dyDescent="0.25">
      <c r="A4113" s="23">
        <v>4112</v>
      </c>
      <c r="B4113" s="5" t="s">
        <v>25</v>
      </c>
      <c r="C4113" s="3" t="s">
        <v>7</v>
      </c>
      <c r="D4113" s="3" t="s">
        <v>7</v>
      </c>
      <c r="E4113" s="3" t="s">
        <v>47</v>
      </c>
      <c r="F4113" s="3" t="s">
        <v>21</v>
      </c>
      <c r="G4113" s="3">
        <v>8</v>
      </c>
      <c r="H4113" s="3" t="s">
        <v>9</v>
      </c>
      <c r="I4113" s="3" t="s">
        <v>45</v>
      </c>
      <c r="J4113" s="3">
        <v>362</v>
      </c>
      <c r="K4113" s="3">
        <v>10</v>
      </c>
      <c r="L4113" s="3">
        <v>0</v>
      </c>
      <c r="M4113" s="4">
        <f>PI()*(K4113/2)^2/1000+PI()*(L4113/2)^2/1000</f>
        <v>7.8539816339744828E-2</v>
      </c>
      <c r="N4113" s="33">
        <v>0</v>
      </c>
      <c r="O4113" s="3">
        <v>7</v>
      </c>
      <c r="P4113" s="6">
        <v>3.1389999999999998</v>
      </c>
      <c r="Q4113" s="6">
        <v>5.181</v>
      </c>
      <c r="R4113" s="6">
        <v>5.1219999999999999</v>
      </c>
      <c r="S4113" s="6">
        <v>0</v>
      </c>
      <c r="T4113" s="6">
        <f>R4113-S4113</f>
        <v>5.1219999999999999</v>
      </c>
      <c r="U4113" s="6">
        <v>5.1219999999999999</v>
      </c>
      <c r="V4113" s="6">
        <f>U4113-S4113</f>
        <v>5.1219999999999999</v>
      </c>
      <c r="W4113" s="6">
        <f>100 - (1 - (((U4113-T4113)/U4113)+(S4113/T4113)))*100</f>
        <v>0</v>
      </c>
      <c r="X4113" s="13">
        <v>5.6619999999999999</v>
      </c>
      <c r="Y4113" s="13">
        <f>(X4113-U4113)/U4113*100</f>
        <v>10.542756735650137</v>
      </c>
      <c r="Z4113" s="14">
        <f>IF(W4113&gt;10,"NA",Y4113)</f>
        <v>10.542756735650137</v>
      </c>
    </row>
    <row r="4114" spans="1:26" ht="19" x14ac:dyDescent="0.25">
      <c r="A4114" s="23">
        <v>4113</v>
      </c>
      <c r="B4114" s="5" t="s">
        <v>25</v>
      </c>
      <c r="C4114" s="3" t="s">
        <v>7</v>
      </c>
      <c r="D4114" s="3" t="s">
        <v>7</v>
      </c>
      <c r="E4114" s="3" t="s">
        <v>47</v>
      </c>
      <c r="F4114" s="3" t="s">
        <v>21</v>
      </c>
      <c r="G4114" s="3">
        <v>8</v>
      </c>
      <c r="H4114" s="3" t="s">
        <v>9</v>
      </c>
      <c r="I4114" s="3" t="s">
        <v>45</v>
      </c>
      <c r="J4114" s="3">
        <v>362</v>
      </c>
      <c r="K4114" s="3">
        <v>10</v>
      </c>
      <c r="L4114" s="3">
        <v>0</v>
      </c>
      <c r="M4114" s="4">
        <f>PI()*(K4114/2)^2/1000+PI()*(L4114/2)^2/1000</f>
        <v>7.8539816339744828E-2</v>
      </c>
      <c r="N4114" s="33">
        <v>0</v>
      </c>
      <c r="O4114" s="3">
        <v>8</v>
      </c>
      <c r="P4114" s="6">
        <v>1.85</v>
      </c>
      <c r="Q4114" s="6">
        <v>2.4319999999999999</v>
      </c>
      <c r="R4114" s="6">
        <v>2.3220000000000001</v>
      </c>
      <c r="S4114" s="6">
        <v>0</v>
      </c>
      <c r="T4114" s="6">
        <f>R4114-S4114</f>
        <v>2.3220000000000001</v>
      </c>
      <c r="U4114" s="6">
        <v>2.3690000000000002</v>
      </c>
      <c r="V4114" s="6">
        <f>U4114-S4114</f>
        <v>2.3690000000000002</v>
      </c>
      <c r="W4114" s="6">
        <f>100 - (1 - (((U4114-T4114)/U4114)+(S4114/T4114)))*100</f>
        <v>1.9839594765723945</v>
      </c>
      <c r="X4114" s="13">
        <v>2.6589999999999998</v>
      </c>
      <c r="Y4114" s="13">
        <f>(X4114-U4114)/U4114*100</f>
        <v>12.241452089489217</v>
      </c>
      <c r="Z4114" s="14">
        <f>IF(W4114&gt;10,"NA",Y4114)</f>
        <v>12.241452089489217</v>
      </c>
    </row>
    <row r="4115" spans="1:26" ht="19" x14ac:dyDescent="0.25">
      <c r="A4115" s="23">
        <v>4114</v>
      </c>
      <c r="B4115" s="5" t="s">
        <v>25</v>
      </c>
      <c r="C4115" s="3" t="s">
        <v>7</v>
      </c>
      <c r="D4115" s="3" t="s">
        <v>7</v>
      </c>
      <c r="E4115" s="3" t="s">
        <v>47</v>
      </c>
      <c r="F4115" s="3" t="s">
        <v>21</v>
      </c>
      <c r="G4115" s="3">
        <v>8</v>
      </c>
      <c r="H4115" s="3" t="s">
        <v>9</v>
      </c>
      <c r="I4115" s="3" t="s">
        <v>45</v>
      </c>
      <c r="J4115" s="3">
        <v>362</v>
      </c>
      <c r="K4115" s="3">
        <v>10</v>
      </c>
      <c r="L4115" s="3">
        <v>0</v>
      </c>
      <c r="M4115" s="4">
        <f>PI()*(K4115/2)^2/1000+PI()*(L4115/2)^2/1000</f>
        <v>7.8539816339744828E-2</v>
      </c>
      <c r="N4115" s="33">
        <v>0</v>
      </c>
      <c r="O4115" s="3">
        <v>9</v>
      </c>
      <c r="P4115" s="6">
        <v>2.1019999999999999</v>
      </c>
      <c r="Q4115" s="6">
        <v>2.883</v>
      </c>
      <c r="R4115" s="6">
        <v>2.883</v>
      </c>
      <c r="S4115" s="6">
        <v>0</v>
      </c>
      <c r="T4115" s="6">
        <f>R4115-S4115</f>
        <v>2.883</v>
      </c>
      <c r="U4115" s="6">
        <v>2.907</v>
      </c>
      <c r="V4115" s="6">
        <f>U4115-S4115</f>
        <v>2.907</v>
      </c>
      <c r="W4115" s="6">
        <f>100 - (1 - (((U4115-T4115)/U4115)+(S4115/T4115)))*100</f>
        <v>0.82559339525283804</v>
      </c>
      <c r="X4115" s="13">
        <v>3.2519999999999998</v>
      </c>
      <c r="Y4115" s="13">
        <f>(X4115-U4115)/U4115*100</f>
        <v>11.867905056759536</v>
      </c>
      <c r="Z4115" s="14">
        <f>IF(W4115&gt;10,"NA",Y4115)</f>
        <v>11.867905056759536</v>
      </c>
    </row>
    <row r="4116" spans="1:26" ht="19" x14ac:dyDescent="0.25">
      <c r="A4116" s="23">
        <v>4115</v>
      </c>
      <c r="B4116" s="5" t="s">
        <v>25</v>
      </c>
      <c r="C4116" s="3" t="s">
        <v>7</v>
      </c>
      <c r="D4116" s="3" t="s">
        <v>7</v>
      </c>
      <c r="E4116" s="3" t="s">
        <v>47</v>
      </c>
      <c r="F4116" s="3" t="s">
        <v>21</v>
      </c>
      <c r="G4116" s="3">
        <v>8</v>
      </c>
      <c r="H4116" s="3" t="s">
        <v>9</v>
      </c>
      <c r="I4116" s="3" t="s">
        <v>45</v>
      </c>
      <c r="J4116" s="3">
        <v>362</v>
      </c>
      <c r="K4116" s="3">
        <v>10</v>
      </c>
      <c r="L4116" s="3">
        <v>0</v>
      </c>
      <c r="M4116" s="4">
        <f>PI()*(K4116/2)^2/1000+PI()*(L4116/2)^2/1000</f>
        <v>7.8539816339744828E-2</v>
      </c>
      <c r="N4116" s="33">
        <v>0</v>
      </c>
      <c r="O4116" s="3">
        <v>10</v>
      </c>
      <c r="P4116" s="6">
        <v>2.0550000000000002</v>
      </c>
      <c r="Q4116" s="6">
        <v>2.4350000000000001</v>
      </c>
      <c r="R4116" s="6">
        <v>2.3719999999999999</v>
      </c>
      <c r="S4116" s="6">
        <v>0</v>
      </c>
      <c r="T4116" s="6">
        <f>R4116-S4116</f>
        <v>2.3719999999999999</v>
      </c>
      <c r="U4116" s="6">
        <v>2.3719999999999999</v>
      </c>
      <c r="V4116" s="6">
        <f>U4116-S4116</f>
        <v>2.3719999999999999</v>
      </c>
      <c r="W4116" s="6">
        <f>100 - (1 - (((U4116-T4116)/U4116)+(S4116/T4116)))*100</f>
        <v>0</v>
      </c>
      <c r="X4116" s="13">
        <v>2.657</v>
      </c>
      <c r="Y4116" s="13">
        <f>(X4116-U4116)/U4116*100</f>
        <v>12.015177065767292</v>
      </c>
      <c r="Z4116" s="14">
        <f>IF(W4116&gt;10,"NA",Y4116)</f>
        <v>12.015177065767292</v>
      </c>
    </row>
    <row r="4117" spans="1:26" ht="19" x14ac:dyDescent="0.25">
      <c r="A4117" s="23">
        <v>4116</v>
      </c>
      <c r="B4117" s="5" t="s">
        <v>25</v>
      </c>
      <c r="C4117" s="3" t="s">
        <v>7</v>
      </c>
      <c r="D4117" s="3" t="s">
        <v>7</v>
      </c>
      <c r="E4117" s="3" t="s">
        <v>47</v>
      </c>
      <c r="F4117" s="3" t="s">
        <v>21</v>
      </c>
      <c r="G4117" s="3">
        <v>9</v>
      </c>
      <c r="H4117" s="3" t="s">
        <v>9</v>
      </c>
      <c r="I4117" s="3" t="s">
        <v>56</v>
      </c>
      <c r="J4117" s="3">
        <v>365</v>
      </c>
      <c r="K4117" s="3">
        <v>39</v>
      </c>
      <c r="L4117" s="3">
        <v>0</v>
      </c>
      <c r="M4117" s="4">
        <f>PI()*(K4117/2)^2/1000+PI()*(L4117/2)^2/1000</f>
        <v>1.1945906065275187</v>
      </c>
      <c r="N4117" s="33">
        <v>0</v>
      </c>
      <c r="O4117" s="3">
        <v>1</v>
      </c>
      <c r="P4117" s="6">
        <v>3.1869999999999998</v>
      </c>
      <c r="Q4117" s="6">
        <v>9.0749999999999993</v>
      </c>
      <c r="R4117" s="6">
        <v>8.9870000000000001</v>
      </c>
      <c r="S4117" s="6">
        <v>0</v>
      </c>
      <c r="T4117" s="6">
        <f>R4117-S4117</f>
        <v>8.9870000000000001</v>
      </c>
      <c r="U4117" s="6">
        <v>9.0389999999999997</v>
      </c>
      <c r="V4117" s="6">
        <f>U4117-S4117</f>
        <v>9.0389999999999997</v>
      </c>
      <c r="W4117" s="6">
        <f>100 - (1 - (((U4117-T4117)/U4117)+(S4117/T4117)))*100</f>
        <v>0.57528487664563954</v>
      </c>
      <c r="X4117" s="13">
        <v>9.8420000000000005</v>
      </c>
      <c r="Y4117" s="13">
        <f>(X4117-U4117)/U4117*100</f>
        <v>8.8837260758933603</v>
      </c>
      <c r="Z4117" s="14">
        <f>IF(W4117&gt;10,"NA",Y4117)</f>
        <v>8.8837260758933603</v>
      </c>
    </row>
    <row r="4118" spans="1:26" ht="19" x14ac:dyDescent="0.25">
      <c r="A4118" s="23">
        <v>4117</v>
      </c>
      <c r="B4118" s="5" t="s">
        <v>25</v>
      </c>
      <c r="C4118" s="3" t="s">
        <v>7</v>
      </c>
      <c r="D4118" s="3" t="s">
        <v>7</v>
      </c>
      <c r="E4118" s="3" t="s">
        <v>47</v>
      </c>
      <c r="F4118" s="3" t="s">
        <v>21</v>
      </c>
      <c r="G4118" s="3">
        <v>9</v>
      </c>
      <c r="H4118" s="3" t="s">
        <v>9</v>
      </c>
      <c r="I4118" s="3" t="s">
        <v>56</v>
      </c>
      <c r="J4118" s="3">
        <v>365</v>
      </c>
      <c r="K4118" s="3">
        <v>39</v>
      </c>
      <c r="L4118" s="3">
        <v>0</v>
      </c>
      <c r="M4118" s="4">
        <f>PI()*(K4118/2)^2/1000+PI()*(L4118/2)^2/1000</f>
        <v>1.1945906065275187</v>
      </c>
      <c r="N4118" s="33">
        <v>0</v>
      </c>
      <c r="O4118" s="3">
        <v>2</v>
      </c>
      <c r="P4118" s="6">
        <v>4.0949999999999998</v>
      </c>
      <c r="Q4118" s="6">
        <v>12.269</v>
      </c>
      <c r="R4118" s="6">
        <v>12.202999999999999</v>
      </c>
      <c r="S4118" s="6">
        <v>0</v>
      </c>
      <c r="T4118" s="6">
        <f>R4118-S4118</f>
        <v>12.202999999999999</v>
      </c>
      <c r="U4118" s="6">
        <v>12.321</v>
      </c>
      <c r="V4118" s="6">
        <f>U4118-S4118</f>
        <v>12.321</v>
      </c>
      <c r="W4118" s="6">
        <f>100 - (1 - (((U4118-T4118)/U4118)+(S4118/T4118)))*100</f>
        <v>0.95771447122798747</v>
      </c>
      <c r="X4118" s="13">
        <v>13.254</v>
      </c>
      <c r="Y4118" s="13">
        <f>(X4118-U4118)/U4118*100</f>
        <v>7.5724373021670299</v>
      </c>
      <c r="Z4118" s="14">
        <f>IF(W4118&gt;10,"NA",Y4118)</f>
        <v>7.5724373021670299</v>
      </c>
    </row>
    <row r="4119" spans="1:26" ht="19" x14ac:dyDescent="0.25">
      <c r="A4119" s="23">
        <v>4118</v>
      </c>
      <c r="B4119" s="5" t="s">
        <v>25</v>
      </c>
      <c r="C4119" s="3" t="s">
        <v>7</v>
      </c>
      <c r="D4119" s="3" t="s">
        <v>7</v>
      </c>
      <c r="E4119" s="3" t="s">
        <v>47</v>
      </c>
      <c r="F4119" s="3" t="s">
        <v>21</v>
      </c>
      <c r="G4119" s="3">
        <v>9</v>
      </c>
      <c r="H4119" s="3" t="s">
        <v>9</v>
      </c>
      <c r="I4119" s="3" t="s">
        <v>56</v>
      </c>
      <c r="J4119" s="3">
        <v>365</v>
      </c>
      <c r="K4119" s="3">
        <v>39</v>
      </c>
      <c r="L4119" s="3">
        <v>0</v>
      </c>
      <c r="M4119" s="4">
        <f>PI()*(K4119/2)^2/1000+PI()*(L4119/2)^2/1000</f>
        <v>1.1945906065275187</v>
      </c>
      <c r="N4119" s="33">
        <v>0</v>
      </c>
      <c r="O4119" s="3">
        <v>3</v>
      </c>
      <c r="P4119" s="6">
        <v>2.6720000000000002</v>
      </c>
      <c r="Q4119" s="6">
        <v>6.7690000000000001</v>
      </c>
      <c r="R4119" s="6">
        <v>6.7690000000000001</v>
      </c>
      <c r="S4119" s="6">
        <v>0</v>
      </c>
      <c r="T4119" s="6">
        <f>R4119-S4119</f>
        <v>6.7690000000000001</v>
      </c>
      <c r="U4119" s="6">
        <v>6.7690000000000001</v>
      </c>
      <c r="V4119" s="6">
        <f>U4119-S4119</f>
        <v>6.7690000000000001</v>
      </c>
      <c r="W4119" s="6">
        <f>100 - (1 - (((U4119-T4119)/U4119)+(S4119/T4119)))*100</f>
        <v>0</v>
      </c>
      <c r="X4119" s="13">
        <v>7.4009999999999998</v>
      </c>
      <c r="Y4119" s="13">
        <f>(X4119-U4119)/U4119*100</f>
        <v>9.3366819323385979</v>
      </c>
      <c r="Z4119" s="14">
        <f>IF(W4119&gt;10,"NA",Y4119)</f>
        <v>9.3366819323385979</v>
      </c>
    </row>
    <row r="4120" spans="1:26" ht="19" x14ac:dyDescent="0.25">
      <c r="A4120" s="23">
        <v>4119</v>
      </c>
      <c r="B4120" s="5" t="s">
        <v>25</v>
      </c>
      <c r="C4120" s="3" t="s">
        <v>7</v>
      </c>
      <c r="D4120" s="3" t="s">
        <v>7</v>
      </c>
      <c r="E4120" s="3" t="s">
        <v>47</v>
      </c>
      <c r="F4120" s="3" t="s">
        <v>21</v>
      </c>
      <c r="G4120" s="3">
        <v>9</v>
      </c>
      <c r="H4120" s="3" t="s">
        <v>9</v>
      </c>
      <c r="I4120" s="3" t="s">
        <v>56</v>
      </c>
      <c r="J4120" s="3">
        <v>365</v>
      </c>
      <c r="K4120" s="3">
        <v>39</v>
      </c>
      <c r="L4120" s="3">
        <v>0</v>
      </c>
      <c r="M4120" s="4">
        <f>PI()*(K4120/2)^2/1000+PI()*(L4120/2)^2/1000</f>
        <v>1.1945906065275187</v>
      </c>
      <c r="N4120" s="33">
        <v>0</v>
      </c>
      <c r="O4120" s="3">
        <v>4</v>
      </c>
      <c r="P4120" s="6">
        <v>3.7549999999999999</v>
      </c>
      <c r="Q4120" s="6">
        <v>12.013</v>
      </c>
      <c r="R4120" s="6">
        <v>11.938000000000001</v>
      </c>
      <c r="S4120" s="6">
        <v>0</v>
      </c>
      <c r="T4120" s="6">
        <f>R4120-S4120</f>
        <v>11.938000000000001</v>
      </c>
      <c r="U4120" s="6">
        <v>11.938000000000001</v>
      </c>
      <c r="V4120" s="6">
        <f>U4120-S4120</f>
        <v>11.938000000000001</v>
      </c>
      <c r="W4120" s="6">
        <f>100 - (1 - (((U4120-T4120)/U4120)+(S4120/T4120)))*100</f>
        <v>0</v>
      </c>
      <c r="X4120" s="13">
        <v>12.939</v>
      </c>
      <c r="Y4120" s="13">
        <f>(X4120-U4120)/U4120*100</f>
        <v>8.3849891104037475</v>
      </c>
      <c r="Z4120" s="14">
        <f>IF(W4120&gt;10,"NA",Y4120)</f>
        <v>8.3849891104037475</v>
      </c>
    </row>
    <row r="4121" spans="1:26" ht="19" x14ac:dyDescent="0.25">
      <c r="A4121" s="23">
        <v>4120</v>
      </c>
      <c r="B4121" s="5" t="s">
        <v>25</v>
      </c>
      <c r="C4121" s="3" t="s">
        <v>7</v>
      </c>
      <c r="D4121" s="3" t="s">
        <v>7</v>
      </c>
      <c r="E4121" s="3" t="s">
        <v>47</v>
      </c>
      <c r="F4121" s="3" t="s">
        <v>21</v>
      </c>
      <c r="G4121" s="3">
        <v>9</v>
      </c>
      <c r="H4121" s="3" t="s">
        <v>9</v>
      </c>
      <c r="I4121" s="3" t="s">
        <v>56</v>
      </c>
      <c r="J4121" s="3">
        <v>365</v>
      </c>
      <c r="K4121" s="3">
        <v>39</v>
      </c>
      <c r="L4121" s="3">
        <v>0</v>
      </c>
      <c r="M4121" s="4">
        <f>PI()*(K4121/2)^2/1000+PI()*(L4121/2)^2/1000</f>
        <v>1.1945906065275187</v>
      </c>
      <c r="N4121" s="33">
        <v>0</v>
      </c>
      <c r="O4121" s="3">
        <v>5</v>
      </c>
      <c r="P4121" s="6">
        <v>3.9449999999999998</v>
      </c>
      <c r="Q4121" s="6">
        <v>8.5</v>
      </c>
      <c r="R4121" s="6">
        <v>8.4060000000000006</v>
      </c>
      <c r="S4121" s="6">
        <v>0</v>
      </c>
      <c r="T4121" s="6">
        <f>R4121-S4121</f>
        <v>8.4060000000000006</v>
      </c>
      <c r="U4121" s="6">
        <v>10.678000000000001</v>
      </c>
      <c r="V4121" s="6">
        <f>U4121-S4121</f>
        <v>10.678000000000001</v>
      </c>
      <c r="W4121" s="6">
        <f>100 - (1 - (((U4121-T4121)/U4121)+(S4121/T4121)))*100</f>
        <v>21.277392770181677</v>
      </c>
      <c r="X4121" s="13">
        <v>11.429</v>
      </c>
      <c r="Y4121" s="13">
        <f>(X4121-U4121)/U4121*100</f>
        <v>7.0331522757070548</v>
      </c>
      <c r="Z4121" s="14" t="str">
        <f>IF(W4121&gt;10,"NA",Y4121)</f>
        <v>NA</v>
      </c>
    </row>
    <row r="4122" spans="1:26" ht="19" x14ac:dyDescent="0.25">
      <c r="A4122" s="23">
        <v>4121</v>
      </c>
      <c r="B4122" s="5" t="s">
        <v>25</v>
      </c>
      <c r="C4122" s="3" t="s">
        <v>7</v>
      </c>
      <c r="D4122" s="3" t="s">
        <v>7</v>
      </c>
      <c r="E4122" s="3" t="s">
        <v>47</v>
      </c>
      <c r="F4122" s="3" t="s">
        <v>21</v>
      </c>
      <c r="G4122" s="3">
        <v>9</v>
      </c>
      <c r="H4122" s="3" t="s">
        <v>17</v>
      </c>
      <c r="I4122" s="3" t="s">
        <v>56</v>
      </c>
      <c r="J4122" s="3">
        <v>365</v>
      </c>
      <c r="K4122" s="3">
        <v>39</v>
      </c>
      <c r="L4122" s="3">
        <v>0</v>
      </c>
      <c r="M4122" s="4">
        <f>PI()*(K4122/2)^2/1000+PI()*(L4122/2)^2/1000</f>
        <v>1.1945906065275187</v>
      </c>
      <c r="N4122" s="33">
        <v>0</v>
      </c>
      <c r="O4122" s="3">
        <v>1</v>
      </c>
      <c r="P4122" s="6">
        <v>4.07</v>
      </c>
      <c r="Q4122" s="6">
        <v>12.651</v>
      </c>
      <c r="R4122" s="6">
        <v>12.547000000000001</v>
      </c>
      <c r="S4122" s="6">
        <v>2.1999999999999999E-2</v>
      </c>
      <c r="T4122" s="6">
        <f>R4122-S4122</f>
        <v>12.525</v>
      </c>
      <c r="U4122" s="6">
        <v>12.659000000000001</v>
      </c>
      <c r="V4122" s="6">
        <f>U4122-S4122</f>
        <v>12.637</v>
      </c>
      <c r="W4122" s="6">
        <f>100 - (1 - (((U4122-T4122)/U4122)+(S4122/T4122)))*100</f>
        <v>1.2341841319336311</v>
      </c>
      <c r="X4122" s="13">
        <v>13.47</v>
      </c>
      <c r="Y4122" s="13">
        <f>(X4122-U4122)/U4122*100</f>
        <v>6.4065092029386204</v>
      </c>
      <c r="Z4122" s="14">
        <f>IF(W4122&gt;10,"NA",Y4122)</f>
        <v>6.4065092029386204</v>
      </c>
    </row>
    <row r="4123" spans="1:26" ht="19" x14ac:dyDescent="0.25">
      <c r="A4123" s="23">
        <v>4122</v>
      </c>
      <c r="B4123" s="5" t="s">
        <v>25</v>
      </c>
      <c r="C4123" s="3" t="s">
        <v>7</v>
      </c>
      <c r="D4123" s="3" t="s">
        <v>7</v>
      </c>
      <c r="E4123" s="3" t="s">
        <v>47</v>
      </c>
      <c r="F4123" s="3" t="s">
        <v>21</v>
      </c>
      <c r="G4123" s="3">
        <v>9</v>
      </c>
      <c r="H4123" s="3" t="s">
        <v>17</v>
      </c>
      <c r="I4123" s="3" t="s">
        <v>56</v>
      </c>
      <c r="J4123" s="3">
        <v>365</v>
      </c>
      <c r="K4123" s="3">
        <v>39</v>
      </c>
      <c r="L4123" s="3">
        <v>0</v>
      </c>
      <c r="M4123" s="4">
        <f>PI()*(K4123/2)^2/1000+PI()*(L4123/2)^2/1000</f>
        <v>1.1945906065275187</v>
      </c>
      <c r="N4123" s="33">
        <v>0</v>
      </c>
      <c r="O4123" s="3">
        <v>2</v>
      </c>
      <c r="P4123" s="6">
        <v>3.0070000000000001</v>
      </c>
      <c r="Q4123" s="6">
        <v>6.3230000000000004</v>
      </c>
      <c r="R4123" s="6">
        <v>6.2530000000000001</v>
      </c>
      <c r="S4123" s="6">
        <v>5.0999999999999997E-2</v>
      </c>
      <c r="T4123" s="6">
        <f>R4123-S4123</f>
        <v>6.202</v>
      </c>
      <c r="U4123" s="6">
        <v>6.5229999999999997</v>
      </c>
      <c r="V4123" s="6">
        <f>U4123-S4123</f>
        <v>6.4719999999999995</v>
      </c>
      <c r="W4123" s="6">
        <f>100 - (1 - (((U4123-T4123)/U4123)+(S4123/T4123)))*100</f>
        <v>5.7433639794059843</v>
      </c>
      <c r="X4123" s="13">
        <v>6.9669999999999996</v>
      </c>
      <c r="Y4123" s="13">
        <f>(X4123-U4123)/U4123*100</f>
        <v>6.8066840410853899</v>
      </c>
      <c r="Z4123" s="14">
        <f>IF(W4123&gt;10,"NA",Y4123)</f>
        <v>6.8066840410853899</v>
      </c>
    </row>
    <row r="4124" spans="1:26" ht="19" x14ac:dyDescent="0.25">
      <c r="A4124" s="23">
        <v>4123</v>
      </c>
      <c r="B4124" s="5" t="s">
        <v>25</v>
      </c>
      <c r="C4124" s="3" t="s">
        <v>7</v>
      </c>
      <c r="D4124" s="3" t="s">
        <v>7</v>
      </c>
      <c r="E4124" s="3" t="s">
        <v>47</v>
      </c>
      <c r="F4124" s="3" t="s">
        <v>21</v>
      </c>
      <c r="G4124" s="3">
        <v>9</v>
      </c>
      <c r="H4124" s="3" t="s">
        <v>17</v>
      </c>
      <c r="I4124" s="3" t="s">
        <v>56</v>
      </c>
      <c r="J4124" s="3">
        <v>365</v>
      </c>
      <c r="K4124" s="3">
        <v>39</v>
      </c>
      <c r="L4124" s="3">
        <v>0</v>
      </c>
      <c r="M4124" s="4">
        <f>PI()*(K4124/2)^2/1000+PI()*(L4124/2)^2/1000</f>
        <v>1.1945906065275187</v>
      </c>
      <c r="N4124" s="33">
        <v>0</v>
      </c>
      <c r="O4124" s="3">
        <v>3</v>
      </c>
      <c r="P4124" s="6">
        <v>2.9060000000000001</v>
      </c>
      <c r="Q4124" s="6">
        <v>6.3620000000000001</v>
      </c>
      <c r="R4124" s="6">
        <v>6.3040000000000003</v>
      </c>
      <c r="S4124" s="6">
        <v>0.1</v>
      </c>
      <c r="T4124" s="6">
        <f>R4124-S4124</f>
        <v>6.2040000000000006</v>
      </c>
      <c r="U4124" s="6">
        <v>6.3040000000000003</v>
      </c>
      <c r="V4124" s="6">
        <f>U4124-S4124</f>
        <v>6.2040000000000006</v>
      </c>
      <c r="W4124" s="6">
        <f>100 - (1 - (((U4124-T4124)/U4124)+(S4124/T4124)))*100</f>
        <v>3.1981577302346125</v>
      </c>
      <c r="X4124" s="13">
        <v>6.8639999999999999</v>
      </c>
      <c r="Y4124" s="13">
        <f>(X4124-U4124)/U4124*100</f>
        <v>8.8832487309644605</v>
      </c>
      <c r="Z4124" s="14">
        <f>IF(W4124&gt;10,"NA",Y4124)</f>
        <v>8.8832487309644605</v>
      </c>
    </row>
    <row r="4125" spans="1:26" ht="19" x14ac:dyDescent="0.25">
      <c r="A4125" s="23">
        <v>4124</v>
      </c>
      <c r="B4125" s="5" t="s">
        <v>25</v>
      </c>
      <c r="C4125" s="3" t="s">
        <v>7</v>
      </c>
      <c r="D4125" s="3" t="s">
        <v>7</v>
      </c>
      <c r="E4125" s="3" t="s">
        <v>47</v>
      </c>
      <c r="F4125" s="3" t="s">
        <v>21</v>
      </c>
      <c r="G4125" s="3">
        <v>9</v>
      </c>
      <c r="H4125" s="3" t="s">
        <v>17</v>
      </c>
      <c r="I4125" s="3" t="s">
        <v>56</v>
      </c>
      <c r="J4125" s="3">
        <v>365</v>
      </c>
      <c r="K4125" s="3">
        <v>39</v>
      </c>
      <c r="L4125" s="3">
        <v>0</v>
      </c>
      <c r="M4125" s="4">
        <f>PI()*(K4125/2)^2/1000+PI()*(L4125/2)^2/1000</f>
        <v>1.1945906065275187</v>
      </c>
      <c r="N4125" s="33">
        <v>1</v>
      </c>
      <c r="O4125" s="3">
        <v>4</v>
      </c>
      <c r="P4125" s="6">
        <v>4.6989999999999998</v>
      </c>
      <c r="Q4125" s="6">
        <v>18.175999999999998</v>
      </c>
      <c r="R4125" s="6">
        <v>18.061</v>
      </c>
      <c r="S4125" s="6">
        <v>8.0000000000000002E-3</v>
      </c>
      <c r="T4125" s="6">
        <f>R4125-S4125</f>
        <v>18.053000000000001</v>
      </c>
      <c r="U4125" s="6">
        <v>18.061</v>
      </c>
      <c r="V4125" s="6">
        <f>U4125-S4125</f>
        <v>18.053000000000001</v>
      </c>
      <c r="W4125" s="6">
        <f>100 - (1 - (((U4125-T4125)/U4125)+(S4125/T4125)))*100</f>
        <v>8.8608300299839016E-2</v>
      </c>
      <c r="X4125" s="13">
        <v>19.006</v>
      </c>
      <c r="Y4125" s="13">
        <f>(X4125-U4125)/U4125*100</f>
        <v>5.2322684236753245</v>
      </c>
      <c r="Z4125" s="14">
        <f>IF(W4125&gt;10,"NA",Y4125)</f>
        <v>5.2322684236753245</v>
      </c>
    </row>
    <row r="4126" spans="1:26" ht="19" x14ac:dyDescent="0.25">
      <c r="A4126" s="23">
        <v>4125</v>
      </c>
      <c r="B4126" s="5" t="s">
        <v>25</v>
      </c>
      <c r="C4126" s="3" t="s">
        <v>7</v>
      </c>
      <c r="D4126" s="3" t="s">
        <v>7</v>
      </c>
      <c r="E4126" s="3" t="s">
        <v>47</v>
      </c>
      <c r="F4126" s="3" t="s">
        <v>21</v>
      </c>
      <c r="G4126" s="3">
        <v>9</v>
      </c>
      <c r="H4126" s="3" t="s">
        <v>17</v>
      </c>
      <c r="I4126" s="3" t="s">
        <v>56</v>
      </c>
      <c r="J4126" s="3">
        <v>365</v>
      </c>
      <c r="K4126" s="3">
        <v>39</v>
      </c>
      <c r="L4126" s="3">
        <v>0</v>
      </c>
      <c r="M4126" s="4">
        <f>PI()*(K4126/2)^2/1000+PI()*(L4126/2)^2/1000</f>
        <v>1.1945906065275187</v>
      </c>
      <c r="N4126" s="33">
        <v>0</v>
      </c>
      <c r="O4126" s="3">
        <v>5</v>
      </c>
      <c r="P4126" s="6">
        <v>4.2249999999999996</v>
      </c>
      <c r="Q4126" s="6">
        <v>11.867000000000001</v>
      </c>
      <c r="R4126" s="6">
        <v>11.867000000000001</v>
      </c>
      <c r="S4126" s="6">
        <v>0</v>
      </c>
      <c r="T4126" s="6">
        <f>R4126-S4126</f>
        <v>11.867000000000001</v>
      </c>
      <c r="U4126" s="6">
        <v>11.882999999999999</v>
      </c>
      <c r="V4126" s="6">
        <f>U4126-S4126</f>
        <v>11.882999999999999</v>
      </c>
      <c r="W4126" s="6">
        <f>100 - (1 - (((U4126-T4126)/U4126)+(S4126/T4126)))*100</f>
        <v>0.13464613313134066</v>
      </c>
      <c r="X4126" s="13">
        <v>12.577</v>
      </c>
      <c r="Y4126" s="13">
        <f>(X4126-U4126)/U4126*100</f>
        <v>5.840276024572927</v>
      </c>
      <c r="Z4126" s="14">
        <f>IF(W4126&gt;10,"NA",Y4126)</f>
        <v>5.840276024572927</v>
      </c>
    </row>
    <row r="4127" spans="1:26" ht="19" x14ac:dyDescent="0.25">
      <c r="A4127" s="23">
        <v>4126</v>
      </c>
      <c r="B4127" s="5" t="s">
        <v>0</v>
      </c>
      <c r="C4127" s="3" t="s">
        <v>22</v>
      </c>
      <c r="D4127" s="3" t="s">
        <v>22</v>
      </c>
      <c r="E4127" s="3" t="s">
        <v>47</v>
      </c>
      <c r="F4127" s="3" t="s">
        <v>21</v>
      </c>
      <c r="G4127" s="3">
        <v>11</v>
      </c>
      <c r="H4127" s="3" t="s">
        <v>9</v>
      </c>
      <c r="I4127" s="3" t="s">
        <v>13</v>
      </c>
      <c r="J4127" s="3">
        <v>47</v>
      </c>
      <c r="K4127" s="3">
        <v>159</v>
      </c>
      <c r="L4127" s="3">
        <v>0</v>
      </c>
      <c r="M4127" s="4">
        <f>PI()*(K4127/2)^2/1000+PI()*(L4127/2)^2/1000</f>
        <v>19.855650968850888</v>
      </c>
      <c r="N4127" s="33">
        <v>0</v>
      </c>
      <c r="O4127" s="3">
        <v>1</v>
      </c>
      <c r="P4127" s="6">
        <v>5.601</v>
      </c>
      <c r="Q4127" s="6">
        <v>18</v>
      </c>
      <c r="R4127" s="6">
        <v>17.878</v>
      </c>
      <c r="S4127" s="6">
        <v>0</v>
      </c>
      <c r="T4127" s="6">
        <f>R4127-S4127</f>
        <v>17.878</v>
      </c>
      <c r="U4127" s="13">
        <v>17.931999999999999</v>
      </c>
      <c r="V4127" s="6">
        <f>U4127-S4127</f>
        <v>17.931999999999999</v>
      </c>
      <c r="W4127" s="6">
        <f>100 - (1 - (((U4127-T4127)/U4127)+(S4127/T4127)))*100</f>
        <v>0.3011376310506364</v>
      </c>
      <c r="X4127" s="23">
        <v>18.523</v>
      </c>
      <c r="Y4127" s="13">
        <f>(X4127-U4127)/U4127*100</f>
        <v>3.2957840731652976</v>
      </c>
      <c r="Z4127" s="14">
        <f>IF(W4127&gt;10,"NA",Y4127)</f>
        <v>3.2957840731652976</v>
      </c>
    </row>
    <row r="4128" spans="1:26" ht="19" x14ac:dyDescent="0.25">
      <c r="A4128" s="23">
        <v>4127</v>
      </c>
      <c r="B4128" s="5" t="s">
        <v>0</v>
      </c>
      <c r="C4128" s="3" t="s">
        <v>22</v>
      </c>
      <c r="D4128" s="3" t="s">
        <v>22</v>
      </c>
      <c r="E4128" s="3" t="s">
        <v>47</v>
      </c>
      <c r="F4128" s="3" t="s">
        <v>21</v>
      </c>
      <c r="G4128" s="3">
        <v>11</v>
      </c>
      <c r="H4128" s="3" t="s">
        <v>9</v>
      </c>
      <c r="I4128" s="3" t="s">
        <v>13</v>
      </c>
      <c r="J4128" s="3">
        <v>47</v>
      </c>
      <c r="K4128" s="3">
        <v>159</v>
      </c>
      <c r="L4128" s="3">
        <v>0</v>
      </c>
      <c r="M4128" s="4">
        <f>PI()*(K4128/2)^2/1000+PI()*(L4128/2)^2/1000</f>
        <v>19.855650968850888</v>
      </c>
      <c r="N4128" s="33">
        <v>0</v>
      </c>
      <c r="O4128" s="3">
        <v>2</v>
      </c>
      <c r="P4128" s="6">
        <v>4.0090000000000003</v>
      </c>
      <c r="Q4128" s="6">
        <v>6.8159999999999998</v>
      </c>
      <c r="R4128" s="6">
        <v>6.7030000000000003</v>
      </c>
      <c r="S4128" s="6">
        <v>0</v>
      </c>
      <c r="T4128" s="6">
        <f>R4128-S4128</f>
        <v>6.7030000000000003</v>
      </c>
      <c r="U4128" s="13">
        <v>7.1479999999999997</v>
      </c>
      <c r="V4128" s="6">
        <f>U4128-S4128</f>
        <v>7.1479999999999997</v>
      </c>
      <c r="W4128" s="6">
        <f>100 - (1 - (((U4128-T4128)/U4128)+(S4128/T4128)))*100</f>
        <v>6.225517627308335</v>
      </c>
      <c r="X4128" s="23">
        <v>7.3369999999999997</v>
      </c>
      <c r="Y4128" s="13">
        <f>(X4128-U4128)/U4128*100</f>
        <v>2.6440962506994974</v>
      </c>
      <c r="Z4128" s="14">
        <f>IF(W4128&gt;10,"NA",Y4128)</f>
        <v>2.6440962506994974</v>
      </c>
    </row>
    <row r="4129" spans="1:26" ht="19" x14ac:dyDescent="0.25">
      <c r="A4129" s="23">
        <v>4128</v>
      </c>
      <c r="B4129" s="5" t="s">
        <v>0</v>
      </c>
      <c r="C4129" s="3" t="s">
        <v>22</v>
      </c>
      <c r="D4129" s="3" t="s">
        <v>22</v>
      </c>
      <c r="E4129" s="3" t="s">
        <v>47</v>
      </c>
      <c r="F4129" s="3" t="s">
        <v>21</v>
      </c>
      <c r="G4129" s="3">
        <v>11</v>
      </c>
      <c r="H4129" s="3" t="s">
        <v>9</v>
      </c>
      <c r="I4129" s="3" t="s">
        <v>13</v>
      </c>
      <c r="J4129" s="3">
        <v>47</v>
      </c>
      <c r="K4129" s="3">
        <v>159</v>
      </c>
      <c r="L4129" s="3">
        <v>0</v>
      </c>
      <c r="M4129" s="4">
        <f>PI()*(K4129/2)^2/1000+PI()*(L4129/2)^2/1000</f>
        <v>19.855650968850888</v>
      </c>
      <c r="N4129" s="33">
        <v>0</v>
      </c>
      <c r="O4129" s="3">
        <v>3</v>
      </c>
      <c r="P4129" s="6">
        <v>2.3719999999999999</v>
      </c>
      <c r="Q4129" s="6">
        <v>3.6480000000000001</v>
      </c>
      <c r="R4129" s="6">
        <v>3.6469999999999998</v>
      </c>
      <c r="S4129" s="6">
        <v>0</v>
      </c>
      <c r="T4129" s="6">
        <f>R4129-S4129</f>
        <v>3.6469999999999998</v>
      </c>
      <c r="U4129" s="13">
        <v>3.6819999999999999</v>
      </c>
      <c r="V4129" s="6">
        <f>U4129-S4129</f>
        <v>3.6819999999999999</v>
      </c>
      <c r="W4129" s="6">
        <f>100 - (1 - (((U4129-T4129)/U4129)+(S4129/T4129)))*100</f>
        <v>0.95057034220532444</v>
      </c>
      <c r="X4129" s="23">
        <v>3.77</v>
      </c>
      <c r="Y4129" s="13">
        <f>(X4129-U4129)/U4129*100</f>
        <v>2.390005431830529</v>
      </c>
      <c r="Z4129" s="14">
        <f>IF(W4129&gt;10,"NA",Y4129)</f>
        <v>2.390005431830529</v>
      </c>
    </row>
    <row r="4130" spans="1:26" ht="19" x14ac:dyDescent="0.25">
      <c r="A4130" s="23">
        <v>4129</v>
      </c>
      <c r="B4130" s="5" t="s">
        <v>0</v>
      </c>
      <c r="C4130" s="3" t="s">
        <v>22</v>
      </c>
      <c r="D4130" s="3" t="s">
        <v>22</v>
      </c>
      <c r="E4130" s="3" t="s">
        <v>47</v>
      </c>
      <c r="F4130" s="3" t="s">
        <v>21</v>
      </c>
      <c r="G4130" s="3">
        <v>11</v>
      </c>
      <c r="H4130" s="3" t="s">
        <v>9</v>
      </c>
      <c r="I4130" s="3" t="s">
        <v>13</v>
      </c>
      <c r="J4130" s="3">
        <v>47</v>
      </c>
      <c r="K4130" s="3">
        <v>159</v>
      </c>
      <c r="L4130" s="3">
        <v>0</v>
      </c>
      <c r="M4130" s="4">
        <f>PI()*(K4130/2)^2/1000+PI()*(L4130/2)^2/1000</f>
        <v>19.855650968850888</v>
      </c>
      <c r="N4130" s="33">
        <v>0</v>
      </c>
      <c r="O4130" s="3">
        <v>4</v>
      </c>
      <c r="P4130" s="6">
        <v>3.036</v>
      </c>
      <c r="Q4130" s="6">
        <v>5.1769999999999996</v>
      </c>
      <c r="R4130" s="6">
        <v>5.0369999999999999</v>
      </c>
      <c r="S4130" s="6">
        <v>0</v>
      </c>
      <c r="T4130" s="6">
        <f>R4130-S4130</f>
        <v>5.0369999999999999</v>
      </c>
      <c r="U4130" s="13">
        <v>5.5549999999999997</v>
      </c>
      <c r="V4130" s="6">
        <f>U4130-S4130</f>
        <v>5.5549999999999997</v>
      </c>
      <c r="W4130" s="6">
        <f>100 - (1 - (((U4130-T4130)/U4130)+(S4130/T4130)))*100</f>
        <v>9.3249324932493209</v>
      </c>
      <c r="X4130" s="23">
        <v>5.7949999999999999</v>
      </c>
      <c r="Y4130" s="13">
        <f>(X4130-U4130)/U4130*100</f>
        <v>4.3204320432043248</v>
      </c>
      <c r="Z4130" s="14">
        <f>IF(W4130&gt;10,"NA",Y4130)</f>
        <v>4.3204320432043248</v>
      </c>
    </row>
    <row r="4131" spans="1:26" ht="19" x14ac:dyDescent="0.25">
      <c r="A4131" s="23">
        <v>4130</v>
      </c>
      <c r="B4131" s="5" t="s">
        <v>0</v>
      </c>
      <c r="C4131" s="3" t="s">
        <v>22</v>
      </c>
      <c r="D4131" s="3" t="s">
        <v>22</v>
      </c>
      <c r="E4131" s="3" t="s">
        <v>47</v>
      </c>
      <c r="F4131" s="3" t="s">
        <v>21</v>
      </c>
      <c r="G4131" s="3">
        <v>11</v>
      </c>
      <c r="H4131" s="3" t="s">
        <v>9</v>
      </c>
      <c r="I4131" s="3" t="s">
        <v>13</v>
      </c>
      <c r="J4131" s="3">
        <v>47</v>
      </c>
      <c r="K4131" s="3">
        <v>159</v>
      </c>
      <c r="L4131" s="3">
        <v>0</v>
      </c>
      <c r="M4131" s="4">
        <f>PI()*(K4131/2)^2/1000+PI()*(L4131/2)^2/1000</f>
        <v>19.855650968850888</v>
      </c>
      <c r="N4131" s="33">
        <v>0</v>
      </c>
      <c r="O4131" s="3">
        <v>5</v>
      </c>
      <c r="P4131" s="6">
        <v>6.016</v>
      </c>
      <c r="Q4131" s="6">
        <v>14.284000000000001</v>
      </c>
      <c r="R4131" s="6">
        <v>14.093999999999999</v>
      </c>
      <c r="S4131" s="6">
        <v>0.01</v>
      </c>
      <c r="T4131" s="6">
        <f>R4131-S4131</f>
        <v>14.084</v>
      </c>
      <c r="U4131" s="13">
        <v>14.166</v>
      </c>
      <c r="V4131" s="6">
        <f>U4131-S4131</f>
        <v>14.156000000000001</v>
      </c>
      <c r="W4131" s="6">
        <f>100 - (1 - (((U4131-T4131)/U4131)+(S4131/T4131)))*100</f>
        <v>0.64985332553999342</v>
      </c>
      <c r="X4131" s="23">
        <v>14.64</v>
      </c>
      <c r="Y4131" s="13">
        <f>(X4131-U4131)/U4131*100</f>
        <v>3.3460398136382898</v>
      </c>
      <c r="Z4131" s="14">
        <f>IF(W4131&gt;10,"NA",Y4131)</f>
        <v>3.3460398136382898</v>
      </c>
    </row>
    <row r="4132" spans="1:26" ht="19" x14ac:dyDescent="0.25">
      <c r="A4132" s="23">
        <v>4131</v>
      </c>
      <c r="B4132" s="5" t="s">
        <v>0</v>
      </c>
      <c r="C4132" s="3" t="s">
        <v>22</v>
      </c>
      <c r="D4132" s="3" t="s">
        <v>22</v>
      </c>
      <c r="E4132" s="3" t="s">
        <v>47</v>
      </c>
      <c r="F4132" s="3" t="s">
        <v>21</v>
      </c>
      <c r="G4132" s="3">
        <v>11</v>
      </c>
      <c r="H4132" s="3" t="s">
        <v>9</v>
      </c>
      <c r="I4132" s="3" t="s">
        <v>13</v>
      </c>
      <c r="J4132" s="3">
        <v>47</v>
      </c>
      <c r="K4132" s="3">
        <v>159</v>
      </c>
      <c r="L4132" s="3">
        <v>0</v>
      </c>
      <c r="M4132" s="4">
        <f>PI()*(K4132/2)^2/1000+PI()*(L4132/2)^2/1000</f>
        <v>19.855650968850888</v>
      </c>
      <c r="N4132" s="33">
        <v>0</v>
      </c>
      <c r="O4132" s="3">
        <v>6</v>
      </c>
      <c r="P4132" s="6">
        <v>5.4420000000000002</v>
      </c>
      <c r="Q4132" s="6">
        <v>14.371</v>
      </c>
      <c r="R4132" s="6">
        <v>14.183999999999999</v>
      </c>
      <c r="S4132" s="6">
        <v>0</v>
      </c>
      <c r="T4132" s="6">
        <f>R4132-S4132</f>
        <v>14.183999999999999</v>
      </c>
      <c r="U4132" s="13">
        <v>14.183999999999999</v>
      </c>
      <c r="V4132" s="6">
        <f>U4132-S4132</f>
        <v>14.183999999999999</v>
      </c>
      <c r="W4132" s="6">
        <f>100 - (1 - (((U4132-T4132)/U4132)+(S4132/T4132)))*100</f>
        <v>0</v>
      </c>
      <c r="X4132" s="23">
        <v>14.727</v>
      </c>
      <c r="Y4132" s="13">
        <f>(X4132-U4132)/U4132*100</f>
        <v>3.8282571912013612</v>
      </c>
      <c r="Z4132" s="14">
        <f>IF(W4132&gt;10,"NA",Y4132)</f>
        <v>3.8282571912013612</v>
      </c>
    </row>
    <row r="4133" spans="1:26" ht="19" x14ac:dyDescent="0.25">
      <c r="A4133" s="23">
        <v>4132</v>
      </c>
      <c r="B4133" s="5" t="s">
        <v>0</v>
      </c>
      <c r="C4133" s="3" t="s">
        <v>22</v>
      </c>
      <c r="D4133" s="3" t="s">
        <v>22</v>
      </c>
      <c r="E4133" s="3" t="s">
        <v>47</v>
      </c>
      <c r="F4133" s="3" t="s">
        <v>21</v>
      </c>
      <c r="G4133" s="3">
        <v>11</v>
      </c>
      <c r="H4133" s="3" t="s">
        <v>9</v>
      </c>
      <c r="I4133" s="3" t="s">
        <v>13</v>
      </c>
      <c r="J4133" s="3">
        <v>47</v>
      </c>
      <c r="K4133" s="3">
        <v>159</v>
      </c>
      <c r="L4133" s="3">
        <v>0</v>
      </c>
      <c r="M4133" s="4">
        <f>PI()*(K4133/2)^2/1000+PI()*(L4133/2)^2/1000</f>
        <v>19.855650968850888</v>
      </c>
      <c r="N4133" s="33">
        <v>0</v>
      </c>
      <c r="O4133" s="3">
        <v>7</v>
      </c>
      <c r="P4133" s="6">
        <v>6.1509999999999998</v>
      </c>
      <c r="Q4133" s="6">
        <v>20.343</v>
      </c>
      <c r="R4133" s="6">
        <v>20.167999999999999</v>
      </c>
      <c r="S4133" s="6">
        <v>0</v>
      </c>
      <c r="T4133" s="6">
        <f>R4133-S4133</f>
        <v>20.167999999999999</v>
      </c>
      <c r="U4133" s="13">
        <v>20.167999999999999</v>
      </c>
      <c r="V4133" s="6">
        <f>U4133-S4133</f>
        <v>20.167999999999999</v>
      </c>
      <c r="W4133" s="6">
        <f>100 - (1 - (((U4133-T4133)/U4133)+(S4133/T4133)))*100</f>
        <v>0</v>
      </c>
      <c r="X4133" s="23">
        <v>20.803000000000001</v>
      </c>
      <c r="Y4133" s="13">
        <f>(X4133-U4133)/U4133*100</f>
        <v>3.1485521618405476</v>
      </c>
      <c r="Z4133" s="14">
        <f>IF(W4133&gt;10,"NA",Y4133)</f>
        <v>3.1485521618405476</v>
      </c>
    </row>
    <row r="4134" spans="1:26" ht="19" x14ac:dyDescent="0.25">
      <c r="A4134" s="23">
        <v>4133</v>
      </c>
      <c r="B4134" s="5" t="s">
        <v>0</v>
      </c>
      <c r="C4134" s="3" t="s">
        <v>22</v>
      </c>
      <c r="D4134" s="3" t="s">
        <v>22</v>
      </c>
      <c r="E4134" s="3" t="s">
        <v>47</v>
      </c>
      <c r="F4134" s="3" t="s">
        <v>21</v>
      </c>
      <c r="G4134" s="3">
        <v>11</v>
      </c>
      <c r="H4134" s="3" t="s">
        <v>9</v>
      </c>
      <c r="I4134" s="3" t="s">
        <v>13</v>
      </c>
      <c r="J4134" s="3">
        <v>47</v>
      </c>
      <c r="K4134" s="3">
        <v>159</v>
      </c>
      <c r="L4134" s="3">
        <v>0</v>
      </c>
      <c r="M4134" s="4">
        <f>PI()*(K4134/2)^2/1000+PI()*(L4134/2)^2/1000</f>
        <v>19.855650968850888</v>
      </c>
      <c r="N4134" s="33">
        <v>0</v>
      </c>
      <c r="O4134" s="3">
        <v>8</v>
      </c>
      <c r="P4134" s="6">
        <v>4.8680000000000003</v>
      </c>
      <c r="Q4134" s="6">
        <v>10.683999999999999</v>
      </c>
      <c r="R4134" s="6">
        <v>10.54</v>
      </c>
      <c r="S4134" s="6">
        <v>0</v>
      </c>
      <c r="T4134" s="6">
        <f>R4134-S4134</f>
        <v>10.54</v>
      </c>
      <c r="U4134" s="13">
        <v>10.54</v>
      </c>
      <c r="V4134" s="6">
        <f>U4134-S4134</f>
        <v>10.54</v>
      </c>
      <c r="W4134" s="6">
        <f>100 - (1 - (((U4134-T4134)/U4134)+(S4134/T4134)))*100</f>
        <v>0</v>
      </c>
      <c r="X4134" s="23">
        <v>10.86</v>
      </c>
      <c r="Y4134" s="13">
        <f>(X4134-U4134)/U4134*100</f>
        <v>3.036053130929794</v>
      </c>
      <c r="Z4134" s="14">
        <f>IF(W4134&gt;10,"NA",Y4134)</f>
        <v>3.036053130929794</v>
      </c>
    </row>
    <row r="4135" spans="1:26" ht="19" x14ac:dyDescent="0.25">
      <c r="A4135" s="23">
        <v>4134</v>
      </c>
      <c r="B4135" s="5" t="s">
        <v>0</v>
      </c>
      <c r="C4135" s="3" t="s">
        <v>22</v>
      </c>
      <c r="D4135" s="3" t="s">
        <v>22</v>
      </c>
      <c r="E4135" s="3" t="s">
        <v>47</v>
      </c>
      <c r="F4135" s="3" t="s">
        <v>21</v>
      </c>
      <c r="G4135" s="3">
        <v>11</v>
      </c>
      <c r="H4135" s="3" t="s">
        <v>9</v>
      </c>
      <c r="I4135" s="3" t="s">
        <v>13</v>
      </c>
      <c r="J4135" s="3">
        <v>47</v>
      </c>
      <c r="K4135" s="3">
        <v>159</v>
      </c>
      <c r="L4135" s="3">
        <v>0</v>
      </c>
      <c r="M4135" s="4">
        <f>PI()*(K4135/2)^2/1000+PI()*(L4135/2)^2/1000</f>
        <v>19.855650968850888</v>
      </c>
      <c r="N4135" s="33">
        <v>0</v>
      </c>
      <c r="O4135" s="3">
        <v>9</v>
      </c>
      <c r="P4135" s="6">
        <v>4.8410000000000002</v>
      </c>
      <c r="Q4135" s="6">
        <v>10.977</v>
      </c>
      <c r="R4135" s="6">
        <v>10.791</v>
      </c>
      <c r="S4135" s="6">
        <v>0</v>
      </c>
      <c r="T4135" s="6">
        <f>R4135-S4135</f>
        <v>10.791</v>
      </c>
      <c r="U4135" s="13">
        <v>10.839</v>
      </c>
      <c r="V4135" s="6">
        <f>U4135-S4135</f>
        <v>10.839</v>
      </c>
      <c r="W4135" s="6">
        <f>100 - (1 - (((U4135-T4135)/U4135)+(S4135/T4135)))*100</f>
        <v>0.44284528092997277</v>
      </c>
      <c r="X4135" s="23">
        <v>11.473000000000001</v>
      </c>
      <c r="Y4135" s="13">
        <f>(X4135-U4135)/U4135*100</f>
        <v>5.8492480856167575</v>
      </c>
      <c r="Z4135" s="14">
        <f>IF(W4135&gt;10,"NA",Y4135)</f>
        <v>5.8492480856167575</v>
      </c>
    </row>
    <row r="4136" spans="1:26" ht="19" x14ac:dyDescent="0.25">
      <c r="A4136" s="23">
        <v>4135</v>
      </c>
      <c r="B4136" s="5" t="s">
        <v>0</v>
      </c>
      <c r="C4136" s="3" t="s">
        <v>22</v>
      </c>
      <c r="D4136" s="3" t="s">
        <v>22</v>
      </c>
      <c r="E4136" s="3" t="s">
        <v>47</v>
      </c>
      <c r="F4136" s="3" t="s">
        <v>21</v>
      </c>
      <c r="G4136" s="3">
        <v>11</v>
      </c>
      <c r="H4136" s="3" t="s">
        <v>9</v>
      </c>
      <c r="I4136" s="3" t="s">
        <v>13</v>
      </c>
      <c r="J4136" s="3">
        <v>47</v>
      </c>
      <c r="K4136" s="3">
        <v>159</v>
      </c>
      <c r="L4136" s="3">
        <v>0</v>
      </c>
      <c r="M4136" s="4">
        <f>PI()*(K4136/2)^2/1000+PI()*(L4136/2)^2/1000</f>
        <v>19.855650968850888</v>
      </c>
      <c r="N4136" s="33">
        <v>0</v>
      </c>
      <c r="O4136" s="3">
        <v>10</v>
      </c>
      <c r="P4136" s="6">
        <v>6.694</v>
      </c>
      <c r="Q4136" s="6">
        <v>23.209</v>
      </c>
      <c r="R4136" s="6">
        <v>22.95</v>
      </c>
      <c r="S4136" s="6">
        <v>0</v>
      </c>
      <c r="T4136" s="6">
        <f>R4136-S4136</f>
        <v>22.95</v>
      </c>
      <c r="U4136" s="13">
        <v>23.039000000000001</v>
      </c>
      <c r="V4136" s="6">
        <f>U4136-S4136</f>
        <v>23.039000000000001</v>
      </c>
      <c r="W4136" s="6">
        <f>100 - (1 - (((U4136-T4136)/U4136)+(S4136/T4136)))*100</f>
        <v>0.38630148877990678</v>
      </c>
      <c r="X4136" s="23">
        <v>24.039000000000001</v>
      </c>
      <c r="Y4136" s="13">
        <f>(X4136-U4136)/U4136*100</f>
        <v>4.3404661660662356</v>
      </c>
      <c r="Z4136" s="14">
        <f>IF(W4136&gt;10,"NA",Y4136)</f>
        <v>4.3404661660662356</v>
      </c>
    </row>
    <row r="4137" spans="1:26" ht="19" x14ac:dyDescent="0.25">
      <c r="A4137" s="23">
        <v>4136</v>
      </c>
      <c r="B4137" s="5" t="s">
        <v>0</v>
      </c>
      <c r="C4137" s="3" t="s">
        <v>22</v>
      </c>
      <c r="D4137" s="3" t="s">
        <v>22</v>
      </c>
      <c r="E4137" s="3" t="s">
        <v>47</v>
      </c>
      <c r="F4137" s="3" t="s">
        <v>21</v>
      </c>
      <c r="G4137" s="3">
        <v>11</v>
      </c>
      <c r="H4137" s="3" t="s">
        <v>9</v>
      </c>
      <c r="I4137" s="3" t="s">
        <v>13</v>
      </c>
      <c r="J4137" s="3">
        <v>47</v>
      </c>
      <c r="K4137" s="3">
        <v>159</v>
      </c>
      <c r="L4137" s="3">
        <v>0</v>
      </c>
      <c r="M4137" s="4">
        <f>PI()*(K4137/2)^2/1000+PI()*(L4137/2)^2/1000</f>
        <v>19.855650968850888</v>
      </c>
      <c r="N4137" s="33">
        <v>0</v>
      </c>
      <c r="O4137" s="3">
        <v>11</v>
      </c>
      <c r="P4137" s="6">
        <v>4.2359999999999998</v>
      </c>
      <c r="Q4137" s="6">
        <v>5.2709999999999999</v>
      </c>
      <c r="R4137" s="6">
        <v>5.1390000000000002</v>
      </c>
      <c r="S4137" s="6">
        <v>0</v>
      </c>
      <c r="T4137" s="6">
        <f>R4137-S4137</f>
        <v>5.1390000000000002</v>
      </c>
      <c r="U4137" s="13">
        <v>5.2889999999999997</v>
      </c>
      <c r="V4137" s="6">
        <f>U4137-S4137</f>
        <v>5.2889999999999997</v>
      </c>
      <c r="W4137" s="6">
        <f>100 - (1 - (((U4137-T4137)/U4137)+(S4137/T4137)))*100</f>
        <v>2.8360748723766278</v>
      </c>
      <c r="X4137" s="23">
        <v>5.4160000000000004</v>
      </c>
      <c r="Y4137" s="13">
        <f>(X4137-U4137)/U4137*100</f>
        <v>2.4012100586122265</v>
      </c>
      <c r="Z4137" s="14">
        <f>IF(W4137&gt;10,"NA",Y4137)</f>
        <v>2.4012100586122265</v>
      </c>
    </row>
    <row r="4138" spans="1:26" ht="19" x14ac:dyDescent="0.25">
      <c r="A4138" s="23">
        <v>4137</v>
      </c>
      <c r="B4138" s="5" t="s">
        <v>0</v>
      </c>
      <c r="C4138" s="3" t="s">
        <v>22</v>
      </c>
      <c r="D4138" s="3" t="s">
        <v>22</v>
      </c>
      <c r="E4138" s="3" t="s">
        <v>47</v>
      </c>
      <c r="F4138" s="3" t="s">
        <v>21</v>
      </c>
      <c r="G4138" s="3">
        <v>11</v>
      </c>
      <c r="H4138" s="3" t="s">
        <v>17</v>
      </c>
      <c r="I4138" s="3" t="s">
        <v>13</v>
      </c>
      <c r="J4138" s="3">
        <v>47</v>
      </c>
      <c r="K4138" s="3">
        <v>159</v>
      </c>
      <c r="L4138" s="3">
        <v>0</v>
      </c>
      <c r="M4138" s="4">
        <f>PI()*(K4138/2)^2/1000+PI()*(L4138/2)^2/1000</f>
        <v>19.855650968850888</v>
      </c>
      <c r="N4138" s="33">
        <v>0</v>
      </c>
      <c r="O4138" s="3">
        <v>1</v>
      </c>
      <c r="P4138" s="3">
        <v>8.0329999999999995</v>
      </c>
      <c r="Q4138" s="3">
        <v>22.126000000000001</v>
      </c>
      <c r="R4138" s="3">
        <v>21.774000000000001</v>
      </c>
      <c r="S4138" s="6">
        <v>0</v>
      </c>
      <c r="T4138" s="6">
        <f>R4138-S4138</f>
        <v>21.774000000000001</v>
      </c>
      <c r="U4138" s="3">
        <v>21.821000000000002</v>
      </c>
      <c r="V4138" s="6">
        <f>U4138-S4138</f>
        <v>21.821000000000002</v>
      </c>
      <c r="W4138" s="6">
        <f>100 - (1 - (((U4138-T4138)/U4138)+(S4138/T4138)))*100</f>
        <v>0.21538884560744975</v>
      </c>
      <c r="X4138" s="23">
        <v>21.85</v>
      </c>
      <c r="Y4138" s="13">
        <f>(X4138-U4138)/U4138*100</f>
        <v>0.13289950048118745</v>
      </c>
      <c r="Z4138" s="14">
        <f>IF(W4138&gt;10,"NA",Y4138)</f>
        <v>0.13289950048118745</v>
      </c>
    </row>
    <row r="4139" spans="1:26" ht="19" x14ac:dyDescent="0.25">
      <c r="A4139" s="23">
        <v>4138</v>
      </c>
      <c r="B4139" s="5" t="s">
        <v>0</v>
      </c>
      <c r="C4139" s="3" t="s">
        <v>22</v>
      </c>
      <c r="D4139" s="3" t="s">
        <v>22</v>
      </c>
      <c r="E4139" s="3" t="s">
        <v>47</v>
      </c>
      <c r="F4139" s="3" t="s">
        <v>21</v>
      </c>
      <c r="G4139" s="3">
        <v>11</v>
      </c>
      <c r="H4139" s="3" t="s">
        <v>17</v>
      </c>
      <c r="I4139" s="3" t="s">
        <v>13</v>
      </c>
      <c r="J4139" s="3">
        <v>47</v>
      </c>
      <c r="K4139" s="3">
        <v>159</v>
      </c>
      <c r="L4139" s="3">
        <v>0</v>
      </c>
      <c r="M4139" s="4">
        <f>PI()*(K4139/2)^2/1000+PI()*(L4139/2)^2/1000</f>
        <v>19.855650968850888</v>
      </c>
      <c r="N4139" s="33">
        <v>0</v>
      </c>
      <c r="O4139" s="3">
        <v>2</v>
      </c>
      <c r="P4139" s="3">
        <v>8.6340000000000003</v>
      </c>
      <c r="Q4139" s="3">
        <v>26.31</v>
      </c>
      <c r="R4139" s="3">
        <v>26.071999999999999</v>
      </c>
      <c r="S4139" s="6">
        <v>0</v>
      </c>
      <c r="T4139" s="6">
        <f>R4139-S4139</f>
        <v>26.071999999999999</v>
      </c>
      <c r="U4139" s="3">
        <v>26.199000000000002</v>
      </c>
      <c r="V4139" s="6">
        <f>U4139-S4139</f>
        <v>26.199000000000002</v>
      </c>
      <c r="W4139" s="6">
        <f>100 - (1 - (((U4139-T4139)/U4139)+(S4139/T4139)))*100</f>
        <v>0.4847513263865153</v>
      </c>
      <c r="X4139" s="23">
        <v>26.273</v>
      </c>
      <c r="Y4139" s="13">
        <f>(X4139-U4139)/U4139*100</f>
        <v>0.28245352876063234</v>
      </c>
      <c r="Z4139" s="14">
        <f>IF(W4139&gt;10,"NA",Y4139)</f>
        <v>0.28245352876063234</v>
      </c>
    </row>
    <row r="4140" spans="1:26" ht="19" x14ac:dyDescent="0.25">
      <c r="A4140" s="23">
        <v>4139</v>
      </c>
      <c r="B4140" s="5" t="s">
        <v>0</v>
      </c>
      <c r="C4140" s="3" t="s">
        <v>22</v>
      </c>
      <c r="D4140" s="3" t="s">
        <v>22</v>
      </c>
      <c r="E4140" s="3" t="s">
        <v>47</v>
      </c>
      <c r="F4140" s="3" t="s">
        <v>21</v>
      </c>
      <c r="G4140" s="3">
        <v>11</v>
      </c>
      <c r="H4140" s="3" t="s">
        <v>17</v>
      </c>
      <c r="I4140" s="3" t="s">
        <v>13</v>
      </c>
      <c r="J4140" s="3">
        <v>47</v>
      </c>
      <c r="K4140" s="3">
        <v>159</v>
      </c>
      <c r="L4140" s="3">
        <v>0</v>
      </c>
      <c r="M4140" s="4">
        <f>PI()*(K4140/2)^2/1000+PI()*(L4140/2)^2/1000</f>
        <v>19.855650968850888</v>
      </c>
      <c r="N4140" s="33">
        <v>0</v>
      </c>
      <c r="O4140" s="3">
        <v>3</v>
      </c>
      <c r="P4140" s="3">
        <v>8.8439999999999994</v>
      </c>
      <c r="Q4140" s="3">
        <v>35.500999999999998</v>
      </c>
      <c r="R4140" s="3">
        <v>35.252000000000002</v>
      </c>
      <c r="S4140" s="6">
        <v>2.5999999999999999E-2</v>
      </c>
      <c r="T4140" s="6">
        <f>R4140-S4140</f>
        <v>35.225999999999999</v>
      </c>
      <c r="U4140" s="3">
        <v>35.335000000000001</v>
      </c>
      <c r="V4140" s="6">
        <f>U4140-S4140</f>
        <v>35.308999999999997</v>
      </c>
      <c r="W4140" s="6">
        <f>100 - (1 - (((U4140-T4140)/U4140)+(S4140/T4140)))*100</f>
        <v>0.38228513354722793</v>
      </c>
      <c r="X4140" s="23">
        <v>35.396000000000001</v>
      </c>
      <c r="Y4140" s="13">
        <f>(X4140-U4140)/U4140*100</f>
        <v>0.17263336635064366</v>
      </c>
      <c r="Z4140" s="14">
        <f>IF(W4140&gt;10,"NA",Y4140)</f>
        <v>0.17263336635064366</v>
      </c>
    </row>
    <row r="4141" spans="1:26" ht="19" x14ac:dyDescent="0.25">
      <c r="A4141" s="23">
        <v>4140</v>
      </c>
      <c r="B4141" s="5" t="s">
        <v>0</v>
      </c>
      <c r="C4141" s="3" t="s">
        <v>22</v>
      </c>
      <c r="D4141" s="3" t="s">
        <v>22</v>
      </c>
      <c r="E4141" s="3" t="s">
        <v>47</v>
      </c>
      <c r="F4141" s="3" t="s">
        <v>21</v>
      </c>
      <c r="G4141" s="3">
        <v>11</v>
      </c>
      <c r="H4141" s="3" t="s">
        <v>17</v>
      </c>
      <c r="I4141" s="3" t="s">
        <v>13</v>
      </c>
      <c r="J4141" s="3">
        <v>47</v>
      </c>
      <c r="K4141" s="3">
        <v>159</v>
      </c>
      <c r="L4141" s="3">
        <v>0</v>
      </c>
      <c r="M4141" s="4">
        <f>PI()*(K4141/2)^2/1000+PI()*(L4141/2)^2/1000</f>
        <v>19.855650968850888</v>
      </c>
      <c r="N4141" s="33">
        <v>0</v>
      </c>
      <c r="O4141" s="3">
        <v>4</v>
      </c>
      <c r="P4141" s="3">
        <v>8.6669999999999998</v>
      </c>
      <c r="Q4141" s="3">
        <v>28.853999999999999</v>
      </c>
      <c r="R4141" s="3">
        <v>28.385000000000002</v>
      </c>
      <c r="S4141" s="6">
        <v>0</v>
      </c>
      <c r="T4141" s="6">
        <f>R4141-S4141</f>
        <v>28.385000000000002</v>
      </c>
      <c r="U4141" s="3">
        <v>28.619</v>
      </c>
      <c r="V4141" s="6">
        <f>U4141-S4141</f>
        <v>28.619</v>
      </c>
      <c r="W4141" s="6">
        <f>100 - (1 - (((U4141-T4141)/U4141)+(S4141/T4141)))*100</f>
        <v>0.81763863167824979</v>
      </c>
      <c r="X4141" s="23">
        <v>28.655000000000001</v>
      </c>
      <c r="Y4141" s="13">
        <f>(X4141-U4141)/U4141*100</f>
        <v>0.12579055871973643</v>
      </c>
      <c r="Z4141" s="14">
        <f>IF(W4141&gt;10,"NA",Y4141)</f>
        <v>0.12579055871973643</v>
      </c>
    </row>
    <row r="4142" spans="1:26" ht="19" x14ac:dyDescent="0.25">
      <c r="A4142" s="23">
        <v>4141</v>
      </c>
      <c r="B4142" s="5" t="s">
        <v>0</v>
      </c>
      <c r="C4142" s="3" t="s">
        <v>22</v>
      </c>
      <c r="D4142" s="3" t="s">
        <v>22</v>
      </c>
      <c r="E4142" s="3" t="s">
        <v>47</v>
      </c>
      <c r="F4142" s="3" t="s">
        <v>21</v>
      </c>
      <c r="G4142" s="3">
        <v>11</v>
      </c>
      <c r="H4142" s="3" t="s">
        <v>17</v>
      </c>
      <c r="I4142" s="3" t="s">
        <v>13</v>
      </c>
      <c r="J4142" s="3">
        <v>47</v>
      </c>
      <c r="K4142" s="3">
        <v>159</v>
      </c>
      <c r="L4142" s="3">
        <v>0</v>
      </c>
      <c r="M4142" s="4">
        <f>PI()*(K4142/2)^2/1000+PI()*(L4142/2)^2/1000</f>
        <v>19.855650968850888</v>
      </c>
      <c r="N4142" s="33">
        <v>0</v>
      </c>
      <c r="O4142" s="3">
        <v>5</v>
      </c>
      <c r="P4142" s="3">
        <v>8.6039999999999992</v>
      </c>
      <c r="Q4142" s="3">
        <v>30.957000000000001</v>
      </c>
      <c r="R4142" s="3">
        <v>30.687000000000001</v>
      </c>
      <c r="S4142" s="6">
        <v>0</v>
      </c>
      <c r="T4142" s="6">
        <f>R4142-S4142</f>
        <v>30.687000000000001</v>
      </c>
      <c r="U4142" s="3">
        <v>30.687000000000001</v>
      </c>
      <c r="V4142" s="6">
        <f>U4142-S4142</f>
        <v>30.687000000000001</v>
      </c>
      <c r="W4142" s="6">
        <f>100 - (1 - (((U4142-T4142)/U4142)+(S4142/T4142)))*100</f>
        <v>0</v>
      </c>
      <c r="X4142" s="23">
        <v>30.766999999999999</v>
      </c>
      <c r="Y4142" s="13">
        <f>(X4142-U4142)/U4142*100</f>
        <v>0.26069671196271482</v>
      </c>
      <c r="Z4142" s="14">
        <f>IF(W4142&gt;10,"NA",Y4142)</f>
        <v>0.26069671196271482</v>
      </c>
    </row>
    <row r="4143" spans="1:26" ht="19" x14ac:dyDescent="0.25">
      <c r="A4143" s="23">
        <v>4142</v>
      </c>
      <c r="B4143" s="5" t="s">
        <v>0</v>
      </c>
      <c r="C4143" s="3" t="s">
        <v>22</v>
      </c>
      <c r="D4143" s="3" t="s">
        <v>22</v>
      </c>
      <c r="E4143" s="3" t="s">
        <v>47</v>
      </c>
      <c r="F4143" s="3" t="s">
        <v>21</v>
      </c>
      <c r="G4143" s="3">
        <v>11</v>
      </c>
      <c r="H4143" s="3" t="s">
        <v>17</v>
      </c>
      <c r="I4143" s="3" t="s">
        <v>13</v>
      </c>
      <c r="J4143" s="3">
        <v>47</v>
      </c>
      <c r="K4143" s="3">
        <v>159</v>
      </c>
      <c r="L4143" s="3">
        <v>0</v>
      </c>
      <c r="M4143" s="4">
        <f>PI()*(K4143/2)^2/1000+PI()*(L4143/2)^2/1000</f>
        <v>19.855650968850888</v>
      </c>
      <c r="N4143" s="33">
        <v>0</v>
      </c>
      <c r="O4143" s="3">
        <v>6</v>
      </c>
      <c r="P4143" s="3">
        <v>9.0570000000000004</v>
      </c>
      <c r="Q4143" s="3">
        <v>35.531999999999996</v>
      </c>
      <c r="R4143" s="3">
        <v>35.203000000000003</v>
      </c>
      <c r="S4143" s="6">
        <v>0</v>
      </c>
      <c r="T4143" s="6">
        <f>R4143-S4143</f>
        <v>35.203000000000003</v>
      </c>
      <c r="U4143" s="3">
        <v>35.203000000000003</v>
      </c>
      <c r="V4143" s="6">
        <f>U4143-S4143</f>
        <v>35.203000000000003</v>
      </c>
      <c r="W4143" s="6">
        <f>100 - (1 - (((U4143-T4143)/U4143)+(S4143/T4143)))*100</f>
        <v>0</v>
      </c>
      <c r="X4143" s="23">
        <v>35.47</v>
      </c>
      <c r="Y4143" s="13">
        <f>(X4143-U4143)/U4143*100</f>
        <v>0.75845808595857134</v>
      </c>
      <c r="Z4143" s="14">
        <f>IF(W4143&gt;10,"NA",Y4143)</f>
        <v>0.75845808595857134</v>
      </c>
    </row>
    <row r="4144" spans="1:26" ht="19" x14ac:dyDescent="0.25">
      <c r="A4144" s="23">
        <v>4143</v>
      </c>
      <c r="B4144" s="5" t="s">
        <v>0</v>
      </c>
      <c r="C4144" s="3" t="s">
        <v>22</v>
      </c>
      <c r="D4144" s="3" t="s">
        <v>22</v>
      </c>
      <c r="E4144" s="3" t="s">
        <v>47</v>
      </c>
      <c r="F4144" s="3" t="s">
        <v>21</v>
      </c>
      <c r="G4144" s="3">
        <v>11</v>
      </c>
      <c r="H4144" s="3" t="s">
        <v>17</v>
      </c>
      <c r="I4144" s="3" t="s">
        <v>13</v>
      </c>
      <c r="J4144" s="3">
        <v>47</v>
      </c>
      <c r="K4144" s="3">
        <v>159</v>
      </c>
      <c r="L4144" s="3">
        <v>0</v>
      </c>
      <c r="M4144" s="4">
        <f>PI()*(K4144/2)^2/1000+PI()*(L4144/2)^2/1000</f>
        <v>19.855650968850888</v>
      </c>
      <c r="N4144" s="33">
        <v>0</v>
      </c>
      <c r="O4144" s="3">
        <v>7</v>
      </c>
      <c r="P4144" s="3">
        <v>8.52</v>
      </c>
      <c r="Q4144" s="3">
        <v>27.061</v>
      </c>
      <c r="R4144" s="3">
        <v>26.751999999999999</v>
      </c>
      <c r="S4144" s="6">
        <f>0.109+0.056</f>
        <v>0.16500000000000001</v>
      </c>
      <c r="T4144" s="6">
        <f>R4144-S4144</f>
        <v>26.587</v>
      </c>
      <c r="U4144" s="3">
        <v>28.937999999999999</v>
      </c>
      <c r="V4144" s="6">
        <f>U4144-S4144</f>
        <v>28.773</v>
      </c>
      <c r="W4144" s="6">
        <f>100 - (1 - (((U4144-T4144)/U4144)+(S4144/T4144)))*100</f>
        <v>8.7448697260486341</v>
      </c>
      <c r="X4144" s="23">
        <v>28.974</v>
      </c>
      <c r="Y4144" s="13">
        <f>(X4144-U4144)/U4144*100</f>
        <v>0.12440389798880837</v>
      </c>
      <c r="Z4144" s="14">
        <f>IF(W4144&gt;10,"NA",Y4144)</f>
        <v>0.12440389798880837</v>
      </c>
    </row>
    <row r="4145" spans="1:26" ht="19" x14ac:dyDescent="0.25">
      <c r="A4145" s="23">
        <v>4144</v>
      </c>
      <c r="B4145" s="5" t="s">
        <v>0</v>
      </c>
      <c r="C4145" s="3" t="s">
        <v>22</v>
      </c>
      <c r="D4145" s="3" t="s">
        <v>22</v>
      </c>
      <c r="E4145" s="3" t="s">
        <v>47</v>
      </c>
      <c r="F4145" s="3" t="s">
        <v>21</v>
      </c>
      <c r="G4145" s="3">
        <v>12</v>
      </c>
      <c r="H4145" s="3" t="s">
        <v>9</v>
      </c>
      <c r="I4145" s="3" t="s">
        <v>36</v>
      </c>
      <c r="J4145" s="3">
        <v>62</v>
      </c>
      <c r="K4145" s="3">
        <v>145</v>
      </c>
      <c r="L4145" s="3">
        <v>0</v>
      </c>
      <c r="M4145" s="4">
        <f>PI()*(K4145/2)^2/1000+PI()*(L4145/2)^2/1000</f>
        <v>16.51299638543135</v>
      </c>
      <c r="N4145" s="33">
        <v>0</v>
      </c>
      <c r="O4145" s="3">
        <v>1</v>
      </c>
      <c r="P4145" s="6">
        <v>5.7089999999999996</v>
      </c>
      <c r="Q4145" s="6">
        <v>17.155999999999999</v>
      </c>
      <c r="R4145" s="6">
        <v>17.055</v>
      </c>
      <c r="S4145" s="6">
        <v>0</v>
      </c>
      <c r="T4145" s="6">
        <f>R4145-S4145</f>
        <v>17.055</v>
      </c>
      <c r="U4145" s="6">
        <v>17.093</v>
      </c>
      <c r="V4145" s="6">
        <f>U4145-S4145</f>
        <v>17.093</v>
      </c>
      <c r="W4145" s="6">
        <f>100 - (1 - (((U4145-T4145)/U4145)+(S4145/T4145)))*100</f>
        <v>0.22231322763704497</v>
      </c>
      <c r="X4145" s="13">
        <v>17.184999999999999</v>
      </c>
      <c r="Y4145" s="13">
        <f>(X4145-U4145)/U4145*100</f>
        <v>0.53823202480546861</v>
      </c>
      <c r="Z4145" s="14">
        <f>IF(W4145&gt;10,"NA",Y4145)</f>
        <v>0.53823202480546861</v>
      </c>
    </row>
    <row r="4146" spans="1:26" ht="19" x14ac:dyDescent="0.25">
      <c r="A4146" s="23">
        <v>4145</v>
      </c>
      <c r="B4146" s="5" t="s">
        <v>0</v>
      </c>
      <c r="C4146" s="3" t="s">
        <v>22</v>
      </c>
      <c r="D4146" s="3" t="s">
        <v>22</v>
      </c>
      <c r="E4146" s="3" t="s">
        <v>47</v>
      </c>
      <c r="F4146" s="3" t="s">
        <v>21</v>
      </c>
      <c r="G4146" s="3">
        <v>12</v>
      </c>
      <c r="H4146" s="3" t="s">
        <v>9</v>
      </c>
      <c r="I4146" s="3" t="s">
        <v>36</v>
      </c>
      <c r="J4146" s="3">
        <v>62</v>
      </c>
      <c r="K4146" s="3">
        <v>145</v>
      </c>
      <c r="L4146" s="3">
        <v>0</v>
      </c>
      <c r="M4146" s="4">
        <f>PI()*(K4146/2)^2/1000+PI()*(L4146/2)^2/1000</f>
        <v>16.51299638543135</v>
      </c>
      <c r="N4146" s="33">
        <v>0</v>
      </c>
      <c r="O4146" s="3">
        <v>2</v>
      </c>
      <c r="P4146" s="6">
        <v>5.4180000000000001</v>
      </c>
      <c r="Q4146" s="6">
        <v>16.811</v>
      </c>
      <c r="R4146" s="6">
        <v>16.757000000000001</v>
      </c>
      <c r="S4146" s="6">
        <v>0</v>
      </c>
      <c r="T4146" s="6">
        <f>R4146-S4146</f>
        <v>16.757000000000001</v>
      </c>
      <c r="U4146" s="6">
        <v>16.786000000000001</v>
      </c>
      <c r="V4146" s="6">
        <f>U4146-S4146</f>
        <v>16.786000000000001</v>
      </c>
      <c r="W4146" s="6">
        <f>100 - (1 - (((U4146-T4146)/U4146)+(S4146/T4146)))*100</f>
        <v>0.1727630167997205</v>
      </c>
      <c r="X4146" s="13">
        <v>17.216000000000001</v>
      </c>
      <c r="Y4146" s="13">
        <f>(X4146-U4146)/U4146*100</f>
        <v>2.5616585249612753</v>
      </c>
      <c r="Z4146" s="14">
        <f>IF(W4146&gt;10,"NA",Y4146)</f>
        <v>2.5616585249612753</v>
      </c>
    </row>
    <row r="4147" spans="1:26" ht="19" x14ac:dyDescent="0.25">
      <c r="A4147" s="23">
        <v>4146</v>
      </c>
      <c r="B4147" s="5" t="s">
        <v>0</v>
      </c>
      <c r="C4147" s="3" t="s">
        <v>22</v>
      </c>
      <c r="D4147" s="3" t="s">
        <v>22</v>
      </c>
      <c r="E4147" s="3" t="s">
        <v>47</v>
      </c>
      <c r="F4147" s="3" t="s">
        <v>21</v>
      </c>
      <c r="G4147" s="3">
        <v>12</v>
      </c>
      <c r="H4147" s="3" t="s">
        <v>9</v>
      </c>
      <c r="I4147" s="3" t="s">
        <v>36</v>
      </c>
      <c r="J4147" s="3">
        <v>62</v>
      </c>
      <c r="K4147" s="3">
        <v>145</v>
      </c>
      <c r="L4147" s="3">
        <v>0</v>
      </c>
      <c r="M4147" s="4">
        <f>PI()*(K4147/2)^2/1000+PI()*(L4147/2)^2/1000</f>
        <v>16.51299638543135</v>
      </c>
      <c r="N4147" s="33">
        <v>0</v>
      </c>
      <c r="O4147" s="3">
        <v>3</v>
      </c>
      <c r="P4147" s="6">
        <v>4.3769999999999998</v>
      </c>
      <c r="Q4147" s="6">
        <v>11.478</v>
      </c>
      <c r="R4147" s="6">
        <v>11.404</v>
      </c>
      <c r="S4147" s="6">
        <v>0.221</v>
      </c>
      <c r="T4147" s="6">
        <f>R4147-S4147</f>
        <v>11.183</v>
      </c>
      <c r="U4147" s="6">
        <v>11.404</v>
      </c>
      <c r="V4147" s="6">
        <f>U4147-S4147</f>
        <v>11.183</v>
      </c>
      <c r="W4147" s="6">
        <f>100 - (1 - (((U4147-T4147)/U4147)+(S4147/T4147)))*100</f>
        <v>3.9141304166113997</v>
      </c>
      <c r="X4147" s="13">
        <v>11.603</v>
      </c>
      <c r="Y4147" s="13">
        <f>(X4147-U4147)/U4147*100</f>
        <v>1.7450017537706055</v>
      </c>
      <c r="Z4147" s="14">
        <f>IF(W4147&gt;10,"NA",Y4147)</f>
        <v>1.7450017537706055</v>
      </c>
    </row>
    <row r="4148" spans="1:26" ht="19" x14ac:dyDescent="0.25">
      <c r="A4148" s="23">
        <v>4147</v>
      </c>
      <c r="B4148" s="5" t="s">
        <v>0</v>
      </c>
      <c r="C4148" s="3" t="s">
        <v>22</v>
      </c>
      <c r="D4148" s="3" t="s">
        <v>22</v>
      </c>
      <c r="E4148" s="3" t="s">
        <v>47</v>
      </c>
      <c r="F4148" s="3" t="s">
        <v>21</v>
      </c>
      <c r="G4148" s="3">
        <v>12</v>
      </c>
      <c r="H4148" s="3" t="s">
        <v>9</v>
      </c>
      <c r="I4148" s="3" t="s">
        <v>36</v>
      </c>
      <c r="J4148" s="3">
        <v>62</v>
      </c>
      <c r="K4148" s="3">
        <v>145</v>
      </c>
      <c r="L4148" s="3">
        <v>0</v>
      </c>
      <c r="M4148" s="4">
        <f>PI()*(K4148/2)^2/1000+PI()*(L4148/2)^2/1000</f>
        <v>16.51299638543135</v>
      </c>
      <c r="N4148" s="33">
        <v>0</v>
      </c>
      <c r="O4148" s="3">
        <v>4</v>
      </c>
      <c r="P4148" s="6">
        <v>4.9329999999999998</v>
      </c>
      <c r="Q4148" s="6">
        <v>11.827</v>
      </c>
      <c r="R4148" s="6">
        <v>11.731999999999999</v>
      </c>
      <c r="S4148" s="6">
        <v>0</v>
      </c>
      <c r="T4148" s="6">
        <f>R4148-S4148</f>
        <v>11.731999999999999</v>
      </c>
      <c r="U4148" s="6">
        <v>11.731999999999999</v>
      </c>
      <c r="V4148" s="6">
        <f>U4148-S4148</f>
        <v>11.731999999999999</v>
      </c>
      <c r="W4148" s="6">
        <f>100 - (1 - (((U4148-T4148)/U4148)+(S4148/T4148)))*100</f>
        <v>0</v>
      </c>
      <c r="X4148" s="13">
        <v>11.882</v>
      </c>
      <c r="Y4148" s="13">
        <f>(X4148-U4148)/U4148*100</f>
        <v>1.2785543811796827</v>
      </c>
      <c r="Z4148" s="14">
        <f>IF(W4148&gt;10,"NA",Y4148)</f>
        <v>1.2785543811796827</v>
      </c>
    </row>
    <row r="4149" spans="1:26" ht="19" x14ac:dyDescent="0.25">
      <c r="A4149" s="23">
        <v>4148</v>
      </c>
      <c r="B4149" s="5" t="s">
        <v>0</v>
      </c>
      <c r="C4149" s="3" t="s">
        <v>22</v>
      </c>
      <c r="D4149" s="3" t="s">
        <v>22</v>
      </c>
      <c r="E4149" s="3" t="s">
        <v>47</v>
      </c>
      <c r="F4149" s="3" t="s">
        <v>21</v>
      </c>
      <c r="G4149" s="3">
        <v>12</v>
      </c>
      <c r="H4149" s="3" t="s">
        <v>9</v>
      </c>
      <c r="I4149" s="3" t="s">
        <v>36</v>
      </c>
      <c r="J4149" s="3">
        <v>62</v>
      </c>
      <c r="K4149" s="3">
        <v>145</v>
      </c>
      <c r="L4149" s="3">
        <v>0</v>
      </c>
      <c r="M4149" s="4">
        <f>PI()*(K4149/2)^2/1000+PI()*(L4149/2)^2/1000</f>
        <v>16.51299638543135</v>
      </c>
      <c r="N4149" s="33">
        <v>0</v>
      </c>
      <c r="O4149" s="3">
        <v>5</v>
      </c>
      <c r="P4149" s="6">
        <v>5.2030000000000003</v>
      </c>
      <c r="Q4149" s="6">
        <v>16.103999999999999</v>
      </c>
      <c r="R4149" s="6">
        <v>16.105</v>
      </c>
      <c r="S4149" s="6">
        <v>0</v>
      </c>
      <c r="T4149" s="6">
        <f>R4149-S4149</f>
        <v>16.105</v>
      </c>
      <c r="U4149" s="6">
        <v>16.256</v>
      </c>
      <c r="V4149" s="6">
        <f>U4149-S4149</f>
        <v>16.256</v>
      </c>
      <c r="W4149" s="6">
        <f>100 - (1 - (((U4149-T4149)/U4149)+(S4149/T4149)))*100</f>
        <v>0.9288877952755854</v>
      </c>
      <c r="X4149" s="13">
        <v>16.396000000000001</v>
      </c>
      <c r="Y4149" s="13">
        <f>(X4149-U4149)/U4149*100</f>
        <v>0.86122047244094835</v>
      </c>
      <c r="Z4149" s="14">
        <f>IF(W4149&gt;10,"NA",Y4149)</f>
        <v>0.86122047244094835</v>
      </c>
    </row>
    <row r="4150" spans="1:26" ht="19" x14ac:dyDescent="0.25">
      <c r="A4150" s="23">
        <v>4149</v>
      </c>
      <c r="B4150" s="5" t="s">
        <v>0</v>
      </c>
      <c r="C4150" s="3" t="s">
        <v>22</v>
      </c>
      <c r="D4150" s="3" t="s">
        <v>22</v>
      </c>
      <c r="E4150" s="3" t="s">
        <v>47</v>
      </c>
      <c r="F4150" s="3" t="s">
        <v>21</v>
      </c>
      <c r="G4150" s="3">
        <v>12</v>
      </c>
      <c r="H4150" s="3" t="s">
        <v>9</v>
      </c>
      <c r="I4150" s="3" t="s">
        <v>36</v>
      </c>
      <c r="J4150" s="3">
        <v>62</v>
      </c>
      <c r="K4150" s="3">
        <v>145</v>
      </c>
      <c r="L4150" s="3">
        <v>0</v>
      </c>
      <c r="M4150" s="4">
        <f>PI()*(K4150/2)^2/1000+PI()*(L4150/2)^2/1000</f>
        <v>16.51299638543135</v>
      </c>
      <c r="N4150" s="33">
        <v>0</v>
      </c>
      <c r="O4150" s="3">
        <v>6</v>
      </c>
      <c r="P4150" s="6">
        <v>5.15</v>
      </c>
      <c r="Q4150" s="6">
        <v>12.782</v>
      </c>
      <c r="R4150" s="6">
        <v>12.654</v>
      </c>
      <c r="S4150" s="6">
        <v>0</v>
      </c>
      <c r="T4150" s="6">
        <f>R4150-S4150</f>
        <v>12.654</v>
      </c>
      <c r="U4150" s="6">
        <v>12.654</v>
      </c>
      <c r="V4150" s="6">
        <f>U4150-S4150</f>
        <v>12.654</v>
      </c>
      <c r="W4150" s="6">
        <f>100 - (1 - (((U4150-T4150)/U4150)+(S4150/T4150)))*100</f>
        <v>0</v>
      </c>
      <c r="X4150" s="13">
        <v>12.928000000000001</v>
      </c>
      <c r="Y4150" s="13">
        <f>(X4150-U4150)/U4150*100</f>
        <v>2.1653232179548043</v>
      </c>
      <c r="Z4150" s="14">
        <f>IF(W4150&gt;10,"NA",Y4150)</f>
        <v>2.1653232179548043</v>
      </c>
    </row>
    <row r="4151" spans="1:26" ht="19" x14ac:dyDescent="0.25">
      <c r="A4151" s="23">
        <v>4150</v>
      </c>
      <c r="B4151" s="5" t="s">
        <v>0</v>
      </c>
      <c r="C4151" s="3" t="s">
        <v>22</v>
      </c>
      <c r="D4151" s="3" t="s">
        <v>22</v>
      </c>
      <c r="E4151" s="3" t="s">
        <v>47</v>
      </c>
      <c r="F4151" s="3" t="s">
        <v>21</v>
      </c>
      <c r="G4151" s="3">
        <v>12</v>
      </c>
      <c r="H4151" s="3" t="s">
        <v>9</v>
      </c>
      <c r="I4151" s="3" t="s">
        <v>36</v>
      </c>
      <c r="J4151" s="3">
        <v>62</v>
      </c>
      <c r="K4151" s="3">
        <v>145</v>
      </c>
      <c r="L4151" s="3">
        <v>0</v>
      </c>
      <c r="M4151" s="4">
        <f>PI()*(K4151/2)^2/1000+PI()*(L4151/2)^2/1000</f>
        <v>16.51299638543135</v>
      </c>
      <c r="N4151" s="33">
        <v>0</v>
      </c>
      <c r="O4151" s="3">
        <v>7</v>
      </c>
      <c r="P4151" s="6">
        <v>5.194</v>
      </c>
      <c r="Q4151" s="6">
        <v>14.032999999999999</v>
      </c>
      <c r="R4151" s="6">
        <v>14.032999999999999</v>
      </c>
      <c r="S4151" s="6">
        <v>0</v>
      </c>
      <c r="T4151" s="6">
        <f>R4151-S4151</f>
        <v>14.032999999999999</v>
      </c>
      <c r="U4151" s="6">
        <v>14.055</v>
      </c>
      <c r="V4151" s="6">
        <f>U4151-S4151</f>
        <v>14.055</v>
      </c>
      <c r="W4151" s="6">
        <f>100 - (1 - (((U4151-T4151)/U4151)+(S4151/T4151)))*100</f>
        <v>0.15652792600498344</v>
      </c>
      <c r="X4151" s="13">
        <v>14.256</v>
      </c>
      <c r="Y4151" s="13">
        <f>(X4151-U4151)/U4151*100</f>
        <v>1.4300960512273249</v>
      </c>
      <c r="Z4151" s="14">
        <f>IF(W4151&gt;10,"NA",Y4151)</f>
        <v>1.4300960512273249</v>
      </c>
    </row>
    <row r="4152" spans="1:26" ht="19" x14ac:dyDescent="0.25">
      <c r="A4152" s="23">
        <v>4151</v>
      </c>
      <c r="B4152" s="5" t="s">
        <v>0</v>
      </c>
      <c r="C4152" s="3" t="s">
        <v>22</v>
      </c>
      <c r="D4152" s="3" t="s">
        <v>22</v>
      </c>
      <c r="E4152" s="3" t="s">
        <v>47</v>
      </c>
      <c r="F4152" s="3" t="s">
        <v>21</v>
      </c>
      <c r="G4152" s="3">
        <v>12</v>
      </c>
      <c r="H4152" s="3" t="s">
        <v>9</v>
      </c>
      <c r="I4152" s="3" t="s">
        <v>36</v>
      </c>
      <c r="J4152" s="3">
        <v>62</v>
      </c>
      <c r="K4152" s="3">
        <v>145</v>
      </c>
      <c r="L4152" s="3">
        <v>0</v>
      </c>
      <c r="M4152" s="4">
        <f>PI()*(K4152/2)^2/1000+PI()*(L4152/2)^2/1000</f>
        <v>16.51299638543135</v>
      </c>
      <c r="N4152" s="33">
        <v>0</v>
      </c>
      <c r="O4152" s="3">
        <v>8</v>
      </c>
      <c r="P4152" s="6">
        <v>4.4530000000000003</v>
      </c>
      <c r="Q4152" s="6">
        <v>7.9779999999999998</v>
      </c>
      <c r="R4152" s="6">
        <v>7.8579999999999997</v>
      </c>
      <c r="S4152" s="6">
        <v>0</v>
      </c>
      <c r="T4152" s="6">
        <f>R4152-S4152</f>
        <v>7.8579999999999997</v>
      </c>
      <c r="U4152" s="6">
        <v>8.6050000000000004</v>
      </c>
      <c r="V4152" s="6">
        <f>U4152-S4152</f>
        <v>8.6050000000000004</v>
      </c>
      <c r="W4152" s="6">
        <f>100 - (1 - (((U4152-T4152)/U4152)+(S4152/T4152)))*100</f>
        <v>8.6809994189424771</v>
      </c>
      <c r="X4152" s="13">
        <v>8.7349999999999994</v>
      </c>
      <c r="Y4152" s="13">
        <f>(X4152-U4152)/U4152*100</f>
        <v>1.5107495642068449</v>
      </c>
      <c r="Z4152" s="14">
        <f>IF(W4152&gt;10,"NA",Y4152)</f>
        <v>1.5107495642068449</v>
      </c>
    </row>
    <row r="4153" spans="1:26" ht="19" x14ac:dyDescent="0.25">
      <c r="A4153" s="23">
        <v>4152</v>
      </c>
      <c r="B4153" s="5" t="s">
        <v>0</v>
      </c>
      <c r="C4153" s="3" t="s">
        <v>22</v>
      </c>
      <c r="D4153" s="3" t="s">
        <v>22</v>
      </c>
      <c r="E4153" s="3" t="s">
        <v>47</v>
      </c>
      <c r="F4153" s="3" t="s">
        <v>21</v>
      </c>
      <c r="G4153" s="3">
        <v>12</v>
      </c>
      <c r="H4153" s="3" t="s">
        <v>17</v>
      </c>
      <c r="I4153" s="3" t="s">
        <v>36</v>
      </c>
      <c r="J4153" s="3">
        <v>62</v>
      </c>
      <c r="K4153" s="3">
        <v>145</v>
      </c>
      <c r="L4153" s="3">
        <v>0</v>
      </c>
      <c r="M4153" s="4">
        <f>PI()*(K4153/2)^2/1000+PI()*(L4153/2)^2/1000</f>
        <v>16.51299638543135</v>
      </c>
      <c r="N4153" s="33">
        <v>0</v>
      </c>
      <c r="O4153" s="3">
        <v>1</v>
      </c>
      <c r="P4153" s="6">
        <v>5.5549999999999997</v>
      </c>
      <c r="Q4153" s="6">
        <v>11.173</v>
      </c>
      <c r="R4153" s="6">
        <v>11.083</v>
      </c>
      <c r="S4153" s="6">
        <v>0.26100000000000001</v>
      </c>
      <c r="T4153" s="6">
        <f>R4153-S4153</f>
        <v>10.822000000000001</v>
      </c>
      <c r="U4153" s="6">
        <v>11.554</v>
      </c>
      <c r="V4153" s="6">
        <f>U4153-S4153</f>
        <v>11.293000000000001</v>
      </c>
      <c r="W4153" s="6">
        <f>100 - (1 - (((U4153-T4153)/U4153)+(S4153/T4153)))*100</f>
        <v>8.7472220708897055</v>
      </c>
      <c r="X4153" s="13">
        <v>11.736000000000001</v>
      </c>
      <c r="Y4153" s="13">
        <f>(X4153-U4153)/U4153*100</f>
        <v>1.5752120477756655</v>
      </c>
      <c r="Z4153" s="14">
        <f>IF(W4153&gt;10,"NA",Y4153)</f>
        <v>1.5752120477756655</v>
      </c>
    </row>
    <row r="4154" spans="1:26" ht="19" x14ac:dyDescent="0.25">
      <c r="A4154" s="23">
        <v>4153</v>
      </c>
      <c r="B4154" s="5" t="s">
        <v>0</v>
      </c>
      <c r="C4154" s="3" t="s">
        <v>22</v>
      </c>
      <c r="D4154" s="3" t="s">
        <v>22</v>
      </c>
      <c r="E4154" s="3" t="s">
        <v>47</v>
      </c>
      <c r="F4154" s="3" t="s">
        <v>21</v>
      </c>
      <c r="G4154" s="3">
        <v>12</v>
      </c>
      <c r="H4154" s="3" t="s">
        <v>17</v>
      </c>
      <c r="I4154" s="3" t="s">
        <v>36</v>
      </c>
      <c r="J4154" s="3">
        <v>62</v>
      </c>
      <c r="K4154" s="3">
        <v>145</v>
      </c>
      <c r="L4154" s="3">
        <v>0</v>
      </c>
      <c r="M4154" s="4">
        <f>PI()*(K4154/2)^2/1000+PI()*(L4154/2)^2/1000</f>
        <v>16.51299638543135</v>
      </c>
      <c r="N4154" s="33">
        <v>0</v>
      </c>
      <c r="O4154" s="3">
        <v>2</v>
      </c>
      <c r="P4154" s="6">
        <v>4.5720000000000001</v>
      </c>
      <c r="Q4154" s="6">
        <v>9.9440000000000008</v>
      </c>
      <c r="R4154" s="6">
        <v>9.8610000000000007</v>
      </c>
      <c r="S4154" s="6">
        <v>0.25700000000000001</v>
      </c>
      <c r="T4154" s="6">
        <f>R4154-S4154</f>
        <v>9.604000000000001</v>
      </c>
      <c r="U4154" s="6">
        <v>10.417</v>
      </c>
      <c r="V4154" s="6">
        <f>U4154-S4154</f>
        <v>10.16</v>
      </c>
      <c r="W4154" s="6">
        <f>100 - (1 - (((U4154-T4154)/U4154)+(S4154/T4154)))*100</f>
        <v>10.480518600914138</v>
      </c>
      <c r="X4154" s="13">
        <v>10.598000000000001</v>
      </c>
      <c r="Y4154" s="13">
        <f>(X4154-U4154)/U4154*100</f>
        <v>1.7375443985792545</v>
      </c>
      <c r="Z4154" s="14" t="str">
        <f>IF(W4154&gt;10,"NA",Y4154)</f>
        <v>NA</v>
      </c>
    </row>
    <row r="4155" spans="1:26" ht="19" x14ac:dyDescent="0.25">
      <c r="A4155" s="23">
        <v>4154</v>
      </c>
      <c r="B4155" s="5" t="s">
        <v>0</v>
      </c>
      <c r="C4155" s="3" t="s">
        <v>22</v>
      </c>
      <c r="D4155" s="3" t="s">
        <v>22</v>
      </c>
      <c r="E4155" s="3" t="s">
        <v>47</v>
      </c>
      <c r="F4155" s="3" t="s">
        <v>21</v>
      </c>
      <c r="G4155" s="3">
        <v>12</v>
      </c>
      <c r="H4155" s="3" t="s">
        <v>17</v>
      </c>
      <c r="I4155" s="3" t="s">
        <v>36</v>
      </c>
      <c r="J4155" s="3">
        <v>62</v>
      </c>
      <c r="K4155" s="3">
        <v>145</v>
      </c>
      <c r="L4155" s="3">
        <v>0</v>
      </c>
      <c r="M4155" s="4">
        <f>PI()*(K4155/2)^2/1000+PI()*(L4155/2)^2/1000</f>
        <v>16.51299638543135</v>
      </c>
      <c r="N4155" s="33">
        <v>0</v>
      </c>
      <c r="O4155" s="3">
        <v>3</v>
      </c>
      <c r="P4155" s="6">
        <v>4.766</v>
      </c>
      <c r="Q4155" s="6">
        <v>5.859</v>
      </c>
      <c r="R4155" s="6">
        <v>5.6890000000000001</v>
      </c>
      <c r="S4155" s="6">
        <v>0</v>
      </c>
      <c r="T4155" s="6">
        <f>R4155-S4155</f>
        <v>5.6890000000000001</v>
      </c>
      <c r="U4155" s="6">
        <v>5.6890000000000001</v>
      </c>
      <c r="V4155" s="6">
        <f>U4155-S4155</f>
        <v>5.6890000000000001</v>
      </c>
      <c r="W4155" s="6">
        <f>100 - (1 - (((U4155-T4155)/U4155)+(S4155/T4155)))*100</f>
        <v>0</v>
      </c>
      <c r="X4155" s="13">
        <v>5.7539999999999996</v>
      </c>
      <c r="Y4155" s="13">
        <f>(X4155-U4155)/U4155*100</f>
        <v>1.1425558094568378</v>
      </c>
      <c r="Z4155" s="14">
        <f>IF(W4155&gt;10,"NA",Y4155)</f>
        <v>1.1425558094568378</v>
      </c>
    </row>
    <row r="4156" spans="1:26" ht="19" x14ac:dyDescent="0.25">
      <c r="A4156" s="23">
        <v>4155</v>
      </c>
      <c r="B4156" s="5" t="s">
        <v>0</v>
      </c>
      <c r="C4156" s="3" t="s">
        <v>22</v>
      </c>
      <c r="D4156" s="3" t="s">
        <v>22</v>
      </c>
      <c r="E4156" s="3" t="s">
        <v>47</v>
      </c>
      <c r="F4156" s="3" t="s">
        <v>21</v>
      </c>
      <c r="G4156" s="3">
        <v>12</v>
      </c>
      <c r="H4156" s="3" t="s">
        <v>17</v>
      </c>
      <c r="I4156" s="3" t="s">
        <v>36</v>
      </c>
      <c r="J4156" s="3">
        <v>62</v>
      </c>
      <c r="K4156" s="3">
        <v>145</v>
      </c>
      <c r="L4156" s="3">
        <v>0</v>
      </c>
      <c r="M4156" s="4">
        <f>PI()*(K4156/2)^2/1000+PI()*(L4156/2)^2/1000</f>
        <v>16.51299638543135</v>
      </c>
      <c r="N4156" s="33">
        <v>0</v>
      </c>
      <c r="O4156" s="3">
        <v>4</v>
      </c>
      <c r="P4156" s="6">
        <v>5.0209999999999999</v>
      </c>
      <c r="Q4156" s="6">
        <v>12.411</v>
      </c>
      <c r="R4156" s="6">
        <v>12.346</v>
      </c>
      <c r="S4156" s="6">
        <v>4.7E-2</v>
      </c>
      <c r="T4156" s="6">
        <f>R4156-S4156</f>
        <v>12.298999999999999</v>
      </c>
      <c r="U4156" s="6">
        <v>12.576000000000001</v>
      </c>
      <c r="V4156" s="6">
        <f>U4156-S4156</f>
        <v>12.529</v>
      </c>
      <c r="W4156" s="6">
        <f>100 - (1 - (((U4156-T4156)/U4156)+(S4156/T4156)))*100</f>
        <v>2.5847530323220838</v>
      </c>
      <c r="X4156" s="13">
        <v>12.750999999999999</v>
      </c>
      <c r="Y4156" s="13">
        <f>(X4156-U4156)/U4156*100</f>
        <v>1.3915394402035537</v>
      </c>
      <c r="Z4156" s="14">
        <f>IF(W4156&gt;10,"NA",Y4156)</f>
        <v>1.3915394402035537</v>
      </c>
    </row>
    <row r="4157" spans="1:26" ht="19" x14ac:dyDescent="0.25">
      <c r="A4157" s="23">
        <v>4156</v>
      </c>
      <c r="B4157" s="5" t="s">
        <v>0</v>
      </c>
      <c r="C4157" s="3" t="s">
        <v>22</v>
      </c>
      <c r="D4157" s="3" t="s">
        <v>22</v>
      </c>
      <c r="E4157" s="3" t="s">
        <v>47</v>
      </c>
      <c r="F4157" s="3" t="s">
        <v>21</v>
      </c>
      <c r="G4157" s="3">
        <v>12</v>
      </c>
      <c r="H4157" s="3" t="s">
        <v>17</v>
      </c>
      <c r="I4157" s="3" t="s">
        <v>36</v>
      </c>
      <c r="J4157" s="3">
        <v>62</v>
      </c>
      <c r="K4157" s="3">
        <v>145</v>
      </c>
      <c r="L4157" s="3">
        <v>0</v>
      </c>
      <c r="M4157" s="4">
        <f>PI()*(K4157/2)^2/1000+PI()*(L4157/2)^2/1000</f>
        <v>16.51299638543135</v>
      </c>
      <c r="N4157" s="33">
        <v>0</v>
      </c>
      <c r="O4157" s="3">
        <v>5</v>
      </c>
      <c r="P4157" s="6">
        <v>5.234</v>
      </c>
      <c r="Q4157" s="6">
        <v>8.5980000000000008</v>
      </c>
      <c r="R4157" s="6">
        <v>8.516</v>
      </c>
      <c r="S4157" s="6">
        <f>0.177+0.071</f>
        <v>0.248</v>
      </c>
      <c r="T4157" s="6">
        <f>R4157-S4157</f>
        <v>8.2680000000000007</v>
      </c>
      <c r="U4157" s="6">
        <v>8.6449999999999996</v>
      </c>
      <c r="V4157" s="6">
        <f>U4157-S4157</f>
        <v>8.3970000000000002</v>
      </c>
      <c r="W4157" s="6">
        <f>100 - (1 - (((U4157-T4157)/U4157)+(S4157/T4157)))*100</f>
        <v>7.3604184627024551</v>
      </c>
      <c r="X4157" s="13">
        <v>8.6829999999999998</v>
      </c>
      <c r="Y4157" s="13">
        <f>(X4157-U4157)/U4157*100</f>
        <v>0.4395604395604425</v>
      </c>
      <c r="Z4157" s="14">
        <f>IF(W4157&gt;10,"NA",Y4157)</f>
        <v>0.4395604395604425</v>
      </c>
    </row>
    <row r="4158" spans="1:26" ht="19" x14ac:dyDescent="0.25">
      <c r="A4158" s="23">
        <v>4157</v>
      </c>
      <c r="B4158" s="5" t="s">
        <v>0</v>
      </c>
      <c r="C4158" s="3" t="s">
        <v>22</v>
      </c>
      <c r="D4158" s="3" t="s">
        <v>22</v>
      </c>
      <c r="E4158" s="3" t="s">
        <v>47</v>
      </c>
      <c r="F4158" s="3" t="s">
        <v>21</v>
      </c>
      <c r="G4158" s="3">
        <v>12</v>
      </c>
      <c r="H4158" s="3" t="s">
        <v>17</v>
      </c>
      <c r="I4158" s="3" t="s">
        <v>36</v>
      </c>
      <c r="J4158" s="3">
        <v>62</v>
      </c>
      <c r="K4158" s="3">
        <v>145</v>
      </c>
      <c r="L4158" s="3">
        <v>0</v>
      </c>
      <c r="M4158" s="4">
        <f>PI()*(K4158/2)^2/1000+PI()*(L4158/2)^2/1000</f>
        <v>16.51299638543135</v>
      </c>
      <c r="N4158" s="33">
        <v>0</v>
      </c>
      <c r="O4158" s="3">
        <v>6</v>
      </c>
      <c r="P4158" s="6">
        <v>2.645</v>
      </c>
      <c r="Q4158" s="6">
        <v>2.5009999999999999</v>
      </c>
      <c r="R4158" s="6">
        <v>2.431</v>
      </c>
      <c r="S4158" s="6">
        <v>0</v>
      </c>
      <c r="T4158" s="6">
        <f>R4158-S4158</f>
        <v>2.431</v>
      </c>
      <c r="U4158" s="6">
        <v>2.431</v>
      </c>
      <c r="V4158" s="6">
        <f>U4158-S4158</f>
        <v>2.431</v>
      </c>
      <c r="W4158" s="6">
        <f>100 - (1 - (((U4158-T4158)/U4158)+(S4158/T4158)))*100</f>
        <v>0</v>
      </c>
      <c r="X4158" s="13">
        <v>2.5059999999999998</v>
      </c>
      <c r="Y4158" s="13">
        <f>(X4158-U4158)/U4158*100</f>
        <v>3.0851501439736624</v>
      </c>
      <c r="Z4158" s="14">
        <f>IF(W4158&gt;10,"NA",Y4158)</f>
        <v>3.0851501439736624</v>
      </c>
    </row>
    <row r="4159" spans="1:26" ht="19" x14ac:dyDescent="0.25">
      <c r="A4159" s="23">
        <v>4158</v>
      </c>
      <c r="B4159" s="5" t="s">
        <v>0</v>
      </c>
      <c r="C4159" s="3" t="s">
        <v>22</v>
      </c>
      <c r="D4159" s="3" t="s">
        <v>22</v>
      </c>
      <c r="E4159" s="3" t="s">
        <v>47</v>
      </c>
      <c r="F4159" s="3" t="s">
        <v>21</v>
      </c>
      <c r="G4159" s="3">
        <v>13</v>
      </c>
      <c r="H4159" s="3" t="s">
        <v>9</v>
      </c>
      <c r="I4159" s="3" t="s">
        <v>36</v>
      </c>
      <c r="J4159" s="3">
        <v>51</v>
      </c>
      <c r="K4159" s="3">
        <v>111</v>
      </c>
      <c r="L4159" s="3">
        <v>0</v>
      </c>
      <c r="M4159" s="4">
        <f>PI()*(K4159/2)^2/1000+PI()*(L4159/2)^2/1000</f>
        <v>9.6768907712199592</v>
      </c>
      <c r="N4159" s="33">
        <v>0</v>
      </c>
      <c r="O4159" s="3">
        <v>1</v>
      </c>
      <c r="P4159" s="6">
        <v>5.4950000000000001</v>
      </c>
      <c r="Q4159" s="6">
        <v>15.654999999999999</v>
      </c>
      <c r="R4159" s="6">
        <v>15.451000000000001</v>
      </c>
      <c r="S4159" s="6">
        <v>0.10199999999999999</v>
      </c>
      <c r="T4159" s="6">
        <f>R4159-S4159</f>
        <v>15.349</v>
      </c>
      <c r="U4159" s="6">
        <f>T4159</f>
        <v>15.349</v>
      </c>
      <c r="V4159" s="6">
        <f>U4159-S4159</f>
        <v>15.247</v>
      </c>
      <c r="W4159" s="6">
        <f>100 - (1 - (((U4159-T4159)/U4159)+(S4159/T4159)))*100</f>
        <v>0.66453840641084128</v>
      </c>
      <c r="X4159" s="13">
        <v>15.936</v>
      </c>
      <c r="Y4159" s="13">
        <f>(X4159-U4159)/U4159*100</f>
        <v>3.824353378070231</v>
      </c>
      <c r="Z4159" s="14">
        <f>IF(W4159&gt;10,"NA",Y4159)</f>
        <v>3.824353378070231</v>
      </c>
    </row>
    <row r="4160" spans="1:26" ht="19" x14ac:dyDescent="0.25">
      <c r="A4160" s="23">
        <v>4159</v>
      </c>
      <c r="B4160" s="5" t="s">
        <v>0</v>
      </c>
      <c r="C4160" s="3" t="s">
        <v>22</v>
      </c>
      <c r="D4160" s="3" t="s">
        <v>22</v>
      </c>
      <c r="E4160" s="3" t="s">
        <v>47</v>
      </c>
      <c r="F4160" s="3" t="s">
        <v>21</v>
      </c>
      <c r="G4160" s="3">
        <v>13</v>
      </c>
      <c r="H4160" s="3" t="s">
        <v>9</v>
      </c>
      <c r="I4160" s="3" t="s">
        <v>36</v>
      </c>
      <c r="J4160" s="3">
        <v>51</v>
      </c>
      <c r="K4160" s="3">
        <v>111</v>
      </c>
      <c r="L4160" s="3">
        <v>0</v>
      </c>
      <c r="M4160" s="4">
        <f>PI()*(K4160/2)^2/1000+PI()*(L4160/2)^2/1000</f>
        <v>9.6768907712199592</v>
      </c>
      <c r="N4160" s="33">
        <v>1</v>
      </c>
      <c r="O4160" s="3">
        <v>2</v>
      </c>
      <c r="P4160" s="6">
        <v>5.3490000000000002</v>
      </c>
      <c r="Q4160" s="6">
        <v>15.092000000000001</v>
      </c>
      <c r="R4160" s="6">
        <v>14.901999999999999</v>
      </c>
      <c r="S4160" s="6">
        <v>0</v>
      </c>
      <c r="T4160" s="6">
        <f>R4160-S4160</f>
        <v>14.901999999999999</v>
      </c>
      <c r="U4160" s="6">
        <f>T4160</f>
        <v>14.901999999999999</v>
      </c>
      <c r="V4160" s="6">
        <f>U4160-S4160</f>
        <v>14.901999999999999</v>
      </c>
      <c r="W4160" s="6">
        <f>100 - (1 - (((U4160-T4160)/U4160)+(S4160/T4160)))*100</f>
        <v>0</v>
      </c>
      <c r="X4160" s="13">
        <v>15.276</v>
      </c>
      <c r="Y4160" s="13">
        <f>(X4160-U4160)/U4160*100</f>
        <v>2.5097302375520103</v>
      </c>
      <c r="Z4160" s="14">
        <f>IF(W4160&gt;10,"NA",Y4160)</f>
        <v>2.5097302375520103</v>
      </c>
    </row>
    <row r="4161" spans="1:26" ht="19" x14ac:dyDescent="0.25">
      <c r="A4161" s="23">
        <v>4160</v>
      </c>
      <c r="B4161" s="5" t="s">
        <v>0</v>
      </c>
      <c r="C4161" s="3" t="s">
        <v>22</v>
      </c>
      <c r="D4161" s="3" t="s">
        <v>22</v>
      </c>
      <c r="E4161" s="3" t="s">
        <v>47</v>
      </c>
      <c r="F4161" s="3" t="s">
        <v>21</v>
      </c>
      <c r="G4161" s="3">
        <v>13</v>
      </c>
      <c r="H4161" s="3" t="s">
        <v>9</v>
      </c>
      <c r="I4161" s="3" t="s">
        <v>36</v>
      </c>
      <c r="J4161" s="3">
        <v>51</v>
      </c>
      <c r="K4161" s="3">
        <v>111</v>
      </c>
      <c r="L4161" s="3">
        <v>0</v>
      </c>
      <c r="M4161" s="4">
        <f>PI()*(K4161/2)^2/1000+PI()*(L4161/2)^2/1000</f>
        <v>9.6768907712199592</v>
      </c>
      <c r="N4161" s="33">
        <v>1</v>
      </c>
      <c r="O4161" s="3">
        <v>3</v>
      </c>
      <c r="P4161" s="6">
        <v>4.7149999999999999</v>
      </c>
      <c r="Q4161" s="6">
        <v>11.231</v>
      </c>
      <c r="R4161" s="6">
        <v>11.170999999999999</v>
      </c>
      <c r="S4161" s="6">
        <v>0</v>
      </c>
      <c r="T4161" s="6">
        <f>R4161-S4161</f>
        <v>11.170999999999999</v>
      </c>
      <c r="U4161" s="6">
        <f>T4161</f>
        <v>11.170999999999999</v>
      </c>
      <c r="V4161" s="6">
        <f>U4161-S4161</f>
        <v>11.170999999999999</v>
      </c>
      <c r="W4161" s="6">
        <f>100 - (1 - (((U4161-T4161)/U4161)+(S4161/T4161)))*100</f>
        <v>0</v>
      </c>
      <c r="X4161" s="13">
        <v>11.375</v>
      </c>
      <c r="Y4161" s="13">
        <f>(X4161-U4161)/U4161*100</f>
        <v>1.8261570136961831</v>
      </c>
      <c r="Z4161" s="14">
        <f>IF(W4161&gt;10,"NA",Y4161)</f>
        <v>1.8261570136961831</v>
      </c>
    </row>
    <row r="4162" spans="1:26" ht="19" x14ac:dyDescent="0.25">
      <c r="A4162" s="23">
        <v>4161</v>
      </c>
      <c r="B4162" s="5" t="s">
        <v>0</v>
      </c>
      <c r="C4162" s="3" t="s">
        <v>22</v>
      </c>
      <c r="D4162" s="3" t="s">
        <v>22</v>
      </c>
      <c r="E4162" s="3" t="s">
        <v>47</v>
      </c>
      <c r="F4162" s="3" t="s">
        <v>21</v>
      </c>
      <c r="G4162" s="3">
        <v>13</v>
      </c>
      <c r="H4162" s="3" t="s">
        <v>17</v>
      </c>
      <c r="I4162" s="3" t="s">
        <v>36</v>
      </c>
      <c r="J4162" s="3">
        <v>51</v>
      </c>
      <c r="K4162" s="3">
        <v>111</v>
      </c>
      <c r="L4162" s="3">
        <v>0</v>
      </c>
      <c r="M4162" s="4">
        <f>PI()*(K4162/2)^2/1000+PI()*(L4162/2)^2/1000</f>
        <v>9.6768907712199592</v>
      </c>
      <c r="N4162" s="33">
        <v>0</v>
      </c>
      <c r="O4162" s="3">
        <v>1</v>
      </c>
      <c r="P4162" s="6">
        <v>4.4400000000000004</v>
      </c>
      <c r="Q4162" s="6">
        <v>9.2360000000000007</v>
      </c>
      <c r="R4162" s="6">
        <v>9.1349999999999998</v>
      </c>
      <c r="S4162" s="6">
        <v>0.1</v>
      </c>
      <c r="T4162" s="6">
        <f>R4162-S4162</f>
        <v>9.0350000000000001</v>
      </c>
      <c r="U4162" s="6">
        <v>9.1349999999999998</v>
      </c>
      <c r="V4162" s="6">
        <f>U4162-S4162</f>
        <v>9.0350000000000001</v>
      </c>
      <c r="W4162" s="6">
        <f>100 - (1 - (((U4162-T4162)/U4162)+(S4162/T4162)))*100</f>
        <v>2.2014976120657082</v>
      </c>
      <c r="X4162" s="13">
        <v>9.141</v>
      </c>
      <c r="Y4162" s="13">
        <f>(X4162-U4162)/U4162*100</f>
        <v>6.568144499179232E-2</v>
      </c>
      <c r="Z4162" s="14">
        <f>IF(W4162&gt;10,"NA",Y4162)</f>
        <v>6.568144499179232E-2</v>
      </c>
    </row>
    <row r="4163" spans="1:26" ht="19" x14ac:dyDescent="0.25">
      <c r="A4163" s="23">
        <v>4162</v>
      </c>
      <c r="B4163" s="5" t="s">
        <v>0</v>
      </c>
      <c r="C4163" s="3" t="s">
        <v>22</v>
      </c>
      <c r="D4163" s="3" t="s">
        <v>22</v>
      </c>
      <c r="E4163" s="3" t="s">
        <v>47</v>
      </c>
      <c r="F4163" s="3" t="s">
        <v>21</v>
      </c>
      <c r="G4163" s="3">
        <v>13</v>
      </c>
      <c r="H4163" s="3" t="s">
        <v>17</v>
      </c>
      <c r="I4163" s="3" t="s">
        <v>36</v>
      </c>
      <c r="J4163" s="3">
        <v>51</v>
      </c>
      <c r="K4163" s="3">
        <v>111</v>
      </c>
      <c r="L4163" s="3">
        <v>0</v>
      </c>
      <c r="M4163" s="4">
        <f>PI()*(K4163/2)^2/1000+PI()*(L4163/2)^2/1000</f>
        <v>9.6768907712199592</v>
      </c>
      <c r="N4163" s="33">
        <v>0</v>
      </c>
      <c r="O4163" s="3">
        <v>2</v>
      </c>
      <c r="P4163" s="6">
        <v>5.9059999999999997</v>
      </c>
      <c r="Q4163" s="6">
        <v>21.617000000000001</v>
      </c>
      <c r="R4163" s="6">
        <v>21.408000000000001</v>
      </c>
      <c r="S4163" s="6">
        <v>2.5999999999999999E-2</v>
      </c>
      <c r="T4163" s="6">
        <f>R4163-S4163</f>
        <v>21.382000000000001</v>
      </c>
      <c r="U4163" s="6">
        <v>21.678000000000001</v>
      </c>
      <c r="V4163" s="6">
        <f>U4163-S4163</f>
        <v>21.652000000000001</v>
      </c>
      <c r="W4163" s="6">
        <f>100 - (1 - (((U4163-T4163)/U4163)+(S4163/T4163)))*100</f>
        <v>1.4870372216632859</v>
      </c>
      <c r="X4163" s="13">
        <v>22.114999999999998</v>
      </c>
      <c r="Y4163" s="13">
        <f>(X4163-U4163)/U4163*100</f>
        <v>2.0158686225666465</v>
      </c>
      <c r="Z4163" s="14">
        <f>IF(W4163&gt;10,"NA",Y4163)</f>
        <v>2.0158686225666465</v>
      </c>
    </row>
    <row r="4164" spans="1:26" ht="19" x14ac:dyDescent="0.25">
      <c r="A4164" s="23">
        <v>4163</v>
      </c>
      <c r="B4164" s="5" t="s">
        <v>0</v>
      </c>
      <c r="C4164" s="3" t="s">
        <v>22</v>
      </c>
      <c r="D4164" s="3" t="s">
        <v>22</v>
      </c>
      <c r="E4164" s="3" t="s">
        <v>47</v>
      </c>
      <c r="F4164" s="3" t="s">
        <v>21</v>
      </c>
      <c r="G4164" s="3">
        <v>13</v>
      </c>
      <c r="H4164" s="3" t="s">
        <v>17</v>
      </c>
      <c r="I4164" s="3" t="s">
        <v>36</v>
      </c>
      <c r="J4164" s="3">
        <v>51</v>
      </c>
      <c r="K4164" s="3">
        <v>111</v>
      </c>
      <c r="L4164" s="3">
        <v>0</v>
      </c>
      <c r="M4164" s="4">
        <f>PI()*(K4164/2)^2/1000+PI()*(L4164/2)^2/1000</f>
        <v>9.6768907712199592</v>
      </c>
      <c r="N4164" s="33">
        <v>0</v>
      </c>
      <c r="O4164" s="3">
        <v>3</v>
      </c>
      <c r="P4164" s="6">
        <v>7.2789999999999999</v>
      </c>
      <c r="Q4164" s="6">
        <v>29.11</v>
      </c>
      <c r="R4164" s="6">
        <v>28.957000000000001</v>
      </c>
      <c r="S4164" s="6">
        <f>0.15+0.105+0.043</f>
        <v>0.29799999999999999</v>
      </c>
      <c r="T4164" s="6">
        <f>R4164-S4164</f>
        <v>28.659000000000002</v>
      </c>
      <c r="U4164" s="6">
        <v>29.706</v>
      </c>
      <c r="V4164" s="6">
        <f>U4164-S4164</f>
        <v>29.408000000000001</v>
      </c>
      <c r="W4164" s="6">
        <f>100 - (1 - (((U4164-T4164)/U4164)+(S4164/T4164)))*100</f>
        <v>4.5643534701063402</v>
      </c>
      <c r="X4164" s="13">
        <v>30.175000000000001</v>
      </c>
      <c r="Y4164" s="13">
        <f>(X4164-U4164)/U4164*100</f>
        <v>1.5788056284925645</v>
      </c>
      <c r="Z4164" s="14">
        <f>IF(W4164&gt;10,"NA",Y4164)</f>
        <v>1.5788056284925645</v>
      </c>
    </row>
    <row r="4165" spans="1:26" ht="19" x14ac:dyDescent="0.25">
      <c r="A4165" s="23">
        <v>4164</v>
      </c>
      <c r="B4165" s="5" t="s">
        <v>0</v>
      </c>
      <c r="C4165" s="3" t="s">
        <v>22</v>
      </c>
      <c r="D4165" s="3" t="s">
        <v>22</v>
      </c>
      <c r="E4165" s="3" t="s">
        <v>47</v>
      </c>
      <c r="F4165" s="3" t="s">
        <v>21</v>
      </c>
      <c r="G4165" s="3">
        <v>13</v>
      </c>
      <c r="H4165" s="3" t="s">
        <v>17</v>
      </c>
      <c r="I4165" s="3" t="s">
        <v>36</v>
      </c>
      <c r="J4165" s="3">
        <v>51</v>
      </c>
      <c r="K4165" s="3">
        <v>111</v>
      </c>
      <c r="L4165" s="3">
        <v>0</v>
      </c>
      <c r="M4165" s="4">
        <f>PI()*(K4165/2)^2/1000+PI()*(L4165/2)^2/1000</f>
        <v>9.6768907712199592</v>
      </c>
      <c r="N4165" s="33">
        <v>0</v>
      </c>
      <c r="O4165" s="3">
        <v>4</v>
      </c>
      <c r="P4165" s="6">
        <v>6.1139999999999999</v>
      </c>
      <c r="Q4165" s="6">
        <v>21.759</v>
      </c>
      <c r="R4165" s="6">
        <v>21.524000000000001</v>
      </c>
      <c r="S4165" s="6">
        <v>0</v>
      </c>
      <c r="T4165" s="6">
        <f>R4165-S4165</f>
        <v>21.524000000000001</v>
      </c>
      <c r="U4165" s="6">
        <v>21.564</v>
      </c>
      <c r="V4165" s="6">
        <f>U4165-S4165</f>
        <v>21.564</v>
      </c>
      <c r="W4165" s="6">
        <f>100 - (1 - (((U4165-T4165)/U4165)+(S4165/T4165)))*100</f>
        <v>0.18549434242255813</v>
      </c>
      <c r="X4165" s="13">
        <v>21.887</v>
      </c>
      <c r="Y4165" s="13">
        <f>(X4165-U4165)/U4165*100</f>
        <v>1.4978668150621424</v>
      </c>
      <c r="Z4165" s="14">
        <f>IF(W4165&gt;10,"NA",Y4165)</f>
        <v>1.4978668150621424</v>
      </c>
    </row>
    <row r="4166" spans="1:26" ht="19" x14ac:dyDescent="0.25">
      <c r="A4166" s="23">
        <v>4165</v>
      </c>
      <c r="B4166" s="5" t="s">
        <v>0</v>
      </c>
      <c r="C4166" s="3" t="s">
        <v>22</v>
      </c>
      <c r="D4166" s="3" t="s">
        <v>22</v>
      </c>
      <c r="E4166" s="3" t="s">
        <v>47</v>
      </c>
      <c r="F4166" s="3" t="s">
        <v>21</v>
      </c>
      <c r="G4166" s="3">
        <v>13</v>
      </c>
      <c r="H4166" s="3" t="s">
        <v>17</v>
      </c>
      <c r="I4166" s="3" t="s">
        <v>36</v>
      </c>
      <c r="J4166" s="3">
        <v>51</v>
      </c>
      <c r="K4166" s="3">
        <v>111</v>
      </c>
      <c r="L4166" s="3">
        <v>0</v>
      </c>
      <c r="M4166" s="4">
        <f>PI()*(K4166/2)^2/1000+PI()*(L4166/2)^2/1000</f>
        <v>9.6768907712199592</v>
      </c>
      <c r="N4166" s="33">
        <v>0</v>
      </c>
      <c r="O4166" s="3">
        <v>5</v>
      </c>
      <c r="P4166" s="6">
        <v>5.468</v>
      </c>
      <c r="Q4166" s="6">
        <v>17.532</v>
      </c>
      <c r="R4166" s="6">
        <v>17.291</v>
      </c>
      <c r="S4166" s="6">
        <v>0</v>
      </c>
      <c r="T4166" s="6">
        <f>R4166-S4166</f>
        <v>17.291</v>
      </c>
      <c r="U4166" s="6">
        <v>17.957000000000001</v>
      </c>
      <c r="V4166" s="6">
        <f>U4166-S4166</f>
        <v>17.957000000000001</v>
      </c>
      <c r="W4166" s="6">
        <f>100 - (1 - (((U4166-T4166)/U4166)+(S4166/T4166)))*100</f>
        <v>3.7088600545748278</v>
      </c>
      <c r="X4166" s="13">
        <v>18.111999999999998</v>
      </c>
      <c r="Y4166" s="13">
        <f>(X4166-U4166)/U4166*100</f>
        <v>0.86317313582445609</v>
      </c>
      <c r="Z4166" s="14">
        <f>IF(W4166&gt;10,"NA",Y4166)</f>
        <v>0.86317313582445609</v>
      </c>
    </row>
    <row r="4167" spans="1:26" ht="19" x14ac:dyDescent="0.25">
      <c r="A4167" s="23">
        <v>4166</v>
      </c>
      <c r="B4167" s="5" t="s">
        <v>0</v>
      </c>
      <c r="C4167" s="3" t="s">
        <v>22</v>
      </c>
      <c r="D4167" s="3" t="s">
        <v>22</v>
      </c>
      <c r="E4167" s="3" t="s">
        <v>47</v>
      </c>
      <c r="F4167" s="3" t="s">
        <v>21</v>
      </c>
      <c r="G4167" s="3">
        <v>13</v>
      </c>
      <c r="H4167" s="3" t="s">
        <v>17</v>
      </c>
      <c r="I4167" s="3" t="s">
        <v>36</v>
      </c>
      <c r="J4167" s="3">
        <v>51</v>
      </c>
      <c r="K4167" s="3">
        <v>111</v>
      </c>
      <c r="L4167" s="3">
        <v>0</v>
      </c>
      <c r="M4167" s="4">
        <f>PI()*(K4167/2)^2/1000+PI()*(L4167/2)^2/1000</f>
        <v>9.6768907712199592</v>
      </c>
      <c r="N4167" s="33">
        <v>0</v>
      </c>
      <c r="O4167" s="3">
        <v>6</v>
      </c>
      <c r="P4167" s="6">
        <v>5.1379999999999999</v>
      </c>
      <c r="Q4167" s="6">
        <v>15.231</v>
      </c>
      <c r="R4167" s="6">
        <v>15.083</v>
      </c>
      <c r="S4167" s="6">
        <v>9.2999999999999999E-2</v>
      </c>
      <c r="T4167" s="6">
        <f>R4167-S4167</f>
        <v>14.99</v>
      </c>
      <c r="U4167" s="6">
        <v>15.367000000000001</v>
      </c>
      <c r="V4167" s="6">
        <f>U4167-S4167</f>
        <v>15.274000000000001</v>
      </c>
      <c r="W4167" s="6">
        <f>100 - (1 - (((U4167-T4167)/U4167)+(S4167/T4167)))*100</f>
        <v>3.0737226479222102</v>
      </c>
      <c r="X4167" s="13">
        <v>15.398</v>
      </c>
      <c r="Y4167" s="13">
        <f>(X4167-U4167)/U4167*100</f>
        <v>0.20173098197435288</v>
      </c>
      <c r="Z4167" s="14">
        <f>IF(W4167&gt;10,"NA",Y4167)</f>
        <v>0.20173098197435288</v>
      </c>
    </row>
    <row r="4168" spans="1:26" ht="19" x14ac:dyDescent="0.25">
      <c r="A4168" s="23">
        <v>4167</v>
      </c>
      <c r="B4168" s="5" t="s">
        <v>0</v>
      </c>
      <c r="C4168" s="3" t="s">
        <v>22</v>
      </c>
      <c r="D4168" s="3" t="s">
        <v>22</v>
      </c>
      <c r="E4168" s="3" t="s">
        <v>47</v>
      </c>
      <c r="F4168" s="3" t="s">
        <v>21</v>
      </c>
      <c r="G4168" s="3">
        <v>14</v>
      </c>
      <c r="H4168" s="3" t="s">
        <v>9</v>
      </c>
      <c r="I4168" s="3" t="s">
        <v>59</v>
      </c>
      <c r="J4168" s="3">
        <v>52</v>
      </c>
      <c r="K4168" s="3">
        <v>244</v>
      </c>
      <c r="L4168" s="3">
        <v>0</v>
      </c>
      <c r="M4168" s="4">
        <f>PI()*(K4168/2)^2/1000+PI()*(L4168/2)^2/1000</f>
        <v>46.759465056030479</v>
      </c>
      <c r="N4168" s="33">
        <v>0</v>
      </c>
      <c r="O4168" s="3">
        <v>1</v>
      </c>
      <c r="P4168" s="6">
        <v>3.86</v>
      </c>
      <c r="Q4168" s="6">
        <v>8</v>
      </c>
      <c r="R4168" s="6">
        <v>8</v>
      </c>
      <c r="S4168" s="6">
        <v>0</v>
      </c>
      <c r="T4168" s="6">
        <f>R4168-S4168</f>
        <v>8</v>
      </c>
      <c r="U4168" s="6">
        <v>8.0660000000000007</v>
      </c>
      <c r="V4168" s="6">
        <f>U4168-S4168</f>
        <v>8.0660000000000007</v>
      </c>
      <c r="W4168" s="6">
        <f>100 - (1 - (((U4168-T4168)/U4168)+(S4168/T4168)))*100</f>
        <v>0.81824944210265471</v>
      </c>
      <c r="X4168" s="13">
        <v>8.3010000000000002</v>
      </c>
      <c r="Y4168" s="13">
        <f>(X4168-U4168)/U4168*100</f>
        <v>2.9134639226382273</v>
      </c>
      <c r="Z4168" s="14">
        <f>IF(W4168&gt;10,"NA",Y4168)</f>
        <v>2.9134639226382273</v>
      </c>
    </row>
    <row r="4169" spans="1:26" ht="19" x14ac:dyDescent="0.25">
      <c r="A4169" s="23">
        <v>4168</v>
      </c>
      <c r="B4169" s="5" t="s">
        <v>0</v>
      </c>
      <c r="C4169" s="3" t="s">
        <v>22</v>
      </c>
      <c r="D4169" s="3" t="s">
        <v>22</v>
      </c>
      <c r="E4169" s="3" t="s">
        <v>47</v>
      </c>
      <c r="F4169" s="3" t="s">
        <v>21</v>
      </c>
      <c r="G4169" s="3">
        <v>14</v>
      </c>
      <c r="H4169" s="3" t="s">
        <v>9</v>
      </c>
      <c r="I4169" s="3" t="s">
        <v>59</v>
      </c>
      <c r="J4169" s="3">
        <v>52</v>
      </c>
      <c r="K4169" s="3">
        <v>244</v>
      </c>
      <c r="L4169" s="3">
        <v>0</v>
      </c>
      <c r="M4169" s="4">
        <f>PI()*(K4169/2)^2/1000+PI()*(L4169/2)^2/1000</f>
        <v>46.759465056030479</v>
      </c>
      <c r="N4169" s="33">
        <v>1</v>
      </c>
      <c r="O4169" s="3">
        <v>2</v>
      </c>
      <c r="P4169" s="6">
        <v>4.0670000000000002</v>
      </c>
      <c r="Q4169" s="6">
        <v>10.423999999999999</v>
      </c>
      <c r="R4169" s="6">
        <v>10.241</v>
      </c>
      <c r="S4169" s="6">
        <v>0</v>
      </c>
      <c r="T4169" s="6">
        <f>R4169-S4169</f>
        <v>10.241</v>
      </c>
      <c r="U4169" s="6">
        <v>10.242000000000001</v>
      </c>
      <c r="V4169" s="6">
        <f>U4169-S4169</f>
        <v>10.242000000000001</v>
      </c>
      <c r="W4169" s="6">
        <f>100 - (1 - (((U4169-T4169)/U4169)+(S4169/T4169)))*100</f>
        <v>9.7637180238336896E-3</v>
      </c>
      <c r="X4169" s="13">
        <v>10.51</v>
      </c>
      <c r="Y4169" s="13">
        <f>(X4169-U4169)/U4169*100</f>
        <v>2.6166764303846799</v>
      </c>
      <c r="Z4169" s="14">
        <f>IF(W4169&gt;10,"NA",Y4169)</f>
        <v>2.6166764303846799</v>
      </c>
    </row>
    <row r="4170" spans="1:26" ht="19" x14ac:dyDescent="0.25">
      <c r="A4170" s="23">
        <v>4169</v>
      </c>
      <c r="B4170" s="5" t="s">
        <v>0</v>
      </c>
      <c r="C4170" s="3" t="s">
        <v>22</v>
      </c>
      <c r="D4170" s="3" t="s">
        <v>22</v>
      </c>
      <c r="E4170" s="3" t="s">
        <v>47</v>
      </c>
      <c r="F4170" s="3" t="s">
        <v>21</v>
      </c>
      <c r="G4170" s="3">
        <v>14</v>
      </c>
      <c r="H4170" s="3" t="s">
        <v>9</v>
      </c>
      <c r="I4170" s="3" t="s">
        <v>59</v>
      </c>
      <c r="J4170" s="3">
        <v>52</v>
      </c>
      <c r="K4170" s="3">
        <v>244</v>
      </c>
      <c r="L4170" s="3">
        <v>0</v>
      </c>
      <c r="M4170" s="4">
        <f>PI()*(K4170/2)^2/1000+PI()*(L4170/2)^2/1000</f>
        <v>46.759465056030479</v>
      </c>
      <c r="N4170" s="33">
        <v>0</v>
      </c>
      <c r="O4170" s="3">
        <v>3</v>
      </c>
      <c r="P4170" s="6">
        <v>4.2969999999999997</v>
      </c>
      <c r="Q4170" s="6">
        <v>11.247999999999999</v>
      </c>
      <c r="R4170" s="6">
        <v>11.247999999999999</v>
      </c>
      <c r="S4170" s="6">
        <v>0</v>
      </c>
      <c r="T4170" s="6">
        <f>R4170-S4170</f>
        <v>11.247999999999999</v>
      </c>
      <c r="U4170" s="6">
        <v>11.247999999999999</v>
      </c>
      <c r="V4170" s="6">
        <f>U4170-S4170</f>
        <v>11.247999999999999</v>
      </c>
      <c r="W4170" s="6">
        <f>100 - (1 - (((U4170-T4170)/U4170)+(S4170/T4170)))*100</f>
        <v>0</v>
      </c>
      <c r="X4170" s="13">
        <v>11.512</v>
      </c>
      <c r="Y4170" s="13">
        <f>(X4170-U4170)/U4170*100</f>
        <v>2.3470839260313046</v>
      </c>
      <c r="Z4170" s="14">
        <f>IF(W4170&gt;10,"NA",Y4170)</f>
        <v>2.3470839260313046</v>
      </c>
    </row>
    <row r="4171" spans="1:26" ht="19" x14ac:dyDescent="0.25">
      <c r="A4171" s="23">
        <v>4170</v>
      </c>
      <c r="B4171" s="5" t="s">
        <v>0</v>
      </c>
      <c r="C4171" s="3" t="s">
        <v>22</v>
      </c>
      <c r="D4171" s="3" t="s">
        <v>22</v>
      </c>
      <c r="E4171" s="3" t="s">
        <v>47</v>
      </c>
      <c r="F4171" s="3" t="s">
        <v>21</v>
      </c>
      <c r="G4171" s="3">
        <v>14</v>
      </c>
      <c r="H4171" s="3" t="s">
        <v>9</v>
      </c>
      <c r="I4171" s="3" t="s">
        <v>59</v>
      </c>
      <c r="J4171" s="3">
        <v>52</v>
      </c>
      <c r="K4171" s="3">
        <v>244</v>
      </c>
      <c r="L4171" s="3">
        <v>0</v>
      </c>
      <c r="M4171" s="4">
        <f>PI()*(K4171/2)^2/1000+PI()*(L4171/2)^2/1000</f>
        <v>46.759465056030479</v>
      </c>
      <c r="N4171" s="33">
        <v>1</v>
      </c>
      <c r="O4171" s="3">
        <v>4</v>
      </c>
      <c r="P4171" s="6">
        <v>3.831</v>
      </c>
      <c r="Q4171" s="6">
        <v>9.7720000000000002</v>
      </c>
      <c r="R4171" s="6">
        <v>9.718</v>
      </c>
      <c r="S4171" s="6">
        <v>0</v>
      </c>
      <c r="T4171" s="6">
        <f>R4171-S4171</f>
        <v>9.718</v>
      </c>
      <c r="U4171" s="6">
        <v>9.718</v>
      </c>
      <c r="V4171" s="6">
        <f>U4171-S4171</f>
        <v>9.718</v>
      </c>
      <c r="W4171" s="6">
        <f>100 - (1 - (((U4171-T4171)/U4171)+(S4171/T4171)))*100</f>
        <v>0</v>
      </c>
      <c r="X4171" s="13">
        <v>9.8610000000000007</v>
      </c>
      <c r="Y4171" s="13">
        <f>(X4171-U4171)/U4171*100</f>
        <v>1.4714961926322359</v>
      </c>
      <c r="Z4171" s="14">
        <f>IF(W4171&gt;10,"NA",Y4171)</f>
        <v>1.4714961926322359</v>
      </c>
    </row>
    <row r="4172" spans="1:26" ht="19" x14ac:dyDescent="0.25">
      <c r="A4172" s="23">
        <v>4171</v>
      </c>
      <c r="B4172" s="5" t="s">
        <v>0</v>
      </c>
      <c r="C4172" s="3" t="s">
        <v>22</v>
      </c>
      <c r="D4172" s="3" t="s">
        <v>22</v>
      </c>
      <c r="E4172" s="3" t="s">
        <v>47</v>
      </c>
      <c r="F4172" s="3" t="s">
        <v>21</v>
      </c>
      <c r="G4172" s="3">
        <v>14</v>
      </c>
      <c r="H4172" s="3" t="s">
        <v>9</v>
      </c>
      <c r="I4172" s="3" t="s">
        <v>59</v>
      </c>
      <c r="J4172" s="3">
        <v>52</v>
      </c>
      <c r="K4172" s="3">
        <v>244</v>
      </c>
      <c r="L4172" s="3">
        <v>0</v>
      </c>
      <c r="M4172" s="4">
        <f>PI()*(K4172/2)^2/1000+PI()*(L4172/2)^2/1000</f>
        <v>46.759465056030479</v>
      </c>
      <c r="N4172" s="33">
        <v>1</v>
      </c>
      <c r="O4172" s="3">
        <v>5</v>
      </c>
      <c r="P4172" s="6">
        <v>3.46</v>
      </c>
      <c r="Q4172" s="6">
        <v>8.8369999999999997</v>
      </c>
      <c r="R4172" s="6">
        <v>8.6820000000000004</v>
      </c>
      <c r="S4172" s="6">
        <v>2.9000000000000001E-2</v>
      </c>
      <c r="T4172" s="6">
        <f>R4172-S4172</f>
        <v>8.6530000000000005</v>
      </c>
      <c r="U4172" s="6">
        <v>8.8789999999999996</v>
      </c>
      <c r="V4172" s="6">
        <f>U4172-S4172</f>
        <v>8.85</v>
      </c>
      <c r="W4172" s="6">
        <f>100 - (1 - (((U4172-T4172)/U4172)+(S4172/T4172)))*100</f>
        <v>2.8804755622306573</v>
      </c>
      <c r="X4172" s="13">
        <v>9.1609999999999996</v>
      </c>
      <c r="Y4172" s="13">
        <f>(X4172-U4172)/U4172*100</f>
        <v>3.1760333370875102</v>
      </c>
      <c r="Z4172" s="14">
        <f>IF(W4172&gt;10,"NA",Y4172)</f>
        <v>3.1760333370875102</v>
      </c>
    </row>
    <row r="4173" spans="1:26" ht="19" x14ac:dyDescent="0.25">
      <c r="A4173" s="23">
        <v>4172</v>
      </c>
      <c r="B4173" s="5" t="s">
        <v>0</v>
      </c>
      <c r="C4173" s="3" t="s">
        <v>22</v>
      </c>
      <c r="D4173" s="3" t="s">
        <v>22</v>
      </c>
      <c r="E4173" s="3" t="s">
        <v>47</v>
      </c>
      <c r="F4173" s="3" t="s">
        <v>21</v>
      </c>
      <c r="G4173" s="3">
        <v>14</v>
      </c>
      <c r="H4173" s="3" t="s">
        <v>9</v>
      </c>
      <c r="I4173" s="3" t="s">
        <v>59</v>
      </c>
      <c r="J4173" s="3">
        <v>52</v>
      </c>
      <c r="K4173" s="3">
        <v>244</v>
      </c>
      <c r="L4173" s="3">
        <v>0</v>
      </c>
      <c r="M4173" s="4">
        <f>PI()*(K4173/2)^2/1000+PI()*(L4173/2)^2/1000</f>
        <v>46.759465056030479</v>
      </c>
      <c r="N4173" s="33">
        <v>0</v>
      </c>
      <c r="O4173" s="3">
        <v>6</v>
      </c>
      <c r="P4173" s="6">
        <v>2.2949999999999999</v>
      </c>
      <c r="Q4173" s="6">
        <v>2.4420000000000002</v>
      </c>
      <c r="R4173" s="6">
        <v>2.3580000000000001</v>
      </c>
      <c r="S4173" s="6">
        <v>0</v>
      </c>
      <c r="T4173" s="6">
        <f>R4173-S4173</f>
        <v>2.3580000000000001</v>
      </c>
      <c r="U4173" s="6">
        <v>2.4860000000000002</v>
      </c>
      <c r="V4173" s="6">
        <f>U4173-S4173</f>
        <v>2.4860000000000002</v>
      </c>
      <c r="W4173" s="6">
        <f>100 - (1 - (((U4173-T4173)/U4173)+(S4173/T4173)))*100</f>
        <v>5.1488334674175462</v>
      </c>
      <c r="X4173" s="13">
        <v>2.5190000000000001</v>
      </c>
      <c r="Y4173" s="13">
        <f>(X4173-U4173)/U4173*100</f>
        <v>1.3274336283185808</v>
      </c>
      <c r="Z4173" s="14">
        <f>IF(W4173&gt;10,"NA",Y4173)</f>
        <v>1.3274336283185808</v>
      </c>
    </row>
    <row r="4174" spans="1:26" ht="19" x14ac:dyDescent="0.25">
      <c r="A4174" s="23">
        <v>4173</v>
      </c>
      <c r="B4174" s="5" t="s">
        <v>0</v>
      </c>
      <c r="C4174" s="3" t="s">
        <v>22</v>
      </c>
      <c r="D4174" s="3" t="s">
        <v>22</v>
      </c>
      <c r="E4174" s="3" t="s">
        <v>47</v>
      </c>
      <c r="F4174" s="3" t="s">
        <v>21</v>
      </c>
      <c r="G4174" s="3">
        <v>14</v>
      </c>
      <c r="H4174" s="3" t="s">
        <v>9</v>
      </c>
      <c r="I4174" s="3" t="s">
        <v>59</v>
      </c>
      <c r="J4174" s="3">
        <v>52</v>
      </c>
      <c r="K4174" s="3">
        <v>244</v>
      </c>
      <c r="L4174" s="3">
        <v>0</v>
      </c>
      <c r="M4174" s="4">
        <f>PI()*(K4174/2)^2/1000+PI()*(L4174/2)^2/1000</f>
        <v>46.759465056030479</v>
      </c>
      <c r="N4174" s="33">
        <v>0</v>
      </c>
      <c r="O4174" s="3">
        <v>7</v>
      </c>
      <c r="P4174" s="6">
        <v>3.82</v>
      </c>
      <c r="Q4174" s="6">
        <v>10.993</v>
      </c>
      <c r="R4174" s="6">
        <v>10.859</v>
      </c>
      <c r="S4174" s="6">
        <v>0</v>
      </c>
      <c r="T4174" s="6">
        <f>R4174-S4174</f>
        <v>10.859</v>
      </c>
      <c r="U4174" s="6">
        <v>11.244</v>
      </c>
      <c r="V4174" s="6">
        <f>U4174-S4174</f>
        <v>11.244</v>
      </c>
      <c r="W4174" s="6">
        <f>100 - (1 - (((U4174-T4174)/U4174)+(S4174/T4174)))*100</f>
        <v>3.4240483813589435</v>
      </c>
      <c r="X4174" s="13">
        <v>11.544</v>
      </c>
      <c r="Y4174" s="13">
        <f>(X4174-U4174)/U4174*100</f>
        <v>2.6680896478121729</v>
      </c>
      <c r="Z4174" s="14">
        <f>IF(W4174&gt;10,"NA",Y4174)</f>
        <v>2.6680896478121729</v>
      </c>
    </row>
    <row r="4175" spans="1:26" ht="19" x14ac:dyDescent="0.25">
      <c r="A4175" s="23">
        <v>4174</v>
      </c>
      <c r="B4175" s="5" t="s">
        <v>0</v>
      </c>
      <c r="C4175" s="3" t="s">
        <v>22</v>
      </c>
      <c r="D4175" s="3" t="s">
        <v>22</v>
      </c>
      <c r="E4175" s="3" t="s">
        <v>47</v>
      </c>
      <c r="F4175" s="3" t="s">
        <v>21</v>
      </c>
      <c r="G4175" s="3">
        <v>14</v>
      </c>
      <c r="H4175" s="3" t="s">
        <v>17</v>
      </c>
      <c r="I4175" s="3" t="s">
        <v>59</v>
      </c>
      <c r="J4175" s="3">
        <v>52</v>
      </c>
      <c r="K4175" s="3">
        <v>244</v>
      </c>
      <c r="L4175" s="3">
        <v>0</v>
      </c>
      <c r="M4175" s="4">
        <f>PI()*(K4175/2)^2/1000+PI()*(L4175/2)^2/1000</f>
        <v>46.759465056030479</v>
      </c>
      <c r="N4175" s="33">
        <v>0</v>
      </c>
      <c r="O4175" s="3">
        <v>1</v>
      </c>
      <c r="P4175" s="6">
        <v>4.5289999999999999</v>
      </c>
      <c r="Q4175" s="6">
        <v>7.3239999999999998</v>
      </c>
      <c r="R4175" s="6">
        <v>7.2359999999999998</v>
      </c>
      <c r="S4175" s="6">
        <v>0</v>
      </c>
      <c r="T4175" s="6">
        <f>R4175-S4175</f>
        <v>7.2359999999999998</v>
      </c>
      <c r="U4175" s="6">
        <v>7.2359999999999998</v>
      </c>
      <c r="V4175" s="6">
        <f>U4175-S4175</f>
        <v>7.2359999999999998</v>
      </c>
      <c r="W4175" s="6">
        <f>100 - (1 - (((U4175-T4175)/U4175)+(S4175/T4175)))*100</f>
        <v>0</v>
      </c>
      <c r="X4175" s="13">
        <v>7.2850000000000001</v>
      </c>
      <c r="Y4175" s="13">
        <f>(X4175-U4175)/U4175*100</f>
        <v>0.67716970702045853</v>
      </c>
      <c r="Z4175" s="14">
        <f>IF(W4175&gt;10,"NA",Y4175)</f>
        <v>0.67716970702045853</v>
      </c>
    </row>
    <row r="4176" spans="1:26" ht="19" x14ac:dyDescent="0.25">
      <c r="A4176" s="23">
        <v>4175</v>
      </c>
      <c r="B4176" s="5" t="s">
        <v>0</v>
      </c>
      <c r="C4176" s="3" t="s">
        <v>22</v>
      </c>
      <c r="D4176" s="3" t="s">
        <v>22</v>
      </c>
      <c r="E4176" s="3" t="s">
        <v>47</v>
      </c>
      <c r="F4176" s="3" t="s">
        <v>21</v>
      </c>
      <c r="G4176" s="3">
        <v>14</v>
      </c>
      <c r="H4176" s="3" t="s">
        <v>17</v>
      </c>
      <c r="I4176" s="3" t="s">
        <v>59</v>
      </c>
      <c r="J4176" s="3">
        <v>52</v>
      </c>
      <c r="K4176" s="3">
        <v>244</v>
      </c>
      <c r="L4176" s="3">
        <v>0</v>
      </c>
      <c r="M4176" s="4">
        <f>PI()*(K4176/2)^2/1000+PI()*(L4176/2)^2/1000</f>
        <v>46.759465056030479</v>
      </c>
      <c r="N4176" s="33">
        <v>0</v>
      </c>
      <c r="O4176" s="3">
        <v>2</v>
      </c>
      <c r="P4176" s="6">
        <v>3.786</v>
      </c>
      <c r="Q4176" s="6">
        <v>7.6150000000000002</v>
      </c>
      <c r="R4176" s="6">
        <v>7.51</v>
      </c>
      <c r="S4176" s="6">
        <v>0.13600000000000001</v>
      </c>
      <c r="T4176" s="6">
        <f>R4176-S4176</f>
        <v>7.3739999999999997</v>
      </c>
      <c r="U4176" s="6">
        <v>7.601</v>
      </c>
      <c r="V4176" s="6">
        <f>U4176-S4176</f>
        <v>7.4649999999999999</v>
      </c>
      <c r="W4176" s="6">
        <f>100 - (1 - (((U4176-T4176)/U4176)+(S4176/T4176)))*100</f>
        <v>4.8307670250374315</v>
      </c>
      <c r="X4176" s="13">
        <v>7.73</v>
      </c>
      <c r="Y4176" s="13">
        <f>(X4176-U4176)/U4176*100</f>
        <v>1.6971451124852051</v>
      </c>
      <c r="Z4176" s="14">
        <f>IF(W4176&gt;10,"NA",Y4176)</f>
        <v>1.6971451124852051</v>
      </c>
    </row>
    <row r="4177" spans="1:26" ht="19" x14ac:dyDescent="0.25">
      <c r="A4177" s="23">
        <v>4176</v>
      </c>
      <c r="B4177" s="5" t="s">
        <v>0</v>
      </c>
      <c r="C4177" s="3" t="s">
        <v>22</v>
      </c>
      <c r="D4177" s="3" t="s">
        <v>22</v>
      </c>
      <c r="E4177" s="3" t="s">
        <v>47</v>
      </c>
      <c r="F4177" s="3" t="s">
        <v>21</v>
      </c>
      <c r="G4177" s="3">
        <v>14</v>
      </c>
      <c r="H4177" s="3" t="s">
        <v>17</v>
      </c>
      <c r="I4177" s="3" t="s">
        <v>59</v>
      </c>
      <c r="J4177" s="3">
        <v>52</v>
      </c>
      <c r="K4177" s="3">
        <v>244</v>
      </c>
      <c r="L4177" s="3">
        <v>0</v>
      </c>
      <c r="M4177" s="4">
        <f>PI()*(K4177/2)^2/1000+PI()*(L4177/2)^2/1000</f>
        <v>46.759465056030479</v>
      </c>
      <c r="N4177" s="33">
        <v>0</v>
      </c>
      <c r="O4177" s="3">
        <v>3</v>
      </c>
      <c r="P4177" s="6">
        <v>4.7640000000000002</v>
      </c>
      <c r="Q4177" s="6">
        <v>8.5370000000000008</v>
      </c>
      <c r="R4177" s="6">
        <v>8.4600000000000009</v>
      </c>
      <c r="S4177" s="6">
        <v>0</v>
      </c>
      <c r="T4177" s="6">
        <f>R4177-S4177</f>
        <v>8.4600000000000009</v>
      </c>
      <c r="U4177" s="6">
        <v>8.6549999999999994</v>
      </c>
      <c r="V4177" s="6">
        <f>U4177-S4177</f>
        <v>8.6549999999999994</v>
      </c>
      <c r="W4177" s="6">
        <f>100 - (1 - (((U4177-T4177)/U4177)+(S4177/T4177)))*100</f>
        <v>2.2530329289427868</v>
      </c>
      <c r="X4177" s="13">
        <v>8.73</v>
      </c>
      <c r="Y4177" s="13">
        <f>(X4177-U4177)/U4177*100</f>
        <v>0.86655112651647692</v>
      </c>
      <c r="Z4177" s="14">
        <f>IF(W4177&gt;10,"NA",Y4177)</f>
        <v>0.86655112651647692</v>
      </c>
    </row>
    <row r="4178" spans="1:26" ht="19" x14ac:dyDescent="0.25">
      <c r="A4178" s="23">
        <v>4177</v>
      </c>
      <c r="B4178" s="5" t="s">
        <v>0</v>
      </c>
      <c r="C4178" s="3" t="s">
        <v>22</v>
      </c>
      <c r="D4178" s="3" t="s">
        <v>22</v>
      </c>
      <c r="E4178" s="3" t="s">
        <v>47</v>
      </c>
      <c r="F4178" s="3" t="s">
        <v>21</v>
      </c>
      <c r="G4178" s="3">
        <v>14</v>
      </c>
      <c r="H4178" s="3" t="s">
        <v>17</v>
      </c>
      <c r="I4178" s="3" t="s">
        <v>59</v>
      </c>
      <c r="J4178" s="3">
        <v>52</v>
      </c>
      <c r="K4178" s="3">
        <v>244</v>
      </c>
      <c r="L4178" s="3">
        <v>0</v>
      </c>
      <c r="M4178" s="4">
        <f>PI()*(K4178/2)^2/1000+PI()*(L4178/2)^2/1000</f>
        <v>46.759465056030479</v>
      </c>
      <c r="N4178" s="33">
        <v>0</v>
      </c>
      <c r="O4178" s="3">
        <v>4</v>
      </c>
      <c r="P4178" s="6">
        <v>3.56</v>
      </c>
      <c r="Q4178" s="6">
        <v>5.4320000000000004</v>
      </c>
      <c r="R4178" s="6">
        <v>5.2839999999999998</v>
      </c>
      <c r="S4178" s="6">
        <v>0</v>
      </c>
      <c r="T4178" s="6">
        <f>R4178-S4178</f>
        <v>5.2839999999999998</v>
      </c>
      <c r="U4178" s="6">
        <v>5.2839999999999998</v>
      </c>
      <c r="V4178" s="6">
        <f>U4178-S4178</f>
        <v>5.2839999999999998</v>
      </c>
      <c r="W4178" s="6">
        <f>100 - (1 - (((U4178-T4178)/U4178)+(S4178/T4178)))*100</f>
        <v>0</v>
      </c>
      <c r="X4178" s="13">
        <v>5.3769999999999998</v>
      </c>
      <c r="Y4178" s="13">
        <f>(X4178-U4178)/U4178*100</f>
        <v>1.7600302800908396</v>
      </c>
      <c r="Z4178" s="14">
        <f>IF(W4178&gt;10,"NA",Y4178)</f>
        <v>1.7600302800908396</v>
      </c>
    </row>
    <row r="4179" spans="1:26" ht="19" x14ac:dyDescent="0.25">
      <c r="A4179" s="23">
        <v>4178</v>
      </c>
      <c r="B4179" s="5" t="s">
        <v>0</v>
      </c>
      <c r="C4179" s="3" t="s">
        <v>22</v>
      </c>
      <c r="D4179" s="3" t="s">
        <v>22</v>
      </c>
      <c r="E4179" s="3" t="s">
        <v>47</v>
      </c>
      <c r="F4179" s="3" t="s">
        <v>21</v>
      </c>
      <c r="G4179" s="3">
        <v>14</v>
      </c>
      <c r="H4179" s="3" t="s">
        <v>17</v>
      </c>
      <c r="I4179" s="3" t="s">
        <v>59</v>
      </c>
      <c r="J4179" s="3">
        <v>52</v>
      </c>
      <c r="K4179" s="3">
        <v>244</v>
      </c>
      <c r="L4179" s="3">
        <v>0</v>
      </c>
      <c r="M4179" s="4">
        <f>PI()*(K4179/2)^2/1000+PI()*(L4179/2)^2/1000</f>
        <v>46.759465056030479</v>
      </c>
      <c r="N4179" s="33">
        <v>0</v>
      </c>
      <c r="O4179" s="3">
        <v>5</v>
      </c>
      <c r="P4179" s="6">
        <v>3.9990000000000001</v>
      </c>
      <c r="Q4179" s="6">
        <v>5.1820000000000004</v>
      </c>
      <c r="R4179" s="6">
        <v>5.0679999999999996</v>
      </c>
      <c r="S4179" s="6">
        <v>0</v>
      </c>
      <c r="T4179" s="6">
        <f>R4179-S4179</f>
        <v>5.0679999999999996</v>
      </c>
      <c r="U4179" s="6">
        <v>5.9420000000000002</v>
      </c>
      <c r="V4179" s="6">
        <f>U4179-S4179</f>
        <v>5.9420000000000002</v>
      </c>
      <c r="W4179" s="6">
        <f>100 - (1 - (((U4179-T4179)/U4179)+(S4179/T4179)))*100</f>
        <v>14.708852238303606</v>
      </c>
      <c r="X4179" s="13">
        <v>6.0019999999999998</v>
      </c>
      <c r="Y4179" s="13">
        <f>(X4179-U4179)/U4179*100</f>
        <v>1.0097610232244969</v>
      </c>
      <c r="Z4179" s="14" t="str">
        <f>IF(W4179&gt;10,"NA",Y4179)</f>
        <v>NA</v>
      </c>
    </row>
    <row r="4180" spans="1:26" ht="19" x14ac:dyDescent="0.25">
      <c r="A4180" s="23">
        <v>4179</v>
      </c>
      <c r="B4180" s="5" t="s">
        <v>0</v>
      </c>
      <c r="C4180" s="3" t="s">
        <v>22</v>
      </c>
      <c r="D4180" s="3" t="s">
        <v>22</v>
      </c>
      <c r="E4180" s="3" t="s">
        <v>47</v>
      </c>
      <c r="F4180" s="3" t="s">
        <v>21</v>
      </c>
      <c r="G4180" s="3">
        <v>14</v>
      </c>
      <c r="H4180" s="3" t="s">
        <v>17</v>
      </c>
      <c r="I4180" s="3" t="s">
        <v>59</v>
      </c>
      <c r="J4180" s="3">
        <v>52</v>
      </c>
      <c r="K4180" s="3">
        <v>244</v>
      </c>
      <c r="L4180" s="3">
        <v>0</v>
      </c>
      <c r="M4180" s="4">
        <f>PI()*(K4180/2)^2/1000+PI()*(L4180/2)^2/1000</f>
        <v>46.759465056030479</v>
      </c>
      <c r="N4180" s="33">
        <v>0</v>
      </c>
      <c r="O4180" s="3">
        <v>6</v>
      </c>
      <c r="P4180" s="6">
        <v>4.0209999999999999</v>
      </c>
      <c r="Q4180" s="6">
        <v>5.7370000000000001</v>
      </c>
      <c r="R4180" s="6">
        <v>5.609</v>
      </c>
      <c r="S4180" s="6">
        <v>0</v>
      </c>
      <c r="T4180" s="6">
        <f>R4180-S4180</f>
        <v>5.609</v>
      </c>
      <c r="U4180" s="6">
        <v>5.609</v>
      </c>
      <c r="V4180" s="6">
        <f>U4180-S4180</f>
        <v>5.609</v>
      </c>
      <c r="W4180" s="6">
        <f>100 - (1 - (((U4180-T4180)/U4180)+(S4180/T4180)))*100</f>
        <v>0</v>
      </c>
      <c r="X4180" s="13">
        <v>5.641</v>
      </c>
      <c r="Y4180" s="13">
        <f>(X4180-U4180)/U4180*100</f>
        <v>0.57051167766090261</v>
      </c>
      <c r="Z4180" s="14">
        <f>IF(W4180&gt;10,"NA",Y4180)</f>
        <v>0.57051167766090261</v>
      </c>
    </row>
    <row r="4181" spans="1:26" ht="19" x14ac:dyDescent="0.25">
      <c r="A4181" s="23">
        <v>4180</v>
      </c>
      <c r="B4181" s="5" t="s">
        <v>0</v>
      </c>
      <c r="C4181" s="3" t="s">
        <v>22</v>
      </c>
      <c r="D4181" s="3" t="s">
        <v>22</v>
      </c>
      <c r="E4181" s="3" t="s">
        <v>47</v>
      </c>
      <c r="F4181" s="3" t="s">
        <v>21</v>
      </c>
      <c r="G4181" s="3">
        <v>14</v>
      </c>
      <c r="H4181" s="3" t="s">
        <v>17</v>
      </c>
      <c r="I4181" s="3" t="s">
        <v>59</v>
      </c>
      <c r="J4181" s="3">
        <v>52</v>
      </c>
      <c r="K4181" s="3">
        <v>244</v>
      </c>
      <c r="L4181" s="3">
        <v>0</v>
      </c>
      <c r="M4181" s="4">
        <f>PI()*(K4181/2)^2/1000+PI()*(L4181/2)^2/1000</f>
        <v>46.759465056030479</v>
      </c>
      <c r="N4181" s="33">
        <v>0</v>
      </c>
      <c r="O4181" s="3">
        <v>7</v>
      </c>
      <c r="P4181" s="6">
        <v>4.952</v>
      </c>
      <c r="Q4181" s="6">
        <v>9.0350000000000001</v>
      </c>
      <c r="R4181" s="6">
        <v>8.9190000000000005</v>
      </c>
      <c r="S4181" s="6">
        <v>0</v>
      </c>
      <c r="T4181" s="6">
        <f>R4181-S4181</f>
        <v>8.9190000000000005</v>
      </c>
      <c r="U4181" s="6">
        <v>8.9190000000000005</v>
      </c>
      <c r="V4181" s="6">
        <f>U4181-S4181</f>
        <v>8.9190000000000005</v>
      </c>
      <c r="W4181" s="6">
        <f>100 - (1 - (((U4181-T4181)/U4181)+(S4181/T4181)))*100</f>
        <v>0</v>
      </c>
      <c r="X4181" s="13">
        <v>9</v>
      </c>
      <c r="Y4181" s="13">
        <f>(X4181-U4181)/U4181*100</f>
        <v>0.90817356205852118</v>
      </c>
      <c r="Z4181" s="14">
        <f>IF(W4181&gt;10,"NA",Y4181)</f>
        <v>0.90817356205852118</v>
      </c>
    </row>
    <row r="4182" spans="1:26" ht="19" x14ac:dyDescent="0.25">
      <c r="A4182" s="23">
        <v>4181</v>
      </c>
      <c r="B4182" s="5" t="s">
        <v>0</v>
      </c>
      <c r="C4182" s="3" t="s">
        <v>22</v>
      </c>
      <c r="D4182" s="3" t="s">
        <v>22</v>
      </c>
      <c r="E4182" s="3" t="s">
        <v>47</v>
      </c>
      <c r="F4182" s="3" t="s">
        <v>21</v>
      </c>
      <c r="G4182" s="3">
        <v>15</v>
      </c>
      <c r="H4182" s="3" t="s">
        <v>9</v>
      </c>
      <c r="I4182" s="3" t="s">
        <v>56</v>
      </c>
      <c r="J4182" s="3">
        <v>72</v>
      </c>
      <c r="K4182" s="3">
        <v>15</v>
      </c>
      <c r="L4182" s="3">
        <v>0</v>
      </c>
      <c r="M4182" s="4">
        <f>PI()*(K4182/2)^2/1000+PI()*(L4182/2)^2/1000</f>
        <v>0.17671458676442586</v>
      </c>
      <c r="N4182" s="33">
        <v>1</v>
      </c>
      <c r="O4182" s="3">
        <v>1</v>
      </c>
      <c r="P4182" s="6">
        <v>4.4119999999999999</v>
      </c>
      <c r="Q4182" s="6">
        <v>11.914999999999999</v>
      </c>
      <c r="R4182" s="6">
        <v>11.818</v>
      </c>
      <c r="S4182" s="6">
        <v>0</v>
      </c>
      <c r="T4182" s="6">
        <f>R4182-S4182</f>
        <v>11.818</v>
      </c>
      <c r="U4182" s="6">
        <v>11.94</v>
      </c>
      <c r="V4182" s="6">
        <f>U4182-S4182</f>
        <v>11.94</v>
      </c>
      <c r="W4182" s="6">
        <f>100 - (1 - (((U4182-T4182)/U4182)+(S4182/T4182)))*100</f>
        <v>1.0217755443886034</v>
      </c>
      <c r="X4182" s="13">
        <v>11.997</v>
      </c>
      <c r="Y4182" s="13">
        <f>(X4182-U4182)/U4182*100</f>
        <v>0.47738693467337007</v>
      </c>
      <c r="Z4182" s="14">
        <f>IF(W4182&gt;10,"NA",Y4182)</f>
        <v>0.47738693467337007</v>
      </c>
    </row>
    <row r="4183" spans="1:26" ht="19" x14ac:dyDescent="0.25">
      <c r="A4183" s="23">
        <v>4182</v>
      </c>
      <c r="B4183" s="5" t="s">
        <v>0</v>
      </c>
      <c r="C4183" s="3" t="s">
        <v>22</v>
      </c>
      <c r="D4183" s="3" t="s">
        <v>22</v>
      </c>
      <c r="E4183" s="3" t="s">
        <v>47</v>
      </c>
      <c r="F4183" s="3" t="s">
        <v>21</v>
      </c>
      <c r="G4183" s="3">
        <v>15</v>
      </c>
      <c r="H4183" s="3" t="s">
        <v>9</v>
      </c>
      <c r="I4183" s="3" t="s">
        <v>56</v>
      </c>
      <c r="J4183" s="3">
        <v>72</v>
      </c>
      <c r="K4183" s="3">
        <v>15</v>
      </c>
      <c r="L4183" s="3">
        <v>0</v>
      </c>
      <c r="M4183" s="4">
        <f>PI()*(K4183/2)^2/1000+PI()*(L4183/2)^2/1000</f>
        <v>0.17671458676442586</v>
      </c>
      <c r="N4183" s="33">
        <v>1</v>
      </c>
      <c r="O4183" s="3">
        <v>2</v>
      </c>
      <c r="P4183" s="6">
        <v>3.65</v>
      </c>
      <c r="Q4183" s="6">
        <v>7.3120000000000003</v>
      </c>
      <c r="R4183" s="6">
        <v>7.19</v>
      </c>
      <c r="S4183" s="6">
        <v>0</v>
      </c>
      <c r="T4183" s="6">
        <f>R4183-S4183</f>
        <v>7.19</v>
      </c>
      <c r="U4183" s="6">
        <v>8.5069999999999997</v>
      </c>
      <c r="V4183" s="6">
        <f>U4183-S4183</f>
        <v>8.5069999999999997</v>
      </c>
      <c r="W4183" s="6">
        <f>100 - (1 - (((U4183-T4183)/U4183)+(S4183/T4183)))*100</f>
        <v>15.481368284941794</v>
      </c>
      <c r="X4183" s="13">
        <v>8.5139999999999993</v>
      </c>
      <c r="Y4183" s="13">
        <f>(X4183-U4183)/U4183*100</f>
        <v>8.2285176913126534E-2</v>
      </c>
      <c r="Z4183" s="14" t="str">
        <f>IF(W4183&gt;10,"NA",Y4183)</f>
        <v>NA</v>
      </c>
    </row>
    <row r="4184" spans="1:26" ht="19" x14ac:dyDescent="0.25">
      <c r="A4184" s="23">
        <v>4183</v>
      </c>
      <c r="B4184" s="5" t="s">
        <v>0</v>
      </c>
      <c r="C4184" s="3" t="s">
        <v>22</v>
      </c>
      <c r="D4184" s="3" t="s">
        <v>22</v>
      </c>
      <c r="E4184" s="3" t="s">
        <v>47</v>
      </c>
      <c r="F4184" s="3" t="s">
        <v>21</v>
      </c>
      <c r="G4184" s="3">
        <v>15</v>
      </c>
      <c r="H4184" s="3" t="s">
        <v>9</v>
      </c>
      <c r="I4184" s="3" t="s">
        <v>56</v>
      </c>
      <c r="J4184" s="3">
        <v>72</v>
      </c>
      <c r="K4184" s="3">
        <v>15</v>
      </c>
      <c r="L4184" s="3">
        <v>0</v>
      </c>
      <c r="M4184" s="4">
        <f>PI()*(K4184/2)^2/1000+PI()*(L4184/2)^2/1000</f>
        <v>0.17671458676442586</v>
      </c>
      <c r="N4184" s="33">
        <v>1</v>
      </c>
      <c r="O4184" s="3">
        <v>3</v>
      </c>
      <c r="P4184" s="6">
        <v>4.8639999999999999</v>
      </c>
      <c r="Q4184" s="6">
        <v>16.715</v>
      </c>
      <c r="R4184" s="6">
        <v>16.550999999999998</v>
      </c>
      <c r="S4184" s="6">
        <v>0</v>
      </c>
      <c r="T4184" s="6">
        <f>R4184-S4184</f>
        <v>16.550999999999998</v>
      </c>
      <c r="U4184" s="6">
        <v>16.550999999999998</v>
      </c>
      <c r="V4184" s="6">
        <f>U4184-S4184</f>
        <v>16.550999999999998</v>
      </c>
      <c r="W4184" s="6">
        <f>100 - (1 - (((U4184-T4184)/U4184)+(S4184/T4184)))*100</f>
        <v>0</v>
      </c>
      <c r="X4184" s="13">
        <v>16.632000000000001</v>
      </c>
      <c r="Y4184" s="13">
        <f>(X4184-U4184)/U4184*100</f>
        <v>0.48939641109300391</v>
      </c>
      <c r="Z4184" s="14">
        <f>IF(W4184&gt;10,"NA",Y4184)</f>
        <v>0.48939641109300391</v>
      </c>
    </row>
    <row r="4185" spans="1:26" ht="19" x14ac:dyDescent="0.25">
      <c r="A4185" s="23">
        <v>4184</v>
      </c>
      <c r="B4185" s="5" t="s">
        <v>0</v>
      </c>
      <c r="C4185" s="3" t="s">
        <v>22</v>
      </c>
      <c r="D4185" s="3" t="s">
        <v>22</v>
      </c>
      <c r="E4185" s="3" t="s">
        <v>47</v>
      </c>
      <c r="F4185" s="3" t="s">
        <v>21</v>
      </c>
      <c r="G4185" s="3">
        <v>15</v>
      </c>
      <c r="H4185" s="3" t="s">
        <v>9</v>
      </c>
      <c r="I4185" s="3" t="s">
        <v>56</v>
      </c>
      <c r="J4185" s="3">
        <v>72</v>
      </c>
      <c r="K4185" s="3">
        <v>15</v>
      </c>
      <c r="L4185" s="3">
        <v>0</v>
      </c>
      <c r="M4185" s="4">
        <f>PI()*(K4185/2)^2/1000+PI()*(L4185/2)^2/1000</f>
        <v>0.17671458676442586</v>
      </c>
      <c r="N4185" s="33">
        <v>1</v>
      </c>
      <c r="O4185" s="3">
        <v>4</v>
      </c>
      <c r="P4185" s="6">
        <v>4.883</v>
      </c>
      <c r="Q4185" s="6">
        <v>13.949</v>
      </c>
      <c r="R4185" s="6">
        <v>13.859</v>
      </c>
      <c r="S4185" s="6">
        <v>0</v>
      </c>
      <c r="T4185" s="6">
        <f>R4185-S4185</f>
        <v>13.859</v>
      </c>
      <c r="U4185" s="6">
        <v>13.859</v>
      </c>
      <c r="V4185" s="6">
        <f>U4185-S4185</f>
        <v>13.859</v>
      </c>
      <c r="W4185" s="6">
        <f>100 - (1 - (((U4185-T4185)/U4185)+(S4185/T4185)))*100</f>
        <v>0</v>
      </c>
      <c r="X4185" s="13">
        <v>13.906000000000001</v>
      </c>
      <c r="Y4185" s="13">
        <f>(X4185-U4185)/U4185*100</f>
        <v>0.33912980734541159</v>
      </c>
      <c r="Z4185" s="14">
        <f>IF(W4185&gt;10,"NA",Y4185)</f>
        <v>0.33912980734541159</v>
      </c>
    </row>
    <row r="4186" spans="1:26" ht="19" x14ac:dyDescent="0.25">
      <c r="A4186" s="23">
        <v>4185</v>
      </c>
      <c r="B4186" s="5" t="s">
        <v>0</v>
      </c>
      <c r="C4186" s="3" t="s">
        <v>22</v>
      </c>
      <c r="D4186" s="3" t="s">
        <v>22</v>
      </c>
      <c r="E4186" s="3" t="s">
        <v>47</v>
      </c>
      <c r="F4186" s="3" t="s">
        <v>21</v>
      </c>
      <c r="G4186" s="3">
        <v>15</v>
      </c>
      <c r="H4186" s="3" t="s">
        <v>9</v>
      </c>
      <c r="I4186" s="3" t="s">
        <v>56</v>
      </c>
      <c r="J4186" s="3">
        <v>72</v>
      </c>
      <c r="K4186" s="3">
        <v>15</v>
      </c>
      <c r="L4186" s="3">
        <v>0</v>
      </c>
      <c r="M4186" s="4">
        <f>PI()*(K4186/2)^2/1000+PI()*(L4186/2)^2/1000</f>
        <v>0.17671458676442586</v>
      </c>
      <c r="N4186" s="33">
        <v>1</v>
      </c>
      <c r="O4186" s="3">
        <v>5</v>
      </c>
      <c r="P4186" s="6">
        <v>4.7789999999999999</v>
      </c>
      <c r="Q4186" s="6">
        <v>12.786</v>
      </c>
      <c r="R4186" s="6">
        <v>12.531000000000001</v>
      </c>
      <c r="S4186" s="6">
        <v>0</v>
      </c>
      <c r="T4186" s="6">
        <f>R4186-S4186</f>
        <v>12.531000000000001</v>
      </c>
      <c r="U4186" s="6">
        <v>12.547000000000001</v>
      </c>
      <c r="V4186" s="6">
        <f>U4186-S4186</f>
        <v>12.547000000000001</v>
      </c>
      <c r="W4186" s="6">
        <f>100 - (1 - (((U4186-T4186)/U4186)+(S4186/T4186)))*100</f>
        <v>0.12752052283414628</v>
      </c>
      <c r="X4186" s="13">
        <v>12.592000000000001</v>
      </c>
      <c r="Y4186" s="13">
        <f>(X4186-U4186)/U4186*100</f>
        <v>0.35865147047102836</v>
      </c>
      <c r="Z4186" s="14">
        <f>IF(W4186&gt;10,"NA",Y4186)</f>
        <v>0.35865147047102836</v>
      </c>
    </row>
    <row r="4187" spans="1:26" ht="19" x14ac:dyDescent="0.25">
      <c r="A4187" s="23">
        <v>4186</v>
      </c>
      <c r="B4187" s="5" t="s">
        <v>0</v>
      </c>
      <c r="C4187" s="3" t="s">
        <v>22</v>
      </c>
      <c r="D4187" s="3" t="s">
        <v>22</v>
      </c>
      <c r="E4187" s="3" t="s">
        <v>47</v>
      </c>
      <c r="F4187" s="3" t="s">
        <v>21</v>
      </c>
      <c r="G4187" s="3">
        <v>15</v>
      </c>
      <c r="H4187" s="3" t="s">
        <v>17</v>
      </c>
      <c r="I4187" s="3" t="s">
        <v>56</v>
      </c>
      <c r="J4187" s="3">
        <v>72</v>
      </c>
      <c r="K4187" s="3">
        <v>15</v>
      </c>
      <c r="L4187" s="3">
        <v>0</v>
      </c>
      <c r="M4187" s="4">
        <f>PI()*(K4187/2)^2/1000+PI()*(L4187/2)^2/1000</f>
        <v>0.17671458676442586</v>
      </c>
      <c r="N4187" s="33">
        <v>1</v>
      </c>
      <c r="O4187" s="3">
        <v>1</v>
      </c>
      <c r="P4187" s="6">
        <v>2.89</v>
      </c>
      <c r="Q4187" s="6">
        <v>6.8289999999999997</v>
      </c>
      <c r="R4187" s="6">
        <v>6.8289999999999997</v>
      </c>
      <c r="S4187" s="6">
        <v>0</v>
      </c>
      <c r="T4187" s="6">
        <f>R4187-S4187</f>
        <v>6.8289999999999997</v>
      </c>
      <c r="U4187" s="6">
        <v>6.8949999999999996</v>
      </c>
      <c r="V4187" s="6">
        <f>U4187-S4187</f>
        <v>6.8949999999999996</v>
      </c>
      <c r="W4187" s="6">
        <f>100 - (1 - (((U4187-T4187)/U4187)+(S4187/T4187)))*100</f>
        <v>0.95721537345903585</v>
      </c>
      <c r="X4187" s="13">
        <v>7.0010000000000003</v>
      </c>
      <c r="Y4187" s="13">
        <f>(X4187-U4187)/U4187*100</f>
        <v>1.5373459028281475</v>
      </c>
      <c r="Z4187" s="14">
        <f>IF(W4187&gt;10,"NA",Y4187)</f>
        <v>1.5373459028281475</v>
      </c>
    </row>
    <row r="4188" spans="1:26" ht="19" x14ac:dyDescent="0.25">
      <c r="A4188" s="23">
        <v>4187</v>
      </c>
      <c r="B4188" s="5" t="s">
        <v>0</v>
      </c>
      <c r="C4188" s="3" t="s">
        <v>22</v>
      </c>
      <c r="D4188" s="3" t="s">
        <v>22</v>
      </c>
      <c r="E4188" s="3" t="s">
        <v>47</v>
      </c>
      <c r="F4188" s="3" t="s">
        <v>21</v>
      </c>
      <c r="G4188" s="3">
        <v>15</v>
      </c>
      <c r="H4188" s="3" t="s">
        <v>17</v>
      </c>
      <c r="I4188" s="3" t="s">
        <v>56</v>
      </c>
      <c r="J4188" s="3">
        <v>72</v>
      </c>
      <c r="K4188" s="3">
        <v>15</v>
      </c>
      <c r="L4188" s="3">
        <v>0</v>
      </c>
      <c r="M4188" s="4">
        <f>PI()*(K4188/2)^2/1000+PI()*(L4188/2)^2/1000</f>
        <v>0.17671458676442586</v>
      </c>
      <c r="N4188" s="33">
        <v>1</v>
      </c>
      <c r="O4188" s="3">
        <v>2</v>
      </c>
      <c r="P4188" s="6">
        <v>3.4590000000000001</v>
      </c>
      <c r="Q4188" s="6">
        <v>7.4660000000000002</v>
      </c>
      <c r="R4188" s="6">
        <v>7.3339999999999996</v>
      </c>
      <c r="S4188" s="6">
        <v>0</v>
      </c>
      <c r="T4188" s="6">
        <f>R4188-S4188</f>
        <v>7.3339999999999996</v>
      </c>
      <c r="U4188" s="6">
        <v>7.3760000000000003</v>
      </c>
      <c r="V4188" s="6">
        <f>U4188-S4188</f>
        <v>7.3760000000000003</v>
      </c>
      <c r="W4188" s="6">
        <f>100 - (1 - (((U4188-T4188)/U4188)+(S4188/T4188)))*100</f>
        <v>0.56941431670283293</v>
      </c>
      <c r="X4188" s="13">
        <v>7.5510000000000002</v>
      </c>
      <c r="Y4188" s="13">
        <f>(X4188-U4188)/U4188*100</f>
        <v>2.3725596529284139</v>
      </c>
      <c r="Z4188" s="14">
        <f>IF(W4188&gt;10,"NA",Y4188)</f>
        <v>2.3725596529284139</v>
      </c>
    </row>
    <row r="4189" spans="1:26" ht="19" x14ac:dyDescent="0.25">
      <c r="A4189" s="23">
        <v>4188</v>
      </c>
      <c r="B4189" s="5" t="s">
        <v>0</v>
      </c>
      <c r="C4189" s="3" t="s">
        <v>22</v>
      </c>
      <c r="D4189" s="3" t="s">
        <v>22</v>
      </c>
      <c r="E4189" s="3" t="s">
        <v>47</v>
      </c>
      <c r="F4189" s="3" t="s">
        <v>21</v>
      </c>
      <c r="G4189" s="3">
        <v>15</v>
      </c>
      <c r="H4189" s="3" t="s">
        <v>17</v>
      </c>
      <c r="I4189" s="3" t="s">
        <v>56</v>
      </c>
      <c r="J4189" s="3">
        <v>72</v>
      </c>
      <c r="K4189" s="3">
        <v>15</v>
      </c>
      <c r="L4189" s="3">
        <v>0</v>
      </c>
      <c r="M4189" s="4">
        <f>PI()*(K4189/2)^2/1000+PI()*(L4189/2)^2/1000</f>
        <v>0.17671458676442586</v>
      </c>
      <c r="N4189" s="33">
        <v>1</v>
      </c>
      <c r="O4189" s="3">
        <v>3</v>
      </c>
      <c r="P4189" s="6">
        <v>4.3049999999999997</v>
      </c>
      <c r="Q4189" s="6">
        <v>11.84</v>
      </c>
      <c r="R4189" s="6">
        <v>11.776</v>
      </c>
      <c r="S4189" s="6">
        <v>0</v>
      </c>
      <c r="T4189" s="6">
        <f>R4189-S4189</f>
        <v>11.776</v>
      </c>
      <c r="U4189" s="6">
        <v>11.776</v>
      </c>
      <c r="V4189" s="6">
        <f>U4189-S4189</f>
        <v>11.776</v>
      </c>
      <c r="W4189" s="6">
        <f>100 - (1 - (((U4189-T4189)/U4189)+(S4189/T4189)))*100</f>
        <v>0</v>
      </c>
      <c r="X4189" s="13">
        <v>11.93</v>
      </c>
      <c r="Y4189" s="13">
        <f>(X4189-U4189)/U4189*100</f>
        <v>1.3077445652173905</v>
      </c>
      <c r="Z4189" s="14">
        <f>IF(W4189&gt;10,"NA",Y4189)</f>
        <v>1.3077445652173905</v>
      </c>
    </row>
    <row r="4190" spans="1:26" ht="19" x14ac:dyDescent="0.25">
      <c r="A4190" s="23">
        <v>4189</v>
      </c>
      <c r="B4190" s="5" t="s">
        <v>0</v>
      </c>
      <c r="C4190" s="3" t="s">
        <v>22</v>
      </c>
      <c r="D4190" s="3" t="s">
        <v>22</v>
      </c>
      <c r="E4190" s="3" t="s">
        <v>47</v>
      </c>
      <c r="F4190" s="3" t="s">
        <v>21</v>
      </c>
      <c r="G4190" s="3">
        <v>15</v>
      </c>
      <c r="H4190" s="3" t="s">
        <v>17</v>
      </c>
      <c r="I4190" s="3" t="s">
        <v>56</v>
      </c>
      <c r="J4190" s="3">
        <v>72</v>
      </c>
      <c r="K4190" s="3">
        <v>15</v>
      </c>
      <c r="L4190" s="3">
        <v>0</v>
      </c>
      <c r="M4190" s="4">
        <f>PI()*(K4190/2)^2/1000+PI()*(L4190/2)^2/1000</f>
        <v>0.17671458676442586</v>
      </c>
      <c r="N4190" s="33">
        <v>0</v>
      </c>
      <c r="O4190" s="3">
        <v>4</v>
      </c>
      <c r="P4190" s="6">
        <v>3.4129999999999998</v>
      </c>
      <c r="Q4190" s="6">
        <v>7.3940000000000001</v>
      </c>
      <c r="R4190" s="6">
        <v>7.3940000000000001</v>
      </c>
      <c r="S4190" s="6">
        <v>0</v>
      </c>
      <c r="T4190" s="6">
        <f>R4190-S4190</f>
        <v>7.3940000000000001</v>
      </c>
      <c r="U4190" s="6">
        <v>7.3940000000000001</v>
      </c>
      <c r="V4190" s="6">
        <f>U4190-S4190</f>
        <v>7.3940000000000001</v>
      </c>
      <c r="W4190" s="6">
        <f>100 - (1 - (((U4190-T4190)/U4190)+(S4190/T4190)))*100</f>
        <v>0</v>
      </c>
      <c r="X4190" s="13">
        <v>7.4939999999999998</v>
      </c>
      <c r="Y4190" s="13">
        <f>(X4190-U4190)/U4190*100</f>
        <v>1.3524479307546611</v>
      </c>
      <c r="Z4190" s="14">
        <f>IF(W4190&gt;10,"NA",Y4190)</f>
        <v>1.3524479307546611</v>
      </c>
    </row>
    <row r="4191" spans="1:26" ht="19" x14ac:dyDescent="0.25">
      <c r="A4191" s="23">
        <v>4190</v>
      </c>
      <c r="B4191" s="5" t="s">
        <v>0</v>
      </c>
      <c r="C4191" s="3" t="s">
        <v>22</v>
      </c>
      <c r="D4191" s="3" t="s">
        <v>22</v>
      </c>
      <c r="E4191" s="3" t="s">
        <v>47</v>
      </c>
      <c r="F4191" s="3" t="s">
        <v>21</v>
      </c>
      <c r="G4191" s="3">
        <v>15</v>
      </c>
      <c r="H4191" s="3" t="s">
        <v>17</v>
      </c>
      <c r="I4191" s="3" t="s">
        <v>56</v>
      </c>
      <c r="J4191" s="3">
        <v>72</v>
      </c>
      <c r="K4191" s="3">
        <v>15</v>
      </c>
      <c r="L4191" s="3">
        <v>0</v>
      </c>
      <c r="M4191" s="4">
        <f>PI()*(K4191/2)^2/1000+PI()*(L4191/2)^2/1000</f>
        <v>0.17671458676442586</v>
      </c>
      <c r="N4191" s="33">
        <v>0</v>
      </c>
      <c r="O4191" s="3">
        <v>5</v>
      </c>
      <c r="P4191" s="6">
        <v>3.8010000000000002</v>
      </c>
      <c r="Q4191" s="6">
        <v>8.2859999999999996</v>
      </c>
      <c r="R4191" s="6">
        <v>8.1850000000000005</v>
      </c>
      <c r="S4191" s="6">
        <v>0</v>
      </c>
      <c r="T4191" s="6">
        <f>R4191-S4191</f>
        <v>8.1850000000000005</v>
      </c>
      <c r="U4191" s="6">
        <v>8.4039999999999999</v>
      </c>
      <c r="V4191" s="6">
        <f>U4191-S4191</f>
        <v>8.4039999999999999</v>
      </c>
      <c r="W4191" s="6">
        <f>100 - (1 - (((U4191-T4191)/U4191)+(S4191/T4191)))*100</f>
        <v>2.6059019514516848</v>
      </c>
      <c r="X4191" s="13">
        <v>8.5359999999999996</v>
      </c>
      <c r="Y4191" s="13">
        <f>(X4191-U4191)/U4191*100</f>
        <v>1.5706806282722474</v>
      </c>
      <c r="Z4191" s="14">
        <f>IF(W4191&gt;10,"NA",Y4191)</f>
        <v>1.5706806282722474</v>
      </c>
    </row>
    <row r="4192" spans="1:26" ht="19" x14ac:dyDescent="0.25">
      <c r="A4192" s="23">
        <v>4191</v>
      </c>
      <c r="B4192" s="5" t="s">
        <v>0</v>
      </c>
      <c r="C4192" s="3" t="s">
        <v>22</v>
      </c>
      <c r="D4192" s="3" t="s">
        <v>22</v>
      </c>
      <c r="E4192" s="3" t="s">
        <v>47</v>
      </c>
      <c r="F4192" s="3" t="s">
        <v>21</v>
      </c>
      <c r="G4192" s="3">
        <v>15</v>
      </c>
      <c r="H4192" s="3" t="s">
        <v>17</v>
      </c>
      <c r="I4192" s="3" t="s">
        <v>56</v>
      </c>
      <c r="J4192" s="3">
        <v>72</v>
      </c>
      <c r="K4192" s="3">
        <v>15</v>
      </c>
      <c r="L4192" s="3">
        <v>0</v>
      </c>
      <c r="M4192" s="4">
        <f>PI()*(K4192/2)^2/1000+PI()*(L4192/2)^2/1000</f>
        <v>0.17671458676442586</v>
      </c>
      <c r="N4192" s="33">
        <v>0</v>
      </c>
      <c r="O4192" s="3">
        <v>6</v>
      </c>
      <c r="P4192" s="6">
        <v>2.456</v>
      </c>
      <c r="Q4192" s="6">
        <v>3.4489999999999998</v>
      </c>
      <c r="R4192" s="6">
        <v>3.367</v>
      </c>
      <c r="S4192" s="6">
        <v>0</v>
      </c>
      <c r="T4192" s="6">
        <f>R4192-S4192</f>
        <v>3.367</v>
      </c>
      <c r="U4192" s="6">
        <v>3.367</v>
      </c>
      <c r="V4192" s="6">
        <f>U4192-S4192</f>
        <v>3.367</v>
      </c>
      <c r="W4192" s="6">
        <f>100 - (1 - (((U4192-T4192)/U4192)+(S4192/T4192)))*100</f>
        <v>0</v>
      </c>
      <c r="X4192" s="13">
        <v>3.367</v>
      </c>
      <c r="Y4192" s="13">
        <f>(X4192-U4192)/U4192*100</f>
        <v>0</v>
      </c>
      <c r="Z4192" s="14">
        <f>IF(W4192&gt;10,"NA",Y4192)</f>
        <v>0</v>
      </c>
    </row>
    <row r="4193" spans="1:26" ht="19" x14ac:dyDescent="0.25">
      <c r="A4193" s="23">
        <v>4192</v>
      </c>
      <c r="B4193" s="5" t="s">
        <v>0</v>
      </c>
      <c r="C4193" s="3" t="s">
        <v>22</v>
      </c>
      <c r="D4193" s="3" t="s">
        <v>22</v>
      </c>
      <c r="E4193" s="3" t="s">
        <v>47</v>
      </c>
      <c r="F4193" s="3" t="s">
        <v>21</v>
      </c>
      <c r="G4193" s="3">
        <v>16</v>
      </c>
      <c r="H4193" s="3" t="s">
        <v>9</v>
      </c>
      <c r="I4193" s="3" t="s">
        <v>35</v>
      </c>
      <c r="J4193" s="3">
        <v>51</v>
      </c>
      <c r="K4193" s="3">
        <v>239</v>
      </c>
      <c r="L4193" s="3">
        <v>0</v>
      </c>
      <c r="M4193" s="4">
        <f>PI()*(K4193/2)^2/1000+PI()*(L4193/2)^2/1000</f>
        <v>44.862728491425642</v>
      </c>
      <c r="N4193" s="33">
        <v>0</v>
      </c>
      <c r="O4193" s="3">
        <v>1</v>
      </c>
      <c r="P4193" s="6">
        <v>3.0819999999999999</v>
      </c>
      <c r="Q4193" s="6">
        <v>3.6779999999999999</v>
      </c>
      <c r="R4193" s="6">
        <v>3.61</v>
      </c>
      <c r="S4193" s="6">
        <v>0</v>
      </c>
      <c r="T4193" s="6">
        <f>R4193-S4193</f>
        <v>3.61</v>
      </c>
      <c r="U4193" s="6">
        <v>3.61</v>
      </c>
      <c r="V4193" s="6">
        <f>U4193-S4193</f>
        <v>3.61</v>
      </c>
      <c r="W4193" s="6">
        <f>100 - (1 - (((U4193-T4193)/U4193)+(S4193/T4193)))*100</f>
        <v>0</v>
      </c>
      <c r="X4193" s="13">
        <v>3.7759999999999998</v>
      </c>
      <c r="Y4193" s="13">
        <f>(X4193-U4193)/U4193*100</f>
        <v>4.598337950138502</v>
      </c>
      <c r="Z4193" s="14">
        <f>IF(W4193&gt;10,"NA",Y4193)</f>
        <v>4.598337950138502</v>
      </c>
    </row>
    <row r="4194" spans="1:26" ht="19" x14ac:dyDescent="0.25">
      <c r="A4194" s="23">
        <v>4193</v>
      </c>
      <c r="B4194" s="5" t="s">
        <v>0</v>
      </c>
      <c r="C4194" s="3" t="s">
        <v>22</v>
      </c>
      <c r="D4194" s="3" t="s">
        <v>22</v>
      </c>
      <c r="E4194" s="3" t="s">
        <v>47</v>
      </c>
      <c r="F4194" s="3" t="s">
        <v>21</v>
      </c>
      <c r="G4194" s="3">
        <v>16</v>
      </c>
      <c r="H4194" s="3" t="s">
        <v>9</v>
      </c>
      <c r="I4194" s="3" t="s">
        <v>35</v>
      </c>
      <c r="J4194" s="3">
        <v>51</v>
      </c>
      <c r="K4194" s="3">
        <v>239</v>
      </c>
      <c r="L4194" s="3">
        <v>0</v>
      </c>
      <c r="M4194" s="4">
        <f>PI()*(K4194/2)^2/1000+PI()*(L4194/2)^2/1000</f>
        <v>44.862728491425642</v>
      </c>
      <c r="N4194" s="33">
        <v>0</v>
      </c>
      <c r="O4194" s="3">
        <v>2</v>
      </c>
      <c r="P4194" s="6">
        <v>2.694</v>
      </c>
      <c r="Q4194" s="6">
        <v>3.484</v>
      </c>
      <c r="R4194" s="6">
        <v>3.38</v>
      </c>
      <c r="S4194" s="6">
        <v>0</v>
      </c>
      <c r="T4194" s="6">
        <f>R4194-S4194</f>
        <v>3.38</v>
      </c>
      <c r="U4194" s="6">
        <v>3.754</v>
      </c>
      <c r="V4194" s="6">
        <f>U4194-S4194</f>
        <v>3.754</v>
      </c>
      <c r="W4194" s="6">
        <f>100 - (1 - (((U4194-T4194)/U4194)+(S4194/T4194)))*100</f>
        <v>9.9627064464571191</v>
      </c>
      <c r="X4194" s="13">
        <v>3.8730000000000002</v>
      </c>
      <c r="Y4194" s="13">
        <f>(X4194-U4194)/U4194*100</f>
        <v>3.1699520511454504</v>
      </c>
      <c r="Z4194" s="14">
        <f>IF(W4194&gt;10,"NA",Y4194)</f>
        <v>3.1699520511454504</v>
      </c>
    </row>
    <row r="4195" spans="1:26" ht="19" x14ac:dyDescent="0.25">
      <c r="A4195" s="23">
        <v>4194</v>
      </c>
      <c r="B4195" s="5" t="s">
        <v>0</v>
      </c>
      <c r="C4195" s="3" t="s">
        <v>22</v>
      </c>
      <c r="D4195" s="3" t="s">
        <v>22</v>
      </c>
      <c r="E4195" s="3" t="s">
        <v>47</v>
      </c>
      <c r="F4195" s="3" t="s">
        <v>21</v>
      </c>
      <c r="G4195" s="3">
        <v>16</v>
      </c>
      <c r="H4195" s="3" t="s">
        <v>9</v>
      </c>
      <c r="I4195" s="3" t="s">
        <v>35</v>
      </c>
      <c r="J4195" s="3">
        <v>51</v>
      </c>
      <c r="K4195" s="3">
        <v>239</v>
      </c>
      <c r="L4195" s="3">
        <v>0</v>
      </c>
      <c r="M4195" s="4">
        <f>PI()*(K4195/2)^2/1000+PI()*(L4195/2)^2/1000</f>
        <v>44.862728491425642</v>
      </c>
      <c r="N4195" s="33">
        <v>1</v>
      </c>
      <c r="O4195" s="3">
        <v>3</v>
      </c>
      <c r="P4195" s="6">
        <v>3.5089999999999999</v>
      </c>
      <c r="Q4195" s="6">
        <v>5.68</v>
      </c>
      <c r="R4195" s="6">
        <v>5.6219999999999999</v>
      </c>
      <c r="S4195" s="6">
        <v>0</v>
      </c>
      <c r="T4195" s="6">
        <f>R4195-S4195</f>
        <v>5.6219999999999999</v>
      </c>
      <c r="U4195" s="6">
        <v>5.6219999999999999</v>
      </c>
      <c r="V4195" s="6">
        <f>U4195-S4195</f>
        <v>5.6219999999999999</v>
      </c>
      <c r="W4195" s="6">
        <f>100 - (1 - (((U4195-T4195)/U4195)+(S4195/T4195)))*100</f>
        <v>0</v>
      </c>
      <c r="X4195" s="13">
        <v>5.8710000000000004</v>
      </c>
      <c r="Y4195" s="13">
        <f>(X4195-U4195)/U4195*100</f>
        <v>4.4290288153682065</v>
      </c>
      <c r="Z4195" s="14">
        <f>IF(W4195&gt;10,"NA",Y4195)</f>
        <v>4.4290288153682065</v>
      </c>
    </row>
    <row r="4196" spans="1:26" ht="19" x14ac:dyDescent="0.25">
      <c r="A4196" s="23">
        <v>4195</v>
      </c>
      <c r="B4196" s="5" t="s">
        <v>0</v>
      </c>
      <c r="C4196" s="3" t="s">
        <v>22</v>
      </c>
      <c r="D4196" s="3" t="s">
        <v>22</v>
      </c>
      <c r="E4196" s="3" t="s">
        <v>47</v>
      </c>
      <c r="F4196" s="3" t="s">
        <v>21</v>
      </c>
      <c r="G4196" s="3">
        <v>16</v>
      </c>
      <c r="H4196" s="3" t="s">
        <v>9</v>
      </c>
      <c r="I4196" s="3" t="s">
        <v>35</v>
      </c>
      <c r="J4196" s="3">
        <v>51</v>
      </c>
      <c r="K4196" s="3">
        <v>239</v>
      </c>
      <c r="L4196" s="3">
        <v>0</v>
      </c>
      <c r="M4196" s="4">
        <f>PI()*(K4196/2)^2/1000+PI()*(L4196/2)^2/1000</f>
        <v>44.862728491425642</v>
      </c>
      <c r="N4196" s="33">
        <v>1</v>
      </c>
      <c r="O4196" s="3">
        <v>4</v>
      </c>
      <c r="P4196" s="6">
        <v>3.2530000000000001</v>
      </c>
      <c r="Q4196" s="6">
        <v>4.5490000000000004</v>
      </c>
      <c r="R4196" s="6">
        <v>4.47</v>
      </c>
      <c r="S4196" s="6">
        <v>0</v>
      </c>
      <c r="T4196" s="6">
        <f>R4196-S4196</f>
        <v>4.47</v>
      </c>
      <c r="U4196" s="6">
        <v>4.47</v>
      </c>
      <c r="V4196" s="6">
        <f>U4196-S4196</f>
        <v>4.47</v>
      </c>
      <c r="W4196" s="6">
        <f>100 - (1 - (((U4196-T4196)/U4196)+(S4196/T4196)))*100</f>
        <v>0</v>
      </c>
      <c r="X4196" s="13">
        <v>4.6609999999999996</v>
      </c>
      <c r="Y4196" s="13">
        <f>(X4196-U4196)/U4196*100</f>
        <v>4.2729306487695711</v>
      </c>
      <c r="Z4196" s="14">
        <f>IF(W4196&gt;10,"NA",Y4196)</f>
        <v>4.2729306487695711</v>
      </c>
    </row>
    <row r="4197" spans="1:26" ht="19" x14ac:dyDescent="0.25">
      <c r="A4197" s="23">
        <v>4196</v>
      </c>
      <c r="B4197" s="5" t="s">
        <v>0</v>
      </c>
      <c r="C4197" s="3" t="s">
        <v>22</v>
      </c>
      <c r="D4197" s="3" t="s">
        <v>22</v>
      </c>
      <c r="E4197" s="3" t="s">
        <v>47</v>
      </c>
      <c r="F4197" s="3" t="s">
        <v>21</v>
      </c>
      <c r="G4197" s="3">
        <v>16</v>
      </c>
      <c r="H4197" s="3" t="s">
        <v>9</v>
      </c>
      <c r="I4197" s="3" t="s">
        <v>35</v>
      </c>
      <c r="J4197" s="3">
        <v>51</v>
      </c>
      <c r="K4197" s="3">
        <v>239</v>
      </c>
      <c r="L4197" s="3">
        <v>0</v>
      </c>
      <c r="M4197" s="4">
        <f>PI()*(K4197/2)^2/1000+PI()*(L4197/2)^2/1000</f>
        <v>44.862728491425642</v>
      </c>
      <c r="N4197" s="33">
        <v>0</v>
      </c>
      <c r="O4197" s="3">
        <v>5</v>
      </c>
      <c r="P4197" s="6">
        <v>2.234</v>
      </c>
      <c r="Q4197" s="6">
        <v>1.752</v>
      </c>
      <c r="R4197" s="6">
        <v>1.702</v>
      </c>
      <c r="S4197" s="6">
        <v>0</v>
      </c>
      <c r="T4197" s="6">
        <f>R4197-S4197</f>
        <v>1.702</v>
      </c>
      <c r="U4197" s="6">
        <v>1.702</v>
      </c>
      <c r="V4197" s="6">
        <f>U4197-S4197</f>
        <v>1.702</v>
      </c>
      <c r="W4197" s="6">
        <f>100 - (1 - (((U4197-T4197)/U4197)+(S4197/T4197)))*100</f>
        <v>0</v>
      </c>
      <c r="X4197" s="13">
        <v>1.7549999999999999</v>
      </c>
      <c r="Y4197" s="13">
        <f>(X4197-U4197)/U4197*100</f>
        <v>3.1139835487661536</v>
      </c>
      <c r="Z4197" s="14">
        <f>IF(W4197&gt;10,"NA",Y4197)</f>
        <v>3.1139835487661536</v>
      </c>
    </row>
    <row r="4198" spans="1:26" ht="19" x14ac:dyDescent="0.25">
      <c r="A4198" s="23">
        <v>4197</v>
      </c>
      <c r="B4198" s="5" t="s">
        <v>0</v>
      </c>
      <c r="C4198" s="3" t="s">
        <v>22</v>
      </c>
      <c r="D4198" s="3" t="s">
        <v>22</v>
      </c>
      <c r="E4198" s="3" t="s">
        <v>47</v>
      </c>
      <c r="F4198" s="3" t="s">
        <v>21</v>
      </c>
      <c r="G4198" s="3">
        <v>16</v>
      </c>
      <c r="H4198" s="3" t="s">
        <v>9</v>
      </c>
      <c r="I4198" s="3" t="s">
        <v>35</v>
      </c>
      <c r="J4198" s="3">
        <v>51</v>
      </c>
      <c r="K4198" s="3">
        <v>239</v>
      </c>
      <c r="L4198" s="3">
        <v>0</v>
      </c>
      <c r="M4198" s="4">
        <f>PI()*(K4198/2)^2/1000+PI()*(L4198/2)^2/1000</f>
        <v>44.862728491425642</v>
      </c>
      <c r="N4198" s="33">
        <v>0</v>
      </c>
      <c r="O4198" s="3">
        <v>6</v>
      </c>
      <c r="P4198" s="6">
        <v>3.32</v>
      </c>
      <c r="Q4198" s="6">
        <v>5.548</v>
      </c>
      <c r="R4198" s="6">
        <v>5.4880000000000004</v>
      </c>
      <c r="S4198" s="6">
        <v>0</v>
      </c>
      <c r="T4198" s="6">
        <f>R4198-S4198</f>
        <v>5.4880000000000004</v>
      </c>
      <c r="U4198" s="6">
        <v>5.4880000000000004</v>
      </c>
      <c r="V4198" s="6">
        <f>U4198-S4198</f>
        <v>5.4880000000000004</v>
      </c>
      <c r="W4198" s="6">
        <f>100 - (1 - (((U4198-T4198)/U4198)+(S4198/T4198)))*100</f>
        <v>0</v>
      </c>
      <c r="X4198" s="13">
        <v>5.7530000000000001</v>
      </c>
      <c r="Y4198" s="13">
        <f>(X4198-U4198)/U4198*100</f>
        <v>4.8287172011661745</v>
      </c>
      <c r="Z4198" s="14">
        <f>IF(W4198&gt;10,"NA",Y4198)</f>
        <v>4.8287172011661745</v>
      </c>
    </row>
    <row r="4199" spans="1:26" ht="19" x14ac:dyDescent="0.25">
      <c r="A4199" s="23">
        <v>4198</v>
      </c>
      <c r="B4199" s="5" t="s">
        <v>0</v>
      </c>
      <c r="C4199" s="3" t="s">
        <v>22</v>
      </c>
      <c r="D4199" s="3" t="s">
        <v>22</v>
      </c>
      <c r="E4199" s="3" t="s">
        <v>47</v>
      </c>
      <c r="F4199" s="3" t="s">
        <v>21</v>
      </c>
      <c r="G4199" s="3">
        <v>16</v>
      </c>
      <c r="H4199" s="3" t="s">
        <v>9</v>
      </c>
      <c r="I4199" s="3" t="s">
        <v>35</v>
      </c>
      <c r="J4199" s="3">
        <v>51</v>
      </c>
      <c r="K4199" s="3">
        <v>239</v>
      </c>
      <c r="L4199" s="3">
        <v>0</v>
      </c>
      <c r="M4199" s="4">
        <f>PI()*(K4199/2)^2/1000+PI()*(L4199/2)^2/1000</f>
        <v>44.862728491425642</v>
      </c>
      <c r="N4199" s="33">
        <v>1</v>
      </c>
      <c r="O4199" s="3">
        <v>7</v>
      </c>
      <c r="P4199" s="6">
        <v>3.633</v>
      </c>
      <c r="Q4199" s="6">
        <v>6.0890000000000004</v>
      </c>
      <c r="R4199" s="6">
        <v>6.0419999999999998</v>
      </c>
      <c r="S4199" s="6">
        <v>0</v>
      </c>
      <c r="T4199" s="6">
        <f>R4199-S4199</f>
        <v>6.0419999999999998</v>
      </c>
      <c r="U4199" s="6">
        <v>6.0419999999999998</v>
      </c>
      <c r="V4199" s="6">
        <f>U4199-S4199</f>
        <v>6.0419999999999998</v>
      </c>
      <c r="W4199" s="6">
        <f>100 - (1 - (((U4199-T4199)/U4199)+(S4199/T4199)))*100</f>
        <v>0</v>
      </c>
      <c r="X4199" s="13">
        <v>6.2750000000000004</v>
      </c>
      <c r="Y4199" s="13">
        <f>(X4199-U4199)/U4199*100</f>
        <v>3.8563389606090794</v>
      </c>
      <c r="Z4199" s="14">
        <f>IF(W4199&gt;10,"NA",Y4199)</f>
        <v>3.8563389606090794</v>
      </c>
    </row>
    <row r="4200" spans="1:26" ht="19" x14ac:dyDescent="0.25">
      <c r="A4200" s="23">
        <v>4199</v>
      </c>
      <c r="B4200" s="5" t="s">
        <v>0</v>
      </c>
      <c r="C4200" s="3" t="s">
        <v>22</v>
      </c>
      <c r="D4200" s="3" t="s">
        <v>22</v>
      </c>
      <c r="E4200" s="3" t="s">
        <v>47</v>
      </c>
      <c r="F4200" s="3" t="s">
        <v>21</v>
      </c>
      <c r="G4200" s="3">
        <v>16</v>
      </c>
      <c r="H4200" s="3" t="s">
        <v>9</v>
      </c>
      <c r="I4200" s="3" t="s">
        <v>35</v>
      </c>
      <c r="J4200" s="3">
        <v>51</v>
      </c>
      <c r="K4200" s="3">
        <v>239</v>
      </c>
      <c r="L4200" s="3">
        <v>0</v>
      </c>
      <c r="M4200" s="4">
        <f>PI()*(K4200/2)^2/1000+PI()*(L4200/2)^2/1000</f>
        <v>44.862728491425642</v>
      </c>
      <c r="N4200" s="33">
        <v>1</v>
      </c>
      <c r="O4200" s="3">
        <v>8</v>
      </c>
      <c r="P4200" s="6">
        <v>3.5419999999999998</v>
      </c>
      <c r="Q4200" s="6">
        <v>6.1440000000000001</v>
      </c>
      <c r="R4200" s="6">
        <v>6.0679999999999996</v>
      </c>
      <c r="S4200" s="6">
        <v>0</v>
      </c>
      <c r="T4200" s="6">
        <f>R4200-S4200</f>
        <v>6.0679999999999996</v>
      </c>
      <c r="U4200" s="6">
        <v>6.0679999999999996</v>
      </c>
      <c r="V4200" s="6">
        <f>U4200-S4200</f>
        <v>6.0679999999999996</v>
      </c>
      <c r="W4200" s="6">
        <f>100 - (1 - (((U4200-T4200)/U4200)+(S4200/T4200)))*100</f>
        <v>0</v>
      </c>
      <c r="X4200" s="13">
        <v>6.319</v>
      </c>
      <c r="Y4200" s="13">
        <f>(X4200-U4200)/U4200*100</f>
        <v>4.1364535266974345</v>
      </c>
      <c r="Z4200" s="14">
        <f>IF(W4200&gt;10,"NA",Y4200)</f>
        <v>4.1364535266974345</v>
      </c>
    </row>
    <row r="4201" spans="1:26" ht="19" x14ac:dyDescent="0.25">
      <c r="A4201" s="23">
        <v>4200</v>
      </c>
      <c r="B4201" s="5" t="s">
        <v>0</v>
      </c>
      <c r="C4201" s="3" t="s">
        <v>22</v>
      </c>
      <c r="D4201" s="3" t="s">
        <v>22</v>
      </c>
      <c r="E4201" s="3" t="s">
        <v>47</v>
      </c>
      <c r="F4201" s="3" t="s">
        <v>21</v>
      </c>
      <c r="G4201" s="3">
        <v>16</v>
      </c>
      <c r="H4201" s="3" t="s">
        <v>9</v>
      </c>
      <c r="I4201" s="3" t="s">
        <v>35</v>
      </c>
      <c r="J4201" s="3">
        <v>51</v>
      </c>
      <c r="K4201" s="3">
        <v>239</v>
      </c>
      <c r="L4201" s="3">
        <v>0</v>
      </c>
      <c r="M4201" s="4">
        <f>PI()*(K4201/2)^2/1000+PI()*(L4201/2)^2/1000</f>
        <v>44.862728491425642</v>
      </c>
      <c r="N4201" s="33">
        <v>1</v>
      </c>
      <c r="O4201" s="3">
        <v>9</v>
      </c>
      <c r="P4201" s="6">
        <v>3.1309999999999998</v>
      </c>
      <c r="Q4201" s="6">
        <v>4.9130000000000003</v>
      </c>
      <c r="R4201" s="6">
        <v>4.8490000000000002</v>
      </c>
      <c r="S4201" s="6">
        <v>0</v>
      </c>
      <c r="T4201" s="6">
        <f>R4201-S4201</f>
        <v>4.8490000000000002</v>
      </c>
      <c r="U4201" s="6">
        <v>4.8490000000000002</v>
      </c>
      <c r="V4201" s="6">
        <f>U4201-S4201</f>
        <v>4.8490000000000002</v>
      </c>
      <c r="W4201" s="6">
        <f>100 - (1 - (((U4201-T4201)/U4201)+(S4201/T4201)))*100</f>
        <v>0</v>
      </c>
      <c r="X4201" s="13">
        <v>5.0419999999999998</v>
      </c>
      <c r="Y4201" s="13">
        <f>(X4201-U4201)/U4201*100</f>
        <v>3.9802021035264925</v>
      </c>
      <c r="Z4201" s="14">
        <f>IF(W4201&gt;10,"NA",Y4201)</f>
        <v>3.9802021035264925</v>
      </c>
    </row>
    <row r="4202" spans="1:26" ht="19" x14ac:dyDescent="0.25">
      <c r="A4202" s="23">
        <v>4201</v>
      </c>
      <c r="B4202" s="5" t="s">
        <v>0</v>
      </c>
      <c r="C4202" s="3" t="s">
        <v>22</v>
      </c>
      <c r="D4202" s="3" t="s">
        <v>22</v>
      </c>
      <c r="E4202" s="3" t="s">
        <v>47</v>
      </c>
      <c r="F4202" s="3" t="s">
        <v>21</v>
      </c>
      <c r="G4202" s="3">
        <v>16</v>
      </c>
      <c r="H4202" s="3" t="s">
        <v>9</v>
      </c>
      <c r="I4202" s="3" t="s">
        <v>35</v>
      </c>
      <c r="J4202" s="3">
        <v>51</v>
      </c>
      <c r="K4202" s="3">
        <v>239</v>
      </c>
      <c r="L4202" s="3">
        <v>0</v>
      </c>
      <c r="M4202" s="4">
        <f>PI()*(K4202/2)^2/1000+PI()*(L4202/2)^2/1000</f>
        <v>44.862728491425642</v>
      </c>
      <c r="N4202" s="33">
        <v>0</v>
      </c>
      <c r="O4202" s="3">
        <v>10</v>
      </c>
      <c r="P4202" s="6">
        <v>3.2509999999999999</v>
      </c>
      <c r="Q4202" s="6">
        <v>5.4969999999999999</v>
      </c>
      <c r="R4202" s="6">
        <v>5.4969999999999999</v>
      </c>
      <c r="S4202" s="6">
        <v>0</v>
      </c>
      <c r="T4202" s="6">
        <f>R4202-S4202</f>
        <v>5.4969999999999999</v>
      </c>
      <c r="U4202" s="6">
        <v>5.7859999999999996</v>
      </c>
      <c r="V4202" s="6">
        <f>U4202-S4202</f>
        <v>5.7859999999999996</v>
      </c>
      <c r="W4202" s="6">
        <f>100 - (1 - (((U4202-T4202)/U4202)+(S4202/T4202)))*100</f>
        <v>4.994815070860696</v>
      </c>
      <c r="X4202" s="13">
        <v>5.9509999999999996</v>
      </c>
      <c r="Y4202" s="13">
        <f>(X4202-U4202)/U4202*100</f>
        <v>2.8517110266159702</v>
      </c>
      <c r="Z4202" s="14">
        <f>IF(W4202&gt;10,"NA",Y4202)</f>
        <v>2.8517110266159702</v>
      </c>
    </row>
    <row r="4203" spans="1:26" ht="19" x14ac:dyDescent="0.25">
      <c r="A4203" s="23">
        <v>4202</v>
      </c>
      <c r="B4203" s="5" t="s">
        <v>0</v>
      </c>
      <c r="C4203" s="3" t="s">
        <v>22</v>
      </c>
      <c r="D4203" s="3" t="s">
        <v>22</v>
      </c>
      <c r="E4203" s="3" t="s">
        <v>47</v>
      </c>
      <c r="F4203" s="3" t="s">
        <v>21</v>
      </c>
      <c r="G4203" s="3">
        <v>16</v>
      </c>
      <c r="H4203" s="3" t="s">
        <v>9</v>
      </c>
      <c r="I4203" s="3" t="s">
        <v>35</v>
      </c>
      <c r="J4203" s="3">
        <v>51</v>
      </c>
      <c r="K4203" s="3">
        <v>239</v>
      </c>
      <c r="L4203" s="3">
        <v>0</v>
      </c>
      <c r="M4203" s="4">
        <f>PI()*(K4203/2)^2/1000+PI()*(L4203/2)^2/1000</f>
        <v>44.862728491425642</v>
      </c>
      <c r="N4203" s="33">
        <v>0</v>
      </c>
      <c r="O4203" s="3">
        <v>11</v>
      </c>
      <c r="P4203" s="6">
        <v>2.577</v>
      </c>
      <c r="Q4203" s="6">
        <v>2.5510000000000002</v>
      </c>
      <c r="R4203" s="6">
        <v>2.4729999999999999</v>
      </c>
      <c r="S4203" s="6">
        <v>0</v>
      </c>
      <c r="T4203" s="6">
        <f>R4203-S4203</f>
        <v>2.4729999999999999</v>
      </c>
      <c r="U4203" s="6">
        <v>2.4729999999999999</v>
      </c>
      <c r="V4203" s="6">
        <f>U4203-S4203</f>
        <v>2.4729999999999999</v>
      </c>
      <c r="W4203" s="6">
        <f>100 - (1 - (((U4203-T4203)/U4203)+(S4203/T4203)))*100</f>
        <v>0</v>
      </c>
      <c r="X4203" s="13">
        <v>2.532</v>
      </c>
      <c r="Y4203" s="13">
        <f>(X4203-U4203)/U4203*100</f>
        <v>2.3857662757784137</v>
      </c>
      <c r="Z4203" s="14">
        <f>IF(W4203&gt;10,"NA",Y4203)</f>
        <v>2.3857662757784137</v>
      </c>
    </row>
    <row r="4204" spans="1:26" ht="19" x14ac:dyDescent="0.25">
      <c r="A4204" s="23">
        <v>4203</v>
      </c>
      <c r="B4204" s="5" t="s">
        <v>0</v>
      </c>
      <c r="C4204" s="3" t="s">
        <v>22</v>
      </c>
      <c r="D4204" s="3" t="s">
        <v>22</v>
      </c>
      <c r="E4204" s="3" t="s">
        <v>47</v>
      </c>
      <c r="F4204" s="3" t="s">
        <v>21</v>
      </c>
      <c r="G4204" s="3">
        <v>16</v>
      </c>
      <c r="H4204" s="3" t="s">
        <v>9</v>
      </c>
      <c r="I4204" s="3" t="s">
        <v>35</v>
      </c>
      <c r="J4204" s="3">
        <v>51</v>
      </c>
      <c r="K4204" s="3">
        <v>239</v>
      </c>
      <c r="L4204" s="3">
        <v>0</v>
      </c>
      <c r="M4204" s="4">
        <f>PI()*(K4204/2)^2/1000+PI()*(L4204/2)^2/1000</f>
        <v>44.862728491425642</v>
      </c>
      <c r="N4204" s="33">
        <v>1</v>
      </c>
      <c r="O4204" s="3">
        <v>12</v>
      </c>
      <c r="P4204" s="6">
        <v>3.8570000000000002</v>
      </c>
      <c r="Q4204" s="6">
        <v>5.54</v>
      </c>
      <c r="R4204" s="6">
        <v>5.4610000000000003</v>
      </c>
      <c r="S4204" s="6">
        <v>0</v>
      </c>
      <c r="T4204" s="6">
        <f>R4204-S4204</f>
        <v>5.4610000000000003</v>
      </c>
      <c r="U4204" s="6">
        <v>5.5460000000000003</v>
      </c>
      <c r="V4204" s="6">
        <f>U4204-S4204</f>
        <v>5.5460000000000003</v>
      </c>
      <c r="W4204" s="6">
        <f>100 - (1 - (((U4204-T4204)/U4204)+(S4204/T4204)))*100</f>
        <v>1.5326361341507351</v>
      </c>
      <c r="X4204" s="13">
        <v>5.7039999999999997</v>
      </c>
      <c r="Y4204" s="13">
        <f>(X4204-U4204)/U4204*100</f>
        <v>2.8489001081860708</v>
      </c>
      <c r="Z4204" s="14">
        <f>IF(W4204&gt;10,"NA",Y4204)</f>
        <v>2.8489001081860708</v>
      </c>
    </row>
    <row r="4205" spans="1:26" ht="19" x14ac:dyDescent="0.25">
      <c r="A4205" s="23">
        <v>4204</v>
      </c>
      <c r="B4205" s="5" t="s">
        <v>0</v>
      </c>
      <c r="C4205" s="3" t="s">
        <v>22</v>
      </c>
      <c r="D4205" s="3" t="s">
        <v>22</v>
      </c>
      <c r="E4205" s="3" t="s">
        <v>47</v>
      </c>
      <c r="F4205" s="3" t="s">
        <v>21</v>
      </c>
      <c r="G4205" s="3">
        <v>16</v>
      </c>
      <c r="H4205" s="3" t="s">
        <v>9</v>
      </c>
      <c r="I4205" s="3" t="s">
        <v>35</v>
      </c>
      <c r="J4205" s="3">
        <v>51</v>
      </c>
      <c r="K4205" s="3">
        <v>239</v>
      </c>
      <c r="L4205" s="3">
        <v>0</v>
      </c>
      <c r="M4205" s="4">
        <f>PI()*(K4205/2)^2/1000+PI()*(L4205/2)^2/1000</f>
        <v>44.862728491425642</v>
      </c>
      <c r="N4205" s="33">
        <v>1</v>
      </c>
      <c r="O4205" s="3">
        <v>13</v>
      </c>
      <c r="P4205" s="6">
        <v>3.968</v>
      </c>
      <c r="Q4205" s="6">
        <v>8.1210000000000004</v>
      </c>
      <c r="R4205" s="6">
        <v>8.0150000000000006</v>
      </c>
      <c r="S4205" s="6">
        <v>0</v>
      </c>
      <c r="T4205" s="6">
        <f>R4205-S4205</f>
        <v>8.0150000000000006</v>
      </c>
      <c r="U4205" s="6">
        <v>8.0150000000000006</v>
      </c>
      <c r="V4205" s="6">
        <f>U4205-S4205</f>
        <v>8.0150000000000006</v>
      </c>
      <c r="W4205" s="6">
        <f>100 - (1 - (((U4205-T4205)/U4205)+(S4205/T4205)))*100</f>
        <v>0</v>
      </c>
      <c r="X4205" s="13">
        <v>8.343</v>
      </c>
      <c r="Y4205" s="13">
        <f>(X4205-U4205)/U4205*100</f>
        <v>4.0923268870867044</v>
      </c>
      <c r="Z4205" s="14">
        <f>IF(W4205&gt;10,"NA",Y4205)</f>
        <v>4.0923268870867044</v>
      </c>
    </row>
    <row r="4206" spans="1:26" ht="19" x14ac:dyDescent="0.25">
      <c r="A4206" s="23">
        <v>4205</v>
      </c>
      <c r="B4206" s="5" t="s">
        <v>0</v>
      </c>
      <c r="C4206" s="3" t="s">
        <v>22</v>
      </c>
      <c r="D4206" s="3" t="s">
        <v>22</v>
      </c>
      <c r="E4206" s="3" t="s">
        <v>47</v>
      </c>
      <c r="F4206" s="3" t="s">
        <v>21</v>
      </c>
      <c r="G4206" s="3">
        <v>16</v>
      </c>
      <c r="H4206" s="3" t="s">
        <v>9</v>
      </c>
      <c r="I4206" s="3" t="s">
        <v>35</v>
      </c>
      <c r="J4206" s="3">
        <v>51</v>
      </c>
      <c r="K4206" s="3">
        <v>239</v>
      </c>
      <c r="L4206" s="3">
        <v>0</v>
      </c>
      <c r="M4206" s="4">
        <f>PI()*(K4206/2)^2/1000+PI()*(L4206/2)^2/1000</f>
        <v>44.862728491425642</v>
      </c>
      <c r="N4206" s="33">
        <v>0</v>
      </c>
      <c r="O4206" s="3">
        <v>14</v>
      </c>
      <c r="P4206" s="6">
        <v>4.7569999999999997</v>
      </c>
      <c r="Q4206" s="6">
        <v>10.609</v>
      </c>
      <c r="R4206" s="6">
        <v>10.609</v>
      </c>
      <c r="S4206" s="6">
        <v>0</v>
      </c>
      <c r="T4206" s="6">
        <f>R4206-S4206</f>
        <v>10.609</v>
      </c>
      <c r="U4206" s="6">
        <v>10.647</v>
      </c>
      <c r="V4206" s="6">
        <f>U4206-S4206</f>
        <v>10.647</v>
      </c>
      <c r="W4206" s="6">
        <f>100 - (1 - (((U4206-T4206)/U4206)+(S4206/T4206)))*100</f>
        <v>0.35690804921574681</v>
      </c>
      <c r="X4206" s="13">
        <v>11.115</v>
      </c>
      <c r="Y4206" s="13">
        <f>(X4206-U4206)/U4206*100</f>
        <v>4.3956043956043951</v>
      </c>
      <c r="Z4206" s="14">
        <f>IF(W4206&gt;10,"NA",Y4206)</f>
        <v>4.3956043956043951</v>
      </c>
    </row>
    <row r="4207" spans="1:26" ht="19" x14ac:dyDescent="0.25">
      <c r="A4207" s="23">
        <v>4206</v>
      </c>
      <c r="B4207" s="5" t="s">
        <v>0</v>
      </c>
      <c r="C4207" s="3" t="s">
        <v>22</v>
      </c>
      <c r="D4207" s="3" t="s">
        <v>22</v>
      </c>
      <c r="E4207" s="3" t="s">
        <v>47</v>
      </c>
      <c r="F4207" s="3" t="s">
        <v>21</v>
      </c>
      <c r="G4207" s="3">
        <v>16</v>
      </c>
      <c r="H4207" s="3" t="s">
        <v>17</v>
      </c>
      <c r="I4207" s="3" t="s">
        <v>35</v>
      </c>
      <c r="J4207" s="3">
        <v>51</v>
      </c>
      <c r="K4207" s="3">
        <v>239</v>
      </c>
      <c r="L4207" s="3">
        <v>0</v>
      </c>
      <c r="M4207" s="4">
        <f>PI()*(K4207/2)^2/1000+PI()*(L4207/2)^2/1000</f>
        <v>44.862728491425642</v>
      </c>
      <c r="N4207" s="33">
        <v>0</v>
      </c>
      <c r="O4207" s="3">
        <v>1</v>
      </c>
      <c r="P4207" s="6">
        <v>4.8710000000000004</v>
      </c>
      <c r="Q4207" s="6">
        <v>11.69</v>
      </c>
      <c r="R4207" s="6">
        <v>11.529</v>
      </c>
      <c r="S4207" s="6">
        <v>0</v>
      </c>
      <c r="T4207" s="6">
        <f>R4207-S4207</f>
        <v>11.529</v>
      </c>
      <c r="U4207" s="6">
        <v>11.566000000000001</v>
      </c>
      <c r="V4207" s="6">
        <f>U4207-S4207</f>
        <v>11.566000000000001</v>
      </c>
      <c r="W4207" s="6">
        <f>100 - (1 - (((U4207-T4207)/U4207)+(S4207/T4207)))*100</f>
        <v>0.31990316444752409</v>
      </c>
      <c r="X4207" s="13">
        <v>11.624000000000001</v>
      </c>
      <c r="Y4207" s="13">
        <f>(X4207-U4207)/U4207*100</f>
        <v>0.50146982535016271</v>
      </c>
      <c r="Z4207" s="14">
        <f>IF(W4207&gt;10,"NA",Y4207)</f>
        <v>0.50146982535016271</v>
      </c>
    </row>
    <row r="4208" spans="1:26" ht="19" x14ac:dyDescent="0.25">
      <c r="A4208" s="23">
        <v>4207</v>
      </c>
      <c r="B4208" s="5" t="s">
        <v>0</v>
      </c>
      <c r="C4208" s="3" t="s">
        <v>22</v>
      </c>
      <c r="D4208" s="3" t="s">
        <v>22</v>
      </c>
      <c r="E4208" s="3" t="s">
        <v>47</v>
      </c>
      <c r="F4208" s="3" t="s">
        <v>21</v>
      </c>
      <c r="G4208" s="3">
        <v>16</v>
      </c>
      <c r="H4208" s="3" t="s">
        <v>17</v>
      </c>
      <c r="I4208" s="3" t="s">
        <v>35</v>
      </c>
      <c r="J4208" s="3">
        <v>51</v>
      </c>
      <c r="K4208" s="3">
        <v>239</v>
      </c>
      <c r="L4208" s="3">
        <v>0</v>
      </c>
      <c r="M4208" s="4">
        <f>PI()*(K4208/2)^2/1000+PI()*(L4208/2)^2/1000</f>
        <v>44.862728491425642</v>
      </c>
      <c r="N4208" s="33">
        <v>0</v>
      </c>
      <c r="O4208" s="3">
        <v>2</v>
      </c>
      <c r="P4208" s="6">
        <v>5.327</v>
      </c>
      <c r="Q4208" s="6">
        <v>11.994999999999999</v>
      </c>
      <c r="R4208" s="6">
        <v>11.823</v>
      </c>
      <c r="S4208" s="6">
        <v>0.17</v>
      </c>
      <c r="T4208" s="6">
        <f>R4208-S4208</f>
        <v>11.653</v>
      </c>
      <c r="U4208" s="6">
        <v>11.823</v>
      </c>
      <c r="V4208" s="6">
        <f>U4208-S4208</f>
        <v>11.653</v>
      </c>
      <c r="W4208" s="6">
        <f>100 - (1 - (((U4208-T4208)/U4208)+(S4208/T4208)))*100</f>
        <v>2.896727125571303</v>
      </c>
      <c r="X4208" s="13">
        <v>11.867000000000001</v>
      </c>
      <c r="Y4208" s="13">
        <f>(X4208-U4208)/U4208*100</f>
        <v>0.37215596718261423</v>
      </c>
      <c r="Z4208" s="14">
        <f>IF(W4208&gt;10,"NA",Y4208)</f>
        <v>0.37215596718261423</v>
      </c>
    </row>
    <row r="4209" spans="1:26" ht="19" x14ac:dyDescent="0.25">
      <c r="A4209" s="23">
        <v>4208</v>
      </c>
      <c r="B4209" s="5" t="s">
        <v>0</v>
      </c>
      <c r="C4209" s="3" t="s">
        <v>22</v>
      </c>
      <c r="D4209" s="3" t="s">
        <v>22</v>
      </c>
      <c r="E4209" s="3" t="s">
        <v>47</v>
      </c>
      <c r="F4209" s="3" t="s">
        <v>21</v>
      </c>
      <c r="G4209" s="3">
        <v>16</v>
      </c>
      <c r="H4209" s="3" t="s">
        <v>17</v>
      </c>
      <c r="I4209" s="3" t="s">
        <v>35</v>
      </c>
      <c r="J4209" s="3">
        <v>51</v>
      </c>
      <c r="K4209" s="3">
        <v>239</v>
      </c>
      <c r="L4209" s="3">
        <v>0</v>
      </c>
      <c r="M4209" s="4">
        <f>PI()*(K4209/2)^2/1000+PI()*(L4209/2)^2/1000</f>
        <v>44.862728491425642</v>
      </c>
      <c r="N4209" s="33">
        <v>0</v>
      </c>
      <c r="O4209" s="3">
        <v>3</v>
      </c>
      <c r="P4209" s="6">
        <v>4.9260000000000002</v>
      </c>
      <c r="Q4209" s="6">
        <v>11.568</v>
      </c>
      <c r="R4209" s="6">
        <v>11.351000000000001</v>
      </c>
      <c r="S4209" s="6">
        <v>0</v>
      </c>
      <c r="T4209" s="6">
        <f>R4209-S4209</f>
        <v>11.351000000000001</v>
      </c>
      <c r="U4209" s="6">
        <v>11.351000000000001</v>
      </c>
      <c r="V4209" s="6">
        <f>U4209-S4209</f>
        <v>11.351000000000001</v>
      </c>
      <c r="W4209" s="6">
        <f>100 - (1 - (((U4209-T4209)/U4209)+(S4209/T4209)))*100</f>
        <v>0</v>
      </c>
      <c r="X4209" s="13">
        <v>11.37</v>
      </c>
      <c r="Y4209" s="13">
        <f>(X4209-U4209)/U4209*100</f>
        <v>0.16738613338030439</v>
      </c>
      <c r="Z4209" s="14">
        <f>IF(W4209&gt;10,"NA",Y4209)</f>
        <v>0.16738613338030439</v>
      </c>
    </row>
    <row r="4210" spans="1:26" ht="19" x14ac:dyDescent="0.25">
      <c r="A4210" s="23">
        <v>4209</v>
      </c>
      <c r="B4210" s="5" t="s">
        <v>0</v>
      </c>
      <c r="C4210" s="3" t="s">
        <v>22</v>
      </c>
      <c r="D4210" s="3" t="s">
        <v>22</v>
      </c>
      <c r="E4210" s="3" t="s">
        <v>47</v>
      </c>
      <c r="F4210" s="3" t="s">
        <v>21</v>
      </c>
      <c r="G4210" s="3">
        <v>16</v>
      </c>
      <c r="H4210" s="3" t="s">
        <v>17</v>
      </c>
      <c r="I4210" s="3" t="s">
        <v>35</v>
      </c>
      <c r="J4210" s="3">
        <v>51</v>
      </c>
      <c r="K4210" s="3">
        <v>239</v>
      </c>
      <c r="L4210" s="3">
        <v>0</v>
      </c>
      <c r="M4210" s="4">
        <f>PI()*(K4210/2)^2/1000+PI()*(L4210/2)^2/1000</f>
        <v>44.862728491425642</v>
      </c>
      <c r="N4210" s="33">
        <v>0</v>
      </c>
      <c r="O4210" s="3">
        <v>4</v>
      </c>
      <c r="P4210" s="6">
        <v>4.4269999999999996</v>
      </c>
      <c r="Q4210" s="6">
        <v>8.4329999999999998</v>
      </c>
      <c r="R4210" s="6">
        <v>8.3000000000000007</v>
      </c>
      <c r="S4210" s="6">
        <v>0</v>
      </c>
      <c r="T4210" s="6">
        <f>R4210-S4210</f>
        <v>8.3000000000000007</v>
      </c>
      <c r="U4210" s="6">
        <v>8.3000000000000007</v>
      </c>
      <c r="V4210" s="6">
        <f>U4210-S4210</f>
        <v>8.3000000000000007</v>
      </c>
      <c r="W4210" s="6">
        <f>100 - (1 - (((U4210-T4210)/U4210)+(S4210/T4210)))*100</f>
        <v>0</v>
      </c>
      <c r="X4210" s="13">
        <v>8.3539999999999992</v>
      </c>
      <c r="Y4210" s="13">
        <f>(X4210-U4210)/U4210*100</f>
        <v>0.65060240963853599</v>
      </c>
      <c r="Z4210" s="14">
        <f>IF(W4210&gt;10,"NA",Y4210)</f>
        <v>0.65060240963853599</v>
      </c>
    </row>
    <row r="4211" spans="1:26" ht="19" x14ac:dyDescent="0.25">
      <c r="A4211" s="23">
        <v>4210</v>
      </c>
      <c r="B4211" s="5" t="s">
        <v>0</v>
      </c>
      <c r="C4211" s="3" t="s">
        <v>22</v>
      </c>
      <c r="D4211" s="3" t="s">
        <v>22</v>
      </c>
      <c r="E4211" s="3" t="s">
        <v>47</v>
      </c>
      <c r="F4211" s="3" t="s">
        <v>21</v>
      </c>
      <c r="G4211" s="3">
        <v>16</v>
      </c>
      <c r="H4211" s="3" t="s">
        <v>17</v>
      </c>
      <c r="I4211" s="3" t="s">
        <v>35</v>
      </c>
      <c r="J4211" s="3">
        <v>51</v>
      </c>
      <c r="K4211" s="3">
        <v>239</v>
      </c>
      <c r="L4211" s="3">
        <v>0</v>
      </c>
      <c r="M4211" s="4">
        <f>PI()*(K4211/2)^2/1000+PI()*(L4211/2)^2/1000</f>
        <v>44.862728491425642</v>
      </c>
      <c r="N4211" s="33">
        <v>0</v>
      </c>
      <c r="O4211" s="3">
        <v>5</v>
      </c>
      <c r="P4211" s="6">
        <v>4.5039999999999996</v>
      </c>
      <c r="Q4211" s="6">
        <v>7.7649999999999997</v>
      </c>
      <c r="R4211" s="6">
        <v>7.6070000000000002</v>
      </c>
      <c r="S4211" s="6">
        <v>0</v>
      </c>
      <c r="T4211" s="6">
        <f>R4211-S4211</f>
        <v>7.6070000000000002</v>
      </c>
      <c r="U4211" s="6">
        <v>7.7229999999999999</v>
      </c>
      <c r="V4211" s="6">
        <f>U4211-S4211</f>
        <v>7.7229999999999999</v>
      </c>
      <c r="W4211" s="6">
        <f>100 - (1 - (((U4211-T4211)/U4211)+(S4211/T4211)))*100</f>
        <v>1.5020069921015136</v>
      </c>
      <c r="X4211" s="13">
        <v>7.8049999999999997</v>
      </c>
      <c r="Y4211" s="13">
        <f>(X4211-U4211)/U4211*100</f>
        <v>1.0617635633821034</v>
      </c>
      <c r="Z4211" s="14">
        <f>IF(W4211&gt;10,"NA",Y4211)</f>
        <v>1.0617635633821034</v>
      </c>
    </row>
    <row r="4212" spans="1:26" ht="19" x14ac:dyDescent="0.25">
      <c r="A4212" s="23">
        <v>4211</v>
      </c>
      <c r="B4212" s="5" t="s">
        <v>0</v>
      </c>
      <c r="C4212" s="3" t="s">
        <v>22</v>
      </c>
      <c r="D4212" s="3" t="s">
        <v>22</v>
      </c>
      <c r="E4212" s="3" t="s">
        <v>47</v>
      </c>
      <c r="F4212" s="3" t="s">
        <v>21</v>
      </c>
      <c r="G4212" s="3">
        <v>16</v>
      </c>
      <c r="H4212" s="3" t="s">
        <v>17</v>
      </c>
      <c r="I4212" s="3" t="s">
        <v>35</v>
      </c>
      <c r="J4212" s="3">
        <v>51</v>
      </c>
      <c r="K4212" s="3">
        <v>239</v>
      </c>
      <c r="L4212" s="3">
        <v>0</v>
      </c>
      <c r="M4212" s="4">
        <f>PI()*(K4212/2)^2/1000+PI()*(L4212/2)^2/1000</f>
        <v>44.862728491425642</v>
      </c>
      <c r="N4212" s="33">
        <v>0</v>
      </c>
      <c r="O4212" s="3">
        <v>6</v>
      </c>
      <c r="P4212" s="6">
        <v>4.9340000000000002</v>
      </c>
      <c r="Q4212" s="6">
        <v>10.215</v>
      </c>
      <c r="R4212" s="6">
        <v>10.116</v>
      </c>
      <c r="S4212" s="6">
        <v>0</v>
      </c>
      <c r="T4212" s="6">
        <f>R4212-S4212</f>
        <v>10.116</v>
      </c>
      <c r="U4212" s="6">
        <v>10.116</v>
      </c>
      <c r="V4212" s="6">
        <f>U4212-S4212</f>
        <v>10.116</v>
      </c>
      <c r="W4212" s="6">
        <f>100 - (1 - (((U4212-T4212)/U4212)+(S4212/T4212)))*100</f>
        <v>0</v>
      </c>
      <c r="X4212" s="13">
        <v>10.266999999999999</v>
      </c>
      <c r="Y4212" s="13">
        <f>(X4212-U4212)/U4212*100</f>
        <v>1.4926848556741776</v>
      </c>
      <c r="Z4212" s="14">
        <f>IF(W4212&gt;10,"NA",Y4212)</f>
        <v>1.4926848556741776</v>
      </c>
    </row>
    <row r="4213" spans="1:26" ht="19" x14ac:dyDescent="0.25">
      <c r="A4213" s="23">
        <v>4212</v>
      </c>
      <c r="B4213" s="5" t="s">
        <v>0</v>
      </c>
      <c r="C4213" s="3" t="s">
        <v>22</v>
      </c>
      <c r="D4213" s="3" t="s">
        <v>22</v>
      </c>
      <c r="E4213" s="3" t="s">
        <v>47</v>
      </c>
      <c r="F4213" s="3" t="s">
        <v>21</v>
      </c>
      <c r="G4213" s="3">
        <v>17</v>
      </c>
      <c r="H4213" s="3" t="s">
        <v>9</v>
      </c>
      <c r="I4213" s="3" t="s">
        <v>13</v>
      </c>
      <c r="J4213" s="3">
        <v>43</v>
      </c>
      <c r="K4213" s="3">
        <v>417</v>
      </c>
      <c r="L4213" s="3">
        <v>0</v>
      </c>
      <c r="M4213" s="4">
        <f>PI()*(K4213/2)^2/1000+PI()*(L4213/2)^2/1000</f>
        <v>136.57210123501889</v>
      </c>
      <c r="N4213" s="33">
        <v>0</v>
      </c>
      <c r="O4213" s="3">
        <v>1</v>
      </c>
      <c r="P4213" s="6">
        <v>4.7789999999999999</v>
      </c>
      <c r="Q4213" s="6">
        <v>7.8250000000000002</v>
      </c>
      <c r="R4213" s="6">
        <v>7.6449999999999996</v>
      </c>
      <c r="S4213" s="6">
        <v>8.7999999999999995E-2</v>
      </c>
      <c r="T4213" s="6">
        <f>R4213-S4213</f>
        <v>7.5569999999999995</v>
      </c>
      <c r="U4213" s="6">
        <v>11.96</v>
      </c>
      <c r="V4213" s="6">
        <f>U4213-S4213</f>
        <v>11.872000000000002</v>
      </c>
      <c r="W4213" s="6">
        <f>100 - (1 - (((U4213-T4213)/U4213)+(S4213/T4213)))*100</f>
        <v>37.978864531456146</v>
      </c>
      <c r="X4213" s="13">
        <v>11.977</v>
      </c>
      <c r="Y4213" s="13">
        <f>(X4213-U4213)/U4213*100</f>
        <v>0.14214046822742021</v>
      </c>
      <c r="Z4213" s="14" t="str">
        <f>IF(W4213&gt;10,"NA",Y4213)</f>
        <v>NA</v>
      </c>
    </row>
    <row r="4214" spans="1:26" ht="19" x14ac:dyDescent="0.25">
      <c r="A4214" s="23">
        <v>4213</v>
      </c>
      <c r="B4214" s="5" t="s">
        <v>0</v>
      </c>
      <c r="C4214" s="3" t="s">
        <v>22</v>
      </c>
      <c r="D4214" s="3" t="s">
        <v>22</v>
      </c>
      <c r="E4214" s="3" t="s">
        <v>47</v>
      </c>
      <c r="F4214" s="3" t="s">
        <v>21</v>
      </c>
      <c r="G4214" s="3">
        <v>17</v>
      </c>
      <c r="H4214" s="3" t="s">
        <v>9</v>
      </c>
      <c r="I4214" s="3" t="s">
        <v>13</v>
      </c>
      <c r="J4214" s="3">
        <v>43</v>
      </c>
      <c r="K4214" s="3">
        <v>417</v>
      </c>
      <c r="L4214" s="3">
        <v>0</v>
      </c>
      <c r="M4214" s="4">
        <f>PI()*(K4214/2)^2/1000+PI()*(L4214/2)^2/1000</f>
        <v>136.57210123501889</v>
      </c>
      <c r="N4214" s="33">
        <v>0</v>
      </c>
      <c r="O4214" s="3">
        <v>2</v>
      </c>
      <c r="P4214" s="6">
        <v>3.2450000000000001</v>
      </c>
      <c r="Q4214" s="6">
        <v>6.49</v>
      </c>
      <c r="R4214" s="6">
        <v>6.39</v>
      </c>
      <c r="S4214" s="6">
        <v>0</v>
      </c>
      <c r="T4214" s="6">
        <f>R4214-S4214</f>
        <v>6.39</v>
      </c>
      <c r="U4214" s="6">
        <v>7.383</v>
      </c>
      <c r="V4214" s="6">
        <f>U4214-S4214</f>
        <v>7.383</v>
      </c>
      <c r="W4214" s="6">
        <f>100 - (1 - (((U4214-T4214)/U4214)+(S4214/T4214)))*100</f>
        <v>13.449817147501022</v>
      </c>
      <c r="X4214" s="13">
        <v>7.4710000000000001</v>
      </c>
      <c r="Y4214" s="13">
        <f>(X4214-U4214)/U4214*100</f>
        <v>1.1919274007855896</v>
      </c>
      <c r="Z4214" s="14" t="str">
        <f>IF(W4214&gt;10,"NA",Y4214)</f>
        <v>NA</v>
      </c>
    </row>
    <row r="4215" spans="1:26" ht="19" x14ac:dyDescent="0.25">
      <c r="A4215" s="23">
        <v>4214</v>
      </c>
      <c r="B4215" s="5" t="s">
        <v>0</v>
      </c>
      <c r="C4215" s="3" t="s">
        <v>22</v>
      </c>
      <c r="D4215" s="3" t="s">
        <v>22</v>
      </c>
      <c r="E4215" s="3" t="s">
        <v>47</v>
      </c>
      <c r="F4215" s="3" t="s">
        <v>21</v>
      </c>
      <c r="G4215" s="3">
        <v>17</v>
      </c>
      <c r="H4215" s="3" t="s">
        <v>9</v>
      </c>
      <c r="I4215" s="3" t="s">
        <v>13</v>
      </c>
      <c r="J4215" s="3">
        <v>43</v>
      </c>
      <c r="K4215" s="3">
        <v>417</v>
      </c>
      <c r="L4215" s="3">
        <v>0</v>
      </c>
      <c r="M4215" s="4">
        <f>PI()*(K4215/2)^2/1000+PI()*(L4215/2)^2/1000</f>
        <v>136.57210123501889</v>
      </c>
      <c r="N4215" s="33">
        <v>0</v>
      </c>
      <c r="O4215" s="3">
        <v>3</v>
      </c>
      <c r="P4215" s="6">
        <v>5.0579999999999998</v>
      </c>
      <c r="Q4215" s="6">
        <v>9.8490000000000002</v>
      </c>
      <c r="R4215" s="6">
        <v>9.7129999999999992</v>
      </c>
      <c r="S4215" s="6">
        <v>0</v>
      </c>
      <c r="T4215" s="6">
        <f>R4215-S4215</f>
        <v>9.7129999999999992</v>
      </c>
      <c r="U4215" s="6">
        <v>14.262</v>
      </c>
      <c r="V4215" s="6">
        <f>U4215-S4215</f>
        <v>14.262</v>
      </c>
      <c r="W4215" s="6">
        <f>100 - (1 - (((U4215-T4215)/U4215)+(S4215/T4215)))*100</f>
        <v>31.895947272472313</v>
      </c>
      <c r="X4215" s="13">
        <v>14.334</v>
      </c>
      <c r="Y4215" s="13">
        <f>(X4215-U4215)/U4215*100</f>
        <v>0.50483803113167269</v>
      </c>
      <c r="Z4215" s="14" t="str">
        <f>IF(W4215&gt;10,"NA",Y4215)</f>
        <v>NA</v>
      </c>
    </row>
    <row r="4216" spans="1:26" ht="19" x14ac:dyDescent="0.25">
      <c r="A4216" s="23">
        <v>4215</v>
      </c>
      <c r="B4216" s="5" t="s">
        <v>0</v>
      </c>
      <c r="C4216" s="3" t="s">
        <v>22</v>
      </c>
      <c r="D4216" s="3" t="s">
        <v>22</v>
      </c>
      <c r="E4216" s="3" t="s">
        <v>47</v>
      </c>
      <c r="F4216" s="3" t="s">
        <v>21</v>
      </c>
      <c r="G4216" s="3">
        <v>17</v>
      </c>
      <c r="H4216" s="3" t="s">
        <v>9</v>
      </c>
      <c r="I4216" s="3" t="s">
        <v>13</v>
      </c>
      <c r="J4216" s="3">
        <v>43</v>
      </c>
      <c r="K4216" s="3">
        <v>417</v>
      </c>
      <c r="L4216" s="3">
        <v>0</v>
      </c>
      <c r="M4216" s="4">
        <f>PI()*(K4216/2)^2/1000+PI()*(L4216/2)^2/1000</f>
        <v>136.57210123501889</v>
      </c>
      <c r="N4216" s="33">
        <v>0</v>
      </c>
      <c r="O4216" s="3">
        <v>4</v>
      </c>
      <c r="P4216" s="6">
        <v>4.4859999999999998</v>
      </c>
      <c r="Q4216" s="6">
        <v>7.8170000000000002</v>
      </c>
      <c r="R4216" s="6">
        <v>7.6779999999999999</v>
      </c>
      <c r="S4216" s="6">
        <v>0</v>
      </c>
      <c r="T4216" s="6">
        <f>R4216-S4216</f>
        <v>7.6779999999999999</v>
      </c>
      <c r="U4216" s="6">
        <v>7.6779999999999999</v>
      </c>
      <c r="V4216" s="6">
        <f>U4216-S4216</f>
        <v>7.6779999999999999</v>
      </c>
      <c r="W4216" s="6">
        <f>100 - (1 - (((U4216-T4216)/U4216)+(S4216/T4216)))*100</f>
        <v>0</v>
      </c>
      <c r="X4216" s="13">
        <v>7.8140000000000001</v>
      </c>
      <c r="Y4216" s="13">
        <f>(X4216-U4216)/U4216*100</f>
        <v>1.7712946079708276</v>
      </c>
      <c r="Z4216" s="14">
        <f>IF(W4216&gt;10,"NA",Y4216)</f>
        <v>1.7712946079708276</v>
      </c>
    </row>
    <row r="4217" spans="1:26" ht="19" x14ac:dyDescent="0.25">
      <c r="A4217" s="23">
        <v>4216</v>
      </c>
      <c r="B4217" s="5" t="s">
        <v>0</v>
      </c>
      <c r="C4217" s="3" t="s">
        <v>22</v>
      </c>
      <c r="D4217" s="3" t="s">
        <v>22</v>
      </c>
      <c r="E4217" s="3" t="s">
        <v>47</v>
      </c>
      <c r="F4217" s="3" t="s">
        <v>21</v>
      </c>
      <c r="G4217" s="3">
        <v>17</v>
      </c>
      <c r="H4217" s="3" t="s">
        <v>9</v>
      </c>
      <c r="I4217" s="3" t="s">
        <v>13</v>
      </c>
      <c r="J4217" s="3">
        <v>43</v>
      </c>
      <c r="K4217" s="3">
        <v>417</v>
      </c>
      <c r="L4217" s="3">
        <v>0</v>
      </c>
      <c r="M4217" s="4">
        <f>PI()*(K4217/2)^2/1000+PI()*(L4217/2)^2/1000</f>
        <v>136.57210123501889</v>
      </c>
      <c r="N4217" s="33">
        <v>1</v>
      </c>
      <c r="O4217" s="3">
        <v>5</v>
      </c>
      <c r="P4217" s="6">
        <v>6.0670000000000002</v>
      </c>
      <c r="Q4217" s="6">
        <v>21.123999999999999</v>
      </c>
      <c r="R4217" s="6">
        <v>20.995000000000001</v>
      </c>
      <c r="S4217" s="6">
        <v>0</v>
      </c>
      <c r="T4217" s="6">
        <f>R4217-S4217</f>
        <v>20.995000000000001</v>
      </c>
      <c r="U4217" s="6">
        <v>20.995000000000001</v>
      </c>
      <c r="V4217" s="6">
        <f>U4217-S4217</f>
        <v>20.995000000000001</v>
      </c>
      <c r="W4217" s="6">
        <f>100 - (1 - (((U4217-T4217)/U4217)+(S4217/T4217)))*100</f>
        <v>0</v>
      </c>
      <c r="X4217" s="13">
        <v>21.375</v>
      </c>
      <c r="Y4217" s="13">
        <f>(X4217-U4217)/U4217*100</f>
        <v>1.8099547511312171</v>
      </c>
      <c r="Z4217" s="14">
        <f>IF(W4217&gt;10,"NA",Y4217)</f>
        <v>1.8099547511312171</v>
      </c>
    </row>
    <row r="4218" spans="1:26" ht="19" x14ac:dyDescent="0.25">
      <c r="A4218" s="23">
        <v>4217</v>
      </c>
      <c r="B4218" s="5" t="s">
        <v>0</v>
      </c>
      <c r="C4218" s="3" t="s">
        <v>22</v>
      </c>
      <c r="D4218" s="3" t="s">
        <v>22</v>
      </c>
      <c r="E4218" s="3" t="s">
        <v>47</v>
      </c>
      <c r="F4218" s="3" t="s">
        <v>21</v>
      </c>
      <c r="G4218" s="3">
        <v>17</v>
      </c>
      <c r="H4218" s="3" t="s">
        <v>9</v>
      </c>
      <c r="I4218" s="3" t="s">
        <v>13</v>
      </c>
      <c r="J4218" s="3">
        <v>43</v>
      </c>
      <c r="K4218" s="3">
        <v>417</v>
      </c>
      <c r="L4218" s="3">
        <v>0</v>
      </c>
      <c r="M4218" s="4">
        <f>PI()*(K4218/2)^2/1000+PI()*(L4218/2)^2/1000</f>
        <v>136.57210123501889</v>
      </c>
      <c r="N4218" s="33">
        <v>0</v>
      </c>
      <c r="O4218" s="3">
        <v>6</v>
      </c>
      <c r="P4218" s="6">
        <v>5.0860000000000003</v>
      </c>
      <c r="Q4218" s="6">
        <v>15.598000000000001</v>
      </c>
      <c r="R4218" s="6">
        <v>15.481999999999999</v>
      </c>
      <c r="S4218" s="6">
        <v>0</v>
      </c>
      <c r="T4218" s="6">
        <f>R4218-S4218</f>
        <v>15.481999999999999</v>
      </c>
      <c r="U4218" s="6">
        <v>15.526999999999999</v>
      </c>
      <c r="V4218" s="6">
        <f>U4218-S4218</f>
        <v>15.526999999999999</v>
      </c>
      <c r="W4218" s="6">
        <f>100 - (1 - (((U4218-T4218)/U4218)+(S4218/T4218)))*100</f>
        <v>0.28981773684549239</v>
      </c>
      <c r="X4218" s="13">
        <v>15.805999999999999</v>
      </c>
      <c r="Y4218" s="13">
        <f>(X4218-U4218)/U4218*100</f>
        <v>1.7968699684420681</v>
      </c>
      <c r="Z4218" s="14">
        <f>IF(W4218&gt;10,"NA",Y4218)</f>
        <v>1.7968699684420681</v>
      </c>
    </row>
    <row r="4219" spans="1:26" ht="19" x14ac:dyDescent="0.25">
      <c r="A4219" s="23">
        <v>4218</v>
      </c>
      <c r="B4219" s="5" t="s">
        <v>0</v>
      </c>
      <c r="C4219" s="3" t="s">
        <v>22</v>
      </c>
      <c r="D4219" s="3" t="s">
        <v>22</v>
      </c>
      <c r="E4219" s="3" t="s">
        <v>47</v>
      </c>
      <c r="F4219" s="3" t="s">
        <v>21</v>
      </c>
      <c r="G4219" s="3">
        <v>17</v>
      </c>
      <c r="H4219" s="3" t="s">
        <v>9</v>
      </c>
      <c r="I4219" s="3" t="s">
        <v>13</v>
      </c>
      <c r="J4219" s="3">
        <v>43</v>
      </c>
      <c r="K4219" s="3">
        <v>417</v>
      </c>
      <c r="L4219" s="3">
        <v>0</v>
      </c>
      <c r="M4219" s="4">
        <f>PI()*(K4219/2)^2/1000+PI()*(L4219/2)^2/1000</f>
        <v>136.57210123501889</v>
      </c>
      <c r="N4219" s="33">
        <v>1</v>
      </c>
      <c r="O4219" s="3">
        <v>7</v>
      </c>
      <c r="P4219" s="6">
        <v>4.4240000000000004</v>
      </c>
      <c r="Q4219" s="6">
        <v>8.6010000000000009</v>
      </c>
      <c r="R4219" s="6">
        <v>8.4870000000000001</v>
      </c>
      <c r="S4219" s="6">
        <v>0</v>
      </c>
      <c r="T4219" s="6">
        <f>R4219-S4219</f>
        <v>8.4870000000000001</v>
      </c>
      <c r="U4219" s="6">
        <v>11.25</v>
      </c>
      <c r="V4219" s="6">
        <f>U4219-S4219</f>
        <v>11.25</v>
      </c>
      <c r="W4219" s="6">
        <f>100 - (1 - (((U4219-T4219)/U4219)+(S4219/T4219)))*100</f>
        <v>24.560000000000002</v>
      </c>
      <c r="X4219" s="13">
        <v>11.375999999999999</v>
      </c>
      <c r="Y4219" s="13">
        <f>(X4219-U4219)/U4219*100</f>
        <v>1.1199999999999952</v>
      </c>
      <c r="Z4219" s="14" t="str">
        <f>IF(W4219&gt;10,"NA",Y4219)</f>
        <v>NA</v>
      </c>
    </row>
    <row r="4220" spans="1:26" ht="19" x14ac:dyDescent="0.25">
      <c r="A4220" s="23">
        <v>4219</v>
      </c>
      <c r="B4220" s="5" t="s">
        <v>0</v>
      </c>
      <c r="C4220" s="3" t="s">
        <v>22</v>
      </c>
      <c r="D4220" s="3" t="s">
        <v>22</v>
      </c>
      <c r="E4220" s="3" t="s">
        <v>47</v>
      </c>
      <c r="F4220" s="3" t="s">
        <v>21</v>
      </c>
      <c r="G4220" s="3">
        <v>17</v>
      </c>
      <c r="H4220" s="3" t="s">
        <v>9</v>
      </c>
      <c r="I4220" s="3" t="s">
        <v>13</v>
      </c>
      <c r="J4220" s="3">
        <v>43</v>
      </c>
      <c r="K4220" s="3">
        <v>417</v>
      </c>
      <c r="L4220" s="3">
        <v>0</v>
      </c>
      <c r="M4220" s="4">
        <f>PI()*(K4220/2)^2/1000+PI()*(L4220/2)^2/1000</f>
        <v>136.57210123501889</v>
      </c>
      <c r="N4220" s="33">
        <v>1</v>
      </c>
      <c r="O4220" s="3">
        <v>8</v>
      </c>
      <c r="P4220" s="6">
        <v>5.1260000000000003</v>
      </c>
      <c r="Q4220" s="6">
        <v>16.649999999999999</v>
      </c>
      <c r="R4220" s="6">
        <v>16.425000000000001</v>
      </c>
      <c r="S4220" s="6">
        <v>0</v>
      </c>
      <c r="T4220" s="6">
        <f>R4220-S4220</f>
        <v>16.425000000000001</v>
      </c>
      <c r="U4220" s="6">
        <v>16.727</v>
      </c>
      <c r="V4220" s="6">
        <f>U4220-S4220</f>
        <v>16.727</v>
      </c>
      <c r="W4220" s="6">
        <f>100 - (1 - (((U4220-T4220)/U4220)+(S4220/T4220)))*100</f>
        <v>1.8054642195253194</v>
      </c>
      <c r="X4220" s="13">
        <v>17.052</v>
      </c>
      <c r="Y4220" s="13">
        <f>(X4220-U4220)/U4220*100</f>
        <v>1.9429664614096924</v>
      </c>
      <c r="Z4220" s="14">
        <f>IF(W4220&gt;10,"NA",Y4220)</f>
        <v>1.9429664614096924</v>
      </c>
    </row>
    <row r="4221" spans="1:26" ht="19" x14ac:dyDescent="0.25">
      <c r="A4221" s="23">
        <v>4220</v>
      </c>
      <c r="B4221" s="5" t="s">
        <v>0</v>
      </c>
      <c r="C4221" s="3" t="s">
        <v>22</v>
      </c>
      <c r="D4221" s="3" t="s">
        <v>22</v>
      </c>
      <c r="E4221" s="3" t="s">
        <v>47</v>
      </c>
      <c r="F4221" s="3" t="s">
        <v>21</v>
      </c>
      <c r="G4221" s="3">
        <v>17</v>
      </c>
      <c r="H4221" s="3" t="s">
        <v>17</v>
      </c>
      <c r="I4221" s="3" t="s">
        <v>13</v>
      </c>
      <c r="J4221" s="3">
        <v>43</v>
      </c>
      <c r="K4221" s="3">
        <v>417</v>
      </c>
      <c r="L4221" s="3">
        <v>0</v>
      </c>
      <c r="M4221" s="4">
        <f>PI()*(K4221/2)^2/1000+PI()*(L4221/2)^2/1000</f>
        <v>136.57210123501889</v>
      </c>
      <c r="N4221" s="33">
        <v>0</v>
      </c>
      <c r="O4221" s="3">
        <v>1</v>
      </c>
      <c r="P4221" s="6">
        <v>5.2750000000000004</v>
      </c>
      <c r="Q4221" s="6">
        <v>11.656000000000001</v>
      </c>
      <c r="R4221" s="6">
        <v>11.481</v>
      </c>
      <c r="S4221" s="6">
        <f>0.158+0.211</f>
        <v>0.36899999999999999</v>
      </c>
      <c r="T4221" s="6">
        <f>R4221-S4221</f>
        <v>11.112</v>
      </c>
      <c r="U4221" s="6">
        <v>11.481</v>
      </c>
      <c r="V4221" s="6">
        <f>U4221-S4221</f>
        <v>11.112</v>
      </c>
      <c r="W4221" s="6">
        <f>100 - (1 - (((U4221-T4221)/U4221)+(S4221/T4221)))*100</f>
        <v>6.5347400898808701</v>
      </c>
      <c r="X4221" s="13">
        <v>11.510999999999999</v>
      </c>
      <c r="Y4221" s="13">
        <f>(X4221-U4221)/U4221*100</f>
        <v>0.26130128037626826</v>
      </c>
      <c r="Z4221" s="14">
        <f>IF(W4221&gt;10,"NA",Y4221)</f>
        <v>0.26130128037626826</v>
      </c>
    </row>
    <row r="4222" spans="1:26" ht="19" x14ac:dyDescent="0.25">
      <c r="A4222" s="23">
        <v>4221</v>
      </c>
      <c r="B4222" s="5" t="s">
        <v>0</v>
      </c>
      <c r="C4222" s="3" t="s">
        <v>22</v>
      </c>
      <c r="D4222" s="3" t="s">
        <v>22</v>
      </c>
      <c r="E4222" s="3" t="s">
        <v>47</v>
      </c>
      <c r="F4222" s="3" t="s">
        <v>21</v>
      </c>
      <c r="G4222" s="3">
        <v>17</v>
      </c>
      <c r="H4222" s="3" t="s">
        <v>17</v>
      </c>
      <c r="I4222" s="3" t="s">
        <v>13</v>
      </c>
      <c r="J4222" s="3">
        <v>43</v>
      </c>
      <c r="K4222" s="3">
        <v>417</v>
      </c>
      <c r="L4222" s="3">
        <v>0</v>
      </c>
      <c r="M4222" s="4">
        <f>PI()*(K4222/2)^2/1000+PI()*(L4222/2)^2/1000</f>
        <v>136.57210123501889</v>
      </c>
      <c r="N4222" s="33">
        <v>0</v>
      </c>
      <c r="O4222" s="3">
        <v>2</v>
      </c>
      <c r="P4222" s="6">
        <v>3.512</v>
      </c>
      <c r="Q4222" s="6">
        <v>5.492</v>
      </c>
      <c r="R4222" s="6">
        <v>5.4089999999999998</v>
      </c>
      <c r="S4222" s="6">
        <v>0</v>
      </c>
      <c r="T4222" s="6">
        <f>R4222-S4222</f>
        <v>5.4089999999999998</v>
      </c>
      <c r="U4222" s="6">
        <v>5.5659999999999998</v>
      </c>
      <c r="V4222" s="6">
        <f>U4222-S4222</f>
        <v>5.5659999999999998</v>
      </c>
      <c r="W4222" s="6">
        <f>100 - (1 - (((U4222-T4222)/U4222)+(S4222/T4222)))*100</f>
        <v>2.8206970894717927</v>
      </c>
      <c r="X4222" s="13">
        <v>5.6070000000000002</v>
      </c>
      <c r="Y4222" s="13">
        <f>(X4222-U4222)/U4222*100</f>
        <v>0.73661516349264056</v>
      </c>
      <c r="Z4222" s="14">
        <f>IF(W4222&gt;10,"NA",Y4222)</f>
        <v>0.73661516349264056</v>
      </c>
    </row>
    <row r="4223" spans="1:26" ht="19" x14ac:dyDescent="0.25">
      <c r="A4223" s="23">
        <v>4222</v>
      </c>
      <c r="B4223" s="5" t="s">
        <v>0</v>
      </c>
      <c r="C4223" s="3" t="s">
        <v>22</v>
      </c>
      <c r="D4223" s="3" t="s">
        <v>22</v>
      </c>
      <c r="E4223" s="3" t="s">
        <v>47</v>
      </c>
      <c r="F4223" s="3" t="s">
        <v>21</v>
      </c>
      <c r="G4223" s="3">
        <v>17</v>
      </c>
      <c r="H4223" s="3" t="s">
        <v>17</v>
      </c>
      <c r="I4223" s="3" t="s">
        <v>13</v>
      </c>
      <c r="J4223" s="3">
        <v>43</v>
      </c>
      <c r="K4223" s="3">
        <v>417</v>
      </c>
      <c r="L4223" s="3">
        <v>0</v>
      </c>
      <c r="M4223" s="4">
        <f>PI()*(K4223/2)^2/1000+PI()*(L4223/2)^2/1000</f>
        <v>136.57210123501889</v>
      </c>
      <c r="N4223" s="33">
        <v>0</v>
      </c>
      <c r="O4223" s="3">
        <v>3</v>
      </c>
      <c r="P4223" s="6">
        <v>5.52</v>
      </c>
      <c r="Q4223" s="6">
        <v>12.869</v>
      </c>
      <c r="R4223" s="6">
        <v>12.714</v>
      </c>
      <c r="S4223" s="6">
        <v>0.13200000000000001</v>
      </c>
      <c r="T4223" s="6">
        <f>R4223-S4223</f>
        <v>12.582000000000001</v>
      </c>
      <c r="U4223" s="6">
        <v>13.471</v>
      </c>
      <c r="V4223" s="6">
        <f>U4223-S4223</f>
        <v>13.339</v>
      </c>
      <c r="W4223" s="6">
        <f>100 - (1 - (((U4223-T4223)/U4223)+(S4223/T4223)))*100</f>
        <v>7.6484793788822714</v>
      </c>
      <c r="X4223" s="13">
        <v>13.59</v>
      </c>
      <c r="Y4223" s="13">
        <f>(X4223-U4223)/U4223*100</f>
        <v>0.88337911068220443</v>
      </c>
      <c r="Z4223" s="14">
        <f>IF(W4223&gt;10,"NA",Y4223)</f>
        <v>0.88337911068220443</v>
      </c>
    </row>
    <row r="4224" spans="1:26" ht="19" x14ac:dyDescent="0.25">
      <c r="A4224" s="23">
        <v>4223</v>
      </c>
      <c r="B4224" s="5" t="s">
        <v>0</v>
      </c>
      <c r="C4224" s="3" t="s">
        <v>22</v>
      </c>
      <c r="D4224" s="3" t="s">
        <v>22</v>
      </c>
      <c r="E4224" s="3" t="s">
        <v>47</v>
      </c>
      <c r="F4224" s="3" t="s">
        <v>21</v>
      </c>
      <c r="G4224" s="3">
        <v>17</v>
      </c>
      <c r="H4224" s="3" t="s">
        <v>17</v>
      </c>
      <c r="I4224" s="3" t="s">
        <v>13</v>
      </c>
      <c r="J4224" s="3">
        <v>43</v>
      </c>
      <c r="K4224" s="3">
        <v>417</v>
      </c>
      <c r="L4224" s="3">
        <v>0</v>
      </c>
      <c r="M4224" s="4">
        <f>PI()*(K4224/2)^2/1000+PI()*(L4224/2)^2/1000</f>
        <v>136.57210123501889</v>
      </c>
      <c r="N4224" s="33">
        <v>0</v>
      </c>
      <c r="O4224" s="3">
        <v>4</v>
      </c>
      <c r="P4224" s="6">
        <v>3.597</v>
      </c>
      <c r="Q4224" s="6">
        <v>4.8449999999999998</v>
      </c>
      <c r="R4224" s="6">
        <v>4.734</v>
      </c>
      <c r="S4224" s="6">
        <v>0</v>
      </c>
      <c r="T4224" s="6">
        <f>R4224-S4224</f>
        <v>4.734</v>
      </c>
      <c r="U4224" s="6">
        <v>5.1429999999999998</v>
      </c>
      <c r="V4224" s="6">
        <f>U4224-S4224</f>
        <v>5.1429999999999998</v>
      </c>
      <c r="W4224" s="6">
        <f>100 - (1 - (((U4224-T4224)/U4224)+(S4224/T4224)))*100</f>
        <v>7.9525568734201784</v>
      </c>
      <c r="X4224" s="13">
        <v>5.17</v>
      </c>
      <c r="Y4224" s="13">
        <f>(X4224-U4224)/U4224*100</f>
        <v>0.52498541707175073</v>
      </c>
      <c r="Z4224" s="14">
        <f>IF(W4224&gt;10,"NA",Y4224)</f>
        <v>0.52498541707175073</v>
      </c>
    </row>
    <row r="4225" spans="1:26" ht="19" x14ac:dyDescent="0.25">
      <c r="A4225" s="23">
        <v>4224</v>
      </c>
      <c r="B4225" s="5" t="s">
        <v>0</v>
      </c>
      <c r="C4225" s="3" t="s">
        <v>22</v>
      </c>
      <c r="D4225" s="3" t="s">
        <v>22</v>
      </c>
      <c r="E4225" s="3" t="s">
        <v>47</v>
      </c>
      <c r="F4225" s="3" t="s">
        <v>21</v>
      </c>
      <c r="G4225" s="3">
        <v>17</v>
      </c>
      <c r="H4225" s="3" t="s">
        <v>17</v>
      </c>
      <c r="I4225" s="3" t="s">
        <v>13</v>
      </c>
      <c r="J4225" s="3">
        <v>43</v>
      </c>
      <c r="K4225" s="3">
        <v>417</v>
      </c>
      <c r="L4225" s="3">
        <v>0</v>
      </c>
      <c r="M4225" s="4">
        <f>PI()*(K4225/2)^2/1000+PI()*(L4225/2)^2/1000</f>
        <v>136.57210123501889</v>
      </c>
      <c r="N4225" s="33">
        <v>0</v>
      </c>
      <c r="O4225" s="3">
        <v>5</v>
      </c>
      <c r="P4225" s="6">
        <v>5.7539999999999996</v>
      </c>
      <c r="Q4225" s="6">
        <v>6.4569999999999999</v>
      </c>
      <c r="R4225" s="6">
        <v>6.3460000000000001</v>
      </c>
      <c r="S4225" s="6">
        <v>4.8000000000000001E-2</v>
      </c>
      <c r="T4225" s="6">
        <f>R4225-S4225</f>
        <v>6.298</v>
      </c>
      <c r="U4225" s="6">
        <v>9.157</v>
      </c>
      <c r="V4225" s="6">
        <f>U4225-S4225</f>
        <v>9.109</v>
      </c>
      <c r="W4225" s="6">
        <f>100 - (1 - (((U4225-T4225)/U4225)+(S4225/T4225)))*100</f>
        <v>31.984162657328795</v>
      </c>
      <c r="X4225" s="13">
        <v>9.1859999999999999</v>
      </c>
      <c r="Y4225" s="13">
        <f>(X4225-U4225)/U4225*100</f>
        <v>0.31669760838702538</v>
      </c>
      <c r="Z4225" s="14" t="str">
        <f>IF(W4225&gt;10,"NA",Y4225)</f>
        <v>NA</v>
      </c>
    </row>
    <row r="4226" spans="1:26" ht="19" x14ac:dyDescent="0.25">
      <c r="A4226" s="23">
        <v>4225</v>
      </c>
      <c r="B4226" s="5" t="s">
        <v>0</v>
      </c>
      <c r="C4226" s="3" t="s">
        <v>22</v>
      </c>
      <c r="D4226" s="3" t="s">
        <v>22</v>
      </c>
      <c r="E4226" s="3" t="s">
        <v>47</v>
      </c>
      <c r="F4226" s="3" t="s">
        <v>21</v>
      </c>
      <c r="G4226" s="3">
        <v>17</v>
      </c>
      <c r="H4226" s="3" t="s">
        <v>17</v>
      </c>
      <c r="I4226" s="3" t="s">
        <v>13</v>
      </c>
      <c r="J4226" s="3">
        <v>43</v>
      </c>
      <c r="K4226" s="3">
        <v>417</v>
      </c>
      <c r="L4226" s="3">
        <v>0</v>
      </c>
      <c r="M4226" s="4">
        <f>PI()*(K4226/2)^2/1000+PI()*(L4226/2)^2/1000</f>
        <v>136.57210123501889</v>
      </c>
      <c r="N4226" s="33">
        <v>0</v>
      </c>
      <c r="O4226" s="3">
        <v>6</v>
      </c>
      <c r="P4226" s="6">
        <v>4.0069999999999997</v>
      </c>
      <c r="Q4226" s="6">
        <v>6.452</v>
      </c>
      <c r="R4226" s="6">
        <v>6.343</v>
      </c>
      <c r="S4226" s="6">
        <v>1.2E-2</v>
      </c>
      <c r="T4226" s="6">
        <f>R4226-S4226</f>
        <v>6.3310000000000004</v>
      </c>
      <c r="U4226" s="6">
        <v>7.7679999999999998</v>
      </c>
      <c r="V4226" s="6">
        <f>U4226-S4226</f>
        <v>7.7560000000000002</v>
      </c>
      <c r="W4226" s="6">
        <f>100 - (1 - (((U4226-T4226)/U4226)+(S4226/T4226)))*100</f>
        <v>18.688513649914825</v>
      </c>
      <c r="X4226" s="13">
        <v>7.8949999999999996</v>
      </c>
      <c r="Y4226" s="13">
        <f>(X4226-U4226)/U4226*100</f>
        <v>1.6349124613800177</v>
      </c>
      <c r="Z4226" s="14" t="str">
        <f>IF(W4226&gt;10,"NA",Y4226)</f>
        <v>NA</v>
      </c>
    </row>
    <row r="4227" spans="1:26" ht="19" x14ac:dyDescent="0.25">
      <c r="A4227" s="23">
        <v>4226</v>
      </c>
      <c r="B4227" s="5" t="s">
        <v>0</v>
      </c>
      <c r="C4227" s="3" t="s">
        <v>22</v>
      </c>
      <c r="D4227" s="3" t="s">
        <v>22</v>
      </c>
      <c r="E4227" s="3" t="s">
        <v>47</v>
      </c>
      <c r="F4227" s="3" t="s">
        <v>21</v>
      </c>
      <c r="G4227" s="3">
        <v>17</v>
      </c>
      <c r="H4227" s="3" t="s">
        <v>17</v>
      </c>
      <c r="I4227" s="3" t="s">
        <v>13</v>
      </c>
      <c r="J4227" s="3">
        <v>43</v>
      </c>
      <c r="K4227" s="3">
        <v>417</v>
      </c>
      <c r="L4227" s="3">
        <v>0</v>
      </c>
      <c r="M4227" s="4">
        <f>PI()*(K4227/2)^2/1000+PI()*(L4227/2)^2/1000</f>
        <v>136.57210123501889</v>
      </c>
      <c r="N4227" s="33">
        <v>1</v>
      </c>
      <c r="O4227" s="3">
        <v>7</v>
      </c>
      <c r="P4227" s="6">
        <v>4.6619999999999999</v>
      </c>
      <c r="Q4227" s="6">
        <v>7.7889999999999997</v>
      </c>
      <c r="R4227" s="6">
        <v>7.6980000000000004</v>
      </c>
      <c r="S4227" s="6">
        <f>0.253+0.119+0.014</f>
        <v>0.38600000000000001</v>
      </c>
      <c r="T4227" s="6">
        <f>R4227-S4227</f>
        <v>7.3120000000000003</v>
      </c>
      <c r="U4227" s="6">
        <v>7.8150000000000004</v>
      </c>
      <c r="V4227" s="6">
        <f>U4227-S4227</f>
        <v>7.4290000000000003</v>
      </c>
      <c r="W4227" s="6">
        <f>100 - (1 - (((U4227-T4227)/U4227)+(S4227/T4227)))*100</f>
        <v>11.715333806529827</v>
      </c>
      <c r="X4227" s="13">
        <v>7.9080000000000004</v>
      </c>
      <c r="Y4227" s="13">
        <f>(X4227-U4227)/U4227*100</f>
        <v>1.1900191938579652</v>
      </c>
      <c r="Z4227" s="14" t="str">
        <f>IF(W4227&gt;10,"NA",Y4227)</f>
        <v>NA</v>
      </c>
    </row>
    <row r="4228" spans="1:26" ht="19" x14ac:dyDescent="0.25">
      <c r="A4228" s="23">
        <v>4227</v>
      </c>
      <c r="B4228" s="5" t="s">
        <v>0</v>
      </c>
      <c r="C4228" s="3" t="s">
        <v>22</v>
      </c>
      <c r="D4228" s="3" t="s">
        <v>22</v>
      </c>
      <c r="E4228" s="3" t="s">
        <v>47</v>
      </c>
      <c r="F4228" s="3" t="s">
        <v>21</v>
      </c>
      <c r="G4228" s="3">
        <v>17</v>
      </c>
      <c r="H4228" s="3" t="s">
        <v>17</v>
      </c>
      <c r="I4228" s="3" t="s">
        <v>13</v>
      </c>
      <c r="J4228" s="3">
        <v>43</v>
      </c>
      <c r="K4228" s="3">
        <v>417</v>
      </c>
      <c r="L4228" s="3">
        <v>0</v>
      </c>
      <c r="M4228" s="4">
        <f>PI()*(K4228/2)^2/1000+PI()*(L4228/2)^2/1000</f>
        <v>136.57210123501889</v>
      </c>
      <c r="N4228" s="33">
        <v>1</v>
      </c>
      <c r="O4228" s="3">
        <v>8</v>
      </c>
      <c r="P4228" s="6">
        <v>5.6079999999999997</v>
      </c>
      <c r="Q4228" s="6">
        <v>9.6620000000000008</v>
      </c>
      <c r="R4228" s="6">
        <v>9.5109999999999992</v>
      </c>
      <c r="S4228" s="6">
        <v>0</v>
      </c>
      <c r="T4228" s="6">
        <f>R4228-S4228</f>
        <v>9.5109999999999992</v>
      </c>
      <c r="U4228" s="6">
        <v>9.5109999999999992</v>
      </c>
      <c r="V4228" s="6">
        <f>U4228-S4228</f>
        <v>9.5109999999999992</v>
      </c>
      <c r="W4228" s="6">
        <f>100 - (1 - (((U4228-T4228)/U4228)+(S4228/T4228)))*100</f>
        <v>0</v>
      </c>
      <c r="X4228" s="13">
        <v>9.5289999999999999</v>
      </c>
      <c r="Y4228" s="13">
        <f>(X4228-U4228)/U4228*100</f>
        <v>0.18925454736621472</v>
      </c>
      <c r="Z4228" s="14">
        <f>IF(W4228&gt;10,"NA",Y4228)</f>
        <v>0.18925454736621472</v>
      </c>
    </row>
    <row r="4229" spans="1:26" ht="19" x14ac:dyDescent="0.25">
      <c r="A4229" s="23">
        <v>4228</v>
      </c>
      <c r="B4229" s="5" t="s">
        <v>0</v>
      </c>
      <c r="C4229" s="3" t="s">
        <v>22</v>
      </c>
      <c r="D4229" s="3" t="s">
        <v>22</v>
      </c>
      <c r="E4229" s="3" t="s">
        <v>47</v>
      </c>
      <c r="F4229" s="3" t="s">
        <v>21</v>
      </c>
      <c r="G4229" s="3">
        <v>17</v>
      </c>
      <c r="H4229" s="3" t="s">
        <v>17</v>
      </c>
      <c r="I4229" s="3" t="s">
        <v>13</v>
      </c>
      <c r="J4229" s="3">
        <v>43</v>
      </c>
      <c r="K4229" s="3">
        <v>417</v>
      </c>
      <c r="L4229" s="3">
        <v>0</v>
      </c>
      <c r="M4229" s="4">
        <f>PI()*(K4229/2)^2/1000+PI()*(L4229/2)^2/1000</f>
        <v>136.57210123501889</v>
      </c>
      <c r="N4229" s="33">
        <v>0</v>
      </c>
      <c r="O4229" s="3">
        <v>9</v>
      </c>
      <c r="P4229" s="6">
        <v>3.2450000000000001</v>
      </c>
      <c r="Q4229" s="6">
        <v>5.5309999999999997</v>
      </c>
      <c r="R4229" s="6">
        <v>5.4429999999999996</v>
      </c>
      <c r="S4229" s="6">
        <v>0</v>
      </c>
      <c r="T4229" s="6">
        <f>R4229-S4229</f>
        <v>5.4429999999999996</v>
      </c>
      <c r="U4229" s="6">
        <v>5.9610000000000003</v>
      </c>
      <c r="V4229" s="6">
        <f>U4229-S4229</f>
        <v>5.9610000000000003</v>
      </c>
      <c r="W4229" s="6">
        <f>100 - (1 - (((U4229-T4229)/U4229)+(S4229/T4229)))*100</f>
        <v>8.6898171447743806</v>
      </c>
      <c r="X4229" s="13">
        <v>6.008</v>
      </c>
      <c r="Y4229" s="13">
        <f>(X4229-U4229)/U4229*100</f>
        <v>0.78845831236369246</v>
      </c>
      <c r="Z4229" s="14">
        <f>IF(W4229&gt;10,"NA",Y4229)</f>
        <v>0.78845831236369246</v>
      </c>
    </row>
    <row r="4230" spans="1:26" ht="19" x14ac:dyDescent="0.25">
      <c r="A4230" s="23">
        <v>4229</v>
      </c>
      <c r="B4230" s="5" t="s">
        <v>0</v>
      </c>
      <c r="C4230" s="3" t="s">
        <v>22</v>
      </c>
      <c r="D4230" s="3" t="s">
        <v>22</v>
      </c>
      <c r="E4230" s="3" t="s">
        <v>47</v>
      </c>
      <c r="F4230" s="3" t="s">
        <v>21</v>
      </c>
      <c r="G4230" s="3">
        <v>17</v>
      </c>
      <c r="H4230" s="3" t="s">
        <v>17</v>
      </c>
      <c r="I4230" s="3" t="s">
        <v>13</v>
      </c>
      <c r="J4230" s="3">
        <v>43</v>
      </c>
      <c r="K4230" s="3">
        <v>417</v>
      </c>
      <c r="L4230" s="3">
        <v>0</v>
      </c>
      <c r="M4230" s="4">
        <f>PI()*(K4230/2)^2/1000+PI()*(L4230/2)^2/1000</f>
        <v>136.57210123501889</v>
      </c>
      <c r="N4230" s="33">
        <v>0</v>
      </c>
      <c r="O4230" s="3">
        <v>10</v>
      </c>
      <c r="P4230" s="6">
        <v>5.2290000000000001</v>
      </c>
      <c r="Q4230" s="6">
        <v>10.374000000000001</v>
      </c>
      <c r="R4230" s="6">
        <v>10.214</v>
      </c>
      <c r="S4230" s="6">
        <v>0</v>
      </c>
      <c r="T4230" s="6">
        <f>R4230-S4230</f>
        <v>10.214</v>
      </c>
      <c r="U4230" s="6">
        <v>10.214</v>
      </c>
      <c r="V4230" s="6">
        <f>U4230-S4230</f>
        <v>10.214</v>
      </c>
      <c r="W4230" s="6">
        <f>100 - (1 - (((U4230-T4230)/U4230)+(S4230/T4230)))*100</f>
        <v>0</v>
      </c>
      <c r="X4230" s="13">
        <v>10.318</v>
      </c>
      <c r="Y4230" s="13">
        <f>(X4230-U4230)/U4230*100</f>
        <v>1.0182102995887918</v>
      </c>
      <c r="Z4230" s="14">
        <f>IF(W4230&gt;10,"NA",Y4230)</f>
        <v>1.0182102995887918</v>
      </c>
    </row>
    <row r="4231" spans="1:26" ht="19" x14ac:dyDescent="0.25">
      <c r="A4231" s="23">
        <v>4230</v>
      </c>
      <c r="B4231" s="5" t="s">
        <v>0</v>
      </c>
      <c r="C4231" s="3" t="s">
        <v>22</v>
      </c>
      <c r="D4231" s="3" t="s">
        <v>22</v>
      </c>
      <c r="E4231" s="3" t="s">
        <v>47</v>
      </c>
      <c r="F4231" s="3" t="s">
        <v>21</v>
      </c>
      <c r="G4231" s="3">
        <v>17</v>
      </c>
      <c r="H4231" s="3" t="s">
        <v>17</v>
      </c>
      <c r="I4231" s="3" t="s">
        <v>13</v>
      </c>
      <c r="J4231" s="3">
        <v>43</v>
      </c>
      <c r="K4231" s="3">
        <v>417</v>
      </c>
      <c r="L4231" s="3">
        <v>0</v>
      </c>
      <c r="M4231" s="4">
        <f>PI()*(K4231/2)^2/1000+PI()*(L4231/2)^2/1000</f>
        <v>136.57210123501889</v>
      </c>
      <c r="N4231" s="33">
        <v>1</v>
      </c>
      <c r="O4231" s="3">
        <v>11</v>
      </c>
      <c r="P4231" s="6">
        <v>4.9370000000000003</v>
      </c>
      <c r="Q4231" s="6">
        <v>8.5050000000000008</v>
      </c>
      <c r="R4231" s="6">
        <v>8.282</v>
      </c>
      <c r="S4231" s="6">
        <v>0</v>
      </c>
      <c r="T4231" s="6">
        <f>R4231-S4231</f>
        <v>8.282</v>
      </c>
      <c r="U4231" s="6">
        <v>8.282</v>
      </c>
      <c r="V4231" s="6">
        <f>U4231-S4231</f>
        <v>8.282</v>
      </c>
      <c r="W4231" s="6">
        <f>100 - (1 - (((U4231-T4231)/U4231)+(S4231/T4231)))*100</f>
        <v>0</v>
      </c>
      <c r="X4231" s="13">
        <v>8.4320000000000004</v>
      </c>
      <c r="Y4231" s="13">
        <f>(X4231-U4231)/U4231*100</f>
        <v>1.8111567254286447</v>
      </c>
      <c r="Z4231" s="14">
        <f>IF(W4231&gt;10,"NA",Y4231)</f>
        <v>1.8111567254286447</v>
      </c>
    </row>
    <row r="4232" spans="1:26" ht="19" x14ac:dyDescent="0.25">
      <c r="A4232" s="23">
        <v>4231</v>
      </c>
      <c r="B4232" s="5" t="s">
        <v>0</v>
      </c>
      <c r="C4232" s="3" t="s">
        <v>22</v>
      </c>
      <c r="D4232" s="3" t="s">
        <v>22</v>
      </c>
      <c r="E4232" s="3" t="s">
        <v>47</v>
      </c>
      <c r="F4232" s="3" t="s">
        <v>21</v>
      </c>
      <c r="G4232" s="3">
        <v>17</v>
      </c>
      <c r="H4232" s="3" t="s">
        <v>17</v>
      </c>
      <c r="I4232" s="3" t="s">
        <v>13</v>
      </c>
      <c r="J4232" s="3">
        <v>43</v>
      </c>
      <c r="K4232" s="3">
        <v>417</v>
      </c>
      <c r="L4232" s="3">
        <v>0</v>
      </c>
      <c r="M4232" s="4">
        <f>PI()*(K4232/2)^2/1000+PI()*(L4232/2)^2/1000</f>
        <v>136.57210123501889</v>
      </c>
      <c r="N4232" s="33">
        <v>1</v>
      </c>
      <c r="O4232" s="3">
        <v>12</v>
      </c>
      <c r="P4232" s="6">
        <v>4.0039999999999996</v>
      </c>
      <c r="Q4232" s="6">
        <v>6.2869999999999999</v>
      </c>
      <c r="R4232" s="6">
        <v>6.1790000000000003</v>
      </c>
      <c r="S4232" s="6">
        <v>0</v>
      </c>
      <c r="T4232" s="6">
        <f>R4232-S4232</f>
        <v>6.1790000000000003</v>
      </c>
      <c r="U4232" s="6">
        <v>6.1790000000000003</v>
      </c>
      <c r="V4232" s="6">
        <f>U4232-S4232</f>
        <v>6.1790000000000003</v>
      </c>
      <c r="W4232" s="6">
        <f>100 - (1 - (((U4232-T4232)/U4232)+(S4232/T4232)))*100</f>
        <v>0</v>
      </c>
      <c r="X4232" s="13">
        <v>6.2629999999999999</v>
      </c>
      <c r="Y4232" s="13">
        <f>(X4232-U4232)/U4232*100</f>
        <v>1.3594432756109343</v>
      </c>
      <c r="Z4232" s="14">
        <f>IF(W4232&gt;10,"NA",Y4232)</f>
        <v>1.3594432756109343</v>
      </c>
    </row>
    <row r="4233" spans="1:26" ht="19" x14ac:dyDescent="0.25">
      <c r="A4233" s="23">
        <v>4232</v>
      </c>
      <c r="B4233" s="5" t="s">
        <v>0</v>
      </c>
      <c r="C4233" s="3" t="s">
        <v>22</v>
      </c>
      <c r="D4233" s="3" t="s">
        <v>22</v>
      </c>
      <c r="E4233" s="3" t="s">
        <v>47</v>
      </c>
      <c r="F4233" s="3" t="s">
        <v>21</v>
      </c>
      <c r="G4233" s="3">
        <v>17</v>
      </c>
      <c r="H4233" s="3" t="s">
        <v>17</v>
      </c>
      <c r="I4233" s="3" t="s">
        <v>13</v>
      </c>
      <c r="J4233" s="3">
        <v>43</v>
      </c>
      <c r="K4233" s="3">
        <v>417</v>
      </c>
      <c r="L4233" s="3">
        <v>0</v>
      </c>
      <c r="M4233" s="4">
        <f>PI()*(K4233/2)^2/1000+PI()*(L4233/2)^2/1000</f>
        <v>136.57210123501889</v>
      </c>
      <c r="N4233" s="33">
        <v>0</v>
      </c>
      <c r="O4233" s="3">
        <v>13</v>
      </c>
      <c r="P4233" s="6">
        <v>5.5830000000000002</v>
      </c>
      <c r="Q4233" s="6">
        <v>13.151</v>
      </c>
      <c r="R4233" s="6">
        <v>12.922000000000001</v>
      </c>
      <c r="S4233" s="6">
        <v>0</v>
      </c>
      <c r="T4233" s="6">
        <f>R4233-S4233</f>
        <v>12.922000000000001</v>
      </c>
      <c r="U4233" s="6">
        <v>13.202</v>
      </c>
      <c r="V4233" s="6">
        <f>U4233-S4233</f>
        <v>13.202</v>
      </c>
      <c r="W4233" s="6">
        <f>100 - (1 - (((U4233-T4233)/U4233)+(S4233/T4233)))*100</f>
        <v>2.1208907741251295</v>
      </c>
      <c r="X4233" s="13">
        <v>13.288</v>
      </c>
      <c r="Y4233" s="13">
        <f>(X4233-U4233)/U4233*100</f>
        <v>0.65141645205272158</v>
      </c>
      <c r="Z4233" s="14">
        <f>IF(W4233&gt;10,"NA",Y4233)</f>
        <v>0.65141645205272158</v>
      </c>
    </row>
    <row r="4234" spans="1:26" ht="19" x14ac:dyDescent="0.25">
      <c r="A4234" s="23">
        <v>4233</v>
      </c>
      <c r="B4234" s="5" t="s">
        <v>0</v>
      </c>
      <c r="C4234" s="3" t="s">
        <v>22</v>
      </c>
      <c r="D4234" s="3" t="s">
        <v>22</v>
      </c>
      <c r="E4234" s="3" t="s">
        <v>47</v>
      </c>
      <c r="F4234" s="3" t="s">
        <v>21</v>
      </c>
      <c r="G4234" s="3">
        <v>17</v>
      </c>
      <c r="H4234" s="3" t="s">
        <v>17</v>
      </c>
      <c r="I4234" s="3" t="s">
        <v>13</v>
      </c>
      <c r="J4234" s="3">
        <v>43</v>
      </c>
      <c r="K4234" s="3">
        <v>417</v>
      </c>
      <c r="L4234" s="3">
        <v>0</v>
      </c>
      <c r="M4234" s="4">
        <f>PI()*(K4234/2)^2/1000+PI()*(L4234/2)^2/1000</f>
        <v>136.57210123501889</v>
      </c>
      <c r="N4234" s="33">
        <v>0</v>
      </c>
      <c r="O4234" s="3">
        <v>14</v>
      </c>
      <c r="P4234" s="6">
        <v>5.5750000000000002</v>
      </c>
      <c r="Q4234" s="6">
        <v>11.433</v>
      </c>
      <c r="R4234" s="6">
        <v>11.253</v>
      </c>
      <c r="S4234" s="6">
        <v>0</v>
      </c>
      <c r="T4234" s="6">
        <f>R4234-S4234</f>
        <v>11.253</v>
      </c>
      <c r="U4234" s="6">
        <v>11.715</v>
      </c>
      <c r="V4234" s="6">
        <f>U4234-S4234</f>
        <v>11.715</v>
      </c>
      <c r="W4234" s="6">
        <f>100 - (1 - (((U4234-T4234)/U4234)+(S4234/T4234)))*100</f>
        <v>3.9436619718309771</v>
      </c>
      <c r="X4234" s="13">
        <v>11.92</v>
      </c>
      <c r="Y4234" s="13">
        <f>(X4234-U4234)/U4234*100</f>
        <v>1.7498932991890745</v>
      </c>
      <c r="Z4234" s="14">
        <f>IF(W4234&gt;10,"NA",Y4234)</f>
        <v>1.7498932991890745</v>
      </c>
    </row>
    <row r="4235" spans="1:26" ht="19" x14ac:dyDescent="0.25">
      <c r="A4235" s="23">
        <v>4234</v>
      </c>
      <c r="B4235" s="5" t="s">
        <v>0</v>
      </c>
      <c r="C4235" s="3" t="s">
        <v>22</v>
      </c>
      <c r="D4235" s="3" t="s">
        <v>22</v>
      </c>
      <c r="E4235" s="3" t="s">
        <v>47</v>
      </c>
      <c r="F4235" s="3" t="s">
        <v>21</v>
      </c>
      <c r="G4235" s="3">
        <v>17</v>
      </c>
      <c r="H4235" s="3" t="s">
        <v>17</v>
      </c>
      <c r="I4235" s="3" t="s">
        <v>13</v>
      </c>
      <c r="J4235" s="3">
        <v>43</v>
      </c>
      <c r="K4235" s="3">
        <v>417</v>
      </c>
      <c r="L4235" s="3">
        <v>0</v>
      </c>
      <c r="M4235" s="4">
        <f>PI()*(K4235/2)^2/1000+PI()*(L4235/2)^2/1000</f>
        <v>136.57210123501889</v>
      </c>
      <c r="N4235" s="33">
        <v>0</v>
      </c>
      <c r="O4235" s="3">
        <v>15</v>
      </c>
      <c r="P4235" s="6">
        <v>4.9729999999999999</v>
      </c>
      <c r="Q4235" s="6">
        <v>10.923</v>
      </c>
      <c r="R4235" s="6">
        <v>10.818</v>
      </c>
      <c r="S4235" s="6">
        <f>0.107+0.055</f>
        <v>0.16200000000000001</v>
      </c>
      <c r="T4235" s="6">
        <f>R4235-S4235</f>
        <v>10.655999999999999</v>
      </c>
      <c r="U4235" s="6">
        <v>10.89</v>
      </c>
      <c r="V4235" s="6">
        <f>U4235-S4235</f>
        <v>10.728</v>
      </c>
      <c r="W4235" s="6">
        <f>100 - (1 - (((U4235-T4235)/U4235)+(S4235/T4235)))*100</f>
        <v>3.6690306008487994</v>
      </c>
      <c r="X4235" s="13">
        <v>10.965</v>
      </c>
      <c r="Y4235" s="13">
        <f>(X4235-U4235)/U4235*100</f>
        <v>0.68870523415977303</v>
      </c>
      <c r="Z4235" s="14">
        <f>IF(W4235&gt;10,"NA",Y4235)</f>
        <v>0.68870523415977303</v>
      </c>
    </row>
    <row r="4236" spans="1:26" ht="19" x14ac:dyDescent="0.25">
      <c r="A4236" s="23">
        <v>4235</v>
      </c>
      <c r="B4236" s="5" t="s">
        <v>0</v>
      </c>
      <c r="C4236" s="3" t="s">
        <v>22</v>
      </c>
      <c r="D4236" s="3" t="s">
        <v>22</v>
      </c>
      <c r="E4236" s="3" t="s">
        <v>47</v>
      </c>
      <c r="F4236" s="3" t="s">
        <v>21</v>
      </c>
      <c r="G4236" s="3">
        <v>18</v>
      </c>
      <c r="H4236" s="3" t="s">
        <v>9</v>
      </c>
      <c r="I4236" s="3" t="s">
        <v>13</v>
      </c>
      <c r="J4236" s="3">
        <v>43</v>
      </c>
      <c r="K4236" s="3">
        <v>129</v>
      </c>
      <c r="L4236" s="3">
        <v>0</v>
      </c>
      <c r="M4236" s="4">
        <f>PI()*(K4236/2)^2/1000+PI()*(L4236/2)^2/1000</f>
        <v>13.069810837096936</v>
      </c>
      <c r="N4236" s="33">
        <v>1</v>
      </c>
      <c r="O4236" s="3">
        <v>1</v>
      </c>
      <c r="P4236" s="6">
        <v>2.839</v>
      </c>
      <c r="Q4236" s="6">
        <v>8.3089999999999993</v>
      </c>
      <c r="R4236" s="6">
        <v>8.3089999999999993</v>
      </c>
      <c r="S4236" s="6">
        <v>0</v>
      </c>
      <c r="T4236" s="6">
        <f>R4236-S4236</f>
        <v>8.3089999999999993</v>
      </c>
      <c r="U4236" s="6">
        <f>T4236</f>
        <v>8.3089999999999993</v>
      </c>
      <c r="V4236" s="6">
        <f>U4236-S4236</f>
        <v>8.3089999999999993</v>
      </c>
      <c r="W4236" s="6">
        <f>100 - (1 - (((U4236-T4236)/U4236)+(S4236/T4236)))*100</f>
        <v>0</v>
      </c>
      <c r="X4236" s="13">
        <v>8.7119999999999997</v>
      </c>
      <c r="Y4236" s="13">
        <f>(X4236-U4236)/U4236*100</f>
        <v>4.8501624744253276</v>
      </c>
      <c r="Z4236" s="14">
        <f>IF(W4236&gt;10,"NA",Y4236)</f>
        <v>4.8501624744253276</v>
      </c>
    </row>
    <row r="4237" spans="1:26" ht="19" x14ac:dyDescent="0.25">
      <c r="A4237" s="23">
        <v>4236</v>
      </c>
      <c r="B4237" s="5" t="s">
        <v>0</v>
      </c>
      <c r="C4237" s="3" t="s">
        <v>22</v>
      </c>
      <c r="D4237" s="3" t="s">
        <v>22</v>
      </c>
      <c r="E4237" s="3" t="s">
        <v>47</v>
      </c>
      <c r="F4237" s="3" t="s">
        <v>21</v>
      </c>
      <c r="G4237" s="3">
        <v>18</v>
      </c>
      <c r="H4237" s="3" t="s">
        <v>9</v>
      </c>
      <c r="I4237" s="3" t="s">
        <v>13</v>
      </c>
      <c r="J4237" s="3">
        <v>43</v>
      </c>
      <c r="K4237" s="3">
        <v>129</v>
      </c>
      <c r="L4237" s="3">
        <v>0</v>
      </c>
      <c r="M4237" s="4">
        <f>PI()*(K4237/2)^2/1000+PI()*(L4237/2)^2/1000</f>
        <v>13.069810837096936</v>
      </c>
      <c r="N4237" s="33">
        <v>1</v>
      </c>
      <c r="O4237" s="3">
        <v>2</v>
      </c>
      <c r="P4237" s="6">
        <v>3.31</v>
      </c>
      <c r="Q4237" s="6">
        <v>9.3140000000000001</v>
      </c>
      <c r="R4237" s="6">
        <v>9.3140000000000001</v>
      </c>
      <c r="S4237" s="6">
        <v>0</v>
      </c>
      <c r="T4237" s="6">
        <f>R4237-S4237</f>
        <v>9.3140000000000001</v>
      </c>
      <c r="U4237" s="6">
        <f>T4237</f>
        <v>9.3140000000000001</v>
      </c>
      <c r="V4237" s="6">
        <f>U4237-S4237</f>
        <v>9.3140000000000001</v>
      </c>
      <c r="W4237" s="6">
        <f>100 - (1 - (((U4237-T4237)/U4237)+(S4237/T4237)))*100</f>
        <v>0</v>
      </c>
      <c r="X4237" s="13">
        <v>9.7319999999999993</v>
      </c>
      <c r="Y4237" s="13">
        <f>(X4237-U4237)/U4237*100</f>
        <v>4.4878677260038575</v>
      </c>
      <c r="Z4237" s="14">
        <f>IF(W4237&gt;10,"NA",Y4237)</f>
        <v>4.4878677260038575</v>
      </c>
    </row>
    <row r="4238" spans="1:26" ht="19" x14ac:dyDescent="0.25">
      <c r="A4238" s="23">
        <v>4237</v>
      </c>
      <c r="B4238" s="5" t="s">
        <v>0</v>
      </c>
      <c r="C4238" s="3" t="s">
        <v>22</v>
      </c>
      <c r="D4238" s="3" t="s">
        <v>22</v>
      </c>
      <c r="E4238" s="3" t="s">
        <v>47</v>
      </c>
      <c r="F4238" s="3" t="s">
        <v>21</v>
      </c>
      <c r="G4238" s="3">
        <v>18</v>
      </c>
      <c r="H4238" s="3" t="s">
        <v>9</v>
      </c>
      <c r="I4238" s="3" t="s">
        <v>13</v>
      </c>
      <c r="J4238" s="3">
        <v>43</v>
      </c>
      <c r="K4238" s="3">
        <v>129</v>
      </c>
      <c r="L4238" s="3">
        <v>0</v>
      </c>
      <c r="M4238" s="4">
        <f>PI()*(K4238/2)^2/1000+PI()*(L4238/2)^2/1000</f>
        <v>13.069810837096936</v>
      </c>
      <c r="N4238" s="33">
        <v>1</v>
      </c>
      <c r="O4238" s="3">
        <v>3</v>
      </c>
      <c r="P4238" s="6">
        <v>2.3730000000000002</v>
      </c>
      <c r="Q4238" s="6">
        <v>5.3250000000000002</v>
      </c>
      <c r="R4238" s="6">
        <v>5.3250000000000002</v>
      </c>
      <c r="S4238" s="6">
        <v>0</v>
      </c>
      <c r="T4238" s="6">
        <f>R4238-S4238</f>
        <v>5.3250000000000002</v>
      </c>
      <c r="U4238" s="6">
        <f>T4238</f>
        <v>5.3250000000000002</v>
      </c>
      <c r="V4238" s="6">
        <f>U4238-S4238</f>
        <v>5.3250000000000002</v>
      </c>
      <c r="W4238" s="6">
        <f>100 - (1 - (((U4238-T4238)/U4238)+(S4238/T4238)))*100</f>
        <v>0</v>
      </c>
      <c r="X4238" s="13">
        <v>5.508</v>
      </c>
      <c r="Y4238" s="13">
        <f>(X4238-U4238)/U4238*100</f>
        <v>3.4366197183098559</v>
      </c>
      <c r="Z4238" s="14">
        <f>IF(W4238&gt;10,"NA",Y4238)</f>
        <v>3.4366197183098559</v>
      </c>
    </row>
    <row r="4239" spans="1:26" ht="19" x14ac:dyDescent="0.25">
      <c r="A4239" s="23">
        <v>4238</v>
      </c>
      <c r="B4239" s="5" t="s">
        <v>0</v>
      </c>
      <c r="C4239" s="3" t="s">
        <v>22</v>
      </c>
      <c r="D4239" s="3" t="s">
        <v>22</v>
      </c>
      <c r="E4239" s="3" t="s">
        <v>47</v>
      </c>
      <c r="F4239" s="3" t="s">
        <v>21</v>
      </c>
      <c r="G4239" s="3">
        <v>18</v>
      </c>
      <c r="H4239" s="3" t="s">
        <v>9</v>
      </c>
      <c r="I4239" s="3" t="s">
        <v>13</v>
      </c>
      <c r="J4239" s="3">
        <v>43</v>
      </c>
      <c r="K4239" s="3">
        <v>129</v>
      </c>
      <c r="L4239" s="3">
        <v>0</v>
      </c>
      <c r="M4239" s="4">
        <f>PI()*(K4239/2)^2/1000+PI()*(L4239/2)^2/1000</f>
        <v>13.069810837096936</v>
      </c>
      <c r="N4239" s="33">
        <v>1</v>
      </c>
      <c r="O4239" s="3">
        <v>4</v>
      </c>
      <c r="P4239" s="6">
        <v>3.0449999999999999</v>
      </c>
      <c r="Q4239" s="6">
        <v>7.8959999999999999</v>
      </c>
      <c r="R4239" s="6">
        <v>7.84</v>
      </c>
      <c r="S4239" s="6">
        <v>0</v>
      </c>
      <c r="T4239" s="6">
        <f>R4239-S4239</f>
        <v>7.84</v>
      </c>
      <c r="U4239" s="6">
        <f>T4239</f>
        <v>7.84</v>
      </c>
      <c r="V4239" s="6">
        <f>U4239-S4239</f>
        <v>7.84</v>
      </c>
      <c r="W4239" s="6">
        <f>100 - (1 - (((U4239-T4239)/U4239)+(S4239/T4239)))*100</f>
        <v>0</v>
      </c>
      <c r="X4239" s="13">
        <v>8.2119999999999997</v>
      </c>
      <c r="Y4239" s="13">
        <f>(X4239-U4239)/U4239*100</f>
        <v>4.744897959183672</v>
      </c>
      <c r="Z4239" s="14">
        <f>IF(W4239&gt;10,"NA",Y4239)</f>
        <v>4.744897959183672</v>
      </c>
    </row>
    <row r="4240" spans="1:26" ht="19" x14ac:dyDescent="0.25">
      <c r="A4240" s="23">
        <v>4239</v>
      </c>
      <c r="B4240" s="5" t="s">
        <v>0</v>
      </c>
      <c r="C4240" s="3" t="s">
        <v>22</v>
      </c>
      <c r="D4240" s="3" t="s">
        <v>22</v>
      </c>
      <c r="E4240" s="3" t="s">
        <v>47</v>
      </c>
      <c r="F4240" s="3" t="s">
        <v>21</v>
      </c>
      <c r="G4240" s="3">
        <v>18</v>
      </c>
      <c r="H4240" s="3" t="s">
        <v>9</v>
      </c>
      <c r="I4240" s="3" t="s">
        <v>13</v>
      </c>
      <c r="J4240" s="3">
        <v>43</v>
      </c>
      <c r="K4240" s="3">
        <v>129</v>
      </c>
      <c r="L4240" s="3">
        <v>0</v>
      </c>
      <c r="M4240" s="4">
        <f>PI()*(K4240/2)^2/1000+PI()*(L4240/2)^2/1000</f>
        <v>13.069810837096936</v>
      </c>
      <c r="N4240" s="33">
        <v>1</v>
      </c>
      <c r="O4240" s="3">
        <v>5</v>
      </c>
      <c r="P4240" s="6">
        <v>3.6150000000000002</v>
      </c>
      <c r="Q4240" s="6">
        <v>10.026999999999999</v>
      </c>
      <c r="R4240" s="6">
        <v>9.9920000000000009</v>
      </c>
      <c r="S4240" s="6">
        <v>0</v>
      </c>
      <c r="T4240" s="6">
        <f>R4240-S4240</f>
        <v>9.9920000000000009</v>
      </c>
      <c r="U4240" s="6">
        <f>T4240</f>
        <v>9.9920000000000009</v>
      </c>
      <c r="V4240" s="6">
        <f>U4240-S4240</f>
        <v>9.9920000000000009</v>
      </c>
      <c r="W4240" s="6">
        <f>100 - (1 - (((U4240-T4240)/U4240)+(S4240/T4240)))*100</f>
        <v>0</v>
      </c>
      <c r="X4240" s="13">
        <v>10.494</v>
      </c>
      <c r="Y4240" s="13">
        <f>(X4240-U4240)/U4240*100</f>
        <v>5.0240192153722862</v>
      </c>
      <c r="Z4240" s="14">
        <f>IF(W4240&gt;10,"NA",Y4240)</f>
        <v>5.0240192153722862</v>
      </c>
    </row>
    <row r="4241" spans="1:26" ht="19" x14ac:dyDescent="0.25">
      <c r="A4241" s="23">
        <v>4240</v>
      </c>
      <c r="B4241" s="5" t="s">
        <v>0</v>
      </c>
      <c r="C4241" s="3" t="s">
        <v>22</v>
      </c>
      <c r="D4241" s="3" t="s">
        <v>22</v>
      </c>
      <c r="E4241" s="3" t="s">
        <v>47</v>
      </c>
      <c r="F4241" s="3" t="s">
        <v>21</v>
      </c>
      <c r="G4241" s="3">
        <v>18</v>
      </c>
      <c r="H4241" s="3" t="s">
        <v>9</v>
      </c>
      <c r="I4241" s="3" t="s">
        <v>13</v>
      </c>
      <c r="J4241" s="3">
        <v>43</v>
      </c>
      <c r="K4241" s="3">
        <v>129</v>
      </c>
      <c r="L4241" s="3">
        <v>0</v>
      </c>
      <c r="M4241" s="4">
        <f>PI()*(K4241/2)^2/1000+PI()*(L4241/2)^2/1000</f>
        <v>13.069810837096936</v>
      </c>
      <c r="N4241" s="33">
        <v>1</v>
      </c>
      <c r="O4241" s="3">
        <v>6</v>
      </c>
      <c r="P4241" s="6">
        <v>3.2029999999999998</v>
      </c>
      <c r="Q4241" s="6">
        <v>9.5429999999999993</v>
      </c>
      <c r="R4241" s="6">
        <v>9.4629999999999992</v>
      </c>
      <c r="S4241" s="6">
        <v>0</v>
      </c>
      <c r="T4241" s="6">
        <f>R4241-S4241</f>
        <v>9.4629999999999992</v>
      </c>
      <c r="U4241" s="6">
        <f>T4241</f>
        <v>9.4629999999999992</v>
      </c>
      <c r="V4241" s="6">
        <f>U4241-S4241</f>
        <v>9.4629999999999992</v>
      </c>
      <c r="W4241" s="6">
        <f>100 - (1 - (((U4241-T4241)/U4241)+(S4241/T4241)))*100</f>
        <v>0</v>
      </c>
      <c r="X4241" s="13">
        <v>9.9009999999999998</v>
      </c>
      <c r="Y4241" s="13">
        <f>(X4241-U4241)/U4241*100</f>
        <v>4.6285533129028913</v>
      </c>
      <c r="Z4241" s="14">
        <f>IF(W4241&gt;10,"NA",Y4241)</f>
        <v>4.6285533129028913</v>
      </c>
    </row>
    <row r="4242" spans="1:26" ht="19" x14ac:dyDescent="0.25">
      <c r="A4242" s="23">
        <v>4241</v>
      </c>
      <c r="B4242" s="5" t="s">
        <v>0</v>
      </c>
      <c r="C4242" s="3" t="s">
        <v>22</v>
      </c>
      <c r="D4242" s="3" t="s">
        <v>22</v>
      </c>
      <c r="E4242" s="3" t="s">
        <v>47</v>
      </c>
      <c r="F4242" s="3" t="s">
        <v>21</v>
      </c>
      <c r="G4242" s="3">
        <v>18</v>
      </c>
      <c r="H4242" s="3" t="s">
        <v>9</v>
      </c>
      <c r="I4242" s="3" t="s">
        <v>13</v>
      </c>
      <c r="J4242" s="3">
        <v>43</v>
      </c>
      <c r="K4242" s="3">
        <v>129</v>
      </c>
      <c r="L4242" s="3">
        <v>0</v>
      </c>
      <c r="M4242" s="4">
        <f>PI()*(K4242/2)^2/1000+PI()*(L4242/2)^2/1000</f>
        <v>13.069810837096936</v>
      </c>
      <c r="N4242" s="33">
        <v>1</v>
      </c>
      <c r="O4242" s="3">
        <v>7</v>
      </c>
      <c r="P4242" s="6">
        <v>2.94</v>
      </c>
      <c r="Q4242" s="6">
        <v>7.4939999999999998</v>
      </c>
      <c r="R4242" s="6">
        <v>7.4939999999999998</v>
      </c>
      <c r="S4242" s="6">
        <v>0</v>
      </c>
      <c r="T4242" s="6">
        <f>R4242-S4242</f>
        <v>7.4939999999999998</v>
      </c>
      <c r="U4242" s="6">
        <v>7.516</v>
      </c>
      <c r="V4242" s="6">
        <f>U4242-S4242</f>
        <v>7.516</v>
      </c>
      <c r="W4242" s="6">
        <f>100 - (1 - (((U4242-T4242)/U4242)+(S4242/T4242)))*100</f>
        <v>0.29270888770622605</v>
      </c>
      <c r="X4242" s="13">
        <v>7.7809999999999997</v>
      </c>
      <c r="Y4242" s="13">
        <f>(X4242-U4242)/U4242*100</f>
        <v>3.5258116019159083</v>
      </c>
      <c r="Z4242" s="14">
        <f>IF(W4242&gt;10,"NA",Y4242)</f>
        <v>3.5258116019159083</v>
      </c>
    </row>
    <row r="4243" spans="1:26" ht="19" x14ac:dyDescent="0.25">
      <c r="A4243" s="23">
        <v>4242</v>
      </c>
      <c r="B4243" s="5" t="s">
        <v>0</v>
      </c>
      <c r="C4243" s="3" t="s">
        <v>22</v>
      </c>
      <c r="D4243" s="3" t="s">
        <v>22</v>
      </c>
      <c r="E4243" s="3" t="s">
        <v>47</v>
      </c>
      <c r="F4243" s="3" t="s">
        <v>21</v>
      </c>
      <c r="G4243" s="3">
        <v>18</v>
      </c>
      <c r="H4243" s="3" t="s">
        <v>17</v>
      </c>
      <c r="I4243" s="3" t="s">
        <v>13</v>
      </c>
      <c r="J4243" s="3">
        <v>43</v>
      </c>
      <c r="K4243" s="3">
        <v>129</v>
      </c>
      <c r="L4243" s="3">
        <v>0</v>
      </c>
      <c r="M4243" s="4">
        <f>PI()*(K4243/2)^2/1000+PI()*(L4243/2)^2/1000</f>
        <v>13.069810837096936</v>
      </c>
      <c r="N4243" s="33">
        <v>0</v>
      </c>
      <c r="O4243" s="3">
        <v>1</v>
      </c>
      <c r="P4243" s="6">
        <v>3.7050000000000001</v>
      </c>
      <c r="Q4243" s="6">
        <v>6.0860000000000003</v>
      </c>
      <c r="R4243" s="6">
        <v>5.96</v>
      </c>
      <c r="S4243" s="6">
        <v>0</v>
      </c>
      <c r="T4243" s="6">
        <f>R4243-S4243</f>
        <v>5.96</v>
      </c>
      <c r="U4243" s="6">
        <v>6.1890000000000001</v>
      </c>
      <c r="V4243" s="6">
        <f>U4243-S4243</f>
        <v>6.1890000000000001</v>
      </c>
      <c r="W4243" s="6">
        <f>100 - (1 - (((U4243-T4243)/U4243)+(S4243/T4243)))*100</f>
        <v>3.7001131038940116</v>
      </c>
      <c r="X4243" s="13">
        <v>6.4269999999999996</v>
      </c>
      <c r="Y4243" s="13">
        <f>(X4243-U4243)/U4243*100</f>
        <v>3.8455323961867758</v>
      </c>
      <c r="Z4243" s="14">
        <f>IF(W4243&gt;10,"NA",Y4243)</f>
        <v>3.8455323961867758</v>
      </c>
    </row>
    <row r="4244" spans="1:26" ht="19" x14ac:dyDescent="0.25">
      <c r="A4244" s="23">
        <v>4243</v>
      </c>
      <c r="B4244" s="5" t="s">
        <v>0</v>
      </c>
      <c r="C4244" s="3" t="s">
        <v>22</v>
      </c>
      <c r="D4244" s="3" t="s">
        <v>22</v>
      </c>
      <c r="E4244" s="3" t="s">
        <v>47</v>
      </c>
      <c r="F4244" s="3" t="s">
        <v>21</v>
      </c>
      <c r="G4244" s="3">
        <v>18</v>
      </c>
      <c r="H4244" s="3" t="s">
        <v>17</v>
      </c>
      <c r="I4244" s="3" t="s">
        <v>13</v>
      </c>
      <c r="J4244" s="3">
        <v>43</v>
      </c>
      <c r="K4244" s="3">
        <v>129</v>
      </c>
      <c r="L4244" s="3">
        <v>0</v>
      </c>
      <c r="M4244" s="4">
        <f>PI()*(K4244/2)^2/1000+PI()*(L4244/2)^2/1000</f>
        <v>13.069810837096936</v>
      </c>
      <c r="N4244" s="33">
        <v>1</v>
      </c>
      <c r="O4244" s="3">
        <v>2</v>
      </c>
      <c r="P4244" s="6">
        <v>6.907</v>
      </c>
      <c r="Q4244" s="6">
        <v>29.07</v>
      </c>
      <c r="R4244" s="6">
        <v>28.847999999999999</v>
      </c>
      <c r="S4244" s="6">
        <v>0</v>
      </c>
      <c r="T4244" s="6">
        <f>R4244-S4244</f>
        <v>28.847999999999999</v>
      </c>
      <c r="U4244" s="6">
        <v>28.847999999999999</v>
      </c>
      <c r="V4244" s="6">
        <f>U4244-S4244</f>
        <v>28.847999999999999</v>
      </c>
      <c r="W4244" s="6">
        <f>100 - (1 - (((U4244-T4244)/U4244)+(S4244/T4244)))*100</f>
        <v>0</v>
      </c>
      <c r="X4244" s="13">
        <v>30.140999999999998</v>
      </c>
      <c r="Y4244" s="13">
        <f>(X4244-U4244)/U4244*100</f>
        <v>4.482113144758733</v>
      </c>
      <c r="Z4244" s="14">
        <f>IF(W4244&gt;10,"NA",Y4244)</f>
        <v>4.482113144758733</v>
      </c>
    </row>
    <row r="4245" spans="1:26" ht="19" x14ac:dyDescent="0.25">
      <c r="A4245" s="23">
        <v>4244</v>
      </c>
      <c r="B4245" s="5" t="s">
        <v>0</v>
      </c>
      <c r="C4245" s="3" t="s">
        <v>22</v>
      </c>
      <c r="D4245" s="3" t="s">
        <v>22</v>
      </c>
      <c r="E4245" s="3" t="s">
        <v>47</v>
      </c>
      <c r="F4245" s="3" t="s">
        <v>21</v>
      </c>
      <c r="G4245" s="3">
        <v>18</v>
      </c>
      <c r="H4245" s="3" t="s">
        <v>17</v>
      </c>
      <c r="I4245" s="3" t="s">
        <v>13</v>
      </c>
      <c r="J4245" s="3">
        <v>43</v>
      </c>
      <c r="K4245" s="3">
        <v>129</v>
      </c>
      <c r="L4245" s="3">
        <v>0</v>
      </c>
      <c r="M4245" s="4">
        <f>PI()*(K4245/2)^2/1000+PI()*(L4245/2)^2/1000</f>
        <v>13.069810837096936</v>
      </c>
      <c r="N4245" s="33">
        <v>1</v>
      </c>
      <c r="O4245" s="3">
        <v>3</v>
      </c>
      <c r="P4245" s="6">
        <v>5.843</v>
      </c>
      <c r="Q4245" s="6">
        <v>20.556000000000001</v>
      </c>
      <c r="R4245" s="6">
        <v>20.363</v>
      </c>
      <c r="S4245" s="6">
        <v>0</v>
      </c>
      <c r="T4245" s="6">
        <f>R4245-S4245</f>
        <v>20.363</v>
      </c>
      <c r="U4245" s="6">
        <v>20.363</v>
      </c>
      <c r="V4245" s="6">
        <f>U4245-S4245</f>
        <v>20.363</v>
      </c>
      <c r="W4245" s="6">
        <f>100 - (1 - (((U4245-T4245)/U4245)+(S4245/T4245)))*100</f>
        <v>0</v>
      </c>
      <c r="X4245" s="13">
        <v>21.253</v>
      </c>
      <c r="Y4245" s="13">
        <f>(X4245-U4245)/U4245*100</f>
        <v>4.3706722977950232</v>
      </c>
      <c r="Z4245" s="14">
        <f>IF(W4245&gt;10,"NA",Y4245)</f>
        <v>4.3706722977950232</v>
      </c>
    </row>
    <row r="4246" spans="1:26" ht="19" x14ac:dyDescent="0.25">
      <c r="A4246" s="23">
        <v>4245</v>
      </c>
      <c r="B4246" s="5" t="s">
        <v>0</v>
      </c>
      <c r="C4246" s="3" t="s">
        <v>22</v>
      </c>
      <c r="D4246" s="3" t="s">
        <v>22</v>
      </c>
      <c r="E4246" s="3" t="s">
        <v>47</v>
      </c>
      <c r="F4246" s="3" t="s">
        <v>21</v>
      </c>
      <c r="G4246" s="3">
        <v>18</v>
      </c>
      <c r="H4246" s="3" t="s">
        <v>17</v>
      </c>
      <c r="I4246" s="3" t="s">
        <v>13</v>
      </c>
      <c r="J4246" s="3">
        <v>43</v>
      </c>
      <c r="K4246" s="3">
        <v>129</v>
      </c>
      <c r="L4246" s="3">
        <v>0</v>
      </c>
      <c r="M4246" s="4">
        <f>PI()*(K4246/2)^2/1000+PI()*(L4246/2)^2/1000</f>
        <v>13.069810837096936</v>
      </c>
      <c r="N4246" s="33">
        <v>0</v>
      </c>
      <c r="O4246" s="3">
        <v>4</v>
      </c>
      <c r="P4246" s="6">
        <v>5.3680000000000003</v>
      </c>
      <c r="Q4246" s="6">
        <v>21.884</v>
      </c>
      <c r="R4246" s="6">
        <v>21.702000000000002</v>
      </c>
      <c r="S4246" s="6">
        <v>0</v>
      </c>
      <c r="T4246" s="6">
        <f>R4246-S4246</f>
        <v>21.702000000000002</v>
      </c>
      <c r="U4246" s="6">
        <v>21.702000000000002</v>
      </c>
      <c r="V4246" s="6">
        <f>U4246-S4246</f>
        <v>21.702000000000002</v>
      </c>
      <c r="W4246" s="6">
        <f>100 - (1 - (((U4246-T4246)/U4246)+(S4246/T4246)))*100</f>
        <v>0</v>
      </c>
      <c r="X4246" s="13">
        <v>22.7</v>
      </c>
      <c r="Y4246" s="13">
        <f>(X4246-U4246)/U4246*100</f>
        <v>4.5986545018892144</v>
      </c>
      <c r="Z4246" s="14">
        <f>IF(W4246&gt;10,"NA",Y4246)</f>
        <v>4.5986545018892144</v>
      </c>
    </row>
    <row r="4247" spans="1:26" ht="19" x14ac:dyDescent="0.25">
      <c r="A4247" s="23">
        <v>4246</v>
      </c>
      <c r="B4247" s="5" t="s">
        <v>0</v>
      </c>
      <c r="C4247" s="3" t="s">
        <v>22</v>
      </c>
      <c r="D4247" s="3" t="s">
        <v>22</v>
      </c>
      <c r="E4247" s="3" t="s">
        <v>47</v>
      </c>
      <c r="F4247" s="3" t="s">
        <v>21</v>
      </c>
      <c r="G4247" s="3">
        <v>18</v>
      </c>
      <c r="H4247" s="3" t="s">
        <v>17</v>
      </c>
      <c r="I4247" s="3" t="s">
        <v>13</v>
      </c>
      <c r="J4247" s="3">
        <v>43</v>
      </c>
      <c r="K4247" s="3">
        <v>129</v>
      </c>
      <c r="L4247" s="3">
        <v>0</v>
      </c>
      <c r="M4247" s="4">
        <f>PI()*(K4247/2)^2/1000+PI()*(L4247/2)^2/1000</f>
        <v>13.069810837096936</v>
      </c>
      <c r="N4247" s="33">
        <v>0</v>
      </c>
      <c r="O4247" s="3">
        <v>5</v>
      </c>
      <c r="P4247" s="6">
        <v>4.9800000000000004</v>
      </c>
      <c r="Q4247" s="6">
        <v>13.848000000000001</v>
      </c>
      <c r="R4247" s="6">
        <v>13.706</v>
      </c>
      <c r="S4247" s="6">
        <v>0</v>
      </c>
      <c r="T4247" s="6">
        <f>R4247-S4247</f>
        <v>13.706</v>
      </c>
      <c r="U4247" s="6">
        <v>14.358000000000001</v>
      </c>
      <c r="V4247" s="6">
        <f>U4247-S4247</f>
        <v>14.358000000000001</v>
      </c>
      <c r="W4247" s="6">
        <f>100 - (1 - (((U4247-T4247)/U4247)+(S4247/T4247)))*100</f>
        <v>4.5410224265218062</v>
      </c>
      <c r="X4247" s="13">
        <v>14.738</v>
      </c>
      <c r="Y4247" s="13">
        <f>(X4247-U4247)/U4247*100</f>
        <v>2.6466081626967473</v>
      </c>
      <c r="Z4247" s="14">
        <f>IF(W4247&gt;10,"NA",Y4247)</f>
        <v>2.6466081626967473</v>
      </c>
    </row>
    <row r="4248" spans="1:26" ht="19" x14ac:dyDescent="0.25">
      <c r="A4248" s="23">
        <v>4247</v>
      </c>
      <c r="B4248" s="5" t="s">
        <v>0</v>
      </c>
      <c r="C4248" s="3" t="s">
        <v>22</v>
      </c>
      <c r="D4248" s="3" t="s">
        <v>22</v>
      </c>
      <c r="E4248" s="3" t="s">
        <v>47</v>
      </c>
      <c r="F4248" s="3" t="s">
        <v>21</v>
      </c>
      <c r="G4248" s="3">
        <v>18</v>
      </c>
      <c r="H4248" s="3" t="s">
        <v>17</v>
      </c>
      <c r="I4248" s="3" t="s">
        <v>13</v>
      </c>
      <c r="J4248" s="3">
        <v>43</v>
      </c>
      <c r="K4248" s="3">
        <v>129</v>
      </c>
      <c r="L4248" s="3">
        <v>0</v>
      </c>
      <c r="M4248" s="4">
        <f>PI()*(K4248/2)^2/1000+PI()*(L4248/2)^2/1000</f>
        <v>13.069810837096936</v>
      </c>
      <c r="N4248" s="33">
        <v>0</v>
      </c>
      <c r="O4248" s="3">
        <v>6</v>
      </c>
      <c r="P4248" s="6">
        <v>1.75</v>
      </c>
      <c r="Q4248" s="6">
        <v>2.3860000000000001</v>
      </c>
      <c r="R4248" s="6">
        <v>2.302</v>
      </c>
      <c r="S4248" s="6">
        <v>0</v>
      </c>
      <c r="T4248" s="6">
        <f>R4248-S4248</f>
        <v>2.302</v>
      </c>
      <c r="U4248" s="6">
        <v>2.302</v>
      </c>
      <c r="V4248" s="6">
        <f>U4248-S4248</f>
        <v>2.302</v>
      </c>
      <c r="W4248" s="6">
        <f>100 - (1 - (((U4248-T4248)/U4248)+(S4248/T4248)))*100</f>
        <v>0</v>
      </c>
      <c r="X4248" s="13">
        <v>2.3069999999999999</v>
      </c>
      <c r="Y4248" s="13">
        <f>(X4248-U4248)/U4248*100</f>
        <v>0.21720243266724124</v>
      </c>
      <c r="Z4248" s="14">
        <f>IF(W4248&gt;10,"NA",Y4248)</f>
        <v>0.21720243266724124</v>
      </c>
    </row>
    <row r="4249" spans="1:26" ht="19" x14ac:dyDescent="0.25">
      <c r="A4249" s="23">
        <v>4248</v>
      </c>
      <c r="B4249" s="5" t="s">
        <v>0</v>
      </c>
      <c r="C4249" s="3" t="s">
        <v>22</v>
      </c>
      <c r="D4249" s="3" t="s">
        <v>22</v>
      </c>
      <c r="E4249" s="3" t="s">
        <v>47</v>
      </c>
      <c r="F4249" s="3" t="s">
        <v>21</v>
      </c>
      <c r="G4249" s="3">
        <v>18</v>
      </c>
      <c r="H4249" s="3" t="s">
        <v>17</v>
      </c>
      <c r="I4249" s="3" t="s">
        <v>13</v>
      </c>
      <c r="J4249" s="3">
        <v>43</v>
      </c>
      <c r="K4249" s="3">
        <v>129</v>
      </c>
      <c r="L4249" s="3">
        <v>0</v>
      </c>
      <c r="M4249" s="4">
        <f>PI()*(K4249/2)^2/1000+PI()*(L4249/2)^2/1000</f>
        <v>13.069810837096936</v>
      </c>
      <c r="N4249" s="33">
        <v>1</v>
      </c>
      <c r="O4249" s="3">
        <v>7</v>
      </c>
      <c r="P4249" s="6">
        <v>6.8949999999999996</v>
      </c>
      <c r="Q4249" s="6">
        <v>27.013999999999999</v>
      </c>
      <c r="R4249" s="6">
        <v>26.734999999999999</v>
      </c>
      <c r="S4249" s="6">
        <v>0</v>
      </c>
      <c r="T4249" s="6">
        <f>R4249-S4249</f>
        <v>26.734999999999999</v>
      </c>
      <c r="U4249" s="6">
        <v>27.811</v>
      </c>
      <c r="V4249" s="6">
        <f>U4249-S4249</f>
        <v>27.811</v>
      </c>
      <c r="W4249" s="6">
        <f>100 - (1 - (((U4249-T4249)/U4249)+(S4249/T4249)))*100</f>
        <v>3.8689727086404702</v>
      </c>
      <c r="X4249" s="13">
        <v>28.457999999999998</v>
      </c>
      <c r="Y4249" s="13">
        <f>(X4249-U4249)/U4249*100</f>
        <v>2.3264176045449587</v>
      </c>
      <c r="Z4249" s="14">
        <f>IF(W4249&gt;10,"NA",Y4249)</f>
        <v>2.3264176045449587</v>
      </c>
    </row>
    <row r="4250" spans="1:26" ht="19" x14ac:dyDescent="0.25">
      <c r="A4250" s="23">
        <v>4249</v>
      </c>
      <c r="B4250" s="5" t="s">
        <v>0</v>
      </c>
      <c r="C4250" s="3" t="s">
        <v>22</v>
      </c>
      <c r="D4250" s="3" t="s">
        <v>22</v>
      </c>
      <c r="E4250" s="3" t="s">
        <v>47</v>
      </c>
      <c r="F4250" s="3" t="s">
        <v>21</v>
      </c>
      <c r="G4250" s="3">
        <v>18</v>
      </c>
      <c r="H4250" s="3" t="s">
        <v>17</v>
      </c>
      <c r="I4250" s="3" t="s">
        <v>13</v>
      </c>
      <c r="J4250" s="3">
        <v>43</v>
      </c>
      <c r="K4250" s="3">
        <v>129</v>
      </c>
      <c r="L4250" s="3">
        <v>0</v>
      </c>
      <c r="M4250" s="4">
        <f>PI()*(K4250/2)^2/1000+PI()*(L4250/2)^2/1000</f>
        <v>13.069810837096936</v>
      </c>
      <c r="N4250" s="33">
        <v>0</v>
      </c>
      <c r="O4250" s="3">
        <v>8</v>
      </c>
      <c r="P4250" s="6">
        <v>4.0179999999999998</v>
      </c>
      <c r="Q4250" s="6">
        <v>8.1189999999999998</v>
      </c>
      <c r="R4250" s="6">
        <v>7.9349999999999996</v>
      </c>
      <c r="S4250" s="6">
        <v>0</v>
      </c>
      <c r="T4250" s="6">
        <f>R4250-S4250</f>
        <v>7.9349999999999996</v>
      </c>
      <c r="U4250" s="6">
        <v>8.2889999999999997</v>
      </c>
      <c r="V4250" s="6">
        <f>U4250-S4250</f>
        <v>8.2889999999999997</v>
      </c>
      <c r="W4250" s="6">
        <f>100 - (1 - (((U4250-T4250)/U4250)+(S4250/T4250)))*100</f>
        <v>4.2707202316322821</v>
      </c>
      <c r="X4250" s="13">
        <v>8.5920000000000005</v>
      </c>
      <c r="Y4250" s="13">
        <f>(X4250-U4250)/U4250*100</f>
        <v>3.655446977922558</v>
      </c>
      <c r="Z4250" s="14">
        <f>IF(W4250&gt;10,"NA",Y4250)</f>
        <v>3.655446977922558</v>
      </c>
    </row>
    <row r="4251" spans="1:26" ht="19" x14ac:dyDescent="0.25">
      <c r="A4251" s="23">
        <v>4250</v>
      </c>
      <c r="B4251" s="5" t="s">
        <v>0</v>
      </c>
      <c r="C4251" s="3" t="s">
        <v>22</v>
      </c>
      <c r="D4251" s="3" t="s">
        <v>22</v>
      </c>
      <c r="E4251" s="3" t="s">
        <v>47</v>
      </c>
      <c r="F4251" s="3" t="s">
        <v>21</v>
      </c>
      <c r="G4251" s="3">
        <v>18</v>
      </c>
      <c r="H4251" s="3" t="s">
        <v>17</v>
      </c>
      <c r="I4251" s="3" t="s">
        <v>13</v>
      </c>
      <c r="J4251" s="3">
        <v>43</v>
      </c>
      <c r="K4251" s="3">
        <v>129</v>
      </c>
      <c r="L4251" s="3">
        <v>0</v>
      </c>
      <c r="M4251" s="4">
        <f>PI()*(K4251/2)^2/1000+PI()*(L4251/2)^2/1000</f>
        <v>13.069810837096936</v>
      </c>
      <c r="N4251" s="33">
        <v>0</v>
      </c>
      <c r="O4251" s="3">
        <v>9</v>
      </c>
      <c r="P4251" s="6">
        <v>4.4550000000000001</v>
      </c>
      <c r="Q4251" s="6">
        <v>10.84</v>
      </c>
      <c r="R4251" s="6">
        <v>10.698</v>
      </c>
      <c r="S4251" s="6">
        <v>0.17299999999999999</v>
      </c>
      <c r="T4251" s="6">
        <f>R4251-S4251</f>
        <v>10.525</v>
      </c>
      <c r="U4251" s="6">
        <v>11.510999999999999</v>
      </c>
      <c r="V4251" s="6">
        <f>U4251-S4251</f>
        <v>11.337999999999999</v>
      </c>
      <c r="W4251" s="6">
        <f>100 - (1 - (((U4251-T4251)/U4251)+(S4251/T4251)))*100</f>
        <v>10.209425209512489</v>
      </c>
      <c r="X4251" s="13">
        <v>11.711</v>
      </c>
      <c r="Y4251" s="13">
        <f>(X4251-U4251)/U4251*100</f>
        <v>1.7374685083832948</v>
      </c>
      <c r="Z4251" s="14" t="str">
        <f>IF(W4251&gt;10,"NA",Y4251)</f>
        <v>NA</v>
      </c>
    </row>
    <row r="4252" spans="1:26" ht="19" x14ac:dyDescent="0.25">
      <c r="A4252" s="23">
        <v>4251</v>
      </c>
      <c r="B4252" s="5" t="s">
        <v>0</v>
      </c>
      <c r="C4252" s="3" t="s">
        <v>22</v>
      </c>
      <c r="D4252" s="3" t="s">
        <v>22</v>
      </c>
      <c r="E4252" s="3" t="s">
        <v>47</v>
      </c>
      <c r="F4252" s="3" t="s">
        <v>21</v>
      </c>
      <c r="G4252" s="3">
        <v>19</v>
      </c>
      <c r="H4252" s="3" t="s">
        <v>9</v>
      </c>
      <c r="I4252" s="3" t="s">
        <v>31</v>
      </c>
      <c r="J4252" s="3">
        <v>80</v>
      </c>
      <c r="K4252" s="3">
        <v>70</v>
      </c>
      <c r="L4252" s="3">
        <v>65</v>
      </c>
      <c r="M4252" s="4">
        <f>PI()*(K4252/2)^2/1000+PI()*(L4252/2)^2/1000</f>
        <v>7.1667582410017161</v>
      </c>
      <c r="N4252" s="33">
        <v>1</v>
      </c>
      <c r="O4252" s="3">
        <v>1</v>
      </c>
      <c r="P4252" s="6">
        <v>7.1609999999999996</v>
      </c>
      <c r="Q4252" s="6">
        <v>28.542999999999999</v>
      </c>
      <c r="R4252" s="6">
        <v>28.439</v>
      </c>
      <c r="S4252" s="6">
        <v>0.216</v>
      </c>
      <c r="T4252" s="6">
        <f>R4252-S4252</f>
        <v>28.222999999999999</v>
      </c>
      <c r="U4252" s="6">
        <v>28.439</v>
      </c>
      <c r="V4252" s="6">
        <f>U4252-S4252</f>
        <v>28.222999999999999</v>
      </c>
      <c r="W4252" s="6">
        <f>100 - (1 - (((U4252-T4252)/U4252)+(S4252/T4252)))*100</f>
        <v>1.5248536157949104</v>
      </c>
      <c r="X4252" s="13">
        <v>28.664999999999999</v>
      </c>
      <c r="Y4252" s="13">
        <f>(X4252-U4252)/U4252*100</f>
        <v>0.79468335736136675</v>
      </c>
      <c r="Z4252" s="14">
        <f>IF(W4252&gt;10,"NA",Y4252)</f>
        <v>0.79468335736136675</v>
      </c>
    </row>
    <row r="4253" spans="1:26" ht="19" x14ac:dyDescent="0.25">
      <c r="A4253" s="23">
        <v>4252</v>
      </c>
      <c r="B4253" s="5" t="s">
        <v>0</v>
      </c>
      <c r="C4253" s="3" t="s">
        <v>22</v>
      </c>
      <c r="D4253" s="3" t="s">
        <v>22</v>
      </c>
      <c r="E4253" s="3" t="s">
        <v>47</v>
      </c>
      <c r="F4253" s="3" t="s">
        <v>21</v>
      </c>
      <c r="G4253" s="3">
        <v>19</v>
      </c>
      <c r="H4253" s="3" t="s">
        <v>9</v>
      </c>
      <c r="I4253" s="3" t="s">
        <v>31</v>
      </c>
      <c r="J4253" s="3">
        <v>80</v>
      </c>
      <c r="K4253" s="3">
        <v>70</v>
      </c>
      <c r="L4253" s="3">
        <v>65</v>
      </c>
      <c r="M4253" s="4">
        <f>PI()*(K4253/2)^2/1000+PI()*(L4253/2)^2/1000</f>
        <v>7.1667582410017161</v>
      </c>
      <c r="N4253" s="33">
        <v>1</v>
      </c>
      <c r="O4253" s="3">
        <v>2</v>
      </c>
      <c r="P4253" s="6">
        <v>7.1429999999999998</v>
      </c>
      <c r="Q4253" s="6">
        <v>25.733000000000001</v>
      </c>
      <c r="R4253" s="6">
        <v>25.573</v>
      </c>
      <c r="S4253" s="6">
        <v>0.58099999999999996</v>
      </c>
      <c r="T4253" s="6">
        <f>R4253-S4253</f>
        <v>24.992000000000001</v>
      </c>
      <c r="U4253" s="6">
        <v>25.573</v>
      </c>
      <c r="V4253" s="6">
        <f>U4253-S4253</f>
        <v>24.992000000000001</v>
      </c>
      <c r="W4253" s="6">
        <f>100 - (1 - (((U4253-T4253)/U4253)+(S4253/T4253)))*100</f>
        <v>4.5966713415081983</v>
      </c>
      <c r="X4253" s="13">
        <v>25.905000000000001</v>
      </c>
      <c r="Y4253" s="13">
        <f>(X4253-U4253)/U4253*100</f>
        <v>1.2982442419739597</v>
      </c>
      <c r="Z4253" s="14">
        <f>IF(W4253&gt;10,"NA",Y4253)</f>
        <v>1.2982442419739597</v>
      </c>
    </row>
    <row r="4254" spans="1:26" ht="19" x14ac:dyDescent="0.25">
      <c r="A4254" s="23">
        <v>4253</v>
      </c>
      <c r="B4254" s="5" t="s">
        <v>0</v>
      </c>
      <c r="C4254" s="3" t="s">
        <v>22</v>
      </c>
      <c r="D4254" s="3" t="s">
        <v>22</v>
      </c>
      <c r="E4254" s="3" t="s">
        <v>47</v>
      </c>
      <c r="F4254" s="3" t="s">
        <v>21</v>
      </c>
      <c r="G4254" s="3">
        <v>19</v>
      </c>
      <c r="H4254" s="3" t="s">
        <v>9</v>
      </c>
      <c r="I4254" s="3" t="s">
        <v>31</v>
      </c>
      <c r="J4254" s="3">
        <v>80</v>
      </c>
      <c r="K4254" s="3">
        <v>70</v>
      </c>
      <c r="L4254" s="3">
        <v>65</v>
      </c>
      <c r="M4254" s="4">
        <f>PI()*(K4254/2)^2/1000+PI()*(L4254/2)^2/1000</f>
        <v>7.1667582410017161</v>
      </c>
      <c r="N4254" s="33">
        <v>1</v>
      </c>
      <c r="O4254" s="3">
        <v>3</v>
      </c>
      <c r="P4254" s="6">
        <v>7.5060000000000002</v>
      </c>
      <c r="Q4254" s="6">
        <v>30.605</v>
      </c>
      <c r="R4254" s="6">
        <v>30.431999999999999</v>
      </c>
      <c r="S4254" s="6">
        <v>0.13200000000000001</v>
      </c>
      <c r="T4254" s="6">
        <f>R4254-S4254</f>
        <v>30.299999999999997</v>
      </c>
      <c r="U4254" s="6">
        <v>30.718</v>
      </c>
      <c r="V4254" s="6">
        <f>U4254-S4254</f>
        <v>30.585999999999999</v>
      </c>
      <c r="W4254" s="6">
        <f>100 - (1 - (((U4254-T4254)/U4254)+(S4254/T4254)))*100</f>
        <v>1.7964092392050617</v>
      </c>
      <c r="X4254" s="13">
        <v>31.356999999999999</v>
      </c>
      <c r="Y4254" s="13">
        <f>(X4254-U4254)/U4254*100</f>
        <v>2.0802135555700221</v>
      </c>
      <c r="Z4254" s="14">
        <f>IF(W4254&gt;10,"NA",Y4254)</f>
        <v>2.0802135555700221</v>
      </c>
    </row>
    <row r="4255" spans="1:26" ht="19" x14ac:dyDescent="0.25">
      <c r="A4255" s="23">
        <v>4254</v>
      </c>
      <c r="B4255" s="5" t="s">
        <v>0</v>
      </c>
      <c r="C4255" s="3" t="s">
        <v>22</v>
      </c>
      <c r="D4255" s="3" t="s">
        <v>22</v>
      </c>
      <c r="E4255" s="3" t="s">
        <v>47</v>
      </c>
      <c r="F4255" s="3" t="s">
        <v>21</v>
      </c>
      <c r="G4255" s="3">
        <v>19</v>
      </c>
      <c r="H4255" s="3" t="s">
        <v>9</v>
      </c>
      <c r="I4255" s="3" t="s">
        <v>31</v>
      </c>
      <c r="J4255" s="3">
        <v>80</v>
      </c>
      <c r="K4255" s="3">
        <v>70</v>
      </c>
      <c r="L4255" s="3">
        <v>65</v>
      </c>
      <c r="M4255" s="4">
        <f>PI()*(K4255/2)^2/1000+PI()*(L4255/2)^2/1000</f>
        <v>7.1667582410017161</v>
      </c>
      <c r="N4255" s="33">
        <v>1</v>
      </c>
      <c r="O4255" s="3">
        <v>4</v>
      </c>
      <c r="P4255" s="6">
        <v>5.9189999999999996</v>
      </c>
      <c r="Q4255" s="6">
        <v>15.981999999999999</v>
      </c>
      <c r="R4255" s="6">
        <v>15.722</v>
      </c>
      <c r="S4255" s="6">
        <v>0.20599999999999999</v>
      </c>
      <c r="T4255" s="6">
        <f>R4255-S4255</f>
        <v>15.516</v>
      </c>
      <c r="U4255" s="6">
        <v>15.722</v>
      </c>
      <c r="V4255" s="6">
        <f>U4255-S4255</f>
        <v>15.516</v>
      </c>
      <c r="W4255" s="6">
        <f>100 - (1 - (((U4255-T4255)/U4255)+(S4255/T4255)))*100</f>
        <v>2.6379276379792884</v>
      </c>
      <c r="X4255" s="13">
        <v>15.73</v>
      </c>
      <c r="Y4255" s="13">
        <f>(X4255-U4255)/U4255*100</f>
        <v>5.0884111436209738E-2</v>
      </c>
      <c r="Z4255" s="14">
        <f>IF(W4255&gt;10,"NA",Y4255)</f>
        <v>5.0884111436209738E-2</v>
      </c>
    </row>
    <row r="4256" spans="1:26" ht="19" x14ac:dyDescent="0.25">
      <c r="A4256" s="23">
        <v>4255</v>
      </c>
      <c r="B4256" s="5" t="s">
        <v>0</v>
      </c>
      <c r="C4256" s="3" t="s">
        <v>22</v>
      </c>
      <c r="D4256" s="3" t="s">
        <v>22</v>
      </c>
      <c r="E4256" s="3" t="s">
        <v>47</v>
      </c>
      <c r="F4256" s="3" t="s">
        <v>21</v>
      </c>
      <c r="G4256" s="3">
        <v>19</v>
      </c>
      <c r="H4256" s="3" t="s">
        <v>9</v>
      </c>
      <c r="I4256" s="3" t="s">
        <v>31</v>
      </c>
      <c r="J4256" s="3">
        <v>80</v>
      </c>
      <c r="K4256" s="3">
        <v>70</v>
      </c>
      <c r="L4256" s="3">
        <v>65</v>
      </c>
      <c r="M4256" s="4">
        <f>PI()*(K4256/2)^2/1000+PI()*(L4256/2)^2/1000</f>
        <v>7.1667582410017161</v>
      </c>
      <c r="N4256" s="33">
        <v>1</v>
      </c>
      <c r="O4256" s="3">
        <v>5</v>
      </c>
      <c r="P4256" s="6">
        <v>6.8470000000000004</v>
      </c>
      <c r="Q4256" s="6">
        <v>23.064</v>
      </c>
      <c r="R4256" s="6">
        <v>22.922999999999998</v>
      </c>
      <c r="S4256" s="6">
        <v>0</v>
      </c>
      <c r="T4256" s="6">
        <f>R4256-S4256</f>
        <v>22.922999999999998</v>
      </c>
      <c r="U4256" s="6">
        <v>23.015999999999998</v>
      </c>
      <c r="V4256" s="6">
        <f>U4256-S4256</f>
        <v>23.015999999999998</v>
      </c>
      <c r="W4256" s="6">
        <f>100 - (1 - (((U4256-T4256)/U4256)+(S4256/T4256)))*100</f>
        <v>0.40406673618352329</v>
      </c>
      <c r="X4256" s="13">
        <v>23.285</v>
      </c>
      <c r="Y4256" s="13">
        <f>(X4256-U4256)/U4256*100</f>
        <v>1.1687521724018157</v>
      </c>
      <c r="Z4256" s="14">
        <f>IF(W4256&gt;10,"NA",Y4256)</f>
        <v>1.1687521724018157</v>
      </c>
    </row>
    <row r="4257" spans="1:26" ht="19" x14ac:dyDescent="0.25">
      <c r="A4257" s="23">
        <v>4256</v>
      </c>
      <c r="B4257" s="5" t="s">
        <v>0</v>
      </c>
      <c r="C4257" s="3" t="s">
        <v>22</v>
      </c>
      <c r="D4257" s="3" t="s">
        <v>22</v>
      </c>
      <c r="E4257" s="3" t="s">
        <v>47</v>
      </c>
      <c r="F4257" s="3" t="s">
        <v>21</v>
      </c>
      <c r="G4257" s="3">
        <v>19</v>
      </c>
      <c r="H4257" s="3" t="s">
        <v>9</v>
      </c>
      <c r="I4257" s="3" t="s">
        <v>31</v>
      </c>
      <c r="J4257" s="3">
        <v>80</v>
      </c>
      <c r="K4257" s="3">
        <v>70</v>
      </c>
      <c r="L4257" s="3">
        <v>65</v>
      </c>
      <c r="M4257" s="4">
        <f>PI()*(K4257/2)^2/1000+PI()*(L4257/2)^2/1000</f>
        <v>7.1667582410017161</v>
      </c>
      <c r="N4257" s="33">
        <v>1</v>
      </c>
      <c r="O4257" s="3">
        <v>6</v>
      </c>
      <c r="P4257" s="6">
        <v>7.22</v>
      </c>
      <c r="Q4257" s="6">
        <v>22.027999999999999</v>
      </c>
      <c r="R4257" s="6">
        <v>21.824000000000002</v>
      </c>
      <c r="S4257" s="6">
        <v>0</v>
      </c>
      <c r="T4257" s="6">
        <f>R4257-S4257</f>
        <v>21.824000000000002</v>
      </c>
      <c r="U4257" s="6">
        <v>21.994</v>
      </c>
      <c r="V4257" s="6">
        <f>U4257-S4257</f>
        <v>21.994</v>
      </c>
      <c r="W4257" s="6">
        <f>100 - (1 - (((U4257-T4257)/U4257)+(S4257/T4257)))*100</f>
        <v>0.77293807402017478</v>
      </c>
      <c r="X4257" s="13">
        <v>22.120999999999999</v>
      </c>
      <c r="Y4257" s="13">
        <f>(X4257-U4257)/U4257*100</f>
        <v>0.57743020823860547</v>
      </c>
      <c r="Z4257" s="14">
        <f>IF(W4257&gt;10,"NA",Y4257)</f>
        <v>0.57743020823860547</v>
      </c>
    </row>
    <row r="4258" spans="1:26" ht="19" x14ac:dyDescent="0.25">
      <c r="A4258" s="23">
        <v>4257</v>
      </c>
      <c r="B4258" s="5" t="s">
        <v>0</v>
      </c>
      <c r="C4258" s="3" t="s">
        <v>22</v>
      </c>
      <c r="D4258" s="3" t="s">
        <v>22</v>
      </c>
      <c r="E4258" s="3" t="s">
        <v>47</v>
      </c>
      <c r="F4258" s="3" t="s">
        <v>21</v>
      </c>
      <c r="G4258" s="3">
        <v>19</v>
      </c>
      <c r="H4258" s="3" t="s">
        <v>9</v>
      </c>
      <c r="I4258" s="3" t="s">
        <v>31</v>
      </c>
      <c r="J4258" s="3">
        <v>80</v>
      </c>
      <c r="K4258" s="3">
        <v>70</v>
      </c>
      <c r="L4258" s="3">
        <v>65</v>
      </c>
      <c r="M4258" s="4">
        <f>PI()*(K4258/2)^2/1000+PI()*(L4258/2)^2/1000</f>
        <v>7.1667582410017161</v>
      </c>
      <c r="N4258" s="33">
        <v>1</v>
      </c>
      <c r="O4258" s="3">
        <v>7</v>
      </c>
      <c r="P4258" s="6">
        <v>7.5549999999999997</v>
      </c>
      <c r="Q4258" s="6">
        <v>28.312999999999999</v>
      </c>
      <c r="R4258" s="6">
        <v>28.172000000000001</v>
      </c>
      <c r="S4258" s="6">
        <v>0</v>
      </c>
      <c r="T4258" s="6">
        <f>R4258-S4258</f>
        <v>28.172000000000001</v>
      </c>
      <c r="U4258" s="6">
        <v>28.440999999999999</v>
      </c>
      <c r="V4258" s="6">
        <f>U4258-S4258</f>
        <v>28.440999999999999</v>
      </c>
      <c r="W4258" s="6">
        <f>100 - (1 - (((U4258-T4258)/U4258)+(S4258/T4258)))*100</f>
        <v>0.94581765760696612</v>
      </c>
      <c r="X4258" s="13">
        <v>28.658999999999999</v>
      </c>
      <c r="Y4258" s="13">
        <f>(X4258-U4258)/U4258*100</f>
        <v>0.76649906824654535</v>
      </c>
      <c r="Z4258" s="14">
        <f>IF(W4258&gt;10,"NA",Y4258)</f>
        <v>0.76649906824654535</v>
      </c>
    </row>
    <row r="4259" spans="1:26" ht="19" x14ac:dyDescent="0.25">
      <c r="A4259" s="23">
        <v>4258</v>
      </c>
      <c r="B4259" s="5" t="s">
        <v>0</v>
      </c>
      <c r="C4259" s="3" t="s">
        <v>22</v>
      </c>
      <c r="D4259" s="3" t="s">
        <v>22</v>
      </c>
      <c r="E4259" s="3" t="s">
        <v>47</v>
      </c>
      <c r="F4259" s="3" t="s">
        <v>21</v>
      </c>
      <c r="G4259" s="3">
        <v>19</v>
      </c>
      <c r="H4259" s="3" t="s">
        <v>17</v>
      </c>
      <c r="I4259" s="3" t="s">
        <v>31</v>
      </c>
      <c r="J4259" s="3">
        <v>80</v>
      </c>
      <c r="K4259" s="3">
        <v>70</v>
      </c>
      <c r="L4259" s="3">
        <v>65</v>
      </c>
      <c r="M4259" s="4">
        <f>PI()*(K4259/2)^2/1000+PI()*(L4259/2)^2/1000</f>
        <v>7.1667582410017161</v>
      </c>
      <c r="N4259" s="33">
        <v>1</v>
      </c>
      <c r="O4259" s="3">
        <v>1</v>
      </c>
      <c r="P4259" s="6">
        <v>7.3049999999999997</v>
      </c>
      <c r="Q4259" s="6">
        <v>32.389000000000003</v>
      </c>
      <c r="R4259" s="6">
        <v>32.389000000000003</v>
      </c>
      <c r="S4259" s="6">
        <v>0</v>
      </c>
      <c r="T4259" s="6">
        <f>R4259-S4259</f>
        <v>32.389000000000003</v>
      </c>
      <c r="U4259" s="3">
        <v>33.741999999999997</v>
      </c>
      <c r="V4259" s="6">
        <f>U4259-S4259</f>
        <v>33.741999999999997</v>
      </c>
      <c r="W4259" s="6">
        <f>100 - (1 - (((U4259-T4259)/U4259)+(S4259/T4259)))*100</f>
        <v>4.0098393693319707</v>
      </c>
      <c r="X4259" s="23">
        <v>34.174999999999997</v>
      </c>
      <c r="Y4259" s="13">
        <f>(X4259-U4259)/U4259*100</f>
        <v>1.2832671448046939</v>
      </c>
      <c r="Z4259" s="14">
        <f>IF(W4259&gt;10,"NA",Y4259)</f>
        <v>1.2832671448046939</v>
      </c>
    </row>
    <row r="4260" spans="1:26" ht="19" x14ac:dyDescent="0.25">
      <c r="A4260" s="23">
        <v>4259</v>
      </c>
      <c r="B4260" s="5" t="s">
        <v>0</v>
      </c>
      <c r="C4260" s="3" t="s">
        <v>22</v>
      </c>
      <c r="D4260" s="3" t="s">
        <v>22</v>
      </c>
      <c r="E4260" s="3" t="s">
        <v>47</v>
      </c>
      <c r="F4260" s="3" t="s">
        <v>21</v>
      </c>
      <c r="G4260" s="3">
        <v>19</v>
      </c>
      <c r="H4260" s="3" t="s">
        <v>17</v>
      </c>
      <c r="I4260" s="3" t="s">
        <v>31</v>
      </c>
      <c r="J4260" s="3">
        <v>80</v>
      </c>
      <c r="K4260" s="3">
        <v>70</v>
      </c>
      <c r="L4260" s="3">
        <v>65</v>
      </c>
      <c r="M4260" s="4">
        <f>PI()*(K4260/2)^2/1000+PI()*(L4260/2)^2/1000</f>
        <v>7.1667582410017161</v>
      </c>
      <c r="N4260" s="33">
        <v>1</v>
      </c>
      <c r="O4260" s="3">
        <v>2</v>
      </c>
      <c r="P4260" s="6">
        <v>7.8630000000000004</v>
      </c>
      <c r="Q4260" s="6">
        <v>27.064</v>
      </c>
      <c r="R4260" s="6">
        <v>26.843</v>
      </c>
      <c r="S4260" s="6">
        <v>0</v>
      </c>
      <c r="T4260" s="6">
        <f>R4260-S4260</f>
        <v>26.843</v>
      </c>
      <c r="U4260" s="3">
        <v>26.843</v>
      </c>
      <c r="V4260" s="6">
        <f>U4260-S4260</f>
        <v>26.843</v>
      </c>
      <c r="W4260" s="6">
        <f>100 - (1 - (((U4260-T4260)/U4260)+(S4260/T4260)))*100</f>
        <v>0</v>
      </c>
      <c r="X4260" s="23">
        <v>27.391999999999999</v>
      </c>
      <c r="Y4260" s="13">
        <f>(X4260-U4260)/U4260*100</f>
        <v>2.0452259434489419</v>
      </c>
      <c r="Z4260" s="14">
        <f>IF(W4260&gt;10,"NA",Y4260)</f>
        <v>2.0452259434489419</v>
      </c>
    </row>
    <row r="4261" spans="1:26" ht="19" x14ac:dyDescent="0.25">
      <c r="A4261" s="23">
        <v>4260</v>
      </c>
      <c r="B4261" s="5" t="s">
        <v>0</v>
      </c>
      <c r="C4261" s="3" t="s">
        <v>22</v>
      </c>
      <c r="D4261" s="3" t="s">
        <v>22</v>
      </c>
      <c r="E4261" s="3" t="s">
        <v>47</v>
      </c>
      <c r="F4261" s="3" t="s">
        <v>21</v>
      </c>
      <c r="G4261" s="3">
        <v>19</v>
      </c>
      <c r="H4261" s="3" t="s">
        <v>17</v>
      </c>
      <c r="I4261" s="3" t="s">
        <v>31</v>
      </c>
      <c r="J4261" s="3">
        <v>80</v>
      </c>
      <c r="K4261" s="3">
        <v>70</v>
      </c>
      <c r="L4261" s="3">
        <v>65</v>
      </c>
      <c r="M4261" s="4">
        <f>PI()*(K4261/2)^2/1000+PI()*(L4261/2)^2/1000</f>
        <v>7.1667582410017161</v>
      </c>
      <c r="N4261" s="33">
        <v>1</v>
      </c>
      <c r="O4261" s="3">
        <v>3</v>
      </c>
      <c r="P4261" s="6">
        <v>7.2839999999999998</v>
      </c>
      <c r="Q4261" s="6">
        <v>27.934000000000001</v>
      </c>
      <c r="R4261" s="6">
        <v>27.878</v>
      </c>
      <c r="S4261" s="6">
        <v>2.7410000000000001</v>
      </c>
      <c r="T4261" s="6">
        <f>R4261-S4261</f>
        <v>25.137</v>
      </c>
      <c r="U4261" s="3">
        <v>31.111000000000001</v>
      </c>
      <c r="V4261" s="6">
        <f>U4261-S4261</f>
        <v>28.37</v>
      </c>
      <c r="W4261" s="6">
        <f>100 - (1 - (((U4261-T4261)/U4261)+(S4261/T4261)))*100</f>
        <v>30.106456175300622</v>
      </c>
      <c r="X4261" s="23">
        <v>31.283999999999999</v>
      </c>
      <c r="Y4261" s="13">
        <f>(X4261-U4261)/U4261*100</f>
        <v>0.55607341454790349</v>
      </c>
      <c r="Z4261" s="14" t="str">
        <f>IF(W4261&gt;10,"NA",Y4261)</f>
        <v>NA</v>
      </c>
    </row>
    <row r="4262" spans="1:26" ht="19" x14ac:dyDescent="0.25">
      <c r="A4262" s="23">
        <v>4261</v>
      </c>
      <c r="B4262" s="5" t="s">
        <v>0</v>
      </c>
      <c r="C4262" s="3" t="s">
        <v>22</v>
      </c>
      <c r="D4262" s="3" t="s">
        <v>22</v>
      </c>
      <c r="E4262" s="3" t="s">
        <v>47</v>
      </c>
      <c r="F4262" s="3" t="s">
        <v>21</v>
      </c>
      <c r="G4262" s="3">
        <v>19</v>
      </c>
      <c r="H4262" s="3" t="s">
        <v>17</v>
      </c>
      <c r="I4262" s="3" t="s">
        <v>31</v>
      </c>
      <c r="J4262" s="3">
        <v>80</v>
      </c>
      <c r="K4262" s="3">
        <v>70</v>
      </c>
      <c r="L4262" s="3">
        <v>65</v>
      </c>
      <c r="M4262" s="4">
        <f>PI()*(K4262/2)^2/1000+PI()*(L4262/2)^2/1000</f>
        <v>7.1667582410017161</v>
      </c>
      <c r="N4262" s="33">
        <v>1</v>
      </c>
      <c r="O4262" s="3">
        <v>4</v>
      </c>
      <c r="P4262" s="6">
        <v>6.9649999999999999</v>
      </c>
      <c r="Q4262" s="6">
        <v>18.847000000000001</v>
      </c>
      <c r="R4262" s="6">
        <v>18.658000000000001</v>
      </c>
      <c r="S4262" s="6">
        <v>1.5649999999999999</v>
      </c>
      <c r="T4262" s="6">
        <f>R4262-S4262</f>
        <v>17.093</v>
      </c>
      <c r="U4262" s="3">
        <v>22.968</v>
      </c>
      <c r="V4262" s="6">
        <f>U4262-S4262</f>
        <v>21.402999999999999</v>
      </c>
      <c r="W4262" s="6">
        <f>100 - (1 - (((U4262-T4262)/U4262)+(S4262/T4262)))*100</f>
        <v>34.734861297131189</v>
      </c>
      <c r="X4262" s="23">
        <v>23.274000000000001</v>
      </c>
      <c r="Y4262" s="13">
        <f>(X4262-U4262)/U4262*100</f>
        <v>1.3322884012539224</v>
      </c>
      <c r="Z4262" s="14" t="str">
        <f>IF(W4262&gt;10,"NA",Y4262)</f>
        <v>NA</v>
      </c>
    </row>
    <row r="4263" spans="1:26" ht="19" x14ac:dyDescent="0.25">
      <c r="A4263" s="23">
        <v>4262</v>
      </c>
      <c r="B4263" s="5" t="s">
        <v>0</v>
      </c>
      <c r="C4263" s="3" t="s">
        <v>22</v>
      </c>
      <c r="D4263" s="3" t="s">
        <v>22</v>
      </c>
      <c r="E4263" s="3" t="s">
        <v>47</v>
      </c>
      <c r="F4263" s="3" t="s">
        <v>21</v>
      </c>
      <c r="G4263" s="3">
        <v>19</v>
      </c>
      <c r="H4263" s="3" t="s">
        <v>17</v>
      </c>
      <c r="I4263" s="3" t="s">
        <v>31</v>
      </c>
      <c r="J4263" s="3">
        <v>80</v>
      </c>
      <c r="K4263" s="3">
        <v>70</v>
      </c>
      <c r="L4263" s="3">
        <v>65</v>
      </c>
      <c r="M4263" s="4">
        <f>PI()*(K4263/2)^2/1000+PI()*(L4263/2)^2/1000</f>
        <v>7.1667582410017161</v>
      </c>
      <c r="N4263" s="33">
        <v>1</v>
      </c>
      <c r="O4263" s="3">
        <v>5</v>
      </c>
      <c r="P4263" s="6">
        <v>6.4580000000000002</v>
      </c>
      <c r="Q4263" s="6">
        <v>15.643000000000001</v>
      </c>
      <c r="R4263" s="6">
        <v>15.474</v>
      </c>
      <c r="S4263" s="6">
        <f>0.109+0.096</f>
        <v>0.20500000000000002</v>
      </c>
      <c r="T4263" s="6">
        <f>R4263-S4263</f>
        <v>15.269</v>
      </c>
      <c r="U4263" s="3">
        <v>17.568000000000001</v>
      </c>
      <c r="V4263" s="6">
        <f>U4263-S4263</f>
        <v>17.363000000000003</v>
      </c>
      <c r="W4263" s="6">
        <f>100 - (1 - (((U4263-T4263)/U4263)+(S4263/T4263)))*100</f>
        <v>14.428882821021105</v>
      </c>
      <c r="X4263" s="23">
        <v>17.718</v>
      </c>
      <c r="Y4263" s="13">
        <f>(X4263-U4263)/U4263*100</f>
        <v>0.85382513661201376</v>
      </c>
      <c r="Z4263" s="14" t="str">
        <f>IF(W4263&gt;10,"NA",Y4263)</f>
        <v>NA</v>
      </c>
    </row>
    <row r="4264" spans="1:26" ht="19" x14ac:dyDescent="0.25">
      <c r="A4264" s="23">
        <v>4263</v>
      </c>
      <c r="B4264" s="5" t="s">
        <v>0</v>
      </c>
      <c r="C4264" s="3" t="s">
        <v>22</v>
      </c>
      <c r="D4264" s="3" t="s">
        <v>22</v>
      </c>
      <c r="E4264" s="3" t="s">
        <v>47</v>
      </c>
      <c r="F4264" s="3" t="s">
        <v>21</v>
      </c>
      <c r="G4264" s="3">
        <v>19</v>
      </c>
      <c r="H4264" s="3" t="s">
        <v>17</v>
      </c>
      <c r="I4264" s="3" t="s">
        <v>31</v>
      </c>
      <c r="J4264" s="3">
        <v>80</v>
      </c>
      <c r="K4264" s="3">
        <v>70</v>
      </c>
      <c r="L4264" s="3">
        <v>65</v>
      </c>
      <c r="M4264" s="4">
        <f>PI()*(K4264/2)^2/1000+PI()*(L4264/2)^2/1000</f>
        <v>7.1667582410017161</v>
      </c>
      <c r="N4264" s="33">
        <v>1</v>
      </c>
      <c r="O4264" s="3">
        <v>6</v>
      </c>
      <c r="P4264" s="6">
        <v>8.14</v>
      </c>
      <c r="Q4264" s="6">
        <v>34.524000000000001</v>
      </c>
      <c r="R4264" s="6">
        <v>34.384999999999998</v>
      </c>
      <c r="S4264" s="6">
        <v>0.95299999999999996</v>
      </c>
      <c r="T4264" s="6">
        <f>R4264-S4264</f>
        <v>33.431999999999995</v>
      </c>
      <c r="U4264" s="3">
        <v>36.351999999999997</v>
      </c>
      <c r="V4264" s="6">
        <f>U4264-S4264</f>
        <v>35.398999999999994</v>
      </c>
      <c r="W4264" s="6">
        <f>100 - (1 - (((U4264-T4264)/U4264)+(S4264/T4264)))*100</f>
        <v>10.883132758022171</v>
      </c>
      <c r="X4264" s="23">
        <v>36.924999999999997</v>
      </c>
      <c r="Y4264" s="13">
        <f>(X4264-U4264)/U4264*100</f>
        <v>1.5762544014084519</v>
      </c>
      <c r="Z4264" s="14" t="str">
        <f>IF(W4264&gt;10,"NA",Y4264)</f>
        <v>NA</v>
      </c>
    </row>
    <row r="4265" spans="1:26" ht="19" x14ac:dyDescent="0.25">
      <c r="A4265" s="23">
        <v>4264</v>
      </c>
      <c r="B4265" s="5" t="s">
        <v>0</v>
      </c>
      <c r="C4265" s="3" t="s">
        <v>22</v>
      </c>
      <c r="D4265" s="3" t="s">
        <v>22</v>
      </c>
      <c r="E4265" s="3" t="s">
        <v>47</v>
      </c>
      <c r="F4265" s="3" t="s">
        <v>21</v>
      </c>
      <c r="G4265" s="3">
        <v>19</v>
      </c>
      <c r="H4265" s="3" t="s">
        <v>17</v>
      </c>
      <c r="I4265" s="3" t="s">
        <v>31</v>
      </c>
      <c r="J4265" s="3">
        <v>80</v>
      </c>
      <c r="K4265" s="3">
        <v>70</v>
      </c>
      <c r="L4265" s="3">
        <v>65</v>
      </c>
      <c r="M4265" s="4">
        <f>PI()*(K4265/2)^2/1000+PI()*(L4265/2)^2/1000</f>
        <v>7.1667582410017161</v>
      </c>
      <c r="N4265" s="33">
        <v>1</v>
      </c>
      <c r="O4265" s="3">
        <v>7</v>
      </c>
      <c r="P4265" s="6">
        <v>8.4369999999999994</v>
      </c>
      <c r="Q4265" s="6">
        <v>34.542999999999999</v>
      </c>
      <c r="R4265" s="6">
        <v>34.350999999999999</v>
      </c>
      <c r="S4265" s="6">
        <f>0.667+0.121</f>
        <v>0.78800000000000003</v>
      </c>
      <c r="T4265" s="6">
        <f>R4265-S4265</f>
        <v>33.563000000000002</v>
      </c>
      <c r="U4265" s="3">
        <v>34.390999999999998</v>
      </c>
      <c r="V4265" s="6">
        <f>U4265-S4265</f>
        <v>33.603000000000002</v>
      </c>
      <c r="W4265" s="6">
        <f>100 - (1 - (((U4265-T4265)/U4265)+(S4265/T4265)))*100</f>
        <v>4.7554301373841952</v>
      </c>
      <c r="X4265" s="23">
        <v>34.988</v>
      </c>
      <c r="Y4265" s="13">
        <f>(X4265-U4265)/U4265*100</f>
        <v>1.7359192812072963</v>
      </c>
      <c r="Z4265" s="14">
        <f>IF(W4265&gt;10,"NA",Y4265)</f>
        <v>1.7359192812072963</v>
      </c>
    </row>
    <row r="4266" spans="1:26" ht="19" x14ac:dyDescent="0.25">
      <c r="A4266" s="23">
        <v>4265</v>
      </c>
      <c r="B4266" s="5" t="s">
        <v>0</v>
      </c>
      <c r="C4266" s="3" t="s">
        <v>22</v>
      </c>
      <c r="D4266" s="3" t="s">
        <v>22</v>
      </c>
      <c r="E4266" s="3" t="s">
        <v>47</v>
      </c>
      <c r="F4266" s="3" t="s">
        <v>21</v>
      </c>
      <c r="G4266" s="3">
        <v>20</v>
      </c>
      <c r="H4266" s="3" t="s">
        <v>9</v>
      </c>
      <c r="I4266" s="3" t="s">
        <v>13</v>
      </c>
      <c r="J4266" s="3">
        <v>80</v>
      </c>
      <c r="K4266" s="3">
        <v>21</v>
      </c>
      <c r="L4266" s="3">
        <v>0</v>
      </c>
      <c r="M4266" s="4">
        <f>PI()*(K4266/2)^2/1000+PI()*(L4266/2)^2/1000</f>
        <v>0.34636059005827469</v>
      </c>
      <c r="N4266" s="33">
        <v>1</v>
      </c>
      <c r="O4266" s="3">
        <v>1</v>
      </c>
      <c r="P4266" s="3">
        <v>6.7030000000000003</v>
      </c>
      <c r="Q4266" s="3">
        <v>26.817</v>
      </c>
      <c r="R4266" s="3">
        <v>26.757000000000001</v>
      </c>
      <c r="S4266" s="6">
        <v>0</v>
      </c>
      <c r="T4266" s="6">
        <f>R4266-S4266</f>
        <v>26.757000000000001</v>
      </c>
      <c r="U4266" s="3">
        <v>27.725999999999999</v>
      </c>
      <c r="V4266" s="6">
        <f>U4266-S4266</f>
        <v>27.725999999999999</v>
      </c>
      <c r="W4266" s="6">
        <f>100 - (1 - (((U4266-T4266)/U4266)+(S4266/T4266)))*100</f>
        <v>3.4949145206665122</v>
      </c>
      <c r="X4266" s="23">
        <v>28.471</v>
      </c>
      <c r="Y4266" s="13">
        <f>(X4266-U4266)/U4266*100</f>
        <v>2.6870085840005808</v>
      </c>
      <c r="Z4266" s="14">
        <f>IF(W4266&gt;10,"NA",Y4266)</f>
        <v>2.6870085840005808</v>
      </c>
    </row>
    <row r="4267" spans="1:26" ht="19" x14ac:dyDescent="0.25">
      <c r="A4267" s="23">
        <v>4266</v>
      </c>
      <c r="B4267" s="5" t="s">
        <v>0</v>
      </c>
      <c r="C4267" s="3" t="s">
        <v>22</v>
      </c>
      <c r="D4267" s="3" t="s">
        <v>22</v>
      </c>
      <c r="E4267" s="3" t="s">
        <v>47</v>
      </c>
      <c r="F4267" s="3" t="s">
        <v>21</v>
      </c>
      <c r="G4267" s="3">
        <v>20</v>
      </c>
      <c r="H4267" s="3" t="s">
        <v>9</v>
      </c>
      <c r="I4267" s="3" t="s">
        <v>13</v>
      </c>
      <c r="J4267" s="3">
        <v>80</v>
      </c>
      <c r="K4267" s="3">
        <v>21</v>
      </c>
      <c r="L4267" s="3">
        <v>0</v>
      </c>
      <c r="M4267" s="4">
        <f>PI()*(K4267/2)^2/1000+PI()*(L4267/2)^2/1000</f>
        <v>0.34636059005827469</v>
      </c>
      <c r="N4267" s="33">
        <v>1</v>
      </c>
      <c r="O4267" s="3">
        <v>2</v>
      </c>
      <c r="P4267" s="3">
        <v>7.8470000000000004</v>
      </c>
      <c r="Q4267" s="3">
        <v>33.03</v>
      </c>
      <c r="R4267" s="3">
        <v>32.978999999999999</v>
      </c>
      <c r="S4267" s="6">
        <v>0</v>
      </c>
      <c r="T4267" s="6">
        <f>R4267-S4267</f>
        <v>32.978999999999999</v>
      </c>
      <c r="U4267" s="3">
        <v>32.978999999999999</v>
      </c>
      <c r="V4267" s="6">
        <f>U4267-S4267</f>
        <v>32.978999999999999</v>
      </c>
      <c r="W4267" s="6">
        <f>100 - (1 - (((U4267-T4267)/U4267)+(S4267/T4267)))*100</f>
        <v>0</v>
      </c>
      <c r="X4267" s="23">
        <v>33.951999999999998</v>
      </c>
      <c r="Y4267" s="13">
        <f>(X4267-U4267)/U4267*100</f>
        <v>2.9503623517996269</v>
      </c>
      <c r="Z4267" s="14">
        <f>IF(W4267&gt;10,"NA",Y4267)</f>
        <v>2.9503623517996269</v>
      </c>
    </row>
    <row r="4268" spans="1:26" ht="19" x14ac:dyDescent="0.25">
      <c r="A4268" s="23">
        <v>4267</v>
      </c>
      <c r="B4268" s="5" t="s">
        <v>0</v>
      </c>
      <c r="C4268" s="3" t="s">
        <v>22</v>
      </c>
      <c r="D4268" s="3" t="s">
        <v>22</v>
      </c>
      <c r="E4268" s="3" t="s">
        <v>47</v>
      </c>
      <c r="F4268" s="3" t="s">
        <v>21</v>
      </c>
      <c r="G4268" s="3">
        <v>20</v>
      </c>
      <c r="H4268" s="3" t="s">
        <v>9</v>
      </c>
      <c r="I4268" s="3" t="s">
        <v>13</v>
      </c>
      <c r="J4268" s="3">
        <v>80</v>
      </c>
      <c r="K4268" s="3">
        <v>21</v>
      </c>
      <c r="L4268" s="3">
        <v>0</v>
      </c>
      <c r="M4268" s="4">
        <f>PI()*(K4268/2)^2/1000+PI()*(L4268/2)^2/1000</f>
        <v>0.34636059005827469</v>
      </c>
      <c r="N4268" s="33">
        <v>1</v>
      </c>
      <c r="O4268" s="3">
        <v>3</v>
      </c>
      <c r="P4268" s="3">
        <v>6.4409999999999998</v>
      </c>
      <c r="Q4268" s="3">
        <v>24.074000000000002</v>
      </c>
      <c r="R4268" s="3">
        <v>24.074000000000002</v>
      </c>
      <c r="S4268" s="6">
        <v>0</v>
      </c>
      <c r="T4268" s="6">
        <f>R4268-S4268</f>
        <v>24.074000000000002</v>
      </c>
      <c r="U4268" s="3">
        <v>24.114999999999998</v>
      </c>
      <c r="V4268" s="6">
        <f>U4268-S4268</f>
        <v>24.114999999999998</v>
      </c>
      <c r="W4268" s="6">
        <f>100 - (1 - (((U4268-T4268)/U4268)+(S4268/T4268)))*100</f>
        <v>0.17001866058467385</v>
      </c>
      <c r="X4268" s="23">
        <v>25.172000000000001</v>
      </c>
      <c r="Y4268" s="13">
        <f>(X4268-U4268)/U4268*100</f>
        <v>4.3831640058055248</v>
      </c>
      <c r="Z4268" s="14">
        <f>IF(W4268&gt;10,"NA",Y4268)</f>
        <v>4.3831640058055248</v>
      </c>
    </row>
    <row r="4269" spans="1:26" ht="19" x14ac:dyDescent="0.25">
      <c r="A4269" s="23">
        <v>4268</v>
      </c>
      <c r="B4269" s="5" t="s">
        <v>0</v>
      </c>
      <c r="C4269" s="3" t="s">
        <v>22</v>
      </c>
      <c r="D4269" s="3" t="s">
        <v>22</v>
      </c>
      <c r="E4269" s="3" t="s">
        <v>47</v>
      </c>
      <c r="F4269" s="3" t="s">
        <v>21</v>
      </c>
      <c r="G4269" s="3">
        <v>20</v>
      </c>
      <c r="H4269" s="3" t="s">
        <v>9</v>
      </c>
      <c r="I4269" s="3" t="s">
        <v>13</v>
      </c>
      <c r="J4269" s="3">
        <v>80</v>
      </c>
      <c r="K4269" s="3">
        <v>21</v>
      </c>
      <c r="L4269" s="3">
        <v>0</v>
      </c>
      <c r="M4269" s="4">
        <f>PI()*(K4269/2)^2/1000+PI()*(L4269/2)^2/1000</f>
        <v>0.34636059005827469</v>
      </c>
      <c r="N4269" s="33">
        <v>1</v>
      </c>
      <c r="O4269" s="3">
        <v>4</v>
      </c>
      <c r="P4269" s="3">
        <v>6.923</v>
      </c>
      <c r="Q4269" s="3">
        <v>28.693000000000001</v>
      </c>
      <c r="R4269" s="3">
        <v>28.614999999999998</v>
      </c>
      <c r="S4269" s="6">
        <v>0</v>
      </c>
      <c r="T4269" s="6">
        <f>R4269-S4269</f>
        <v>28.614999999999998</v>
      </c>
      <c r="U4269" s="3">
        <v>28.66</v>
      </c>
      <c r="V4269" s="6">
        <f>U4269-S4269</f>
        <v>28.66</v>
      </c>
      <c r="W4269" s="6">
        <f>100 - (1 - (((U4269-T4269)/U4269)+(S4269/T4269)))*100</f>
        <v>0.15701325889742179</v>
      </c>
      <c r="X4269" s="23">
        <v>29.456</v>
      </c>
      <c r="Y4269" s="13">
        <f>(X4269-U4269)/U4269*100</f>
        <v>2.7773900907187699</v>
      </c>
      <c r="Z4269" s="14">
        <f>IF(W4269&gt;10,"NA",Y4269)</f>
        <v>2.7773900907187699</v>
      </c>
    </row>
    <row r="4270" spans="1:26" ht="19" x14ac:dyDescent="0.25">
      <c r="A4270" s="23">
        <v>4269</v>
      </c>
      <c r="B4270" s="5" t="s">
        <v>0</v>
      </c>
      <c r="C4270" s="3" t="s">
        <v>22</v>
      </c>
      <c r="D4270" s="3" t="s">
        <v>22</v>
      </c>
      <c r="E4270" s="3" t="s">
        <v>47</v>
      </c>
      <c r="F4270" s="3" t="s">
        <v>21</v>
      </c>
      <c r="G4270" s="3">
        <v>20</v>
      </c>
      <c r="H4270" s="3" t="s">
        <v>9</v>
      </c>
      <c r="I4270" s="3" t="s">
        <v>13</v>
      </c>
      <c r="J4270" s="3">
        <v>80</v>
      </c>
      <c r="K4270" s="3">
        <v>21</v>
      </c>
      <c r="L4270" s="3">
        <v>0</v>
      </c>
      <c r="M4270" s="4">
        <f>PI()*(K4270/2)^2/1000+PI()*(L4270/2)^2/1000</f>
        <v>0.34636059005827469</v>
      </c>
      <c r="N4270" s="33">
        <v>1</v>
      </c>
      <c r="O4270" s="3">
        <v>5</v>
      </c>
      <c r="P4270" s="3">
        <v>8.5259999999999998</v>
      </c>
      <c r="Q4270" s="3">
        <v>33.466000000000001</v>
      </c>
      <c r="R4270" s="3">
        <v>33.299999999999997</v>
      </c>
      <c r="S4270" s="6">
        <v>0</v>
      </c>
      <c r="T4270" s="6">
        <f>R4270-S4270</f>
        <v>33.299999999999997</v>
      </c>
      <c r="U4270" s="3">
        <v>33.299999999999997</v>
      </c>
      <c r="V4270" s="6">
        <f>U4270-S4270</f>
        <v>33.299999999999997</v>
      </c>
      <c r="W4270" s="6">
        <f>100 - (1 - (((U4270-T4270)/U4270)+(S4270/T4270)))*100</f>
        <v>0</v>
      </c>
      <c r="X4270" s="23">
        <v>34.749000000000002</v>
      </c>
      <c r="Y4270" s="13">
        <f>(X4270-U4270)/U4270*100</f>
        <v>4.3513513513513669</v>
      </c>
      <c r="Z4270" s="14">
        <f>IF(W4270&gt;10,"NA",Y4270)</f>
        <v>4.3513513513513669</v>
      </c>
    </row>
    <row r="4271" spans="1:26" ht="19" x14ac:dyDescent="0.25">
      <c r="A4271" s="23">
        <v>4270</v>
      </c>
      <c r="B4271" s="5" t="s">
        <v>0</v>
      </c>
      <c r="C4271" s="3" t="s">
        <v>22</v>
      </c>
      <c r="D4271" s="3" t="s">
        <v>22</v>
      </c>
      <c r="E4271" s="3" t="s">
        <v>47</v>
      </c>
      <c r="F4271" s="3" t="s">
        <v>21</v>
      </c>
      <c r="G4271" s="3">
        <v>21</v>
      </c>
      <c r="H4271" s="3" t="s">
        <v>9</v>
      </c>
      <c r="I4271" s="3" t="s">
        <v>13</v>
      </c>
      <c r="J4271" s="3">
        <v>91</v>
      </c>
      <c r="K4271" s="3">
        <v>31</v>
      </c>
      <c r="L4271" s="3">
        <v>0</v>
      </c>
      <c r="M4271" s="4">
        <f>PI()*(K4271/2)^2/1000+PI()*(L4271/2)^2/1000</f>
        <v>0.75476763502494781</v>
      </c>
      <c r="N4271" s="33">
        <v>1</v>
      </c>
      <c r="O4271" s="3">
        <v>1</v>
      </c>
      <c r="P4271" s="6">
        <v>5.3170000000000002</v>
      </c>
      <c r="Q4271" s="6">
        <v>15.209</v>
      </c>
      <c r="R4271" s="6">
        <v>15.141</v>
      </c>
      <c r="S4271" s="6">
        <v>0</v>
      </c>
      <c r="T4271" s="6">
        <f>R4271-S4271</f>
        <v>15.141</v>
      </c>
      <c r="U4271" s="6">
        <f>T4271</f>
        <v>15.141</v>
      </c>
      <c r="V4271" s="6">
        <f>U4271-S4271</f>
        <v>15.141</v>
      </c>
      <c r="W4271" s="6">
        <f>100 - (1 - (((U4271-T4271)/U4271)+(S4271/T4271)))*100</f>
        <v>0</v>
      </c>
      <c r="X4271" s="13">
        <v>15.888999999999999</v>
      </c>
      <c r="Y4271" s="13">
        <f>(X4271-U4271)/U4271*100</f>
        <v>4.9402285185918986</v>
      </c>
      <c r="Z4271" s="14">
        <f>IF(W4271&gt;10,"NA",Y4271)</f>
        <v>4.9402285185918986</v>
      </c>
    </row>
    <row r="4272" spans="1:26" ht="19" x14ac:dyDescent="0.25">
      <c r="A4272" s="23">
        <v>4271</v>
      </c>
      <c r="B4272" s="5" t="s">
        <v>0</v>
      </c>
      <c r="C4272" s="3" t="s">
        <v>22</v>
      </c>
      <c r="D4272" s="3" t="s">
        <v>22</v>
      </c>
      <c r="E4272" s="3" t="s">
        <v>47</v>
      </c>
      <c r="F4272" s="3" t="s">
        <v>21</v>
      </c>
      <c r="G4272" s="3">
        <v>21</v>
      </c>
      <c r="H4272" s="3" t="s">
        <v>9</v>
      </c>
      <c r="I4272" s="3" t="s">
        <v>13</v>
      </c>
      <c r="J4272" s="3">
        <v>91</v>
      </c>
      <c r="K4272" s="3">
        <v>31</v>
      </c>
      <c r="L4272" s="3">
        <v>0</v>
      </c>
      <c r="M4272" s="4">
        <f>PI()*(K4272/2)^2/1000+PI()*(L4272/2)^2/1000</f>
        <v>0.75476763502494781</v>
      </c>
      <c r="N4272" s="33">
        <v>1</v>
      </c>
      <c r="O4272" s="3">
        <v>2</v>
      </c>
      <c r="P4272" s="6">
        <v>5.2270000000000003</v>
      </c>
      <c r="Q4272" s="6">
        <v>18.849</v>
      </c>
      <c r="R4272" s="6">
        <v>18.765999999999998</v>
      </c>
      <c r="S4272" s="6">
        <v>0</v>
      </c>
      <c r="T4272" s="6">
        <f>R4272-S4272</f>
        <v>18.765999999999998</v>
      </c>
      <c r="U4272" s="6">
        <f>T4272</f>
        <v>18.765999999999998</v>
      </c>
      <c r="V4272" s="6">
        <f>U4272-S4272</f>
        <v>18.765999999999998</v>
      </c>
      <c r="W4272" s="6">
        <f>100 - (1 - (((U4272-T4272)/U4272)+(S4272/T4272)))*100</f>
        <v>0</v>
      </c>
      <c r="X4272" s="13">
        <v>19.574999999999999</v>
      </c>
      <c r="Y4272" s="13">
        <f>(X4272-U4272)/U4272*100</f>
        <v>4.3109879569434142</v>
      </c>
      <c r="Z4272" s="14">
        <f>IF(W4272&gt;10,"NA",Y4272)</f>
        <v>4.3109879569434142</v>
      </c>
    </row>
    <row r="4273" spans="1:26" ht="19" x14ac:dyDescent="0.25">
      <c r="A4273" s="23">
        <v>4272</v>
      </c>
      <c r="B4273" s="5" t="s">
        <v>0</v>
      </c>
      <c r="C4273" s="3" t="s">
        <v>22</v>
      </c>
      <c r="D4273" s="3" t="s">
        <v>22</v>
      </c>
      <c r="E4273" s="3" t="s">
        <v>47</v>
      </c>
      <c r="F4273" s="3" t="s">
        <v>21</v>
      </c>
      <c r="G4273" s="3">
        <v>21</v>
      </c>
      <c r="H4273" s="3" t="s">
        <v>9</v>
      </c>
      <c r="I4273" s="3" t="s">
        <v>13</v>
      </c>
      <c r="J4273" s="3">
        <v>91</v>
      </c>
      <c r="K4273" s="3">
        <v>31</v>
      </c>
      <c r="L4273" s="3">
        <v>0</v>
      </c>
      <c r="M4273" s="4">
        <f>PI()*(K4273/2)^2/1000+PI()*(L4273/2)^2/1000</f>
        <v>0.75476763502494781</v>
      </c>
      <c r="N4273" s="33">
        <v>1</v>
      </c>
      <c r="O4273" s="3">
        <v>3</v>
      </c>
      <c r="P4273" s="6">
        <v>5.7329999999999997</v>
      </c>
      <c r="Q4273" s="6">
        <v>18.655000000000001</v>
      </c>
      <c r="R4273" s="6">
        <v>18.542999999999999</v>
      </c>
      <c r="S4273" s="6">
        <v>0</v>
      </c>
      <c r="T4273" s="6">
        <f>R4273-S4273</f>
        <v>18.542999999999999</v>
      </c>
      <c r="U4273" s="6">
        <f>T4273</f>
        <v>18.542999999999999</v>
      </c>
      <c r="V4273" s="6">
        <f>U4273-S4273</f>
        <v>18.542999999999999</v>
      </c>
      <c r="W4273" s="6">
        <f>100 - (1 - (((U4273-T4273)/U4273)+(S4273/T4273)))*100</f>
        <v>0</v>
      </c>
      <c r="X4273" s="13">
        <v>19.253</v>
      </c>
      <c r="Y4273" s="13">
        <f>(X4273-U4273)/U4273*100</f>
        <v>3.8289381437739358</v>
      </c>
      <c r="Z4273" s="14">
        <f>IF(W4273&gt;10,"NA",Y4273)</f>
        <v>3.8289381437739358</v>
      </c>
    </row>
    <row r="4274" spans="1:26" ht="19" x14ac:dyDescent="0.25">
      <c r="A4274" s="23">
        <v>4273</v>
      </c>
      <c r="B4274" s="5" t="s">
        <v>0</v>
      </c>
      <c r="C4274" s="3" t="s">
        <v>22</v>
      </c>
      <c r="D4274" s="3" t="s">
        <v>22</v>
      </c>
      <c r="E4274" s="3" t="s">
        <v>47</v>
      </c>
      <c r="F4274" s="3" t="s">
        <v>21</v>
      </c>
      <c r="G4274" s="3">
        <v>21</v>
      </c>
      <c r="H4274" s="3" t="s">
        <v>9</v>
      </c>
      <c r="I4274" s="3" t="s">
        <v>13</v>
      </c>
      <c r="J4274" s="3">
        <v>91</v>
      </c>
      <c r="K4274" s="3">
        <v>31</v>
      </c>
      <c r="L4274" s="3">
        <v>0</v>
      </c>
      <c r="M4274" s="4">
        <f>PI()*(K4274/2)^2/1000+PI()*(L4274/2)^2/1000</f>
        <v>0.75476763502494781</v>
      </c>
      <c r="N4274" s="33">
        <v>1</v>
      </c>
      <c r="O4274" s="3">
        <v>4</v>
      </c>
      <c r="P4274" s="6">
        <v>4.1559999999999997</v>
      </c>
      <c r="Q4274" s="6">
        <v>11.608000000000001</v>
      </c>
      <c r="R4274" s="6">
        <v>11.552</v>
      </c>
      <c r="S4274" s="6">
        <v>0</v>
      </c>
      <c r="T4274" s="6">
        <f>R4274-S4274</f>
        <v>11.552</v>
      </c>
      <c r="U4274" s="6">
        <f>T4274</f>
        <v>11.552</v>
      </c>
      <c r="V4274" s="6">
        <f>U4274-S4274</f>
        <v>11.552</v>
      </c>
      <c r="W4274" s="6">
        <f>100 - (1 - (((U4274-T4274)/U4274)+(S4274/T4274)))*100</f>
        <v>0</v>
      </c>
      <c r="X4274" s="13">
        <v>11.897</v>
      </c>
      <c r="Y4274" s="13">
        <f>(X4274-U4274)/U4274*100</f>
        <v>2.9864958448753516</v>
      </c>
      <c r="Z4274" s="14">
        <f>IF(W4274&gt;10,"NA",Y4274)</f>
        <v>2.9864958448753516</v>
      </c>
    </row>
    <row r="4275" spans="1:26" ht="19" x14ac:dyDescent="0.25">
      <c r="A4275" s="23">
        <v>4274</v>
      </c>
      <c r="B4275" s="5" t="s">
        <v>0</v>
      </c>
      <c r="C4275" s="3" t="s">
        <v>22</v>
      </c>
      <c r="D4275" s="3" t="s">
        <v>22</v>
      </c>
      <c r="E4275" s="3" t="s">
        <v>47</v>
      </c>
      <c r="F4275" s="3" t="s">
        <v>21</v>
      </c>
      <c r="G4275" s="3">
        <v>21</v>
      </c>
      <c r="H4275" s="3" t="s">
        <v>9</v>
      </c>
      <c r="I4275" s="3" t="s">
        <v>13</v>
      </c>
      <c r="J4275" s="3">
        <v>91</v>
      </c>
      <c r="K4275" s="3">
        <v>31</v>
      </c>
      <c r="L4275" s="3">
        <v>0</v>
      </c>
      <c r="M4275" s="4">
        <f>PI()*(K4275/2)^2/1000+PI()*(L4275/2)^2/1000</f>
        <v>0.75476763502494781</v>
      </c>
      <c r="N4275" s="33">
        <v>1</v>
      </c>
      <c r="O4275" s="3">
        <v>5</v>
      </c>
      <c r="P4275" s="6">
        <v>5.9960000000000004</v>
      </c>
      <c r="Q4275" s="6">
        <v>18.687999999999999</v>
      </c>
      <c r="R4275" s="6">
        <v>18.515000000000001</v>
      </c>
      <c r="S4275" s="6">
        <v>0</v>
      </c>
      <c r="T4275" s="6">
        <f>R4275-S4275</f>
        <v>18.515000000000001</v>
      </c>
      <c r="U4275" s="6">
        <f>T4275</f>
        <v>18.515000000000001</v>
      </c>
      <c r="V4275" s="6">
        <f>U4275-S4275</f>
        <v>18.515000000000001</v>
      </c>
      <c r="W4275" s="6">
        <f>100 - (1 - (((U4275-T4275)/U4275)+(S4275/T4275)))*100</f>
        <v>0</v>
      </c>
      <c r="X4275" s="13">
        <v>19.085000000000001</v>
      </c>
      <c r="Y4275" s="13">
        <f>(X4275-U4275)/U4275*100</f>
        <v>3.0785849311369176</v>
      </c>
      <c r="Z4275" s="14">
        <f>IF(W4275&gt;10,"NA",Y4275)</f>
        <v>3.0785849311369176</v>
      </c>
    </row>
    <row r="4276" spans="1:26" ht="19" x14ac:dyDescent="0.25">
      <c r="A4276" s="23">
        <v>4275</v>
      </c>
      <c r="B4276" s="5" t="s">
        <v>0</v>
      </c>
      <c r="C4276" s="3" t="s">
        <v>46</v>
      </c>
      <c r="D4276" s="3" t="s">
        <v>46</v>
      </c>
      <c r="E4276" s="3" t="s">
        <v>47</v>
      </c>
      <c r="F4276" s="3" t="s">
        <v>21</v>
      </c>
      <c r="G4276" s="3">
        <v>22</v>
      </c>
      <c r="H4276" s="3" t="s">
        <v>9</v>
      </c>
      <c r="I4276" s="3" t="s">
        <v>35</v>
      </c>
      <c r="J4276" s="3">
        <v>223</v>
      </c>
      <c r="K4276" s="3">
        <v>38</v>
      </c>
      <c r="L4276" s="3">
        <v>0</v>
      </c>
      <c r="M4276" s="4">
        <f>PI()*(K4276/2)^2/1000+PI()*(L4276/2)^2/1000</f>
        <v>1.1341149479459152</v>
      </c>
      <c r="N4276" s="33">
        <v>0</v>
      </c>
      <c r="O4276" s="3">
        <v>1</v>
      </c>
      <c r="P4276" s="6">
        <v>4.5259999999999998</v>
      </c>
      <c r="Q4276" s="6">
        <v>13.566000000000001</v>
      </c>
      <c r="R4276" s="7">
        <v>13.465999999999999</v>
      </c>
      <c r="S4276" s="6">
        <v>0</v>
      </c>
      <c r="T4276" s="6">
        <f>R4276-S4276</f>
        <v>13.465999999999999</v>
      </c>
      <c r="U4276" s="6">
        <v>13.817</v>
      </c>
      <c r="V4276" s="6">
        <f>U4276-S4276</f>
        <v>13.817</v>
      </c>
      <c r="W4276" s="6">
        <f>100 - (1 - (((U4276-T4276)/U4276)+(S4276/T4276)))*100</f>
        <v>2.5403488456249619</v>
      </c>
      <c r="X4276" s="13">
        <v>14.058999999999999</v>
      </c>
      <c r="Y4276" s="13">
        <f>(X4276-U4276)/U4276*100</f>
        <v>1.7514655858724697</v>
      </c>
      <c r="Z4276" s="14">
        <f>IF(W4276&gt;10,"NA",Y4276)</f>
        <v>1.7514655858724697</v>
      </c>
    </row>
    <row r="4277" spans="1:26" ht="19" x14ac:dyDescent="0.25">
      <c r="A4277" s="23">
        <v>4276</v>
      </c>
      <c r="B4277" s="5" t="s">
        <v>0</v>
      </c>
      <c r="C4277" s="3" t="s">
        <v>46</v>
      </c>
      <c r="D4277" s="3" t="s">
        <v>46</v>
      </c>
      <c r="E4277" s="3" t="s">
        <v>47</v>
      </c>
      <c r="F4277" s="3" t="s">
        <v>21</v>
      </c>
      <c r="G4277" s="3">
        <v>22</v>
      </c>
      <c r="H4277" s="3" t="s">
        <v>9</v>
      </c>
      <c r="I4277" s="3" t="s">
        <v>35</v>
      </c>
      <c r="J4277" s="3">
        <v>223</v>
      </c>
      <c r="K4277" s="3">
        <v>38</v>
      </c>
      <c r="L4277" s="3">
        <v>0</v>
      </c>
      <c r="M4277" s="4">
        <f>PI()*(K4277/2)^2/1000+PI()*(L4277/2)^2/1000</f>
        <v>1.1341149479459152</v>
      </c>
      <c r="N4277" s="33">
        <v>1</v>
      </c>
      <c r="O4277" s="3">
        <v>2</v>
      </c>
      <c r="P4277" s="6">
        <v>4.8</v>
      </c>
      <c r="Q4277" s="6">
        <v>13.696</v>
      </c>
      <c r="R4277" s="7">
        <v>13.581</v>
      </c>
      <c r="S4277" s="6">
        <v>0</v>
      </c>
      <c r="T4277" s="6">
        <f>R4277-S4277</f>
        <v>13.581</v>
      </c>
      <c r="U4277" s="6">
        <v>13.772</v>
      </c>
      <c r="V4277" s="6">
        <f>U4277-S4277</f>
        <v>13.772</v>
      </c>
      <c r="W4277" s="6">
        <f>100 - (1 - (((U4277-T4277)/U4277)+(S4277/T4277)))*100</f>
        <v>1.3868719140284611</v>
      </c>
      <c r="X4277" s="13">
        <v>14.047000000000001</v>
      </c>
      <c r="Y4277" s="13">
        <f>(X4277-U4277)/U4277*100</f>
        <v>1.996805111821089</v>
      </c>
      <c r="Z4277" s="14">
        <f>IF(W4277&gt;10,"NA",Y4277)</f>
        <v>1.996805111821089</v>
      </c>
    </row>
    <row r="4278" spans="1:26" ht="19" x14ac:dyDescent="0.25">
      <c r="A4278" s="23">
        <v>4277</v>
      </c>
      <c r="B4278" s="5" t="s">
        <v>0</v>
      </c>
      <c r="C4278" s="3" t="s">
        <v>46</v>
      </c>
      <c r="D4278" s="3" t="s">
        <v>46</v>
      </c>
      <c r="E4278" s="3" t="s">
        <v>47</v>
      </c>
      <c r="F4278" s="3" t="s">
        <v>21</v>
      </c>
      <c r="G4278" s="3">
        <v>22</v>
      </c>
      <c r="H4278" s="3" t="s">
        <v>9</v>
      </c>
      <c r="I4278" s="3" t="s">
        <v>35</v>
      </c>
      <c r="J4278" s="3">
        <v>223</v>
      </c>
      <c r="K4278" s="3">
        <v>38</v>
      </c>
      <c r="L4278" s="3">
        <v>0</v>
      </c>
      <c r="M4278" s="4">
        <f>PI()*(K4278/2)^2/1000+PI()*(L4278/2)^2/1000</f>
        <v>1.1341149479459152</v>
      </c>
      <c r="N4278" s="33">
        <v>0</v>
      </c>
      <c r="O4278" s="3">
        <v>3</v>
      </c>
      <c r="P4278" s="6">
        <v>5.875</v>
      </c>
      <c r="Q4278" s="6">
        <v>21.248000000000001</v>
      </c>
      <c r="R4278" s="7">
        <v>21.023</v>
      </c>
      <c r="S4278" s="6">
        <v>0</v>
      </c>
      <c r="T4278" s="6">
        <f>R4278-S4278</f>
        <v>21.023</v>
      </c>
      <c r="U4278" s="6">
        <v>21.279</v>
      </c>
      <c r="V4278" s="6">
        <f>U4278-S4278</f>
        <v>21.279</v>
      </c>
      <c r="W4278" s="6">
        <f>100 - (1 - (((U4278-T4278)/U4278)+(S4278/T4278)))*100</f>
        <v>1.2030640537619206</v>
      </c>
      <c r="X4278" s="13">
        <v>21.677</v>
      </c>
      <c r="Y4278" s="13">
        <f>(X4278-U4278)/U4278*100</f>
        <v>1.8703886460829913</v>
      </c>
      <c r="Z4278" s="14">
        <f>IF(W4278&gt;10,"NA",Y4278)</f>
        <v>1.8703886460829913</v>
      </c>
    </row>
    <row r="4279" spans="1:26" ht="19" x14ac:dyDescent="0.25">
      <c r="A4279" s="23">
        <v>4278</v>
      </c>
      <c r="B4279" s="5" t="s">
        <v>0</v>
      </c>
      <c r="C4279" s="3" t="s">
        <v>46</v>
      </c>
      <c r="D4279" s="3" t="s">
        <v>46</v>
      </c>
      <c r="E4279" s="3" t="s">
        <v>47</v>
      </c>
      <c r="F4279" s="3" t="s">
        <v>21</v>
      </c>
      <c r="G4279" s="3">
        <v>22</v>
      </c>
      <c r="H4279" s="3" t="s">
        <v>9</v>
      </c>
      <c r="I4279" s="3" t="s">
        <v>35</v>
      </c>
      <c r="J4279" s="3">
        <v>223</v>
      </c>
      <c r="K4279" s="3">
        <v>38</v>
      </c>
      <c r="L4279" s="3">
        <v>0</v>
      </c>
      <c r="M4279" s="4">
        <f>PI()*(K4279/2)^2/1000+PI()*(L4279/2)^2/1000</f>
        <v>1.1341149479459152</v>
      </c>
      <c r="N4279" s="33">
        <v>0</v>
      </c>
      <c r="O4279" s="3">
        <v>4</v>
      </c>
      <c r="P4279" s="6">
        <v>5.6379999999999999</v>
      </c>
      <c r="Q4279" s="6">
        <v>16.585000000000001</v>
      </c>
      <c r="R4279" s="7">
        <v>16.468</v>
      </c>
      <c r="S4279" s="6">
        <v>0.09</v>
      </c>
      <c r="T4279" s="6">
        <f>R4279-S4279</f>
        <v>16.378</v>
      </c>
      <c r="U4279" s="6">
        <v>17.187999999999999</v>
      </c>
      <c r="V4279" s="6">
        <f>U4279-S4279</f>
        <v>17.097999999999999</v>
      </c>
      <c r="W4279" s="6">
        <f>100 - (1 - (((U4279-T4279)/U4279)+(S4279/T4279)))*100</f>
        <v>5.2621078248169511</v>
      </c>
      <c r="X4279" s="13">
        <v>17.683</v>
      </c>
      <c r="Y4279" s="13">
        <f>(X4279-U4279)/U4279*100</f>
        <v>2.8799162206190427</v>
      </c>
      <c r="Z4279" s="14">
        <f>IF(W4279&gt;10,"NA",Y4279)</f>
        <v>2.8799162206190427</v>
      </c>
    </row>
    <row r="4280" spans="1:26" ht="19" x14ac:dyDescent="0.25">
      <c r="A4280" s="23">
        <v>4279</v>
      </c>
      <c r="B4280" s="5" t="s">
        <v>0</v>
      </c>
      <c r="C4280" s="3" t="s">
        <v>46</v>
      </c>
      <c r="D4280" s="3" t="s">
        <v>46</v>
      </c>
      <c r="E4280" s="3" t="s">
        <v>47</v>
      </c>
      <c r="F4280" s="3" t="s">
        <v>21</v>
      </c>
      <c r="G4280" s="3">
        <v>22</v>
      </c>
      <c r="H4280" s="3" t="s">
        <v>9</v>
      </c>
      <c r="I4280" s="3" t="s">
        <v>35</v>
      </c>
      <c r="J4280" s="3">
        <v>223</v>
      </c>
      <c r="K4280" s="3">
        <v>38</v>
      </c>
      <c r="L4280" s="3">
        <v>0</v>
      </c>
      <c r="M4280" s="4">
        <f>PI()*(K4280/2)^2/1000+PI()*(L4280/2)^2/1000</f>
        <v>1.1341149479459152</v>
      </c>
      <c r="N4280" s="33">
        <v>0</v>
      </c>
      <c r="O4280" s="3">
        <v>5</v>
      </c>
      <c r="P4280" s="6">
        <v>5.7930000000000001</v>
      </c>
      <c r="Q4280" s="6">
        <v>14.667999999999999</v>
      </c>
      <c r="R4280" s="7">
        <v>14.592000000000001</v>
      </c>
      <c r="S4280" s="6">
        <v>0</v>
      </c>
      <c r="T4280" s="6">
        <f>R4280-S4280</f>
        <v>14.592000000000001</v>
      </c>
      <c r="U4280" s="6">
        <v>15.73</v>
      </c>
      <c r="V4280" s="6">
        <f>U4280-S4280</f>
        <v>15.73</v>
      </c>
      <c r="W4280" s="6">
        <f>100 - (1 - (((U4280-T4280)/U4280)+(S4280/T4280)))*100</f>
        <v>7.234583598219956</v>
      </c>
      <c r="X4280" s="13">
        <v>15.898</v>
      </c>
      <c r="Y4280" s="13">
        <f>(X4280-U4280)/U4280*100</f>
        <v>1.0680228862046997</v>
      </c>
      <c r="Z4280" s="14">
        <f>IF(W4280&gt;10,"NA",Y4280)</f>
        <v>1.0680228862046997</v>
      </c>
    </row>
    <row r="4281" spans="1:26" ht="19" x14ac:dyDescent="0.25">
      <c r="A4281" s="23">
        <v>4280</v>
      </c>
      <c r="B4281" s="5" t="s">
        <v>0</v>
      </c>
      <c r="C4281" s="3" t="s">
        <v>46</v>
      </c>
      <c r="D4281" s="3" t="s">
        <v>46</v>
      </c>
      <c r="E4281" s="3" t="s">
        <v>47</v>
      </c>
      <c r="F4281" s="3" t="s">
        <v>21</v>
      </c>
      <c r="G4281" s="3">
        <v>22</v>
      </c>
      <c r="H4281" s="3" t="s">
        <v>17</v>
      </c>
      <c r="I4281" s="3" t="s">
        <v>35</v>
      </c>
      <c r="J4281" s="3">
        <v>223</v>
      </c>
      <c r="K4281" s="3">
        <v>38</v>
      </c>
      <c r="L4281" s="3">
        <v>0</v>
      </c>
      <c r="M4281" s="4">
        <f>PI()*(K4281/2)^2/1000+PI()*(L4281/2)^2/1000</f>
        <v>1.1341149479459152</v>
      </c>
      <c r="N4281" s="33">
        <v>0</v>
      </c>
      <c r="O4281" s="3">
        <v>1</v>
      </c>
      <c r="P4281" s="6">
        <v>5.27</v>
      </c>
      <c r="Q4281" s="6">
        <v>16.579999999999998</v>
      </c>
      <c r="R4281" s="6">
        <v>16.436</v>
      </c>
      <c r="S4281" s="6">
        <v>0</v>
      </c>
      <c r="T4281" s="6">
        <f>R4281-S4281</f>
        <v>16.436</v>
      </c>
      <c r="U4281" s="6">
        <v>16.53</v>
      </c>
      <c r="V4281" s="6">
        <f>U4281-S4281</f>
        <v>16.53</v>
      </c>
      <c r="W4281" s="6">
        <f>100 - (1 - (((U4281-T4281)/U4281)+(S4281/T4281)))*100</f>
        <v>0.56866303690260622</v>
      </c>
      <c r="X4281" s="13">
        <v>16.670999999999999</v>
      </c>
      <c r="Y4281" s="13">
        <f>(X4281-U4281)/U4281*100</f>
        <v>0.85299455535389135</v>
      </c>
      <c r="Z4281" s="14">
        <f>IF(W4281&gt;10,"NA",Y4281)</f>
        <v>0.85299455535389135</v>
      </c>
    </row>
    <row r="4282" spans="1:26" ht="19" x14ac:dyDescent="0.25">
      <c r="A4282" s="23">
        <v>4281</v>
      </c>
      <c r="B4282" s="5" t="s">
        <v>0</v>
      </c>
      <c r="C4282" s="3" t="s">
        <v>46</v>
      </c>
      <c r="D4282" s="3" t="s">
        <v>46</v>
      </c>
      <c r="E4282" s="3" t="s">
        <v>47</v>
      </c>
      <c r="F4282" s="3" t="s">
        <v>21</v>
      </c>
      <c r="G4282" s="3">
        <v>22</v>
      </c>
      <c r="H4282" s="3" t="s">
        <v>17</v>
      </c>
      <c r="I4282" s="3" t="s">
        <v>35</v>
      </c>
      <c r="J4282" s="3">
        <v>223</v>
      </c>
      <c r="K4282" s="3">
        <v>38</v>
      </c>
      <c r="L4282" s="3">
        <v>0</v>
      </c>
      <c r="M4282" s="4">
        <f>PI()*(K4282/2)^2/1000+PI()*(L4282/2)^2/1000</f>
        <v>1.1341149479459152</v>
      </c>
      <c r="N4282" s="33">
        <v>0</v>
      </c>
      <c r="O4282" s="3">
        <v>2</v>
      </c>
      <c r="P4282" s="6">
        <v>5.2439999999999998</v>
      </c>
      <c r="Q4282" s="6">
        <v>13.864000000000001</v>
      </c>
      <c r="R4282" s="6">
        <v>13.701000000000001</v>
      </c>
      <c r="S4282" s="6">
        <v>0</v>
      </c>
      <c r="T4282" s="6">
        <f>R4282-S4282</f>
        <v>13.701000000000001</v>
      </c>
      <c r="U4282" s="6">
        <v>14.023999999999999</v>
      </c>
      <c r="V4282" s="6">
        <f>U4282-S4282</f>
        <v>14.023999999999999</v>
      </c>
      <c r="W4282" s="6">
        <f>100 - (1 - (((U4282-T4282)/U4282)+(S4282/T4282)))*100</f>
        <v>2.3031945236736959</v>
      </c>
      <c r="X4282" s="13">
        <v>14.231999999999999</v>
      </c>
      <c r="Y4282" s="13">
        <f>(X4282-U4282)/U4282*100</f>
        <v>1.4831717056474629</v>
      </c>
      <c r="Z4282" s="14">
        <f>IF(W4282&gt;10,"NA",Y4282)</f>
        <v>1.4831717056474629</v>
      </c>
    </row>
    <row r="4283" spans="1:26" ht="19" x14ac:dyDescent="0.25">
      <c r="A4283" s="23">
        <v>4282</v>
      </c>
      <c r="B4283" s="5" t="s">
        <v>0</v>
      </c>
      <c r="C4283" s="3" t="s">
        <v>46</v>
      </c>
      <c r="D4283" s="3" t="s">
        <v>46</v>
      </c>
      <c r="E4283" s="3" t="s">
        <v>47</v>
      </c>
      <c r="F4283" s="3" t="s">
        <v>21</v>
      </c>
      <c r="G4283" s="3">
        <v>22</v>
      </c>
      <c r="H4283" s="3" t="s">
        <v>17</v>
      </c>
      <c r="I4283" s="3" t="s">
        <v>35</v>
      </c>
      <c r="J4283" s="3">
        <v>223</v>
      </c>
      <c r="K4283" s="3">
        <v>38</v>
      </c>
      <c r="L4283" s="3">
        <v>0</v>
      </c>
      <c r="M4283" s="4">
        <f>PI()*(K4283/2)^2/1000+PI()*(L4283/2)^2/1000</f>
        <v>1.1341149479459152</v>
      </c>
      <c r="N4283" s="33">
        <v>0</v>
      </c>
      <c r="O4283" s="3">
        <v>3</v>
      </c>
      <c r="P4283" s="6">
        <v>3.6269999999999998</v>
      </c>
      <c r="Q4283" s="6">
        <v>7.0839999999999996</v>
      </c>
      <c r="R4283" s="6">
        <v>6.9859999999999998</v>
      </c>
      <c r="S4283" s="6">
        <v>0</v>
      </c>
      <c r="T4283" s="6">
        <f>R4283-S4283</f>
        <v>6.9859999999999998</v>
      </c>
      <c r="U4283" s="6">
        <v>7.3070000000000004</v>
      </c>
      <c r="V4283" s="6">
        <f>U4283-S4283</f>
        <v>7.3070000000000004</v>
      </c>
      <c r="W4283" s="6">
        <f>100 - (1 - (((U4283-T4283)/U4283)+(S4283/T4283)))*100</f>
        <v>4.3930477624196129</v>
      </c>
      <c r="X4283" s="13">
        <v>7.3250000000000002</v>
      </c>
      <c r="Y4283" s="13">
        <f>(X4283-U4283)/U4283*100</f>
        <v>0.24633912686464748</v>
      </c>
      <c r="Z4283" s="14">
        <f>IF(W4283&gt;10,"NA",Y4283)</f>
        <v>0.24633912686464748</v>
      </c>
    </row>
    <row r="4284" spans="1:26" ht="19" x14ac:dyDescent="0.25">
      <c r="A4284" s="23">
        <v>4283</v>
      </c>
      <c r="B4284" s="5" t="s">
        <v>0</v>
      </c>
      <c r="C4284" s="3" t="s">
        <v>46</v>
      </c>
      <c r="D4284" s="3" t="s">
        <v>46</v>
      </c>
      <c r="E4284" s="3" t="s">
        <v>47</v>
      </c>
      <c r="F4284" s="3" t="s">
        <v>21</v>
      </c>
      <c r="G4284" s="3">
        <v>22</v>
      </c>
      <c r="H4284" s="3" t="s">
        <v>17</v>
      </c>
      <c r="I4284" s="3" t="s">
        <v>35</v>
      </c>
      <c r="J4284" s="3">
        <v>223</v>
      </c>
      <c r="K4284" s="3">
        <v>38</v>
      </c>
      <c r="L4284" s="3">
        <v>0</v>
      </c>
      <c r="M4284" s="4">
        <f>PI()*(K4284/2)^2/1000+PI()*(L4284/2)^2/1000</f>
        <v>1.1341149479459152</v>
      </c>
      <c r="N4284" s="33">
        <v>0</v>
      </c>
      <c r="O4284" s="3">
        <v>4</v>
      </c>
      <c r="P4284" s="6">
        <v>2.8940000000000001</v>
      </c>
      <c r="Q4284" s="6">
        <v>5.2770000000000001</v>
      </c>
      <c r="R4284" s="6">
        <v>5.1559999999999997</v>
      </c>
      <c r="S4284" s="6">
        <v>0</v>
      </c>
      <c r="T4284" s="6">
        <f>R4284-S4284</f>
        <v>5.1559999999999997</v>
      </c>
      <c r="U4284" s="6">
        <v>5.1559999999999997</v>
      </c>
      <c r="V4284" s="6">
        <f>U4284-S4284</f>
        <v>5.1559999999999997</v>
      </c>
      <c r="W4284" s="6">
        <f>100 - (1 - (((U4284-T4284)/U4284)+(S4284/T4284)))*100</f>
        <v>0</v>
      </c>
      <c r="X4284" s="13">
        <v>5.1669999999999998</v>
      </c>
      <c r="Y4284" s="13">
        <f>(X4284-U4284)/U4284*100</f>
        <v>0.21334367726920331</v>
      </c>
      <c r="Z4284" s="14">
        <f>IF(W4284&gt;10,"NA",Y4284)</f>
        <v>0.21334367726920331</v>
      </c>
    </row>
    <row r="4285" spans="1:26" ht="19" x14ac:dyDescent="0.25">
      <c r="A4285" s="23">
        <v>4284</v>
      </c>
      <c r="B4285" s="5" t="s">
        <v>0</v>
      </c>
      <c r="C4285" s="3" t="s">
        <v>46</v>
      </c>
      <c r="D4285" s="3" t="s">
        <v>46</v>
      </c>
      <c r="E4285" s="3" t="s">
        <v>47</v>
      </c>
      <c r="F4285" s="3" t="s">
        <v>21</v>
      </c>
      <c r="G4285" s="3">
        <v>22</v>
      </c>
      <c r="H4285" s="3" t="s">
        <v>17</v>
      </c>
      <c r="I4285" s="3" t="s">
        <v>35</v>
      </c>
      <c r="J4285" s="3">
        <v>223</v>
      </c>
      <c r="K4285" s="3">
        <v>38</v>
      </c>
      <c r="L4285" s="3">
        <v>0</v>
      </c>
      <c r="M4285" s="4">
        <f>PI()*(K4285/2)^2/1000+PI()*(L4285/2)^2/1000</f>
        <v>1.1341149479459152</v>
      </c>
      <c r="N4285" s="33">
        <v>0</v>
      </c>
      <c r="O4285" s="3">
        <v>5</v>
      </c>
      <c r="P4285" s="6">
        <v>7.2859999999999996</v>
      </c>
      <c r="Q4285" s="6">
        <v>23.664999999999999</v>
      </c>
      <c r="R4285" s="6">
        <v>23.504999999999999</v>
      </c>
      <c r="S4285" s="6">
        <f>0.475+0.158+0.09</f>
        <v>0.72299999999999998</v>
      </c>
      <c r="T4285" s="6">
        <f>R4285-S4285</f>
        <v>22.782</v>
      </c>
      <c r="U4285" s="6">
        <v>24.617999999999999</v>
      </c>
      <c r="V4285" s="6">
        <f>U4285-S4285</f>
        <v>23.895</v>
      </c>
      <c r="W4285" s="6">
        <f>100 - (1 - (((U4285-T4285)/U4285)+(S4285/T4285)))*100</f>
        <v>10.631515664168077</v>
      </c>
      <c r="X4285" s="13">
        <v>25.152000000000001</v>
      </c>
      <c r="Y4285" s="13">
        <f>(X4285-U4285)/U4285*100</f>
        <v>2.1691445283938684</v>
      </c>
      <c r="Z4285" s="14" t="str">
        <f>IF(W4285&gt;10,"NA",Y4285)</f>
        <v>NA</v>
      </c>
    </row>
    <row r="4286" spans="1:26" ht="19" x14ac:dyDescent="0.25">
      <c r="A4286" s="23">
        <v>4285</v>
      </c>
      <c r="B4286" s="5" t="s">
        <v>0</v>
      </c>
      <c r="C4286" s="3" t="s">
        <v>46</v>
      </c>
      <c r="D4286" s="3" t="s">
        <v>46</v>
      </c>
      <c r="E4286" s="3" t="s">
        <v>47</v>
      </c>
      <c r="F4286" s="3" t="s">
        <v>21</v>
      </c>
      <c r="G4286" s="3">
        <v>22</v>
      </c>
      <c r="H4286" s="3" t="s">
        <v>17</v>
      </c>
      <c r="I4286" s="3" t="s">
        <v>35</v>
      </c>
      <c r="J4286" s="3">
        <v>223</v>
      </c>
      <c r="K4286" s="3">
        <v>38</v>
      </c>
      <c r="L4286" s="3">
        <v>0</v>
      </c>
      <c r="M4286" s="4">
        <f>PI()*(K4286/2)^2/1000+PI()*(L4286/2)^2/1000</f>
        <v>1.1341149479459152</v>
      </c>
      <c r="N4286" s="33">
        <v>0</v>
      </c>
      <c r="O4286" s="3">
        <v>6</v>
      </c>
      <c r="P4286" s="6">
        <v>5.7960000000000003</v>
      </c>
      <c r="Q4286" s="6">
        <v>10.775</v>
      </c>
      <c r="R4286" s="6">
        <v>10.446</v>
      </c>
      <c r="S4286" s="6">
        <v>6.0999999999999999E-2</v>
      </c>
      <c r="T4286" s="6">
        <f>R4286-S4286</f>
        <v>10.385</v>
      </c>
      <c r="U4286" s="6">
        <v>14.552</v>
      </c>
      <c r="V4286" s="6">
        <f>U4286-S4286</f>
        <v>14.491</v>
      </c>
      <c r="W4286" s="6">
        <f>100 - (1 - (((U4286-T4286)/U4286)+(S4286/T4286)))*100</f>
        <v>29.222624794769175</v>
      </c>
      <c r="X4286" s="13">
        <v>14.573</v>
      </c>
      <c r="Y4286" s="13">
        <f>(X4286-U4286)/U4286*100</f>
        <v>0.14431006047279271</v>
      </c>
      <c r="Z4286" s="14" t="str">
        <f>IF(W4286&gt;10,"NA",Y4286)</f>
        <v>NA</v>
      </c>
    </row>
    <row r="4287" spans="1:26" ht="19" x14ac:dyDescent="0.25">
      <c r="A4287" s="23">
        <v>4286</v>
      </c>
      <c r="B4287" s="5" t="s">
        <v>0</v>
      </c>
      <c r="C4287" s="3" t="s">
        <v>46</v>
      </c>
      <c r="D4287" s="3" t="s">
        <v>46</v>
      </c>
      <c r="E4287" s="3" t="s">
        <v>47</v>
      </c>
      <c r="F4287" s="3" t="s">
        <v>21</v>
      </c>
      <c r="G4287" s="3">
        <v>23</v>
      </c>
      <c r="H4287" s="3" t="s">
        <v>9</v>
      </c>
      <c r="I4287" s="3" t="s">
        <v>42</v>
      </c>
      <c r="J4287" s="3">
        <v>330</v>
      </c>
      <c r="K4287" s="3">
        <v>120</v>
      </c>
      <c r="L4287" s="3">
        <v>0</v>
      </c>
      <c r="M4287" s="4">
        <f>PI()*(K4287/2)^2/1000+PI()*(L4287/2)^2/1000</f>
        <v>11.309733552923255</v>
      </c>
      <c r="N4287" s="33">
        <v>1</v>
      </c>
      <c r="O4287" s="3">
        <v>1</v>
      </c>
      <c r="P4287" s="6">
        <v>6.8410000000000002</v>
      </c>
      <c r="Q4287" s="6">
        <v>13.275</v>
      </c>
      <c r="R4287" s="6">
        <v>12.974</v>
      </c>
      <c r="S4287" s="6">
        <v>0</v>
      </c>
      <c r="T4287" s="6">
        <f>R4287-S4287</f>
        <v>12.974</v>
      </c>
      <c r="U4287" s="6">
        <v>12.974</v>
      </c>
      <c r="V4287" s="6">
        <f>U4287-S4287</f>
        <v>12.974</v>
      </c>
      <c r="W4287" s="6">
        <f>100 - (1 - (((U4287-T4287)/U4287)+(S4287/T4287)))*100</f>
        <v>0</v>
      </c>
      <c r="X4287" s="13">
        <v>13.162000000000001</v>
      </c>
      <c r="Y4287" s="13">
        <f>(X4287-U4287)/U4287*100</f>
        <v>1.4490519500539587</v>
      </c>
      <c r="Z4287" s="14">
        <f>IF(W4287&gt;10,"NA",Y4287)</f>
        <v>1.4490519500539587</v>
      </c>
    </row>
    <row r="4288" spans="1:26" ht="19" x14ac:dyDescent="0.25">
      <c r="A4288" s="23">
        <v>4287</v>
      </c>
      <c r="B4288" s="5" t="s">
        <v>0</v>
      </c>
      <c r="C4288" s="3" t="s">
        <v>46</v>
      </c>
      <c r="D4288" s="3" t="s">
        <v>46</v>
      </c>
      <c r="E4288" s="3" t="s">
        <v>47</v>
      </c>
      <c r="F4288" s="3" t="s">
        <v>21</v>
      </c>
      <c r="G4288" s="3">
        <v>23</v>
      </c>
      <c r="H4288" s="3" t="s">
        <v>9</v>
      </c>
      <c r="I4288" s="3" t="s">
        <v>42</v>
      </c>
      <c r="J4288" s="3">
        <v>330</v>
      </c>
      <c r="K4288" s="3">
        <v>120</v>
      </c>
      <c r="L4288" s="3">
        <v>0</v>
      </c>
      <c r="M4288" s="4">
        <f>PI()*(K4288/2)^2/1000+PI()*(L4288/2)^2/1000</f>
        <v>11.309733552923255</v>
      </c>
      <c r="N4288" s="33">
        <v>1</v>
      </c>
      <c r="O4288" s="3">
        <v>2</v>
      </c>
      <c r="P4288" s="6">
        <v>4.8650000000000002</v>
      </c>
      <c r="Q4288" s="6">
        <v>8.8369999999999997</v>
      </c>
      <c r="R4288" s="6">
        <v>8.5980000000000008</v>
      </c>
      <c r="S4288" s="6">
        <v>0</v>
      </c>
      <c r="T4288" s="6">
        <f>R4288-S4288</f>
        <v>8.5980000000000008</v>
      </c>
      <c r="U4288" s="6">
        <v>8.5980000000000008</v>
      </c>
      <c r="V4288" s="6">
        <f>U4288-S4288</f>
        <v>8.5980000000000008</v>
      </c>
      <c r="W4288" s="6">
        <f>100 - (1 - (((U4288-T4288)/U4288)+(S4288/T4288)))*100</f>
        <v>0</v>
      </c>
      <c r="X4288" s="13">
        <v>8.5980000000000008</v>
      </c>
      <c r="Y4288" s="13">
        <f>(X4288-U4288)/U4288*100</f>
        <v>0</v>
      </c>
      <c r="Z4288" s="14">
        <f>IF(W4288&gt;10,"NA",Y4288)</f>
        <v>0</v>
      </c>
    </row>
    <row r="4289" spans="1:26" ht="19" x14ac:dyDescent="0.25">
      <c r="A4289" s="23">
        <v>4288</v>
      </c>
      <c r="B4289" s="5" t="s">
        <v>0</v>
      </c>
      <c r="C4289" s="3" t="s">
        <v>46</v>
      </c>
      <c r="D4289" s="3" t="s">
        <v>46</v>
      </c>
      <c r="E4289" s="3" t="s">
        <v>47</v>
      </c>
      <c r="F4289" s="3" t="s">
        <v>21</v>
      </c>
      <c r="G4289" s="3">
        <v>23</v>
      </c>
      <c r="H4289" s="3" t="s">
        <v>9</v>
      </c>
      <c r="I4289" s="3" t="s">
        <v>42</v>
      </c>
      <c r="J4289" s="3">
        <v>330</v>
      </c>
      <c r="K4289" s="3">
        <v>120</v>
      </c>
      <c r="L4289" s="3">
        <v>0</v>
      </c>
      <c r="M4289" s="4">
        <f>PI()*(K4289/2)^2/1000+PI()*(L4289/2)^2/1000</f>
        <v>11.309733552923255</v>
      </c>
      <c r="N4289" s="33">
        <v>1</v>
      </c>
      <c r="O4289" s="3">
        <v>3</v>
      </c>
      <c r="P4289" s="6">
        <v>7.5609999999999999</v>
      </c>
      <c r="Q4289" s="6">
        <v>21.754999999999999</v>
      </c>
      <c r="R4289" s="6">
        <v>21.306999999999999</v>
      </c>
      <c r="S4289" s="6">
        <v>0</v>
      </c>
      <c r="T4289" s="6">
        <f>R4289-S4289</f>
        <v>21.306999999999999</v>
      </c>
      <c r="U4289" s="6">
        <v>21.306999999999999</v>
      </c>
      <c r="V4289" s="6">
        <f>U4289-S4289</f>
        <v>21.306999999999999</v>
      </c>
      <c r="W4289" s="6">
        <f>100 - (1 - (((U4289-T4289)/U4289)+(S4289/T4289)))*100</f>
        <v>0</v>
      </c>
      <c r="X4289" s="13">
        <v>21.396999999999998</v>
      </c>
      <c r="Y4289" s="13">
        <f>(X4289-U4289)/U4289*100</f>
        <v>0.42239639555075731</v>
      </c>
      <c r="Z4289" s="14">
        <f>IF(W4289&gt;10,"NA",Y4289)</f>
        <v>0.42239639555075731</v>
      </c>
    </row>
    <row r="4290" spans="1:26" ht="19" x14ac:dyDescent="0.25">
      <c r="A4290" s="23">
        <v>4289</v>
      </c>
      <c r="B4290" s="5" t="s">
        <v>0</v>
      </c>
      <c r="C4290" s="3" t="s">
        <v>46</v>
      </c>
      <c r="D4290" s="3" t="s">
        <v>46</v>
      </c>
      <c r="E4290" s="3" t="s">
        <v>47</v>
      </c>
      <c r="F4290" s="3" t="s">
        <v>21</v>
      </c>
      <c r="G4290" s="3">
        <v>23</v>
      </c>
      <c r="H4290" s="3" t="s">
        <v>9</v>
      </c>
      <c r="I4290" s="3" t="s">
        <v>42</v>
      </c>
      <c r="J4290" s="3">
        <v>330</v>
      </c>
      <c r="K4290" s="3">
        <v>120</v>
      </c>
      <c r="L4290" s="3">
        <v>0</v>
      </c>
      <c r="M4290" s="4">
        <f>PI()*(K4290/2)^2/1000+PI()*(L4290/2)^2/1000</f>
        <v>11.309733552923255</v>
      </c>
      <c r="N4290" s="33">
        <v>1</v>
      </c>
      <c r="O4290" s="3">
        <v>4</v>
      </c>
      <c r="P4290" s="6">
        <v>4.8559999999999999</v>
      </c>
      <c r="Q4290" s="6">
        <v>6.9390000000000001</v>
      </c>
      <c r="R4290" s="6">
        <v>6.7350000000000003</v>
      </c>
      <c r="S4290" s="6">
        <v>0</v>
      </c>
      <c r="T4290" s="6">
        <f>R4290-S4290</f>
        <v>6.7350000000000003</v>
      </c>
      <c r="U4290" s="6">
        <v>8.7889999999999997</v>
      </c>
      <c r="V4290" s="6">
        <f>U4290-S4290</f>
        <v>8.7889999999999997</v>
      </c>
      <c r="W4290" s="6">
        <f>100 - (1 - (((U4290-T4290)/U4290)+(S4290/T4290)))*100</f>
        <v>23.37012174308795</v>
      </c>
      <c r="X4290" s="13">
        <v>8.8260000000000005</v>
      </c>
      <c r="Y4290" s="13">
        <f>(X4290-U4290)/U4290*100</f>
        <v>0.42098077141882817</v>
      </c>
      <c r="Z4290" s="14" t="str">
        <f>IF(W4290&gt;10,"NA",Y4290)</f>
        <v>NA</v>
      </c>
    </row>
    <row r="4291" spans="1:26" ht="19" x14ac:dyDescent="0.25">
      <c r="A4291" s="23">
        <v>4290</v>
      </c>
      <c r="B4291" s="5" t="s">
        <v>0</v>
      </c>
      <c r="C4291" s="3" t="s">
        <v>46</v>
      </c>
      <c r="D4291" s="3" t="s">
        <v>46</v>
      </c>
      <c r="E4291" s="3" t="s">
        <v>47</v>
      </c>
      <c r="F4291" s="3" t="s">
        <v>21</v>
      </c>
      <c r="G4291" s="3">
        <v>23</v>
      </c>
      <c r="H4291" s="3" t="s">
        <v>9</v>
      </c>
      <c r="I4291" s="3" t="s">
        <v>42</v>
      </c>
      <c r="J4291" s="3">
        <v>330</v>
      </c>
      <c r="K4291" s="3">
        <v>120</v>
      </c>
      <c r="L4291" s="3">
        <v>0</v>
      </c>
      <c r="M4291" s="4">
        <f>PI()*(K4291/2)^2/1000+PI()*(L4291/2)^2/1000</f>
        <v>11.309733552923255</v>
      </c>
      <c r="N4291" s="33">
        <v>1</v>
      </c>
      <c r="O4291" s="3">
        <v>5</v>
      </c>
      <c r="P4291" s="6">
        <v>6.2510000000000003</v>
      </c>
      <c r="Q4291" s="6">
        <v>14.311999999999999</v>
      </c>
      <c r="R4291" s="6">
        <v>13.978999999999999</v>
      </c>
      <c r="S4291" s="6">
        <v>0</v>
      </c>
      <c r="T4291" s="6">
        <f>R4291-S4291</f>
        <v>13.978999999999999</v>
      </c>
      <c r="U4291" s="6">
        <v>14</v>
      </c>
      <c r="V4291" s="6">
        <f>U4291-S4291</f>
        <v>14</v>
      </c>
      <c r="W4291" s="6">
        <f>100 - (1 - (((U4291-T4291)/U4291)+(S4291/T4291)))*100</f>
        <v>0.15000000000000568</v>
      </c>
      <c r="X4291" s="13">
        <v>14.26</v>
      </c>
      <c r="Y4291" s="13">
        <f>(X4291-U4291)/U4291*100</f>
        <v>1.8571428571428554</v>
      </c>
      <c r="Z4291" s="14">
        <f>IF(W4291&gt;10,"NA",Y4291)</f>
        <v>1.8571428571428554</v>
      </c>
    </row>
    <row r="4292" spans="1:26" ht="19" x14ac:dyDescent="0.25">
      <c r="A4292" s="23">
        <v>4291</v>
      </c>
      <c r="B4292" s="5" t="s">
        <v>0</v>
      </c>
      <c r="C4292" s="3" t="s">
        <v>46</v>
      </c>
      <c r="D4292" s="3" t="s">
        <v>46</v>
      </c>
      <c r="E4292" s="3" t="s">
        <v>47</v>
      </c>
      <c r="F4292" s="3" t="s">
        <v>21</v>
      </c>
      <c r="G4292" s="3">
        <v>23</v>
      </c>
      <c r="H4292" s="3" t="s">
        <v>9</v>
      </c>
      <c r="I4292" s="3" t="s">
        <v>42</v>
      </c>
      <c r="J4292" s="3">
        <v>330</v>
      </c>
      <c r="K4292" s="3">
        <v>120</v>
      </c>
      <c r="L4292" s="3">
        <v>0</v>
      </c>
      <c r="M4292" s="4">
        <f>PI()*(K4292/2)^2/1000+PI()*(L4292/2)^2/1000</f>
        <v>11.309733552923255</v>
      </c>
      <c r="N4292" s="33">
        <v>1</v>
      </c>
      <c r="O4292" s="3">
        <v>6</v>
      </c>
      <c r="P4292" s="6">
        <v>6.9390000000000001</v>
      </c>
      <c r="Q4292" s="6">
        <v>15.288</v>
      </c>
      <c r="R4292" s="6">
        <v>14.903</v>
      </c>
      <c r="S4292" s="6">
        <v>0</v>
      </c>
      <c r="T4292" s="6">
        <f>R4292-S4292</f>
        <v>14.903</v>
      </c>
      <c r="U4292" s="6">
        <v>17.841999999999999</v>
      </c>
      <c r="V4292" s="6">
        <f>U4292-S4292</f>
        <v>17.841999999999999</v>
      </c>
      <c r="W4292" s="6">
        <f>100 - (1 - (((U4292-T4292)/U4292)+(S4292/T4292)))*100</f>
        <v>16.472368568546131</v>
      </c>
      <c r="X4292" s="13">
        <v>17.87</v>
      </c>
      <c r="Y4292" s="13">
        <f>(X4292-U4292)/U4292*100</f>
        <v>0.15693307925121761</v>
      </c>
      <c r="Z4292" s="14" t="str">
        <f>IF(W4292&gt;10,"NA",Y4292)</f>
        <v>NA</v>
      </c>
    </row>
    <row r="4293" spans="1:26" ht="19" x14ac:dyDescent="0.25">
      <c r="A4293" s="23">
        <v>4292</v>
      </c>
      <c r="B4293" s="5" t="s">
        <v>0</v>
      </c>
      <c r="C4293" s="3" t="s">
        <v>46</v>
      </c>
      <c r="D4293" s="3" t="s">
        <v>46</v>
      </c>
      <c r="E4293" s="3" t="s">
        <v>47</v>
      </c>
      <c r="F4293" s="3" t="s">
        <v>21</v>
      </c>
      <c r="G4293" s="3">
        <v>23</v>
      </c>
      <c r="H4293" s="3" t="s">
        <v>9</v>
      </c>
      <c r="I4293" s="3" t="s">
        <v>42</v>
      </c>
      <c r="J4293" s="3">
        <v>330</v>
      </c>
      <c r="K4293" s="3">
        <v>120</v>
      </c>
      <c r="L4293" s="3">
        <v>0</v>
      </c>
      <c r="M4293" s="4">
        <f>PI()*(K4293/2)^2/1000+PI()*(L4293/2)^2/1000</f>
        <v>11.309733552923255</v>
      </c>
      <c r="N4293" s="33">
        <v>1</v>
      </c>
      <c r="O4293" s="3">
        <v>7</v>
      </c>
      <c r="P4293" s="6">
        <v>7.258</v>
      </c>
      <c r="Q4293" s="6">
        <v>17.925000000000001</v>
      </c>
      <c r="R4293" s="6">
        <v>17.495999999999999</v>
      </c>
      <c r="S4293" s="6">
        <v>0</v>
      </c>
      <c r="T4293" s="6">
        <f>R4293-S4293</f>
        <v>17.495999999999999</v>
      </c>
      <c r="U4293" s="6">
        <v>17.495999999999999</v>
      </c>
      <c r="V4293" s="6">
        <f>U4293-S4293</f>
        <v>17.495999999999999</v>
      </c>
      <c r="W4293" s="6">
        <f>100 - (1 - (((U4293-T4293)/U4293)+(S4293/T4293)))*100</f>
        <v>0</v>
      </c>
      <c r="X4293" s="13">
        <v>17.64</v>
      </c>
      <c r="Y4293" s="13">
        <f>(X4293-U4293)/U4293*100</f>
        <v>0.82304526748972295</v>
      </c>
      <c r="Z4293" s="14">
        <f>IF(W4293&gt;10,"NA",Y4293)</f>
        <v>0.82304526748972295</v>
      </c>
    </row>
    <row r="4294" spans="1:26" ht="19" x14ac:dyDescent="0.25">
      <c r="A4294" s="23">
        <v>4293</v>
      </c>
      <c r="B4294" s="5" t="s">
        <v>0</v>
      </c>
      <c r="C4294" s="3" t="s">
        <v>46</v>
      </c>
      <c r="D4294" s="3" t="s">
        <v>46</v>
      </c>
      <c r="E4294" s="3" t="s">
        <v>47</v>
      </c>
      <c r="F4294" s="3" t="s">
        <v>21</v>
      </c>
      <c r="G4294" s="3">
        <v>23</v>
      </c>
      <c r="H4294" s="3" t="s">
        <v>9</v>
      </c>
      <c r="I4294" s="3" t="s">
        <v>42</v>
      </c>
      <c r="J4294" s="3">
        <v>330</v>
      </c>
      <c r="K4294" s="3">
        <v>120</v>
      </c>
      <c r="L4294" s="3">
        <v>0</v>
      </c>
      <c r="M4294" s="4">
        <f>PI()*(K4294/2)^2/1000+PI()*(L4294/2)^2/1000</f>
        <v>11.309733552923255</v>
      </c>
      <c r="N4294" s="33">
        <v>1</v>
      </c>
      <c r="O4294" s="3">
        <v>8</v>
      </c>
      <c r="P4294" s="6">
        <v>6.931</v>
      </c>
      <c r="Q4294" s="6">
        <v>17.693000000000001</v>
      </c>
      <c r="R4294" s="6">
        <v>17.399000000000001</v>
      </c>
      <c r="S4294" s="6">
        <v>0</v>
      </c>
      <c r="T4294" s="6">
        <f>R4294-S4294</f>
        <v>17.399000000000001</v>
      </c>
      <c r="U4294" s="6">
        <v>17.399000000000001</v>
      </c>
      <c r="V4294" s="6">
        <f>U4294-S4294</f>
        <v>17.399000000000001</v>
      </c>
      <c r="W4294" s="6">
        <f>100 - (1 - (((U4294-T4294)/U4294)+(S4294/T4294)))*100</f>
        <v>0</v>
      </c>
      <c r="X4294" s="13">
        <v>17.486000000000001</v>
      </c>
      <c r="Y4294" s="13">
        <f>(X4294-U4294)/U4294*100</f>
        <v>0.50002873728375052</v>
      </c>
      <c r="Z4294" s="14">
        <f>IF(W4294&gt;10,"NA",Y4294)</f>
        <v>0.50002873728375052</v>
      </c>
    </row>
    <row r="4295" spans="1:26" ht="19" x14ac:dyDescent="0.25">
      <c r="A4295" s="23">
        <v>4294</v>
      </c>
      <c r="B4295" s="5" t="s">
        <v>0</v>
      </c>
      <c r="C4295" s="3" t="s">
        <v>46</v>
      </c>
      <c r="D4295" s="3" t="s">
        <v>46</v>
      </c>
      <c r="E4295" s="3" t="s">
        <v>47</v>
      </c>
      <c r="F4295" s="3" t="s">
        <v>21</v>
      </c>
      <c r="G4295" s="3">
        <v>23</v>
      </c>
      <c r="H4295" s="3" t="s">
        <v>9</v>
      </c>
      <c r="I4295" s="3" t="s">
        <v>42</v>
      </c>
      <c r="J4295" s="3">
        <v>330</v>
      </c>
      <c r="K4295" s="3">
        <v>120</v>
      </c>
      <c r="L4295" s="3">
        <v>0</v>
      </c>
      <c r="M4295" s="4">
        <f>PI()*(K4295/2)^2/1000+PI()*(L4295/2)^2/1000</f>
        <v>11.309733552923255</v>
      </c>
      <c r="N4295" s="33">
        <v>1</v>
      </c>
      <c r="O4295" s="3">
        <v>9</v>
      </c>
      <c r="P4295" s="6">
        <v>7.5529999999999999</v>
      </c>
      <c r="Q4295" s="6">
        <v>17.459</v>
      </c>
      <c r="R4295" s="6">
        <v>17.091999999999999</v>
      </c>
      <c r="S4295" s="6">
        <v>0</v>
      </c>
      <c r="T4295" s="6">
        <f>R4295-S4295</f>
        <v>17.091999999999999</v>
      </c>
      <c r="U4295" s="6">
        <v>18.86</v>
      </c>
      <c r="V4295" s="6">
        <f>U4295-S4295</f>
        <v>18.86</v>
      </c>
      <c r="W4295" s="6">
        <f>100 - (1 - (((U4295-T4295)/U4295)+(S4295/T4295)))*100</f>
        <v>9.374337221633084</v>
      </c>
      <c r="X4295" s="13">
        <v>18.872</v>
      </c>
      <c r="Y4295" s="13">
        <f>(X4295-U4295)/U4295*100</f>
        <v>6.3626723223756385E-2</v>
      </c>
      <c r="Z4295" s="14">
        <f>IF(W4295&gt;10,"NA",Y4295)</f>
        <v>6.3626723223756385E-2</v>
      </c>
    </row>
    <row r="4296" spans="1:26" ht="19" x14ac:dyDescent="0.25">
      <c r="A4296" s="23">
        <v>4295</v>
      </c>
      <c r="B4296" s="5" t="s">
        <v>0</v>
      </c>
      <c r="C4296" s="3" t="s">
        <v>46</v>
      </c>
      <c r="D4296" s="3" t="s">
        <v>46</v>
      </c>
      <c r="E4296" s="3" t="s">
        <v>47</v>
      </c>
      <c r="F4296" s="3" t="s">
        <v>21</v>
      </c>
      <c r="G4296" s="3">
        <v>23</v>
      </c>
      <c r="H4296" s="3" t="s">
        <v>9</v>
      </c>
      <c r="I4296" s="3" t="s">
        <v>42</v>
      </c>
      <c r="J4296" s="3">
        <v>330</v>
      </c>
      <c r="K4296" s="3">
        <v>120</v>
      </c>
      <c r="L4296" s="3">
        <v>0</v>
      </c>
      <c r="M4296" s="4">
        <f>PI()*(K4296/2)^2/1000+PI()*(L4296/2)^2/1000</f>
        <v>11.309733552923255</v>
      </c>
      <c r="N4296" s="33">
        <v>1</v>
      </c>
      <c r="O4296" s="3">
        <v>10</v>
      </c>
      <c r="P4296" s="6">
        <v>7.2370000000000001</v>
      </c>
      <c r="Q4296" s="6">
        <v>17.001000000000001</v>
      </c>
      <c r="R4296" s="6">
        <v>16.626999999999999</v>
      </c>
      <c r="S4296" s="6">
        <v>0</v>
      </c>
      <c r="T4296" s="6">
        <f>R4296-S4296</f>
        <v>16.626999999999999</v>
      </c>
      <c r="U4296" s="6">
        <v>16.626999999999999</v>
      </c>
      <c r="V4296" s="6">
        <f>U4296-S4296</f>
        <v>16.626999999999999</v>
      </c>
      <c r="W4296" s="6">
        <f>100 - (1 - (((U4296-T4296)/U4296)+(S4296/T4296)))*100</f>
        <v>0</v>
      </c>
      <c r="X4296" s="13">
        <v>16.675000000000001</v>
      </c>
      <c r="Y4296" s="13">
        <f>(X4296-U4296)/U4296*100</f>
        <v>0.28868707523907994</v>
      </c>
      <c r="Z4296" s="14">
        <f>IF(W4296&gt;10,"NA",Y4296)</f>
        <v>0.28868707523907994</v>
      </c>
    </row>
    <row r="4297" spans="1:26" ht="19" x14ac:dyDescent="0.25">
      <c r="A4297" s="23">
        <v>4296</v>
      </c>
      <c r="B4297" s="5" t="s">
        <v>0</v>
      </c>
      <c r="C4297" s="3" t="s">
        <v>46</v>
      </c>
      <c r="D4297" s="3" t="s">
        <v>46</v>
      </c>
      <c r="E4297" s="3" t="s">
        <v>47</v>
      </c>
      <c r="F4297" s="3" t="s">
        <v>21</v>
      </c>
      <c r="G4297" s="3">
        <v>23</v>
      </c>
      <c r="H4297" s="3" t="s">
        <v>17</v>
      </c>
      <c r="I4297" s="3" t="s">
        <v>42</v>
      </c>
      <c r="J4297" s="3">
        <v>330</v>
      </c>
      <c r="K4297" s="3">
        <v>120</v>
      </c>
      <c r="L4297" s="3">
        <v>0</v>
      </c>
      <c r="M4297" s="4">
        <f>PI()*(K4297/2)^2/1000+PI()*(L4297/2)^2/1000</f>
        <v>11.309733552923255</v>
      </c>
      <c r="N4297" s="33">
        <v>1</v>
      </c>
      <c r="O4297" s="3">
        <v>1</v>
      </c>
      <c r="P4297" s="6">
        <v>7.0579999999999998</v>
      </c>
      <c r="Q4297" s="6">
        <v>17.402999999999999</v>
      </c>
      <c r="R4297" s="6">
        <v>17.038</v>
      </c>
      <c r="S4297" s="6">
        <v>0</v>
      </c>
      <c r="T4297" s="6">
        <f>R4297-S4297</f>
        <v>17.038</v>
      </c>
      <c r="U4297" s="6">
        <v>17.263000000000002</v>
      </c>
      <c r="V4297" s="6">
        <f>U4297-S4297</f>
        <v>17.263000000000002</v>
      </c>
      <c r="W4297" s="6">
        <f>100 - (1 - (((U4297-T4297)/U4297)+(S4297/T4297)))*100</f>
        <v>1.3033655795632342</v>
      </c>
      <c r="X4297" s="13">
        <f>V4297</f>
        <v>17.263000000000002</v>
      </c>
      <c r="Y4297" s="13">
        <f>(X4297-U4297)/U4297*100</f>
        <v>0</v>
      </c>
      <c r="Z4297" s="14">
        <f>IF(W4297&gt;10,"NA",Y4297)</f>
        <v>0</v>
      </c>
    </row>
    <row r="4298" spans="1:26" ht="19" x14ac:dyDescent="0.25">
      <c r="A4298" s="23">
        <v>4297</v>
      </c>
      <c r="B4298" s="5" t="s">
        <v>0</v>
      </c>
      <c r="C4298" s="3" t="s">
        <v>46</v>
      </c>
      <c r="D4298" s="3" t="s">
        <v>46</v>
      </c>
      <c r="E4298" s="3" t="s">
        <v>47</v>
      </c>
      <c r="F4298" s="3" t="s">
        <v>21</v>
      </c>
      <c r="G4298" s="3">
        <v>23</v>
      </c>
      <c r="H4298" s="3" t="s">
        <v>17</v>
      </c>
      <c r="I4298" s="3" t="s">
        <v>42</v>
      </c>
      <c r="J4298" s="3">
        <v>330</v>
      </c>
      <c r="K4298" s="3">
        <v>120</v>
      </c>
      <c r="L4298" s="3">
        <v>0</v>
      </c>
      <c r="M4298" s="4">
        <f>PI()*(K4298/2)^2/1000+PI()*(L4298/2)^2/1000</f>
        <v>11.309733552923255</v>
      </c>
      <c r="N4298" s="33">
        <v>1</v>
      </c>
      <c r="O4298" s="3">
        <v>2</v>
      </c>
      <c r="P4298" s="6">
        <v>6.5869999999999997</v>
      </c>
      <c r="Q4298" s="6">
        <v>11.467000000000001</v>
      </c>
      <c r="R4298" s="6">
        <v>11.114000000000001</v>
      </c>
      <c r="S4298" s="6">
        <v>0</v>
      </c>
      <c r="T4298" s="6">
        <f>R4298-S4298</f>
        <v>11.114000000000001</v>
      </c>
      <c r="U4298" s="6">
        <v>11.114000000000001</v>
      </c>
      <c r="V4298" s="6">
        <f>U4298-S4298</f>
        <v>11.114000000000001</v>
      </c>
      <c r="W4298" s="6">
        <f>100 - (1 - (((U4298-T4298)/U4298)+(S4298/T4298)))*100</f>
        <v>0</v>
      </c>
      <c r="X4298" s="13">
        <f>V4298</f>
        <v>11.114000000000001</v>
      </c>
      <c r="Y4298" s="13">
        <f>(X4298-U4298)/U4298*100</f>
        <v>0</v>
      </c>
      <c r="Z4298" s="14">
        <f>IF(W4298&gt;10,"NA",Y4298)</f>
        <v>0</v>
      </c>
    </row>
    <row r="4299" spans="1:26" ht="19" x14ac:dyDescent="0.25">
      <c r="A4299" s="23">
        <v>4298</v>
      </c>
      <c r="B4299" s="5" t="s">
        <v>0</v>
      </c>
      <c r="C4299" s="3" t="s">
        <v>46</v>
      </c>
      <c r="D4299" s="3" t="s">
        <v>46</v>
      </c>
      <c r="E4299" s="3" t="s">
        <v>47</v>
      </c>
      <c r="F4299" s="3" t="s">
        <v>21</v>
      </c>
      <c r="G4299" s="3">
        <v>23</v>
      </c>
      <c r="H4299" s="3" t="s">
        <v>17</v>
      </c>
      <c r="I4299" s="3" t="s">
        <v>42</v>
      </c>
      <c r="J4299" s="3">
        <v>330</v>
      </c>
      <c r="K4299" s="3">
        <v>120</v>
      </c>
      <c r="L4299" s="3">
        <v>0</v>
      </c>
      <c r="M4299" s="4">
        <f>PI()*(K4299/2)^2/1000+PI()*(L4299/2)^2/1000</f>
        <v>11.309733552923255</v>
      </c>
      <c r="N4299" s="33">
        <v>1</v>
      </c>
      <c r="O4299" s="3">
        <v>3</v>
      </c>
      <c r="P4299" s="6">
        <v>7.9160000000000004</v>
      </c>
      <c r="Q4299" s="6">
        <v>18.978999999999999</v>
      </c>
      <c r="R4299" s="6">
        <v>18.658000000000001</v>
      </c>
      <c r="S4299" s="6">
        <v>0</v>
      </c>
      <c r="T4299" s="6">
        <f>R4299-S4299</f>
        <v>18.658000000000001</v>
      </c>
      <c r="U4299" s="6">
        <v>18.658000000000001</v>
      </c>
      <c r="V4299" s="6">
        <f>U4299-S4299</f>
        <v>18.658000000000001</v>
      </c>
      <c r="W4299" s="6">
        <f>100 - (1 - (((U4299-T4299)/U4299)+(S4299/T4299)))*100</f>
        <v>0</v>
      </c>
      <c r="X4299" s="13">
        <f>V4299</f>
        <v>18.658000000000001</v>
      </c>
      <c r="Y4299" s="13">
        <f>(X4299-U4299)/U4299*100</f>
        <v>0</v>
      </c>
      <c r="Z4299" s="14">
        <f>IF(W4299&gt;10,"NA",Y4299)</f>
        <v>0</v>
      </c>
    </row>
    <row r="4300" spans="1:26" ht="19" x14ac:dyDescent="0.25">
      <c r="A4300" s="23">
        <v>4299</v>
      </c>
      <c r="B4300" s="5" t="s">
        <v>0</v>
      </c>
      <c r="C4300" s="3" t="s">
        <v>46</v>
      </c>
      <c r="D4300" s="3" t="s">
        <v>46</v>
      </c>
      <c r="E4300" s="3" t="s">
        <v>47</v>
      </c>
      <c r="F4300" s="3" t="s">
        <v>21</v>
      </c>
      <c r="G4300" s="3">
        <v>23</v>
      </c>
      <c r="H4300" s="3" t="s">
        <v>17</v>
      </c>
      <c r="I4300" s="3" t="s">
        <v>42</v>
      </c>
      <c r="J4300" s="3">
        <v>330</v>
      </c>
      <c r="K4300" s="3">
        <v>120</v>
      </c>
      <c r="L4300" s="3">
        <v>0</v>
      </c>
      <c r="M4300" s="4">
        <f>PI()*(K4300/2)^2/1000+PI()*(L4300/2)^2/1000</f>
        <v>11.309733552923255</v>
      </c>
      <c r="N4300" s="33">
        <v>1</v>
      </c>
      <c r="O4300" s="3">
        <v>4</v>
      </c>
      <c r="P4300" s="6">
        <v>7.02</v>
      </c>
      <c r="Q4300" s="6">
        <v>18.131</v>
      </c>
      <c r="R4300" s="6">
        <v>17.736999999999998</v>
      </c>
      <c r="S4300" s="6">
        <v>0</v>
      </c>
      <c r="T4300" s="6">
        <f>R4300-S4300</f>
        <v>17.736999999999998</v>
      </c>
      <c r="U4300" s="6">
        <v>17.841999999999999</v>
      </c>
      <c r="V4300" s="6">
        <f>U4300-S4300</f>
        <v>17.841999999999999</v>
      </c>
      <c r="W4300" s="6">
        <f>100 - (1 - (((U4300-T4300)/U4300)+(S4300/T4300)))*100</f>
        <v>0.58849904719203039</v>
      </c>
      <c r="X4300" s="13">
        <f>V4300</f>
        <v>17.841999999999999</v>
      </c>
      <c r="Y4300" s="13">
        <f>(X4300-U4300)/U4300*100</f>
        <v>0</v>
      </c>
      <c r="Z4300" s="14">
        <f>IF(W4300&gt;10,"NA",Y4300)</f>
        <v>0</v>
      </c>
    </row>
    <row r="4301" spans="1:26" ht="19" x14ac:dyDescent="0.25">
      <c r="A4301" s="23">
        <v>4300</v>
      </c>
      <c r="B4301" s="5" t="s">
        <v>0</v>
      </c>
      <c r="C4301" s="3" t="s">
        <v>46</v>
      </c>
      <c r="D4301" s="3" t="s">
        <v>46</v>
      </c>
      <c r="E4301" s="3" t="s">
        <v>47</v>
      </c>
      <c r="F4301" s="3" t="s">
        <v>21</v>
      </c>
      <c r="G4301" s="3">
        <v>23</v>
      </c>
      <c r="H4301" s="3" t="s">
        <v>17</v>
      </c>
      <c r="I4301" s="3" t="s">
        <v>42</v>
      </c>
      <c r="J4301" s="3">
        <v>330</v>
      </c>
      <c r="K4301" s="3">
        <v>120</v>
      </c>
      <c r="L4301" s="3">
        <v>0</v>
      </c>
      <c r="M4301" s="4">
        <f>PI()*(K4301/2)^2/1000+PI()*(L4301/2)^2/1000</f>
        <v>11.309733552923255</v>
      </c>
      <c r="N4301" s="33">
        <v>1</v>
      </c>
      <c r="O4301" s="3">
        <v>5</v>
      </c>
      <c r="P4301" s="6">
        <v>6.0780000000000003</v>
      </c>
      <c r="Q4301" s="6">
        <v>13.193</v>
      </c>
      <c r="R4301" s="6">
        <v>13.032999999999999</v>
      </c>
      <c r="S4301" s="6">
        <v>0</v>
      </c>
      <c r="T4301" s="6">
        <f>R4301-S4301</f>
        <v>13.032999999999999</v>
      </c>
      <c r="U4301" s="6">
        <v>13.260999999999999</v>
      </c>
      <c r="V4301" s="6">
        <f>U4301-S4301</f>
        <v>13.260999999999999</v>
      </c>
      <c r="W4301" s="6">
        <f>100 - (1 - (((U4301-T4301)/U4301)+(S4301/T4301)))*100</f>
        <v>1.7193273508785154</v>
      </c>
      <c r="X4301" s="13">
        <f>V4301</f>
        <v>13.260999999999999</v>
      </c>
      <c r="Y4301" s="13">
        <f>(X4301-U4301)/U4301*100</f>
        <v>0</v>
      </c>
      <c r="Z4301" s="14">
        <f>IF(W4301&gt;10,"NA",Y4301)</f>
        <v>0</v>
      </c>
    </row>
    <row r="4302" spans="1:26" ht="19" x14ac:dyDescent="0.25">
      <c r="A4302" s="23">
        <v>4301</v>
      </c>
      <c r="B4302" s="5" t="s">
        <v>0</v>
      </c>
      <c r="C4302" s="3" t="s">
        <v>46</v>
      </c>
      <c r="D4302" s="3" t="s">
        <v>46</v>
      </c>
      <c r="E4302" s="3" t="s">
        <v>47</v>
      </c>
      <c r="F4302" s="3" t="s">
        <v>21</v>
      </c>
      <c r="G4302" s="3">
        <v>23</v>
      </c>
      <c r="H4302" s="3" t="s">
        <v>17</v>
      </c>
      <c r="I4302" s="3" t="s">
        <v>42</v>
      </c>
      <c r="J4302" s="3">
        <v>330</v>
      </c>
      <c r="K4302" s="3">
        <v>120</v>
      </c>
      <c r="L4302" s="3">
        <v>0</v>
      </c>
      <c r="M4302" s="4">
        <f>PI()*(K4302/2)^2/1000+PI()*(L4302/2)^2/1000</f>
        <v>11.309733552923255</v>
      </c>
      <c r="N4302" s="33">
        <v>1</v>
      </c>
      <c r="O4302" s="3">
        <v>6</v>
      </c>
      <c r="P4302" s="6">
        <v>7.319</v>
      </c>
      <c r="Q4302" s="6">
        <v>18.82</v>
      </c>
      <c r="R4302" s="6">
        <v>18.475000000000001</v>
      </c>
      <c r="S4302" s="6">
        <v>0</v>
      </c>
      <c r="T4302" s="6">
        <f>R4302-S4302</f>
        <v>18.475000000000001</v>
      </c>
      <c r="U4302" s="6">
        <v>18.475000000000001</v>
      </c>
      <c r="V4302" s="6">
        <f>U4302-S4302</f>
        <v>18.475000000000001</v>
      </c>
      <c r="W4302" s="6">
        <f>100 - (1 - (((U4302-T4302)/U4302)+(S4302/T4302)))*100</f>
        <v>0</v>
      </c>
      <c r="X4302" s="13">
        <f>V4302</f>
        <v>18.475000000000001</v>
      </c>
      <c r="Y4302" s="13">
        <f>(X4302-U4302)/U4302*100</f>
        <v>0</v>
      </c>
      <c r="Z4302" s="14">
        <f>IF(W4302&gt;10,"NA",Y4302)</f>
        <v>0</v>
      </c>
    </row>
    <row r="4303" spans="1:26" ht="19" x14ac:dyDescent="0.25">
      <c r="A4303" s="23">
        <v>4302</v>
      </c>
      <c r="B4303" s="5" t="s">
        <v>0</v>
      </c>
      <c r="C4303" s="3" t="s">
        <v>46</v>
      </c>
      <c r="D4303" s="3" t="s">
        <v>46</v>
      </c>
      <c r="E4303" s="3" t="s">
        <v>47</v>
      </c>
      <c r="F4303" s="3" t="s">
        <v>21</v>
      </c>
      <c r="G4303" s="3">
        <v>23</v>
      </c>
      <c r="H4303" s="3" t="s">
        <v>17</v>
      </c>
      <c r="I4303" s="3" t="s">
        <v>42</v>
      </c>
      <c r="J4303" s="3">
        <v>330</v>
      </c>
      <c r="K4303" s="3">
        <v>120</v>
      </c>
      <c r="L4303" s="3">
        <v>0</v>
      </c>
      <c r="M4303" s="4">
        <f>PI()*(K4303/2)^2/1000+PI()*(L4303/2)^2/1000</f>
        <v>11.309733552923255</v>
      </c>
      <c r="N4303" s="33">
        <v>1</v>
      </c>
      <c r="O4303" s="3">
        <v>7</v>
      </c>
      <c r="P4303" s="6">
        <v>7.19</v>
      </c>
      <c r="Q4303" s="6">
        <v>16.212</v>
      </c>
      <c r="R4303" s="6">
        <v>15.898</v>
      </c>
      <c r="S4303" s="6">
        <v>0</v>
      </c>
      <c r="T4303" s="6">
        <f>R4303-S4303</f>
        <v>15.898</v>
      </c>
      <c r="U4303" s="6">
        <v>15.898</v>
      </c>
      <c r="V4303" s="6">
        <f>U4303-S4303</f>
        <v>15.898</v>
      </c>
      <c r="W4303" s="6">
        <f>100 - (1 - (((U4303-T4303)/U4303)+(S4303/T4303)))*100</f>
        <v>0</v>
      </c>
      <c r="X4303" s="13">
        <f>V4303</f>
        <v>15.898</v>
      </c>
      <c r="Y4303" s="13">
        <f>(X4303-U4303)/U4303*100</f>
        <v>0</v>
      </c>
      <c r="Z4303" s="14">
        <f>IF(W4303&gt;10,"NA",Y4303)</f>
        <v>0</v>
      </c>
    </row>
    <row r="4304" spans="1:26" ht="19" x14ac:dyDescent="0.25">
      <c r="A4304" s="23">
        <v>4303</v>
      </c>
      <c r="B4304" s="5" t="s">
        <v>0</v>
      </c>
      <c r="C4304" s="3" t="s">
        <v>46</v>
      </c>
      <c r="D4304" s="3" t="s">
        <v>46</v>
      </c>
      <c r="E4304" s="3" t="s">
        <v>47</v>
      </c>
      <c r="F4304" s="3" t="s">
        <v>21</v>
      </c>
      <c r="G4304" s="3">
        <v>24</v>
      </c>
      <c r="H4304" s="3" t="s">
        <v>9</v>
      </c>
      <c r="I4304" s="3" t="s">
        <v>13</v>
      </c>
      <c r="J4304" s="3">
        <v>370</v>
      </c>
      <c r="K4304" s="3">
        <v>156</v>
      </c>
      <c r="L4304" s="3">
        <v>116</v>
      </c>
      <c r="M4304" s="4">
        <f>PI()*(K4304/2)^2/1000+PI()*(L4304/2)^2/1000</f>
        <v>29.681767391116363</v>
      </c>
      <c r="N4304" s="33">
        <v>0</v>
      </c>
      <c r="O4304" s="3">
        <v>1</v>
      </c>
      <c r="P4304" s="6">
        <v>2.3199999999999998</v>
      </c>
      <c r="Q4304" s="6">
        <v>2.3410000000000002</v>
      </c>
      <c r="R4304" s="6">
        <v>2.2370000000000001</v>
      </c>
      <c r="S4304" s="6">
        <v>0.01</v>
      </c>
      <c r="T4304" s="6">
        <f>R4304-S4304</f>
        <v>2.2270000000000003</v>
      </c>
      <c r="U4304" s="6">
        <v>2.5339999999999998</v>
      </c>
      <c r="V4304" s="6">
        <f>U4304-S4304</f>
        <v>2.524</v>
      </c>
      <c r="W4304" s="6">
        <f>100 - (1 - (((U4304-T4304)/U4304)+(S4304/T4304)))*100</f>
        <v>12.564267409127183</v>
      </c>
      <c r="X4304" s="13">
        <v>2.5579999999999998</v>
      </c>
      <c r="Y4304" s="13">
        <f>(X4304-U4304)/U4304*100</f>
        <v>0.94711917916337907</v>
      </c>
      <c r="Z4304" s="14" t="str">
        <f>IF(W4304&gt;10,"NA",Y4304)</f>
        <v>NA</v>
      </c>
    </row>
    <row r="4305" spans="1:26" ht="19" x14ac:dyDescent="0.25">
      <c r="A4305" s="23">
        <v>4304</v>
      </c>
      <c r="B4305" s="5" t="s">
        <v>0</v>
      </c>
      <c r="C4305" s="3" t="s">
        <v>46</v>
      </c>
      <c r="D4305" s="3" t="s">
        <v>46</v>
      </c>
      <c r="E4305" s="3" t="s">
        <v>47</v>
      </c>
      <c r="F4305" s="3" t="s">
        <v>21</v>
      </c>
      <c r="G4305" s="3">
        <v>24</v>
      </c>
      <c r="H4305" s="3" t="s">
        <v>9</v>
      </c>
      <c r="I4305" s="3" t="s">
        <v>13</v>
      </c>
      <c r="J4305" s="3">
        <v>370</v>
      </c>
      <c r="K4305" s="3">
        <v>156</v>
      </c>
      <c r="L4305" s="3">
        <v>116</v>
      </c>
      <c r="M4305" s="4">
        <f>PI()*(K4305/2)^2/1000+PI()*(L4305/2)^2/1000</f>
        <v>29.681767391116363</v>
      </c>
      <c r="N4305" s="33">
        <v>0</v>
      </c>
      <c r="O4305" s="3">
        <v>2</v>
      </c>
      <c r="P4305" s="6">
        <v>2.2490000000000001</v>
      </c>
      <c r="Q4305" s="6">
        <v>2.2170000000000001</v>
      </c>
      <c r="R4305" s="6">
        <v>2.1469999999999998</v>
      </c>
      <c r="S4305" s="6">
        <v>0</v>
      </c>
      <c r="T4305" s="6">
        <f>R4305-S4305</f>
        <v>2.1469999999999998</v>
      </c>
      <c r="U4305" s="6">
        <v>2.5059999999999998</v>
      </c>
      <c r="V4305" s="6">
        <f>U4305-S4305</f>
        <v>2.5059999999999998</v>
      </c>
      <c r="W4305" s="6">
        <f>100 - (1 - (((U4305-T4305)/U4305)+(S4305/T4305)))*100</f>
        <v>14.325618515562638</v>
      </c>
      <c r="X4305" s="13">
        <v>2.5059999999999998</v>
      </c>
      <c r="Y4305" s="13">
        <f>(X4305-U4305)/U4305*100</f>
        <v>0</v>
      </c>
      <c r="Z4305" s="14" t="str">
        <f>IF(W4305&gt;10,"NA",Y4305)</f>
        <v>NA</v>
      </c>
    </row>
    <row r="4306" spans="1:26" ht="19" x14ac:dyDescent="0.25">
      <c r="A4306" s="23">
        <v>4305</v>
      </c>
      <c r="B4306" s="5" t="s">
        <v>0</v>
      </c>
      <c r="C4306" s="3" t="s">
        <v>46</v>
      </c>
      <c r="D4306" s="3" t="s">
        <v>46</v>
      </c>
      <c r="E4306" s="3" t="s">
        <v>47</v>
      </c>
      <c r="F4306" s="3" t="s">
        <v>21</v>
      </c>
      <c r="G4306" s="3">
        <v>24</v>
      </c>
      <c r="H4306" s="3" t="s">
        <v>9</v>
      </c>
      <c r="I4306" s="3" t="s">
        <v>13</v>
      </c>
      <c r="J4306" s="3">
        <v>370</v>
      </c>
      <c r="K4306" s="3">
        <v>156</v>
      </c>
      <c r="L4306" s="3">
        <v>116</v>
      </c>
      <c r="M4306" s="4">
        <f>PI()*(K4306/2)^2/1000+PI()*(L4306/2)^2/1000</f>
        <v>29.681767391116363</v>
      </c>
      <c r="N4306" s="33">
        <v>0</v>
      </c>
      <c r="O4306" s="3">
        <v>3</v>
      </c>
      <c r="P4306" s="6">
        <v>5.3550000000000004</v>
      </c>
      <c r="Q4306" s="6">
        <v>16.527999999999999</v>
      </c>
      <c r="R4306" s="6">
        <v>16.234999999999999</v>
      </c>
      <c r="S4306" s="6">
        <v>0</v>
      </c>
      <c r="T4306" s="6">
        <f>R4306-S4306</f>
        <v>16.234999999999999</v>
      </c>
      <c r="U4306" s="6">
        <v>16.234999999999999</v>
      </c>
      <c r="V4306" s="6">
        <f>U4306-S4306</f>
        <v>16.234999999999999</v>
      </c>
      <c r="W4306" s="6">
        <f>100 - (1 - (((U4306-T4306)/U4306)+(S4306/T4306)))*100</f>
        <v>0</v>
      </c>
      <c r="X4306" s="13">
        <v>16.382999999999999</v>
      </c>
      <c r="Y4306" s="13">
        <f>(X4306-U4306)/U4306*100</f>
        <v>0.91161071758546153</v>
      </c>
      <c r="Z4306" s="14">
        <f>IF(W4306&gt;10,"NA",Y4306)</f>
        <v>0.91161071758546153</v>
      </c>
    </row>
    <row r="4307" spans="1:26" ht="19" x14ac:dyDescent="0.25">
      <c r="A4307" s="23">
        <v>4306</v>
      </c>
      <c r="B4307" s="5" t="s">
        <v>0</v>
      </c>
      <c r="C4307" s="3" t="s">
        <v>46</v>
      </c>
      <c r="D4307" s="3" t="s">
        <v>46</v>
      </c>
      <c r="E4307" s="3" t="s">
        <v>47</v>
      </c>
      <c r="F4307" s="3" t="s">
        <v>21</v>
      </c>
      <c r="G4307" s="3">
        <v>24</v>
      </c>
      <c r="H4307" s="3" t="s">
        <v>9</v>
      </c>
      <c r="I4307" s="3" t="s">
        <v>13</v>
      </c>
      <c r="J4307" s="3">
        <v>370</v>
      </c>
      <c r="K4307" s="3">
        <v>156</v>
      </c>
      <c r="L4307" s="3">
        <v>116</v>
      </c>
      <c r="M4307" s="4">
        <f>PI()*(K4307/2)^2/1000+PI()*(L4307/2)^2/1000</f>
        <v>29.681767391116363</v>
      </c>
      <c r="N4307" s="33">
        <v>0</v>
      </c>
      <c r="O4307" s="3">
        <v>4</v>
      </c>
      <c r="P4307" s="6">
        <v>5.27</v>
      </c>
      <c r="Q4307" s="6">
        <v>17.114999999999998</v>
      </c>
      <c r="R4307" s="6">
        <v>16.989000000000001</v>
      </c>
      <c r="S4307" s="6">
        <v>0.372</v>
      </c>
      <c r="T4307" s="6">
        <f>R4307-S4307</f>
        <v>16.617000000000001</v>
      </c>
      <c r="U4307" s="6">
        <v>17.478999999999999</v>
      </c>
      <c r="V4307" s="6">
        <f>U4307-S4307</f>
        <v>17.106999999999999</v>
      </c>
      <c r="W4307" s="6">
        <f>100 - (1 - (((U4307-T4307)/U4307)+(S4307/T4307)))*100</f>
        <v>7.1703034847036378</v>
      </c>
      <c r="X4307" s="13">
        <v>17.518999999999998</v>
      </c>
      <c r="Y4307" s="13">
        <f>(X4307-U4307)/U4307*100</f>
        <v>0.22884604382401252</v>
      </c>
      <c r="Z4307" s="14">
        <f>IF(W4307&gt;10,"NA",Y4307)</f>
        <v>0.22884604382401252</v>
      </c>
    </row>
    <row r="4308" spans="1:26" ht="19" x14ac:dyDescent="0.25">
      <c r="A4308" s="23">
        <v>4307</v>
      </c>
      <c r="B4308" s="5" t="s">
        <v>0</v>
      </c>
      <c r="C4308" s="3" t="s">
        <v>46</v>
      </c>
      <c r="D4308" s="3" t="s">
        <v>46</v>
      </c>
      <c r="E4308" s="3" t="s">
        <v>47</v>
      </c>
      <c r="F4308" s="3" t="s">
        <v>21</v>
      </c>
      <c r="G4308" s="3">
        <v>24</v>
      </c>
      <c r="H4308" s="3" t="s">
        <v>9</v>
      </c>
      <c r="I4308" s="3" t="s">
        <v>13</v>
      </c>
      <c r="J4308" s="3">
        <v>370</v>
      </c>
      <c r="K4308" s="3">
        <v>156</v>
      </c>
      <c r="L4308" s="3">
        <v>116</v>
      </c>
      <c r="M4308" s="4">
        <f>PI()*(K4308/2)^2/1000+PI()*(L4308/2)^2/1000</f>
        <v>29.681767391116363</v>
      </c>
      <c r="N4308" s="33">
        <v>0</v>
      </c>
      <c r="O4308" s="3">
        <v>5</v>
      </c>
      <c r="P4308" s="6">
        <v>4.742</v>
      </c>
      <c r="Q4308" s="6">
        <v>11.074</v>
      </c>
      <c r="R4308" s="6">
        <v>10.781000000000001</v>
      </c>
      <c r="S4308" s="6">
        <v>0</v>
      </c>
      <c r="T4308" s="6">
        <f>R4308-S4308</f>
        <v>10.781000000000001</v>
      </c>
      <c r="U4308" s="6">
        <v>11.238</v>
      </c>
      <c r="V4308" s="6">
        <f>U4308-S4308</f>
        <v>11.238</v>
      </c>
      <c r="W4308" s="6">
        <f>100 - (1 - (((U4308-T4308)/U4308)+(S4308/T4308)))*100</f>
        <v>4.0665598861007197</v>
      </c>
      <c r="X4308" s="13">
        <v>11.303000000000001</v>
      </c>
      <c r="Y4308" s="13">
        <f>(X4308-U4308)/U4308*100</f>
        <v>0.57839473215875847</v>
      </c>
      <c r="Z4308" s="14">
        <f>IF(W4308&gt;10,"NA",Y4308)</f>
        <v>0.57839473215875847</v>
      </c>
    </row>
    <row r="4309" spans="1:26" ht="19" x14ac:dyDescent="0.25">
      <c r="A4309" s="23">
        <v>4308</v>
      </c>
      <c r="B4309" s="5" t="s">
        <v>0</v>
      </c>
      <c r="C4309" s="3" t="s">
        <v>46</v>
      </c>
      <c r="D4309" s="3" t="s">
        <v>46</v>
      </c>
      <c r="E4309" s="3" t="s">
        <v>47</v>
      </c>
      <c r="F4309" s="3" t="s">
        <v>21</v>
      </c>
      <c r="G4309" s="3">
        <v>24</v>
      </c>
      <c r="H4309" s="3" t="s">
        <v>9</v>
      </c>
      <c r="I4309" s="3" t="s">
        <v>13</v>
      </c>
      <c r="J4309" s="3">
        <v>370</v>
      </c>
      <c r="K4309" s="3">
        <v>156</v>
      </c>
      <c r="L4309" s="3">
        <v>116</v>
      </c>
      <c r="M4309" s="4">
        <f>PI()*(K4309/2)^2/1000+PI()*(L4309/2)^2/1000</f>
        <v>29.681767391116363</v>
      </c>
      <c r="N4309" s="33">
        <v>0</v>
      </c>
      <c r="O4309" s="3">
        <v>6</v>
      </c>
      <c r="P4309" s="6">
        <v>4.7679999999999998</v>
      </c>
      <c r="Q4309" s="6">
        <v>14.097</v>
      </c>
      <c r="R4309" s="6">
        <v>13.871</v>
      </c>
      <c r="S4309" s="6">
        <v>0</v>
      </c>
      <c r="T4309" s="6">
        <f>R4309-S4309</f>
        <v>13.871</v>
      </c>
      <c r="U4309" s="6">
        <v>14.881</v>
      </c>
      <c r="V4309" s="6">
        <f>U4309-S4309</f>
        <v>14.881</v>
      </c>
      <c r="W4309" s="6">
        <f>100 - (1 - (((U4309-T4309)/U4309)+(S4309/T4309)))*100</f>
        <v>6.7871782810294974</v>
      </c>
      <c r="X4309" s="13">
        <v>14.888999999999999</v>
      </c>
      <c r="Y4309" s="13">
        <f>(X4309-U4309)/U4309*100</f>
        <v>5.3759827968544581E-2</v>
      </c>
      <c r="Z4309" s="14">
        <f>IF(W4309&gt;10,"NA",Y4309)</f>
        <v>5.3759827968544581E-2</v>
      </c>
    </row>
    <row r="4310" spans="1:26" ht="19" x14ac:dyDescent="0.25">
      <c r="A4310" s="23">
        <v>4309</v>
      </c>
      <c r="B4310" s="5" t="s">
        <v>0</v>
      </c>
      <c r="C4310" s="3" t="s">
        <v>46</v>
      </c>
      <c r="D4310" s="3" t="s">
        <v>46</v>
      </c>
      <c r="E4310" s="3" t="s">
        <v>47</v>
      </c>
      <c r="F4310" s="3" t="s">
        <v>21</v>
      </c>
      <c r="G4310" s="3">
        <v>24</v>
      </c>
      <c r="H4310" s="3" t="s">
        <v>9</v>
      </c>
      <c r="I4310" s="3" t="s">
        <v>13</v>
      </c>
      <c r="J4310" s="3">
        <v>370</v>
      </c>
      <c r="K4310" s="3">
        <v>156</v>
      </c>
      <c r="L4310" s="3">
        <v>116</v>
      </c>
      <c r="M4310" s="4">
        <f>PI()*(K4310/2)^2/1000+PI()*(L4310/2)^2/1000</f>
        <v>29.681767391116363</v>
      </c>
      <c r="N4310" s="33">
        <v>0</v>
      </c>
      <c r="O4310" s="3">
        <v>7</v>
      </c>
      <c r="P4310" s="6">
        <v>5.2560000000000002</v>
      </c>
      <c r="Q4310" s="6">
        <v>17.584</v>
      </c>
      <c r="R4310" s="6">
        <v>17.314</v>
      </c>
      <c r="S4310" s="6">
        <v>0</v>
      </c>
      <c r="T4310" s="6">
        <f>R4310-S4310</f>
        <v>17.314</v>
      </c>
      <c r="U4310" s="6">
        <v>17.314</v>
      </c>
      <c r="V4310" s="6">
        <f>U4310-S4310</f>
        <v>17.314</v>
      </c>
      <c r="W4310" s="6">
        <f>100 - (1 - (((U4310-T4310)/U4310)+(S4310/T4310)))*100</f>
        <v>0</v>
      </c>
      <c r="X4310" s="13">
        <v>17.414000000000001</v>
      </c>
      <c r="Y4310" s="13">
        <f>(X4310-U4310)/U4310*100</f>
        <v>0.57756728658889578</v>
      </c>
      <c r="Z4310" s="14">
        <f>IF(W4310&gt;10,"NA",Y4310)</f>
        <v>0.57756728658889578</v>
      </c>
    </row>
    <row r="4311" spans="1:26" ht="19" x14ac:dyDescent="0.25">
      <c r="A4311" s="23">
        <v>4310</v>
      </c>
      <c r="B4311" s="5" t="s">
        <v>0</v>
      </c>
      <c r="C4311" s="3" t="s">
        <v>46</v>
      </c>
      <c r="D4311" s="3" t="s">
        <v>46</v>
      </c>
      <c r="E4311" s="3" t="s">
        <v>47</v>
      </c>
      <c r="F4311" s="3" t="s">
        <v>21</v>
      </c>
      <c r="G4311" s="3">
        <v>24</v>
      </c>
      <c r="H4311" s="3" t="s">
        <v>9</v>
      </c>
      <c r="I4311" s="3" t="s">
        <v>13</v>
      </c>
      <c r="J4311" s="3">
        <v>370</v>
      </c>
      <c r="K4311" s="3">
        <v>156</v>
      </c>
      <c r="L4311" s="3">
        <v>116</v>
      </c>
      <c r="M4311" s="4">
        <f>PI()*(K4311/2)^2/1000+PI()*(L4311/2)^2/1000</f>
        <v>29.681767391116363</v>
      </c>
      <c r="N4311" s="33">
        <v>0</v>
      </c>
      <c r="O4311" s="3">
        <v>8</v>
      </c>
      <c r="P4311" s="6">
        <v>4.5149999999999997</v>
      </c>
      <c r="Q4311" s="6">
        <v>11.608000000000001</v>
      </c>
      <c r="R4311" s="6">
        <v>11.404999999999999</v>
      </c>
      <c r="S4311" s="6">
        <v>0</v>
      </c>
      <c r="T4311" s="6">
        <f>R4311-S4311</f>
        <v>11.404999999999999</v>
      </c>
      <c r="U4311" s="6">
        <v>12.345000000000001</v>
      </c>
      <c r="V4311" s="6">
        <f>U4311-S4311</f>
        <v>12.345000000000001</v>
      </c>
      <c r="W4311" s="6">
        <f>100 - (1 - (((U4311-T4311)/U4311)+(S4311/T4311)))*100</f>
        <v>7.6144187930336216</v>
      </c>
      <c r="X4311" s="13">
        <v>12.345000000000001</v>
      </c>
      <c r="Y4311" s="13">
        <f>(X4311-U4311)/U4311*100</f>
        <v>0</v>
      </c>
      <c r="Z4311" s="14">
        <f>IF(W4311&gt;10,"NA",Y4311)</f>
        <v>0</v>
      </c>
    </row>
    <row r="4312" spans="1:26" ht="19" x14ac:dyDescent="0.25">
      <c r="A4312" s="23">
        <v>4311</v>
      </c>
      <c r="B4312" s="5" t="s">
        <v>0</v>
      </c>
      <c r="C4312" s="3" t="s">
        <v>46</v>
      </c>
      <c r="D4312" s="3" t="s">
        <v>46</v>
      </c>
      <c r="E4312" s="3" t="s">
        <v>47</v>
      </c>
      <c r="F4312" s="3" t="s">
        <v>21</v>
      </c>
      <c r="G4312" s="3">
        <v>24</v>
      </c>
      <c r="H4312" s="3" t="s">
        <v>17</v>
      </c>
      <c r="I4312" s="3" t="s">
        <v>13</v>
      </c>
      <c r="J4312" s="3">
        <v>370</v>
      </c>
      <c r="K4312" s="3">
        <v>156</v>
      </c>
      <c r="L4312" s="3">
        <v>116</v>
      </c>
      <c r="M4312" s="4">
        <f>PI()*(K4312/2)^2/1000+PI()*(L4312/2)^2/1000</f>
        <v>29.681767391116363</v>
      </c>
      <c r="N4312" s="33">
        <v>0</v>
      </c>
      <c r="O4312" s="3">
        <v>1</v>
      </c>
      <c r="P4312" s="6">
        <v>5.2169999999999996</v>
      </c>
      <c r="Q4312" s="6">
        <v>11.471</v>
      </c>
      <c r="R4312" s="6">
        <v>11.243</v>
      </c>
      <c r="S4312" s="6">
        <v>0</v>
      </c>
      <c r="T4312" s="6">
        <f>R4312-S4312</f>
        <v>11.243</v>
      </c>
      <c r="U4312" s="6">
        <v>11.243</v>
      </c>
      <c r="V4312" s="6">
        <f>U4312-S4312</f>
        <v>11.243</v>
      </c>
      <c r="W4312" s="6">
        <f>100 - (1 - (((U4312-T4312)/U4312)+(S4312/T4312)))*100</f>
        <v>0</v>
      </c>
      <c r="X4312" s="13">
        <v>11.315</v>
      </c>
      <c r="Y4312" s="13">
        <f>(X4312-U4312)/U4312*100</f>
        <v>0.64039847015920282</v>
      </c>
      <c r="Z4312" s="14">
        <f>IF(W4312&gt;10,"NA",Y4312)</f>
        <v>0.64039847015920282</v>
      </c>
    </row>
    <row r="4313" spans="1:26" ht="19" x14ac:dyDescent="0.25">
      <c r="A4313" s="23">
        <v>4312</v>
      </c>
      <c r="B4313" s="5" t="s">
        <v>0</v>
      </c>
      <c r="C4313" s="3" t="s">
        <v>46</v>
      </c>
      <c r="D4313" s="3" t="s">
        <v>46</v>
      </c>
      <c r="E4313" s="3" t="s">
        <v>47</v>
      </c>
      <c r="F4313" s="3" t="s">
        <v>21</v>
      </c>
      <c r="G4313" s="3">
        <v>24</v>
      </c>
      <c r="H4313" s="3" t="s">
        <v>17</v>
      </c>
      <c r="I4313" s="3" t="s">
        <v>13</v>
      </c>
      <c r="J4313" s="3">
        <v>370</v>
      </c>
      <c r="K4313" s="3">
        <v>156</v>
      </c>
      <c r="L4313" s="3">
        <v>116</v>
      </c>
      <c r="M4313" s="4">
        <f>PI()*(K4313/2)^2/1000+PI()*(L4313/2)^2/1000</f>
        <v>29.681767391116363</v>
      </c>
      <c r="N4313" s="33">
        <v>0</v>
      </c>
      <c r="O4313" s="3">
        <v>2</v>
      </c>
      <c r="P4313" s="6">
        <v>4.7910000000000004</v>
      </c>
      <c r="Q4313" s="6">
        <v>15.385999999999999</v>
      </c>
      <c r="R4313" s="6">
        <v>15.041</v>
      </c>
      <c r="S4313" s="6">
        <v>0.03</v>
      </c>
      <c r="T4313" s="6">
        <f>R4313-S4313</f>
        <v>15.011000000000001</v>
      </c>
      <c r="U4313" s="6">
        <v>15.305999999999999</v>
      </c>
      <c r="V4313" s="6">
        <f>U4313-S4313</f>
        <v>15.276</v>
      </c>
      <c r="W4313" s="6">
        <f>100 - (1 - (((U4313-T4313)/U4313)+(S4313/T4313)))*100</f>
        <v>2.1272021929334102</v>
      </c>
      <c r="X4313" s="13">
        <v>15.332000000000001</v>
      </c>
      <c r="Y4313" s="13">
        <f>(X4313-U4313)/U4313*100</f>
        <v>0.16986802561088188</v>
      </c>
      <c r="Z4313" s="14">
        <f>IF(W4313&gt;10,"NA",Y4313)</f>
        <v>0.16986802561088188</v>
      </c>
    </row>
    <row r="4314" spans="1:26" ht="19" x14ac:dyDescent="0.25">
      <c r="A4314" s="23">
        <v>4313</v>
      </c>
      <c r="B4314" s="5" t="s">
        <v>0</v>
      </c>
      <c r="C4314" s="3" t="s">
        <v>46</v>
      </c>
      <c r="D4314" s="3" t="s">
        <v>46</v>
      </c>
      <c r="E4314" s="3" t="s">
        <v>47</v>
      </c>
      <c r="F4314" s="3" t="s">
        <v>21</v>
      </c>
      <c r="G4314" s="3">
        <v>24</v>
      </c>
      <c r="H4314" s="3" t="s">
        <v>17</v>
      </c>
      <c r="I4314" s="3" t="s">
        <v>13</v>
      </c>
      <c r="J4314" s="3">
        <v>370</v>
      </c>
      <c r="K4314" s="3">
        <v>156</v>
      </c>
      <c r="L4314" s="3">
        <v>116</v>
      </c>
      <c r="M4314" s="4">
        <f>PI()*(K4314/2)^2/1000+PI()*(L4314/2)^2/1000</f>
        <v>29.681767391116363</v>
      </c>
      <c r="N4314" s="33">
        <v>0</v>
      </c>
      <c r="O4314" s="3">
        <v>3</v>
      </c>
      <c r="P4314" s="6">
        <v>4.6040000000000001</v>
      </c>
      <c r="Q4314" s="6">
        <v>6.798</v>
      </c>
      <c r="R4314" s="6">
        <v>6.5670000000000002</v>
      </c>
      <c r="S4314" s="6">
        <v>0</v>
      </c>
      <c r="T4314" s="6">
        <f>R4314-S4314</f>
        <v>6.5670000000000002</v>
      </c>
      <c r="U4314" s="6">
        <v>8.4559999999999995</v>
      </c>
      <c r="V4314" s="6">
        <f>U4314-S4314</f>
        <v>8.4559999999999995</v>
      </c>
      <c r="W4314" s="6">
        <f>100 - (1 - (((U4314-T4314)/U4314)+(S4314/T4314)))*100</f>
        <v>22.339167455061485</v>
      </c>
      <c r="X4314" s="13">
        <v>8.4809999999999999</v>
      </c>
      <c r="Y4314" s="13">
        <f>(X4314-U4314)/U4314*100</f>
        <v>0.295648060548727</v>
      </c>
      <c r="Z4314" s="14" t="str">
        <f>IF(W4314&gt;10,"NA",Y4314)</f>
        <v>NA</v>
      </c>
    </row>
    <row r="4315" spans="1:26" ht="19" x14ac:dyDescent="0.25">
      <c r="A4315" s="23">
        <v>4314</v>
      </c>
      <c r="B4315" s="5" t="s">
        <v>0</v>
      </c>
      <c r="C4315" s="3" t="s">
        <v>46</v>
      </c>
      <c r="D4315" s="3" t="s">
        <v>46</v>
      </c>
      <c r="E4315" s="3" t="s">
        <v>47</v>
      </c>
      <c r="F4315" s="3" t="s">
        <v>21</v>
      </c>
      <c r="G4315" s="3">
        <v>24</v>
      </c>
      <c r="H4315" s="3" t="s">
        <v>17</v>
      </c>
      <c r="I4315" s="3" t="s">
        <v>13</v>
      </c>
      <c r="J4315" s="3">
        <v>370</v>
      </c>
      <c r="K4315" s="3">
        <v>156</v>
      </c>
      <c r="L4315" s="3">
        <v>116</v>
      </c>
      <c r="M4315" s="4">
        <f>PI()*(K4315/2)^2/1000+PI()*(L4315/2)^2/1000</f>
        <v>29.681767391116363</v>
      </c>
      <c r="N4315" s="33">
        <v>0</v>
      </c>
      <c r="O4315" s="3">
        <v>4</v>
      </c>
      <c r="P4315" s="6">
        <v>3.1429999999999998</v>
      </c>
      <c r="Q4315" s="6">
        <v>4.0090000000000003</v>
      </c>
      <c r="R4315" s="6">
        <v>3.883</v>
      </c>
      <c r="S4315" s="6">
        <v>0</v>
      </c>
      <c r="T4315" s="6">
        <f>R4315-S4315</f>
        <v>3.883</v>
      </c>
      <c r="U4315" s="6">
        <v>4.8710000000000004</v>
      </c>
      <c r="V4315" s="6">
        <f>U4315-S4315</f>
        <v>4.8710000000000004</v>
      </c>
      <c r="W4315" s="6">
        <f>100 - (1 - (((U4315-T4315)/U4315)+(S4315/T4315)))*100</f>
        <v>20.283309382057084</v>
      </c>
      <c r="X4315" s="13">
        <v>4.8710000000000004</v>
      </c>
      <c r="Y4315" s="13">
        <f>(X4315-U4315)/U4315*100</f>
        <v>0</v>
      </c>
      <c r="Z4315" s="14" t="str">
        <f>IF(W4315&gt;10,"NA",Y4315)</f>
        <v>NA</v>
      </c>
    </row>
    <row r="4316" spans="1:26" ht="19" x14ac:dyDescent="0.25">
      <c r="A4316" s="23">
        <v>4315</v>
      </c>
      <c r="B4316" s="5" t="s">
        <v>0</v>
      </c>
      <c r="C4316" s="3" t="s">
        <v>46</v>
      </c>
      <c r="D4316" s="3" t="s">
        <v>46</v>
      </c>
      <c r="E4316" s="3" t="s">
        <v>47</v>
      </c>
      <c r="F4316" s="3" t="s">
        <v>21</v>
      </c>
      <c r="G4316" s="3">
        <v>24</v>
      </c>
      <c r="H4316" s="3" t="s">
        <v>17</v>
      </c>
      <c r="I4316" s="3" t="s">
        <v>13</v>
      </c>
      <c r="J4316" s="3">
        <v>370</v>
      </c>
      <c r="K4316" s="3">
        <v>156</v>
      </c>
      <c r="L4316" s="3">
        <v>116</v>
      </c>
      <c r="M4316" s="4">
        <f>PI()*(K4316/2)^2/1000+PI()*(L4316/2)^2/1000</f>
        <v>29.681767391116363</v>
      </c>
      <c r="N4316" s="33">
        <v>0</v>
      </c>
      <c r="O4316" s="3">
        <v>5</v>
      </c>
      <c r="P4316" s="6">
        <v>4.0869999999999997</v>
      </c>
      <c r="Q4316" s="6">
        <v>7.3319999999999999</v>
      </c>
      <c r="R4316" s="6">
        <v>7.1790000000000003</v>
      </c>
      <c r="S4316" s="6">
        <v>0</v>
      </c>
      <c r="T4316" s="6">
        <f>R4316-S4316</f>
        <v>7.1790000000000003</v>
      </c>
      <c r="U4316" s="6">
        <v>7.1790000000000003</v>
      </c>
      <c r="V4316" s="6">
        <f>U4316-S4316</f>
        <v>7.1790000000000003</v>
      </c>
      <c r="W4316" s="6">
        <f>100 - (1 - (((U4316-T4316)/U4316)+(S4316/T4316)))*100</f>
        <v>0</v>
      </c>
      <c r="X4316" s="13">
        <v>7.1849999999999996</v>
      </c>
      <c r="Y4316" s="13">
        <f>(X4316-U4316)/U4316*100</f>
        <v>8.3577099874625138E-2</v>
      </c>
      <c r="Z4316" s="14">
        <f>IF(W4316&gt;10,"NA",Y4316)</f>
        <v>8.3577099874625138E-2</v>
      </c>
    </row>
    <row r="4317" spans="1:26" ht="19" x14ac:dyDescent="0.25">
      <c r="A4317" s="23">
        <v>4316</v>
      </c>
      <c r="B4317" s="5" t="s">
        <v>0</v>
      </c>
      <c r="C4317" s="3" t="s">
        <v>46</v>
      </c>
      <c r="D4317" s="3" t="s">
        <v>46</v>
      </c>
      <c r="E4317" s="3" t="s">
        <v>47</v>
      </c>
      <c r="F4317" s="3" t="s">
        <v>21</v>
      </c>
      <c r="G4317" s="3">
        <v>24</v>
      </c>
      <c r="H4317" s="3" t="s">
        <v>17</v>
      </c>
      <c r="I4317" s="3" t="s">
        <v>13</v>
      </c>
      <c r="J4317" s="3">
        <v>370</v>
      </c>
      <c r="K4317" s="3">
        <v>156</v>
      </c>
      <c r="L4317" s="3">
        <v>116</v>
      </c>
      <c r="M4317" s="4">
        <f>PI()*(K4317/2)^2/1000+PI()*(L4317/2)^2/1000</f>
        <v>29.681767391116363</v>
      </c>
      <c r="N4317" s="33">
        <v>0</v>
      </c>
      <c r="O4317" s="3">
        <v>6</v>
      </c>
      <c r="P4317" s="6">
        <v>3.3250000000000002</v>
      </c>
      <c r="Q4317" s="6">
        <v>4.6139999999999999</v>
      </c>
      <c r="R4317" s="6">
        <v>4.4269999999999996</v>
      </c>
      <c r="S4317" s="6">
        <v>0</v>
      </c>
      <c r="T4317" s="6">
        <f>R4317-S4317</f>
        <v>4.4269999999999996</v>
      </c>
      <c r="U4317" s="6">
        <v>4.6559999999999997</v>
      </c>
      <c r="V4317" s="6">
        <f>U4317-S4317</f>
        <v>4.6559999999999997</v>
      </c>
      <c r="W4317" s="6">
        <f>100 - (1 - (((U4317-T4317)/U4317)+(S4317/T4317)))*100</f>
        <v>4.918384879725096</v>
      </c>
      <c r="X4317" s="13">
        <v>4.6749999999999998</v>
      </c>
      <c r="Y4317" s="13">
        <f>(X4317-U4317)/U4317*100</f>
        <v>0.40807560137457327</v>
      </c>
      <c r="Z4317" s="14">
        <f>IF(W4317&gt;10,"NA",Y4317)</f>
        <v>0.40807560137457327</v>
      </c>
    </row>
    <row r="4318" spans="1:26" ht="19" x14ac:dyDescent="0.25">
      <c r="A4318" s="23">
        <v>4317</v>
      </c>
      <c r="B4318" s="5" t="s">
        <v>0</v>
      </c>
      <c r="C4318" s="3" t="s">
        <v>46</v>
      </c>
      <c r="D4318" s="3" t="s">
        <v>46</v>
      </c>
      <c r="E4318" s="3" t="s">
        <v>47</v>
      </c>
      <c r="F4318" s="3" t="s">
        <v>21</v>
      </c>
      <c r="G4318" s="3">
        <v>24</v>
      </c>
      <c r="H4318" s="3" t="s">
        <v>17</v>
      </c>
      <c r="I4318" s="3" t="s">
        <v>13</v>
      </c>
      <c r="J4318" s="3">
        <v>370</v>
      </c>
      <c r="K4318" s="3">
        <v>156</v>
      </c>
      <c r="L4318" s="3">
        <v>116</v>
      </c>
      <c r="M4318" s="4">
        <f>PI()*(K4318/2)^2/1000+PI()*(L4318/2)^2/1000</f>
        <v>29.681767391116363</v>
      </c>
      <c r="N4318" s="33">
        <v>0</v>
      </c>
      <c r="O4318" s="3">
        <v>7</v>
      </c>
      <c r="P4318" s="6">
        <v>4.6639999999999997</v>
      </c>
      <c r="Q4318" s="6">
        <v>13.457000000000001</v>
      </c>
      <c r="R4318" s="6">
        <v>13.457000000000001</v>
      </c>
      <c r="S4318" s="6">
        <v>0</v>
      </c>
      <c r="T4318" s="6">
        <f>R4318-S4318</f>
        <v>13.457000000000001</v>
      </c>
      <c r="U4318" s="6">
        <v>13.457000000000001</v>
      </c>
      <c r="V4318" s="6">
        <f>U4318-S4318</f>
        <v>13.457000000000001</v>
      </c>
      <c r="W4318" s="6">
        <f>100 - (1 - (((U4318-T4318)/U4318)+(S4318/T4318)))*100</f>
        <v>0</v>
      </c>
      <c r="X4318" s="13">
        <v>13.515000000000001</v>
      </c>
      <c r="Y4318" s="13">
        <f>(X4318-U4318)/U4318*100</f>
        <v>0.43100245225533051</v>
      </c>
      <c r="Z4318" s="14">
        <f>IF(W4318&gt;10,"NA",Y4318)</f>
        <v>0.43100245225533051</v>
      </c>
    </row>
    <row r="4319" spans="1:26" ht="19" x14ac:dyDescent="0.25">
      <c r="A4319" s="23">
        <v>4318</v>
      </c>
      <c r="B4319" s="5" t="s">
        <v>0</v>
      </c>
      <c r="C4319" s="3" t="s">
        <v>46</v>
      </c>
      <c r="D4319" s="3" t="s">
        <v>46</v>
      </c>
      <c r="E4319" s="3" t="s">
        <v>47</v>
      </c>
      <c r="F4319" s="3" t="s">
        <v>21</v>
      </c>
      <c r="G4319" s="3">
        <v>24</v>
      </c>
      <c r="H4319" s="3" t="s">
        <v>17</v>
      </c>
      <c r="I4319" s="3" t="s">
        <v>13</v>
      </c>
      <c r="J4319" s="3">
        <v>370</v>
      </c>
      <c r="K4319" s="3">
        <v>156</v>
      </c>
      <c r="L4319" s="3">
        <v>116</v>
      </c>
      <c r="M4319" s="4">
        <f>PI()*(K4319/2)^2/1000+PI()*(L4319/2)^2/1000</f>
        <v>29.681767391116363</v>
      </c>
      <c r="N4319" s="33">
        <v>0</v>
      </c>
      <c r="O4319" s="3">
        <v>8</v>
      </c>
      <c r="P4319" s="6">
        <v>5.3040000000000003</v>
      </c>
      <c r="Q4319" s="6">
        <v>11.138999999999999</v>
      </c>
      <c r="R4319" s="6">
        <v>10.791</v>
      </c>
      <c r="S4319" s="6">
        <v>0</v>
      </c>
      <c r="T4319" s="6">
        <f>R4319-S4319</f>
        <v>10.791</v>
      </c>
      <c r="U4319" s="6">
        <v>12.31</v>
      </c>
      <c r="V4319" s="6">
        <f>U4319-S4319</f>
        <v>12.31</v>
      </c>
      <c r="W4319" s="6">
        <f>100 - (1 - (((U4319-T4319)/U4319)+(S4319/T4319)))*100</f>
        <v>12.339561332250199</v>
      </c>
      <c r="X4319" s="13">
        <v>12.33</v>
      </c>
      <c r="Y4319" s="13">
        <f>(X4319-U4319)/U4319*100</f>
        <v>0.16246953696181618</v>
      </c>
      <c r="Z4319" s="14" t="str">
        <f>IF(W4319&gt;10,"NA",Y4319)</f>
        <v>NA</v>
      </c>
    </row>
    <row r="4320" spans="1:26" ht="19" x14ac:dyDescent="0.25">
      <c r="A4320" s="23">
        <v>4319</v>
      </c>
      <c r="B4320" s="5" t="s">
        <v>0</v>
      </c>
      <c r="C4320" s="3" t="s">
        <v>46</v>
      </c>
      <c r="D4320" s="3" t="s">
        <v>46</v>
      </c>
      <c r="E4320" s="3" t="s">
        <v>47</v>
      </c>
      <c r="F4320" s="3" t="s">
        <v>21</v>
      </c>
      <c r="G4320" s="3">
        <v>24</v>
      </c>
      <c r="H4320" s="3" t="s">
        <v>17</v>
      </c>
      <c r="I4320" s="3" t="s">
        <v>13</v>
      </c>
      <c r="J4320" s="3">
        <v>370</v>
      </c>
      <c r="K4320" s="3">
        <v>156</v>
      </c>
      <c r="L4320" s="3">
        <v>116</v>
      </c>
      <c r="M4320" s="4">
        <f>PI()*(K4320/2)^2/1000+PI()*(L4320/2)^2/1000</f>
        <v>29.681767391116363</v>
      </c>
      <c r="N4320" s="33">
        <v>0</v>
      </c>
      <c r="O4320" s="3">
        <v>9</v>
      </c>
      <c r="P4320" s="6">
        <v>5.4889999999999999</v>
      </c>
      <c r="Q4320" s="6">
        <v>15.878</v>
      </c>
      <c r="R4320" s="6">
        <v>15.567</v>
      </c>
      <c r="S4320" s="6">
        <v>0</v>
      </c>
      <c r="T4320" s="6">
        <f>R4320-S4320</f>
        <v>15.567</v>
      </c>
      <c r="U4320" s="6">
        <v>17.314</v>
      </c>
      <c r="V4320" s="6">
        <f>U4320-S4320</f>
        <v>17.314</v>
      </c>
      <c r="W4320" s="6">
        <f>100 - (1 - (((U4320-T4320)/U4320)+(S4320/T4320)))*100</f>
        <v>10.090100496707862</v>
      </c>
      <c r="X4320" s="13">
        <v>17.344999999999999</v>
      </c>
      <c r="Y4320" s="13">
        <f>(X4320-U4320)/U4320*100</f>
        <v>0.17904585884254826</v>
      </c>
      <c r="Z4320" s="14" t="str">
        <f>IF(W4320&gt;10,"NA",Y4320)</f>
        <v>NA</v>
      </c>
    </row>
    <row r="4321" spans="1:26" ht="19" x14ac:dyDescent="0.25">
      <c r="A4321" s="23">
        <v>4320</v>
      </c>
      <c r="B4321" s="5" t="s">
        <v>0</v>
      </c>
      <c r="C4321" s="3" t="s">
        <v>46</v>
      </c>
      <c r="D4321" s="3" t="s">
        <v>46</v>
      </c>
      <c r="E4321" s="3" t="s">
        <v>47</v>
      </c>
      <c r="F4321" s="3" t="s">
        <v>21</v>
      </c>
      <c r="G4321" s="3">
        <v>24</v>
      </c>
      <c r="H4321" s="3" t="s">
        <v>17</v>
      </c>
      <c r="I4321" s="3" t="s">
        <v>13</v>
      </c>
      <c r="J4321" s="3">
        <v>370</v>
      </c>
      <c r="K4321" s="3">
        <v>156</v>
      </c>
      <c r="L4321" s="3">
        <v>116</v>
      </c>
      <c r="M4321" s="4">
        <f>PI()*(K4321/2)^2/1000+PI()*(L4321/2)^2/1000</f>
        <v>29.681767391116363</v>
      </c>
      <c r="N4321" s="33">
        <v>0</v>
      </c>
      <c r="O4321" s="3">
        <v>10</v>
      </c>
      <c r="P4321" s="6">
        <v>5.9980000000000002</v>
      </c>
      <c r="Q4321" s="6">
        <v>22.062000000000001</v>
      </c>
      <c r="R4321" s="6">
        <v>21.858000000000001</v>
      </c>
      <c r="S4321" s="6">
        <v>0</v>
      </c>
      <c r="T4321" s="6">
        <f>R4321-S4321</f>
        <v>21.858000000000001</v>
      </c>
      <c r="U4321" s="6">
        <v>23.602</v>
      </c>
      <c r="V4321" s="6">
        <f>U4321-S4321</f>
        <v>23.602</v>
      </c>
      <c r="W4321" s="6">
        <f>100 - (1 - (((U4321-T4321)/U4321)+(S4321/T4321)))*100</f>
        <v>7.3892043047199394</v>
      </c>
      <c r="X4321" s="13">
        <v>23.666</v>
      </c>
      <c r="Y4321" s="13">
        <f>(X4321-U4321)/U4321*100</f>
        <v>0.2711634607236677</v>
      </c>
      <c r="Z4321" s="14">
        <f>IF(W4321&gt;10,"NA",Y4321)</f>
        <v>0.2711634607236677</v>
      </c>
    </row>
    <row r="4322" spans="1:26" ht="19" x14ac:dyDescent="0.25">
      <c r="A4322" s="23">
        <v>4321</v>
      </c>
      <c r="B4322" s="5" t="s">
        <v>0</v>
      </c>
      <c r="C4322" s="3" t="s">
        <v>46</v>
      </c>
      <c r="D4322" s="3" t="s">
        <v>46</v>
      </c>
      <c r="E4322" s="3" t="s">
        <v>47</v>
      </c>
      <c r="F4322" s="3" t="s">
        <v>21</v>
      </c>
      <c r="G4322" s="3">
        <v>24</v>
      </c>
      <c r="H4322" s="3" t="s">
        <v>17</v>
      </c>
      <c r="I4322" s="3" t="s">
        <v>13</v>
      </c>
      <c r="J4322" s="3">
        <v>370</v>
      </c>
      <c r="K4322" s="3">
        <v>156</v>
      </c>
      <c r="L4322" s="3">
        <v>116</v>
      </c>
      <c r="M4322" s="4">
        <f>PI()*(K4322/2)^2/1000+PI()*(L4322/2)^2/1000</f>
        <v>29.681767391116363</v>
      </c>
      <c r="N4322" s="33">
        <v>0</v>
      </c>
      <c r="O4322" s="3">
        <v>11</v>
      </c>
      <c r="P4322" s="6">
        <v>5.0259999999999998</v>
      </c>
      <c r="Q4322" s="6">
        <v>16.145</v>
      </c>
      <c r="R4322" s="6">
        <v>15.907</v>
      </c>
      <c r="S4322" s="6">
        <v>0.215</v>
      </c>
      <c r="T4322" s="6">
        <f>R4322-S4322</f>
        <v>15.692</v>
      </c>
      <c r="U4322" s="6">
        <v>16.577999999999999</v>
      </c>
      <c r="V4322" s="6">
        <f>U4322-S4322</f>
        <v>16.363</v>
      </c>
      <c r="W4322" s="6">
        <f>100 - (1 - (((U4322-T4322)/U4322)+(S4322/T4322)))*100</f>
        <v>6.7145572846728783</v>
      </c>
      <c r="X4322" s="13">
        <v>16.611999999999998</v>
      </c>
      <c r="Y4322" s="13">
        <f>(X4322-U4322)/U4322*100</f>
        <v>0.20509108456990541</v>
      </c>
      <c r="Z4322" s="14">
        <f>IF(W4322&gt;10,"NA",Y4322)</f>
        <v>0.20509108456990541</v>
      </c>
    </row>
    <row r="4323" spans="1:26" ht="19" x14ac:dyDescent="0.25">
      <c r="A4323" s="23">
        <v>4322</v>
      </c>
      <c r="B4323" s="5" t="s">
        <v>0</v>
      </c>
      <c r="C4323" s="3" t="s">
        <v>46</v>
      </c>
      <c r="D4323" s="3" t="s">
        <v>46</v>
      </c>
      <c r="E4323" s="3" t="s">
        <v>47</v>
      </c>
      <c r="F4323" s="3" t="s">
        <v>21</v>
      </c>
      <c r="G4323" s="3">
        <v>24</v>
      </c>
      <c r="H4323" s="3" t="s">
        <v>17</v>
      </c>
      <c r="I4323" s="3" t="s">
        <v>13</v>
      </c>
      <c r="J4323" s="3">
        <v>370</v>
      </c>
      <c r="K4323" s="3">
        <v>156</v>
      </c>
      <c r="L4323" s="3">
        <v>116</v>
      </c>
      <c r="M4323" s="4">
        <f>PI()*(K4323/2)^2/1000+PI()*(L4323/2)^2/1000</f>
        <v>29.681767391116363</v>
      </c>
      <c r="N4323" s="33">
        <v>0</v>
      </c>
      <c r="O4323" s="3">
        <v>12</v>
      </c>
      <c r="P4323" s="6">
        <v>3.6339999999999999</v>
      </c>
      <c r="Q4323" s="6">
        <v>6.6550000000000002</v>
      </c>
      <c r="R4323" s="6">
        <v>6.4589999999999996</v>
      </c>
      <c r="S4323" s="6">
        <v>0</v>
      </c>
      <c r="T4323" s="6">
        <f>R4323-S4323</f>
        <v>6.4589999999999996</v>
      </c>
      <c r="U4323" s="6">
        <v>6.4589999999999996</v>
      </c>
      <c r="V4323" s="6">
        <f>U4323-S4323</f>
        <v>6.4589999999999996</v>
      </c>
      <c r="W4323" s="6">
        <f>100 - (1 - (((U4323-T4323)/U4323)+(S4323/T4323)))*100</f>
        <v>0</v>
      </c>
      <c r="X4323" s="13">
        <v>6.4589999999999996</v>
      </c>
      <c r="Y4323" s="13">
        <f>(X4323-U4323)/U4323*100</f>
        <v>0</v>
      </c>
      <c r="Z4323" s="14">
        <f>IF(W4323&gt;10,"NA",Y4323)</f>
        <v>0</v>
      </c>
    </row>
    <row r="4324" spans="1:26" ht="19" x14ac:dyDescent="0.25">
      <c r="A4324" s="23">
        <v>4323</v>
      </c>
      <c r="B4324" s="5" t="s">
        <v>0</v>
      </c>
      <c r="C4324" s="3" t="s">
        <v>46</v>
      </c>
      <c r="D4324" s="3" t="s">
        <v>46</v>
      </c>
      <c r="E4324" s="3" t="s">
        <v>47</v>
      </c>
      <c r="F4324" s="3" t="s">
        <v>21</v>
      </c>
      <c r="G4324" s="3">
        <v>24</v>
      </c>
      <c r="H4324" s="3" t="s">
        <v>17</v>
      </c>
      <c r="I4324" s="3" t="s">
        <v>13</v>
      </c>
      <c r="J4324" s="3">
        <v>370</v>
      </c>
      <c r="K4324" s="3">
        <v>156</v>
      </c>
      <c r="L4324" s="3">
        <v>116</v>
      </c>
      <c r="M4324" s="4">
        <f>PI()*(K4324/2)^2/1000+PI()*(L4324/2)^2/1000</f>
        <v>29.681767391116363</v>
      </c>
      <c r="N4324" s="33">
        <v>0</v>
      </c>
      <c r="O4324" s="3">
        <v>13</v>
      </c>
      <c r="P4324" s="6">
        <v>4.157</v>
      </c>
      <c r="Q4324" s="6">
        <v>7.2779999999999996</v>
      </c>
      <c r="R4324" s="6">
        <v>6.9649999999999999</v>
      </c>
      <c r="S4324" s="6">
        <v>0</v>
      </c>
      <c r="T4324" s="6">
        <f>R4324-S4324</f>
        <v>6.9649999999999999</v>
      </c>
      <c r="U4324" s="6">
        <v>8.8789999999999996</v>
      </c>
      <c r="V4324" s="6">
        <f>U4324-S4324</f>
        <v>8.8789999999999996</v>
      </c>
      <c r="W4324" s="6">
        <f>100 - (1 - (((U4324-T4324)/U4324)+(S4324/T4324)))*100</f>
        <v>21.556481585764146</v>
      </c>
      <c r="X4324" s="13">
        <v>8.9139999999999997</v>
      </c>
      <c r="Y4324" s="13">
        <f>(X4324-U4324)/U4324*100</f>
        <v>0.39418853474490528</v>
      </c>
      <c r="Z4324" s="14" t="str">
        <f>IF(W4324&gt;10,"NA",Y4324)</f>
        <v>NA</v>
      </c>
    </row>
    <row r="4325" spans="1:26" ht="19" x14ac:dyDescent="0.25">
      <c r="A4325" s="23">
        <v>4324</v>
      </c>
      <c r="B4325" s="5" t="s">
        <v>0</v>
      </c>
      <c r="C4325" s="3" t="s">
        <v>46</v>
      </c>
      <c r="D4325" s="3" t="s">
        <v>46</v>
      </c>
      <c r="E4325" s="3" t="s">
        <v>47</v>
      </c>
      <c r="F4325" s="3" t="s">
        <v>21</v>
      </c>
      <c r="G4325" s="3">
        <v>24</v>
      </c>
      <c r="H4325" s="3" t="s">
        <v>17</v>
      </c>
      <c r="I4325" s="3" t="s">
        <v>13</v>
      </c>
      <c r="J4325" s="3">
        <v>370</v>
      </c>
      <c r="K4325" s="3">
        <v>156</v>
      </c>
      <c r="L4325" s="3">
        <v>116</v>
      </c>
      <c r="M4325" s="4">
        <f>PI()*(K4325/2)^2/1000+PI()*(L4325/2)^2/1000</f>
        <v>29.681767391116363</v>
      </c>
      <c r="N4325" s="33">
        <v>0</v>
      </c>
      <c r="O4325" s="3">
        <v>14</v>
      </c>
      <c r="P4325" s="6">
        <v>4.2460000000000004</v>
      </c>
      <c r="Q4325" s="6">
        <v>8.4329999999999998</v>
      </c>
      <c r="R4325" s="6">
        <v>8.2029999999999994</v>
      </c>
      <c r="S4325" s="6">
        <v>0</v>
      </c>
      <c r="T4325" s="6">
        <f>R4325-S4325</f>
        <v>8.2029999999999994</v>
      </c>
      <c r="U4325" s="6">
        <v>8.2330000000000005</v>
      </c>
      <c r="V4325" s="6">
        <f>U4325-S4325</f>
        <v>8.2330000000000005</v>
      </c>
      <c r="W4325" s="6">
        <f>100 - (1 - (((U4325-T4325)/U4325)+(S4325/T4325)))*100</f>
        <v>0.36438722215476105</v>
      </c>
      <c r="X4325" s="13">
        <v>8.2680000000000007</v>
      </c>
      <c r="Y4325" s="13">
        <f>(X4325-U4325)/U4325*100</f>
        <v>0.42511842584720194</v>
      </c>
      <c r="Z4325" s="14">
        <f>IF(W4325&gt;10,"NA",Y4325)</f>
        <v>0.42511842584720194</v>
      </c>
    </row>
    <row r="4326" spans="1:26" ht="19" x14ac:dyDescent="0.25">
      <c r="A4326" s="23">
        <v>4325</v>
      </c>
      <c r="B4326" s="5" t="s">
        <v>0</v>
      </c>
      <c r="C4326" s="3" t="s">
        <v>46</v>
      </c>
      <c r="D4326" s="3" t="s">
        <v>46</v>
      </c>
      <c r="E4326" s="3" t="s">
        <v>47</v>
      </c>
      <c r="F4326" s="3" t="s">
        <v>21</v>
      </c>
      <c r="G4326" s="3">
        <v>24</v>
      </c>
      <c r="H4326" s="3" t="s">
        <v>17</v>
      </c>
      <c r="I4326" s="3" t="s">
        <v>13</v>
      </c>
      <c r="J4326" s="3">
        <v>370</v>
      </c>
      <c r="K4326" s="3">
        <v>156</v>
      </c>
      <c r="L4326" s="3">
        <v>116</v>
      </c>
      <c r="M4326" s="4">
        <f>PI()*(K4326/2)^2/1000+PI()*(L4326/2)^2/1000</f>
        <v>29.681767391116363</v>
      </c>
      <c r="N4326" s="33">
        <v>0</v>
      </c>
      <c r="O4326" s="3">
        <v>15</v>
      </c>
      <c r="P4326" s="6">
        <v>2.2970000000000002</v>
      </c>
      <c r="Q4326" s="6">
        <v>2.887</v>
      </c>
      <c r="R4326" s="6">
        <v>2.7949999999999999</v>
      </c>
      <c r="S4326" s="6">
        <v>0</v>
      </c>
      <c r="T4326" s="6">
        <f>R4326-S4326</f>
        <v>2.7949999999999999</v>
      </c>
      <c r="U4326" s="6">
        <v>2.7949999999999999</v>
      </c>
      <c r="V4326" s="6">
        <f>U4326-S4326</f>
        <v>2.7949999999999999</v>
      </c>
      <c r="W4326" s="6">
        <f>100 - (1 - (((U4326-T4326)/U4326)+(S4326/T4326)))*100</f>
        <v>0</v>
      </c>
      <c r="X4326" s="13">
        <v>2.7949999999999999</v>
      </c>
      <c r="Y4326" s="13">
        <f>(X4326-U4326)/U4326*100</f>
        <v>0</v>
      </c>
      <c r="Z4326" s="14">
        <f>IF(W4326&gt;10,"NA",Y4326)</f>
        <v>0</v>
      </c>
    </row>
    <row r="4327" spans="1:26" ht="19" x14ac:dyDescent="0.25">
      <c r="A4327" s="23">
        <v>4326</v>
      </c>
      <c r="B4327" s="5" t="s">
        <v>0</v>
      </c>
      <c r="C4327" s="3" t="s">
        <v>46</v>
      </c>
      <c r="D4327" s="3" t="s">
        <v>46</v>
      </c>
      <c r="E4327" s="3" t="s">
        <v>47</v>
      </c>
      <c r="F4327" s="3" t="s">
        <v>21</v>
      </c>
      <c r="G4327" s="3">
        <v>25</v>
      </c>
      <c r="H4327" s="3" t="s">
        <v>9</v>
      </c>
      <c r="I4327" s="3" t="s">
        <v>42</v>
      </c>
      <c r="J4327" s="3">
        <v>234</v>
      </c>
      <c r="K4327" s="3">
        <v>40</v>
      </c>
      <c r="L4327" s="3">
        <v>0</v>
      </c>
      <c r="M4327" s="4">
        <f>PI()*(K4327/2)^2/1000+PI()*(L4327/2)^2/1000</f>
        <v>1.2566370614359172</v>
      </c>
      <c r="N4327" s="33">
        <v>0</v>
      </c>
      <c r="O4327" s="3">
        <v>1</v>
      </c>
      <c r="P4327" s="6">
        <v>5.117</v>
      </c>
      <c r="Q4327" s="6">
        <v>13.358000000000001</v>
      </c>
      <c r="R4327" s="6">
        <v>13.167999999999999</v>
      </c>
      <c r="S4327" s="6">
        <v>6.3E-2</v>
      </c>
      <c r="T4327" s="6">
        <f>R4327-S4327</f>
        <v>13.104999999999999</v>
      </c>
      <c r="U4327" s="6">
        <v>13.246</v>
      </c>
      <c r="V4327" s="6">
        <f>U4327-S4327</f>
        <v>13.183</v>
      </c>
      <c r="W4327" s="6">
        <f>100 - (1 - (((U4327-T4327)/U4327)+(S4327/T4327)))*100</f>
        <v>1.5452048383528165</v>
      </c>
      <c r="X4327" s="13">
        <v>13.956</v>
      </c>
      <c r="Y4327" s="13">
        <f>(X4327-U4327)/U4327*100</f>
        <v>5.3601087120640125</v>
      </c>
      <c r="Z4327" s="14">
        <f>IF(W4327&gt;10,"NA",Y4327)</f>
        <v>5.3601087120640125</v>
      </c>
    </row>
    <row r="4328" spans="1:26" ht="19" x14ac:dyDescent="0.25">
      <c r="A4328" s="23">
        <v>4327</v>
      </c>
      <c r="B4328" s="5" t="s">
        <v>0</v>
      </c>
      <c r="C4328" s="3" t="s">
        <v>46</v>
      </c>
      <c r="D4328" s="3" t="s">
        <v>46</v>
      </c>
      <c r="E4328" s="3" t="s">
        <v>47</v>
      </c>
      <c r="F4328" s="3" t="s">
        <v>21</v>
      </c>
      <c r="G4328" s="3">
        <v>25</v>
      </c>
      <c r="H4328" s="3" t="s">
        <v>9</v>
      </c>
      <c r="I4328" s="3" t="s">
        <v>42</v>
      </c>
      <c r="J4328" s="3">
        <v>234</v>
      </c>
      <c r="K4328" s="3">
        <v>40</v>
      </c>
      <c r="L4328" s="3">
        <v>0</v>
      </c>
      <c r="M4328" s="4">
        <f>PI()*(K4328/2)^2/1000+PI()*(L4328/2)^2/1000</f>
        <v>1.2566370614359172</v>
      </c>
      <c r="N4328" s="33">
        <v>0</v>
      </c>
      <c r="O4328" s="3">
        <v>2</v>
      </c>
      <c r="P4328" s="6">
        <v>6.258</v>
      </c>
      <c r="Q4328" s="6">
        <v>16.172000000000001</v>
      </c>
      <c r="R4328" s="6">
        <v>15.984999999999999</v>
      </c>
      <c r="S4328" s="6">
        <v>0</v>
      </c>
      <c r="T4328" s="6">
        <f>R4328-S4328</f>
        <v>15.984999999999999</v>
      </c>
      <c r="U4328" s="6">
        <v>15.984999999999999</v>
      </c>
      <c r="V4328" s="6">
        <f>U4328-S4328</f>
        <v>15.984999999999999</v>
      </c>
      <c r="W4328" s="6">
        <f>100 - (1 - (((U4328-T4328)/U4328)+(S4328/T4328)))*100</f>
        <v>0</v>
      </c>
      <c r="X4328" s="13">
        <v>16.649999999999999</v>
      </c>
      <c r="Y4328" s="13">
        <f>(X4328-U4328)/U4328*100</f>
        <v>4.1601501407569543</v>
      </c>
      <c r="Z4328" s="14">
        <f>IF(W4328&gt;10,"NA",Y4328)</f>
        <v>4.1601501407569543</v>
      </c>
    </row>
    <row r="4329" spans="1:26" ht="19" x14ac:dyDescent="0.25">
      <c r="A4329" s="23">
        <v>4328</v>
      </c>
      <c r="B4329" s="5" t="s">
        <v>0</v>
      </c>
      <c r="C4329" s="3" t="s">
        <v>46</v>
      </c>
      <c r="D4329" s="3" t="s">
        <v>46</v>
      </c>
      <c r="E4329" s="3" t="s">
        <v>47</v>
      </c>
      <c r="F4329" s="3" t="s">
        <v>21</v>
      </c>
      <c r="G4329" s="3">
        <v>25</v>
      </c>
      <c r="H4329" s="3" t="s">
        <v>9</v>
      </c>
      <c r="I4329" s="3" t="s">
        <v>42</v>
      </c>
      <c r="J4329" s="3">
        <v>234</v>
      </c>
      <c r="K4329" s="3">
        <v>40</v>
      </c>
      <c r="L4329" s="3">
        <v>0</v>
      </c>
      <c r="M4329" s="4">
        <f>PI()*(K4329/2)^2/1000+PI()*(L4329/2)^2/1000</f>
        <v>1.2566370614359172</v>
      </c>
      <c r="N4329" s="33">
        <v>0</v>
      </c>
      <c r="O4329" s="3">
        <v>3</v>
      </c>
      <c r="P4329" s="6">
        <v>5.5460000000000003</v>
      </c>
      <c r="Q4329" s="6">
        <v>12.683</v>
      </c>
      <c r="R4329" s="6">
        <v>12.5</v>
      </c>
      <c r="S4329" s="6">
        <v>5.5E-2</v>
      </c>
      <c r="T4329" s="6">
        <f>R4329-S4329</f>
        <v>12.445</v>
      </c>
      <c r="U4329" s="6">
        <v>12.5</v>
      </c>
      <c r="V4329" s="6">
        <f>U4329-S4329</f>
        <v>12.445</v>
      </c>
      <c r="W4329" s="6">
        <f>100 - (1 - (((U4329-T4329)/U4329)+(S4329/T4329)))*100</f>
        <v>0.88194455604660504</v>
      </c>
      <c r="X4329" s="13">
        <v>13.023</v>
      </c>
      <c r="Y4329" s="13">
        <f>(X4329-U4329)/U4329*100</f>
        <v>4.1839999999999975</v>
      </c>
      <c r="Z4329" s="14">
        <f>IF(W4329&gt;10,"NA",Y4329)</f>
        <v>4.1839999999999975</v>
      </c>
    </row>
    <row r="4330" spans="1:26" ht="19" x14ac:dyDescent="0.25">
      <c r="A4330" s="23">
        <v>4329</v>
      </c>
      <c r="B4330" s="5" t="s">
        <v>0</v>
      </c>
      <c r="C4330" s="3" t="s">
        <v>46</v>
      </c>
      <c r="D4330" s="3" t="s">
        <v>46</v>
      </c>
      <c r="E4330" s="3" t="s">
        <v>47</v>
      </c>
      <c r="F4330" s="3" t="s">
        <v>21</v>
      </c>
      <c r="G4330" s="3">
        <v>25</v>
      </c>
      <c r="H4330" s="3" t="s">
        <v>9</v>
      </c>
      <c r="I4330" s="3" t="s">
        <v>42</v>
      </c>
      <c r="J4330" s="3">
        <v>234</v>
      </c>
      <c r="K4330" s="3">
        <v>40</v>
      </c>
      <c r="L4330" s="3">
        <v>0</v>
      </c>
      <c r="M4330" s="4">
        <f>PI()*(K4330/2)^2/1000+PI()*(L4330/2)^2/1000</f>
        <v>1.2566370614359172</v>
      </c>
      <c r="N4330" s="33">
        <v>0</v>
      </c>
      <c r="O4330" s="3">
        <v>4</v>
      </c>
      <c r="P4330" s="6">
        <v>4.6210000000000004</v>
      </c>
      <c r="Q4330" s="6">
        <v>11.372999999999999</v>
      </c>
      <c r="R4330" s="6">
        <v>11.23</v>
      </c>
      <c r="S4330" s="6">
        <v>0</v>
      </c>
      <c r="T4330" s="6">
        <f>R4330-S4330</f>
        <v>11.23</v>
      </c>
      <c r="U4330" s="6">
        <v>11.23</v>
      </c>
      <c r="V4330" s="6">
        <f>U4330-S4330</f>
        <v>11.23</v>
      </c>
      <c r="W4330" s="6">
        <f>100 - (1 - (((U4330-T4330)/U4330)+(S4330/T4330)))*100</f>
        <v>0</v>
      </c>
      <c r="X4330" s="13">
        <v>11.813000000000001</v>
      </c>
      <c r="Y4330" s="13">
        <f>(X4330-U4330)/U4330*100</f>
        <v>5.1914514692787188</v>
      </c>
      <c r="Z4330" s="14">
        <f>IF(W4330&gt;10,"NA",Y4330)</f>
        <v>5.1914514692787188</v>
      </c>
    </row>
    <row r="4331" spans="1:26" ht="19" x14ac:dyDescent="0.25">
      <c r="A4331" s="23">
        <v>4330</v>
      </c>
      <c r="B4331" s="5" t="s">
        <v>0</v>
      </c>
      <c r="C4331" s="3" t="s">
        <v>46</v>
      </c>
      <c r="D4331" s="3" t="s">
        <v>46</v>
      </c>
      <c r="E4331" s="3" t="s">
        <v>47</v>
      </c>
      <c r="F4331" s="3" t="s">
        <v>21</v>
      </c>
      <c r="G4331" s="3">
        <v>25</v>
      </c>
      <c r="H4331" s="3" t="s">
        <v>9</v>
      </c>
      <c r="I4331" s="3" t="s">
        <v>42</v>
      </c>
      <c r="J4331" s="3">
        <v>234</v>
      </c>
      <c r="K4331" s="3">
        <v>40</v>
      </c>
      <c r="L4331" s="3">
        <v>0</v>
      </c>
      <c r="M4331" s="4">
        <f>PI()*(K4331/2)^2/1000+PI()*(L4331/2)^2/1000</f>
        <v>1.2566370614359172</v>
      </c>
      <c r="N4331" s="33">
        <v>0</v>
      </c>
      <c r="O4331" s="3">
        <v>5</v>
      </c>
      <c r="P4331" s="6">
        <v>5.5549999999999997</v>
      </c>
      <c r="Q4331" s="6">
        <v>14.94</v>
      </c>
      <c r="R4331" s="6">
        <v>14.734</v>
      </c>
      <c r="S4331" s="6">
        <v>0</v>
      </c>
      <c r="T4331" s="6">
        <f>R4331-S4331</f>
        <v>14.734</v>
      </c>
      <c r="U4331" s="6">
        <v>14.83</v>
      </c>
      <c r="V4331" s="6">
        <f>U4331-S4331</f>
        <v>14.83</v>
      </c>
      <c r="W4331" s="6">
        <f>100 - (1 - (((U4331-T4331)/U4331)+(S4331/T4331)))*100</f>
        <v>0.64733648010788158</v>
      </c>
      <c r="X4331" s="13">
        <v>15.451000000000001</v>
      </c>
      <c r="Y4331" s="13">
        <f>(X4331-U4331)/U4331*100</f>
        <v>4.1874578556979127</v>
      </c>
      <c r="Z4331" s="14">
        <f>IF(W4331&gt;10,"NA",Y4331)</f>
        <v>4.1874578556979127</v>
      </c>
    </row>
    <row r="4332" spans="1:26" ht="19" x14ac:dyDescent="0.25">
      <c r="A4332" s="23">
        <v>4331</v>
      </c>
      <c r="B4332" s="5" t="s">
        <v>0</v>
      </c>
      <c r="C4332" s="3" t="s">
        <v>46</v>
      </c>
      <c r="D4332" s="3" t="s">
        <v>46</v>
      </c>
      <c r="E4332" s="3" t="s">
        <v>47</v>
      </c>
      <c r="F4332" s="3" t="s">
        <v>21</v>
      </c>
      <c r="G4332" s="3">
        <v>25</v>
      </c>
      <c r="H4332" s="3" t="s">
        <v>9</v>
      </c>
      <c r="I4332" s="3" t="s">
        <v>42</v>
      </c>
      <c r="J4332" s="3">
        <v>234</v>
      </c>
      <c r="K4332" s="3">
        <v>40</v>
      </c>
      <c r="L4332" s="3">
        <v>0</v>
      </c>
      <c r="M4332" s="4">
        <f>PI()*(K4332/2)^2/1000+PI()*(L4332/2)^2/1000</f>
        <v>1.2566370614359172</v>
      </c>
      <c r="N4332" s="33">
        <v>0</v>
      </c>
      <c r="O4332" s="3">
        <v>6</v>
      </c>
      <c r="P4332" s="6">
        <v>3.4950000000000001</v>
      </c>
      <c r="Q4332" s="6">
        <v>5.14</v>
      </c>
      <c r="R4332" s="6">
        <v>5.0389999999999997</v>
      </c>
      <c r="S4332" s="6">
        <v>0</v>
      </c>
      <c r="T4332" s="6">
        <f>R4332-S4332</f>
        <v>5.0389999999999997</v>
      </c>
      <c r="U4332" s="6">
        <v>5.0389999999999997</v>
      </c>
      <c r="V4332" s="6">
        <f>U4332-S4332</f>
        <v>5.0389999999999997</v>
      </c>
      <c r="W4332" s="6">
        <f>100 - (1 - (((U4332-T4332)/U4332)+(S4332/T4332)))*100</f>
        <v>0</v>
      </c>
      <c r="X4332" s="13">
        <v>5.2770000000000001</v>
      </c>
      <c r="Y4332" s="13">
        <f>(X4332-U4332)/U4332*100</f>
        <v>4.7231593570152901</v>
      </c>
      <c r="Z4332" s="14">
        <f>IF(W4332&gt;10,"NA",Y4332)</f>
        <v>4.7231593570152901</v>
      </c>
    </row>
    <row r="4333" spans="1:26" ht="19" x14ac:dyDescent="0.25">
      <c r="A4333" s="23">
        <v>4332</v>
      </c>
      <c r="B4333" s="5" t="s">
        <v>0</v>
      </c>
      <c r="C4333" s="3" t="s">
        <v>46</v>
      </c>
      <c r="D4333" s="3" t="s">
        <v>46</v>
      </c>
      <c r="E4333" s="3" t="s">
        <v>47</v>
      </c>
      <c r="F4333" s="3" t="s">
        <v>21</v>
      </c>
      <c r="G4333" s="3">
        <v>25</v>
      </c>
      <c r="H4333" s="3" t="s">
        <v>9</v>
      </c>
      <c r="I4333" s="3" t="s">
        <v>42</v>
      </c>
      <c r="J4333" s="3">
        <v>234</v>
      </c>
      <c r="K4333" s="3">
        <v>40</v>
      </c>
      <c r="L4333" s="3">
        <v>0</v>
      </c>
      <c r="M4333" s="4">
        <f>PI()*(K4333/2)^2/1000+PI()*(L4333/2)^2/1000</f>
        <v>1.2566370614359172</v>
      </c>
      <c r="N4333" s="33">
        <v>0</v>
      </c>
      <c r="O4333" s="3">
        <v>7</v>
      </c>
      <c r="P4333" s="6">
        <v>5.4379999999999997</v>
      </c>
      <c r="Q4333" s="6">
        <v>11.26</v>
      </c>
      <c r="R4333" s="6">
        <v>10.993</v>
      </c>
      <c r="S4333" s="6">
        <v>5.8999999999999997E-2</v>
      </c>
      <c r="T4333" s="6">
        <f>R4333-S4333</f>
        <v>10.934000000000001</v>
      </c>
      <c r="U4333" s="6">
        <v>11.122999999999999</v>
      </c>
      <c r="V4333" s="6">
        <f>U4333-S4333</f>
        <v>11.064</v>
      </c>
      <c r="W4333" s="6">
        <f>100 - (1 - (((U4333-T4333)/U4333)+(S4333/T4333)))*100</f>
        <v>2.2387831192199172</v>
      </c>
      <c r="X4333" s="13">
        <v>11.398</v>
      </c>
      <c r="Y4333" s="13">
        <f>(X4333-U4333)/U4333*100</f>
        <v>2.4723545805987626</v>
      </c>
      <c r="Z4333" s="14">
        <f>IF(W4333&gt;10,"NA",Y4333)</f>
        <v>2.4723545805987626</v>
      </c>
    </row>
    <row r="4334" spans="1:26" ht="19" x14ac:dyDescent="0.25">
      <c r="A4334" s="23">
        <v>4333</v>
      </c>
      <c r="B4334" s="5" t="s">
        <v>0</v>
      </c>
      <c r="C4334" s="3" t="s">
        <v>46</v>
      </c>
      <c r="D4334" s="3" t="s">
        <v>46</v>
      </c>
      <c r="E4334" s="3" t="s">
        <v>47</v>
      </c>
      <c r="F4334" s="3" t="s">
        <v>21</v>
      </c>
      <c r="G4334" s="3">
        <v>25</v>
      </c>
      <c r="H4334" s="3" t="s">
        <v>9</v>
      </c>
      <c r="I4334" s="3" t="s">
        <v>42</v>
      </c>
      <c r="J4334" s="3">
        <v>234</v>
      </c>
      <c r="K4334" s="3">
        <v>40</v>
      </c>
      <c r="L4334" s="3">
        <v>0</v>
      </c>
      <c r="M4334" s="4">
        <f>PI()*(K4334/2)^2/1000+PI()*(L4334/2)^2/1000</f>
        <v>1.2566370614359172</v>
      </c>
      <c r="N4334" s="33">
        <v>0</v>
      </c>
      <c r="O4334" s="3">
        <v>8</v>
      </c>
      <c r="P4334" s="6">
        <v>2.7429999999999999</v>
      </c>
      <c r="Q4334" s="6">
        <v>2.9689999999999999</v>
      </c>
      <c r="R4334" s="6">
        <v>2.9689999999999999</v>
      </c>
      <c r="S4334" s="6">
        <v>0</v>
      </c>
      <c r="T4334" s="6">
        <f>R4334-S4334</f>
        <v>2.9689999999999999</v>
      </c>
      <c r="U4334" s="6">
        <v>3.6560000000000001</v>
      </c>
      <c r="V4334" s="6">
        <f>U4334-S4334</f>
        <v>3.6560000000000001</v>
      </c>
      <c r="W4334" s="6">
        <f>100 - (1 - (((U4334-T4334)/U4334)+(S4334/T4334)))*100</f>
        <v>18.791028446389504</v>
      </c>
      <c r="X4334" s="13">
        <v>3.6970000000000001</v>
      </c>
      <c r="Y4334" s="13">
        <f>(X4334-U4334)/U4334*100</f>
        <v>1.1214442013129082</v>
      </c>
      <c r="Z4334" s="14" t="str">
        <f>IF(W4334&gt;10,"NA",Y4334)</f>
        <v>NA</v>
      </c>
    </row>
    <row r="4335" spans="1:26" ht="19" x14ac:dyDescent="0.25">
      <c r="A4335" s="23">
        <v>4334</v>
      </c>
      <c r="B4335" s="5" t="s">
        <v>0</v>
      </c>
      <c r="C4335" s="3" t="s">
        <v>46</v>
      </c>
      <c r="D4335" s="3" t="s">
        <v>46</v>
      </c>
      <c r="E4335" s="3" t="s">
        <v>47</v>
      </c>
      <c r="F4335" s="3" t="s">
        <v>21</v>
      </c>
      <c r="G4335" s="3">
        <v>25</v>
      </c>
      <c r="H4335" s="3" t="s">
        <v>9</v>
      </c>
      <c r="I4335" s="3" t="s">
        <v>42</v>
      </c>
      <c r="J4335" s="3">
        <v>234</v>
      </c>
      <c r="K4335" s="3">
        <v>40</v>
      </c>
      <c r="L4335" s="3">
        <v>0</v>
      </c>
      <c r="M4335" s="4">
        <f>PI()*(K4335/2)^2/1000+PI()*(L4335/2)^2/1000</f>
        <v>1.2566370614359172</v>
      </c>
      <c r="N4335" s="33">
        <v>0</v>
      </c>
      <c r="O4335" s="3">
        <v>9</v>
      </c>
      <c r="P4335" s="6">
        <v>1.931</v>
      </c>
      <c r="Q4335" s="6">
        <v>1.6819999999999999</v>
      </c>
      <c r="R4335" s="6">
        <v>1.6140000000000001</v>
      </c>
      <c r="S4335" s="6">
        <v>0</v>
      </c>
      <c r="T4335" s="6">
        <f>R4335-S4335</f>
        <v>1.6140000000000001</v>
      </c>
      <c r="U4335" s="6">
        <v>1.6140000000000001</v>
      </c>
      <c r="V4335" s="6">
        <f>U4335-S4335</f>
        <v>1.6140000000000001</v>
      </c>
      <c r="W4335" s="6">
        <f>100 - (1 - (((U4335-T4335)/U4335)+(S4335/T4335)))*100</f>
        <v>0</v>
      </c>
      <c r="X4335" s="13">
        <v>1.6220000000000001</v>
      </c>
      <c r="Y4335" s="13">
        <f>(X4335-U4335)/U4335*100</f>
        <v>0.49566294919454812</v>
      </c>
      <c r="Z4335" s="14">
        <f>IF(W4335&gt;10,"NA",Y4335)</f>
        <v>0.49566294919454812</v>
      </c>
    </row>
    <row r="4336" spans="1:26" ht="19" x14ac:dyDescent="0.25">
      <c r="A4336" s="23">
        <v>4335</v>
      </c>
      <c r="B4336" s="5" t="s">
        <v>0</v>
      </c>
      <c r="C4336" s="3" t="s">
        <v>46</v>
      </c>
      <c r="D4336" s="3" t="s">
        <v>46</v>
      </c>
      <c r="E4336" s="3" t="s">
        <v>47</v>
      </c>
      <c r="F4336" s="3" t="s">
        <v>21</v>
      </c>
      <c r="G4336" s="3">
        <v>25</v>
      </c>
      <c r="H4336" s="3" t="s">
        <v>17</v>
      </c>
      <c r="I4336" s="3" t="s">
        <v>42</v>
      </c>
      <c r="J4336" s="3">
        <v>234</v>
      </c>
      <c r="K4336" s="3">
        <v>40</v>
      </c>
      <c r="L4336" s="3">
        <v>0</v>
      </c>
      <c r="M4336" s="4">
        <f>PI()*(K4336/2)^2/1000+PI()*(L4336/2)^2/1000</f>
        <v>1.2566370614359172</v>
      </c>
      <c r="N4336" s="33">
        <v>0</v>
      </c>
      <c r="O4336" s="3">
        <v>1</v>
      </c>
      <c r="P4336" s="6">
        <v>4.1619999999999999</v>
      </c>
      <c r="Q4336" s="6">
        <v>8.4250000000000007</v>
      </c>
      <c r="R4336" s="6">
        <v>8.3219999999999992</v>
      </c>
      <c r="S4336" s="6">
        <v>5.6000000000000001E-2</v>
      </c>
      <c r="T4336" s="6">
        <f>R4336-S4336</f>
        <v>8.266</v>
      </c>
      <c r="U4336" s="6">
        <v>8.282</v>
      </c>
      <c r="V4336" s="6">
        <f>U4336-S4336</f>
        <v>8.2260000000000009</v>
      </c>
      <c r="W4336" s="6">
        <f>100 - (1 - (((U4336-T4336)/U4336)+(S4336/T4336)))*100</f>
        <v>0.8706640405502668</v>
      </c>
      <c r="X4336" s="13">
        <v>8.8640000000000008</v>
      </c>
      <c r="Y4336" s="13">
        <f>(X4336-U4336)/U4336*100</f>
        <v>7.0272880946631338</v>
      </c>
      <c r="Z4336" s="14">
        <f>IF(W4336&gt;10,"NA",Y4336)</f>
        <v>7.0272880946631338</v>
      </c>
    </row>
    <row r="4337" spans="1:26" ht="19" x14ac:dyDescent="0.25">
      <c r="A4337" s="23">
        <v>4336</v>
      </c>
      <c r="B4337" s="5" t="s">
        <v>0</v>
      </c>
      <c r="C4337" s="3" t="s">
        <v>46</v>
      </c>
      <c r="D4337" s="3" t="s">
        <v>46</v>
      </c>
      <c r="E4337" s="3" t="s">
        <v>47</v>
      </c>
      <c r="F4337" s="3" t="s">
        <v>21</v>
      </c>
      <c r="G4337" s="3">
        <v>25</v>
      </c>
      <c r="H4337" s="3" t="s">
        <v>17</v>
      </c>
      <c r="I4337" s="3" t="s">
        <v>42</v>
      </c>
      <c r="J4337" s="3">
        <v>234</v>
      </c>
      <c r="K4337" s="3">
        <v>40</v>
      </c>
      <c r="L4337" s="3">
        <v>0</v>
      </c>
      <c r="M4337" s="4">
        <f>PI()*(K4337/2)^2/1000+PI()*(L4337/2)^2/1000</f>
        <v>1.2566370614359172</v>
      </c>
      <c r="N4337" s="33">
        <v>0</v>
      </c>
      <c r="O4337" s="3">
        <v>2</v>
      </c>
      <c r="P4337" s="6">
        <v>4.3099999999999996</v>
      </c>
      <c r="Q4337" s="6">
        <v>7.6239999999999997</v>
      </c>
      <c r="R4337" s="6">
        <v>7.6210000000000004</v>
      </c>
      <c r="S4337" s="6">
        <v>9.1999999999999998E-2</v>
      </c>
      <c r="T4337" s="6">
        <f>R4337-S4337</f>
        <v>7.5290000000000008</v>
      </c>
      <c r="U4337" s="6">
        <v>7.6740000000000004</v>
      </c>
      <c r="V4337" s="6">
        <f>U4337-S4337</f>
        <v>7.5820000000000007</v>
      </c>
      <c r="W4337" s="6">
        <f>100 - (1 - (((U4337-T4337)/U4337)+(S4337/T4337)))*100</f>
        <v>3.1114388278103604</v>
      </c>
      <c r="X4337" s="13">
        <v>8.1039999999999992</v>
      </c>
      <c r="Y4337" s="13">
        <f>(X4337-U4337)/U4337*100</f>
        <v>5.6033359395360804</v>
      </c>
      <c r="Z4337" s="14">
        <f>IF(W4337&gt;10,"NA",Y4337)</f>
        <v>5.6033359395360804</v>
      </c>
    </row>
    <row r="4338" spans="1:26" ht="19" x14ac:dyDescent="0.25">
      <c r="A4338" s="23">
        <v>4337</v>
      </c>
      <c r="B4338" s="5" t="s">
        <v>0</v>
      </c>
      <c r="C4338" s="3" t="s">
        <v>46</v>
      </c>
      <c r="D4338" s="3" t="s">
        <v>46</v>
      </c>
      <c r="E4338" s="3" t="s">
        <v>47</v>
      </c>
      <c r="F4338" s="3" t="s">
        <v>21</v>
      </c>
      <c r="G4338" s="3">
        <v>25</v>
      </c>
      <c r="H4338" s="3" t="s">
        <v>17</v>
      </c>
      <c r="I4338" s="3" t="s">
        <v>42</v>
      </c>
      <c r="J4338" s="3">
        <v>234</v>
      </c>
      <c r="K4338" s="3">
        <v>40</v>
      </c>
      <c r="L4338" s="3">
        <v>0</v>
      </c>
      <c r="M4338" s="4">
        <f>PI()*(K4338/2)^2/1000+PI()*(L4338/2)^2/1000</f>
        <v>1.2566370614359172</v>
      </c>
      <c r="N4338" s="33">
        <v>0</v>
      </c>
      <c r="O4338" s="3">
        <v>3</v>
      </c>
      <c r="P4338" s="6">
        <v>3.5209999999999999</v>
      </c>
      <c r="Q4338" s="6">
        <v>6.3860000000000001</v>
      </c>
      <c r="R4338" s="6">
        <v>6.3840000000000003</v>
      </c>
      <c r="S4338" s="6">
        <v>0</v>
      </c>
      <c r="T4338" s="6">
        <f>R4338-S4338</f>
        <v>6.3840000000000003</v>
      </c>
      <c r="U4338" s="6">
        <v>6.5119999999999996</v>
      </c>
      <c r="V4338" s="6">
        <f>U4338-S4338</f>
        <v>6.5119999999999996</v>
      </c>
      <c r="W4338" s="6">
        <f>100 - (1 - (((U4338-T4338)/U4338)+(S4338/T4338)))*100</f>
        <v>1.9656019656019481</v>
      </c>
      <c r="X4338" s="13">
        <v>6.5259999999999998</v>
      </c>
      <c r="Y4338" s="13">
        <f>(X4338-U4338)/U4338*100</f>
        <v>0.2149877149877186</v>
      </c>
      <c r="Z4338" s="14">
        <f>IF(W4338&gt;10,"NA",Y4338)</f>
        <v>0.2149877149877186</v>
      </c>
    </row>
    <row r="4339" spans="1:26" ht="19" x14ac:dyDescent="0.25">
      <c r="A4339" s="23">
        <v>4338</v>
      </c>
      <c r="B4339" s="5" t="s">
        <v>0</v>
      </c>
      <c r="C4339" s="3" t="s">
        <v>46</v>
      </c>
      <c r="D4339" s="3" t="s">
        <v>46</v>
      </c>
      <c r="E4339" s="3" t="s">
        <v>47</v>
      </c>
      <c r="F4339" s="3" t="s">
        <v>21</v>
      </c>
      <c r="G4339" s="3">
        <v>25</v>
      </c>
      <c r="H4339" s="3" t="s">
        <v>17</v>
      </c>
      <c r="I4339" s="3" t="s">
        <v>42</v>
      </c>
      <c r="J4339" s="3">
        <v>234</v>
      </c>
      <c r="K4339" s="3">
        <v>40</v>
      </c>
      <c r="L4339" s="3">
        <v>0</v>
      </c>
      <c r="M4339" s="4">
        <f>PI()*(K4339/2)^2/1000+PI()*(L4339/2)^2/1000</f>
        <v>1.2566370614359172</v>
      </c>
      <c r="N4339" s="33">
        <v>0</v>
      </c>
      <c r="O4339" s="3">
        <v>4</v>
      </c>
      <c r="P4339" s="6">
        <v>4.8369999999999997</v>
      </c>
      <c r="Q4339" s="6">
        <v>9.7040000000000006</v>
      </c>
      <c r="R4339" s="6">
        <v>9.7010000000000005</v>
      </c>
      <c r="S4339" s="6">
        <v>0</v>
      </c>
      <c r="T4339" s="6">
        <f>R4339-S4339</f>
        <v>9.7010000000000005</v>
      </c>
      <c r="U4339" s="6">
        <v>9.9209999999999994</v>
      </c>
      <c r="V4339" s="6">
        <f>U4339-S4339</f>
        <v>9.9209999999999994</v>
      </c>
      <c r="W4339" s="6">
        <f>100 - (1 - (((U4339-T4339)/U4339)+(S4339/T4339)))*100</f>
        <v>2.2175183953230402</v>
      </c>
      <c r="X4339" s="13">
        <v>10.249000000000001</v>
      </c>
      <c r="Y4339" s="13">
        <f>(X4339-U4339)/U4339*100</f>
        <v>3.3061183348452898</v>
      </c>
      <c r="Z4339" s="14">
        <f>IF(W4339&gt;10,"NA",Y4339)</f>
        <v>3.3061183348452898</v>
      </c>
    </row>
    <row r="4340" spans="1:26" ht="19" x14ac:dyDescent="0.25">
      <c r="A4340" s="23">
        <v>4339</v>
      </c>
      <c r="B4340" s="5" t="s">
        <v>0</v>
      </c>
      <c r="C4340" s="3" t="s">
        <v>46</v>
      </c>
      <c r="D4340" s="3" t="s">
        <v>46</v>
      </c>
      <c r="E4340" s="3" t="s">
        <v>47</v>
      </c>
      <c r="F4340" s="3" t="s">
        <v>21</v>
      </c>
      <c r="G4340" s="3">
        <v>25</v>
      </c>
      <c r="H4340" s="3" t="s">
        <v>17</v>
      </c>
      <c r="I4340" s="3" t="s">
        <v>42</v>
      </c>
      <c r="J4340" s="3">
        <v>234</v>
      </c>
      <c r="K4340" s="3">
        <v>40</v>
      </c>
      <c r="L4340" s="3">
        <v>0</v>
      </c>
      <c r="M4340" s="4">
        <f>PI()*(K4340/2)^2/1000+PI()*(L4340/2)^2/1000</f>
        <v>1.2566370614359172</v>
      </c>
      <c r="N4340" s="33">
        <v>0</v>
      </c>
      <c r="O4340" s="3">
        <v>5</v>
      </c>
      <c r="P4340" s="6">
        <v>3.218</v>
      </c>
      <c r="Q4340" s="6">
        <v>5.048</v>
      </c>
      <c r="R4340" s="6">
        <v>5.0460000000000003</v>
      </c>
      <c r="S4340" s="6">
        <v>0</v>
      </c>
      <c r="T4340" s="6">
        <f>R4340-S4340</f>
        <v>5.0460000000000003</v>
      </c>
      <c r="U4340" s="6">
        <v>5.4329999999999998</v>
      </c>
      <c r="V4340" s="6">
        <f>U4340-S4340</f>
        <v>5.4329999999999998</v>
      </c>
      <c r="W4340" s="6">
        <f>100 - (1 - (((U4340-T4340)/U4340)+(S4340/T4340)))*100</f>
        <v>7.123136388735503</v>
      </c>
      <c r="X4340" s="13">
        <v>5.6849999999999996</v>
      </c>
      <c r="Y4340" s="13">
        <f>(X4340-U4340)/U4340*100</f>
        <v>4.6383213694091623</v>
      </c>
      <c r="Z4340" s="14">
        <f>IF(W4340&gt;10,"NA",Y4340)</f>
        <v>4.6383213694091623</v>
      </c>
    </row>
    <row r="4341" spans="1:26" ht="19" x14ac:dyDescent="0.25">
      <c r="A4341" s="23">
        <v>4340</v>
      </c>
      <c r="B4341" s="5" t="s">
        <v>0</v>
      </c>
      <c r="C4341" s="3" t="s">
        <v>46</v>
      </c>
      <c r="D4341" s="3" t="s">
        <v>46</v>
      </c>
      <c r="E4341" s="3" t="s">
        <v>47</v>
      </c>
      <c r="F4341" s="3" t="s">
        <v>21</v>
      </c>
      <c r="G4341" s="3">
        <v>25</v>
      </c>
      <c r="H4341" s="3" t="s">
        <v>17</v>
      </c>
      <c r="I4341" s="3" t="s">
        <v>42</v>
      </c>
      <c r="J4341" s="3">
        <v>234</v>
      </c>
      <c r="K4341" s="3">
        <v>40</v>
      </c>
      <c r="L4341" s="3">
        <v>0</v>
      </c>
      <c r="M4341" s="4">
        <f>PI()*(K4341/2)^2/1000+PI()*(L4341/2)^2/1000</f>
        <v>1.2566370614359172</v>
      </c>
      <c r="N4341" s="33">
        <v>0</v>
      </c>
      <c r="O4341" s="3">
        <v>6</v>
      </c>
      <c r="P4341" s="6">
        <v>4.4880000000000004</v>
      </c>
      <c r="Q4341" s="6">
        <v>9.1959999999999997</v>
      </c>
      <c r="R4341" s="6">
        <v>9.1929999999999996</v>
      </c>
      <c r="S4341" s="6">
        <v>0</v>
      </c>
      <c r="T4341" s="6">
        <f>R4341-S4341</f>
        <v>9.1929999999999996</v>
      </c>
      <c r="U4341" s="6">
        <v>9.2349999999999994</v>
      </c>
      <c r="V4341" s="6">
        <f>U4341-S4341</f>
        <v>9.2349999999999994</v>
      </c>
      <c r="W4341" s="6">
        <f>100 - (1 - (((U4341-T4341)/U4341)+(S4341/T4341)))*100</f>
        <v>0.45479155387113224</v>
      </c>
      <c r="X4341" s="13">
        <v>9.7409999999999997</v>
      </c>
      <c r="Y4341" s="13">
        <f>(X4341-U4341)/U4341*100</f>
        <v>5.4791553871142424</v>
      </c>
      <c r="Z4341" s="14">
        <f>IF(W4341&gt;10,"NA",Y4341)</f>
        <v>5.4791553871142424</v>
      </c>
    </row>
    <row r="4342" spans="1:26" ht="19" x14ac:dyDescent="0.25">
      <c r="A4342" s="23">
        <v>4341</v>
      </c>
      <c r="B4342" s="5" t="s">
        <v>0</v>
      </c>
      <c r="C4342" s="3" t="s">
        <v>46</v>
      </c>
      <c r="D4342" s="3" t="s">
        <v>46</v>
      </c>
      <c r="E4342" s="3" t="s">
        <v>47</v>
      </c>
      <c r="F4342" s="3" t="s">
        <v>21</v>
      </c>
      <c r="G4342" s="3">
        <v>26</v>
      </c>
      <c r="H4342" s="3" t="s">
        <v>9</v>
      </c>
      <c r="I4342" s="3" t="s">
        <v>43</v>
      </c>
      <c r="J4342" s="3">
        <v>208</v>
      </c>
      <c r="K4342" s="3">
        <v>23</v>
      </c>
      <c r="L4342" s="3">
        <v>0</v>
      </c>
      <c r="M4342" s="4">
        <f>PI()*(K4342/2)^2/1000+PI()*(L4342/2)^2/1000</f>
        <v>0.41547562843725011</v>
      </c>
      <c r="N4342" s="33">
        <v>1</v>
      </c>
      <c r="O4342" s="3">
        <v>1</v>
      </c>
      <c r="P4342" s="6">
        <v>6.9619999999999997</v>
      </c>
      <c r="Q4342" s="6">
        <v>25.126000000000001</v>
      </c>
      <c r="R4342" s="6">
        <v>25.013000000000002</v>
      </c>
      <c r="S4342" s="6">
        <v>0</v>
      </c>
      <c r="T4342" s="6">
        <f>R4342-S4342</f>
        <v>25.013000000000002</v>
      </c>
      <c r="U4342" s="6">
        <v>25.062999999999999</v>
      </c>
      <c r="V4342" s="6">
        <f>U4342-S4342</f>
        <v>25.062999999999999</v>
      </c>
      <c r="W4342" s="6">
        <f>100 - (1 - (((U4342-T4342)/U4342)+(S4342/T4342)))*100</f>
        <v>0.19949726688743397</v>
      </c>
      <c r="X4342" s="13">
        <v>25.864999999999998</v>
      </c>
      <c r="Y4342" s="13">
        <f>(X4342-U4342)/U4342*100</f>
        <v>3.1999361608745946</v>
      </c>
      <c r="Z4342" s="14">
        <f>IF(W4342&gt;10,"NA",Y4342)</f>
        <v>3.1999361608745946</v>
      </c>
    </row>
    <row r="4343" spans="1:26" ht="19" x14ac:dyDescent="0.25">
      <c r="A4343" s="23">
        <v>4342</v>
      </c>
      <c r="B4343" s="5" t="s">
        <v>0</v>
      </c>
      <c r="C4343" s="3" t="s">
        <v>46</v>
      </c>
      <c r="D4343" s="3" t="s">
        <v>46</v>
      </c>
      <c r="E4343" s="3" t="s">
        <v>47</v>
      </c>
      <c r="F4343" s="3" t="s">
        <v>21</v>
      </c>
      <c r="G4343" s="3">
        <v>26</v>
      </c>
      <c r="H4343" s="3" t="s">
        <v>9</v>
      </c>
      <c r="I4343" s="3" t="s">
        <v>43</v>
      </c>
      <c r="J4343" s="3">
        <v>208</v>
      </c>
      <c r="K4343" s="3">
        <v>23</v>
      </c>
      <c r="L4343" s="3">
        <v>0</v>
      </c>
      <c r="M4343" s="4">
        <f>PI()*(K4343/2)^2/1000+PI()*(L4343/2)^2/1000</f>
        <v>0.41547562843725011</v>
      </c>
      <c r="N4343" s="33">
        <v>1</v>
      </c>
      <c r="O4343" s="3">
        <v>2</v>
      </c>
      <c r="P4343" s="6">
        <v>4.8170000000000002</v>
      </c>
      <c r="Q4343" s="6">
        <v>19.021999999999998</v>
      </c>
      <c r="R4343" s="6">
        <v>18.940999999999999</v>
      </c>
      <c r="S4343" s="6">
        <v>0.128</v>
      </c>
      <c r="T4343" s="6">
        <f>R4343-S4343</f>
        <v>18.812999999999999</v>
      </c>
      <c r="U4343" s="6">
        <v>19.14</v>
      </c>
      <c r="V4343" s="6">
        <f>U4343-S4343</f>
        <v>19.012</v>
      </c>
      <c r="W4343" s="6">
        <f>100 - (1 - (((U4343-T4343)/U4343)+(S4343/T4343)))*100</f>
        <v>2.3888445377346272</v>
      </c>
      <c r="X4343" s="13">
        <v>19.524999999999999</v>
      </c>
      <c r="Y4343" s="13">
        <f>(X4343-U4343)/U4343*100</f>
        <v>2.0114942528735527</v>
      </c>
      <c r="Z4343" s="14">
        <f>IF(W4343&gt;10,"NA",Y4343)</f>
        <v>2.0114942528735527</v>
      </c>
    </row>
    <row r="4344" spans="1:26" ht="19" x14ac:dyDescent="0.25">
      <c r="A4344" s="23">
        <v>4343</v>
      </c>
      <c r="B4344" s="5" t="s">
        <v>0</v>
      </c>
      <c r="C4344" s="3" t="s">
        <v>46</v>
      </c>
      <c r="D4344" s="3" t="s">
        <v>46</v>
      </c>
      <c r="E4344" s="3" t="s">
        <v>47</v>
      </c>
      <c r="F4344" s="3" t="s">
        <v>21</v>
      </c>
      <c r="G4344" s="3">
        <v>26</v>
      </c>
      <c r="H4344" s="3" t="s">
        <v>9</v>
      </c>
      <c r="I4344" s="3" t="s">
        <v>43</v>
      </c>
      <c r="J4344" s="3">
        <v>208</v>
      </c>
      <c r="K4344" s="3">
        <v>23</v>
      </c>
      <c r="L4344" s="3">
        <v>0</v>
      </c>
      <c r="M4344" s="4">
        <f>PI()*(K4344/2)^2/1000+PI()*(L4344/2)^2/1000</f>
        <v>0.41547562843725011</v>
      </c>
      <c r="N4344" s="33">
        <v>1</v>
      </c>
      <c r="O4344" s="3">
        <v>3</v>
      </c>
      <c r="P4344" s="6">
        <v>7.4009999999999998</v>
      </c>
      <c r="Q4344" s="6">
        <v>29.876999999999999</v>
      </c>
      <c r="R4344" s="6">
        <v>29.715</v>
      </c>
      <c r="S4344" s="6">
        <v>0</v>
      </c>
      <c r="T4344" s="6">
        <f>R4344-S4344</f>
        <v>29.715</v>
      </c>
      <c r="U4344" s="6">
        <v>29.74</v>
      </c>
      <c r="V4344" s="6">
        <f>U4344-S4344</f>
        <v>29.74</v>
      </c>
      <c r="W4344" s="6">
        <f>100 - (1 - (((U4344-T4344)/U4344)+(S4344/T4344)))*100</f>
        <v>8.4061869535972278E-2</v>
      </c>
      <c r="X4344" s="13">
        <v>30.608000000000001</v>
      </c>
      <c r="Y4344" s="13">
        <f>(X4344-U4344)/U4344*100</f>
        <v>2.91862811028918</v>
      </c>
      <c r="Z4344" s="14">
        <f>IF(W4344&gt;10,"NA",Y4344)</f>
        <v>2.91862811028918</v>
      </c>
    </row>
    <row r="4345" spans="1:26" ht="19" x14ac:dyDescent="0.25">
      <c r="A4345" s="23">
        <v>4344</v>
      </c>
      <c r="B4345" s="5" t="s">
        <v>0</v>
      </c>
      <c r="C4345" s="3" t="s">
        <v>46</v>
      </c>
      <c r="D4345" s="3" t="s">
        <v>46</v>
      </c>
      <c r="E4345" s="3" t="s">
        <v>47</v>
      </c>
      <c r="F4345" s="3" t="s">
        <v>21</v>
      </c>
      <c r="G4345" s="3">
        <v>26</v>
      </c>
      <c r="H4345" s="3" t="s">
        <v>9</v>
      </c>
      <c r="I4345" s="3" t="s">
        <v>43</v>
      </c>
      <c r="J4345" s="3">
        <v>208</v>
      </c>
      <c r="K4345" s="3">
        <v>23</v>
      </c>
      <c r="L4345" s="3">
        <v>0</v>
      </c>
      <c r="M4345" s="4">
        <f>PI()*(K4345/2)^2/1000+PI()*(L4345/2)^2/1000</f>
        <v>0.41547562843725011</v>
      </c>
      <c r="N4345" s="33">
        <v>0</v>
      </c>
      <c r="O4345" s="3">
        <v>4</v>
      </c>
      <c r="P4345" s="6">
        <v>3.7669999999999999</v>
      </c>
      <c r="Q4345" s="6">
        <v>10.731</v>
      </c>
      <c r="R4345" s="6">
        <v>10.606999999999999</v>
      </c>
      <c r="S4345" s="6">
        <v>0</v>
      </c>
      <c r="T4345" s="6">
        <f>R4345-S4345</f>
        <v>10.606999999999999</v>
      </c>
      <c r="U4345" s="6">
        <v>10.657</v>
      </c>
      <c r="V4345" s="6">
        <f>U4345-S4345</f>
        <v>10.657</v>
      </c>
      <c r="W4345" s="6">
        <f>100 - (1 - (((U4345-T4345)/U4345)+(S4345/T4345)))*100</f>
        <v>0.4691751900159602</v>
      </c>
      <c r="X4345" s="13">
        <v>10.831</v>
      </c>
      <c r="Y4345" s="13">
        <f>(X4345-U4345)/U4345*100</f>
        <v>1.632729661255508</v>
      </c>
      <c r="Z4345" s="14">
        <f>IF(W4345&gt;10,"NA",Y4345)</f>
        <v>1.632729661255508</v>
      </c>
    </row>
    <row r="4346" spans="1:26" ht="19" x14ac:dyDescent="0.25">
      <c r="A4346" s="23">
        <v>4345</v>
      </c>
      <c r="B4346" s="5" t="s">
        <v>0</v>
      </c>
      <c r="C4346" s="3" t="s">
        <v>46</v>
      </c>
      <c r="D4346" s="3" t="s">
        <v>46</v>
      </c>
      <c r="E4346" s="3" t="s">
        <v>47</v>
      </c>
      <c r="F4346" s="3" t="s">
        <v>21</v>
      </c>
      <c r="G4346" s="3">
        <v>26</v>
      </c>
      <c r="H4346" s="3" t="s">
        <v>9</v>
      </c>
      <c r="I4346" s="3" t="s">
        <v>43</v>
      </c>
      <c r="J4346" s="3">
        <v>208</v>
      </c>
      <c r="K4346" s="3">
        <v>23</v>
      </c>
      <c r="L4346" s="3">
        <v>0</v>
      </c>
      <c r="M4346" s="4">
        <f>PI()*(K4346/2)^2/1000+PI()*(L4346/2)^2/1000</f>
        <v>0.41547562843725011</v>
      </c>
      <c r="N4346" s="33">
        <v>0</v>
      </c>
      <c r="O4346" s="3">
        <v>5</v>
      </c>
      <c r="P4346" s="6">
        <v>7.4790000000000001</v>
      </c>
      <c r="Q4346" s="6">
        <v>30.861999999999998</v>
      </c>
      <c r="R4346" s="6">
        <v>30.567</v>
      </c>
      <c r="S4346" s="6">
        <v>0</v>
      </c>
      <c r="T4346" s="6">
        <f>R4346-S4346</f>
        <v>30.567</v>
      </c>
      <c r="U4346" s="6">
        <v>30.567</v>
      </c>
      <c r="V4346" s="6">
        <f>U4346-S4346</f>
        <v>30.567</v>
      </c>
      <c r="W4346" s="6">
        <f>100 - (1 - (((U4346-T4346)/U4346)+(S4346/T4346)))*100</f>
        <v>0</v>
      </c>
      <c r="X4346" s="13">
        <v>31.504000000000001</v>
      </c>
      <c r="Y4346" s="13">
        <f>(X4346-U4346)/U4346*100</f>
        <v>3.0653973239114114</v>
      </c>
      <c r="Z4346" s="14">
        <f>IF(W4346&gt;10,"NA",Y4346)</f>
        <v>3.0653973239114114</v>
      </c>
    </row>
    <row r="4347" spans="1:26" ht="19" x14ac:dyDescent="0.25">
      <c r="A4347" s="23">
        <v>4346</v>
      </c>
      <c r="B4347" s="5" t="s">
        <v>0</v>
      </c>
      <c r="C4347" s="3" t="s">
        <v>46</v>
      </c>
      <c r="D4347" s="3" t="s">
        <v>46</v>
      </c>
      <c r="E4347" s="3" t="s">
        <v>47</v>
      </c>
      <c r="F4347" s="3" t="s">
        <v>21</v>
      </c>
      <c r="G4347" s="3">
        <v>26</v>
      </c>
      <c r="H4347" s="3" t="s">
        <v>9</v>
      </c>
      <c r="I4347" s="3" t="s">
        <v>43</v>
      </c>
      <c r="J4347" s="3">
        <v>208</v>
      </c>
      <c r="K4347" s="3">
        <v>23</v>
      </c>
      <c r="L4347" s="3">
        <v>0</v>
      </c>
      <c r="M4347" s="4">
        <f>PI()*(K4347/2)^2/1000+PI()*(L4347/2)^2/1000</f>
        <v>0.41547562843725011</v>
      </c>
      <c r="N4347" s="33">
        <v>0</v>
      </c>
      <c r="O4347" s="3">
        <v>6</v>
      </c>
      <c r="P4347" s="6">
        <v>5.992</v>
      </c>
      <c r="Q4347" s="6">
        <v>23.079000000000001</v>
      </c>
      <c r="R4347" s="6">
        <v>22.853999999999999</v>
      </c>
      <c r="S4347" s="6">
        <v>0</v>
      </c>
      <c r="T4347" s="6">
        <f>R4347-S4347</f>
        <v>22.853999999999999</v>
      </c>
      <c r="U4347" s="6">
        <v>23.2</v>
      </c>
      <c r="V4347" s="6">
        <f>U4347-S4347</f>
        <v>23.2</v>
      </c>
      <c r="W4347" s="6">
        <f>100 - (1 - (((U4347-T4347)/U4347)+(S4347/T4347)))*100</f>
        <v>1.4913793103448256</v>
      </c>
      <c r="X4347" s="13">
        <v>23.853000000000002</v>
      </c>
      <c r="Y4347" s="13">
        <f>(X4347-U4347)/U4347*100</f>
        <v>2.8146551724138029</v>
      </c>
      <c r="Z4347" s="14">
        <f>IF(W4347&gt;10,"NA",Y4347)</f>
        <v>2.8146551724138029</v>
      </c>
    </row>
    <row r="4348" spans="1:26" ht="19" x14ac:dyDescent="0.25">
      <c r="A4348" s="23">
        <v>4347</v>
      </c>
      <c r="B4348" s="5" t="s">
        <v>0</v>
      </c>
      <c r="C4348" s="3" t="s">
        <v>46</v>
      </c>
      <c r="D4348" s="3" t="s">
        <v>46</v>
      </c>
      <c r="E4348" s="3" t="s">
        <v>47</v>
      </c>
      <c r="F4348" s="3" t="s">
        <v>21</v>
      </c>
      <c r="G4348" s="3">
        <v>26</v>
      </c>
      <c r="H4348" s="3" t="s">
        <v>17</v>
      </c>
      <c r="I4348" s="3" t="s">
        <v>43</v>
      </c>
      <c r="J4348" s="3">
        <v>208</v>
      </c>
      <c r="K4348" s="3">
        <v>23</v>
      </c>
      <c r="L4348" s="3">
        <v>0</v>
      </c>
      <c r="M4348" s="4">
        <f>PI()*(K4348/2)^2/1000+PI()*(L4348/2)^2/1000</f>
        <v>0.41547562843725011</v>
      </c>
      <c r="N4348" s="33">
        <v>0</v>
      </c>
      <c r="O4348" s="3">
        <v>1</v>
      </c>
      <c r="P4348" s="6">
        <v>6.4169999999999998</v>
      </c>
      <c r="Q4348" s="6">
        <v>21.135999999999999</v>
      </c>
      <c r="R4348" s="6">
        <v>20.731999999999999</v>
      </c>
      <c r="S4348" s="6">
        <v>0.01</v>
      </c>
      <c r="T4348" s="6">
        <f>R4348-S4348</f>
        <v>20.721999999999998</v>
      </c>
      <c r="U4348" s="6">
        <v>20.731999999999999</v>
      </c>
      <c r="V4348" s="6">
        <f>U4348-S4348</f>
        <v>20.721999999999998</v>
      </c>
      <c r="W4348" s="6">
        <f>100 - (1 - (((U4348-T4348)/U4348)+(S4348/T4348)))*100</f>
        <v>9.6492503323446499E-2</v>
      </c>
      <c r="X4348" s="13">
        <v>20.992000000000001</v>
      </c>
      <c r="Y4348" s="13">
        <f>(X4348-U4348)/U4348*100</f>
        <v>1.2540999421184718</v>
      </c>
      <c r="Z4348" s="14">
        <f>IF(W4348&gt;10,"NA",Y4348)</f>
        <v>1.2540999421184718</v>
      </c>
    </row>
    <row r="4349" spans="1:26" ht="19" x14ac:dyDescent="0.25">
      <c r="A4349" s="23">
        <v>4348</v>
      </c>
      <c r="B4349" s="5" t="s">
        <v>0</v>
      </c>
      <c r="C4349" s="3" t="s">
        <v>46</v>
      </c>
      <c r="D4349" s="3" t="s">
        <v>46</v>
      </c>
      <c r="E4349" s="3" t="s">
        <v>47</v>
      </c>
      <c r="F4349" s="3" t="s">
        <v>21</v>
      </c>
      <c r="G4349" s="3">
        <v>26</v>
      </c>
      <c r="H4349" s="3" t="s">
        <v>17</v>
      </c>
      <c r="I4349" s="3" t="s">
        <v>43</v>
      </c>
      <c r="J4349" s="3">
        <v>208</v>
      </c>
      <c r="K4349" s="3">
        <v>23</v>
      </c>
      <c r="L4349" s="3">
        <v>0</v>
      </c>
      <c r="M4349" s="4">
        <f>PI()*(K4349/2)^2/1000+PI()*(L4349/2)^2/1000</f>
        <v>0.41547562843725011</v>
      </c>
      <c r="N4349" s="33">
        <v>0</v>
      </c>
      <c r="O4349" s="3">
        <v>2</v>
      </c>
      <c r="P4349" s="6">
        <v>7.0350000000000001</v>
      </c>
      <c r="Q4349" s="6">
        <v>22.29</v>
      </c>
      <c r="R4349" s="6">
        <v>21.895</v>
      </c>
      <c r="S4349" s="6">
        <v>0</v>
      </c>
      <c r="T4349" s="6">
        <f>R4349-S4349</f>
        <v>21.895</v>
      </c>
      <c r="U4349" s="6">
        <v>22.266999999999999</v>
      </c>
      <c r="V4349" s="6">
        <f>U4349-S4349</f>
        <v>22.266999999999999</v>
      </c>
      <c r="W4349" s="6">
        <f>100 - (1 - (((U4349-T4349)/U4349)+(S4349/T4349)))*100</f>
        <v>1.6706336731486005</v>
      </c>
      <c r="X4349" s="13">
        <v>22.359000000000002</v>
      </c>
      <c r="Y4349" s="13">
        <f>(X4349-U4349)/U4349*100</f>
        <v>0.41316746755289135</v>
      </c>
      <c r="Z4349" s="14">
        <f>IF(W4349&gt;10,"NA",Y4349)</f>
        <v>0.41316746755289135</v>
      </c>
    </row>
    <row r="4350" spans="1:26" ht="19" x14ac:dyDescent="0.25">
      <c r="A4350" s="23">
        <v>4349</v>
      </c>
      <c r="B4350" s="5" t="s">
        <v>0</v>
      </c>
      <c r="C4350" s="3" t="s">
        <v>46</v>
      </c>
      <c r="D4350" s="3" t="s">
        <v>46</v>
      </c>
      <c r="E4350" s="3" t="s">
        <v>47</v>
      </c>
      <c r="F4350" s="3" t="s">
        <v>21</v>
      </c>
      <c r="G4350" s="3">
        <v>26</v>
      </c>
      <c r="H4350" s="3" t="s">
        <v>17</v>
      </c>
      <c r="I4350" s="3" t="s">
        <v>43</v>
      </c>
      <c r="J4350" s="3">
        <v>208</v>
      </c>
      <c r="K4350" s="3">
        <v>23</v>
      </c>
      <c r="L4350" s="3">
        <v>0</v>
      </c>
      <c r="M4350" s="4">
        <f>PI()*(K4350/2)^2/1000+PI()*(L4350/2)^2/1000</f>
        <v>0.41547562843725011</v>
      </c>
      <c r="N4350" s="33">
        <v>0</v>
      </c>
      <c r="O4350" s="3">
        <v>3</v>
      </c>
      <c r="P4350" s="6">
        <v>6.1079999999999997</v>
      </c>
      <c r="Q4350" s="6">
        <v>20.184000000000001</v>
      </c>
      <c r="R4350" s="6">
        <v>20.184000000000001</v>
      </c>
      <c r="S4350" s="6">
        <v>0</v>
      </c>
      <c r="T4350" s="6">
        <f>R4350-S4350</f>
        <v>20.184000000000001</v>
      </c>
      <c r="U4350" s="6">
        <v>20.184000000000001</v>
      </c>
      <c r="V4350" s="6">
        <f>U4350-S4350</f>
        <v>20.184000000000001</v>
      </c>
      <c r="W4350" s="6">
        <f>100 - (1 - (((U4350-T4350)/U4350)+(S4350/T4350)))*100</f>
        <v>0</v>
      </c>
      <c r="X4350" s="13">
        <v>20.510999999999999</v>
      </c>
      <c r="Y4350" s="13">
        <f>(X4350-U4350)/U4350*100</f>
        <v>1.6200951248513582</v>
      </c>
      <c r="Z4350" s="14">
        <f>IF(W4350&gt;10,"NA",Y4350)</f>
        <v>1.6200951248513582</v>
      </c>
    </row>
    <row r="4351" spans="1:26" ht="19" x14ac:dyDescent="0.25">
      <c r="A4351" s="23">
        <v>4350</v>
      </c>
      <c r="B4351" s="5" t="s">
        <v>0</v>
      </c>
      <c r="C4351" s="3" t="s">
        <v>46</v>
      </c>
      <c r="D4351" s="3" t="s">
        <v>46</v>
      </c>
      <c r="E4351" s="3" t="s">
        <v>47</v>
      </c>
      <c r="F4351" s="3" t="s">
        <v>21</v>
      </c>
      <c r="G4351" s="3">
        <v>26</v>
      </c>
      <c r="H4351" s="3" t="s">
        <v>17</v>
      </c>
      <c r="I4351" s="3" t="s">
        <v>43</v>
      </c>
      <c r="J4351" s="3">
        <v>208</v>
      </c>
      <c r="K4351" s="3">
        <v>23</v>
      </c>
      <c r="L4351" s="3">
        <v>0</v>
      </c>
      <c r="M4351" s="4">
        <f>PI()*(K4351/2)^2/1000+PI()*(L4351/2)^2/1000</f>
        <v>0.41547562843725011</v>
      </c>
      <c r="N4351" s="33">
        <v>0</v>
      </c>
      <c r="O4351" s="3">
        <v>4</v>
      </c>
      <c r="P4351" s="6">
        <v>7.7060000000000004</v>
      </c>
      <c r="Q4351" s="6">
        <v>29.216999999999999</v>
      </c>
      <c r="R4351" s="6">
        <v>28.472000000000001</v>
      </c>
      <c r="S4351" s="6">
        <v>0</v>
      </c>
      <c r="T4351" s="6">
        <f>R4351-S4351</f>
        <v>28.472000000000001</v>
      </c>
      <c r="U4351" s="6">
        <v>30.36</v>
      </c>
      <c r="V4351" s="6">
        <f>U4351-S4351</f>
        <v>30.36</v>
      </c>
      <c r="W4351" s="6">
        <f>100 - (1 - (((U4351-T4351)/U4351)+(S4351/T4351)))*100</f>
        <v>6.2187088274044697</v>
      </c>
      <c r="X4351" s="13">
        <v>30.423999999999999</v>
      </c>
      <c r="Y4351" s="13">
        <f>(X4351-U4351)/U4351*100</f>
        <v>0.21080368906455882</v>
      </c>
      <c r="Z4351" s="14">
        <f>IF(W4351&gt;10,"NA",Y4351)</f>
        <v>0.21080368906455882</v>
      </c>
    </row>
    <row r="4352" spans="1:26" ht="19" x14ac:dyDescent="0.25">
      <c r="A4352" s="23">
        <v>4351</v>
      </c>
      <c r="B4352" s="5" t="s">
        <v>0</v>
      </c>
      <c r="C4352" s="3" t="s">
        <v>46</v>
      </c>
      <c r="D4352" s="3" t="s">
        <v>46</v>
      </c>
      <c r="E4352" s="3" t="s">
        <v>47</v>
      </c>
      <c r="F4352" s="3" t="s">
        <v>21</v>
      </c>
      <c r="G4352" s="3">
        <v>26</v>
      </c>
      <c r="H4352" s="3" t="s">
        <v>17</v>
      </c>
      <c r="I4352" s="3" t="s">
        <v>43</v>
      </c>
      <c r="J4352" s="3">
        <v>208</v>
      </c>
      <c r="K4352" s="3">
        <v>23</v>
      </c>
      <c r="L4352" s="3">
        <v>0</v>
      </c>
      <c r="M4352" s="4">
        <f>PI()*(K4352/2)^2/1000+PI()*(L4352/2)^2/1000</f>
        <v>0.41547562843725011</v>
      </c>
      <c r="N4352" s="33">
        <v>0</v>
      </c>
      <c r="O4352" s="3">
        <v>5</v>
      </c>
      <c r="P4352" s="6">
        <v>7.7539999999999996</v>
      </c>
      <c r="Q4352" s="6">
        <v>35.040999999999997</v>
      </c>
      <c r="R4352" s="6">
        <v>34.494</v>
      </c>
      <c r="S4352" s="6">
        <v>0</v>
      </c>
      <c r="T4352" s="6">
        <f>R4352-S4352</f>
        <v>34.494</v>
      </c>
      <c r="U4352" s="6">
        <v>34.991999999999997</v>
      </c>
      <c r="V4352" s="6">
        <f>U4352-S4352</f>
        <v>34.991999999999997</v>
      </c>
      <c r="W4352" s="6">
        <f>100 - (1 - (((U4352-T4352)/U4352)+(S4352/T4352)))*100</f>
        <v>1.4231824417009591</v>
      </c>
      <c r="X4352" s="13">
        <v>35.404000000000003</v>
      </c>
      <c r="Y4352" s="13">
        <f>(X4352-U4352)/U4352*100</f>
        <v>1.1774119798811333</v>
      </c>
      <c r="Z4352" s="14">
        <f>IF(W4352&gt;10,"NA",Y4352)</f>
        <v>1.1774119798811333</v>
      </c>
    </row>
    <row r="4353" spans="1:26" ht="19" x14ac:dyDescent="0.25">
      <c r="A4353" s="23">
        <v>4352</v>
      </c>
      <c r="B4353" s="5" t="s">
        <v>0</v>
      </c>
      <c r="C4353" s="3" t="s">
        <v>46</v>
      </c>
      <c r="D4353" s="3" t="s">
        <v>46</v>
      </c>
      <c r="E4353" s="3" t="s">
        <v>47</v>
      </c>
      <c r="F4353" s="3" t="s">
        <v>21</v>
      </c>
      <c r="G4353" s="3">
        <v>26</v>
      </c>
      <c r="H4353" s="3" t="s">
        <v>17</v>
      </c>
      <c r="I4353" s="3" t="s">
        <v>43</v>
      </c>
      <c r="J4353" s="3">
        <v>208</v>
      </c>
      <c r="K4353" s="3">
        <v>23</v>
      </c>
      <c r="L4353" s="3">
        <v>0</v>
      </c>
      <c r="M4353" s="4">
        <f>PI()*(K4353/2)^2/1000+PI()*(L4353/2)^2/1000</f>
        <v>0.41547562843725011</v>
      </c>
      <c r="N4353" s="33">
        <v>0</v>
      </c>
      <c r="O4353" s="3">
        <v>6</v>
      </c>
      <c r="P4353" s="6">
        <v>7.0190000000000001</v>
      </c>
      <c r="Q4353" s="6">
        <v>30.626999999999999</v>
      </c>
      <c r="R4353" s="6">
        <v>30.010999999999999</v>
      </c>
      <c r="S4353" s="6">
        <v>0</v>
      </c>
      <c r="T4353" s="6">
        <f>R4353-S4353</f>
        <v>30.010999999999999</v>
      </c>
      <c r="U4353" s="6">
        <v>30.010999999999999</v>
      </c>
      <c r="V4353" s="6">
        <f>U4353-S4353</f>
        <v>30.010999999999999</v>
      </c>
      <c r="W4353" s="6">
        <f>100 - (1 - (((U4353-T4353)/U4353)+(S4353/T4353)))*100</f>
        <v>0</v>
      </c>
      <c r="X4353" s="13">
        <v>30.332999999999998</v>
      </c>
      <c r="Y4353" s="13">
        <f>(X4353-U4353)/U4353*100</f>
        <v>1.0729399220285869</v>
      </c>
      <c r="Z4353" s="14">
        <f>IF(W4353&gt;10,"NA",Y4353)</f>
        <v>1.0729399220285869</v>
      </c>
    </row>
    <row r="4354" spans="1:26" ht="19" x14ac:dyDescent="0.25">
      <c r="A4354" s="23">
        <v>4353</v>
      </c>
      <c r="B4354" s="5" t="s">
        <v>0</v>
      </c>
      <c r="C4354" s="3" t="s">
        <v>46</v>
      </c>
      <c r="D4354" s="3" t="s">
        <v>46</v>
      </c>
      <c r="E4354" s="3" t="s">
        <v>47</v>
      </c>
      <c r="F4354" s="3" t="s">
        <v>21</v>
      </c>
      <c r="G4354" s="3">
        <v>27</v>
      </c>
      <c r="H4354" s="3" t="s">
        <v>9</v>
      </c>
      <c r="I4354" s="3" t="s">
        <v>42</v>
      </c>
      <c r="J4354" s="3">
        <v>189</v>
      </c>
      <c r="K4354" s="3">
        <v>33</v>
      </c>
      <c r="L4354" s="3">
        <v>0</v>
      </c>
      <c r="M4354" s="4">
        <f>PI()*(K4354/2)^2/1000+PI()*(L4354/2)^2/1000</f>
        <v>0.85529859993982116</v>
      </c>
      <c r="N4354" s="33">
        <v>0</v>
      </c>
      <c r="O4354" s="3">
        <v>1</v>
      </c>
      <c r="P4354" s="6">
        <v>5.0250000000000004</v>
      </c>
      <c r="Q4354" s="6">
        <v>12.554</v>
      </c>
      <c r="R4354" s="6">
        <v>12.374000000000001</v>
      </c>
      <c r="S4354" s="6">
        <v>0</v>
      </c>
      <c r="T4354" s="6">
        <f>R4354-S4354</f>
        <v>12.374000000000001</v>
      </c>
      <c r="U4354" s="6">
        <v>12.449</v>
      </c>
      <c r="V4354" s="6">
        <f>U4354-S4354</f>
        <v>12.449</v>
      </c>
      <c r="W4354" s="6">
        <f>100 - (1 - (((U4354-T4354)/U4354)+(S4354/T4354)))*100</f>
        <v>0.60245802875732579</v>
      </c>
      <c r="X4354" s="13">
        <v>12.976000000000001</v>
      </c>
      <c r="Y4354" s="13">
        <f>(X4354-U4354)/U4354*100</f>
        <v>4.2332717487348468</v>
      </c>
      <c r="Z4354" s="14">
        <f>IF(W4354&gt;10,"NA",Y4354)</f>
        <v>4.2332717487348468</v>
      </c>
    </row>
    <row r="4355" spans="1:26" ht="19" x14ac:dyDescent="0.25">
      <c r="A4355" s="23">
        <v>4354</v>
      </c>
      <c r="B4355" s="5" t="s">
        <v>0</v>
      </c>
      <c r="C4355" s="3" t="s">
        <v>46</v>
      </c>
      <c r="D4355" s="3" t="s">
        <v>46</v>
      </c>
      <c r="E4355" s="3" t="s">
        <v>47</v>
      </c>
      <c r="F4355" s="3" t="s">
        <v>21</v>
      </c>
      <c r="G4355" s="3">
        <v>27</v>
      </c>
      <c r="H4355" s="3" t="s">
        <v>9</v>
      </c>
      <c r="I4355" s="3" t="s">
        <v>42</v>
      </c>
      <c r="J4355" s="3">
        <v>189</v>
      </c>
      <c r="K4355" s="3">
        <v>33</v>
      </c>
      <c r="L4355" s="3">
        <v>0</v>
      </c>
      <c r="M4355" s="4">
        <f>PI()*(K4355/2)^2/1000+PI()*(L4355/2)^2/1000</f>
        <v>0.85529859993982116</v>
      </c>
      <c r="N4355" s="33">
        <v>0</v>
      </c>
      <c r="O4355" s="3">
        <v>2</v>
      </c>
      <c r="P4355" s="6">
        <v>4.0490000000000004</v>
      </c>
      <c r="Q4355" s="6">
        <v>7.4669999999999996</v>
      </c>
      <c r="R4355" s="6">
        <v>7.3650000000000002</v>
      </c>
      <c r="S4355" s="6">
        <v>0</v>
      </c>
      <c r="T4355" s="6">
        <f>R4355-S4355</f>
        <v>7.3650000000000002</v>
      </c>
      <c r="U4355" s="6">
        <v>7.5410000000000004</v>
      </c>
      <c r="V4355" s="6">
        <f>U4355-S4355</f>
        <v>7.5410000000000004</v>
      </c>
      <c r="W4355" s="6">
        <f>100 - (1 - (((U4355-T4355)/U4355)+(S4355/T4355)))*100</f>
        <v>2.3339079697652778</v>
      </c>
      <c r="X4355" s="13">
        <v>7.8049999999999997</v>
      </c>
      <c r="Y4355" s="13">
        <f>(X4355-U4355)/U4355*100</f>
        <v>3.5008619546479158</v>
      </c>
      <c r="Z4355" s="14">
        <f>IF(W4355&gt;10,"NA",Y4355)</f>
        <v>3.5008619546479158</v>
      </c>
    </row>
    <row r="4356" spans="1:26" ht="19" x14ac:dyDescent="0.25">
      <c r="A4356" s="23">
        <v>4355</v>
      </c>
      <c r="B4356" s="5" t="s">
        <v>0</v>
      </c>
      <c r="C4356" s="3" t="s">
        <v>46</v>
      </c>
      <c r="D4356" s="3" t="s">
        <v>46</v>
      </c>
      <c r="E4356" s="3" t="s">
        <v>47</v>
      </c>
      <c r="F4356" s="3" t="s">
        <v>21</v>
      </c>
      <c r="G4356" s="3">
        <v>27</v>
      </c>
      <c r="H4356" s="3" t="s">
        <v>9</v>
      </c>
      <c r="I4356" s="3" t="s">
        <v>42</v>
      </c>
      <c r="J4356" s="3">
        <v>189</v>
      </c>
      <c r="K4356" s="3">
        <v>33</v>
      </c>
      <c r="L4356" s="3">
        <v>0</v>
      </c>
      <c r="M4356" s="4">
        <f>PI()*(K4356/2)^2/1000+PI()*(L4356/2)^2/1000</f>
        <v>0.85529859993982116</v>
      </c>
      <c r="N4356" s="33">
        <v>0</v>
      </c>
      <c r="O4356" s="3">
        <v>3</v>
      </c>
      <c r="P4356" s="6">
        <v>2.4180000000000001</v>
      </c>
      <c r="Q4356" s="6">
        <v>3.032</v>
      </c>
      <c r="R4356" s="6">
        <v>2.968</v>
      </c>
      <c r="S4356" s="6">
        <v>0</v>
      </c>
      <c r="T4356" s="6">
        <f>R4356-S4356</f>
        <v>2.968</v>
      </c>
      <c r="U4356" s="6">
        <v>3.2309999999999999</v>
      </c>
      <c r="V4356" s="6">
        <f>U4356-S4356</f>
        <v>3.2309999999999999</v>
      </c>
      <c r="W4356" s="6">
        <f>100 - (1 - (((U4356-T4356)/U4356)+(S4356/T4356)))*100</f>
        <v>8.1398947694212325</v>
      </c>
      <c r="X4356" s="13">
        <v>3.246</v>
      </c>
      <c r="Y4356" s="13">
        <f>(X4356-U4356)/U4356*100</f>
        <v>0.46425255338904747</v>
      </c>
      <c r="Z4356" s="14">
        <f>IF(W4356&gt;10,"NA",Y4356)</f>
        <v>0.46425255338904747</v>
      </c>
    </row>
    <row r="4357" spans="1:26" ht="19" x14ac:dyDescent="0.25">
      <c r="A4357" s="23">
        <v>4356</v>
      </c>
      <c r="B4357" s="5" t="s">
        <v>0</v>
      </c>
      <c r="C4357" s="3" t="s">
        <v>46</v>
      </c>
      <c r="D4357" s="3" t="s">
        <v>46</v>
      </c>
      <c r="E4357" s="3" t="s">
        <v>47</v>
      </c>
      <c r="F4357" s="3" t="s">
        <v>21</v>
      </c>
      <c r="G4357" s="3">
        <v>27</v>
      </c>
      <c r="H4357" s="3" t="s">
        <v>9</v>
      </c>
      <c r="I4357" s="3" t="s">
        <v>42</v>
      </c>
      <c r="J4357" s="3">
        <v>189</v>
      </c>
      <c r="K4357" s="3">
        <v>33</v>
      </c>
      <c r="L4357" s="3">
        <v>0</v>
      </c>
      <c r="M4357" s="4">
        <f>PI()*(K4357/2)^2/1000+PI()*(L4357/2)^2/1000</f>
        <v>0.85529859993982116</v>
      </c>
      <c r="N4357" s="33">
        <v>0</v>
      </c>
      <c r="O4357" s="3">
        <v>4</v>
      </c>
      <c r="P4357" s="6">
        <v>4.8739999999999997</v>
      </c>
      <c r="Q4357" s="6">
        <v>11.519</v>
      </c>
      <c r="R4357" s="6">
        <v>11.365</v>
      </c>
      <c r="S4357" s="6">
        <v>0</v>
      </c>
      <c r="T4357" s="6">
        <f>R4357-S4357</f>
        <v>11.365</v>
      </c>
      <c r="U4357" s="6">
        <v>11.581</v>
      </c>
      <c r="V4357" s="6">
        <f>U4357-S4357</f>
        <v>11.581</v>
      </c>
      <c r="W4357" s="6">
        <f>100 - (1 - (((U4357-T4357)/U4357)+(S4357/T4357)))*100</f>
        <v>1.8651239098523433</v>
      </c>
      <c r="X4357" s="13">
        <v>11.971</v>
      </c>
      <c r="Y4357" s="13">
        <f>(X4357-U4357)/U4357*100</f>
        <v>3.3675848372334047</v>
      </c>
      <c r="Z4357" s="14">
        <f>IF(W4357&gt;10,"NA",Y4357)</f>
        <v>3.3675848372334047</v>
      </c>
    </row>
    <row r="4358" spans="1:26" ht="19" x14ac:dyDescent="0.25">
      <c r="A4358" s="23">
        <v>4357</v>
      </c>
      <c r="B4358" s="5" t="s">
        <v>0</v>
      </c>
      <c r="C4358" s="3" t="s">
        <v>46</v>
      </c>
      <c r="D4358" s="3" t="s">
        <v>46</v>
      </c>
      <c r="E4358" s="3" t="s">
        <v>47</v>
      </c>
      <c r="F4358" s="3" t="s">
        <v>21</v>
      </c>
      <c r="G4358" s="3">
        <v>27</v>
      </c>
      <c r="H4358" s="3" t="s">
        <v>9</v>
      </c>
      <c r="I4358" s="3" t="s">
        <v>42</v>
      </c>
      <c r="J4358" s="3">
        <v>189</v>
      </c>
      <c r="K4358" s="3">
        <v>33</v>
      </c>
      <c r="L4358" s="3">
        <v>0</v>
      </c>
      <c r="M4358" s="4">
        <f>PI()*(K4358/2)^2/1000+PI()*(L4358/2)^2/1000</f>
        <v>0.85529859993982116</v>
      </c>
      <c r="N4358" s="33">
        <v>0</v>
      </c>
      <c r="O4358" s="3">
        <v>5</v>
      </c>
      <c r="P4358" s="6">
        <v>3.9729999999999999</v>
      </c>
      <c r="Q4358" s="6">
        <v>7.78</v>
      </c>
      <c r="R4358" s="6">
        <v>7.6219999999999999</v>
      </c>
      <c r="S4358" s="6">
        <v>0</v>
      </c>
      <c r="T4358" s="6">
        <f>R4358-S4358</f>
        <v>7.6219999999999999</v>
      </c>
      <c r="U4358" s="6">
        <v>7.6310000000000002</v>
      </c>
      <c r="V4358" s="6">
        <f>U4358-S4358</f>
        <v>7.6310000000000002</v>
      </c>
      <c r="W4358" s="6">
        <f>100 - (1 - (((U4358-T4358)/U4358)+(S4358/T4358)))*100</f>
        <v>0.11793998165377673</v>
      </c>
      <c r="X4358" s="13">
        <v>8.0869999999999997</v>
      </c>
      <c r="Y4358" s="13">
        <f>(X4358-U4358)/U4358*100</f>
        <v>5.9756257371248793</v>
      </c>
      <c r="Z4358" s="14">
        <f>IF(W4358&gt;10,"NA",Y4358)</f>
        <v>5.9756257371248793</v>
      </c>
    </row>
    <row r="4359" spans="1:26" ht="19" x14ac:dyDescent="0.25">
      <c r="A4359" s="23">
        <v>4358</v>
      </c>
      <c r="B4359" s="5" t="s">
        <v>0</v>
      </c>
      <c r="C4359" s="3" t="s">
        <v>46</v>
      </c>
      <c r="D4359" s="3" t="s">
        <v>46</v>
      </c>
      <c r="E4359" s="3" t="s">
        <v>47</v>
      </c>
      <c r="F4359" s="3" t="s">
        <v>21</v>
      </c>
      <c r="G4359" s="3">
        <v>27</v>
      </c>
      <c r="H4359" s="3" t="s">
        <v>9</v>
      </c>
      <c r="I4359" s="3" t="s">
        <v>42</v>
      </c>
      <c r="J4359" s="3">
        <v>189</v>
      </c>
      <c r="K4359" s="3">
        <v>33</v>
      </c>
      <c r="L4359" s="3">
        <v>0</v>
      </c>
      <c r="M4359" s="4">
        <f>PI()*(K4359/2)^2/1000+PI()*(L4359/2)^2/1000</f>
        <v>0.85529859993982116</v>
      </c>
      <c r="N4359" s="33">
        <v>0</v>
      </c>
      <c r="O4359" s="3">
        <v>6</v>
      </c>
      <c r="P4359" s="6">
        <v>5.0309999999999997</v>
      </c>
      <c r="Q4359" s="6">
        <v>14.356999999999999</v>
      </c>
      <c r="R4359" s="6">
        <v>14.207000000000001</v>
      </c>
      <c r="S4359" s="6">
        <v>1.2999999999999999E-2</v>
      </c>
      <c r="T4359" s="6">
        <f>R4359-S4359</f>
        <v>14.194000000000001</v>
      </c>
      <c r="U4359" s="6">
        <v>14.430999999999999</v>
      </c>
      <c r="V4359" s="6">
        <f>U4359-S4359</f>
        <v>14.417999999999999</v>
      </c>
      <c r="W4359" s="6">
        <f>100 - (1 - (((U4359-T4359)/U4359)+(S4359/T4359)))*100</f>
        <v>1.7338858259855527</v>
      </c>
      <c r="X4359" s="13">
        <v>15.234</v>
      </c>
      <c r="Y4359" s="13">
        <f>(X4359-U4359)/U4359*100</f>
        <v>5.5644099508003659</v>
      </c>
      <c r="Z4359" s="14">
        <f>IF(W4359&gt;10,"NA",Y4359)</f>
        <v>5.5644099508003659</v>
      </c>
    </row>
    <row r="4360" spans="1:26" ht="19" x14ac:dyDescent="0.25">
      <c r="A4360" s="23">
        <v>4359</v>
      </c>
      <c r="B4360" s="5" t="s">
        <v>0</v>
      </c>
      <c r="C4360" s="3" t="s">
        <v>46</v>
      </c>
      <c r="D4360" s="3" t="s">
        <v>46</v>
      </c>
      <c r="E4360" s="3" t="s">
        <v>47</v>
      </c>
      <c r="F4360" s="3" t="s">
        <v>21</v>
      </c>
      <c r="G4360" s="3">
        <v>27</v>
      </c>
      <c r="H4360" s="3" t="s">
        <v>17</v>
      </c>
      <c r="I4360" s="3" t="s">
        <v>42</v>
      </c>
      <c r="J4360" s="3">
        <v>189</v>
      </c>
      <c r="K4360" s="3">
        <v>33</v>
      </c>
      <c r="L4360" s="3">
        <v>0</v>
      </c>
      <c r="M4360" s="4">
        <f>PI()*(K4360/2)^2/1000+PI()*(L4360/2)^2/1000</f>
        <v>0.85529859993982116</v>
      </c>
      <c r="N4360" s="33">
        <v>0</v>
      </c>
      <c r="O4360" s="3">
        <v>1</v>
      </c>
      <c r="P4360" s="6">
        <v>2.0819999999999999</v>
      </c>
      <c r="Q4360" s="6">
        <v>2.8860000000000001</v>
      </c>
      <c r="R4360" s="6">
        <v>2.8109999999999999</v>
      </c>
      <c r="S4360" s="6">
        <v>0</v>
      </c>
      <c r="T4360" s="6">
        <f>R4360-S4360</f>
        <v>2.8109999999999999</v>
      </c>
      <c r="U4360" s="6">
        <v>2.8109999999999999</v>
      </c>
      <c r="V4360" s="6">
        <f>U4360-S4360</f>
        <v>2.8109999999999999</v>
      </c>
      <c r="W4360" s="6">
        <f>100 - (1 - (((U4360-T4360)/U4360)+(S4360/T4360)))*100</f>
        <v>0</v>
      </c>
      <c r="X4360" s="13">
        <v>2.8170000000000002</v>
      </c>
      <c r="Y4360" s="13">
        <f>(X4360-U4360)/U4360*100</f>
        <v>0.21344717182498141</v>
      </c>
      <c r="Z4360" s="14">
        <f>IF(W4360&gt;10,"NA",Y4360)</f>
        <v>0.21344717182498141</v>
      </c>
    </row>
    <row r="4361" spans="1:26" ht="19" x14ac:dyDescent="0.25">
      <c r="A4361" s="23">
        <v>4360</v>
      </c>
      <c r="B4361" s="5" t="s">
        <v>0</v>
      </c>
      <c r="C4361" s="3" t="s">
        <v>46</v>
      </c>
      <c r="D4361" s="3" t="s">
        <v>46</v>
      </c>
      <c r="E4361" s="3" t="s">
        <v>47</v>
      </c>
      <c r="F4361" s="3" t="s">
        <v>21</v>
      </c>
      <c r="G4361" s="3">
        <v>27</v>
      </c>
      <c r="H4361" s="3" t="s">
        <v>17</v>
      </c>
      <c r="I4361" s="3" t="s">
        <v>42</v>
      </c>
      <c r="J4361" s="3">
        <v>189</v>
      </c>
      <c r="K4361" s="3">
        <v>33</v>
      </c>
      <c r="L4361" s="3">
        <v>0</v>
      </c>
      <c r="M4361" s="4">
        <f>PI()*(K4361/2)^2/1000+PI()*(L4361/2)^2/1000</f>
        <v>0.85529859993982116</v>
      </c>
      <c r="N4361" s="33">
        <v>0</v>
      </c>
      <c r="O4361" s="3">
        <v>2</v>
      </c>
      <c r="P4361" s="6" t="s">
        <v>13</v>
      </c>
      <c r="Q4361" s="6">
        <v>7.8639999999999999</v>
      </c>
      <c r="R4361" s="6">
        <v>7.7</v>
      </c>
      <c r="S4361" s="6">
        <v>4.9000000000000002E-2</v>
      </c>
      <c r="T4361" s="6">
        <f>R4361-S4361</f>
        <v>7.6509999999999998</v>
      </c>
      <c r="U4361" s="6">
        <v>11.484999999999999</v>
      </c>
      <c r="V4361" s="6">
        <f>U4361-S4361</f>
        <v>11.436</v>
      </c>
      <c r="W4361" s="6">
        <f>100 - (1 - (((U4361-T4361)/U4361)+(S4361/T4361)))*100</f>
        <v>34.023112210086666</v>
      </c>
      <c r="X4361" s="13">
        <v>11.651</v>
      </c>
      <c r="Y4361" s="13">
        <f>(X4361-U4361)/U4361*100</f>
        <v>1.4453635176316968</v>
      </c>
      <c r="Z4361" s="14" t="str">
        <f>IF(W4361&gt;10,"NA",Y4361)</f>
        <v>NA</v>
      </c>
    </row>
    <row r="4362" spans="1:26" ht="19" x14ac:dyDescent="0.25">
      <c r="A4362" s="23">
        <v>4361</v>
      </c>
      <c r="B4362" s="5" t="s">
        <v>0</v>
      </c>
      <c r="C4362" s="3" t="s">
        <v>46</v>
      </c>
      <c r="D4362" s="3" t="s">
        <v>46</v>
      </c>
      <c r="E4362" s="3" t="s">
        <v>47</v>
      </c>
      <c r="F4362" s="3" t="s">
        <v>21</v>
      </c>
      <c r="G4362" s="3">
        <v>27</v>
      </c>
      <c r="H4362" s="3" t="s">
        <v>17</v>
      </c>
      <c r="I4362" s="3" t="s">
        <v>42</v>
      </c>
      <c r="J4362" s="3">
        <v>189</v>
      </c>
      <c r="K4362" s="3">
        <v>33</v>
      </c>
      <c r="L4362" s="3">
        <v>0</v>
      </c>
      <c r="M4362" s="4">
        <f>PI()*(K4362/2)^2/1000+PI()*(L4362/2)^2/1000</f>
        <v>0.85529859993982116</v>
      </c>
      <c r="N4362" s="33">
        <v>0</v>
      </c>
      <c r="O4362" s="3">
        <v>3</v>
      </c>
      <c r="P4362" s="6">
        <v>3.4550000000000001</v>
      </c>
      <c r="Q4362" s="6">
        <v>4.7949999999999999</v>
      </c>
      <c r="R4362" s="6">
        <v>4.7039999999999997</v>
      </c>
      <c r="S4362" s="6">
        <v>0</v>
      </c>
      <c r="T4362" s="6">
        <f>R4362-S4362</f>
        <v>4.7039999999999997</v>
      </c>
      <c r="U4362" s="6">
        <v>4.82</v>
      </c>
      <c r="V4362" s="6">
        <f>U4362-S4362</f>
        <v>4.82</v>
      </c>
      <c r="W4362" s="6">
        <f>100 - (1 - (((U4362-T4362)/U4362)+(S4362/T4362)))*100</f>
        <v>2.4066390041493975</v>
      </c>
      <c r="X4362" s="13">
        <v>4.9779999999999998</v>
      </c>
      <c r="Y4362" s="13">
        <f>(X4362-U4362)/U4362*100</f>
        <v>3.278008298755176</v>
      </c>
      <c r="Z4362" s="14">
        <f>IF(W4362&gt;10,"NA",Y4362)</f>
        <v>3.278008298755176</v>
      </c>
    </row>
    <row r="4363" spans="1:26" ht="19" x14ac:dyDescent="0.25">
      <c r="A4363" s="23">
        <v>4362</v>
      </c>
      <c r="B4363" s="5" t="s">
        <v>0</v>
      </c>
      <c r="C4363" s="3" t="s">
        <v>46</v>
      </c>
      <c r="D4363" s="3" t="s">
        <v>46</v>
      </c>
      <c r="E4363" s="3" t="s">
        <v>47</v>
      </c>
      <c r="F4363" s="3" t="s">
        <v>21</v>
      </c>
      <c r="G4363" s="3">
        <v>27</v>
      </c>
      <c r="H4363" s="3" t="s">
        <v>17</v>
      </c>
      <c r="I4363" s="3" t="s">
        <v>42</v>
      </c>
      <c r="J4363" s="3">
        <v>189</v>
      </c>
      <c r="K4363" s="3">
        <v>33</v>
      </c>
      <c r="L4363" s="3">
        <v>0</v>
      </c>
      <c r="M4363" s="4">
        <f>PI()*(K4363/2)^2/1000+PI()*(L4363/2)^2/1000</f>
        <v>0.85529859993982116</v>
      </c>
      <c r="N4363" s="33">
        <v>0</v>
      </c>
      <c r="O4363" s="3">
        <v>4</v>
      </c>
      <c r="P4363" s="6">
        <v>4.3479999999999999</v>
      </c>
      <c r="Q4363" s="6">
        <v>8.4079999999999995</v>
      </c>
      <c r="R4363" s="6">
        <v>8.2850000000000001</v>
      </c>
      <c r="S4363" s="6">
        <v>0</v>
      </c>
      <c r="T4363" s="6">
        <f>R4363-S4363</f>
        <v>8.2850000000000001</v>
      </c>
      <c r="U4363" s="6">
        <v>8.298</v>
      </c>
      <c r="V4363" s="6">
        <f>U4363-S4363</f>
        <v>8.298</v>
      </c>
      <c r="W4363" s="6">
        <f>100 - (1 - (((U4363-T4363)/U4363)+(S4363/T4363)))*100</f>
        <v>0.15666425644734261</v>
      </c>
      <c r="X4363" s="13">
        <v>8.5510000000000002</v>
      </c>
      <c r="Y4363" s="13">
        <f>(X4363-U4363)/U4363*100</f>
        <v>3.0489274523981695</v>
      </c>
      <c r="Z4363" s="14">
        <f>IF(W4363&gt;10,"NA",Y4363)</f>
        <v>3.0489274523981695</v>
      </c>
    </row>
    <row r="4364" spans="1:26" ht="19" x14ac:dyDescent="0.25">
      <c r="A4364" s="23">
        <v>4363</v>
      </c>
      <c r="B4364" s="5" t="s">
        <v>0</v>
      </c>
      <c r="C4364" s="3" t="s">
        <v>46</v>
      </c>
      <c r="D4364" s="3" t="s">
        <v>46</v>
      </c>
      <c r="E4364" s="3" t="s">
        <v>47</v>
      </c>
      <c r="F4364" s="3" t="s">
        <v>21</v>
      </c>
      <c r="G4364" s="3">
        <v>27</v>
      </c>
      <c r="H4364" s="3" t="s">
        <v>17</v>
      </c>
      <c r="I4364" s="3" t="s">
        <v>42</v>
      </c>
      <c r="J4364" s="3">
        <v>189</v>
      </c>
      <c r="K4364" s="3">
        <v>33</v>
      </c>
      <c r="L4364" s="3">
        <v>0</v>
      </c>
      <c r="M4364" s="4">
        <f>PI()*(K4364/2)^2/1000+PI()*(L4364/2)^2/1000</f>
        <v>0.85529859993982116</v>
      </c>
      <c r="N4364" s="33">
        <v>0</v>
      </c>
      <c r="O4364" s="3">
        <v>5</v>
      </c>
      <c r="P4364" s="6">
        <v>5.2779999999999996</v>
      </c>
      <c r="Q4364" s="6">
        <v>12.971</v>
      </c>
      <c r="R4364" s="6">
        <v>12.781000000000001</v>
      </c>
      <c r="S4364" s="6">
        <v>0</v>
      </c>
      <c r="T4364" s="6">
        <f>R4364-S4364</f>
        <v>12.781000000000001</v>
      </c>
      <c r="U4364" s="6">
        <v>12.897</v>
      </c>
      <c r="V4364" s="6">
        <f>U4364-S4364</f>
        <v>12.897</v>
      </c>
      <c r="W4364" s="6">
        <f>100 - (1 - (((U4364-T4364)/U4364)+(S4364/T4364)))*100</f>
        <v>0.89943397689384597</v>
      </c>
      <c r="X4364" s="13">
        <v>13.337999999999999</v>
      </c>
      <c r="Y4364" s="13">
        <f>(X4364-U4364)/U4364*100</f>
        <v>3.4193998604326508</v>
      </c>
      <c r="Z4364" s="14">
        <f>IF(W4364&gt;10,"NA",Y4364)</f>
        <v>3.4193998604326508</v>
      </c>
    </row>
    <row r="4365" spans="1:26" ht="19" x14ac:dyDescent="0.25">
      <c r="A4365" s="23">
        <v>4364</v>
      </c>
      <c r="B4365" s="5" t="s">
        <v>0</v>
      </c>
      <c r="C4365" s="3" t="s">
        <v>46</v>
      </c>
      <c r="D4365" s="3" t="s">
        <v>46</v>
      </c>
      <c r="E4365" s="3" t="s">
        <v>47</v>
      </c>
      <c r="F4365" s="3" t="s">
        <v>21</v>
      </c>
      <c r="G4365" s="3">
        <v>27</v>
      </c>
      <c r="H4365" s="3" t="s">
        <v>17</v>
      </c>
      <c r="I4365" s="3" t="s">
        <v>42</v>
      </c>
      <c r="J4365" s="3">
        <v>189</v>
      </c>
      <c r="K4365" s="3">
        <v>33</v>
      </c>
      <c r="L4365" s="3">
        <v>0</v>
      </c>
      <c r="M4365" s="4">
        <f>PI()*(K4365/2)^2/1000+PI()*(L4365/2)^2/1000</f>
        <v>0.85529859993982116</v>
      </c>
      <c r="N4365" s="33">
        <v>0</v>
      </c>
      <c r="O4365" s="3">
        <v>6</v>
      </c>
      <c r="P4365" s="6">
        <v>5.9770000000000003</v>
      </c>
      <c r="Q4365" s="6">
        <v>17.164999999999999</v>
      </c>
      <c r="R4365" s="6">
        <v>16.956</v>
      </c>
      <c r="S4365" s="6">
        <v>0</v>
      </c>
      <c r="T4365" s="6">
        <f>R4365-S4365</f>
        <v>16.956</v>
      </c>
      <c r="U4365" s="6">
        <v>17.077999999999999</v>
      </c>
      <c r="V4365" s="6">
        <f>U4365-S4365</f>
        <v>17.077999999999999</v>
      </c>
      <c r="W4365" s="6">
        <f>100 - (1 - (((U4365-T4365)/U4365)+(S4365/T4365)))*100</f>
        <v>0.71436936409415353</v>
      </c>
      <c r="X4365" s="13">
        <v>17.623999999999999</v>
      </c>
      <c r="Y4365" s="13">
        <f>(X4365-U4365)/U4365*100</f>
        <v>3.1970956786508924</v>
      </c>
      <c r="Z4365" s="14">
        <f>IF(W4365&gt;10,"NA",Y4365)</f>
        <v>3.1970956786508924</v>
      </c>
    </row>
    <row r="4366" spans="1:26" ht="19" x14ac:dyDescent="0.25">
      <c r="A4366" s="23">
        <v>4365</v>
      </c>
      <c r="B4366" s="5" t="s">
        <v>0</v>
      </c>
      <c r="C4366" s="3" t="s">
        <v>46</v>
      </c>
      <c r="D4366" s="3" t="s">
        <v>46</v>
      </c>
      <c r="E4366" s="3" t="s">
        <v>47</v>
      </c>
      <c r="F4366" s="3" t="s">
        <v>21</v>
      </c>
      <c r="G4366" s="3">
        <v>27</v>
      </c>
      <c r="H4366" s="3" t="s">
        <v>17</v>
      </c>
      <c r="I4366" s="3" t="s">
        <v>42</v>
      </c>
      <c r="J4366" s="3">
        <v>189</v>
      </c>
      <c r="K4366" s="3">
        <v>33</v>
      </c>
      <c r="L4366" s="3">
        <v>0</v>
      </c>
      <c r="M4366" s="4">
        <f>PI()*(K4366/2)^2/1000+PI()*(L4366/2)^2/1000</f>
        <v>0.85529859993982116</v>
      </c>
      <c r="N4366" s="33">
        <v>0</v>
      </c>
      <c r="O4366" s="3">
        <v>7</v>
      </c>
      <c r="P4366" s="6">
        <v>5.7039999999999997</v>
      </c>
      <c r="Q4366" s="6">
        <v>16.670000000000002</v>
      </c>
      <c r="R4366" s="6">
        <v>16.524000000000001</v>
      </c>
      <c r="S4366" s="6">
        <v>0</v>
      </c>
      <c r="T4366" s="6">
        <f>R4366-S4366</f>
        <v>16.524000000000001</v>
      </c>
      <c r="U4366" s="6">
        <v>16.599</v>
      </c>
      <c r="V4366" s="6">
        <f>U4366-S4366</f>
        <v>16.599</v>
      </c>
      <c r="W4366" s="6">
        <f>100 - (1 - (((U4366-T4366)/U4366)+(S4366/T4366)))*100</f>
        <v>0.45183444785830318</v>
      </c>
      <c r="X4366" s="13">
        <v>17.295000000000002</v>
      </c>
      <c r="Y4366" s="13">
        <f>(X4366-U4366)/U4366*100</f>
        <v>4.193023676125077</v>
      </c>
      <c r="Z4366" s="14">
        <f>IF(W4366&gt;10,"NA",Y4366)</f>
        <v>4.193023676125077</v>
      </c>
    </row>
    <row r="4367" spans="1:26" ht="19" x14ac:dyDescent="0.25">
      <c r="A4367" s="23">
        <v>4366</v>
      </c>
      <c r="B4367" s="5" t="s">
        <v>0</v>
      </c>
      <c r="C4367" s="3" t="s">
        <v>46</v>
      </c>
      <c r="D4367" s="3" t="s">
        <v>46</v>
      </c>
      <c r="E4367" s="3" t="s">
        <v>47</v>
      </c>
      <c r="F4367" s="3" t="s">
        <v>21</v>
      </c>
      <c r="G4367" s="3">
        <v>28</v>
      </c>
      <c r="H4367" s="3" t="s">
        <v>9</v>
      </c>
      <c r="I4367" s="3" t="s">
        <v>44</v>
      </c>
      <c r="J4367" s="3">
        <v>164</v>
      </c>
      <c r="K4367" s="3" t="s">
        <v>13</v>
      </c>
      <c r="L4367" s="3" t="s">
        <v>13</v>
      </c>
      <c r="M4367" s="3" t="s">
        <v>13</v>
      </c>
      <c r="N4367" s="33">
        <v>0</v>
      </c>
      <c r="O4367" s="3">
        <v>1</v>
      </c>
      <c r="P4367" s="6">
        <v>4.2089999999999996</v>
      </c>
      <c r="Q4367" s="6">
        <v>9.2870000000000008</v>
      </c>
      <c r="R4367" s="6">
        <v>9.1539999999999999</v>
      </c>
      <c r="S4367" s="6">
        <v>0</v>
      </c>
      <c r="T4367" s="6">
        <f>R4367-S4367</f>
        <v>9.1539999999999999</v>
      </c>
      <c r="U4367" s="6">
        <v>9.1950000000000003</v>
      </c>
      <c r="V4367" s="6">
        <f>U4367-S4367</f>
        <v>9.1950000000000003</v>
      </c>
      <c r="W4367" s="6">
        <f>100 - (1 - (((U4367-T4367)/U4367)+(S4367/T4367)))*100</f>
        <v>0.44589450788473073</v>
      </c>
      <c r="X4367" s="13">
        <v>9.48</v>
      </c>
      <c r="Y4367" s="13">
        <f>(X4367-U4367)/U4367*100</f>
        <v>3.0995106035889086</v>
      </c>
      <c r="Z4367" s="14">
        <f>IF(W4367&gt;10,"NA",Y4367)</f>
        <v>3.0995106035889086</v>
      </c>
    </row>
    <row r="4368" spans="1:26" ht="19" x14ac:dyDescent="0.25">
      <c r="A4368" s="23">
        <v>4367</v>
      </c>
      <c r="B4368" s="5" t="s">
        <v>0</v>
      </c>
      <c r="C4368" s="3" t="s">
        <v>46</v>
      </c>
      <c r="D4368" s="3" t="s">
        <v>46</v>
      </c>
      <c r="E4368" s="3" t="s">
        <v>47</v>
      </c>
      <c r="F4368" s="3" t="s">
        <v>21</v>
      </c>
      <c r="G4368" s="3">
        <v>28</v>
      </c>
      <c r="H4368" s="3" t="s">
        <v>9</v>
      </c>
      <c r="I4368" s="3" t="s">
        <v>44</v>
      </c>
      <c r="J4368" s="3">
        <v>164</v>
      </c>
      <c r="K4368" s="3" t="s">
        <v>13</v>
      </c>
      <c r="L4368" s="3" t="s">
        <v>13</v>
      </c>
      <c r="M4368" s="3" t="s">
        <v>13</v>
      </c>
      <c r="N4368" s="33">
        <v>0</v>
      </c>
      <c r="O4368" s="3">
        <v>2</v>
      </c>
      <c r="P4368" s="6">
        <v>2.548</v>
      </c>
      <c r="Q4368" s="6">
        <v>1.865</v>
      </c>
      <c r="R4368" s="6">
        <v>1.706</v>
      </c>
      <c r="S4368" s="6">
        <v>0</v>
      </c>
      <c r="T4368" s="6">
        <f>R4368-S4368</f>
        <v>1.706</v>
      </c>
      <c r="U4368" s="6">
        <v>2.7330000000000001</v>
      </c>
      <c r="V4368" s="6">
        <f>U4368-S4368</f>
        <v>2.7330000000000001</v>
      </c>
      <c r="W4368" s="6">
        <f>100 - (1 - (((U4368-T4368)/U4368)+(S4368/T4368)))*100</f>
        <v>37.577753384559095</v>
      </c>
      <c r="X4368" s="13">
        <v>2.7480000000000002</v>
      </c>
      <c r="Y4368" s="13">
        <f>(X4368-U4368)/U4368*100</f>
        <v>0.54884742041712864</v>
      </c>
      <c r="Z4368" s="14" t="str">
        <f>IF(W4368&gt;10,"NA",Y4368)</f>
        <v>NA</v>
      </c>
    </row>
    <row r="4369" spans="1:26" ht="19" x14ac:dyDescent="0.25">
      <c r="A4369" s="23">
        <v>4368</v>
      </c>
      <c r="B4369" s="5" t="s">
        <v>0</v>
      </c>
      <c r="C4369" s="3" t="s">
        <v>46</v>
      </c>
      <c r="D4369" s="3" t="s">
        <v>46</v>
      </c>
      <c r="E4369" s="3" t="s">
        <v>47</v>
      </c>
      <c r="F4369" s="3" t="s">
        <v>21</v>
      </c>
      <c r="G4369" s="3">
        <v>28</v>
      </c>
      <c r="H4369" s="3" t="s">
        <v>9</v>
      </c>
      <c r="I4369" s="3" t="s">
        <v>44</v>
      </c>
      <c r="J4369" s="3">
        <v>164</v>
      </c>
      <c r="K4369" s="3" t="s">
        <v>13</v>
      </c>
      <c r="L4369" s="3" t="s">
        <v>13</v>
      </c>
      <c r="M4369" s="3" t="s">
        <v>13</v>
      </c>
      <c r="N4369" s="33">
        <v>0</v>
      </c>
      <c r="O4369" s="3">
        <v>3</v>
      </c>
      <c r="P4369" s="6">
        <v>3.343</v>
      </c>
      <c r="Q4369" s="6">
        <v>6.1680000000000001</v>
      </c>
      <c r="R4369" s="6">
        <v>5.9960000000000004</v>
      </c>
      <c r="S4369" s="6">
        <v>0</v>
      </c>
      <c r="T4369" s="6">
        <f>R4369-S4369</f>
        <v>5.9960000000000004</v>
      </c>
      <c r="U4369" s="6">
        <v>8.4260000000000002</v>
      </c>
      <c r="V4369" s="6">
        <f>U4369-S4369</f>
        <v>8.4260000000000002</v>
      </c>
      <c r="W4369" s="6">
        <f>100 - (1 - (((U4369-T4369)/U4369)+(S4369/T4369)))*100</f>
        <v>28.839306907192025</v>
      </c>
      <c r="X4369" s="13">
        <v>8.5180000000000007</v>
      </c>
      <c r="Y4369" s="13">
        <f>(X4369-U4369)/U4369*100</f>
        <v>1.0918585331118029</v>
      </c>
      <c r="Z4369" s="14" t="str">
        <f>IF(W4369&gt;10,"NA",Y4369)</f>
        <v>NA</v>
      </c>
    </row>
    <row r="4370" spans="1:26" ht="19" x14ac:dyDescent="0.25">
      <c r="A4370" s="23">
        <v>4369</v>
      </c>
      <c r="B4370" s="5" t="s">
        <v>0</v>
      </c>
      <c r="C4370" s="3" t="s">
        <v>46</v>
      </c>
      <c r="D4370" s="3" t="s">
        <v>46</v>
      </c>
      <c r="E4370" s="3" t="s">
        <v>47</v>
      </c>
      <c r="F4370" s="3" t="s">
        <v>21</v>
      </c>
      <c r="G4370" s="3">
        <v>28</v>
      </c>
      <c r="H4370" s="3" t="s">
        <v>9</v>
      </c>
      <c r="I4370" s="3" t="s">
        <v>44</v>
      </c>
      <c r="J4370" s="3">
        <v>164</v>
      </c>
      <c r="K4370" s="3" t="s">
        <v>13</v>
      </c>
      <c r="L4370" s="3" t="s">
        <v>13</v>
      </c>
      <c r="M4370" s="3" t="s">
        <v>13</v>
      </c>
      <c r="N4370" s="33">
        <v>0</v>
      </c>
      <c r="O4370" s="3">
        <v>4</v>
      </c>
      <c r="P4370" s="6">
        <v>5.39</v>
      </c>
      <c r="Q4370" s="6">
        <v>14.433999999999999</v>
      </c>
      <c r="R4370" s="6">
        <v>14.317</v>
      </c>
      <c r="S4370" s="6">
        <v>0</v>
      </c>
      <c r="T4370" s="6">
        <f>R4370-S4370</f>
        <v>14.317</v>
      </c>
      <c r="U4370" s="6">
        <v>14.37</v>
      </c>
      <c r="V4370" s="6">
        <f>U4370-S4370</f>
        <v>14.37</v>
      </c>
      <c r="W4370" s="6">
        <f>100 - (1 - (((U4370-T4370)/U4370)+(S4370/T4370)))*100</f>
        <v>0.36882393876129527</v>
      </c>
      <c r="X4370" s="13">
        <v>14.893000000000001</v>
      </c>
      <c r="Y4370" s="13">
        <f>(X4370-U4370)/U4370*100</f>
        <v>3.6395267919276373</v>
      </c>
      <c r="Z4370" s="14">
        <f>IF(W4370&gt;10,"NA",Y4370)</f>
        <v>3.6395267919276373</v>
      </c>
    </row>
    <row r="4371" spans="1:26" ht="19" x14ac:dyDescent="0.25">
      <c r="A4371" s="23">
        <v>4370</v>
      </c>
      <c r="B4371" s="5" t="s">
        <v>0</v>
      </c>
      <c r="C4371" s="3" t="s">
        <v>46</v>
      </c>
      <c r="D4371" s="3" t="s">
        <v>46</v>
      </c>
      <c r="E4371" s="3" t="s">
        <v>47</v>
      </c>
      <c r="F4371" s="3" t="s">
        <v>21</v>
      </c>
      <c r="G4371" s="3">
        <v>28</v>
      </c>
      <c r="H4371" s="3" t="s">
        <v>9</v>
      </c>
      <c r="I4371" s="3" t="s">
        <v>44</v>
      </c>
      <c r="J4371" s="3">
        <v>164</v>
      </c>
      <c r="K4371" s="3" t="s">
        <v>13</v>
      </c>
      <c r="L4371" s="3" t="s">
        <v>13</v>
      </c>
      <c r="M4371" s="3" t="s">
        <v>13</v>
      </c>
      <c r="N4371" s="33">
        <v>0</v>
      </c>
      <c r="O4371" s="3">
        <v>5</v>
      </c>
      <c r="P4371" s="6">
        <v>5.1340000000000003</v>
      </c>
      <c r="Q4371" s="6">
        <v>11.781000000000001</v>
      </c>
      <c r="R4371" s="6">
        <v>11.590999999999999</v>
      </c>
      <c r="S4371" s="6">
        <v>0</v>
      </c>
      <c r="T4371" s="6">
        <f>R4371-S4371</f>
        <v>11.590999999999999</v>
      </c>
      <c r="U4371" s="6">
        <v>11.61</v>
      </c>
      <c r="V4371" s="6">
        <f>U4371-S4371</f>
        <v>11.61</v>
      </c>
      <c r="W4371" s="6">
        <f>100 - (1 - (((U4371-T4371)/U4371)+(S4371/T4371)))*100</f>
        <v>0.16365202411714108</v>
      </c>
      <c r="X4371" s="13">
        <v>11.971</v>
      </c>
      <c r="Y4371" s="13">
        <f>(X4371-U4371)/U4371*100</f>
        <v>3.1093884582256734</v>
      </c>
      <c r="Z4371" s="14">
        <f>IF(W4371&gt;10,"NA",Y4371)</f>
        <v>3.1093884582256734</v>
      </c>
    </row>
    <row r="4372" spans="1:26" ht="19" x14ac:dyDescent="0.25">
      <c r="A4372" s="23">
        <v>4371</v>
      </c>
      <c r="B4372" s="5" t="s">
        <v>0</v>
      </c>
      <c r="C4372" s="3" t="s">
        <v>46</v>
      </c>
      <c r="D4372" s="3" t="s">
        <v>46</v>
      </c>
      <c r="E4372" s="3" t="s">
        <v>47</v>
      </c>
      <c r="F4372" s="3" t="s">
        <v>21</v>
      </c>
      <c r="G4372" s="3">
        <v>28</v>
      </c>
      <c r="H4372" s="3" t="s">
        <v>9</v>
      </c>
      <c r="I4372" s="3" t="s">
        <v>44</v>
      </c>
      <c r="J4372" s="3">
        <v>164</v>
      </c>
      <c r="K4372" s="3" t="s">
        <v>13</v>
      </c>
      <c r="L4372" s="3" t="s">
        <v>13</v>
      </c>
      <c r="M4372" s="3" t="s">
        <v>13</v>
      </c>
      <c r="N4372" s="33">
        <v>0</v>
      </c>
      <c r="O4372" s="3">
        <v>6</v>
      </c>
      <c r="P4372" s="6">
        <v>4.8230000000000004</v>
      </c>
      <c r="Q4372" s="6">
        <v>15.98</v>
      </c>
      <c r="R4372" s="6">
        <v>15.801</v>
      </c>
      <c r="S4372" s="6">
        <v>0</v>
      </c>
      <c r="T4372" s="6">
        <f>R4372-S4372</f>
        <v>15.801</v>
      </c>
      <c r="U4372" s="6">
        <v>15.801</v>
      </c>
      <c r="V4372" s="6">
        <f>U4372-S4372</f>
        <v>15.801</v>
      </c>
      <c r="W4372" s="6">
        <f>100 - (1 - (((U4372-T4372)/U4372)+(S4372/T4372)))*100</f>
        <v>0</v>
      </c>
      <c r="X4372" s="13">
        <v>16.161000000000001</v>
      </c>
      <c r="Y4372" s="13">
        <f>(X4372-U4372)/U4372*100</f>
        <v>2.2783368141256961</v>
      </c>
      <c r="Z4372" s="14">
        <f>IF(W4372&gt;10,"NA",Y4372)</f>
        <v>2.2783368141256961</v>
      </c>
    </row>
    <row r="4373" spans="1:26" ht="19" x14ac:dyDescent="0.25">
      <c r="A4373" s="23">
        <v>4372</v>
      </c>
      <c r="B4373" s="5" t="s">
        <v>0</v>
      </c>
      <c r="C4373" s="3" t="s">
        <v>46</v>
      </c>
      <c r="D4373" s="3" t="s">
        <v>46</v>
      </c>
      <c r="E4373" s="3" t="s">
        <v>47</v>
      </c>
      <c r="F4373" s="3" t="s">
        <v>21</v>
      </c>
      <c r="G4373" s="3">
        <v>28</v>
      </c>
      <c r="H4373" s="3" t="s">
        <v>9</v>
      </c>
      <c r="I4373" s="3" t="s">
        <v>44</v>
      </c>
      <c r="J4373" s="3">
        <v>164</v>
      </c>
      <c r="K4373" s="3" t="s">
        <v>13</v>
      </c>
      <c r="L4373" s="3" t="s">
        <v>13</v>
      </c>
      <c r="M4373" s="3" t="s">
        <v>13</v>
      </c>
      <c r="N4373" s="33">
        <v>0</v>
      </c>
      <c r="O4373" s="3">
        <v>7</v>
      </c>
      <c r="P4373" s="6">
        <v>5.2539999999999996</v>
      </c>
      <c r="Q4373" s="6">
        <v>13.837</v>
      </c>
      <c r="R4373" s="6">
        <v>13.670999999999999</v>
      </c>
      <c r="S4373" s="6">
        <v>0</v>
      </c>
      <c r="T4373" s="6">
        <f>R4373-S4373</f>
        <v>13.670999999999999</v>
      </c>
      <c r="U4373" s="6">
        <v>14.429</v>
      </c>
      <c r="V4373" s="6">
        <f>U4373-S4373</f>
        <v>14.429</v>
      </c>
      <c r="W4373" s="6">
        <f>100 - (1 - (((U4373-T4373)/U4373)+(S4373/T4373)))*100</f>
        <v>5.2533093076443436</v>
      </c>
      <c r="X4373" s="13">
        <v>14.859</v>
      </c>
      <c r="Y4373" s="13">
        <f>(X4373-U4373)/U4373*100</f>
        <v>2.9801095016979673</v>
      </c>
      <c r="Z4373" s="14">
        <f>IF(W4373&gt;10,"NA",Y4373)</f>
        <v>2.9801095016979673</v>
      </c>
    </row>
    <row r="4374" spans="1:26" ht="19" x14ac:dyDescent="0.25">
      <c r="A4374" s="23">
        <v>4373</v>
      </c>
      <c r="B4374" s="5" t="s">
        <v>0</v>
      </c>
      <c r="C4374" s="3" t="s">
        <v>46</v>
      </c>
      <c r="D4374" s="3" t="s">
        <v>46</v>
      </c>
      <c r="E4374" s="3" t="s">
        <v>47</v>
      </c>
      <c r="F4374" s="3" t="s">
        <v>21</v>
      </c>
      <c r="G4374" s="3">
        <v>28</v>
      </c>
      <c r="H4374" s="3" t="s">
        <v>9</v>
      </c>
      <c r="I4374" s="3" t="s">
        <v>44</v>
      </c>
      <c r="J4374" s="3">
        <v>164</v>
      </c>
      <c r="K4374" s="3" t="s">
        <v>13</v>
      </c>
      <c r="L4374" s="3" t="s">
        <v>13</v>
      </c>
      <c r="M4374" s="3" t="s">
        <v>13</v>
      </c>
      <c r="N4374" s="33">
        <v>0</v>
      </c>
      <c r="O4374" s="3">
        <v>8</v>
      </c>
      <c r="P4374" s="6">
        <v>3.4660000000000002</v>
      </c>
      <c r="Q4374" s="6">
        <v>6.2089999999999996</v>
      </c>
      <c r="R4374" s="6">
        <v>6.0389999999999997</v>
      </c>
      <c r="S4374" s="6">
        <v>0</v>
      </c>
      <c r="T4374" s="6">
        <f>R4374-S4374</f>
        <v>6.0389999999999997</v>
      </c>
      <c r="U4374" s="6">
        <v>6.7690000000000001</v>
      </c>
      <c r="V4374" s="6">
        <f>U4374-S4374</f>
        <v>6.7690000000000001</v>
      </c>
      <c r="W4374" s="6">
        <f>100 - (1 - (((U4374-T4374)/U4374)+(S4374/T4374)))*100</f>
        <v>10.78445856108732</v>
      </c>
      <c r="X4374" s="13">
        <v>6.8650000000000002</v>
      </c>
      <c r="Y4374" s="13">
        <f>(X4374-U4374)/U4374*100</f>
        <v>1.4182301669375106</v>
      </c>
      <c r="Z4374" s="14" t="str">
        <f>IF(W4374&gt;10,"NA",Y4374)</f>
        <v>NA</v>
      </c>
    </row>
    <row r="4375" spans="1:26" ht="19" x14ac:dyDescent="0.25">
      <c r="A4375" s="23">
        <v>4374</v>
      </c>
      <c r="B4375" s="5" t="s">
        <v>0</v>
      </c>
      <c r="C4375" s="3" t="s">
        <v>46</v>
      </c>
      <c r="D4375" s="3" t="s">
        <v>46</v>
      </c>
      <c r="E4375" s="3" t="s">
        <v>47</v>
      </c>
      <c r="F4375" s="3" t="s">
        <v>21</v>
      </c>
      <c r="G4375" s="3">
        <v>28</v>
      </c>
      <c r="H4375" s="3" t="s">
        <v>9</v>
      </c>
      <c r="I4375" s="3" t="s">
        <v>44</v>
      </c>
      <c r="J4375" s="3">
        <v>164</v>
      </c>
      <c r="K4375" s="3" t="s">
        <v>13</v>
      </c>
      <c r="L4375" s="3" t="s">
        <v>13</v>
      </c>
      <c r="M4375" s="3" t="s">
        <v>13</v>
      </c>
      <c r="N4375" s="33">
        <v>0</v>
      </c>
      <c r="O4375" s="3">
        <v>9</v>
      </c>
      <c r="P4375" s="6">
        <v>5.4509999999999996</v>
      </c>
      <c r="Q4375" s="6">
        <v>13.88</v>
      </c>
      <c r="R4375" s="6">
        <v>13.766999999999999</v>
      </c>
      <c r="S4375" s="6">
        <v>0</v>
      </c>
      <c r="T4375" s="6">
        <f>R4375-S4375</f>
        <v>13.766999999999999</v>
      </c>
      <c r="U4375" s="6">
        <v>14.444000000000001</v>
      </c>
      <c r="V4375" s="6">
        <f>U4375-S4375</f>
        <v>14.444000000000001</v>
      </c>
      <c r="W4375" s="6">
        <f>100 - (1 - (((U4375-T4375)/U4375)+(S4375/T4375)))*100</f>
        <v>4.6870672943782949</v>
      </c>
      <c r="X4375" s="13">
        <v>14.622</v>
      </c>
      <c r="Y4375" s="13">
        <f>(X4375-U4375)/U4375*100</f>
        <v>1.2323456106341666</v>
      </c>
      <c r="Z4375" s="14">
        <f>IF(W4375&gt;10,"NA",Y4375)</f>
        <v>1.2323456106341666</v>
      </c>
    </row>
    <row r="4376" spans="1:26" ht="19" x14ac:dyDescent="0.25">
      <c r="A4376" s="23">
        <v>4375</v>
      </c>
      <c r="B4376" s="5" t="s">
        <v>0</v>
      </c>
      <c r="C4376" s="3" t="s">
        <v>46</v>
      </c>
      <c r="D4376" s="3" t="s">
        <v>46</v>
      </c>
      <c r="E4376" s="3" t="s">
        <v>47</v>
      </c>
      <c r="F4376" s="3" t="s">
        <v>21</v>
      </c>
      <c r="G4376" s="3">
        <v>28</v>
      </c>
      <c r="H4376" s="3" t="s">
        <v>17</v>
      </c>
      <c r="I4376" s="3" t="s">
        <v>44</v>
      </c>
      <c r="J4376" s="3">
        <v>164</v>
      </c>
      <c r="K4376" s="3" t="s">
        <v>13</v>
      </c>
      <c r="L4376" s="3" t="s">
        <v>13</v>
      </c>
      <c r="M4376" s="3" t="s">
        <v>13</v>
      </c>
      <c r="N4376" s="33">
        <v>0</v>
      </c>
      <c r="O4376" s="3">
        <v>1</v>
      </c>
      <c r="P4376" s="6">
        <v>4.3710000000000004</v>
      </c>
      <c r="Q4376" s="6">
        <v>8.4659999999999993</v>
      </c>
      <c r="R4376" s="6">
        <v>8.3420000000000005</v>
      </c>
      <c r="S4376" s="6">
        <v>0</v>
      </c>
      <c r="T4376" s="6">
        <f>R4376-S4376</f>
        <v>8.3420000000000005</v>
      </c>
      <c r="U4376" s="6">
        <v>8.4700000000000006</v>
      </c>
      <c r="V4376" s="6">
        <f>U4376-S4376</f>
        <v>8.4700000000000006</v>
      </c>
      <c r="W4376" s="6">
        <f>100 - (1 - (((U4376-T4376)/U4376)+(S4376/T4376)))*100</f>
        <v>1.5112160566706052</v>
      </c>
      <c r="X4376" s="13">
        <v>8.8360000000000003</v>
      </c>
      <c r="Y4376" s="13">
        <f>(X4376-U4376)/U4376*100</f>
        <v>4.3211334120424985</v>
      </c>
      <c r="Z4376" s="14">
        <f>IF(W4376&gt;10,"NA",Y4376)</f>
        <v>4.3211334120424985</v>
      </c>
    </row>
    <row r="4377" spans="1:26" ht="19" x14ac:dyDescent="0.25">
      <c r="A4377" s="23">
        <v>4376</v>
      </c>
      <c r="B4377" s="5" t="s">
        <v>0</v>
      </c>
      <c r="C4377" s="3" t="s">
        <v>46</v>
      </c>
      <c r="D4377" s="3" t="s">
        <v>46</v>
      </c>
      <c r="E4377" s="3" t="s">
        <v>47</v>
      </c>
      <c r="F4377" s="3" t="s">
        <v>21</v>
      </c>
      <c r="G4377" s="3">
        <v>28</v>
      </c>
      <c r="H4377" s="3" t="s">
        <v>17</v>
      </c>
      <c r="I4377" s="3" t="s">
        <v>44</v>
      </c>
      <c r="J4377" s="3">
        <v>164</v>
      </c>
      <c r="K4377" s="3" t="s">
        <v>13</v>
      </c>
      <c r="L4377" s="3" t="s">
        <v>13</v>
      </c>
      <c r="M4377" s="3" t="s">
        <v>13</v>
      </c>
      <c r="N4377" s="33">
        <v>0</v>
      </c>
      <c r="O4377" s="3">
        <v>2</v>
      </c>
      <c r="P4377" s="6">
        <v>4.7430000000000003</v>
      </c>
      <c r="Q4377" s="6">
        <v>10.821999999999999</v>
      </c>
      <c r="R4377" s="6">
        <v>10.645</v>
      </c>
      <c r="S4377" s="6">
        <v>0</v>
      </c>
      <c r="T4377" s="6">
        <f>R4377-S4377</f>
        <v>10.645</v>
      </c>
      <c r="U4377" s="6">
        <v>10.645</v>
      </c>
      <c r="V4377" s="6">
        <f>U4377-S4377</f>
        <v>10.645</v>
      </c>
      <c r="W4377" s="6">
        <f>100 - (1 - (((U4377-T4377)/U4377)+(S4377/T4377)))*100</f>
        <v>0</v>
      </c>
      <c r="X4377" s="13">
        <v>11.221</v>
      </c>
      <c r="Y4377" s="13">
        <f>(X4377-U4377)/U4377*100</f>
        <v>5.4109910756223627</v>
      </c>
      <c r="Z4377" s="14">
        <f>IF(W4377&gt;10,"NA",Y4377)</f>
        <v>5.4109910756223627</v>
      </c>
    </row>
    <row r="4378" spans="1:26" ht="19" x14ac:dyDescent="0.25">
      <c r="A4378" s="23">
        <v>4377</v>
      </c>
      <c r="B4378" s="5" t="s">
        <v>0</v>
      </c>
      <c r="C4378" s="3" t="s">
        <v>46</v>
      </c>
      <c r="D4378" s="3" t="s">
        <v>46</v>
      </c>
      <c r="E4378" s="3" t="s">
        <v>47</v>
      </c>
      <c r="F4378" s="3" t="s">
        <v>21</v>
      </c>
      <c r="G4378" s="3">
        <v>28</v>
      </c>
      <c r="H4378" s="3" t="s">
        <v>17</v>
      </c>
      <c r="I4378" s="3" t="s">
        <v>44</v>
      </c>
      <c r="J4378" s="3">
        <v>164</v>
      </c>
      <c r="K4378" s="3" t="s">
        <v>13</v>
      </c>
      <c r="L4378" s="3" t="s">
        <v>13</v>
      </c>
      <c r="M4378" s="3" t="s">
        <v>13</v>
      </c>
      <c r="N4378" s="33">
        <v>0</v>
      </c>
      <c r="O4378" s="3">
        <v>3</v>
      </c>
      <c r="P4378" s="6">
        <v>6.157</v>
      </c>
      <c r="Q4378" s="6">
        <v>17.77</v>
      </c>
      <c r="R4378" s="6">
        <v>17.616</v>
      </c>
      <c r="S4378" s="6">
        <v>0</v>
      </c>
      <c r="T4378" s="6">
        <f>R4378-S4378</f>
        <v>17.616</v>
      </c>
      <c r="U4378" s="6">
        <v>17.728999999999999</v>
      </c>
      <c r="V4378" s="6">
        <f>U4378-S4378</f>
        <v>17.728999999999999</v>
      </c>
      <c r="W4378" s="6">
        <f>100 - (1 - (((U4378-T4378)/U4378)+(S4378/T4378)))*100</f>
        <v>0.63737379434823538</v>
      </c>
      <c r="X4378" s="13">
        <v>18.414000000000001</v>
      </c>
      <c r="Y4378" s="13">
        <f>(X4378-U4378)/U4378*100</f>
        <v>3.8637260984827249</v>
      </c>
      <c r="Z4378" s="14">
        <f>IF(W4378&gt;10,"NA",Y4378)</f>
        <v>3.8637260984827249</v>
      </c>
    </row>
    <row r="4379" spans="1:26" ht="19" x14ac:dyDescent="0.25">
      <c r="A4379" s="23">
        <v>4378</v>
      </c>
      <c r="B4379" s="5" t="s">
        <v>0</v>
      </c>
      <c r="C4379" s="3" t="s">
        <v>46</v>
      </c>
      <c r="D4379" s="3" t="s">
        <v>46</v>
      </c>
      <c r="E4379" s="3" t="s">
        <v>47</v>
      </c>
      <c r="F4379" s="3" t="s">
        <v>21</v>
      </c>
      <c r="G4379" s="3">
        <v>28</v>
      </c>
      <c r="H4379" s="3" t="s">
        <v>17</v>
      </c>
      <c r="I4379" s="3" t="s">
        <v>44</v>
      </c>
      <c r="J4379" s="3">
        <v>164</v>
      </c>
      <c r="K4379" s="3" t="s">
        <v>13</v>
      </c>
      <c r="L4379" s="3" t="s">
        <v>13</v>
      </c>
      <c r="M4379" s="3" t="s">
        <v>13</v>
      </c>
      <c r="N4379" s="33">
        <v>0</v>
      </c>
      <c r="O4379" s="3">
        <v>4</v>
      </c>
      <c r="P4379" s="6">
        <v>2.3929999999999998</v>
      </c>
      <c r="Q4379" s="6">
        <v>2.851</v>
      </c>
      <c r="R4379" s="6">
        <v>2.8109999999999999</v>
      </c>
      <c r="S4379" s="6">
        <v>0</v>
      </c>
      <c r="T4379" s="6">
        <f>R4379-S4379</f>
        <v>2.8109999999999999</v>
      </c>
      <c r="U4379" s="6">
        <v>3.1280000000000001</v>
      </c>
      <c r="V4379" s="6">
        <f>U4379-S4379</f>
        <v>3.1280000000000001</v>
      </c>
      <c r="W4379" s="6">
        <f>100 - (1 - (((U4379-T4379)/U4379)+(S4379/T4379)))*100</f>
        <v>10.134271099744254</v>
      </c>
      <c r="X4379" s="13">
        <v>3.1739999999999999</v>
      </c>
      <c r="Y4379" s="13">
        <f>(X4379-U4379)/U4379*100</f>
        <v>1.4705882352941118</v>
      </c>
      <c r="Z4379" s="14" t="str">
        <f>IF(W4379&gt;10,"NA",Y4379)</f>
        <v>NA</v>
      </c>
    </row>
    <row r="4380" spans="1:26" ht="19" x14ac:dyDescent="0.25">
      <c r="A4380" s="23">
        <v>4379</v>
      </c>
      <c r="B4380" s="5" t="s">
        <v>0</v>
      </c>
      <c r="C4380" s="3" t="s">
        <v>46</v>
      </c>
      <c r="D4380" s="3" t="s">
        <v>46</v>
      </c>
      <c r="E4380" s="3" t="s">
        <v>47</v>
      </c>
      <c r="F4380" s="3" t="s">
        <v>21</v>
      </c>
      <c r="G4380" s="3">
        <v>28</v>
      </c>
      <c r="H4380" s="3" t="s">
        <v>17</v>
      </c>
      <c r="I4380" s="3" t="s">
        <v>44</v>
      </c>
      <c r="J4380" s="3">
        <v>164</v>
      </c>
      <c r="K4380" s="3" t="s">
        <v>13</v>
      </c>
      <c r="L4380" s="3" t="s">
        <v>13</v>
      </c>
      <c r="M4380" s="3" t="s">
        <v>13</v>
      </c>
      <c r="N4380" s="33">
        <v>0</v>
      </c>
      <c r="O4380" s="3">
        <v>5</v>
      </c>
      <c r="P4380" s="6">
        <v>2.391</v>
      </c>
      <c r="Q4380" s="6">
        <v>4.07</v>
      </c>
      <c r="R4380" s="6">
        <v>3.9790000000000001</v>
      </c>
      <c r="S4380" s="6">
        <v>0</v>
      </c>
      <c r="T4380" s="6">
        <f>R4380-S4380</f>
        <v>3.9790000000000001</v>
      </c>
      <c r="U4380" s="6">
        <v>3.9790000000000001</v>
      </c>
      <c r="V4380" s="6">
        <f>U4380-S4380</f>
        <v>3.9790000000000001</v>
      </c>
      <c r="W4380" s="6">
        <f>100 - (1 - (((U4380-T4380)/U4380)+(S4380/T4380)))*100</f>
        <v>0</v>
      </c>
      <c r="X4380" s="13">
        <v>4.117</v>
      </c>
      <c r="Y4380" s="13">
        <f>(X4380-U4380)/U4380*100</f>
        <v>3.4682080924855465</v>
      </c>
      <c r="Z4380" s="14">
        <f>IF(W4380&gt;10,"NA",Y4380)</f>
        <v>3.4682080924855465</v>
      </c>
    </row>
    <row r="4381" spans="1:26" ht="19" x14ac:dyDescent="0.25">
      <c r="A4381" s="23">
        <v>4380</v>
      </c>
      <c r="B4381" s="5" t="s">
        <v>0</v>
      </c>
      <c r="C4381" s="3" t="s">
        <v>46</v>
      </c>
      <c r="D4381" s="3" t="s">
        <v>46</v>
      </c>
      <c r="E4381" s="3" t="s">
        <v>47</v>
      </c>
      <c r="F4381" s="3" t="s">
        <v>21</v>
      </c>
      <c r="G4381" s="3">
        <v>28</v>
      </c>
      <c r="H4381" s="3" t="s">
        <v>17</v>
      </c>
      <c r="I4381" s="3" t="s">
        <v>44</v>
      </c>
      <c r="J4381" s="3">
        <v>164</v>
      </c>
      <c r="K4381" s="3" t="s">
        <v>13</v>
      </c>
      <c r="L4381" s="3" t="s">
        <v>13</v>
      </c>
      <c r="M4381" s="3" t="s">
        <v>13</v>
      </c>
      <c r="N4381" s="33">
        <v>0</v>
      </c>
      <c r="O4381" s="3">
        <v>6</v>
      </c>
      <c r="P4381" s="6">
        <v>5.4020000000000001</v>
      </c>
      <c r="Q4381" s="6">
        <v>14.239000000000001</v>
      </c>
      <c r="R4381" s="6">
        <v>14.058999999999999</v>
      </c>
      <c r="S4381" s="6">
        <v>1.4999999999999999E-2</v>
      </c>
      <c r="T4381" s="6">
        <f>R4381-S4381</f>
        <v>14.043999999999999</v>
      </c>
      <c r="U4381" s="6">
        <v>14.971</v>
      </c>
      <c r="V4381" s="6">
        <f>U4381-S4381</f>
        <v>14.956</v>
      </c>
      <c r="W4381" s="6">
        <f>100 - (1 - (((U4381-T4381)/U4381)+(S4381/T4381)))*100</f>
        <v>6.2987783216544813</v>
      </c>
      <c r="X4381" s="13">
        <v>15.689</v>
      </c>
      <c r="Y4381" s="13">
        <f>(X4381-U4381)/U4381*100</f>
        <v>4.7959388150424154</v>
      </c>
      <c r="Z4381" s="14">
        <f>IF(W4381&gt;10,"NA",Y4381)</f>
        <v>4.7959388150424154</v>
      </c>
    </row>
    <row r="4382" spans="1:26" ht="19" x14ac:dyDescent="0.25">
      <c r="A4382" s="23">
        <v>4381</v>
      </c>
      <c r="B4382" s="5" t="s">
        <v>0</v>
      </c>
      <c r="C4382" s="3" t="s">
        <v>46</v>
      </c>
      <c r="D4382" s="3" t="s">
        <v>46</v>
      </c>
      <c r="E4382" s="3" t="s">
        <v>47</v>
      </c>
      <c r="F4382" s="3" t="s">
        <v>21</v>
      </c>
      <c r="G4382" s="3">
        <v>28</v>
      </c>
      <c r="H4382" s="3" t="s">
        <v>17</v>
      </c>
      <c r="I4382" s="3" t="s">
        <v>44</v>
      </c>
      <c r="J4382" s="3">
        <v>164</v>
      </c>
      <c r="K4382" s="3" t="s">
        <v>13</v>
      </c>
      <c r="L4382" s="3" t="s">
        <v>13</v>
      </c>
      <c r="M4382" s="3" t="s">
        <v>13</v>
      </c>
      <c r="N4382" s="33">
        <v>0</v>
      </c>
      <c r="O4382" s="3">
        <v>7</v>
      </c>
      <c r="P4382" s="6">
        <v>5.1239999999999997</v>
      </c>
      <c r="Q4382" s="6">
        <v>15.26</v>
      </c>
      <c r="R4382" s="6">
        <v>15.071999999999999</v>
      </c>
      <c r="S4382" s="6">
        <v>0</v>
      </c>
      <c r="T4382" s="6">
        <f>R4382-S4382</f>
        <v>15.071999999999999</v>
      </c>
      <c r="U4382" s="6">
        <v>15.538</v>
      </c>
      <c r="V4382" s="6">
        <f>U4382-S4382</f>
        <v>15.538</v>
      </c>
      <c r="W4382" s="6">
        <f>100 - (1 - (((U4382-T4382)/U4382)+(S4382/T4382)))*100</f>
        <v>2.9990989831381114</v>
      </c>
      <c r="X4382" s="13">
        <v>16.052</v>
      </c>
      <c r="Y4382" s="13">
        <f>(X4382-U4382)/U4382*100</f>
        <v>3.30801905007079</v>
      </c>
      <c r="Z4382" s="14">
        <f>IF(W4382&gt;10,"NA",Y4382)</f>
        <v>3.30801905007079</v>
      </c>
    </row>
    <row r="4383" spans="1:26" ht="19" x14ac:dyDescent="0.25">
      <c r="A4383" s="23">
        <v>4382</v>
      </c>
      <c r="B4383" s="5" t="s">
        <v>0</v>
      </c>
      <c r="C4383" s="3" t="s">
        <v>46</v>
      </c>
      <c r="D4383" s="3" t="s">
        <v>46</v>
      </c>
      <c r="E4383" s="3" t="s">
        <v>47</v>
      </c>
      <c r="F4383" s="3" t="s">
        <v>21</v>
      </c>
      <c r="G4383" s="3">
        <v>28</v>
      </c>
      <c r="H4383" s="3" t="s">
        <v>17</v>
      </c>
      <c r="I4383" s="3" t="s">
        <v>44</v>
      </c>
      <c r="J4383" s="3">
        <v>164</v>
      </c>
      <c r="K4383" s="3" t="s">
        <v>13</v>
      </c>
      <c r="L4383" s="3" t="s">
        <v>13</v>
      </c>
      <c r="M4383" s="3" t="s">
        <v>13</v>
      </c>
      <c r="N4383" s="33">
        <v>0</v>
      </c>
      <c r="O4383" s="3">
        <v>8</v>
      </c>
      <c r="P4383" s="6">
        <v>2.7639999999999998</v>
      </c>
      <c r="Q4383" s="6">
        <v>2.0259999999999998</v>
      </c>
      <c r="R4383" s="6">
        <v>1.925</v>
      </c>
      <c r="S4383" s="6">
        <v>0</v>
      </c>
      <c r="T4383" s="6">
        <f>R4383-S4383</f>
        <v>1.925</v>
      </c>
      <c r="U4383" s="6">
        <v>2.8039999999999998</v>
      </c>
      <c r="V4383" s="6">
        <f>U4383-S4383</f>
        <v>2.8039999999999998</v>
      </c>
      <c r="W4383" s="6">
        <f>100 - (1 - (((U4383-T4383)/U4383)+(S4383/T4383)))*100</f>
        <v>31.348074179743207</v>
      </c>
      <c r="X4383" s="13">
        <v>2.8290000000000002</v>
      </c>
      <c r="Y4383" s="13">
        <f>(X4383-U4383)/U4383*100</f>
        <v>0.89158345221113966</v>
      </c>
      <c r="Z4383" s="14" t="str">
        <f>IF(W4383&gt;10,"NA",Y4383)</f>
        <v>NA</v>
      </c>
    </row>
    <row r="4384" spans="1:26" ht="19" x14ac:dyDescent="0.25">
      <c r="A4384" s="23">
        <v>4383</v>
      </c>
      <c r="B4384" s="5" t="s">
        <v>0</v>
      </c>
      <c r="C4384" s="3" t="s">
        <v>46</v>
      </c>
      <c r="D4384" s="3" t="s">
        <v>46</v>
      </c>
      <c r="E4384" s="3" t="s">
        <v>47</v>
      </c>
      <c r="F4384" s="3" t="s">
        <v>21</v>
      </c>
      <c r="G4384" s="3">
        <v>28</v>
      </c>
      <c r="H4384" s="3" t="s">
        <v>17</v>
      </c>
      <c r="I4384" s="3" t="s">
        <v>44</v>
      </c>
      <c r="J4384" s="3">
        <v>164</v>
      </c>
      <c r="K4384" s="3" t="s">
        <v>13</v>
      </c>
      <c r="L4384" s="3" t="s">
        <v>13</v>
      </c>
      <c r="M4384" s="3" t="s">
        <v>13</v>
      </c>
      <c r="N4384" s="33">
        <v>0</v>
      </c>
      <c r="O4384" s="3">
        <v>9</v>
      </c>
      <c r="P4384" s="6">
        <v>3.77</v>
      </c>
      <c r="Q4384" s="6">
        <v>4.7450000000000001</v>
      </c>
      <c r="R4384" s="6">
        <v>4.6040000000000001</v>
      </c>
      <c r="S4384" s="6">
        <v>3.2000000000000001E-2</v>
      </c>
      <c r="T4384" s="6">
        <f>R4384-S4384</f>
        <v>4.5720000000000001</v>
      </c>
      <c r="U4384" s="6">
        <v>6.2140000000000004</v>
      </c>
      <c r="V4384" s="6">
        <f>U4384-S4384</f>
        <v>6.1820000000000004</v>
      </c>
      <c r="W4384" s="6">
        <f>100 - (1 - (((U4384-T4384)/U4384)+(S4384/T4384)))*100</f>
        <v>27.124115922587251</v>
      </c>
      <c r="X4384" s="13">
        <v>6.3849999999999998</v>
      </c>
      <c r="Y4384" s="13">
        <f>(X4384-U4384)/U4384*100</f>
        <v>2.7518506598004406</v>
      </c>
      <c r="Z4384" s="14" t="str">
        <f>IF(W4384&gt;10,"NA",Y4384)</f>
        <v>NA</v>
      </c>
    </row>
    <row r="4385" spans="1:26" ht="19" x14ac:dyDescent="0.25">
      <c r="A4385" s="23">
        <v>4384</v>
      </c>
      <c r="B4385" s="5" t="s">
        <v>0</v>
      </c>
      <c r="C4385" s="3" t="s">
        <v>46</v>
      </c>
      <c r="D4385" s="3" t="s">
        <v>46</v>
      </c>
      <c r="E4385" s="3" t="s">
        <v>47</v>
      </c>
      <c r="F4385" s="3" t="s">
        <v>21</v>
      </c>
      <c r="G4385" s="3">
        <v>28</v>
      </c>
      <c r="H4385" s="3" t="s">
        <v>17</v>
      </c>
      <c r="I4385" s="3" t="s">
        <v>44</v>
      </c>
      <c r="J4385" s="3">
        <v>164</v>
      </c>
      <c r="K4385" s="3" t="s">
        <v>13</v>
      </c>
      <c r="L4385" s="3" t="s">
        <v>13</v>
      </c>
      <c r="M4385" s="3" t="s">
        <v>13</v>
      </c>
      <c r="N4385" s="33">
        <v>0</v>
      </c>
      <c r="O4385" s="3">
        <v>10</v>
      </c>
      <c r="P4385" s="6">
        <v>3.57</v>
      </c>
      <c r="Q4385" s="6">
        <v>4.343</v>
      </c>
      <c r="R4385" s="6">
        <v>4.1959999999999997</v>
      </c>
      <c r="S4385" s="6">
        <v>0</v>
      </c>
      <c r="T4385" s="6">
        <f>R4385-S4385</f>
        <v>4.1959999999999997</v>
      </c>
      <c r="U4385" s="6">
        <v>4.8840000000000003</v>
      </c>
      <c r="V4385" s="6">
        <f>U4385-S4385</f>
        <v>4.8840000000000003</v>
      </c>
      <c r="W4385" s="6">
        <f>100 - (1 - (((U4385-T4385)/U4385)+(S4385/T4385)))*100</f>
        <v>14.086814086814087</v>
      </c>
      <c r="X4385" s="13">
        <v>5.0380000000000003</v>
      </c>
      <c r="Y4385" s="13">
        <f>(X4385-U4385)/U4385*100</f>
        <v>3.1531531531531516</v>
      </c>
      <c r="Z4385" s="14" t="str">
        <f>IF(W4385&gt;10,"NA",Y4385)</f>
        <v>NA</v>
      </c>
    </row>
    <row r="4386" spans="1:26" ht="19" x14ac:dyDescent="0.25">
      <c r="A4386" s="23">
        <v>4385</v>
      </c>
      <c r="B4386" s="5" t="s">
        <v>0</v>
      </c>
      <c r="C4386" s="3" t="s">
        <v>46</v>
      </c>
      <c r="D4386" s="3" t="s">
        <v>46</v>
      </c>
      <c r="E4386" s="3" t="s">
        <v>47</v>
      </c>
      <c r="F4386" s="3" t="s">
        <v>21</v>
      </c>
      <c r="G4386" s="3">
        <v>29</v>
      </c>
      <c r="H4386" s="3" t="s">
        <v>9</v>
      </c>
      <c r="I4386" s="3" t="s">
        <v>36</v>
      </c>
      <c r="J4386" s="3">
        <v>196</v>
      </c>
      <c r="K4386" s="3">
        <v>10</v>
      </c>
      <c r="L4386" s="3">
        <v>0</v>
      </c>
      <c r="M4386" s="4">
        <f>PI()*(K4386/2)^2/1000+PI()*(L4386/2)^2/1000</f>
        <v>7.8539816339744828E-2</v>
      </c>
      <c r="N4386" s="33">
        <v>1</v>
      </c>
      <c r="O4386" s="3">
        <v>1</v>
      </c>
      <c r="P4386" s="6">
        <v>4.7699999999999996</v>
      </c>
      <c r="Q4386" s="6">
        <v>13.215</v>
      </c>
      <c r="R4386" s="6">
        <v>13.157</v>
      </c>
      <c r="S4386" s="6">
        <v>0</v>
      </c>
      <c r="T4386" s="6">
        <f>R4386-S4386</f>
        <v>13.157</v>
      </c>
      <c r="U4386" s="6">
        <v>13.359</v>
      </c>
      <c r="V4386" s="6">
        <f>U4386-S4386</f>
        <v>13.359</v>
      </c>
      <c r="W4386" s="6">
        <f>100 - (1 - (((U4386-T4386)/U4386)+(S4386/T4386)))*100</f>
        <v>1.5120892282356522</v>
      </c>
      <c r="X4386" s="13">
        <v>13.760999999999999</v>
      </c>
      <c r="Y4386" s="13">
        <f>(X4386-U4386)/U4386*100</f>
        <v>3.0092072759937065</v>
      </c>
      <c r="Z4386" s="14">
        <f>IF(W4386&gt;10,"NA",Y4386)</f>
        <v>3.0092072759937065</v>
      </c>
    </row>
    <row r="4387" spans="1:26" ht="19" x14ac:dyDescent="0.25">
      <c r="A4387" s="23">
        <v>4386</v>
      </c>
      <c r="B4387" s="5" t="s">
        <v>0</v>
      </c>
      <c r="C4387" s="3" t="s">
        <v>46</v>
      </c>
      <c r="D4387" s="3" t="s">
        <v>46</v>
      </c>
      <c r="E4387" s="3" t="s">
        <v>47</v>
      </c>
      <c r="F4387" s="3" t="s">
        <v>21</v>
      </c>
      <c r="G4387" s="3">
        <v>29</v>
      </c>
      <c r="H4387" s="3" t="s">
        <v>9</v>
      </c>
      <c r="I4387" s="3" t="s">
        <v>36</v>
      </c>
      <c r="J4387" s="3">
        <v>196</v>
      </c>
      <c r="K4387" s="3">
        <v>10</v>
      </c>
      <c r="L4387" s="3">
        <v>0</v>
      </c>
      <c r="M4387" s="4">
        <f>PI()*(K4387/2)^2/1000+PI()*(L4387/2)^2/1000</f>
        <v>7.8539816339744828E-2</v>
      </c>
      <c r="N4387" s="33">
        <v>1</v>
      </c>
      <c r="O4387" s="3">
        <v>2</v>
      </c>
      <c r="P4387" s="6">
        <v>3.9980000000000002</v>
      </c>
      <c r="Q4387" s="6">
        <v>10.688000000000001</v>
      </c>
      <c r="R4387" s="6">
        <v>10.571</v>
      </c>
      <c r="S4387" s="6">
        <v>0</v>
      </c>
      <c r="T4387" s="6">
        <f>R4387-S4387</f>
        <v>10.571</v>
      </c>
      <c r="U4387" s="6">
        <v>10.571</v>
      </c>
      <c r="V4387" s="6">
        <f>U4387-S4387</f>
        <v>10.571</v>
      </c>
      <c r="W4387" s="6">
        <f>100 - (1 - (((U4387-T4387)/U4387)+(S4387/T4387)))*100</f>
        <v>0</v>
      </c>
      <c r="X4387" s="13">
        <v>10.984999999999999</v>
      </c>
      <c r="Y4387" s="13">
        <f>(X4387-U4387)/U4387*100</f>
        <v>3.9163749881751935</v>
      </c>
      <c r="Z4387" s="14">
        <f>IF(W4387&gt;10,"NA",Y4387)</f>
        <v>3.9163749881751935</v>
      </c>
    </row>
    <row r="4388" spans="1:26" ht="19" x14ac:dyDescent="0.25">
      <c r="A4388" s="23">
        <v>4387</v>
      </c>
      <c r="B4388" s="5" t="s">
        <v>0</v>
      </c>
      <c r="C4388" s="3" t="s">
        <v>46</v>
      </c>
      <c r="D4388" s="3" t="s">
        <v>46</v>
      </c>
      <c r="E4388" s="3" t="s">
        <v>47</v>
      </c>
      <c r="F4388" s="3" t="s">
        <v>21</v>
      </c>
      <c r="G4388" s="3">
        <v>29</v>
      </c>
      <c r="H4388" s="3" t="s">
        <v>9</v>
      </c>
      <c r="I4388" s="3" t="s">
        <v>36</v>
      </c>
      <c r="J4388" s="3">
        <v>196</v>
      </c>
      <c r="K4388" s="3">
        <v>10</v>
      </c>
      <c r="L4388" s="3">
        <v>0</v>
      </c>
      <c r="M4388" s="4">
        <f>PI()*(K4388/2)^2/1000+PI()*(L4388/2)^2/1000</f>
        <v>7.8539816339744828E-2</v>
      </c>
      <c r="N4388" s="33">
        <v>1</v>
      </c>
      <c r="O4388" s="3">
        <v>3</v>
      </c>
      <c r="P4388" s="6">
        <v>4.5430000000000001</v>
      </c>
      <c r="Q4388" s="6">
        <v>15.981999999999999</v>
      </c>
      <c r="R4388" s="6">
        <v>15.951000000000001</v>
      </c>
      <c r="S4388" s="6">
        <v>0</v>
      </c>
      <c r="T4388" s="6">
        <f>R4388-S4388</f>
        <v>15.951000000000001</v>
      </c>
      <c r="U4388" s="6">
        <v>15.951000000000001</v>
      </c>
      <c r="V4388" s="6">
        <f>U4388-S4388</f>
        <v>15.951000000000001</v>
      </c>
      <c r="W4388" s="6">
        <f>100 - (1 - (((U4388-T4388)/U4388)+(S4388/T4388)))*100</f>
        <v>0</v>
      </c>
      <c r="X4388" s="13">
        <v>16.292999999999999</v>
      </c>
      <c r="Y4388" s="13">
        <f>(X4388-U4388)/U4388*100</f>
        <v>2.1440662027459014</v>
      </c>
      <c r="Z4388" s="14">
        <f>IF(W4388&gt;10,"NA",Y4388)</f>
        <v>2.1440662027459014</v>
      </c>
    </row>
    <row r="4389" spans="1:26" ht="19" x14ac:dyDescent="0.25">
      <c r="A4389" s="23">
        <v>4388</v>
      </c>
      <c r="B4389" s="5" t="s">
        <v>0</v>
      </c>
      <c r="C4389" s="3" t="s">
        <v>46</v>
      </c>
      <c r="D4389" s="3" t="s">
        <v>46</v>
      </c>
      <c r="E4389" s="3" t="s">
        <v>47</v>
      </c>
      <c r="F4389" s="3" t="s">
        <v>21</v>
      </c>
      <c r="G4389" s="3">
        <v>29</v>
      </c>
      <c r="H4389" s="3" t="s">
        <v>9</v>
      </c>
      <c r="I4389" s="3" t="s">
        <v>36</v>
      </c>
      <c r="J4389" s="3">
        <v>196</v>
      </c>
      <c r="K4389" s="3">
        <v>10</v>
      </c>
      <c r="L4389" s="3">
        <v>0</v>
      </c>
      <c r="M4389" s="4">
        <f>PI()*(K4389/2)^2/1000+PI()*(L4389/2)^2/1000</f>
        <v>7.8539816339744828E-2</v>
      </c>
      <c r="N4389" s="33">
        <v>1</v>
      </c>
      <c r="O4389" s="3">
        <v>4</v>
      </c>
      <c r="P4389" s="6">
        <v>4.5620000000000003</v>
      </c>
      <c r="Q4389" s="6">
        <v>16.54</v>
      </c>
      <c r="R4389" s="6">
        <v>16.43</v>
      </c>
      <c r="S4389" s="6">
        <v>0</v>
      </c>
      <c r="T4389" s="6">
        <f>R4389-S4389</f>
        <v>16.43</v>
      </c>
      <c r="U4389" s="6">
        <v>17.257999999999999</v>
      </c>
      <c r="V4389" s="6">
        <f>U4389-S4389</f>
        <v>17.257999999999999</v>
      </c>
      <c r="W4389" s="6">
        <f>100 - (1 - (((U4389-T4389)/U4389)+(S4389/T4389)))*100</f>
        <v>4.797774944953062</v>
      </c>
      <c r="X4389" s="13">
        <v>17.602</v>
      </c>
      <c r="Y4389" s="13">
        <f>(X4389-U4389)/U4389*100</f>
        <v>1.993278479545725</v>
      </c>
      <c r="Z4389" s="14">
        <f>IF(W4389&gt;10,"NA",Y4389)</f>
        <v>1.993278479545725</v>
      </c>
    </row>
    <row r="4390" spans="1:26" ht="19" x14ac:dyDescent="0.25">
      <c r="A4390" s="23">
        <v>4389</v>
      </c>
      <c r="B4390" s="5" t="s">
        <v>0</v>
      </c>
      <c r="C4390" s="3" t="s">
        <v>46</v>
      </c>
      <c r="D4390" s="3" t="s">
        <v>46</v>
      </c>
      <c r="E4390" s="3" t="s">
        <v>47</v>
      </c>
      <c r="F4390" s="3" t="s">
        <v>21</v>
      </c>
      <c r="G4390" s="3">
        <v>29</v>
      </c>
      <c r="H4390" s="3" t="s">
        <v>9</v>
      </c>
      <c r="I4390" s="3" t="s">
        <v>36</v>
      </c>
      <c r="J4390" s="3">
        <v>196</v>
      </c>
      <c r="K4390" s="3">
        <v>10</v>
      </c>
      <c r="L4390" s="3">
        <v>0</v>
      </c>
      <c r="M4390" s="4">
        <f>PI()*(K4390/2)^2/1000+PI()*(L4390/2)^2/1000</f>
        <v>7.8539816339744828E-2</v>
      </c>
      <c r="N4390" s="33">
        <v>1</v>
      </c>
      <c r="O4390" s="3">
        <v>5</v>
      </c>
      <c r="P4390" s="6">
        <v>3.226</v>
      </c>
      <c r="Q4390" s="6">
        <v>7.0510000000000002</v>
      </c>
      <c r="R4390" s="6">
        <v>6.9130000000000003</v>
      </c>
      <c r="S4390" s="6">
        <v>0.17599999999999999</v>
      </c>
      <c r="T4390" s="6">
        <f>R4390-S4390</f>
        <v>6.7370000000000001</v>
      </c>
      <c r="U4390" s="6">
        <v>6.9130000000000003</v>
      </c>
      <c r="V4390" s="6">
        <f>U4390-S4390</f>
        <v>6.7370000000000001</v>
      </c>
      <c r="W4390" s="6">
        <f>100 - (1 - (((U4390-T4390)/U4390)+(S4390/T4390)))*100</f>
        <v>5.158366732777381</v>
      </c>
      <c r="X4390" s="13">
        <v>7.2539999999999996</v>
      </c>
      <c r="Y4390" s="13">
        <f>(X4390-U4390)/U4390*100</f>
        <v>4.9327354260089589</v>
      </c>
      <c r="Z4390" s="14">
        <f>IF(W4390&gt;10,"NA",Y4390)</f>
        <v>4.9327354260089589</v>
      </c>
    </row>
    <row r="4391" spans="1:26" ht="19" x14ac:dyDescent="0.25">
      <c r="A4391" s="23">
        <v>4390</v>
      </c>
      <c r="B4391" s="5" t="s">
        <v>0</v>
      </c>
      <c r="C4391" s="3" t="s">
        <v>46</v>
      </c>
      <c r="D4391" s="3" t="s">
        <v>46</v>
      </c>
      <c r="E4391" s="3" t="s">
        <v>47</v>
      </c>
      <c r="F4391" s="3" t="s">
        <v>21</v>
      </c>
      <c r="G4391" s="3">
        <v>29</v>
      </c>
      <c r="H4391" s="3" t="s">
        <v>9</v>
      </c>
      <c r="I4391" s="3" t="s">
        <v>36</v>
      </c>
      <c r="J4391" s="3">
        <v>196</v>
      </c>
      <c r="K4391" s="3">
        <v>10</v>
      </c>
      <c r="L4391" s="3">
        <v>0</v>
      </c>
      <c r="M4391" s="4">
        <f>PI()*(K4391/2)^2/1000+PI()*(L4391/2)^2/1000</f>
        <v>7.8539816339744828E-2</v>
      </c>
      <c r="N4391" s="33">
        <v>1</v>
      </c>
      <c r="O4391" s="3">
        <v>6</v>
      </c>
      <c r="P4391" s="6">
        <v>3.4049999999999998</v>
      </c>
      <c r="Q4391" s="6">
        <v>7.2229999999999999</v>
      </c>
      <c r="R4391" s="6">
        <v>7.16</v>
      </c>
      <c r="S4391" s="6">
        <v>0</v>
      </c>
      <c r="T4391" s="6">
        <f>R4391-S4391</f>
        <v>7.16</v>
      </c>
      <c r="U4391" s="6">
        <v>7.16</v>
      </c>
      <c r="V4391" s="6">
        <f>U4391-S4391</f>
        <v>7.16</v>
      </c>
      <c r="W4391" s="6">
        <f>100 - (1 - (((U4391-T4391)/U4391)+(S4391/T4391)))*100</f>
        <v>0</v>
      </c>
      <c r="X4391" s="13">
        <v>7.4420000000000002</v>
      </c>
      <c r="Y4391" s="13">
        <f>(X4391-U4391)/U4391*100</f>
        <v>3.9385474860335195</v>
      </c>
      <c r="Z4391" s="14">
        <f>IF(W4391&gt;10,"NA",Y4391)</f>
        <v>3.9385474860335195</v>
      </c>
    </row>
    <row r="4392" spans="1:26" ht="19" x14ac:dyDescent="0.25">
      <c r="A4392" s="23">
        <v>4391</v>
      </c>
      <c r="B4392" s="5" t="s">
        <v>0</v>
      </c>
      <c r="C4392" s="3" t="s">
        <v>46</v>
      </c>
      <c r="D4392" s="3" t="s">
        <v>46</v>
      </c>
      <c r="E4392" s="3" t="s">
        <v>47</v>
      </c>
      <c r="F4392" s="3" t="s">
        <v>21</v>
      </c>
      <c r="G4392" s="3">
        <v>30</v>
      </c>
      <c r="H4392" s="3" t="s">
        <v>9</v>
      </c>
      <c r="I4392" s="3" t="s">
        <v>31</v>
      </c>
      <c r="J4392" s="3">
        <v>329</v>
      </c>
      <c r="K4392" s="3">
        <v>60</v>
      </c>
      <c r="L4392" s="3">
        <v>0</v>
      </c>
      <c r="M4392" s="4">
        <f>PI()*(K4392/2)^2/1000+PI()*(L4392/2)^2/1000</f>
        <v>2.8274333882308138</v>
      </c>
      <c r="N4392" s="33">
        <v>0</v>
      </c>
      <c r="O4392" s="3">
        <v>1</v>
      </c>
      <c r="P4392" s="6">
        <v>5.83</v>
      </c>
      <c r="Q4392" s="6">
        <v>16.128</v>
      </c>
      <c r="R4392" s="6">
        <v>16</v>
      </c>
      <c r="S4392" s="6">
        <v>0</v>
      </c>
      <c r="T4392" s="6">
        <f>R4392-S4392</f>
        <v>16</v>
      </c>
      <c r="U4392" s="6">
        <v>16</v>
      </c>
      <c r="V4392" s="6">
        <f>U4392-S4392</f>
        <v>16</v>
      </c>
      <c r="W4392" s="6">
        <f>100 - (1 - (((U4392-T4392)/U4392)+(S4392/T4392)))*100</f>
        <v>0</v>
      </c>
      <c r="X4392" s="13">
        <v>16.558</v>
      </c>
      <c r="Y4392" s="13">
        <f>(X4392-U4392)/U4392*100</f>
        <v>3.4874999999999989</v>
      </c>
      <c r="Z4392" s="14">
        <f>IF(W4392&gt;10,"NA",Y4392)</f>
        <v>3.4874999999999989</v>
      </c>
    </row>
    <row r="4393" spans="1:26" ht="19" x14ac:dyDescent="0.25">
      <c r="A4393" s="23">
        <v>4392</v>
      </c>
      <c r="B4393" s="5" t="s">
        <v>0</v>
      </c>
      <c r="C4393" s="3" t="s">
        <v>46</v>
      </c>
      <c r="D4393" s="3" t="s">
        <v>46</v>
      </c>
      <c r="E4393" s="3" t="s">
        <v>47</v>
      </c>
      <c r="F4393" s="3" t="s">
        <v>21</v>
      </c>
      <c r="G4393" s="3">
        <v>30</v>
      </c>
      <c r="H4393" s="3" t="s">
        <v>9</v>
      </c>
      <c r="I4393" s="3" t="s">
        <v>31</v>
      </c>
      <c r="J4393" s="3">
        <v>329</v>
      </c>
      <c r="K4393" s="3">
        <v>60</v>
      </c>
      <c r="L4393" s="3">
        <v>0</v>
      </c>
      <c r="M4393" s="4">
        <f>PI()*(K4393/2)^2/1000+PI()*(L4393/2)^2/1000</f>
        <v>2.8274333882308138</v>
      </c>
      <c r="N4393" s="33">
        <v>0</v>
      </c>
      <c r="O4393" s="3">
        <v>2</v>
      </c>
      <c r="P4393" s="6">
        <v>5.3520000000000003</v>
      </c>
      <c r="Q4393" s="6">
        <v>10.099</v>
      </c>
      <c r="R4393" s="6">
        <v>9.9649999999999999</v>
      </c>
      <c r="S4393" s="6">
        <v>0</v>
      </c>
      <c r="T4393" s="6">
        <f>R4393-S4393</f>
        <v>9.9649999999999999</v>
      </c>
      <c r="U4393" s="6">
        <v>10.145</v>
      </c>
      <c r="V4393" s="6">
        <f>U4393-S4393</f>
        <v>10.145</v>
      </c>
      <c r="W4393" s="6">
        <f>100 - (1 - (((U4393-T4393)/U4393)+(S4393/T4393)))*100</f>
        <v>1.7742730409068486</v>
      </c>
      <c r="X4393" s="13">
        <v>10.577999999999999</v>
      </c>
      <c r="Y4393" s="13">
        <f>(X4393-U4393)/U4393*100</f>
        <v>4.2681123706259223</v>
      </c>
      <c r="Z4393" s="14">
        <f>IF(W4393&gt;10,"NA",Y4393)</f>
        <v>4.2681123706259223</v>
      </c>
    </row>
    <row r="4394" spans="1:26" ht="19" x14ac:dyDescent="0.25">
      <c r="A4394" s="23">
        <v>4393</v>
      </c>
      <c r="B4394" s="5" t="s">
        <v>0</v>
      </c>
      <c r="C4394" s="3" t="s">
        <v>46</v>
      </c>
      <c r="D4394" s="3" t="s">
        <v>46</v>
      </c>
      <c r="E4394" s="3" t="s">
        <v>47</v>
      </c>
      <c r="F4394" s="3" t="s">
        <v>21</v>
      </c>
      <c r="G4394" s="3">
        <v>30</v>
      </c>
      <c r="H4394" s="3" t="s">
        <v>9</v>
      </c>
      <c r="I4394" s="3" t="s">
        <v>31</v>
      </c>
      <c r="J4394" s="3">
        <v>329</v>
      </c>
      <c r="K4394" s="3">
        <v>60</v>
      </c>
      <c r="L4394" s="3">
        <v>0</v>
      </c>
      <c r="M4394" s="4">
        <f>PI()*(K4394/2)^2/1000+PI()*(L4394/2)^2/1000</f>
        <v>2.8274333882308138</v>
      </c>
      <c r="N4394" s="33">
        <v>0</v>
      </c>
      <c r="O4394" s="3">
        <v>3</v>
      </c>
      <c r="P4394" s="6">
        <v>4.6950000000000003</v>
      </c>
      <c r="Q4394" s="6">
        <v>9.8849999999999998</v>
      </c>
      <c r="R4394" s="6">
        <v>9.7609999999999992</v>
      </c>
      <c r="S4394" s="6">
        <v>0</v>
      </c>
      <c r="T4394" s="6">
        <f>R4394-S4394</f>
        <v>9.7609999999999992</v>
      </c>
      <c r="U4394" s="6">
        <v>9.8030000000000008</v>
      </c>
      <c r="V4394" s="6">
        <f>U4394-S4394</f>
        <v>9.8030000000000008</v>
      </c>
      <c r="W4394" s="6">
        <f>100 - (1 - (((U4394-T4394)/U4394)+(S4394/T4394)))*100</f>
        <v>0.42844027338571777</v>
      </c>
      <c r="X4394" s="13">
        <v>10.304</v>
      </c>
      <c r="Y4394" s="13">
        <f>(X4394-U4394)/U4394*100</f>
        <v>5.1106804039579661</v>
      </c>
      <c r="Z4394" s="14">
        <f>IF(W4394&gt;10,"NA",Y4394)</f>
        <v>5.1106804039579661</v>
      </c>
    </row>
    <row r="4395" spans="1:26" ht="19" x14ac:dyDescent="0.25">
      <c r="A4395" s="23">
        <v>4394</v>
      </c>
      <c r="B4395" s="5" t="s">
        <v>0</v>
      </c>
      <c r="C4395" s="3" t="s">
        <v>46</v>
      </c>
      <c r="D4395" s="3" t="s">
        <v>46</v>
      </c>
      <c r="E4395" s="3" t="s">
        <v>47</v>
      </c>
      <c r="F4395" s="3" t="s">
        <v>21</v>
      </c>
      <c r="G4395" s="3">
        <v>30</v>
      </c>
      <c r="H4395" s="3" t="s">
        <v>9</v>
      </c>
      <c r="I4395" s="3" t="s">
        <v>31</v>
      </c>
      <c r="J4395" s="3">
        <v>329</v>
      </c>
      <c r="K4395" s="3">
        <v>60</v>
      </c>
      <c r="L4395" s="3">
        <v>0</v>
      </c>
      <c r="M4395" s="4">
        <f>PI()*(K4395/2)^2/1000+PI()*(L4395/2)^2/1000</f>
        <v>2.8274333882308138</v>
      </c>
      <c r="N4395" s="33">
        <v>0</v>
      </c>
      <c r="O4395" s="3">
        <v>4</v>
      </c>
      <c r="P4395" s="6">
        <v>5.1580000000000004</v>
      </c>
      <c r="Q4395" s="6">
        <v>12.936</v>
      </c>
      <c r="R4395" s="6">
        <v>12.807</v>
      </c>
      <c r="S4395" s="6">
        <v>0</v>
      </c>
      <c r="T4395" s="6">
        <f>R4395-S4395</f>
        <v>12.807</v>
      </c>
      <c r="U4395" s="6">
        <v>13.052</v>
      </c>
      <c r="V4395" s="6">
        <f>U4395-S4395</f>
        <v>13.052</v>
      </c>
      <c r="W4395" s="6">
        <f>100 - (1 - (((U4395-T4395)/U4395)+(S4395/T4395)))*100</f>
        <v>1.877106956788225</v>
      </c>
      <c r="X4395" s="13">
        <v>13.483000000000001</v>
      </c>
      <c r="Y4395" s="13">
        <f>(X4395-U4395)/U4395*100</f>
        <v>3.3021759117376717</v>
      </c>
      <c r="Z4395" s="14">
        <f>IF(W4395&gt;10,"NA",Y4395)</f>
        <v>3.3021759117376717</v>
      </c>
    </row>
    <row r="4396" spans="1:26" ht="19" x14ac:dyDescent="0.25">
      <c r="A4396" s="23">
        <v>4395</v>
      </c>
      <c r="B4396" s="5" t="s">
        <v>0</v>
      </c>
      <c r="C4396" s="3" t="s">
        <v>46</v>
      </c>
      <c r="D4396" s="3" t="s">
        <v>46</v>
      </c>
      <c r="E4396" s="3" t="s">
        <v>47</v>
      </c>
      <c r="F4396" s="3" t="s">
        <v>21</v>
      </c>
      <c r="G4396" s="3">
        <v>30</v>
      </c>
      <c r="H4396" s="3" t="s">
        <v>9</v>
      </c>
      <c r="I4396" s="3" t="s">
        <v>31</v>
      </c>
      <c r="J4396" s="3">
        <v>329</v>
      </c>
      <c r="K4396" s="3">
        <v>60</v>
      </c>
      <c r="L4396" s="3">
        <v>0</v>
      </c>
      <c r="M4396" s="4">
        <f>PI()*(K4396/2)^2/1000+PI()*(L4396/2)^2/1000</f>
        <v>2.8274333882308138</v>
      </c>
      <c r="N4396" s="33">
        <v>0</v>
      </c>
      <c r="O4396" s="3">
        <v>5</v>
      </c>
      <c r="P4396" s="6">
        <v>5.0620000000000003</v>
      </c>
      <c r="Q4396" s="6">
        <v>16.166</v>
      </c>
      <c r="R4396" s="6">
        <v>16.166</v>
      </c>
      <c r="S4396" s="6">
        <v>0</v>
      </c>
      <c r="T4396" s="6">
        <f>R4396-S4396</f>
        <v>16.166</v>
      </c>
      <c r="U4396" s="6">
        <v>16.501000000000001</v>
      </c>
      <c r="V4396" s="6">
        <f>U4396-S4396</f>
        <v>16.501000000000001</v>
      </c>
      <c r="W4396" s="6">
        <f>100 - (1 - (((U4396-T4396)/U4396)+(S4396/T4396)))*100</f>
        <v>2.0301799890915788</v>
      </c>
      <c r="X4396" s="13">
        <v>17.25</v>
      </c>
      <c r="Y4396" s="13">
        <f>(X4396-U4396)/U4396*100</f>
        <v>4.5391188412823382</v>
      </c>
      <c r="Z4396" s="14">
        <f>IF(W4396&gt;10,"NA",Y4396)</f>
        <v>4.5391188412823382</v>
      </c>
    </row>
    <row r="4397" spans="1:26" ht="19" x14ac:dyDescent="0.25">
      <c r="A4397" s="23">
        <v>4396</v>
      </c>
      <c r="B4397" s="5" t="s">
        <v>0</v>
      </c>
      <c r="C4397" s="3" t="s">
        <v>46</v>
      </c>
      <c r="D4397" s="3" t="s">
        <v>46</v>
      </c>
      <c r="E4397" s="3" t="s">
        <v>47</v>
      </c>
      <c r="F4397" s="3" t="s">
        <v>21</v>
      </c>
      <c r="G4397" s="3">
        <v>30</v>
      </c>
      <c r="H4397" s="3" t="s">
        <v>9</v>
      </c>
      <c r="I4397" s="3" t="s">
        <v>31</v>
      </c>
      <c r="J4397" s="3">
        <v>329</v>
      </c>
      <c r="K4397" s="3">
        <v>60</v>
      </c>
      <c r="L4397" s="3">
        <v>0</v>
      </c>
      <c r="M4397" s="4">
        <f>PI()*(K4397/2)^2/1000+PI()*(L4397/2)^2/1000</f>
        <v>2.8274333882308138</v>
      </c>
      <c r="N4397" s="33">
        <v>0</v>
      </c>
      <c r="O4397" s="3">
        <v>6</v>
      </c>
      <c r="P4397" s="6">
        <v>5.5739999999999998</v>
      </c>
      <c r="Q4397" s="6">
        <v>14.343</v>
      </c>
      <c r="R4397" s="6">
        <v>14.249000000000001</v>
      </c>
      <c r="S4397" s="6">
        <v>0</v>
      </c>
      <c r="T4397" s="6">
        <f>R4397-S4397</f>
        <v>14.249000000000001</v>
      </c>
      <c r="U4397" s="6">
        <v>14.541</v>
      </c>
      <c r="V4397" s="6">
        <f>U4397-S4397</f>
        <v>14.541</v>
      </c>
      <c r="W4397" s="6">
        <f>100 - (1 - (((U4397-T4397)/U4397)+(S4397/T4397)))*100</f>
        <v>2.0081149852142204</v>
      </c>
      <c r="X4397" s="13">
        <v>15.108000000000001</v>
      </c>
      <c r="Y4397" s="13">
        <f>(X4397-U4397)/U4397*100</f>
        <v>3.89931916649474</v>
      </c>
      <c r="Z4397" s="14">
        <f>IF(W4397&gt;10,"NA",Y4397)</f>
        <v>3.89931916649474</v>
      </c>
    </row>
    <row r="4398" spans="1:26" ht="19" x14ac:dyDescent="0.25">
      <c r="A4398" s="23">
        <v>4397</v>
      </c>
      <c r="B4398" s="5" t="s">
        <v>0</v>
      </c>
      <c r="C4398" s="3" t="s">
        <v>46</v>
      </c>
      <c r="D4398" s="3" t="s">
        <v>46</v>
      </c>
      <c r="E4398" s="3" t="s">
        <v>47</v>
      </c>
      <c r="F4398" s="3" t="s">
        <v>21</v>
      </c>
      <c r="G4398" s="3">
        <v>30</v>
      </c>
      <c r="H4398" s="3" t="s">
        <v>17</v>
      </c>
      <c r="I4398" s="3" t="s">
        <v>31</v>
      </c>
      <c r="J4398" s="3">
        <v>329</v>
      </c>
      <c r="K4398" s="3">
        <v>60</v>
      </c>
      <c r="L4398" s="3">
        <v>0</v>
      </c>
      <c r="M4398" s="4">
        <f>PI()*(K4398/2)^2/1000+PI()*(L4398/2)^2/1000</f>
        <v>2.8274333882308138</v>
      </c>
      <c r="N4398" s="33">
        <v>0</v>
      </c>
      <c r="O4398" s="3">
        <v>1</v>
      </c>
      <c r="P4398" s="6">
        <v>5.5039999999999996</v>
      </c>
      <c r="Q4398" s="6">
        <v>14.507999999999999</v>
      </c>
      <c r="R4398" s="6">
        <v>14.367000000000001</v>
      </c>
      <c r="S4398" s="6">
        <v>0</v>
      </c>
      <c r="T4398" s="6">
        <f>R4398-S4398</f>
        <v>14.367000000000001</v>
      </c>
      <c r="U4398" s="6">
        <v>14.367000000000001</v>
      </c>
      <c r="V4398" s="6">
        <f>U4398-S4398</f>
        <v>14.367000000000001</v>
      </c>
      <c r="W4398" s="6">
        <f>100 - (1 - (((U4398-T4398)/U4398)+(S4398/T4398)))*100</f>
        <v>0</v>
      </c>
      <c r="X4398" s="13">
        <v>14.744999999999999</v>
      </c>
      <c r="Y4398" s="13">
        <f>(X4398-U4398)/U4398*100</f>
        <v>2.6310294424723204</v>
      </c>
      <c r="Z4398" s="14">
        <f>IF(W4398&gt;10,"NA",Y4398)</f>
        <v>2.6310294424723204</v>
      </c>
    </row>
    <row r="4399" spans="1:26" ht="19" x14ac:dyDescent="0.25">
      <c r="A4399" s="23">
        <v>4398</v>
      </c>
      <c r="B4399" s="5" t="s">
        <v>0</v>
      </c>
      <c r="C4399" s="3" t="s">
        <v>46</v>
      </c>
      <c r="D4399" s="3" t="s">
        <v>46</v>
      </c>
      <c r="E4399" s="3" t="s">
        <v>47</v>
      </c>
      <c r="F4399" s="3" t="s">
        <v>21</v>
      </c>
      <c r="G4399" s="3">
        <v>30</v>
      </c>
      <c r="H4399" s="3" t="s">
        <v>17</v>
      </c>
      <c r="I4399" s="3" t="s">
        <v>31</v>
      </c>
      <c r="J4399" s="3">
        <v>329</v>
      </c>
      <c r="K4399" s="3">
        <v>60</v>
      </c>
      <c r="L4399" s="3">
        <v>0</v>
      </c>
      <c r="M4399" s="4">
        <f>PI()*(K4399/2)^2/1000+PI()*(L4399/2)^2/1000</f>
        <v>2.8274333882308138</v>
      </c>
      <c r="N4399" s="33">
        <v>0</v>
      </c>
      <c r="O4399" s="3">
        <v>2</v>
      </c>
      <c r="P4399" s="6">
        <v>5.1669999999999998</v>
      </c>
      <c r="Q4399" s="6">
        <v>9.0220000000000002</v>
      </c>
      <c r="R4399" s="6">
        <v>8.9160000000000004</v>
      </c>
      <c r="S4399" s="6">
        <v>0</v>
      </c>
      <c r="T4399" s="6">
        <f>R4399-S4399</f>
        <v>8.9160000000000004</v>
      </c>
      <c r="U4399" s="6">
        <v>8.9160000000000004</v>
      </c>
      <c r="V4399" s="6">
        <f>U4399-S4399</f>
        <v>8.9160000000000004</v>
      </c>
      <c r="W4399" s="6">
        <f>100 - (1 - (((U4399-T4399)/U4399)+(S4399/T4399)))*100</f>
        <v>0</v>
      </c>
      <c r="X4399" s="13">
        <v>9.3780000000000001</v>
      </c>
      <c r="Y4399" s="13">
        <f>(X4399-U4399)/U4399*100</f>
        <v>5.1816958277254344</v>
      </c>
      <c r="Z4399" s="14">
        <f>IF(W4399&gt;10,"NA",Y4399)</f>
        <v>5.1816958277254344</v>
      </c>
    </row>
    <row r="4400" spans="1:26" ht="19" x14ac:dyDescent="0.25">
      <c r="A4400" s="23">
        <v>4399</v>
      </c>
      <c r="B4400" s="5" t="s">
        <v>0</v>
      </c>
      <c r="C4400" s="3" t="s">
        <v>46</v>
      </c>
      <c r="D4400" s="3" t="s">
        <v>46</v>
      </c>
      <c r="E4400" s="3" t="s">
        <v>47</v>
      </c>
      <c r="F4400" s="3" t="s">
        <v>21</v>
      </c>
      <c r="G4400" s="3">
        <v>30</v>
      </c>
      <c r="H4400" s="3" t="s">
        <v>17</v>
      </c>
      <c r="I4400" s="3" t="s">
        <v>31</v>
      </c>
      <c r="J4400" s="3">
        <v>329</v>
      </c>
      <c r="K4400" s="3">
        <v>60</v>
      </c>
      <c r="L4400" s="3">
        <v>0</v>
      </c>
      <c r="M4400" s="4">
        <f>PI()*(K4400/2)^2/1000+PI()*(L4400/2)^2/1000</f>
        <v>2.8274333882308138</v>
      </c>
      <c r="N4400" s="33">
        <v>0</v>
      </c>
      <c r="O4400" s="3">
        <v>3</v>
      </c>
      <c r="P4400" s="6">
        <v>5.8849999999999998</v>
      </c>
      <c r="Q4400" s="6">
        <v>17.832999999999998</v>
      </c>
      <c r="R4400" s="6">
        <v>17.748999999999999</v>
      </c>
      <c r="S4400" s="6">
        <v>0</v>
      </c>
      <c r="T4400" s="6">
        <f>R4400-S4400</f>
        <v>17.748999999999999</v>
      </c>
      <c r="U4400" s="6">
        <v>19.245000000000001</v>
      </c>
      <c r="V4400" s="6">
        <f>U4400-S4400</f>
        <v>19.245000000000001</v>
      </c>
      <c r="W4400" s="6">
        <f>100 - (1 - (((U4400-T4400)/U4400)+(S4400/T4400)))*100</f>
        <v>7.7734476487399462</v>
      </c>
      <c r="X4400" s="13">
        <v>19.939</v>
      </c>
      <c r="Y4400" s="13">
        <f>(X4400-U4400)/U4400*100</f>
        <v>3.6061314627175838</v>
      </c>
      <c r="Z4400" s="14">
        <f>IF(W4400&gt;10,"NA",Y4400)</f>
        <v>3.6061314627175838</v>
      </c>
    </row>
    <row r="4401" spans="1:26" ht="19" x14ac:dyDescent="0.25">
      <c r="A4401" s="23">
        <v>4400</v>
      </c>
      <c r="B4401" s="5" t="s">
        <v>0</v>
      </c>
      <c r="C4401" s="3" t="s">
        <v>46</v>
      </c>
      <c r="D4401" s="3" t="s">
        <v>46</v>
      </c>
      <c r="E4401" s="3" t="s">
        <v>47</v>
      </c>
      <c r="F4401" s="3" t="s">
        <v>21</v>
      </c>
      <c r="G4401" s="3">
        <v>30</v>
      </c>
      <c r="H4401" s="3" t="s">
        <v>17</v>
      </c>
      <c r="I4401" s="3" t="s">
        <v>31</v>
      </c>
      <c r="J4401" s="3">
        <v>329</v>
      </c>
      <c r="K4401" s="3">
        <v>60</v>
      </c>
      <c r="L4401" s="3">
        <v>0</v>
      </c>
      <c r="M4401" s="4">
        <f>PI()*(K4401/2)^2/1000+PI()*(L4401/2)^2/1000</f>
        <v>2.8274333882308138</v>
      </c>
      <c r="N4401" s="33">
        <v>0</v>
      </c>
      <c r="O4401" s="3">
        <v>4</v>
      </c>
      <c r="P4401" s="6">
        <v>6.9039999999999999</v>
      </c>
      <c r="Q4401" s="6">
        <v>20.661000000000001</v>
      </c>
      <c r="R4401" s="6">
        <v>20.539000000000001</v>
      </c>
      <c r="S4401" s="6">
        <v>0</v>
      </c>
      <c r="T4401" s="6">
        <f>R4401-S4401</f>
        <v>20.539000000000001</v>
      </c>
      <c r="U4401" s="6">
        <v>20.539000000000001</v>
      </c>
      <c r="V4401" s="6">
        <f>U4401-S4401</f>
        <v>20.539000000000001</v>
      </c>
      <c r="W4401" s="6">
        <f>100 - (1 - (((U4401-T4401)/U4401)+(S4401/T4401)))*100</f>
        <v>0</v>
      </c>
      <c r="X4401" s="13">
        <v>21.515000000000001</v>
      </c>
      <c r="Y4401" s="13">
        <f>(X4401-U4401)/U4401*100</f>
        <v>4.7519353425191051</v>
      </c>
      <c r="Z4401" s="14">
        <f>IF(W4401&gt;10,"NA",Y4401)</f>
        <v>4.7519353425191051</v>
      </c>
    </row>
    <row r="4402" spans="1:26" ht="19" x14ac:dyDescent="0.25">
      <c r="A4402" s="23">
        <v>4401</v>
      </c>
      <c r="B4402" s="5" t="s">
        <v>0</v>
      </c>
      <c r="C4402" s="3" t="s">
        <v>46</v>
      </c>
      <c r="D4402" s="3" t="s">
        <v>46</v>
      </c>
      <c r="E4402" s="3" t="s">
        <v>47</v>
      </c>
      <c r="F4402" s="3" t="s">
        <v>21</v>
      </c>
      <c r="G4402" s="3">
        <v>30</v>
      </c>
      <c r="H4402" s="3" t="s">
        <v>17</v>
      </c>
      <c r="I4402" s="3" t="s">
        <v>31</v>
      </c>
      <c r="J4402" s="3">
        <v>329</v>
      </c>
      <c r="K4402" s="3">
        <v>60</v>
      </c>
      <c r="L4402" s="3">
        <v>0</v>
      </c>
      <c r="M4402" s="4">
        <f>PI()*(K4402/2)^2/1000+PI()*(L4402/2)^2/1000</f>
        <v>2.8274333882308138</v>
      </c>
      <c r="N4402" s="33">
        <v>0</v>
      </c>
      <c r="O4402" s="3">
        <v>5</v>
      </c>
      <c r="P4402" s="6">
        <v>5.8209999999999997</v>
      </c>
      <c r="Q4402" s="6">
        <v>12.791</v>
      </c>
      <c r="R4402" s="6">
        <v>12.738</v>
      </c>
      <c r="S4402" s="6">
        <v>0</v>
      </c>
      <c r="T4402" s="6">
        <f>R4402-S4402</f>
        <v>12.738</v>
      </c>
      <c r="U4402" s="6">
        <v>13.092000000000001</v>
      </c>
      <c r="V4402" s="6">
        <f>U4402-S4402</f>
        <v>13.092000000000001</v>
      </c>
      <c r="W4402" s="6">
        <f>100 - (1 - (((U4402-T4402)/U4402)+(S4402/T4402)))*100</f>
        <v>2.7039413382218243</v>
      </c>
      <c r="X4402" s="13">
        <v>13.395</v>
      </c>
      <c r="Y4402" s="13">
        <f>(X4402-U4402)/U4402*100</f>
        <v>2.3143904674610374</v>
      </c>
      <c r="Z4402" s="14">
        <f>IF(W4402&gt;10,"NA",Y4402)</f>
        <v>2.3143904674610374</v>
      </c>
    </row>
    <row r="4403" spans="1:26" ht="19" x14ac:dyDescent="0.25">
      <c r="A4403" s="23">
        <v>4402</v>
      </c>
      <c r="B4403" s="5" t="s">
        <v>0</v>
      </c>
      <c r="C4403" s="3" t="s">
        <v>46</v>
      </c>
      <c r="D4403" s="3" t="s">
        <v>46</v>
      </c>
      <c r="E4403" s="3" t="s">
        <v>47</v>
      </c>
      <c r="F4403" s="3" t="s">
        <v>21</v>
      </c>
      <c r="G4403" s="3">
        <v>30</v>
      </c>
      <c r="H4403" s="3" t="s">
        <v>17</v>
      </c>
      <c r="I4403" s="3" t="s">
        <v>31</v>
      </c>
      <c r="J4403" s="3">
        <v>329</v>
      </c>
      <c r="K4403" s="3">
        <v>60</v>
      </c>
      <c r="L4403" s="3">
        <v>0</v>
      </c>
      <c r="M4403" s="4">
        <f>PI()*(K4403/2)^2/1000+PI()*(L4403/2)^2/1000</f>
        <v>2.8274333882308138</v>
      </c>
      <c r="N4403" s="33">
        <v>0</v>
      </c>
      <c r="O4403" s="3">
        <v>6</v>
      </c>
      <c r="P4403" s="6">
        <v>5.9779999999999998</v>
      </c>
      <c r="Q4403" s="6">
        <v>13.018000000000001</v>
      </c>
      <c r="R4403" s="6">
        <v>12.882</v>
      </c>
      <c r="S4403" s="6">
        <v>0</v>
      </c>
      <c r="T4403" s="6">
        <f>R4403-S4403</f>
        <v>12.882</v>
      </c>
      <c r="U4403" s="6">
        <v>12.882</v>
      </c>
      <c r="V4403" s="6">
        <f>U4403-S4403</f>
        <v>12.882</v>
      </c>
      <c r="W4403" s="6">
        <f>100 - (1 - (((U4403-T4403)/U4403)+(S4403/T4403)))*100</f>
        <v>0</v>
      </c>
      <c r="X4403" s="13">
        <v>13.237</v>
      </c>
      <c r="Y4403" s="13">
        <f>(X4403-U4403)/U4403*100</f>
        <v>2.755783263468409</v>
      </c>
      <c r="Z4403" s="14">
        <f>IF(W4403&gt;10,"NA",Y4403)</f>
        <v>2.755783263468409</v>
      </c>
    </row>
    <row r="4404" spans="1:26" ht="19" x14ac:dyDescent="0.25">
      <c r="A4404" s="23">
        <v>4403</v>
      </c>
      <c r="B4404" s="5" t="s">
        <v>0</v>
      </c>
      <c r="C4404" s="3" t="s">
        <v>46</v>
      </c>
      <c r="D4404" s="3" t="s">
        <v>46</v>
      </c>
      <c r="E4404" s="3" t="s">
        <v>47</v>
      </c>
      <c r="F4404" s="3" t="s">
        <v>21</v>
      </c>
      <c r="G4404" s="3">
        <v>30</v>
      </c>
      <c r="H4404" s="3" t="s">
        <v>17</v>
      </c>
      <c r="I4404" s="3" t="s">
        <v>31</v>
      </c>
      <c r="J4404" s="3">
        <v>329</v>
      </c>
      <c r="K4404" s="3">
        <v>60</v>
      </c>
      <c r="L4404" s="3">
        <v>0</v>
      </c>
      <c r="M4404" s="4">
        <f>PI()*(K4404/2)^2/1000+PI()*(L4404/2)^2/1000</f>
        <v>2.8274333882308138</v>
      </c>
      <c r="N4404" s="33">
        <v>0</v>
      </c>
      <c r="O4404" s="3">
        <v>7</v>
      </c>
      <c r="P4404" s="6">
        <v>6.5910000000000002</v>
      </c>
      <c r="Q4404" s="6">
        <v>18.369</v>
      </c>
      <c r="R4404" s="6">
        <v>18.207999999999998</v>
      </c>
      <c r="S4404" s="6">
        <v>0</v>
      </c>
      <c r="T4404" s="6">
        <f>R4404-S4404</f>
        <v>18.207999999999998</v>
      </c>
      <c r="U4404" s="6">
        <v>18.385000000000002</v>
      </c>
      <c r="V4404" s="6">
        <f>U4404-S4404</f>
        <v>18.385000000000002</v>
      </c>
      <c r="W4404" s="6">
        <f>100 - (1 - (((U4404-T4404)/U4404)+(S4404/T4404)))*100</f>
        <v>0.96274136524343135</v>
      </c>
      <c r="X4404" s="13">
        <v>18.899000000000001</v>
      </c>
      <c r="Y4404" s="13">
        <f>(X4404-U4404)/U4404*100</f>
        <v>2.795757410932822</v>
      </c>
      <c r="Z4404" s="14">
        <f>IF(W4404&gt;10,"NA",Y4404)</f>
        <v>2.795757410932822</v>
      </c>
    </row>
    <row r="4405" spans="1:26" ht="19" x14ac:dyDescent="0.25">
      <c r="A4405" s="23">
        <v>4404</v>
      </c>
      <c r="B4405" s="5" t="s">
        <v>0</v>
      </c>
      <c r="C4405" s="3" t="s">
        <v>46</v>
      </c>
      <c r="D4405" s="3" t="s">
        <v>46</v>
      </c>
      <c r="E4405" s="3" t="s">
        <v>47</v>
      </c>
      <c r="F4405" s="3" t="s">
        <v>21</v>
      </c>
      <c r="G4405" s="3">
        <v>30</v>
      </c>
      <c r="H4405" s="3" t="s">
        <v>17</v>
      </c>
      <c r="I4405" s="3" t="s">
        <v>31</v>
      </c>
      <c r="J4405" s="3">
        <v>329</v>
      </c>
      <c r="K4405" s="3">
        <v>60</v>
      </c>
      <c r="L4405" s="3">
        <v>0</v>
      </c>
      <c r="M4405" s="4">
        <f>PI()*(K4405/2)^2/1000+PI()*(L4405/2)^2/1000</f>
        <v>2.8274333882308138</v>
      </c>
      <c r="N4405" s="33">
        <v>0</v>
      </c>
      <c r="O4405" s="3">
        <v>8</v>
      </c>
      <c r="P4405" s="6">
        <v>4.8899999999999997</v>
      </c>
      <c r="Q4405" s="6">
        <v>7.6660000000000004</v>
      </c>
      <c r="R4405" s="6">
        <v>7.5149999999999997</v>
      </c>
      <c r="S4405" s="6">
        <v>0</v>
      </c>
      <c r="T4405" s="6">
        <f>R4405-S4405</f>
        <v>7.5149999999999997</v>
      </c>
      <c r="U4405" s="6">
        <v>7.5149999999999997</v>
      </c>
      <c r="V4405" s="6">
        <f>U4405-S4405</f>
        <v>7.5149999999999997</v>
      </c>
      <c r="W4405" s="6">
        <f>100 - (1 - (((U4405-T4405)/U4405)+(S4405/T4405)))*100</f>
        <v>0</v>
      </c>
      <c r="X4405" s="13">
        <v>7.7249999999999996</v>
      </c>
      <c r="Y4405" s="13">
        <f>(X4405-U4405)/U4405*100</f>
        <v>2.7944111776447103</v>
      </c>
      <c r="Z4405" s="14">
        <f>IF(W4405&gt;10,"NA",Y4405)</f>
        <v>2.7944111776447103</v>
      </c>
    </row>
    <row r="4406" spans="1:26" ht="19" x14ac:dyDescent="0.25">
      <c r="A4406" s="23">
        <v>4405</v>
      </c>
      <c r="B4406" s="5" t="s">
        <v>0</v>
      </c>
      <c r="C4406" s="3" t="s">
        <v>46</v>
      </c>
      <c r="D4406" s="3" t="s">
        <v>46</v>
      </c>
      <c r="E4406" s="3" t="s">
        <v>47</v>
      </c>
      <c r="F4406" s="3" t="s">
        <v>21</v>
      </c>
      <c r="G4406" s="3">
        <v>31</v>
      </c>
      <c r="H4406" s="3" t="s">
        <v>9</v>
      </c>
      <c r="I4406" s="3" t="s">
        <v>35</v>
      </c>
      <c r="J4406" s="3">
        <v>72</v>
      </c>
      <c r="K4406" s="3">
        <v>70</v>
      </c>
      <c r="L4406" s="3">
        <v>0</v>
      </c>
      <c r="M4406" s="4">
        <f>PI()*(K4406/2)^2/1000+PI()*(L4406/2)^2/1000</f>
        <v>3.8484510006474966</v>
      </c>
      <c r="N4406" s="33">
        <v>1</v>
      </c>
      <c r="O4406" s="3">
        <v>1</v>
      </c>
      <c r="P4406" s="6">
        <v>3.8929999999999998</v>
      </c>
      <c r="Q4406" s="6">
        <v>12.183</v>
      </c>
      <c r="R4406" s="6">
        <v>12.05</v>
      </c>
      <c r="S4406" s="6">
        <v>0</v>
      </c>
      <c r="T4406" s="6">
        <f>R4406-S4406</f>
        <v>12.05</v>
      </c>
      <c r="U4406" s="6">
        <v>12.051</v>
      </c>
      <c r="V4406" s="6">
        <f>U4406-S4406</f>
        <v>12.051</v>
      </c>
      <c r="W4406" s="6">
        <f>100 - (1 - (((U4406-T4406)/U4406)+(S4406/T4406)))*100</f>
        <v>8.2980665504948092E-3</v>
      </c>
      <c r="X4406" s="13">
        <v>12.587</v>
      </c>
      <c r="Y4406" s="13">
        <f>(X4406-U4406)/U4406*100</f>
        <v>4.4477636710646387</v>
      </c>
      <c r="Z4406" s="14">
        <f>IF(W4406&gt;10,"NA",Y4406)</f>
        <v>4.4477636710646387</v>
      </c>
    </row>
    <row r="4407" spans="1:26" ht="19" x14ac:dyDescent="0.25">
      <c r="A4407" s="23">
        <v>4406</v>
      </c>
      <c r="B4407" s="5" t="s">
        <v>0</v>
      </c>
      <c r="C4407" s="3" t="s">
        <v>46</v>
      </c>
      <c r="D4407" s="3" t="s">
        <v>46</v>
      </c>
      <c r="E4407" s="3" t="s">
        <v>47</v>
      </c>
      <c r="F4407" s="3" t="s">
        <v>21</v>
      </c>
      <c r="G4407" s="3">
        <v>31</v>
      </c>
      <c r="H4407" s="3" t="s">
        <v>9</v>
      </c>
      <c r="I4407" s="3" t="s">
        <v>35</v>
      </c>
      <c r="J4407" s="3">
        <v>72</v>
      </c>
      <c r="K4407" s="3">
        <v>70</v>
      </c>
      <c r="L4407" s="3">
        <v>0</v>
      </c>
      <c r="M4407" s="4">
        <f>PI()*(K4407/2)^2/1000+PI()*(L4407/2)^2/1000</f>
        <v>3.8484510006474966</v>
      </c>
      <c r="N4407" s="33">
        <v>1</v>
      </c>
      <c r="O4407" s="3">
        <v>2</v>
      </c>
      <c r="P4407" s="6">
        <v>2.411</v>
      </c>
      <c r="Q4407" s="6">
        <v>1.5349999999999999</v>
      </c>
      <c r="R4407" s="6">
        <v>1.478</v>
      </c>
      <c r="S4407" s="6">
        <v>0</v>
      </c>
      <c r="T4407" s="6">
        <f>R4407-S4407</f>
        <v>1.478</v>
      </c>
      <c r="U4407" s="6">
        <v>2.57</v>
      </c>
      <c r="V4407" s="6">
        <f>U4407-S4407</f>
        <v>2.57</v>
      </c>
      <c r="W4407" s="6">
        <f>100 - (1 - (((U4407-T4407)/U4407)+(S4407/T4407)))*100</f>
        <v>42.490272373540861</v>
      </c>
      <c r="X4407" s="13">
        <v>2.5939999999999999</v>
      </c>
      <c r="Y4407" s="13">
        <f>(X4407-U4407)/U4407*100</f>
        <v>0.93385214007782191</v>
      </c>
      <c r="Z4407" s="14" t="str">
        <f>IF(W4407&gt;10,"NA",Y4407)</f>
        <v>NA</v>
      </c>
    </row>
    <row r="4408" spans="1:26" ht="19" x14ac:dyDescent="0.25">
      <c r="A4408" s="23">
        <v>4407</v>
      </c>
      <c r="B4408" s="5" t="s">
        <v>0</v>
      </c>
      <c r="C4408" s="3" t="s">
        <v>46</v>
      </c>
      <c r="D4408" s="3" t="s">
        <v>46</v>
      </c>
      <c r="E4408" s="3" t="s">
        <v>47</v>
      </c>
      <c r="F4408" s="3" t="s">
        <v>21</v>
      </c>
      <c r="G4408" s="3">
        <v>31</v>
      </c>
      <c r="H4408" s="3" t="s">
        <v>9</v>
      </c>
      <c r="I4408" s="3" t="s">
        <v>35</v>
      </c>
      <c r="J4408" s="3">
        <v>72</v>
      </c>
      <c r="K4408" s="3">
        <v>70</v>
      </c>
      <c r="L4408" s="3">
        <v>0</v>
      </c>
      <c r="M4408" s="4">
        <f>PI()*(K4408/2)^2/1000+PI()*(L4408/2)^2/1000</f>
        <v>3.8484510006474966</v>
      </c>
      <c r="N4408" s="33">
        <v>1</v>
      </c>
      <c r="O4408" s="3">
        <v>3</v>
      </c>
      <c r="P4408" s="6">
        <v>4.6680000000000001</v>
      </c>
      <c r="Q4408" s="6">
        <v>13.18</v>
      </c>
      <c r="R4408" s="6">
        <v>13.019</v>
      </c>
      <c r="S4408" s="6">
        <v>0</v>
      </c>
      <c r="T4408" s="6">
        <f>R4408-S4408</f>
        <v>13.019</v>
      </c>
      <c r="U4408" s="6">
        <v>13.023999999999999</v>
      </c>
      <c r="V4408" s="6">
        <f>U4408-S4408</f>
        <v>13.023999999999999</v>
      </c>
      <c r="W4408" s="6">
        <f>100 - (1 - (((U4408-T4408)/U4408)+(S4408/T4408)))*100</f>
        <v>3.8390663390657664E-2</v>
      </c>
      <c r="X4408" s="13">
        <v>13.62</v>
      </c>
      <c r="Y4408" s="13">
        <f>(X4408-U4408)/U4408*100</f>
        <v>4.576167076167077</v>
      </c>
      <c r="Z4408" s="14">
        <f>IF(W4408&gt;10,"NA",Y4408)</f>
        <v>4.576167076167077</v>
      </c>
    </row>
    <row r="4409" spans="1:26" ht="19" x14ac:dyDescent="0.25">
      <c r="A4409" s="23">
        <v>4408</v>
      </c>
      <c r="B4409" s="5" t="s">
        <v>0</v>
      </c>
      <c r="C4409" s="3" t="s">
        <v>46</v>
      </c>
      <c r="D4409" s="3" t="s">
        <v>46</v>
      </c>
      <c r="E4409" s="3" t="s">
        <v>47</v>
      </c>
      <c r="F4409" s="3" t="s">
        <v>21</v>
      </c>
      <c r="G4409" s="3">
        <v>31</v>
      </c>
      <c r="H4409" s="3" t="s">
        <v>9</v>
      </c>
      <c r="I4409" s="3" t="s">
        <v>35</v>
      </c>
      <c r="J4409" s="3">
        <v>72</v>
      </c>
      <c r="K4409" s="3">
        <v>70</v>
      </c>
      <c r="L4409" s="3">
        <v>0</v>
      </c>
      <c r="M4409" s="4">
        <f>PI()*(K4409/2)^2/1000+PI()*(L4409/2)^2/1000</f>
        <v>3.8484510006474966</v>
      </c>
      <c r="N4409" s="33">
        <v>1</v>
      </c>
      <c r="O4409" s="3">
        <v>4</v>
      </c>
      <c r="P4409" s="6">
        <v>4.8179999999999996</v>
      </c>
      <c r="Q4409" s="6">
        <v>13.521000000000001</v>
      </c>
      <c r="R4409" s="6">
        <v>13.403</v>
      </c>
      <c r="S4409" s="6">
        <v>2.1999999999999999E-2</v>
      </c>
      <c r="T4409" s="6">
        <f>R4409-S4409</f>
        <v>13.381</v>
      </c>
      <c r="U4409" s="6">
        <v>13.403</v>
      </c>
      <c r="V4409" s="6">
        <f>U4409-S4409</f>
        <v>13.381</v>
      </c>
      <c r="W4409" s="6">
        <f>100 - (1 - (((U4409-T4409)/U4409)+(S4409/T4409)))*100</f>
        <v>0.32855458247992431</v>
      </c>
      <c r="X4409" s="13">
        <v>14.010999999999999</v>
      </c>
      <c r="Y4409" s="13">
        <f>(X4409-U4409)/U4409*100</f>
        <v>4.5362978437663122</v>
      </c>
      <c r="Z4409" s="14">
        <f>IF(W4409&gt;10,"NA",Y4409)</f>
        <v>4.5362978437663122</v>
      </c>
    </row>
    <row r="4410" spans="1:26" ht="19" x14ac:dyDescent="0.25">
      <c r="A4410" s="23">
        <v>4409</v>
      </c>
      <c r="B4410" s="5" t="s">
        <v>0</v>
      </c>
      <c r="C4410" s="3" t="s">
        <v>46</v>
      </c>
      <c r="D4410" s="3" t="s">
        <v>46</v>
      </c>
      <c r="E4410" s="3" t="s">
        <v>47</v>
      </c>
      <c r="F4410" s="3" t="s">
        <v>21</v>
      </c>
      <c r="G4410" s="3">
        <v>31</v>
      </c>
      <c r="H4410" s="3" t="s">
        <v>9</v>
      </c>
      <c r="I4410" s="3" t="s">
        <v>35</v>
      </c>
      <c r="J4410" s="3">
        <v>72</v>
      </c>
      <c r="K4410" s="3">
        <v>70</v>
      </c>
      <c r="L4410" s="3">
        <v>0</v>
      </c>
      <c r="M4410" s="4">
        <f>PI()*(K4410/2)^2/1000+PI()*(L4410/2)^2/1000</f>
        <v>3.8484510006474966</v>
      </c>
      <c r="N4410" s="33">
        <v>1</v>
      </c>
      <c r="O4410" s="3">
        <v>5</v>
      </c>
      <c r="P4410" s="6">
        <v>3.4089999999999998</v>
      </c>
      <c r="Q4410" s="6">
        <v>5.2270000000000003</v>
      </c>
      <c r="R4410" s="6">
        <v>5.15</v>
      </c>
      <c r="S4410" s="6">
        <v>0.05</v>
      </c>
      <c r="T4410" s="6">
        <f>R4410-S4410</f>
        <v>5.1000000000000005</v>
      </c>
      <c r="U4410" s="6">
        <v>5.9169999999999998</v>
      </c>
      <c r="V4410" s="6">
        <f>U4410-S4410</f>
        <v>5.867</v>
      </c>
      <c r="W4410" s="6">
        <f>100 - (1 - (((U4410-T4410)/U4410)+(S4410/T4410)))*100</f>
        <v>14.788064964028521</v>
      </c>
      <c r="X4410" s="13">
        <v>6.1139999999999999</v>
      </c>
      <c r="Y4410" s="13">
        <f>(X4410-U4410)/U4410*100</f>
        <v>3.3293898935271264</v>
      </c>
      <c r="Z4410" s="14" t="str">
        <f>IF(W4410&gt;10,"NA",Y4410)</f>
        <v>NA</v>
      </c>
    </row>
    <row r="4411" spans="1:26" ht="19" x14ac:dyDescent="0.25">
      <c r="A4411" s="23">
        <v>4410</v>
      </c>
      <c r="B4411" s="5" t="s">
        <v>0</v>
      </c>
      <c r="C4411" s="3" t="s">
        <v>46</v>
      </c>
      <c r="D4411" s="3" t="s">
        <v>46</v>
      </c>
      <c r="E4411" s="3" t="s">
        <v>47</v>
      </c>
      <c r="F4411" s="3" t="s">
        <v>21</v>
      </c>
      <c r="G4411" s="3">
        <v>31</v>
      </c>
      <c r="H4411" s="3" t="s">
        <v>9</v>
      </c>
      <c r="I4411" s="3" t="s">
        <v>35</v>
      </c>
      <c r="J4411" s="3">
        <v>72</v>
      </c>
      <c r="K4411" s="3">
        <v>70</v>
      </c>
      <c r="L4411" s="3">
        <v>0</v>
      </c>
      <c r="M4411" s="4">
        <f>PI()*(K4411/2)^2/1000+PI()*(L4411/2)^2/1000</f>
        <v>3.8484510006474966</v>
      </c>
      <c r="N4411" s="33">
        <v>1</v>
      </c>
      <c r="O4411" s="3">
        <v>6</v>
      </c>
      <c r="P4411" s="6">
        <v>3.5609999999999999</v>
      </c>
      <c r="Q4411" s="6">
        <v>7.69</v>
      </c>
      <c r="R4411" s="6">
        <v>7.5810000000000004</v>
      </c>
      <c r="S4411" s="6">
        <v>1.2999999999999999E-2</v>
      </c>
      <c r="T4411" s="6">
        <f>R4411-S4411</f>
        <v>7.5680000000000005</v>
      </c>
      <c r="U4411" s="6">
        <v>8.2460000000000004</v>
      </c>
      <c r="V4411" s="6">
        <f>U4411-S4411</f>
        <v>8.2330000000000005</v>
      </c>
      <c r="W4411" s="6">
        <f>100 - (1 - (((U4411-T4411)/U4411)+(S4411/T4411)))*100</f>
        <v>8.3939442225559873</v>
      </c>
      <c r="X4411" s="13">
        <v>8.5289999999999999</v>
      </c>
      <c r="Y4411" s="13">
        <f>(X4411-U4411)/U4411*100</f>
        <v>3.4319670143099619</v>
      </c>
      <c r="Z4411" s="14">
        <f>IF(W4411&gt;10,"NA",Y4411)</f>
        <v>3.4319670143099619</v>
      </c>
    </row>
    <row r="4412" spans="1:26" ht="19" x14ac:dyDescent="0.25">
      <c r="A4412" s="23">
        <v>4411</v>
      </c>
      <c r="B4412" s="5" t="s">
        <v>0</v>
      </c>
      <c r="C4412" s="3" t="s">
        <v>46</v>
      </c>
      <c r="D4412" s="3" t="s">
        <v>46</v>
      </c>
      <c r="E4412" s="3" t="s">
        <v>47</v>
      </c>
      <c r="F4412" s="3" t="s">
        <v>21</v>
      </c>
      <c r="G4412" s="3">
        <v>31</v>
      </c>
      <c r="H4412" s="3" t="s">
        <v>9</v>
      </c>
      <c r="I4412" s="3" t="s">
        <v>35</v>
      </c>
      <c r="J4412" s="3">
        <v>72</v>
      </c>
      <c r="K4412" s="3">
        <v>70</v>
      </c>
      <c r="L4412" s="3">
        <v>0</v>
      </c>
      <c r="M4412" s="4">
        <f>PI()*(K4412/2)^2/1000+PI()*(L4412/2)^2/1000</f>
        <v>3.8484510006474966</v>
      </c>
      <c r="N4412" s="33">
        <v>1</v>
      </c>
      <c r="O4412" s="3">
        <v>7</v>
      </c>
      <c r="P4412" s="6">
        <v>2.6669999999999998</v>
      </c>
      <c r="Q4412" s="6">
        <v>4.55</v>
      </c>
      <c r="R4412" s="6">
        <v>4.46</v>
      </c>
      <c r="S4412" s="6">
        <v>0</v>
      </c>
      <c r="T4412" s="6">
        <f>R4412-S4412</f>
        <v>4.46</v>
      </c>
      <c r="U4412" s="6">
        <v>4.5330000000000004</v>
      </c>
      <c r="V4412" s="6">
        <f>U4412-S4412</f>
        <v>4.5330000000000004</v>
      </c>
      <c r="W4412" s="6">
        <f>100 - (1 - (((U4412-T4412)/U4412)+(S4412/T4412)))*100</f>
        <v>1.6104125303331216</v>
      </c>
      <c r="X4412" s="13">
        <v>4.6920000000000002</v>
      </c>
      <c r="Y4412" s="13">
        <f>(X4412-U4412)/U4412*100</f>
        <v>3.5076108537392412</v>
      </c>
      <c r="Z4412" s="14">
        <f>IF(W4412&gt;10,"NA",Y4412)</f>
        <v>3.5076108537392412</v>
      </c>
    </row>
    <row r="4413" spans="1:26" ht="19" x14ac:dyDescent="0.25">
      <c r="A4413" s="23">
        <v>4412</v>
      </c>
      <c r="B4413" s="5" t="s">
        <v>0</v>
      </c>
      <c r="C4413" s="3" t="s">
        <v>46</v>
      </c>
      <c r="D4413" s="3" t="s">
        <v>46</v>
      </c>
      <c r="E4413" s="3" t="s">
        <v>47</v>
      </c>
      <c r="F4413" s="3" t="s">
        <v>21</v>
      </c>
      <c r="G4413" s="3">
        <v>31</v>
      </c>
      <c r="H4413" s="3" t="s">
        <v>9</v>
      </c>
      <c r="I4413" s="3" t="s">
        <v>35</v>
      </c>
      <c r="J4413" s="3">
        <v>72</v>
      </c>
      <c r="K4413" s="3">
        <v>70</v>
      </c>
      <c r="L4413" s="3">
        <v>0</v>
      </c>
      <c r="M4413" s="4">
        <f>PI()*(K4413/2)^2/1000+PI()*(L4413/2)^2/1000</f>
        <v>3.8484510006474966</v>
      </c>
      <c r="N4413" s="33">
        <v>1</v>
      </c>
      <c r="O4413" s="3">
        <v>8</v>
      </c>
      <c r="P4413" s="6">
        <v>4.3</v>
      </c>
      <c r="Q4413" s="6">
        <v>12.273</v>
      </c>
      <c r="R4413" s="6">
        <v>12.154999999999999</v>
      </c>
      <c r="S4413" s="6">
        <v>0</v>
      </c>
      <c r="T4413" s="6">
        <f>R4413-S4413</f>
        <v>12.154999999999999</v>
      </c>
      <c r="U4413" s="6">
        <v>12.471</v>
      </c>
      <c r="V4413" s="6">
        <f>U4413-S4413</f>
        <v>12.471</v>
      </c>
      <c r="W4413" s="6">
        <f>100 - (1 - (((U4413-T4413)/U4413)+(S4413/T4413)))*100</f>
        <v>2.5338785983481671</v>
      </c>
      <c r="X4413" s="13">
        <v>13.048</v>
      </c>
      <c r="Y4413" s="13">
        <f>(X4413-U4413)/U4413*100</f>
        <v>4.6267340229332046</v>
      </c>
      <c r="Z4413" s="14">
        <f>IF(W4413&gt;10,"NA",Y4413)</f>
        <v>4.6267340229332046</v>
      </c>
    </row>
    <row r="4414" spans="1:26" ht="19" x14ac:dyDescent="0.25">
      <c r="A4414" s="23">
        <v>4413</v>
      </c>
      <c r="B4414" s="5" t="s">
        <v>0</v>
      </c>
      <c r="C4414" s="3" t="s">
        <v>46</v>
      </c>
      <c r="D4414" s="3" t="s">
        <v>46</v>
      </c>
      <c r="E4414" s="3" t="s">
        <v>47</v>
      </c>
      <c r="F4414" s="3" t="s">
        <v>21</v>
      </c>
      <c r="G4414" s="3">
        <v>31</v>
      </c>
      <c r="H4414" s="3" t="s">
        <v>17</v>
      </c>
      <c r="I4414" s="3" t="s">
        <v>35</v>
      </c>
      <c r="J4414" s="3">
        <v>72</v>
      </c>
      <c r="K4414" s="3">
        <v>70</v>
      </c>
      <c r="L4414" s="3">
        <v>0</v>
      </c>
      <c r="M4414" s="4">
        <f>PI()*(K4414/2)^2/1000+PI()*(L4414/2)^2/1000</f>
        <v>3.8484510006474966</v>
      </c>
      <c r="N4414" s="33">
        <v>1</v>
      </c>
      <c r="O4414" s="3">
        <v>1</v>
      </c>
      <c r="P4414" s="6">
        <v>4.8840000000000003</v>
      </c>
      <c r="Q4414" s="6">
        <v>7.274</v>
      </c>
      <c r="R4414" s="6">
        <v>7.1189999999999998</v>
      </c>
      <c r="S4414" s="6">
        <v>0</v>
      </c>
      <c r="T4414" s="6">
        <f>R4414-S4414</f>
        <v>7.1189999999999998</v>
      </c>
      <c r="U4414" s="6">
        <v>10.85</v>
      </c>
      <c r="V4414" s="6">
        <f>U4414-S4414</f>
        <v>10.85</v>
      </c>
      <c r="W4414" s="6">
        <f>100 - (1 - (((U4414-T4414)/U4414)+(S4414/T4414)))*100</f>
        <v>34.387096774193552</v>
      </c>
      <c r="X4414" s="13">
        <v>10.999000000000001</v>
      </c>
      <c r="Y4414" s="13">
        <f>(X4414-U4414)/U4414*100</f>
        <v>1.3732718894009299</v>
      </c>
      <c r="Z4414" s="14" t="str">
        <f>IF(W4414&gt;10,"NA",Y4414)</f>
        <v>NA</v>
      </c>
    </row>
    <row r="4415" spans="1:26" ht="19" x14ac:dyDescent="0.25">
      <c r="A4415" s="23">
        <v>4414</v>
      </c>
      <c r="B4415" s="5" t="s">
        <v>0</v>
      </c>
      <c r="C4415" s="3" t="s">
        <v>46</v>
      </c>
      <c r="D4415" s="3" t="s">
        <v>46</v>
      </c>
      <c r="E4415" s="3" t="s">
        <v>47</v>
      </c>
      <c r="F4415" s="3" t="s">
        <v>21</v>
      </c>
      <c r="G4415" s="3">
        <v>31</v>
      </c>
      <c r="H4415" s="3" t="s">
        <v>17</v>
      </c>
      <c r="I4415" s="3" t="s">
        <v>35</v>
      </c>
      <c r="J4415" s="3">
        <v>72</v>
      </c>
      <c r="K4415" s="3">
        <v>70</v>
      </c>
      <c r="L4415" s="3">
        <v>0</v>
      </c>
      <c r="M4415" s="4">
        <f>PI()*(K4415/2)^2/1000+PI()*(L4415/2)^2/1000</f>
        <v>3.8484510006474966</v>
      </c>
      <c r="N4415" s="33">
        <v>1</v>
      </c>
      <c r="O4415" s="3">
        <v>2</v>
      </c>
      <c r="P4415" s="6">
        <v>2.177</v>
      </c>
      <c r="Q4415" s="6">
        <v>1.357</v>
      </c>
      <c r="R4415" s="6">
        <v>1.246</v>
      </c>
      <c r="S4415" s="6">
        <v>0</v>
      </c>
      <c r="T4415" s="6">
        <f>R4415-S4415</f>
        <v>1.246</v>
      </c>
      <c r="U4415" s="6">
        <v>1.974</v>
      </c>
      <c r="V4415" s="6">
        <f>U4415-S4415</f>
        <v>1.974</v>
      </c>
      <c r="W4415" s="6">
        <f>100 - (1 - (((U4415-T4415)/U4415)+(S4415/T4415)))*100</f>
        <v>36.87943262411347</v>
      </c>
      <c r="X4415" s="13">
        <v>1.984</v>
      </c>
      <c r="Y4415" s="13">
        <f>(X4415-U4415)/U4415*100</f>
        <v>0.50658561296859217</v>
      </c>
      <c r="Z4415" s="14" t="str">
        <f>IF(W4415&gt;10,"NA",Y4415)</f>
        <v>NA</v>
      </c>
    </row>
    <row r="4416" spans="1:26" ht="19" x14ac:dyDescent="0.25">
      <c r="A4416" s="23">
        <v>4415</v>
      </c>
      <c r="B4416" s="5" t="s">
        <v>0</v>
      </c>
      <c r="C4416" s="3" t="s">
        <v>46</v>
      </c>
      <c r="D4416" s="3" t="s">
        <v>46</v>
      </c>
      <c r="E4416" s="3" t="s">
        <v>47</v>
      </c>
      <c r="F4416" s="3" t="s">
        <v>21</v>
      </c>
      <c r="G4416" s="3">
        <v>31</v>
      </c>
      <c r="H4416" s="3" t="s">
        <v>17</v>
      </c>
      <c r="I4416" s="3" t="s">
        <v>35</v>
      </c>
      <c r="J4416" s="3">
        <v>72</v>
      </c>
      <c r="K4416" s="3">
        <v>70</v>
      </c>
      <c r="L4416" s="3">
        <v>0</v>
      </c>
      <c r="M4416" s="4">
        <f>PI()*(K4416/2)^2/1000+PI()*(L4416/2)^2/1000</f>
        <v>3.8484510006474966</v>
      </c>
      <c r="N4416" s="33">
        <v>1</v>
      </c>
      <c r="O4416" s="3">
        <v>3</v>
      </c>
      <c r="P4416" s="6">
        <v>2.8220000000000001</v>
      </c>
      <c r="Q4416" s="6">
        <v>4.218</v>
      </c>
      <c r="R4416" s="6">
        <v>4.1479999999999997</v>
      </c>
      <c r="S4416" s="6">
        <v>6.9000000000000006E-2</v>
      </c>
      <c r="T4416" s="6">
        <f>R4416-S4416</f>
        <v>4.0789999999999997</v>
      </c>
      <c r="U4416" s="6">
        <v>4.9189999999999996</v>
      </c>
      <c r="V4416" s="6">
        <f>U4416-S4416</f>
        <v>4.8499999999999996</v>
      </c>
      <c r="W4416" s="6">
        <f>100 - (1 - (((U4416-T4416)/U4416)+(S4416/T4416)))*100</f>
        <v>18.768232670064052</v>
      </c>
      <c r="X4416" s="13">
        <v>5.133</v>
      </c>
      <c r="Y4416" s="13">
        <f>(X4416-U4416)/U4416*100</f>
        <v>4.350477739377931</v>
      </c>
      <c r="Z4416" s="14" t="str">
        <f>IF(W4416&gt;10,"NA",Y4416)</f>
        <v>NA</v>
      </c>
    </row>
    <row r="4417" spans="1:26" ht="19" x14ac:dyDescent="0.25">
      <c r="A4417" s="23">
        <v>4416</v>
      </c>
      <c r="B4417" s="5" t="s">
        <v>0</v>
      </c>
      <c r="C4417" s="3" t="s">
        <v>46</v>
      </c>
      <c r="D4417" s="3" t="s">
        <v>46</v>
      </c>
      <c r="E4417" s="3" t="s">
        <v>47</v>
      </c>
      <c r="F4417" s="3" t="s">
        <v>21</v>
      </c>
      <c r="G4417" s="3">
        <v>31</v>
      </c>
      <c r="H4417" s="3" t="s">
        <v>17</v>
      </c>
      <c r="I4417" s="3" t="s">
        <v>35</v>
      </c>
      <c r="J4417" s="3">
        <v>72</v>
      </c>
      <c r="K4417" s="3">
        <v>70</v>
      </c>
      <c r="L4417" s="3">
        <v>0</v>
      </c>
      <c r="M4417" s="4">
        <f>PI()*(K4417/2)^2/1000+PI()*(L4417/2)^2/1000</f>
        <v>3.8484510006474966</v>
      </c>
      <c r="N4417" s="33">
        <v>1</v>
      </c>
      <c r="O4417" s="3">
        <v>4</v>
      </c>
      <c r="P4417" s="6">
        <v>4.569</v>
      </c>
      <c r="Q4417" s="6">
        <v>12.397</v>
      </c>
      <c r="R4417" s="6">
        <v>12.218999999999999</v>
      </c>
      <c r="S4417" s="6">
        <v>0</v>
      </c>
      <c r="T4417" s="6">
        <f>R4417-S4417</f>
        <v>12.218999999999999</v>
      </c>
      <c r="U4417" s="6">
        <v>12.218999999999999</v>
      </c>
      <c r="V4417" s="6">
        <f>U4417-S4417</f>
        <v>12.218999999999999</v>
      </c>
      <c r="W4417" s="6">
        <f>100 - (1 - (((U4417-T4417)/U4417)+(S4417/T4417)))*100</f>
        <v>0</v>
      </c>
      <c r="X4417" s="13">
        <v>12.955</v>
      </c>
      <c r="Y4417" s="13">
        <f>(X4417-U4417)/U4417*100</f>
        <v>6.0234061707177409</v>
      </c>
      <c r="Z4417" s="14">
        <f>IF(W4417&gt;10,"NA",Y4417)</f>
        <v>6.0234061707177409</v>
      </c>
    </row>
    <row r="4418" spans="1:26" ht="19" x14ac:dyDescent="0.25">
      <c r="A4418" s="23">
        <v>4417</v>
      </c>
      <c r="B4418" s="5" t="s">
        <v>0</v>
      </c>
      <c r="C4418" s="3" t="s">
        <v>46</v>
      </c>
      <c r="D4418" s="3" t="s">
        <v>46</v>
      </c>
      <c r="E4418" s="3" t="s">
        <v>47</v>
      </c>
      <c r="F4418" s="3" t="s">
        <v>21</v>
      </c>
      <c r="G4418" s="3">
        <v>31</v>
      </c>
      <c r="H4418" s="3" t="s">
        <v>17</v>
      </c>
      <c r="I4418" s="3" t="s">
        <v>35</v>
      </c>
      <c r="J4418" s="3">
        <v>72</v>
      </c>
      <c r="K4418" s="3">
        <v>70</v>
      </c>
      <c r="L4418" s="3">
        <v>0</v>
      </c>
      <c r="M4418" s="4">
        <f>PI()*(K4418/2)^2/1000+PI()*(L4418/2)^2/1000</f>
        <v>3.8484510006474966</v>
      </c>
      <c r="N4418" s="33">
        <v>1</v>
      </c>
      <c r="O4418" s="3">
        <v>5</v>
      </c>
      <c r="P4418" s="6">
        <v>3.9790000000000001</v>
      </c>
      <c r="Q4418" s="6">
        <v>9.52</v>
      </c>
      <c r="R4418" s="6">
        <v>9.3729999999999993</v>
      </c>
      <c r="S4418" s="6">
        <v>0</v>
      </c>
      <c r="T4418" s="6">
        <f>R4418-S4418</f>
        <v>9.3729999999999993</v>
      </c>
      <c r="U4418" s="6">
        <v>10.226000000000001</v>
      </c>
      <c r="V4418" s="6">
        <f>U4418-S4418</f>
        <v>10.226000000000001</v>
      </c>
      <c r="W4418" s="6">
        <f>100 - (1 - (((U4418-T4418)/U4418)+(S4418/T4418)))*100</f>
        <v>8.3414824955994789</v>
      </c>
      <c r="X4418" s="13">
        <v>10.58</v>
      </c>
      <c r="Y4418" s="13">
        <f>(X4418-U4418)/U4418*100</f>
        <v>3.4617641306473614</v>
      </c>
      <c r="Z4418" s="14">
        <f>IF(W4418&gt;10,"NA",Y4418)</f>
        <v>3.4617641306473614</v>
      </c>
    </row>
    <row r="4419" spans="1:26" ht="19" x14ac:dyDescent="0.25">
      <c r="A4419" s="23">
        <v>4418</v>
      </c>
      <c r="B4419" s="5" t="s">
        <v>0</v>
      </c>
      <c r="C4419" s="3" t="s">
        <v>46</v>
      </c>
      <c r="D4419" s="3" t="s">
        <v>46</v>
      </c>
      <c r="E4419" s="3" t="s">
        <v>47</v>
      </c>
      <c r="F4419" s="3" t="s">
        <v>21</v>
      </c>
      <c r="G4419" s="3">
        <v>31</v>
      </c>
      <c r="H4419" s="3" t="s">
        <v>17</v>
      </c>
      <c r="I4419" s="3" t="s">
        <v>35</v>
      </c>
      <c r="J4419" s="3">
        <v>72</v>
      </c>
      <c r="K4419" s="3">
        <v>70</v>
      </c>
      <c r="L4419" s="3">
        <v>0</v>
      </c>
      <c r="M4419" s="4">
        <f>PI()*(K4419/2)^2/1000+PI()*(L4419/2)^2/1000</f>
        <v>3.8484510006474966</v>
      </c>
      <c r="N4419" s="33">
        <v>1</v>
      </c>
      <c r="O4419" s="3">
        <v>6</v>
      </c>
      <c r="P4419" s="6">
        <v>3.3570000000000002</v>
      </c>
      <c r="Q4419" s="6">
        <v>9.8480000000000008</v>
      </c>
      <c r="R4419" s="6">
        <v>9.6780000000000008</v>
      </c>
      <c r="S4419" s="6">
        <v>0.03</v>
      </c>
      <c r="T4419" s="6">
        <f>R4419-S4419</f>
        <v>9.6480000000000015</v>
      </c>
      <c r="U4419" s="6">
        <v>9.7029999999999994</v>
      </c>
      <c r="V4419" s="6">
        <f>U4419-S4419</f>
        <v>9.673</v>
      </c>
      <c r="W4419" s="6">
        <f>100 - (1 - (((U4419-T4419)/U4419)+(S4419/T4419)))*100</f>
        <v>0.87778027311651385</v>
      </c>
      <c r="X4419" s="13">
        <v>10.153</v>
      </c>
      <c r="Y4419" s="13">
        <f>(X4419-U4419)/U4419*100</f>
        <v>4.637740904874792</v>
      </c>
      <c r="Z4419" s="14">
        <f>IF(W4419&gt;10,"NA",Y4419)</f>
        <v>4.637740904874792</v>
      </c>
    </row>
    <row r="4420" spans="1:26" ht="19" x14ac:dyDescent="0.25">
      <c r="A4420" s="23">
        <v>4419</v>
      </c>
      <c r="B4420" s="5" t="s">
        <v>0</v>
      </c>
      <c r="C4420" s="3" t="s">
        <v>46</v>
      </c>
      <c r="D4420" s="3" t="s">
        <v>46</v>
      </c>
      <c r="E4420" s="3" t="s">
        <v>47</v>
      </c>
      <c r="F4420" s="3" t="s">
        <v>21</v>
      </c>
      <c r="G4420" s="3">
        <v>31</v>
      </c>
      <c r="H4420" s="3" t="s">
        <v>17</v>
      </c>
      <c r="I4420" s="3" t="s">
        <v>35</v>
      </c>
      <c r="J4420" s="3">
        <v>72</v>
      </c>
      <c r="K4420" s="3">
        <v>70</v>
      </c>
      <c r="L4420" s="3">
        <v>0</v>
      </c>
      <c r="M4420" s="4">
        <f>PI()*(K4420/2)^2/1000+PI()*(L4420/2)^2/1000</f>
        <v>3.8484510006474966</v>
      </c>
      <c r="N4420" s="33">
        <v>1</v>
      </c>
      <c r="O4420" s="3">
        <v>7</v>
      </c>
      <c r="P4420" s="6">
        <v>4.7370000000000001</v>
      </c>
      <c r="Q4420" s="6">
        <v>12.805999999999999</v>
      </c>
      <c r="R4420" s="6">
        <v>12.711</v>
      </c>
      <c r="S4420" s="6">
        <v>0.23799999999999999</v>
      </c>
      <c r="T4420" s="6">
        <f>R4420-S4420</f>
        <v>12.473000000000001</v>
      </c>
      <c r="U4420" s="6">
        <v>12.776</v>
      </c>
      <c r="V4420" s="6">
        <f>U4420-S4420</f>
        <v>12.538</v>
      </c>
      <c r="W4420" s="6">
        <f>100 - (1 - (((U4420-T4420)/U4420)+(S4420/T4420)))*100</f>
        <v>4.2797558568712475</v>
      </c>
      <c r="X4420" s="13">
        <v>13.366</v>
      </c>
      <c r="Y4420" s="13">
        <f>(X4420-U4420)/U4420*100</f>
        <v>4.6180338134001246</v>
      </c>
      <c r="Z4420" s="14">
        <f>IF(W4420&gt;10,"NA",Y4420)</f>
        <v>4.6180338134001246</v>
      </c>
    </row>
    <row r="4421" spans="1:26" ht="19" x14ac:dyDescent="0.25">
      <c r="A4421" s="23">
        <v>4420</v>
      </c>
      <c r="B4421" s="5" t="s">
        <v>0</v>
      </c>
      <c r="C4421" s="3" t="s">
        <v>46</v>
      </c>
      <c r="D4421" s="3" t="s">
        <v>46</v>
      </c>
      <c r="E4421" s="3" t="s">
        <v>47</v>
      </c>
      <c r="F4421" s="3" t="s">
        <v>21</v>
      </c>
      <c r="G4421" s="3">
        <v>31</v>
      </c>
      <c r="H4421" s="3" t="s">
        <v>17</v>
      </c>
      <c r="I4421" s="3" t="s">
        <v>35</v>
      </c>
      <c r="J4421" s="3">
        <v>72</v>
      </c>
      <c r="K4421" s="3">
        <v>70</v>
      </c>
      <c r="L4421" s="3">
        <v>0</v>
      </c>
      <c r="M4421" s="4">
        <f>PI()*(K4421/2)^2/1000+PI()*(L4421/2)^2/1000</f>
        <v>3.8484510006474966</v>
      </c>
      <c r="N4421" s="33">
        <v>1</v>
      </c>
      <c r="O4421" s="3">
        <v>8</v>
      </c>
      <c r="P4421" s="6">
        <v>3.5870000000000002</v>
      </c>
      <c r="Q4421" s="6">
        <v>7.3860000000000001</v>
      </c>
      <c r="R4421" s="6">
        <v>7.2910000000000004</v>
      </c>
      <c r="S4421" s="6">
        <v>0</v>
      </c>
      <c r="T4421" s="6">
        <f>R4421-S4421</f>
        <v>7.2910000000000004</v>
      </c>
      <c r="U4421" s="6">
        <v>7.43</v>
      </c>
      <c r="V4421" s="6">
        <f>U4421-S4421</f>
        <v>7.43</v>
      </c>
      <c r="W4421" s="6">
        <f>100 - (1 - (((U4421-T4421)/U4421)+(S4421/T4421)))*100</f>
        <v>1.8707940780619055</v>
      </c>
      <c r="X4421" s="13">
        <v>7.82</v>
      </c>
      <c r="Y4421" s="13">
        <f>(X4421-U4421)/U4421*100</f>
        <v>5.2489905787348663</v>
      </c>
      <c r="Z4421" s="14">
        <f>IF(W4421&gt;10,"NA",Y4421)</f>
        <v>5.2489905787348663</v>
      </c>
    </row>
    <row r="4422" spans="1:26" ht="19" x14ac:dyDescent="0.25">
      <c r="A4422" s="23">
        <v>4421</v>
      </c>
      <c r="B4422" s="5" t="s">
        <v>0</v>
      </c>
      <c r="C4422" s="3" t="s">
        <v>46</v>
      </c>
      <c r="D4422" s="3" t="s">
        <v>46</v>
      </c>
      <c r="E4422" s="3" t="s">
        <v>47</v>
      </c>
      <c r="F4422" s="3" t="s">
        <v>21</v>
      </c>
      <c r="G4422" s="3">
        <v>32</v>
      </c>
      <c r="H4422" s="3" t="s">
        <v>9</v>
      </c>
      <c r="I4422" s="3" t="s">
        <v>35</v>
      </c>
      <c r="J4422" s="3">
        <v>73</v>
      </c>
      <c r="K4422" s="3">
        <v>50</v>
      </c>
      <c r="L4422" s="3">
        <v>0</v>
      </c>
      <c r="M4422" s="4">
        <f>PI()*(K4422/2)^2/1000+PI()*(L4422/2)^2/1000</f>
        <v>1.9634954084936207</v>
      </c>
      <c r="N4422" s="33">
        <v>0</v>
      </c>
      <c r="O4422" s="3">
        <v>1</v>
      </c>
      <c r="P4422" s="6">
        <v>3.0179999999999998</v>
      </c>
      <c r="Q4422" s="6">
        <v>5.1859999999999999</v>
      </c>
      <c r="R4422" s="6">
        <v>5.0289999999999999</v>
      </c>
      <c r="S4422" s="6">
        <v>0</v>
      </c>
      <c r="T4422" s="6">
        <f>R4422-S4422</f>
        <v>5.0289999999999999</v>
      </c>
      <c r="U4422" s="6">
        <v>6.3070000000000004</v>
      </c>
      <c r="V4422" s="6">
        <f>U4422-S4422</f>
        <v>6.3070000000000004</v>
      </c>
      <c r="W4422" s="6">
        <f>100 - (1 - (((U4422-T4422)/U4422)+(S4422/T4422)))*100</f>
        <v>20.263199619470441</v>
      </c>
      <c r="X4422" s="23">
        <v>6.3070000000000004</v>
      </c>
      <c r="Y4422" s="13">
        <f>(X4422-U4422)/U4422*100</f>
        <v>0</v>
      </c>
      <c r="Z4422" s="14" t="str">
        <f>IF(W4422&gt;10,"NA",Y4422)</f>
        <v>NA</v>
      </c>
    </row>
    <row r="4423" spans="1:26" ht="19" x14ac:dyDescent="0.25">
      <c r="A4423" s="23">
        <v>4422</v>
      </c>
      <c r="B4423" s="5" t="s">
        <v>0</v>
      </c>
      <c r="C4423" s="3" t="s">
        <v>46</v>
      </c>
      <c r="D4423" s="3" t="s">
        <v>46</v>
      </c>
      <c r="E4423" s="3" t="s">
        <v>47</v>
      </c>
      <c r="F4423" s="3" t="s">
        <v>21</v>
      </c>
      <c r="G4423" s="3">
        <v>32</v>
      </c>
      <c r="H4423" s="3" t="s">
        <v>9</v>
      </c>
      <c r="I4423" s="3" t="s">
        <v>35</v>
      </c>
      <c r="J4423" s="3">
        <v>73</v>
      </c>
      <c r="K4423" s="3">
        <v>50</v>
      </c>
      <c r="L4423" s="3">
        <v>0</v>
      </c>
      <c r="M4423" s="4">
        <f>PI()*(K4423/2)^2/1000+PI()*(L4423/2)^2/1000</f>
        <v>1.9634954084936207</v>
      </c>
      <c r="N4423" s="33">
        <v>0</v>
      </c>
      <c r="O4423" s="3">
        <v>2</v>
      </c>
      <c r="P4423" s="6">
        <v>3.1640000000000001</v>
      </c>
      <c r="Q4423" s="6">
        <v>3.988</v>
      </c>
      <c r="R4423" s="6">
        <v>3.87</v>
      </c>
      <c r="S4423" s="6">
        <v>8.6999999999999994E-2</v>
      </c>
      <c r="T4423" s="6">
        <f>R4423-S4423</f>
        <v>3.7829999999999999</v>
      </c>
      <c r="U4423" s="6">
        <v>4.0460000000000003</v>
      </c>
      <c r="V4423" s="6">
        <f>U4423-S4423</f>
        <v>3.9590000000000001</v>
      </c>
      <c r="W4423" s="6">
        <f>100 - (1 - (((U4423-T4423)/U4423)+(S4423/T4423)))*100</f>
        <v>8.800009251263134</v>
      </c>
      <c r="X4423" s="23">
        <v>4.0460000000000003</v>
      </c>
      <c r="Y4423" s="13">
        <f>(X4423-U4423)/U4423*100</f>
        <v>0</v>
      </c>
      <c r="Z4423" s="14">
        <f>IF(W4423&gt;10,"NA",Y4423)</f>
        <v>0</v>
      </c>
    </row>
    <row r="4424" spans="1:26" ht="19" x14ac:dyDescent="0.25">
      <c r="A4424" s="23">
        <v>4423</v>
      </c>
      <c r="B4424" s="5" t="s">
        <v>0</v>
      </c>
      <c r="C4424" s="3" t="s">
        <v>46</v>
      </c>
      <c r="D4424" s="3" t="s">
        <v>46</v>
      </c>
      <c r="E4424" s="3" t="s">
        <v>47</v>
      </c>
      <c r="F4424" s="3" t="s">
        <v>21</v>
      </c>
      <c r="G4424" s="3">
        <v>32</v>
      </c>
      <c r="H4424" s="3" t="s">
        <v>9</v>
      </c>
      <c r="I4424" s="3" t="s">
        <v>35</v>
      </c>
      <c r="J4424" s="3">
        <v>73</v>
      </c>
      <c r="K4424" s="3">
        <v>50</v>
      </c>
      <c r="L4424" s="3">
        <v>0</v>
      </c>
      <c r="M4424" s="4">
        <f>PI()*(K4424/2)^2/1000+PI()*(L4424/2)^2/1000</f>
        <v>1.9634954084936207</v>
      </c>
      <c r="N4424" s="33">
        <v>0</v>
      </c>
      <c r="O4424" s="3">
        <v>3</v>
      </c>
      <c r="P4424" s="6">
        <v>5.9269999999999996</v>
      </c>
      <c r="Q4424" s="6">
        <v>18.210999999999999</v>
      </c>
      <c r="R4424" s="6">
        <v>17.981000000000002</v>
      </c>
      <c r="S4424" s="6">
        <v>0</v>
      </c>
      <c r="T4424" s="6">
        <f>R4424-S4424</f>
        <v>17.981000000000002</v>
      </c>
      <c r="U4424" s="6">
        <v>18.651</v>
      </c>
      <c r="V4424" s="6">
        <f>U4424-S4424</f>
        <v>18.651</v>
      </c>
      <c r="W4424" s="6">
        <f>100 - (1 - (((U4424-T4424)/U4424)+(S4424/T4424)))*100</f>
        <v>3.5923006809286306</v>
      </c>
      <c r="X4424" s="23">
        <v>18.756</v>
      </c>
      <c r="Y4424" s="13">
        <f>(X4424-U4424)/U4424*100</f>
        <v>0.56297249477240052</v>
      </c>
      <c r="Z4424" s="14">
        <f>IF(W4424&gt;10,"NA",Y4424)</f>
        <v>0.56297249477240052</v>
      </c>
    </row>
    <row r="4425" spans="1:26" ht="19" x14ac:dyDescent="0.25">
      <c r="A4425" s="23">
        <v>4424</v>
      </c>
      <c r="B4425" s="5" t="s">
        <v>0</v>
      </c>
      <c r="C4425" s="3" t="s">
        <v>46</v>
      </c>
      <c r="D4425" s="3" t="s">
        <v>46</v>
      </c>
      <c r="E4425" s="3" t="s">
        <v>47</v>
      </c>
      <c r="F4425" s="3" t="s">
        <v>21</v>
      </c>
      <c r="G4425" s="3">
        <v>32</v>
      </c>
      <c r="H4425" s="3" t="s">
        <v>9</v>
      </c>
      <c r="I4425" s="3" t="s">
        <v>35</v>
      </c>
      <c r="J4425" s="3">
        <v>73</v>
      </c>
      <c r="K4425" s="3">
        <v>50</v>
      </c>
      <c r="L4425" s="3">
        <v>0</v>
      </c>
      <c r="M4425" s="4">
        <f>PI()*(K4425/2)^2/1000+PI()*(L4425/2)^2/1000</f>
        <v>1.9634954084936207</v>
      </c>
      <c r="N4425" s="33">
        <v>0</v>
      </c>
      <c r="O4425" s="3">
        <v>4</v>
      </c>
      <c r="P4425" s="6">
        <v>5.117</v>
      </c>
      <c r="Q4425" s="6">
        <v>12.532</v>
      </c>
      <c r="R4425" s="6">
        <v>12.425000000000001</v>
      </c>
      <c r="S4425" s="6">
        <v>0</v>
      </c>
      <c r="T4425" s="6">
        <f>R4425-S4425</f>
        <v>12.425000000000001</v>
      </c>
      <c r="U4425" s="6">
        <v>12.425000000000001</v>
      </c>
      <c r="V4425" s="6">
        <f>U4425-S4425</f>
        <v>12.425000000000001</v>
      </c>
      <c r="W4425" s="6">
        <f>100 - (1 - (((U4425-T4425)/U4425)+(S4425/T4425)))*100</f>
        <v>0</v>
      </c>
      <c r="X4425" s="23">
        <v>12.654999999999999</v>
      </c>
      <c r="Y4425" s="13">
        <f>(X4425-U4425)/U4425*100</f>
        <v>1.8511066398390235</v>
      </c>
      <c r="Z4425" s="14">
        <f>IF(W4425&gt;10,"NA",Y4425)</f>
        <v>1.8511066398390235</v>
      </c>
    </row>
    <row r="4426" spans="1:26" ht="19" x14ac:dyDescent="0.25">
      <c r="A4426" s="23">
        <v>4425</v>
      </c>
      <c r="B4426" s="5" t="s">
        <v>0</v>
      </c>
      <c r="C4426" s="3" t="s">
        <v>46</v>
      </c>
      <c r="D4426" s="3" t="s">
        <v>46</v>
      </c>
      <c r="E4426" s="3" t="s">
        <v>47</v>
      </c>
      <c r="F4426" s="3" t="s">
        <v>21</v>
      </c>
      <c r="G4426" s="3">
        <v>32</v>
      </c>
      <c r="H4426" s="3" t="s">
        <v>9</v>
      </c>
      <c r="I4426" s="3" t="s">
        <v>35</v>
      </c>
      <c r="J4426" s="3">
        <v>73</v>
      </c>
      <c r="K4426" s="3">
        <v>50</v>
      </c>
      <c r="L4426" s="3">
        <v>0</v>
      </c>
      <c r="M4426" s="4">
        <f>PI()*(K4426/2)^2/1000+PI()*(L4426/2)^2/1000</f>
        <v>1.9634954084936207</v>
      </c>
      <c r="N4426" s="33">
        <v>0</v>
      </c>
      <c r="O4426" s="3">
        <v>5</v>
      </c>
      <c r="P4426" s="6">
        <v>5.8150000000000004</v>
      </c>
      <c r="Q4426" s="6">
        <v>17.367999999999999</v>
      </c>
      <c r="R4426" s="6">
        <v>17.152999999999999</v>
      </c>
      <c r="S4426" s="6">
        <v>0</v>
      </c>
      <c r="T4426" s="6">
        <f>R4426-S4426</f>
        <v>17.152999999999999</v>
      </c>
      <c r="U4426" s="6">
        <v>17.152999999999999</v>
      </c>
      <c r="V4426" s="6">
        <f>U4426-S4426</f>
        <v>17.152999999999999</v>
      </c>
      <c r="W4426" s="6">
        <f>100 - (1 - (((U4426-T4426)/U4426)+(S4426/T4426)))*100</f>
        <v>0</v>
      </c>
      <c r="X4426" s="23">
        <v>17.393000000000001</v>
      </c>
      <c r="Y4426" s="13">
        <f>(X4426-U4426)/U4426*100</f>
        <v>1.3991721564740978</v>
      </c>
      <c r="Z4426" s="14">
        <f>IF(W4426&gt;10,"NA",Y4426)</f>
        <v>1.3991721564740978</v>
      </c>
    </row>
    <row r="4427" spans="1:26" ht="19" x14ac:dyDescent="0.25">
      <c r="A4427" s="23">
        <v>4426</v>
      </c>
      <c r="B4427" s="5" t="s">
        <v>0</v>
      </c>
      <c r="C4427" s="3" t="s">
        <v>46</v>
      </c>
      <c r="D4427" s="3" t="s">
        <v>46</v>
      </c>
      <c r="E4427" s="3" t="s">
        <v>47</v>
      </c>
      <c r="F4427" s="3" t="s">
        <v>21</v>
      </c>
      <c r="G4427" s="3">
        <v>32</v>
      </c>
      <c r="H4427" s="3" t="s">
        <v>9</v>
      </c>
      <c r="I4427" s="3" t="s">
        <v>35</v>
      </c>
      <c r="J4427" s="3">
        <v>73</v>
      </c>
      <c r="K4427" s="3">
        <v>50</v>
      </c>
      <c r="L4427" s="3">
        <v>0</v>
      </c>
      <c r="M4427" s="4">
        <f>PI()*(K4427/2)^2/1000+PI()*(L4427/2)^2/1000</f>
        <v>1.9634954084936207</v>
      </c>
      <c r="N4427" s="33">
        <v>0</v>
      </c>
      <c r="O4427" s="3">
        <v>6</v>
      </c>
      <c r="P4427" s="6">
        <v>4.9640000000000004</v>
      </c>
      <c r="Q4427" s="6">
        <v>11.074999999999999</v>
      </c>
      <c r="R4427" s="6">
        <v>11.026</v>
      </c>
      <c r="S4427" s="6">
        <v>0</v>
      </c>
      <c r="T4427" s="6">
        <f>R4427-S4427</f>
        <v>11.026</v>
      </c>
      <c r="U4427" s="6">
        <v>11.026</v>
      </c>
      <c r="V4427" s="6">
        <f>U4427-S4427</f>
        <v>11.026</v>
      </c>
      <c r="W4427" s="6">
        <f>100 - (1 - (((U4427-T4427)/U4427)+(S4427/T4427)))*100</f>
        <v>0</v>
      </c>
      <c r="X4427" s="23">
        <v>11.18</v>
      </c>
      <c r="Y4427" s="13">
        <f>(X4427-U4427)/U4427*100</f>
        <v>1.396698712134953</v>
      </c>
      <c r="Z4427" s="14">
        <f>IF(W4427&gt;10,"NA",Y4427)</f>
        <v>1.396698712134953</v>
      </c>
    </row>
    <row r="4428" spans="1:26" ht="19" x14ac:dyDescent="0.25">
      <c r="A4428" s="23">
        <v>4427</v>
      </c>
      <c r="B4428" s="5" t="s">
        <v>0</v>
      </c>
      <c r="C4428" s="3" t="s">
        <v>46</v>
      </c>
      <c r="D4428" s="3" t="s">
        <v>46</v>
      </c>
      <c r="E4428" s="3" t="s">
        <v>47</v>
      </c>
      <c r="F4428" s="3" t="s">
        <v>21</v>
      </c>
      <c r="G4428" s="3">
        <v>32</v>
      </c>
      <c r="H4428" s="3" t="s">
        <v>9</v>
      </c>
      <c r="I4428" s="3" t="s">
        <v>35</v>
      </c>
      <c r="J4428" s="3">
        <v>73</v>
      </c>
      <c r="K4428" s="3">
        <v>50</v>
      </c>
      <c r="L4428" s="3">
        <v>0</v>
      </c>
      <c r="M4428" s="4">
        <f>PI()*(K4428/2)^2/1000+PI()*(L4428/2)^2/1000</f>
        <v>1.9634954084936207</v>
      </c>
      <c r="N4428" s="33">
        <v>0</v>
      </c>
      <c r="O4428" s="3">
        <v>7</v>
      </c>
      <c r="P4428" s="6">
        <v>5.0259999999999998</v>
      </c>
      <c r="Q4428" s="6">
        <v>10.4</v>
      </c>
      <c r="R4428" s="6">
        <v>10.302</v>
      </c>
      <c r="S4428" s="6">
        <v>0.128</v>
      </c>
      <c r="T4428" s="6">
        <f>R4428-S4428</f>
        <v>10.173999999999999</v>
      </c>
      <c r="U4428" s="6">
        <v>10.302</v>
      </c>
      <c r="V4428" s="6">
        <f>U4428-S4428</f>
        <v>10.173999999999999</v>
      </c>
      <c r="W4428" s="6">
        <f>100 - (1 - (((U4428-T4428)/U4428)+(S4428/T4428)))*100</f>
        <v>2.5005860939474474</v>
      </c>
      <c r="X4428" s="23">
        <v>10.590999999999999</v>
      </c>
      <c r="Y4428" s="13">
        <f>(X4428-U4428)/U4428*100</f>
        <v>2.8052805280528026</v>
      </c>
      <c r="Z4428" s="14">
        <f>IF(W4428&gt;10,"NA",Y4428)</f>
        <v>2.8052805280528026</v>
      </c>
    </row>
    <row r="4429" spans="1:26" ht="19" x14ac:dyDescent="0.25">
      <c r="A4429" s="23">
        <v>4428</v>
      </c>
      <c r="B4429" s="5" t="s">
        <v>0</v>
      </c>
      <c r="C4429" s="3" t="s">
        <v>46</v>
      </c>
      <c r="D4429" s="3" t="s">
        <v>46</v>
      </c>
      <c r="E4429" s="3" t="s">
        <v>47</v>
      </c>
      <c r="F4429" s="3" t="s">
        <v>21</v>
      </c>
      <c r="G4429" s="3">
        <v>32</v>
      </c>
      <c r="H4429" s="3" t="s">
        <v>9</v>
      </c>
      <c r="I4429" s="3" t="s">
        <v>35</v>
      </c>
      <c r="J4429" s="3">
        <v>73</v>
      </c>
      <c r="K4429" s="3">
        <v>50</v>
      </c>
      <c r="L4429" s="3">
        <v>0</v>
      </c>
      <c r="M4429" s="4">
        <f>PI()*(K4429/2)^2/1000+PI()*(L4429/2)^2/1000</f>
        <v>1.9634954084936207</v>
      </c>
      <c r="N4429" s="33">
        <v>0</v>
      </c>
      <c r="O4429" s="3">
        <v>8</v>
      </c>
      <c r="P4429" s="6">
        <v>5.1029999999999998</v>
      </c>
      <c r="Q4429" s="6">
        <v>9.5619999999999994</v>
      </c>
      <c r="R4429" s="6">
        <v>9.4220000000000006</v>
      </c>
      <c r="S4429" s="6">
        <v>8.5999999999999993E-2</v>
      </c>
      <c r="T4429" s="6">
        <f>R4429-S4429</f>
        <v>9.3360000000000003</v>
      </c>
      <c r="U4429" s="6">
        <v>10.012</v>
      </c>
      <c r="V4429" s="6">
        <f>U4429-S4429</f>
        <v>9.9260000000000002</v>
      </c>
      <c r="W4429" s="6">
        <f>100 - (1 - (((U4429-T4429)/U4429)+(S4429/T4429)))*100</f>
        <v>7.6730631040523463</v>
      </c>
      <c r="X4429" s="23">
        <v>10.243</v>
      </c>
      <c r="Y4429" s="13">
        <f>(X4429-U4429)/U4429*100</f>
        <v>2.3072313224131031</v>
      </c>
      <c r="Z4429" s="14">
        <f>IF(W4429&gt;10,"NA",Y4429)</f>
        <v>2.3072313224131031</v>
      </c>
    </row>
    <row r="4430" spans="1:26" ht="19" x14ac:dyDescent="0.25">
      <c r="A4430" s="23">
        <v>4429</v>
      </c>
      <c r="B4430" s="5" t="s">
        <v>0</v>
      </c>
      <c r="C4430" s="3" t="s">
        <v>46</v>
      </c>
      <c r="D4430" s="3" t="s">
        <v>46</v>
      </c>
      <c r="E4430" s="3" t="s">
        <v>47</v>
      </c>
      <c r="F4430" s="3" t="s">
        <v>21</v>
      </c>
      <c r="G4430" s="3">
        <v>32</v>
      </c>
      <c r="H4430" s="3" t="s">
        <v>9</v>
      </c>
      <c r="I4430" s="3" t="s">
        <v>35</v>
      </c>
      <c r="J4430" s="3">
        <v>73</v>
      </c>
      <c r="K4430" s="3">
        <v>50</v>
      </c>
      <c r="L4430" s="3">
        <v>0</v>
      </c>
      <c r="M4430" s="4">
        <f>PI()*(K4430/2)^2/1000+PI()*(L4430/2)^2/1000</f>
        <v>1.9634954084936207</v>
      </c>
      <c r="N4430" s="33">
        <v>0</v>
      </c>
      <c r="O4430" s="3">
        <v>9</v>
      </c>
      <c r="P4430" s="6">
        <v>4.875</v>
      </c>
      <c r="Q4430" s="6">
        <v>10.585000000000001</v>
      </c>
      <c r="R4430" s="6">
        <v>10.435</v>
      </c>
      <c r="S4430" s="6">
        <v>0</v>
      </c>
      <c r="T4430" s="6">
        <f>R4430-S4430</f>
        <v>10.435</v>
      </c>
      <c r="U4430" s="6">
        <v>10.435</v>
      </c>
      <c r="V4430" s="6">
        <f>U4430-S4430</f>
        <v>10.435</v>
      </c>
      <c r="W4430" s="6">
        <f>100 - (1 - (((U4430-T4430)/U4430)+(S4430/T4430)))*100</f>
        <v>0</v>
      </c>
      <c r="X4430" s="23">
        <v>10.63</v>
      </c>
      <c r="Y4430" s="13">
        <f>(X4430-U4430)/U4430*100</f>
        <v>1.8687110685194086</v>
      </c>
      <c r="Z4430" s="14">
        <f>IF(W4430&gt;10,"NA",Y4430)</f>
        <v>1.8687110685194086</v>
      </c>
    </row>
    <row r="4431" spans="1:26" ht="19" x14ac:dyDescent="0.25">
      <c r="A4431" s="23">
        <v>4430</v>
      </c>
      <c r="B4431" s="5" t="s">
        <v>0</v>
      </c>
      <c r="C4431" s="3" t="s">
        <v>46</v>
      </c>
      <c r="D4431" s="3" t="s">
        <v>46</v>
      </c>
      <c r="E4431" s="3" t="s">
        <v>47</v>
      </c>
      <c r="F4431" s="3" t="s">
        <v>21</v>
      </c>
      <c r="G4431" s="3">
        <v>32</v>
      </c>
      <c r="H4431" s="3" t="s">
        <v>9</v>
      </c>
      <c r="I4431" s="3" t="s">
        <v>35</v>
      </c>
      <c r="J4431" s="3">
        <v>73</v>
      </c>
      <c r="K4431" s="3">
        <v>50</v>
      </c>
      <c r="L4431" s="3">
        <v>0</v>
      </c>
      <c r="M4431" s="4">
        <f>PI()*(K4431/2)^2/1000+PI()*(L4431/2)^2/1000</f>
        <v>1.9634954084936207</v>
      </c>
      <c r="N4431" s="33">
        <v>0</v>
      </c>
      <c r="O4431" s="3">
        <v>10</v>
      </c>
      <c r="P4431" s="6">
        <v>4.2270000000000003</v>
      </c>
      <c r="Q4431" s="6">
        <v>8.4459999999999997</v>
      </c>
      <c r="R4431" s="6">
        <v>8.3239999999999998</v>
      </c>
      <c r="S4431" s="6">
        <v>0</v>
      </c>
      <c r="T4431" s="6">
        <f>R4431-S4431</f>
        <v>8.3239999999999998</v>
      </c>
      <c r="U4431" s="6">
        <v>8.8640000000000008</v>
      </c>
      <c r="V4431" s="6">
        <f>U4431-S4431</f>
        <v>8.8640000000000008</v>
      </c>
      <c r="W4431" s="6">
        <f>100 - (1 - (((U4431-T4431)/U4431)+(S4431/T4431)))*100</f>
        <v>6.0920577617328604</v>
      </c>
      <c r="X4431" s="23">
        <v>8.8670000000000009</v>
      </c>
      <c r="Y4431" s="13">
        <f>(X4431-U4431)/U4431*100</f>
        <v>3.3844765342961568E-2</v>
      </c>
      <c r="Z4431" s="14">
        <f>IF(W4431&gt;10,"NA",Y4431)</f>
        <v>3.3844765342961568E-2</v>
      </c>
    </row>
    <row r="4432" spans="1:26" ht="19" x14ac:dyDescent="0.25">
      <c r="A4432" s="23">
        <v>4431</v>
      </c>
      <c r="B4432" s="5" t="s">
        <v>0</v>
      </c>
      <c r="C4432" s="3" t="s">
        <v>46</v>
      </c>
      <c r="D4432" s="3" t="s">
        <v>46</v>
      </c>
      <c r="E4432" s="3" t="s">
        <v>47</v>
      </c>
      <c r="F4432" s="3" t="s">
        <v>21</v>
      </c>
      <c r="G4432" s="3">
        <v>32</v>
      </c>
      <c r="H4432" s="3" t="s">
        <v>9</v>
      </c>
      <c r="I4432" s="3" t="s">
        <v>35</v>
      </c>
      <c r="J4432" s="3">
        <v>73</v>
      </c>
      <c r="K4432" s="3">
        <v>50</v>
      </c>
      <c r="L4432" s="3">
        <v>0</v>
      </c>
      <c r="M4432" s="4">
        <f>PI()*(K4432/2)^2/1000+PI()*(L4432/2)^2/1000</f>
        <v>1.9634954084936207</v>
      </c>
      <c r="N4432" s="33">
        <v>0</v>
      </c>
      <c r="O4432" s="3">
        <v>11</v>
      </c>
      <c r="P4432" s="6">
        <v>2.8420000000000001</v>
      </c>
      <c r="Q4432" s="6">
        <v>4.1639999999999997</v>
      </c>
      <c r="R4432" s="6">
        <v>4.0129999999999999</v>
      </c>
      <c r="S4432" s="6">
        <v>0</v>
      </c>
      <c r="T4432" s="6">
        <f>R4432-S4432</f>
        <v>4.0129999999999999</v>
      </c>
      <c r="U4432" s="6">
        <v>4.0129999999999999</v>
      </c>
      <c r="V4432" s="6">
        <f>U4432-S4432</f>
        <v>4.0129999999999999</v>
      </c>
      <c r="W4432" s="6">
        <f>100 - (1 - (((U4432-T4432)/U4432)+(S4432/T4432)))*100</f>
        <v>0</v>
      </c>
      <c r="X4432" s="23">
        <v>4.0209999999999999</v>
      </c>
      <c r="Y4432" s="13">
        <f>(X4432-U4432)/U4432*100</f>
        <v>0.19935210565661618</v>
      </c>
      <c r="Z4432" s="14">
        <f>IF(W4432&gt;10,"NA",Y4432)</f>
        <v>0.19935210565661618</v>
      </c>
    </row>
    <row r="4433" spans="1:26" ht="19" x14ac:dyDescent="0.25">
      <c r="A4433" s="23">
        <v>4432</v>
      </c>
      <c r="B4433" s="5" t="s">
        <v>0</v>
      </c>
      <c r="C4433" s="3" t="s">
        <v>46</v>
      </c>
      <c r="D4433" s="3" t="s">
        <v>46</v>
      </c>
      <c r="E4433" s="3" t="s">
        <v>47</v>
      </c>
      <c r="F4433" s="3" t="s">
        <v>21</v>
      </c>
      <c r="G4433" s="3">
        <v>32</v>
      </c>
      <c r="H4433" s="3" t="s">
        <v>9</v>
      </c>
      <c r="I4433" s="3" t="s">
        <v>35</v>
      </c>
      <c r="J4433" s="3">
        <v>73</v>
      </c>
      <c r="K4433" s="3">
        <v>50</v>
      </c>
      <c r="L4433" s="3">
        <v>0</v>
      </c>
      <c r="M4433" s="4">
        <f>PI()*(K4433/2)^2/1000+PI()*(L4433/2)^2/1000</f>
        <v>1.9634954084936207</v>
      </c>
      <c r="N4433" s="33">
        <v>0</v>
      </c>
      <c r="O4433" s="3">
        <v>12</v>
      </c>
      <c r="P4433" s="6">
        <v>3.8940000000000001</v>
      </c>
      <c r="Q4433" s="6">
        <v>6.8230000000000004</v>
      </c>
      <c r="R4433" s="6">
        <v>6.7350000000000003</v>
      </c>
      <c r="S4433" s="6">
        <v>0</v>
      </c>
      <c r="T4433" s="6">
        <f>R4433-S4433</f>
        <v>6.7350000000000003</v>
      </c>
      <c r="U4433" s="6">
        <v>6.7350000000000003</v>
      </c>
      <c r="V4433" s="6">
        <f>U4433-S4433</f>
        <v>6.7350000000000003</v>
      </c>
      <c r="W4433" s="6">
        <f>100 - (1 - (((U4433-T4433)/U4433)+(S4433/T4433)))*100</f>
        <v>0</v>
      </c>
      <c r="X4433" s="23">
        <v>6.8150000000000004</v>
      </c>
      <c r="Y4433" s="13">
        <f>(X4433-U4433)/U4433*100</f>
        <v>1.1878247958426142</v>
      </c>
      <c r="Z4433" s="14">
        <f>IF(W4433&gt;10,"NA",Y4433)</f>
        <v>1.1878247958426142</v>
      </c>
    </row>
    <row r="4434" spans="1:26" ht="19" x14ac:dyDescent="0.25">
      <c r="A4434" s="23">
        <v>4433</v>
      </c>
      <c r="B4434" s="5" t="s">
        <v>0</v>
      </c>
      <c r="C4434" s="3" t="s">
        <v>46</v>
      </c>
      <c r="D4434" s="3" t="s">
        <v>46</v>
      </c>
      <c r="E4434" s="3" t="s">
        <v>47</v>
      </c>
      <c r="F4434" s="3" t="s">
        <v>21</v>
      </c>
      <c r="G4434" s="3">
        <v>32</v>
      </c>
      <c r="H4434" s="3" t="s">
        <v>9</v>
      </c>
      <c r="I4434" s="3" t="s">
        <v>35</v>
      </c>
      <c r="J4434" s="3">
        <v>73</v>
      </c>
      <c r="K4434" s="3">
        <v>50</v>
      </c>
      <c r="L4434" s="3">
        <v>0</v>
      </c>
      <c r="M4434" s="4">
        <f>PI()*(K4434/2)^2/1000+PI()*(L4434/2)^2/1000</f>
        <v>1.9634954084936207</v>
      </c>
      <c r="N4434" s="33">
        <v>0</v>
      </c>
      <c r="O4434" s="3">
        <v>13</v>
      </c>
      <c r="P4434" s="6">
        <v>5.6740000000000004</v>
      </c>
      <c r="Q4434" s="6">
        <v>15.682</v>
      </c>
      <c r="R4434" s="6">
        <v>15.513999999999999</v>
      </c>
      <c r="S4434" s="6">
        <v>0</v>
      </c>
      <c r="T4434" s="6">
        <f>R4434-S4434</f>
        <v>15.513999999999999</v>
      </c>
      <c r="U4434" s="6">
        <v>15.513999999999999</v>
      </c>
      <c r="V4434" s="6">
        <f>U4434-S4434</f>
        <v>15.513999999999999</v>
      </c>
      <c r="W4434" s="6">
        <f>100 - (1 - (((U4434-T4434)/U4434)+(S4434/T4434)))*100</f>
        <v>0</v>
      </c>
      <c r="X4434" s="23">
        <v>15.827999999999999</v>
      </c>
      <c r="Y4434" s="13">
        <f>(X4434-U4434)/U4434*100</f>
        <v>2.0239783421425814</v>
      </c>
      <c r="Z4434" s="14">
        <f>IF(W4434&gt;10,"NA",Y4434)</f>
        <v>2.0239783421425814</v>
      </c>
    </row>
    <row r="4435" spans="1:26" ht="19" x14ac:dyDescent="0.25">
      <c r="A4435" s="23">
        <v>4434</v>
      </c>
      <c r="B4435" s="5" t="s">
        <v>0</v>
      </c>
      <c r="C4435" s="3" t="s">
        <v>46</v>
      </c>
      <c r="D4435" s="3" t="s">
        <v>46</v>
      </c>
      <c r="E4435" s="3" t="s">
        <v>47</v>
      </c>
      <c r="F4435" s="3" t="s">
        <v>21</v>
      </c>
      <c r="G4435" s="3">
        <v>32</v>
      </c>
      <c r="H4435" s="3" t="s">
        <v>9</v>
      </c>
      <c r="I4435" s="3" t="s">
        <v>35</v>
      </c>
      <c r="J4435" s="3">
        <v>73</v>
      </c>
      <c r="K4435" s="3">
        <v>50</v>
      </c>
      <c r="L4435" s="3">
        <v>0</v>
      </c>
      <c r="M4435" s="4">
        <f>PI()*(K4435/2)^2/1000+PI()*(L4435/2)^2/1000</f>
        <v>1.9634954084936207</v>
      </c>
      <c r="N4435" s="33">
        <v>0</v>
      </c>
      <c r="O4435" s="3">
        <v>14</v>
      </c>
      <c r="P4435" s="6">
        <v>3.3130000000000002</v>
      </c>
      <c r="Q4435" s="6">
        <v>6.36</v>
      </c>
      <c r="R4435" s="6">
        <v>6.2590000000000003</v>
      </c>
      <c r="S4435" s="6">
        <v>0.108</v>
      </c>
      <c r="T4435" s="6">
        <f>R4435-S4435</f>
        <v>6.1510000000000007</v>
      </c>
      <c r="U4435" s="6">
        <v>6.4390000000000001</v>
      </c>
      <c r="V4435" s="6">
        <f>U4435-S4435</f>
        <v>6.3310000000000004</v>
      </c>
      <c r="W4435" s="6">
        <f>100 - (1 - (((U4435-T4435)/U4435)+(S4435/T4435)))*100</f>
        <v>6.2285562780193686</v>
      </c>
      <c r="X4435" s="23">
        <v>6.4939999999999998</v>
      </c>
      <c r="Y4435" s="13">
        <f>(X4435-U4435)/U4435*100</f>
        <v>0.85416990215871591</v>
      </c>
      <c r="Z4435" s="14">
        <f>IF(W4435&gt;10,"NA",Y4435)</f>
        <v>0.85416990215871591</v>
      </c>
    </row>
    <row r="4436" spans="1:26" ht="19" x14ac:dyDescent="0.25">
      <c r="A4436" s="23">
        <v>4435</v>
      </c>
      <c r="B4436" s="5" t="s">
        <v>0</v>
      </c>
      <c r="C4436" s="3" t="s">
        <v>46</v>
      </c>
      <c r="D4436" s="3" t="s">
        <v>46</v>
      </c>
      <c r="E4436" s="3" t="s">
        <v>47</v>
      </c>
      <c r="F4436" s="3" t="s">
        <v>21</v>
      </c>
      <c r="G4436" s="3">
        <v>32</v>
      </c>
      <c r="H4436" s="3" t="s">
        <v>9</v>
      </c>
      <c r="I4436" s="3" t="s">
        <v>35</v>
      </c>
      <c r="J4436" s="3">
        <v>73</v>
      </c>
      <c r="K4436" s="3">
        <v>50</v>
      </c>
      <c r="L4436" s="3">
        <v>0</v>
      </c>
      <c r="M4436" s="4">
        <f>PI()*(K4436/2)^2/1000+PI()*(L4436/2)^2/1000</f>
        <v>1.9634954084936207</v>
      </c>
      <c r="N4436" s="33">
        <v>0</v>
      </c>
      <c r="O4436" s="3">
        <v>15</v>
      </c>
      <c r="P4436" s="6">
        <v>3.5150000000000001</v>
      </c>
      <c r="Q4436" s="6">
        <v>2.4020000000000001</v>
      </c>
      <c r="R4436" s="6">
        <v>2.339</v>
      </c>
      <c r="S4436" s="6">
        <v>0</v>
      </c>
      <c r="T4436" s="6">
        <f>R4436-S4436</f>
        <v>2.339</v>
      </c>
      <c r="U4436" s="6">
        <v>5.1539999999999999</v>
      </c>
      <c r="V4436" s="6">
        <f>U4436-S4436</f>
        <v>5.1539999999999999</v>
      </c>
      <c r="W4436" s="6">
        <f>100 - (1 - (((U4436-T4436)/U4436)+(S4436/T4436)))*100</f>
        <v>54.617772603802869</v>
      </c>
      <c r="X4436" s="23">
        <v>5.1539999999999999</v>
      </c>
      <c r="Y4436" s="13">
        <f>(X4436-U4436)/U4436*100</f>
        <v>0</v>
      </c>
      <c r="Z4436" s="14" t="str">
        <f>IF(W4436&gt;10,"NA",Y4436)</f>
        <v>NA</v>
      </c>
    </row>
    <row r="4437" spans="1:26" ht="19" x14ac:dyDescent="0.25">
      <c r="A4437" s="23">
        <v>4436</v>
      </c>
      <c r="B4437" s="5" t="s">
        <v>0</v>
      </c>
      <c r="C4437" s="3" t="s">
        <v>46</v>
      </c>
      <c r="D4437" s="3" t="s">
        <v>46</v>
      </c>
      <c r="E4437" s="3" t="s">
        <v>47</v>
      </c>
      <c r="F4437" s="3" t="s">
        <v>21</v>
      </c>
      <c r="G4437" s="3">
        <v>32</v>
      </c>
      <c r="H4437" s="3" t="s">
        <v>9</v>
      </c>
      <c r="I4437" s="3" t="s">
        <v>35</v>
      </c>
      <c r="J4437" s="3">
        <v>73</v>
      </c>
      <c r="K4437" s="3">
        <v>50</v>
      </c>
      <c r="L4437" s="3">
        <v>0</v>
      </c>
      <c r="M4437" s="4">
        <f>PI()*(K4437/2)^2/1000+PI()*(L4437/2)^2/1000</f>
        <v>1.9634954084936207</v>
      </c>
      <c r="N4437" s="33">
        <v>0</v>
      </c>
      <c r="O4437" s="3">
        <v>16</v>
      </c>
      <c r="P4437" s="6">
        <v>2.2599999999999998</v>
      </c>
      <c r="Q4437" s="6">
        <v>1.9379999999999999</v>
      </c>
      <c r="R4437" s="6">
        <v>1.8169999999999999</v>
      </c>
      <c r="S4437" s="6">
        <v>0</v>
      </c>
      <c r="T4437" s="6">
        <f>R4437-S4437</f>
        <v>1.8169999999999999</v>
      </c>
      <c r="U4437" s="6">
        <v>3.6549999999999998</v>
      </c>
      <c r="V4437" s="6">
        <f>U4437-S4437</f>
        <v>3.6549999999999998</v>
      </c>
      <c r="W4437" s="6">
        <f>100 - (1 - (((U4437-T4437)/U4437)+(S4437/T4437)))*100</f>
        <v>50.287277701778386</v>
      </c>
      <c r="X4437" s="23">
        <v>3.6549999999999998</v>
      </c>
      <c r="Y4437" s="13">
        <f>(X4437-U4437)/U4437*100</f>
        <v>0</v>
      </c>
      <c r="Z4437" s="14" t="str">
        <f>IF(W4437&gt;10,"NA",Y4437)</f>
        <v>NA</v>
      </c>
    </row>
    <row r="4438" spans="1:26" ht="19" x14ac:dyDescent="0.25">
      <c r="A4438" s="23">
        <v>4437</v>
      </c>
      <c r="B4438" s="5" t="s">
        <v>0</v>
      </c>
      <c r="C4438" s="3" t="s">
        <v>46</v>
      </c>
      <c r="D4438" s="3" t="s">
        <v>46</v>
      </c>
      <c r="E4438" s="3" t="s">
        <v>47</v>
      </c>
      <c r="F4438" s="3" t="s">
        <v>21</v>
      </c>
      <c r="G4438" s="3">
        <v>32</v>
      </c>
      <c r="H4438" s="3" t="s">
        <v>17</v>
      </c>
      <c r="I4438" s="3" t="s">
        <v>35</v>
      </c>
      <c r="J4438" s="3">
        <v>73</v>
      </c>
      <c r="K4438" s="3">
        <v>50</v>
      </c>
      <c r="L4438" s="3">
        <v>0</v>
      </c>
      <c r="M4438" s="4">
        <f>PI()*(K4438/2)^2/1000+PI()*(L4438/2)^2/1000</f>
        <v>1.9634954084936207</v>
      </c>
      <c r="N4438" s="33">
        <v>0</v>
      </c>
      <c r="O4438" s="3">
        <v>1</v>
      </c>
      <c r="P4438" s="6">
        <v>3.2240000000000002</v>
      </c>
      <c r="Q4438" s="6">
        <v>5.6559999999999997</v>
      </c>
      <c r="R4438" s="6">
        <v>5.52</v>
      </c>
      <c r="S4438" s="6">
        <v>0</v>
      </c>
      <c r="T4438" s="6">
        <f>R4438-S4438</f>
        <v>5.52</v>
      </c>
      <c r="U4438" s="6">
        <v>6.056</v>
      </c>
      <c r="V4438" s="6">
        <f>U4438-S4438</f>
        <v>6.056</v>
      </c>
      <c r="W4438" s="6">
        <f>100 - (1 - (((U4438-T4438)/U4438)+(S4438/T4438)))*100</f>
        <v>8.8507265521796654</v>
      </c>
      <c r="X4438" s="13">
        <v>6.0880000000000001</v>
      </c>
      <c r="Y4438" s="13">
        <f>(X4438-U4438)/U4438*100</f>
        <v>0.52840158520475611</v>
      </c>
      <c r="Z4438" s="14">
        <f>IF(W4438&gt;10,"NA",Y4438)</f>
        <v>0.52840158520475611</v>
      </c>
    </row>
    <row r="4439" spans="1:26" ht="19" x14ac:dyDescent="0.25">
      <c r="A4439" s="23">
        <v>4438</v>
      </c>
      <c r="B4439" s="5" t="s">
        <v>0</v>
      </c>
      <c r="C4439" s="3" t="s">
        <v>46</v>
      </c>
      <c r="D4439" s="3" t="s">
        <v>46</v>
      </c>
      <c r="E4439" s="3" t="s">
        <v>47</v>
      </c>
      <c r="F4439" s="3" t="s">
        <v>21</v>
      </c>
      <c r="G4439" s="3">
        <v>32</v>
      </c>
      <c r="H4439" s="3" t="s">
        <v>17</v>
      </c>
      <c r="I4439" s="3" t="s">
        <v>35</v>
      </c>
      <c r="J4439" s="3">
        <v>73</v>
      </c>
      <c r="K4439" s="3">
        <v>50</v>
      </c>
      <c r="L4439" s="3">
        <v>0</v>
      </c>
      <c r="M4439" s="4">
        <f>PI()*(K4439/2)^2/1000+PI()*(L4439/2)^2/1000</f>
        <v>1.9634954084936207</v>
      </c>
      <c r="N4439" s="33">
        <v>0</v>
      </c>
      <c r="O4439" s="3">
        <v>2</v>
      </c>
      <c r="P4439" s="6">
        <v>5.4189999999999996</v>
      </c>
      <c r="Q4439" s="6">
        <v>15.212</v>
      </c>
      <c r="R4439" s="6">
        <v>14.997</v>
      </c>
      <c r="S4439" s="6">
        <v>0</v>
      </c>
      <c r="T4439" s="6">
        <f>R4439-S4439</f>
        <v>14.997</v>
      </c>
      <c r="U4439" s="6">
        <v>14.997</v>
      </c>
      <c r="V4439" s="6">
        <f>U4439-S4439</f>
        <v>14.997</v>
      </c>
      <c r="W4439" s="6">
        <f>100 - (1 - (((U4439-T4439)/U4439)+(S4439/T4439)))*100</f>
        <v>0</v>
      </c>
      <c r="X4439" s="13">
        <v>15.035</v>
      </c>
      <c r="Y4439" s="13">
        <f>(X4439-U4439)/U4439*100</f>
        <v>0.2533840101353621</v>
      </c>
      <c r="Z4439" s="14">
        <f>IF(W4439&gt;10,"NA",Y4439)</f>
        <v>0.2533840101353621</v>
      </c>
    </row>
    <row r="4440" spans="1:26" ht="19" x14ac:dyDescent="0.25">
      <c r="A4440" s="23">
        <v>4439</v>
      </c>
      <c r="B4440" s="5" t="s">
        <v>0</v>
      </c>
      <c r="C4440" s="3" t="s">
        <v>46</v>
      </c>
      <c r="D4440" s="3" t="s">
        <v>46</v>
      </c>
      <c r="E4440" s="3" t="s">
        <v>47</v>
      </c>
      <c r="F4440" s="3" t="s">
        <v>21</v>
      </c>
      <c r="G4440" s="3">
        <v>32</v>
      </c>
      <c r="H4440" s="3" t="s">
        <v>17</v>
      </c>
      <c r="I4440" s="3" t="s">
        <v>35</v>
      </c>
      <c r="J4440" s="3">
        <v>73</v>
      </c>
      <c r="K4440" s="3">
        <v>50</v>
      </c>
      <c r="L4440" s="3">
        <v>0</v>
      </c>
      <c r="M4440" s="4">
        <f>PI()*(K4440/2)^2/1000+PI()*(L4440/2)^2/1000</f>
        <v>1.9634954084936207</v>
      </c>
      <c r="N4440" s="33">
        <v>0</v>
      </c>
      <c r="O4440" s="3">
        <v>3</v>
      </c>
      <c r="P4440" s="6">
        <v>5.97</v>
      </c>
      <c r="Q4440" s="6">
        <v>15.625</v>
      </c>
      <c r="R4440" s="6">
        <v>15.334</v>
      </c>
      <c r="S4440" s="6">
        <v>0</v>
      </c>
      <c r="T4440" s="6">
        <f>R4440-S4440</f>
        <v>15.334</v>
      </c>
      <c r="U4440" s="6">
        <v>15.334</v>
      </c>
      <c r="V4440" s="6">
        <f>U4440-S4440</f>
        <v>15.334</v>
      </c>
      <c r="W4440" s="6">
        <f>100 - (1 - (((U4440-T4440)/U4440)+(S4440/T4440)))*100</f>
        <v>0</v>
      </c>
      <c r="X4440" s="13">
        <v>15.403</v>
      </c>
      <c r="Y4440" s="13">
        <f>(X4440-U4440)/U4440*100</f>
        <v>0.44998043563323886</v>
      </c>
      <c r="Z4440" s="14">
        <f>IF(W4440&gt;10,"NA",Y4440)</f>
        <v>0.44998043563323886</v>
      </c>
    </row>
    <row r="4441" spans="1:26" ht="19" x14ac:dyDescent="0.25">
      <c r="A4441" s="23">
        <v>4440</v>
      </c>
      <c r="B4441" s="5" t="s">
        <v>0</v>
      </c>
      <c r="C4441" s="3" t="s">
        <v>46</v>
      </c>
      <c r="D4441" s="3" t="s">
        <v>46</v>
      </c>
      <c r="E4441" s="3" t="s">
        <v>47</v>
      </c>
      <c r="F4441" s="3" t="s">
        <v>21</v>
      </c>
      <c r="G4441" s="3">
        <v>32</v>
      </c>
      <c r="H4441" s="3" t="s">
        <v>17</v>
      </c>
      <c r="I4441" s="3" t="s">
        <v>35</v>
      </c>
      <c r="J4441" s="3">
        <v>73</v>
      </c>
      <c r="K4441" s="3">
        <v>50</v>
      </c>
      <c r="L4441" s="3">
        <v>0</v>
      </c>
      <c r="M4441" s="4">
        <f>PI()*(K4441/2)^2/1000+PI()*(L4441/2)^2/1000</f>
        <v>1.9634954084936207</v>
      </c>
      <c r="N4441" s="33">
        <v>0</v>
      </c>
      <c r="O4441" s="3">
        <v>4</v>
      </c>
      <c r="P4441" s="6">
        <v>4.8470000000000004</v>
      </c>
      <c r="Q4441" s="6">
        <v>11.222</v>
      </c>
      <c r="R4441" s="6">
        <v>11.074999999999999</v>
      </c>
      <c r="S4441" s="6">
        <v>0</v>
      </c>
      <c r="T4441" s="6">
        <f>R4441-S4441</f>
        <v>11.074999999999999</v>
      </c>
      <c r="U4441" s="6">
        <v>11.074999999999999</v>
      </c>
      <c r="V4441" s="6">
        <f>U4441-S4441</f>
        <v>11.074999999999999</v>
      </c>
      <c r="W4441" s="6">
        <f>100 - (1 - (((U4441-T4441)/U4441)+(S4441/T4441)))*100</f>
        <v>0</v>
      </c>
      <c r="X4441" s="13">
        <v>11.12</v>
      </c>
      <c r="Y4441" s="13">
        <f>(X4441-U4441)/U4441*100</f>
        <v>0.40632054176072174</v>
      </c>
      <c r="Z4441" s="14">
        <f>IF(W4441&gt;10,"NA",Y4441)</f>
        <v>0.40632054176072174</v>
      </c>
    </row>
    <row r="4442" spans="1:26" ht="19" x14ac:dyDescent="0.25">
      <c r="A4442" s="23">
        <v>4441</v>
      </c>
      <c r="B4442" s="5" t="s">
        <v>0</v>
      </c>
      <c r="C4442" s="3" t="s">
        <v>46</v>
      </c>
      <c r="D4442" s="3" t="s">
        <v>46</v>
      </c>
      <c r="E4442" s="3" t="s">
        <v>47</v>
      </c>
      <c r="F4442" s="3" t="s">
        <v>21</v>
      </c>
      <c r="G4442" s="3">
        <v>32</v>
      </c>
      <c r="H4442" s="3" t="s">
        <v>17</v>
      </c>
      <c r="I4442" s="3" t="s">
        <v>35</v>
      </c>
      <c r="J4442" s="3">
        <v>73</v>
      </c>
      <c r="K4442" s="3">
        <v>50</v>
      </c>
      <c r="L4442" s="3">
        <v>0</v>
      </c>
      <c r="M4442" s="4">
        <f>PI()*(K4442/2)^2/1000+PI()*(L4442/2)^2/1000</f>
        <v>1.9634954084936207</v>
      </c>
      <c r="N4442" s="33">
        <v>0</v>
      </c>
      <c r="O4442" s="3">
        <v>5</v>
      </c>
      <c r="P4442" s="6">
        <v>6.5780000000000003</v>
      </c>
      <c r="Q4442" s="6">
        <v>17.824999999999999</v>
      </c>
      <c r="R4442" s="6">
        <v>17.649999999999999</v>
      </c>
      <c r="S4442" s="6">
        <v>0</v>
      </c>
      <c r="T4442" s="6">
        <f>R4442-S4442</f>
        <v>17.649999999999999</v>
      </c>
      <c r="U4442" s="6">
        <v>17.946999999999999</v>
      </c>
      <c r="V4442" s="6">
        <f>U4442-S4442</f>
        <v>17.946999999999999</v>
      </c>
      <c r="W4442" s="6">
        <f>100 - (1 - (((U4442-T4442)/U4442)+(S4442/T4442)))*100</f>
        <v>1.6548726806708771</v>
      </c>
      <c r="X4442" s="13">
        <v>18.02</v>
      </c>
      <c r="Y4442" s="13">
        <f>(X4442-U4442)/U4442*100</f>
        <v>0.40675321780799245</v>
      </c>
      <c r="Z4442" s="14">
        <f>IF(W4442&gt;10,"NA",Y4442)</f>
        <v>0.40675321780799245</v>
      </c>
    </row>
    <row r="4443" spans="1:26" ht="19" x14ac:dyDescent="0.25">
      <c r="A4443" s="23">
        <v>4442</v>
      </c>
      <c r="B4443" s="5" t="s">
        <v>0</v>
      </c>
      <c r="C4443" s="3" t="s">
        <v>46</v>
      </c>
      <c r="D4443" s="3" t="s">
        <v>46</v>
      </c>
      <c r="E4443" s="3" t="s">
        <v>47</v>
      </c>
      <c r="F4443" s="3" t="s">
        <v>21</v>
      </c>
      <c r="G4443" s="3">
        <v>32</v>
      </c>
      <c r="H4443" s="3" t="s">
        <v>17</v>
      </c>
      <c r="I4443" s="3" t="s">
        <v>35</v>
      </c>
      <c r="J4443" s="3">
        <v>73</v>
      </c>
      <c r="K4443" s="3">
        <v>50</v>
      </c>
      <c r="L4443" s="3">
        <v>0</v>
      </c>
      <c r="M4443" s="4">
        <f>PI()*(K4443/2)^2/1000+PI()*(L4443/2)^2/1000</f>
        <v>1.9634954084936207</v>
      </c>
      <c r="N4443" s="33">
        <v>0</v>
      </c>
      <c r="O4443" s="3">
        <v>6</v>
      </c>
      <c r="P4443" s="6">
        <v>6.4320000000000004</v>
      </c>
      <c r="Q4443" s="6">
        <v>20.948</v>
      </c>
      <c r="R4443" s="6">
        <v>20.754000000000001</v>
      </c>
      <c r="S4443" s="6">
        <v>0</v>
      </c>
      <c r="T4443" s="6">
        <f>R4443-S4443</f>
        <v>20.754000000000001</v>
      </c>
      <c r="U4443" s="6">
        <v>20.754000000000001</v>
      </c>
      <c r="V4443" s="6">
        <f>U4443-S4443</f>
        <v>20.754000000000001</v>
      </c>
      <c r="W4443" s="6">
        <f>100 - (1 - (((U4443-T4443)/U4443)+(S4443/T4443)))*100</f>
        <v>0</v>
      </c>
      <c r="X4443" s="13">
        <v>20.754000000000001</v>
      </c>
      <c r="Y4443" s="13">
        <f>(X4443-U4443)/U4443*100</f>
        <v>0</v>
      </c>
      <c r="Z4443" s="14">
        <f>IF(W4443&gt;10,"NA",Y4443)</f>
        <v>0</v>
      </c>
    </row>
    <row r="4444" spans="1:26" ht="19" x14ac:dyDescent="0.25">
      <c r="A4444" s="23">
        <v>4443</v>
      </c>
      <c r="B4444" s="5" t="s">
        <v>0</v>
      </c>
      <c r="C4444" s="3" t="s">
        <v>46</v>
      </c>
      <c r="D4444" s="3" t="s">
        <v>46</v>
      </c>
      <c r="E4444" s="3" t="s">
        <v>47</v>
      </c>
      <c r="F4444" s="3" t="s">
        <v>21</v>
      </c>
      <c r="G4444" s="3">
        <v>33</v>
      </c>
      <c r="H4444" s="3" t="s">
        <v>9</v>
      </c>
      <c r="I4444" s="3" t="s">
        <v>13</v>
      </c>
      <c r="J4444" s="3">
        <v>73</v>
      </c>
      <c r="K4444" s="3">
        <v>180</v>
      </c>
      <c r="L4444" s="3">
        <v>150</v>
      </c>
      <c r="M4444" s="4">
        <f>PI()*(K4444/2)^2/1000+PI()*(L4444/2)^2/1000</f>
        <v>43.118359170519909</v>
      </c>
      <c r="N4444" s="33">
        <v>0</v>
      </c>
      <c r="O4444" s="3">
        <v>1</v>
      </c>
      <c r="P4444" s="6">
        <v>7.1429999999999998</v>
      </c>
      <c r="Q4444" s="6">
        <v>13.356999999999999</v>
      </c>
      <c r="R4444" s="6">
        <v>13.105</v>
      </c>
      <c r="S4444" s="6">
        <v>0</v>
      </c>
      <c r="T4444" s="6">
        <f>R4444-S4444</f>
        <v>13.105</v>
      </c>
      <c r="U4444" s="6">
        <v>14.08</v>
      </c>
      <c r="V4444" s="6">
        <f>U4444-S4444</f>
        <v>14.08</v>
      </c>
      <c r="W4444" s="6">
        <f>100 - (1 - (((U4444-T4444)/U4444)+(S4444/T4444)))*100</f>
        <v>6.9247159090909065</v>
      </c>
      <c r="X4444" s="13">
        <v>14.08</v>
      </c>
      <c r="Y4444" s="13">
        <f>(X4444-U4444)/U4444*100</f>
        <v>0</v>
      </c>
      <c r="Z4444" s="14">
        <f>IF(W4444&gt;10,"NA",Y4444)</f>
        <v>0</v>
      </c>
    </row>
    <row r="4445" spans="1:26" ht="19" x14ac:dyDescent="0.25">
      <c r="A4445" s="23">
        <v>4444</v>
      </c>
      <c r="B4445" s="5" t="s">
        <v>0</v>
      </c>
      <c r="C4445" s="3" t="s">
        <v>46</v>
      </c>
      <c r="D4445" s="3" t="s">
        <v>46</v>
      </c>
      <c r="E4445" s="3" t="s">
        <v>47</v>
      </c>
      <c r="F4445" s="3" t="s">
        <v>21</v>
      </c>
      <c r="G4445" s="3">
        <v>33</v>
      </c>
      <c r="H4445" s="3" t="s">
        <v>9</v>
      </c>
      <c r="I4445" s="3" t="s">
        <v>13</v>
      </c>
      <c r="J4445" s="3">
        <v>73</v>
      </c>
      <c r="K4445" s="3">
        <v>180</v>
      </c>
      <c r="L4445" s="3">
        <v>150</v>
      </c>
      <c r="M4445" s="4">
        <f>PI()*(K4445/2)^2/1000+PI()*(L4445/2)^2/1000</f>
        <v>43.118359170519909</v>
      </c>
      <c r="N4445" s="33">
        <v>0</v>
      </c>
      <c r="O4445" s="3">
        <v>2</v>
      </c>
      <c r="P4445" s="6">
        <v>5.798</v>
      </c>
      <c r="Q4445" s="6">
        <v>11.494999999999999</v>
      </c>
      <c r="R4445" s="6">
        <v>11.259</v>
      </c>
      <c r="S4445" s="6">
        <v>0.01</v>
      </c>
      <c r="T4445" s="6">
        <f>R4445-S4445</f>
        <v>11.249000000000001</v>
      </c>
      <c r="U4445" s="6">
        <v>13.542999999999999</v>
      </c>
      <c r="V4445" s="6">
        <f>U4445-S4445</f>
        <v>13.532999999999999</v>
      </c>
      <c r="W4445" s="6">
        <f>100 - (1 - (((U4445-T4445)/U4445)+(S4445/T4445)))*100</f>
        <v>17.027536678590735</v>
      </c>
      <c r="X4445" s="13">
        <v>13.542999999999999</v>
      </c>
      <c r="Y4445" s="13">
        <f>(X4445-U4445)/U4445*100</f>
        <v>0</v>
      </c>
      <c r="Z4445" s="14" t="str">
        <f>IF(W4445&gt;10,"NA",Y4445)</f>
        <v>NA</v>
      </c>
    </row>
    <row r="4446" spans="1:26" ht="19" x14ac:dyDescent="0.25">
      <c r="A4446" s="23">
        <v>4445</v>
      </c>
      <c r="B4446" s="5" t="s">
        <v>0</v>
      </c>
      <c r="C4446" s="3" t="s">
        <v>46</v>
      </c>
      <c r="D4446" s="3" t="s">
        <v>46</v>
      </c>
      <c r="E4446" s="3" t="s">
        <v>47</v>
      </c>
      <c r="F4446" s="3" t="s">
        <v>21</v>
      </c>
      <c r="G4446" s="3">
        <v>33</v>
      </c>
      <c r="H4446" s="3" t="s">
        <v>9</v>
      </c>
      <c r="I4446" s="3" t="s">
        <v>13</v>
      </c>
      <c r="J4446" s="3">
        <v>73</v>
      </c>
      <c r="K4446" s="3">
        <v>180</v>
      </c>
      <c r="L4446" s="3">
        <v>150</v>
      </c>
      <c r="M4446" s="4">
        <f>PI()*(K4446/2)^2/1000+PI()*(L4446/2)^2/1000</f>
        <v>43.118359170519909</v>
      </c>
      <c r="N4446" s="33">
        <v>0</v>
      </c>
      <c r="O4446" s="3">
        <v>3</v>
      </c>
      <c r="P4446" s="6">
        <v>3.0880000000000001</v>
      </c>
      <c r="Q4446" s="6">
        <v>4.2409999999999997</v>
      </c>
      <c r="R4446" s="6">
        <v>4.0599999999999996</v>
      </c>
      <c r="S4446" s="6">
        <v>0</v>
      </c>
      <c r="T4446" s="6">
        <f>R4446-S4446</f>
        <v>4.0599999999999996</v>
      </c>
      <c r="U4446" s="6">
        <v>5.9889999999999999</v>
      </c>
      <c r="V4446" s="6">
        <f>U4446-S4446</f>
        <v>5.9889999999999999</v>
      </c>
      <c r="W4446" s="6">
        <f>100 - (1 - (((U4446-T4446)/U4446)+(S4446/T4446)))*100</f>
        <v>32.209049924862256</v>
      </c>
      <c r="X4446" s="13">
        <v>5.99</v>
      </c>
      <c r="Y4446" s="13">
        <f>(X4446-U4446)/U4446*100</f>
        <v>1.6697278343635564E-2</v>
      </c>
      <c r="Z4446" s="14" t="str">
        <f>IF(W4446&gt;10,"NA",Y4446)</f>
        <v>NA</v>
      </c>
    </row>
    <row r="4447" spans="1:26" ht="19" x14ac:dyDescent="0.25">
      <c r="A4447" s="23">
        <v>4446</v>
      </c>
      <c r="B4447" s="5" t="s">
        <v>0</v>
      </c>
      <c r="C4447" s="3" t="s">
        <v>46</v>
      </c>
      <c r="D4447" s="3" t="s">
        <v>46</v>
      </c>
      <c r="E4447" s="3" t="s">
        <v>47</v>
      </c>
      <c r="F4447" s="3" t="s">
        <v>21</v>
      </c>
      <c r="G4447" s="3">
        <v>33</v>
      </c>
      <c r="H4447" s="3" t="s">
        <v>9</v>
      </c>
      <c r="I4447" s="3" t="s">
        <v>13</v>
      </c>
      <c r="J4447" s="3">
        <v>73</v>
      </c>
      <c r="K4447" s="3">
        <v>180</v>
      </c>
      <c r="L4447" s="3">
        <v>150</v>
      </c>
      <c r="M4447" s="4">
        <f>PI()*(K4447/2)^2/1000+PI()*(L4447/2)^2/1000</f>
        <v>43.118359170519909</v>
      </c>
      <c r="N4447" s="33">
        <v>0</v>
      </c>
      <c r="O4447" s="3">
        <v>4</v>
      </c>
      <c r="P4447" s="6">
        <v>7.67</v>
      </c>
      <c r="Q4447" s="6">
        <v>20.597999999999999</v>
      </c>
      <c r="R4447" s="6">
        <v>20.344999999999999</v>
      </c>
      <c r="S4447" s="6">
        <v>0</v>
      </c>
      <c r="T4447" s="6">
        <f>R4447-S4447</f>
        <v>20.344999999999999</v>
      </c>
      <c r="U4447" s="6">
        <v>20.488</v>
      </c>
      <c r="V4447" s="6">
        <f>U4447-S4447</f>
        <v>20.488</v>
      </c>
      <c r="W4447" s="6">
        <f>100 - (1 - (((U4447-T4447)/U4447)+(S4447/T4447)))*100</f>
        <v>0.69796954314720949</v>
      </c>
      <c r="X4447" s="13">
        <v>20.593</v>
      </c>
      <c r="Y4447" s="13">
        <f>(X4447-U4447)/U4447*100</f>
        <v>0.51249511909410594</v>
      </c>
      <c r="Z4447" s="14">
        <f>IF(W4447&gt;10,"NA",Y4447)</f>
        <v>0.51249511909410594</v>
      </c>
    </row>
    <row r="4448" spans="1:26" ht="19" x14ac:dyDescent="0.25">
      <c r="A4448" s="23">
        <v>4447</v>
      </c>
      <c r="B4448" s="5" t="s">
        <v>0</v>
      </c>
      <c r="C4448" s="3" t="s">
        <v>46</v>
      </c>
      <c r="D4448" s="3" t="s">
        <v>46</v>
      </c>
      <c r="E4448" s="3" t="s">
        <v>47</v>
      </c>
      <c r="F4448" s="3" t="s">
        <v>21</v>
      </c>
      <c r="G4448" s="3">
        <v>33</v>
      </c>
      <c r="H4448" s="3" t="s">
        <v>9</v>
      </c>
      <c r="I4448" s="3" t="s">
        <v>13</v>
      </c>
      <c r="J4448" s="3">
        <v>73</v>
      </c>
      <c r="K4448" s="3">
        <v>180</v>
      </c>
      <c r="L4448" s="3">
        <v>150</v>
      </c>
      <c r="M4448" s="4">
        <f>PI()*(K4448/2)^2/1000+PI()*(L4448/2)^2/1000</f>
        <v>43.118359170519909</v>
      </c>
      <c r="N4448" s="33">
        <v>0</v>
      </c>
      <c r="O4448" s="3">
        <v>5</v>
      </c>
      <c r="P4448" s="6">
        <v>6.6079999999999997</v>
      </c>
      <c r="Q4448" s="6">
        <v>14.632</v>
      </c>
      <c r="R4448" s="6">
        <v>14.355</v>
      </c>
      <c r="S4448" s="6">
        <v>0</v>
      </c>
      <c r="T4448" s="6">
        <f>R4448-S4448</f>
        <v>14.355</v>
      </c>
      <c r="U4448" s="6">
        <v>14.355</v>
      </c>
      <c r="V4448" s="6">
        <f>U4448-S4448</f>
        <v>14.355</v>
      </c>
      <c r="W4448" s="6">
        <f>100 - (1 - (((U4448-T4448)/U4448)+(S4448/T4448)))*100</f>
        <v>0</v>
      </c>
      <c r="X4448" s="13">
        <v>14.438000000000001</v>
      </c>
      <c r="Y4448" s="13">
        <f>(X4448-U4448)/U4448*100</f>
        <v>0.57819575060954498</v>
      </c>
      <c r="Z4448" s="14">
        <f>IF(W4448&gt;10,"NA",Y4448)</f>
        <v>0.57819575060954498</v>
      </c>
    </row>
    <row r="4449" spans="1:26" ht="19" x14ac:dyDescent="0.25">
      <c r="A4449" s="23">
        <v>4448</v>
      </c>
      <c r="B4449" s="5" t="s">
        <v>0</v>
      </c>
      <c r="C4449" s="3" t="s">
        <v>46</v>
      </c>
      <c r="D4449" s="3" t="s">
        <v>46</v>
      </c>
      <c r="E4449" s="3" t="s">
        <v>47</v>
      </c>
      <c r="F4449" s="3" t="s">
        <v>21</v>
      </c>
      <c r="G4449" s="3">
        <v>33</v>
      </c>
      <c r="H4449" s="3" t="s">
        <v>9</v>
      </c>
      <c r="I4449" s="3" t="s">
        <v>13</v>
      </c>
      <c r="J4449" s="3">
        <v>73</v>
      </c>
      <c r="K4449" s="3">
        <v>180</v>
      </c>
      <c r="L4449" s="3">
        <v>150</v>
      </c>
      <c r="M4449" s="4">
        <f>PI()*(K4449/2)^2/1000+PI()*(L4449/2)^2/1000</f>
        <v>43.118359170519909</v>
      </c>
      <c r="N4449" s="33">
        <v>0</v>
      </c>
      <c r="O4449" s="3">
        <v>6</v>
      </c>
      <c r="P4449" s="6">
        <v>8.4179999999999993</v>
      </c>
      <c r="Q4449" s="6">
        <v>19.277000000000001</v>
      </c>
      <c r="R4449" s="6">
        <v>18.940000000000001</v>
      </c>
      <c r="S4449" s="6">
        <v>0.08</v>
      </c>
      <c r="T4449" s="6">
        <f>R4449-S4449</f>
        <v>18.860000000000003</v>
      </c>
      <c r="U4449" s="6">
        <v>19.100000000000001</v>
      </c>
      <c r="V4449" s="6">
        <f>U4449-S4449</f>
        <v>19.020000000000003</v>
      </c>
      <c r="W4449" s="6">
        <f>100 - (1 - (((U4449-T4449)/U4449)+(S4449/T4449)))*100</f>
        <v>1.6807226574428284</v>
      </c>
      <c r="X4449" s="13">
        <v>19.100000000000001</v>
      </c>
      <c r="Y4449" s="13">
        <f>(X4449-U4449)/U4449*100</f>
        <v>0</v>
      </c>
      <c r="Z4449" s="14">
        <f>IF(W4449&gt;10,"NA",Y4449)</f>
        <v>0</v>
      </c>
    </row>
    <row r="4450" spans="1:26" ht="19" x14ac:dyDescent="0.25">
      <c r="A4450" s="23">
        <v>4449</v>
      </c>
      <c r="B4450" s="5" t="s">
        <v>0</v>
      </c>
      <c r="C4450" s="3" t="s">
        <v>46</v>
      </c>
      <c r="D4450" s="3" t="s">
        <v>46</v>
      </c>
      <c r="E4450" s="3" t="s">
        <v>47</v>
      </c>
      <c r="F4450" s="3" t="s">
        <v>21</v>
      </c>
      <c r="G4450" s="3">
        <v>33</v>
      </c>
      <c r="H4450" s="3" t="s">
        <v>9</v>
      </c>
      <c r="I4450" s="3" t="s">
        <v>13</v>
      </c>
      <c r="J4450" s="3">
        <v>73</v>
      </c>
      <c r="K4450" s="3">
        <v>180</v>
      </c>
      <c r="L4450" s="3">
        <v>150</v>
      </c>
      <c r="M4450" s="4">
        <f>PI()*(K4450/2)^2/1000+PI()*(L4450/2)^2/1000</f>
        <v>43.118359170519909</v>
      </c>
      <c r="N4450" s="33">
        <v>0</v>
      </c>
      <c r="O4450" s="3">
        <v>7</v>
      </c>
      <c r="P4450" s="6">
        <v>5.8940000000000001</v>
      </c>
      <c r="Q4450" s="6">
        <v>12.656000000000001</v>
      </c>
      <c r="R4450" s="6">
        <v>12.4</v>
      </c>
      <c r="S4450" s="6">
        <v>0</v>
      </c>
      <c r="T4450" s="6">
        <f>R4450-S4450</f>
        <v>12.4</v>
      </c>
      <c r="U4450" s="6">
        <v>13.305999999999999</v>
      </c>
      <c r="V4450" s="6">
        <f>U4450-S4450</f>
        <v>13.305999999999999</v>
      </c>
      <c r="W4450" s="6">
        <f>100 - (1 - (((U4450-T4450)/U4450)+(S4450/T4450)))*100</f>
        <v>6.8089583646475234</v>
      </c>
      <c r="X4450" s="13">
        <v>13.316000000000001</v>
      </c>
      <c r="Y4450" s="13">
        <f>(X4450-U4450)/U4450*100</f>
        <v>7.5154065834973416E-2</v>
      </c>
      <c r="Z4450" s="14">
        <f>IF(W4450&gt;10,"NA",Y4450)</f>
        <v>7.5154065834973416E-2</v>
      </c>
    </row>
    <row r="4451" spans="1:26" ht="19" x14ac:dyDescent="0.25">
      <c r="A4451" s="23">
        <v>4450</v>
      </c>
      <c r="B4451" s="5" t="s">
        <v>0</v>
      </c>
      <c r="C4451" s="3" t="s">
        <v>46</v>
      </c>
      <c r="D4451" s="3" t="s">
        <v>46</v>
      </c>
      <c r="E4451" s="3" t="s">
        <v>47</v>
      </c>
      <c r="F4451" s="3" t="s">
        <v>21</v>
      </c>
      <c r="G4451" s="3">
        <v>33</v>
      </c>
      <c r="H4451" s="3" t="s">
        <v>9</v>
      </c>
      <c r="I4451" s="3" t="s">
        <v>13</v>
      </c>
      <c r="J4451" s="3">
        <v>73</v>
      </c>
      <c r="K4451" s="3">
        <v>180</v>
      </c>
      <c r="L4451" s="3">
        <v>150</v>
      </c>
      <c r="M4451" s="4">
        <f>PI()*(K4451/2)^2/1000+PI()*(L4451/2)^2/1000</f>
        <v>43.118359170519909</v>
      </c>
      <c r="N4451" s="33">
        <v>0</v>
      </c>
      <c r="O4451" s="3">
        <v>8</v>
      </c>
      <c r="P4451" s="6">
        <v>5.8479999999999999</v>
      </c>
      <c r="Q4451" s="6">
        <v>13.374000000000001</v>
      </c>
      <c r="R4451" s="6">
        <v>13.048999999999999</v>
      </c>
      <c r="S4451" s="6">
        <v>0</v>
      </c>
      <c r="T4451" s="6">
        <f>R4451-S4451</f>
        <v>13.048999999999999</v>
      </c>
      <c r="U4451" s="6">
        <v>13.472</v>
      </c>
      <c r="V4451" s="6">
        <f>U4451-S4451</f>
        <v>13.472</v>
      </c>
      <c r="W4451" s="6">
        <f>100 - (1 - (((U4451-T4451)/U4451)+(S4451/T4451)))*100</f>
        <v>3.1398456057007138</v>
      </c>
      <c r="X4451" s="13">
        <v>13.472</v>
      </c>
      <c r="Y4451" s="13">
        <f>(X4451-U4451)/U4451*100</f>
        <v>0</v>
      </c>
      <c r="Z4451" s="14">
        <f>IF(W4451&gt;10,"NA",Y4451)</f>
        <v>0</v>
      </c>
    </row>
    <row r="4452" spans="1:26" ht="19" x14ac:dyDescent="0.25">
      <c r="A4452" s="23">
        <v>4451</v>
      </c>
      <c r="B4452" s="5" t="s">
        <v>0</v>
      </c>
      <c r="C4452" s="3" t="s">
        <v>46</v>
      </c>
      <c r="D4452" s="3" t="s">
        <v>46</v>
      </c>
      <c r="E4452" s="3" t="s">
        <v>47</v>
      </c>
      <c r="F4452" s="3" t="s">
        <v>21</v>
      </c>
      <c r="G4452" s="3">
        <v>33</v>
      </c>
      <c r="H4452" s="3" t="s">
        <v>9</v>
      </c>
      <c r="I4452" s="3" t="s">
        <v>13</v>
      </c>
      <c r="J4452" s="3">
        <v>73</v>
      </c>
      <c r="K4452" s="3">
        <v>180</v>
      </c>
      <c r="L4452" s="3">
        <v>150</v>
      </c>
      <c r="M4452" s="4">
        <f>PI()*(K4452/2)^2/1000+PI()*(L4452/2)^2/1000</f>
        <v>43.118359170519909</v>
      </c>
      <c r="N4452" s="33">
        <v>0</v>
      </c>
      <c r="O4452" s="3">
        <v>9</v>
      </c>
      <c r="P4452" s="6">
        <v>6.99</v>
      </c>
      <c r="Q4452" s="6">
        <v>17.837</v>
      </c>
      <c r="R4452" s="6">
        <v>17.5</v>
      </c>
      <c r="S4452" s="6">
        <v>0</v>
      </c>
      <c r="T4452" s="6">
        <f>R4452-S4452</f>
        <v>17.5</v>
      </c>
      <c r="U4452" s="6">
        <v>17.5</v>
      </c>
      <c r="V4452" s="6">
        <f>U4452-S4452</f>
        <v>17.5</v>
      </c>
      <c r="W4452" s="6">
        <f>100 - (1 - (((U4452-T4452)/U4452)+(S4452/T4452)))*100</f>
        <v>0</v>
      </c>
      <c r="X4452" s="13">
        <v>17.5</v>
      </c>
      <c r="Y4452" s="13">
        <f>(X4452-U4452)/U4452*100</f>
        <v>0</v>
      </c>
      <c r="Z4452" s="14">
        <f>IF(W4452&gt;10,"NA",Y4452)</f>
        <v>0</v>
      </c>
    </row>
    <row r="4453" spans="1:26" ht="19" x14ac:dyDescent="0.25">
      <c r="A4453" s="23">
        <v>4452</v>
      </c>
      <c r="B4453" s="5" t="s">
        <v>0</v>
      </c>
      <c r="C4453" s="3" t="s">
        <v>46</v>
      </c>
      <c r="D4453" s="3" t="s">
        <v>46</v>
      </c>
      <c r="E4453" s="3" t="s">
        <v>47</v>
      </c>
      <c r="F4453" s="3" t="s">
        <v>21</v>
      </c>
      <c r="G4453" s="3">
        <v>33</v>
      </c>
      <c r="H4453" s="3" t="s">
        <v>17</v>
      </c>
      <c r="I4453" s="3" t="s">
        <v>13</v>
      </c>
      <c r="J4453" s="3">
        <v>73</v>
      </c>
      <c r="K4453" s="3">
        <v>180</v>
      </c>
      <c r="L4453" s="3">
        <v>150</v>
      </c>
      <c r="M4453" s="4">
        <f>PI()*(K4453/2)^2/1000+PI()*(L4453/2)^2/1000</f>
        <v>43.118359170519909</v>
      </c>
      <c r="N4453" s="33">
        <v>0</v>
      </c>
      <c r="O4453" s="3">
        <v>1</v>
      </c>
      <c r="P4453" s="6">
        <v>5.8360000000000003</v>
      </c>
      <c r="Q4453" s="6">
        <v>12.965999999999999</v>
      </c>
      <c r="R4453" s="6">
        <v>12.622</v>
      </c>
      <c r="S4453" s="6">
        <v>0</v>
      </c>
      <c r="T4453" s="6">
        <f>R4453-S4453</f>
        <v>12.622</v>
      </c>
      <c r="U4453" s="6">
        <v>14.266999999999999</v>
      </c>
      <c r="V4453" s="6">
        <f>U4453-S4453</f>
        <v>14.266999999999999</v>
      </c>
      <c r="W4453" s="6">
        <f>100 - (1 - (((U4453-T4453)/U4453)+(S4453/T4453)))*100</f>
        <v>11.530104436812223</v>
      </c>
      <c r="X4453" s="13">
        <v>14.266999999999999</v>
      </c>
      <c r="Y4453" s="13">
        <f>(X4453-U4453)/U4453*100</f>
        <v>0</v>
      </c>
      <c r="Z4453" s="14" t="str">
        <f>IF(W4453&gt;10,"NA",Y4453)</f>
        <v>NA</v>
      </c>
    </row>
    <row r="4454" spans="1:26" ht="19" x14ac:dyDescent="0.25">
      <c r="A4454" s="23">
        <v>4453</v>
      </c>
      <c r="B4454" s="5" t="s">
        <v>0</v>
      </c>
      <c r="C4454" s="3" t="s">
        <v>46</v>
      </c>
      <c r="D4454" s="3" t="s">
        <v>46</v>
      </c>
      <c r="E4454" s="3" t="s">
        <v>47</v>
      </c>
      <c r="F4454" s="3" t="s">
        <v>21</v>
      </c>
      <c r="G4454" s="3">
        <v>33</v>
      </c>
      <c r="H4454" s="3" t="s">
        <v>17</v>
      </c>
      <c r="I4454" s="3" t="s">
        <v>13</v>
      </c>
      <c r="J4454" s="3">
        <v>73</v>
      </c>
      <c r="K4454" s="3">
        <v>180</v>
      </c>
      <c r="L4454" s="3">
        <v>150</v>
      </c>
      <c r="M4454" s="4">
        <f>PI()*(K4454/2)^2/1000+PI()*(L4454/2)^2/1000</f>
        <v>43.118359170519909</v>
      </c>
      <c r="N4454" s="33">
        <v>0</v>
      </c>
      <c r="O4454" s="3">
        <v>2</v>
      </c>
      <c r="P4454" s="6">
        <v>7.593</v>
      </c>
      <c r="Q4454" s="6">
        <v>18.431999999999999</v>
      </c>
      <c r="R4454" s="6">
        <v>18.044</v>
      </c>
      <c r="S4454" s="6">
        <v>0</v>
      </c>
      <c r="T4454" s="6">
        <f>R4454-S4454</f>
        <v>18.044</v>
      </c>
      <c r="U4454" s="6">
        <v>18.295999999999999</v>
      </c>
      <c r="V4454" s="6">
        <f>U4454-S4454</f>
        <v>18.295999999999999</v>
      </c>
      <c r="W4454" s="6">
        <f>100 - (1 - (((U4454-T4454)/U4454)+(S4454/T4454)))*100</f>
        <v>1.3773502404897187</v>
      </c>
      <c r="X4454" s="13">
        <v>18.295999999999999</v>
      </c>
      <c r="Y4454" s="13">
        <f>(X4454-U4454)/U4454*100</f>
        <v>0</v>
      </c>
      <c r="Z4454" s="14">
        <f>IF(W4454&gt;10,"NA",Y4454)</f>
        <v>0</v>
      </c>
    </row>
    <row r="4455" spans="1:26" ht="19" x14ac:dyDescent="0.25">
      <c r="A4455" s="23">
        <v>4454</v>
      </c>
      <c r="B4455" s="5" t="s">
        <v>0</v>
      </c>
      <c r="C4455" s="3" t="s">
        <v>46</v>
      </c>
      <c r="D4455" s="3" t="s">
        <v>46</v>
      </c>
      <c r="E4455" s="3" t="s">
        <v>47</v>
      </c>
      <c r="F4455" s="3" t="s">
        <v>21</v>
      </c>
      <c r="G4455" s="3">
        <v>33</v>
      </c>
      <c r="H4455" s="3" t="s">
        <v>17</v>
      </c>
      <c r="I4455" s="3" t="s">
        <v>13</v>
      </c>
      <c r="J4455" s="3">
        <v>73</v>
      </c>
      <c r="K4455" s="3">
        <v>180</v>
      </c>
      <c r="L4455" s="3">
        <v>150</v>
      </c>
      <c r="M4455" s="4">
        <f>PI()*(K4455/2)^2/1000+PI()*(L4455/2)^2/1000</f>
        <v>43.118359170519909</v>
      </c>
      <c r="N4455" s="33">
        <v>0</v>
      </c>
      <c r="O4455" s="3">
        <v>3</v>
      </c>
      <c r="P4455" s="6">
        <v>6.609</v>
      </c>
      <c r="Q4455" s="6">
        <v>17.391999999999999</v>
      </c>
      <c r="R4455" s="6">
        <v>16.989000000000001</v>
      </c>
      <c r="S4455" s="6">
        <v>4.9000000000000002E-2</v>
      </c>
      <c r="T4455" s="6">
        <f>R4455-S4455</f>
        <v>16.940000000000001</v>
      </c>
      <c r="U4455" s="6">
        <v>17.318999999999999</v>
      </c>
      <c r="V4455" s="6">
        <f>U4455-S4455</f>
        <v>17.27</v>
      </c>
      <c r="W4455" s="6">
        <f>100 - (1 - (((U4455-T4455)/U4455)+(S4455/T4455)))*100</f>
        <v>2.4776042553942688</v>
      </c>
      <c r="X4455" s="13">
        <v>17.318999999999999</v>
      </c>
      <c r="Y4455" s="13">
        <f>(X4455-U4455)/U4455*100</f>
        <v>0</v>
      </c>
      <c r="Z4455" s="14">
        <f>IF(W4455&gt;10,"NA",Y4455)</f>
        <v>0</v>
      </c>
    </row>
    <row r="4456" spans="1:26" ht="19" x14ac:dyDescent="0.25">
      <c r="A4456" s="23">
        <v>4455</v>
      </c>
      <c r="B4456" s="5" t="s">
        <v>0</v>
      </c>
      <c r="C4456" s="3" t="s">
        <v>46</v>
      </c>
      <c r="D4456" s="3" t="s">
        <v>46</v>
      </c>
      <c r="E4456" s="3" t="s">
        <v>47</v>
      </c>
      <c r="F4456" s="3" t="s">
        <v>21</v>
      </c>
      <c r="G4456" s="3">
        <v>33</v>
      </c>
      <c r="H4456" s="3" t="s">
        <v>17</v>
      </c>
      <c r="I4456" s="3" t="s">
        <v>13</v>
      </c>
      <c r="J4456" s="3">
        <v>73</v>
      </c>
      <c r="K4456" s="3">
        <v>180</v>
      </c>
      <c r="L4456" s="3">
        <v>150</v>
      </c>
      <c r="M4456" s="4">
        <f>PI()*(K4456/2)^2/1000+PI()*(L4456/2)^2/1000</f>
        <v>43.118359170519909</v>
      </c>
      <c r="N4456" s="33">
        <v>0</v>
      </c>
      <c r="O4456" s="3">
        <v>4</v>
      </c>
      <c r="P4456" s="6">
        <v>7.8620000000000001</v>
      </c>
      <c r="Q4456" s="6">
        <v>21.907</v>
      </c>
      <c r="R4456" s="6">
        <v>21.22</v>
      </c>
      <c r="S4456" s="6">
        <v>0</v>
      </c>
      <c r="T4456" s="6">
        <f>R4456-S4456</f>
        <v>21.22</v>
      </c>
      <c r="U4456" s="6">
        <v>21.22</v>
      </c>
      <c r="V4456" s="6">
        <f>U4456-S4456</f>
        <v>21.22</v>
      </c>
      <c r="W4456" s="6">
        <f>100 - (1 - (((U4456-T4456)/U4456)+(S4456/T4456)))*100</f>
        <v>0</v>
      </c>
      <c r="X4456" s="13">
        <v>21.22</v>
      </c>
      <c r="Y4456" s="13">
        <f>(X4456-U4456)/U4456*100</f>
        <v>0</v>
      </c>
      <c r="Z4456" s="14">
        <f>IF(W4456&gt;10,"NA",Y4456)</f>
        <v>0</v>
      </c>
    </row>
    <row r="4457" spans="1:26" ht="19" x14ac:dyDescent="0.25">
      <c r="A4457" s="23">
        <v>4456</v>
      </c>
      <c r="B4457" s="5" t="s">
        <v>0</v>
      </c>
      <c r="C4457" s="3" t="s">
        <v>46</v>
      </c>
      <c r="D4457" s="3" t="s">
        <v>46</v>
      </c>
      <c r="E4457" s="3" t="s">
        <v>47</v>
      </c>
      <c r="F4457" s="3" t="s">
        <v>21</v>
      </c>
      <c r="G4457" s="3">
        <v>33</v>
      </c>
      <c r="H4457" s="3" t="s">
        <v>17</v>
      </c>
      <c r="I4457" s="3" t="s">
        <v>13</v>
      </c>
      <c r="J4457" s="3">
        <v>73</v>
      </c>
      <c r="K4457" s="3">
        <v>180</v>
      </c>
      <c r="L4457" s="3">
        <v>150</v>
      </c>
      <c r="M4457" s="4">
        <f>PI()*(K4457/2)^2/1000+PI()*(L4457/2)^2/1000</f>
        <v>43.118359170519909</v>
      </c>
      <c r="N4457" s="33">
        <v>0</v>
      </c>
      <c r="O4457" s="3">
        <v>5</v>
      </c>
      <c r="P4457" s="6">
        <v>7.3179999999999996</v>
      </c>
      <c r="Q4457" s="6">
        <v>16.295999999999999</v>
      </c>
      <c r="R4457" s="6">
        <v>15.872999999999999</v>
      </c>
      <c r="S4457" s="6">
        <v>0</v>
      </c>
      <c r="T4457" s="6">
        <f>R4457-S4457</f>
        <v>15.872999999999999</v>
      </c>
      <c r="U4457" s="6">
        <v>15.872999999999999</v>
      </c>
      <c r="V4457" s="6">
        <f>U4457-S4457</f>
        <v>15.872999999999999</v>
      </c>
      <c r="W4457" s="6">
        <f>100 - (1 - (((U4457-T4457)/U4457)+(S4457/T4457)))*100</f>
        <v>0</v>
      </c>
      <c r="X4457" s="13">
        <v>15.872999999999999</v>
      </c>
      <c r="Y4457" s="13">
        <f>(X4457-U4457)/U4457*100</f>
        <v>0</v>
      </c>
      <c r="Z4457" s="14">
        <f>IF(W4457&gt;10,"NA",Y4457)</f>
        <v>0</v>
      </c>
    </row>
    <row r="4458" spans="1:26" ht="19" x14ac:dyDescent="0.25">
      <c r="A4458" s="23">
        <v>4457</v>
      </c>
      <c r="B4458" s="5" t="s">
        <v>0</v>
      </c>
      <c r="C4458" s="3" t="s">
        <v>46</v>
      </c>
      <c r="D4458" s="3" t="s">
        <v>46</v>
      </c>
      <c r="E4458" s="3" t="s">
        <v>47</v>
      </c>
      <c r="F4458" s="3" t="s">
        <v>21</v>
      </c>
      <c r="G4458" s="3">
        <v>33</v>
      </c>
      <c r="H4458" s="3" t="s">
        <v>17</v>
      </c>
      <c r="I4458" s="3" t="s">
        <v>13</v>
      </c>
      <c r="J4458" s="3">
        <v>73</v>
      </c>
      <c r="K4458" s="3">
        <v>180</v>
      </c>
      <c r="L4458" s="3">
        <v>150</v>
      </c>
      <c r="M4458" s="4">
        <f>PI()*(K4458/2)^2/1000+PI()*(L4458/2)^2/1000</f>
        <v>43.118359170519909</v>
      </c>
      <c r="N4458" s="33">
        <v>0</v>
      </c>
      <c r="O4458" s="3">
        <v>6</v>
      </c>
      <c r="P4458" s="6">
        <v>7.2649999999999997</v>
      </c>
      <c r="Q4458" s="6">
        <v>18.655999999999999</v>
      </c>
      <c r="R4458" s="6">
        <v>18.286000000000001</v>
      </c>
      <c r="S4458" s="6">
        <v>0</v>
      </c>
      <c r="T4458" s="6">
        <f>R4458-S4458</f>
        <v>18.286000000000001</v>
      </c>
      <c r="U4458" s="6">
        <v>18.286000000000001</v>
      </c>
      <c r="V4458" s="6">
        <f>U4458-S4458</f>
        <v>18.286000000000001</v>
      </c>
      <c r="W4458" s="6">
        <f>100 - (1 - (((U4458-T4458)/U4458)+(S4458/T4458)))*100</f>
        <v>0</v>
      </c>
      <c r="X4458" s="13">
        <v>18.36</v>
      </c>
      <c r="Y4458" s="13">
        <f>(X4458-U4458)/U4458*100</f>
        <v>0.40468117685660104</v>
      </c>
      <c r="Z4458" s="14">
        <f>IF(W4458&gt;10,"NA",Y4458)</f>
        <v>0.40468117685660104</v>
      </c>
    </row>
    <row r="4459" spans="1:26" ht="19" x14ac:dyDescent="0.25">
      <c r="A4459" s="23">
        <v>4458</v>
      </c>
      <c r="B4459" s="5" t="s">
        <v>0</v>
      </c>
      <c r="C4459" s="3" t="s">
        <v>46</v>
      </c>
      <c r="D4459" s="3" t="s">
        <v>46</v>
      </c>
      <c r="E4459" s="3" t="s">
        <v>47</v>
      </c>
      <c r="F4459" s="3" t="s">
        <v>21</v>
      </c>
      <c r="G4459" s="3">
        <v>33</v>
      </c>
      <c r="H4459" s="3" t="s">
        <v>17</v>
      </c>
      <c r="I4459" s="3" t="s">
        <v>13</v>
      </c>
      <c r="J4459" s="3">
        <v>73</v>
      </c>
      <c r="K4459" s="3">
        <v>180</v>
      </c>
      <c r="L4459" s="3">
        <v>150</v>
      </c>
      <c r="M4459" s="4">
        <f>PI()*(K4459/2)^2/1000+PI()*(L4459/2)^2/1000</f>
        <v>43.118359170519909</v>
      </c>
      <c r="N4459" s="33">
        <v>0</v>
      </c>
      <c r="O4459" s="3">
        <v>7</v>
      </c>
      <c r="P4459" s="6">
        <v>3.6739999999999999</v>
      </c>
      <c r="Q4459" s="6">
        <v>8.9949999999999992</v>
      </c>
      <c r="R4459" s="6">
        <v>8.7289999999999992</v>
      </c>
      <c r="S4459" s="6">
        <v>0</v>
      </c>
      <c r="T4459" s="6">
        <f>R4459-S4459</f>
        <v>8.7289999999999992</v>
      </c>
      <c r="U4459" s="6">
        <v>9.5069999999999997</v>
      </c>
      <c r="V4459" s="6">
        <f>U4459-S4459</f>
        <v>9.5069999999999997</v>
      </c>
      <c r="W4459" s="6">
        <f>100 - (1 - (((U4459-T4459)/U4459)+(S4459/T4459)))*100</f>
        <v>8.1834437782686535</v>
      </c>
      <c r="X4459" s="13">
        <v>9.5069999999999997</v>
      </c>
      <c r="Y4459" s="13">
        <f>(X4459-U4459)/U4459*100</f>
        <v>0</v>
      </c>
      <c r="Z4459" s="14">
        <f>IF(W4459&gt;10,"NA",Y4459)</f>
        <v>0</v>
      </c>
    </row>
    <row r="4460" spans="1:26" ht="19" x14ac:dyDescent="0.25">
      <c r="A4460" s="23">
        <v>4459</v>
      </c>
      <c r="B4460" s="5" t="s">
        <v>0</v>
      </c>
      <c r="C4460" s="3" t="s">
        <v>46</v>
      </c>
      <c r="D4460" s="3" t="s">
        <v>46</v>
      </c>
      <c r="E4460" s="3" t="s">
        <v>47</v>
      </c>
      <c r="F4460" s="3" t="s">
        <v>21</v>
      </c>
      <c r="G4460" s="3">
        <v>33</v>
      </c>
      <c r="H4460" s="3" t="s">
        <v>17</v>
      </c>
      <c r="I4460" s="3" t="s">
        <v>13</v>
      </c>
      <c r="J4460" s="3">
        <v>73</v>
      </c>
      <c r="K4460" s="3">
        <v>180</v>
      </c>
      <c r="L4460" s="3">
        <v>150</v>
      </c>
      <c r="M4460" s="4">
        <f>PI()*(K4460/2)^2/1000+PI()*(L4460/2)^2/1000</f>
        <v>43.118359170519909</v>
      </c>
      <c r="N4460" s="33">
        <v>0</v>
      </c>
      <c r="O4460" s="3">
        <v>8</v>
      </c>
      <c r="P4460" s="6">
        <v>8.0069999999999997</v>
      </c>
      <c r="Q4460" s="6">
        <v>19.803000000000001</v>
      </c>
      <c r="R4460" s="6">
        <v>19.439</v>
      </c>
      <c r="S4460" s="6">
        <v>0</v>
      </c>
      <c r="T4460" s="6">
        <f>R4460-S4460</f>
        <v>19.439</v>
      </c>
      <c r="U4460" s="6">
        <v>19.457999999999998</v>
      </c>
      <c r="V4460" s="6">
        <f>U4460-S4460</f>
        <v>19.457999999999998</v>
      </c>
      <c r="W4460" s="6">
        <f>100 - (1 - (((U4460-T4460)/U4460)+(S4460/T4460)))*100</f>
        <v>9.7646212354803197E-2</v>
      </c>
      <c r="X4460" s="13">
        <v>19.457999999999998</v>
      </c>
      <c r="Y4460" s="13">
        <f>(X4460-U4460)/U4460*100</f>
        <v>0</v>
      </c>
      <c r="Z4460" s="14">
        <f>IF(W4460&gt;10,"NA",Y4460)</f>
        <v>0</v>
      </c>
    </row>
    <row r="4461" spans="1:26" ht="19" x14ac:dyDescent="0.25">
      <c r="A4461" s="23">
        <v>4460</v>
      </c>
      <c r="B4461" s="5" t="s">
        <v>0</v>
      </c>
      <c r="C4461" s="3" t="s">
        <v>46</v>
      </c>
      <c r="D4461" s="3" t="s">
        <v>46</v>
      </c>
      <c r="E4461" s="3" t="s">
        <v>47</v>
      </c>
      <c r="F4461" s="3" t="s">
        <v>21</v>
      </c>
      <c r="G4461" s="3">
        <v>33</v>
      </c>
      <c r="H4461" s="3" t="s">
        <v>17</v>
      </c>
      <c r="I4461" s="3" t="s">
        <v>13</v>
      </c>
      <c r="J4461" s="3">
        <v>73</v>
      </c>
      <c r="K4461" s="3">
        <v>180</v>
      </c>
      <c r="L4461" s="3">
        <v>150</v>
      </c>
      <c r="M4461" s="4">
        <f>PI()*(K4461/2)^2/1000+PI()*(L4461/2)^2/1000</f>
        <v>43.118359170519909</v>
      </c>
      <c r="N4461" s="33">
        <v>0</v>
      </c>
      <c r="O4461" s="3">
        <v>9</v>
      </c>
      <c r="P4461" s="6">
        <v>5.4029999999999996</v>
      </c>
      <c r="Q4461" s="6">
        <v>14.920999999999999</v>
      </c>
      <c r="R4461" s="6">
        <v>14.547000000000001</v>
      </c>
      <c r="S4461" s="6">
        <v>0</v>
      </c>
      <c r="T4461" s="6">
        <f>R4461-S4461</f>
        <v>14.547000000000001</v>
      </c>
      <c r="U4461" s="6">
        <v>14.547000000000001</v>
      </c>
      <c r="V4461" s="6">
        <f>U4461-S4461</f>
        <v>14.547000000000001</v>
      </c>
      <c r="W4461" s="6">
        <f>100 - (1 - (((U4461-T4461)/U4461)+(S4461/T4461)))*100</f>
        <v>0</v>
      </c>
      <c r="X4461" s="13">
        <v>14.547000000000001</v>
      </c>
      <c r="Y4461" s="13">
        <f>(X4461-U4461)/U4461*100</f>
        <v>0</v>
      </c>
      <c r="Z4461" s="14">
        <f>IF(W4461&gt;10,"NA",Y4461)</f>
        <v>0</v>
      </c>
    </row>
    <row r="4462" spans="1:26" ht="19" x14ac:dyDescent="0.25">
      <c r="A4462" s="23">
        <v>4461</v>
      </c>
      <c r="B4462" s="5" t="s">
        <v>0</v>
      </c>
      <c r="C4462" s="3" t="s">
        <v>46</v>
      </c>
      <c r="D4462" s="3" t="s">
        <v>46</v>
      </c>
      <c r="E4462" s="3" t="s">
        <v>47</v>
      </c>
      <c r="F4462" s="3" t="s">
        <v>21</v>
      </c>
      <c r="G4462" s="3">
        <v>34</v>
      </c>
      <c r="H4462" s="3" t="s">
        <v>9</v>
      </c>
      <c r="I4462" s="3" t="s">
        <v>58</v>
      </c>
      <c r="J4462" s="3">
        <v>85</v>
      </c>
      <c r="K4462" s="3">
        <v>150</v>
      </c>
      <c r="L4462" s="3">
        <v>0</v>
      </c>
      <c r="M4462" s="4">
        <f>PI()*(K4462/2)^2/1000+PI()*(L4462/2)^2/1000</f>
        <v>17.671458676442587</v>
      </c>
      <c r="N4462" s="33">
        <v>0</v>
      </c>
      <c r="O4462" s="3">
        <v>1</v>
      </c>
      <c r="P4462" s="3">
        <v>4.3789999999999996</v>
      </c>
      <c r="Q4462" s="3">
        <v>7.71</v>
      </c>
      <c r="R4462" s="3">
        <v>7.71</v>
      </c>
      <c r="S4462" s="6">
        <v>0</v>
      </c>
      <c r="T4462" s="6">
        <f>R4462-S4462</f>
        <v>7.71</v>
      </c>
      <c r="U4462" s="3">
        <v>8.1999999999999993</v>
      </c>
      <c r="V4462" s="6">
        <f>U4462-S4462</f>
        <v>8.1999999999999993</v>
      </c>
      <c r="W4462" s="6">
        <f>100 - (1 - (((U4462-T4462)/U4462)+(S4462/T4462)))*100</f>
        <v>5.9756097560975547</v>
      </c>
      <c r="X4462" s="23">
        <v>8.4019999999999992</v>
      </c>
      <c r="Y4462" s="13">
        <f>(X4462-U4462)/U4462*100</f>
        <v>2.4634146341463414</v>
      </c>
      <c r="Z4462" s="14">
        <f>IF(W4462&gt;10,"NA",Y4462)</f>
        <v>2.4634146341463414</v>
      </c>
    </row>
    <row r="4463" spans="1:26" ht="19" x14ac:dyDescent="0.25">
      <c r="A4463" s="23">
        <v>4462</v>
      </c>
      <c r="B4463" s="5" t="s">
        <v>0</v>
      </c>
      <c r="C4463" s="3" t="s">
        <v>46</v>
      </c>
      <c r="D4463" s="3" t="s">
        <v>46</v>
      </c>
      <c r="E4463" s="3" t="s">
        <v>47</v>
      </c>
      <c r="F4463" s="3" t="s">
        <v>21</v>
      </c>
      <c r="G4463" s="3">
        <v>34</v>
      </c>
      <c r="H4463" s="3" t="s">
        <v>9</v>
      </c>
      <c r="I4463" s="3" t="s">
        <v>58</v>
      </c>
      <c r="J4463" s="3">
        <v>85</v>
      </c>
      <c r="K4463" s="3">
        <v>150</v>
      </c>
      <c r="L4463" s="3">
        <v>0</v>
      </c>
      <c r="M4463" s="4">
        <f>PI()*(K4463/2)^2/1000+PI()*(L4463/2)^2/1000</f>
        <v>17.671458676442587</v>
      </c>
      <c r="N4463" s="33">
        <v>0</v>
      </c>
      <c r="O4463" s="3">
        <v>2</v>
      </c>
      <c r="P4463" s="3">
        <v>2.5169999999999999</v>
      </c>
      <c r="Q4463" s="3">
        <v>4.01</v>
      </c>
      <c r="R4463" s="3">
        <v>4.01</v>
      </c>
      <c r="S4463" s="6">
        <v>0</v>
      </c>
      <c r="T4463" s="6">
        <f>R4463-S4463</f>
        <v>4.01</v>
      </c>
      <c r="U4463" s="3">
        <v>4.1130000000000004</v>
      </c>
      <c r="V4463" s="6">
        <f>U4463-S4463</f>
        <v>4.1130000000000004</v>
      </c>
      <c r="W4463" s="6">
        <f>100 - (1 - (((U4463-T4463)/U4463)+(S4463/T4463)))*100</f>
        <v>2.5042548018478215</v>
      </c>
      <c r="X4463" s="23">
        <v>4.335</v>
      </c>
      <c r="Y4463" s="13">
        <f>(X4463-U4463)/U4463*100</f>
        <v>5.3975200583515566</v>
      </c>
      <c r="Z4463" s="14">
        <f>IF(W4463&gt;10,"NA",Y4463)</f>
        <v>5.3975200583515566</v>
      </c>
    </row>
    <row r="4464" spans="1:26" ht="19" x14ac:dyDescent="0.25">
      <c r="A4464" s="23">
        <v>4463</v>
      </c>
      <c r="B4464" s="5" t="s">
        <v>0</v>
      </c>
      <c r="C4464" s="3" t="s">
        <v>46</v>
      </c>
      <c r="D4464" s="3" t="s">
        <v>46</v>
      </c>
      <c r="E4464" s="3" t="s">
        <v>47</v>
      </c>
      <c r="F4464" s="3" t="s">
        <v>21</v>
      </c>
      <c r="G4464" s="3">
        <v>34</v>
      </c>
      <c r="H4464" s="3" t="s">
        <v>9</v>
      </c>
      <c r="I4464" s="3" t="s">
        <v>58</v>
      </c>
      <c r="J4464" s="3">
        <v>85</v>
      </c>
      <c r="K4464" s="3">
        <v>150</v>
      </c>
      <c r="L4464" s="3">
        <v>0</v>
      </c>
      <c r="M4464" s="4">
        <f>PI()*(K4464/2)^2/1000+PI()*(L4464/2)^2/1000</f>
        <v>17.671458676442587</v>
      </c>
      <c r="N4464" s="33">
        <v>0</v>
      </c>
      <c r="O4464" s="3">
        <v>3</v>
      </c>
      <c r="P4464" s="3">
        <v>4.2809999999999997</v>
      </c>
      <c r="Q4464" s="3">
        <v>10.210000000000001</v>
      </c>
      <c r="R4464" s="3">
        <v>10.210000000000001</v>
      </c>
      <c r="S4464" s="6">
        <v>0</v>
      </c>
      <c r="T4464" s="6">
        <f>R4464-S4464</f>
        <v>10.210000000000001</v>
      </c>
      <c r="U4464" s="3">
        <v>10.210000000000001</v>
      </c>
      <c r="V4464" s="6">
        <f>U4464-S4464</f>
        <v>10.210000000000001</v>
      </c>
      <c r="W4464" s="6">
        <f>100 - (1 - (((U4464-T4464)/U4464)+(S4464/T4464)))*100</f>
        <v>0</v>
      </c>
      <c r="X4464" s="23">
        <v>10.587</v>
      </c>
      <c r="Y4464" s="13">
        <f>(X4464-U4464)/U4464*100</f>
        <v>3.6924583741429857</v>
      </c>
      <c r="Z4464" s="14">
        <f>IF(W4464&gt;10,"NA",Y4464)</f>
        <v>3.6924583741429857</v>
      </c>
    </row>
    <row r="4465" spans="1:26" ht="19" x14ac:dyDescent="0.25">
      <c r="A4465" s="23">
        <v>4464</v>
      </c>
      <c r="B4465" s="5" t="s">
        <v>0</v>
      </c>
      <c r="C4465" s="3" t="s">
        <v>46</v>
      </c>
      <c r="D4465" s="3" t="s">
        <v>46</v>
      </c>
      <c r="E4465" s="3" t="s">
        <v>47</v>
      </c>
      <c r="F4465" s="3" t="s">
        <v>21</v>
      </c>
      <c r="G4465" s="3">
        <v>34</v>
      </c>
      <c r="H4465" s="3" t="s">
        <v>9</v>
      </c>
      <c r="I4465" s="3" t="s">
        <v>58</v>
      </c>
      <c r="J4465" s="3">
        <v>85</v>
      </c>
      <c r="K4465" s="3">
        <v>150</v>
      </c>
      <c r="L4465" s="3">
        <v>0</v>
      </c>
      <c r="M4465" s="4">
        <f>PI()*(K4465/2)^2/1000+PI()*(L4465/2)^2/1000</f>
        <v>17.671458676442587</v>
      </c>
      <c r="N4465" s="33">
        <v>0</v>
      </c>
      <c r="O4465" s="3">
        <v>4</v>
      </c>
      <c r="P4465" s="3">
        <v>3.2650000000000001</v>
      </c>
      <c r="Q4465" s="3">
        <v>5.0709999999999997</v>
      </c>
      <c r="R4465" s="3">
        <v>4.9950000000000001</v>
      </c>
      <c r="S4465" s="6">
        <v>0</v>
      </c>
      <c r="T4465" s="6">
        <f>R4465-S4465</f>
        <v>4.9950000000000001</v>
      </c>
      <c r="U4465" s="3">
        <v>4.9950000000000001</v>
      </c>
      <c r="V4465" s="6">
        <f>U4465-S4465</f>
        <v>4.9950000000000001</v>
      </c>
      <c r="W4465" s="6">
        <f>100 - (1 - (((U4465-T4465)/U4465)+(S4465/T4465)))*100</f>
        <v>0</v>
      </c>
      <c r="X4465" s="23">
        <v>5.1120000000000001</v>
      </c>
      <c r="Y4465" s="13">
        <f>(X4465-U4465)/U4465*100</f>
        <v>2.342342342342342</v>
      </c>
      <c r="Z4465" s="14">
        <f>IF(W4465&gt;10,"NA",Y4465)</f>
        <v>2.342342342342342</v>
      </c>
    </row>
    <row r="4466" spans="1:26" ht="19" x14ac:dyDescent="0.25">
      <c r="A4466" s="23">
        <v>4465</v>
      </c>
      <c r="B4466" s="5" t="s">
        <v>0</v>
      </c>
      <c r="C4466" s="3" t="s">
        <v>46</v>
      </c>
      <c r="D4466" s="3" t="s">
        <v>46</v>
      </c>
      <c r="E4466" s="3" t="s">
        <v>47</v>
      </c>
      <c r="F4466" s="3" t="s">
        <v>21</v>
      </c>
      <c r="G4466" s="3">
        <v>34</v>
      </c>
      <c r="H4466" s="3" t="s">
        <v>9</v>
      </c>
      <c r="I4466" s="3" t="s">
        <v>58</v>
      </c>
      <c r="J4466" s="3">
        <v>85</v>
      </c>
      <c r="K4466" s="3">
        <v>150</v>
      </c>
      <c r="L4466" s="3">
        <v>0</v>
      </c>
      <c r="M4466" s="4">
        <f>PI()*(K4466/2)^2/1000+PI()*(L4466/2)^2/1000</f>
        <v>17.671458676442587</v>
      </c>
      <c r="N4466" s="33">
        <v>0</v>
      </c>
      <c r="O4466" s="3">
        <v>5</v>
      </c>
      <c r="P4466" s="3">
        <v>3.2930000000000001</v>
      </c>
      <c r="Q4466" s="3">
        <v>4.7309999999999999</v>
      </c>
      <c r="R4466" s="3">
        <v>4.6740000000000004</v>
      </c>
      <c r="S4466" s="6">
        <v>0</v>
      </c>
      <c r="T4466" s="6">
        <f>R4466-S4466</f>
        <v>4.6740000000000004</v>
      </c>
      <c r="U4466" s="3">
        <v>4.7089999999999996</v>
      </c>
      <c r="V4466" s="6">
        <f>U4466-S4466</f>
        <v>4.7089999999999996</v>
      </c>
      <c r="W4466" s="6">
        <f>100 - (1 - (((U4466-T4466)/U4466)+(S4466/T4466)))*100</f>
        <v>0.74325759184539208</v>
      </c>
      <c r="X4466" s="23">
        <v>4.8140000000000001</v>
      </c>
      <c r="Y4466" s="13">
        <f>(X4466-U4466)/U4466*100</f>
        <v>2.2297727755362167</v>
      </c>
      <c r="Z4466" s="14">
        <f>IF(W4466&gt;10,"NA",Y4466)</f>
        <v>2.2297727755362167</v>
      </c>
    </row>
    <row r="4467" spans="1:26" ht="19" x14ac:dyDescent="0.25">
      <c r="A4467" s="23">
        <v>4466</v>
      </c>
      <c r="B4467" s="5" t="s">
        <v>0</v>
      </c>
      <c r="C4467" s="3" t="s">
        <v>46</v>
      </c>
      <c r="D4467" s="3" t="s">
        <v>46</v>
      </c>
      <c r="E4467" s="3" t="s">
        <v>47</v>
      </c>
      <c r="F4467" s="3" t="s">
        <v>21</v>
      </c>
      <c r="G4467" s="3">
        <v>34</v>
      </c>
      <c r="H4467" s="3" t="s">
        <v>9</v>
      </c>
      <c r="I4467" s="3" t="s">
        <v>58</v>
      </c>
      <c r="J4467" s="3">
        <v>85</v>
      </c>
      <c r="K4467" s="3">
        <v>150</v>
      </c>
      <c r="L4467" s="3">
        <v>0</v>
      </c>
      <c r="M4467" s="4">
        <f>PI()*(K4467/2)^2/1000+PI()*(L4467/2)^2/1000</f>
        <v>17.671458676442587</v>
      </c>
      <c r="N4467" s="33">
        <v>0</v>
      </c>
      <c r="O4467" s="3">
        <v>6</v>
      </c>
      <c r="P4467" s="3">
        <v>2.552</v>
      </c>
      <c r="Q4467" s="3">
        <v>3.2370000000000001</v>
      </c>
      <c r="R4467" s="3">
        <v>3.1680000000000001</v>
      </c>
      <c r="S4467" s="6">
        <v>0</v>
      </c>
      <c r="T4467" s="6">
        <f>R4467-S4467</f>
        <v>3.1680000000000001</v>
      </c>
      <c r="U4467" s="3">
        <v>3.5169999999999999</v>
      </c>
      <c r="V4467" s="6">
        <f>U4467-S4467</f>
        <v>3.5169999999999999</v>
      </c>
      <c r="W4467" s="6">
        <f>100 - (1 - (((U4467-T4467)/U4467)+(S4467/T4467)))*100</f>
        <v>9.9232300255899872</v>
      </c>
      <c r="X4467" s="23">
        <v>3.6970000000000001</v>
      </c>
      <c r="Y4467" s="13">
        <f>(X4467-U4467)/U4467*100</f>
        <v>5.1179982940005733</v>
      </c>
      <c r="Z4467" s="14">
        <f>IF(W4467&gt;10,"NA",Y4467)</f>
        <v>5.1179982940005733</v>
      </c>
    </row>
    <row r="4468" spans="1:26" ht="19" x14ac:dyDescent="0.25">
      <c r="A4468" s="23">
        <v>4467</v>
      </c>
      <c r="B4468" s="5" t="s">
        <v>0</v>
      </c>
      <c r="C4468" s="3" t="s">
        <v>46</v>
      </c>
      <c r="D4468" s="3" t="s">
        <v>46</v>
      </c>
      <c r="E4468" s="3" t="s">
        <v>47</v>
      </c>
      <c r="F4468" s="3" t="s">
        <v>21</v>
      </c>
      <c r="G4468" s="3">
        <v>34</v>
      </c>
      <c r="H4468" s="3" t="s">
        <v>9</v>
      </c>
      <c r="I4468" s="3" t="s">
        <v>58</v>
      </c>
      <c r="J4468" s="3">
        <v>85</v>
      </c>
      <c r="K4468" s="3">
        <v>150</v>
      </c>
      <c r="L4468" s="3">
        <v>0</v>
      </c>
      <c r="M4468" s="4">
        <f>PI()*(K4468/2)^2/1000+PI()*(L4468/2)^2/1000</f>
        <v>17.671458676442587</v>
      </c>
      <c r="N4468" s="33">
        <v>0</v>
      </c>
      <c r="O4468" s="3">
        <v>7</v>
      </c>
      <c r="P4468" s="3">
        <v>4.76</v>
      </c>
      <c r="Q4468" s="3">
        <v>12.035</v>
      </c>
      <c r="R4468" s="3">
        <v>12.035</v>
      </c>
      <c r="S4468" s="6">
        <v>0</v>
      </c>
      <c r="T4468" s="6">
        <f>R4468-S4468</f>
        <v>12.035</v>
      </c>
      <c r="U4468" s="3">
        <v>12.035</v>
      </c>
      <c r="V4468" s="6">
        <f>U4468-S4468</f>
        <v>12.035</v>
      </c>
      <c r="W4468" s="6">
        <f>100 - (1 - (((U4468-T4468)/U4468)+(S4468/T4468)))*100</f>
        <v>0</v>
      </c>
      <c r="X4468" s="23">
        <v>12.452999999999999</v>
      </c>
      <c r="Y4468" s="13">
        <f>(X4468-U4468)/U4468*100</f>
        <v>3.47320315745741</v>
      </c>
      <c r="Z4468" s="14">
        <f>IF(W4468&gt;10,"NA",Y4468)</f>
        <v>3.47320315745741</v>
      </c>
    </row>
    <row r="4469" spans="1:26" ht="19" x14ac:dyDescent="0.25">
      <c r="A4469" s="23">
        <v>4468</v>
      </c>
      <c r="B4469" s="5" t="s">
        <v>0</v>
      </c>
      <c r="C4469" s="3" t="s">
        <v>46</v>
      </c>
      <c r="D4469" s="3" t="s">
        <v>46</v>
      </c>
      <c r="E4469" s="3" t="s">
        <v>47</v>
      </c>
      <c r="F4469" s="3" t="s">
        <v>21</v>
      </c>
      <c r="G4469" s="3">
        <v>34</v>
      </c>
      <c r="H4469" s="3" t="s">
        <v>9</v>
      </c>
      <c r="I4469" s="3" t="s">
        <v>58</v>
      </c>
      <c r="J4469" s="3">
        <v>85</v>
      </c>
      <c r="K4469" s="3">
        <v>150</v>
      </c>
      <c r="L4469" s="3">
        <v>0</v>
      </c>
      <c r="M4469" s="4">
        <f>PI()*(K4469/2)^2/1000+PI()*(L4469/2)^2/1000</f>
        <v>17.671458676442587</v>
      </c>
      <c r="N4469" s="33">
        <v>0</v>
      </c>
      <c r="O4469" s="3">
        <v>8</v>
      </c>
      <c r="P4469" s="3">
        <v>5.0389999999999997</v>
      </c>
      <c r="Q4469" s="3">
        <v>13.39</v>
      </c>
      <c r="R4469" s="3">
        <v>13.39</v>
      </c>
      <c r="S4469" s="6">
        <v>0</v>
      </c>
      <c r="T4469" s="6">
        <f>R4469-S4469</f>
        <v>13.39</v>
      </c>
      <c r="U4469" s="3">
        <v>13.39</v>
      </c>
      <c r="V4469" s="6">
        <f>U4469-S4469</f>
        <v>13.39</v>
      </c>
      <c r="W4469" s="6">
        <f>100 - (1 - (((U4469-T4469)/U4469)+(S4469/T4469)))*100</f>
        <v>0</v>
      </c>
      <c r="X4469" s="23">
        <v>14.089</v>
      </c>
      <c r="Y4469" s="13">
        <f>(X4469-U4469)/U4469*100</f>
        <v>5.2203136669156072</v>
      </c>
      <c r="Z4469" s="14">
        <f>IF(W4469&gt;10,"NA",Y4469)</f>
        <v>5.2203136669156072</v>
      </c>
    </row>
    <row r="4470" spans="1:26" ht="19" x14ac:dyDescent="0.25">
      <c r="A4470" s="23">
        <v>4469</v>
      </c>
      <c r="B4470" s="5" t="s">
        <v>0</v>
      </c>
      <c r="C4470" s="3" t="s">
        <v>46</v>
      </c>
      <c r="D4470" s="3" t="s">
        <v>46</v>
      </c>
      <c r="E4470" s="3" t="s">
        <v>47</v>
      </c>
      <c r="F4470" s="3" t="s">
        <v>21</v>
      </c>
      <c r="G4470" s="3">
        <v>34</v>
      </c>
      <c r="H4470" s="3" t="s">
        <v>9</v>
      </c>
      <c r="I4470" s="3" t="s">
        <v>58</v>
      </c>
      <c r="J4470" s="3">
        <v>85</v>
      </c>
      <c r="K4470" s="3">
        <v>150</v>
      </c>
      <c r="L4470" s="3">
        <v>0</v>
      </c>
      <c r="M4470" s="4">
        <f>PI()*(K4470/2)^2/1000+PI()*(L4470/2)^2/1000</f>
        <v>17.671458676442587</v>
      </c>
      <c r="N4470" s="33">
        <v>0</v>
      </c>
      <c r="O4470" s="3">
        <v>9</v>
      </c>
      <c r="P4470" s="3">
        <v>5.0069999999999997</v>
      </c>
      <c r="Q4470" s="3">
        <v>16.305</v>
      </c>
      <c r="R4470" s="3">
        <v>16.305</v>
      </c>
      <c r="S4470" s="6">
        <v>0</v>
      </c>
      <c r="T4470" s="6">
        <f>R4470-S4470</f>
        <v>16.305</v>
      </c>
      <c r="U4470" s="3">
        <v>16.305</v>
      </c>
      <c r="V4470" s="6">
        <f>U4470-S4470</f>
        <v>16.305</v>
      </c>
      <c r="W4470" s="6">
        <f>100 - (1 - (((U4470-T4470)/U4470)+(S4470/T4470)))*100</f>
        <v>0</v>
      </c>
      <c r="X4470" s="23">
        <v>16.908000000000001</v>
      </c>
      <c r="Y4470" s="13">
        <f>(X4470-U4470)/U4470*100</f>
        <v>3.6982520699172126</v>
      </c>
      <c r="Z4470" s="14">
        <f>IF(W4470&gt;10,"NA",Y4470)</f>
        <v>3.6982520699172126</v>
      </c>
    </row>
    <row r="4471" spans="1:26" ht="19" x14ac:dyDescent="0.25">
      <c r="A4471" s="23">
        <v>4470</v>
      </c>
      <c r="B4471" s="5" t="s">
        <v>0</v>
      </c>
      <c r="C4471" s="3" t="s">
        <v>46</v>
      </c>
      <c r="D4471" s="3" t="s">
        <v>46</v>
      </c>
      <c r="E4471" s="3" t="s">
        <v>47</v>
      </c>
      <c r="F4471" s="3" t="s">
        <v>21</v>
      </c>
      <c r="G4471" s="3">
        <v>34</v>
      </c>
      <c r="H4471" s="3" t="s">
        <v>9</v>
      </c>
      <c r="I4471" s="3" t="s">
        <v>58</v>
      </c>
      <c r="J4471" s="3">
        <v>85</v>
      </c>
      <c r="K4471" s="3">
        <v>150</v>
      </c>
      <c r="L4471" s="3">
        <v>0</v>
      </c>
      <c r="M4471" s="4">
        <f>PI()*(K4471/2)^2/1000+PI()*(L4471/2)^2/1000</f>
        <v>17.671458676442587</v>
      </c>
      <c r="N4471" s="33">
        <v>0</v>
      </c>
      <c r="O4471" s="3">
        <v>10</v>
      </c>
      <c r="P4471" s="3">
        <v>4.55</v>
      </c>
      <c r="Q4471" s="3">
        <v>12.555999999999999</v>
      </c>
      <c r="R4471" s="3">
        <v>12.555999999999999</v>
      </c>
      <c r="S4471" s="6">
        <v>0</v>
      </c>
      <c r="T4471" s="6">
        <f>R4471-S4471</f>
        <v>12.555999999999999</v>
      </c>
      <c r="U4471" s="3">
        <v>12.928000000000001</v>
      </c>
      <c r="V4471" s="6">
        <f>U4471-S4471</f>
        <v>12.928000000000001</v>
      </c>
      <c r="W4471" s="6">
        <f>100 - (1 - (((U4471-T4471)/U4471)+(S4471/T4471)))*100</f>
        <v>2.8774752475247567</v>
      </c>
      <c r="X4471" s="23">
        <v>13.042999999999999</v>
      </c>
      <c r="Y4471" s="13">
        <f>(X4471-U4471)/U4471*100</f>
        <v>0.88954207920790862</v>
      </c>
      <c r="Z4471" s="14">
        <f>IF(W4471&gt;10,"NA",Y4471)</f>
        <v>0.88954207920790862</v>
      </c>
    </row>
    <row r="4472" spans="1:26" ht="19" x14ac:dyDescent="0.25">
      <c r="A4472" s="23">
        <v>4471</v>
      </c>
      <c r="B4472" s="5" t="s">
        <v>0</v>
      </c>
      <c r="C4472" s="3" t="s">
        <v>46</v>
      </c>
      <c r="D4472" s="3" t="s">
        <v>46</v>
      </c>
      <c r="E4472" s="3" t="s">
        <v>47</v>
      </c>
      <c r="F4472" s="3" t="s">
        <v>21</v>
      </c>
      <c r="G4472" s="3">
        <v>34</v>
      </c>
      <c r="H4472" s="3" t="s">
        <v>9</v>
      </c>
      <c r="I4472" s="3" t="s">
        <v>58</v>
      </c>
      <c r="J4472" s="3">
        <v>85</v>
      </c>
      <c r="K4472" s="3">
        <v>150</v>
      </c>
      <c r="L4472" s="3">
        <v>0</v>
      </c>
      <c r="M4472" s="4">
        <f>PI()*(K4472/2)^2/1000+PI()*(L4472/2)^2/1000</f>
        <v>17.671458676442587</v>
      </c>
      <c r="N4472" s="33">
        <v>0</v>
      </c>
      <c r="O4472" s="3">
        <v>11</v>
      </c>
      <c r="P4472" s="3">
        <v>2.5449999999999999</v>
      </c>
      <c r="Q4472" s="3">
        <v>4.0839999999999996</v>
      </c>
      <c r="R4472" s="3">
        <v>3.9769999999999999</v>
      </c>
      <c r="S4472" s="6">
        <v>0</v>
      </c>
      <c r="T4472" s="6">
        <f>R4472-S4472</f>
        <v>3.9769999999999999</v>
      </c>
      <c r="U4472" s="3">
        <v>3.9769999999999999</v>
      </c>
      <c r="V4472" s="6">
        <f>U4472-S4472</f>
        <v>3.9769999999999999</v>
      </c>
      <c r="W4472" s="6">
        <f>100 - (1 - (((U4472-T4472)/U4472)+(S4472/T4472)))*100</f>
        <v>0</v>
      </c>
      <c r="X4472" s="23">
        <v>4.1310000000000002</v>
      </c>
      <c r="Y4472" s="13">
        <f>(X4472-U4472)/U4472*100</f>
        <v>3.8722655267789881</v>
      </c>
      <c r="Z4472" s="14">
        <f>IF(W4472&gt;10,"NA",Y4472)</f>
        <v>3.8722655267789881</v>
      </c>
    </row>
    <row r="4473" spans="1:26" ht="19" x14ac:dyDescent="0.25">
      <c r="A4473" s="23">
        <v>4472</v>
      </c>
      <c r="B4473" s="5" t="s">
        <v>0</v>
      </c>
      <c r="C4473" s="3" t="s">
        <v>46</v>
      </c>
      <c r="D4473" s="3" t="s">
        <v>46</v>
      </c>
      <c r="E4473" s="3" t="s">
        <v>47</v>
      </c>
      <c r="F4473" s="3" t="s">
        <v>21</v>
      </c>
      <c r="G4473" s="3">
        <v>34</v>
      </c>
      <c r="H4473" s="3" t="s">
        <v>9</v>
      </c>
      <c r="I4473" s="3" t="s">
        <v>58</v>
      </c>
      <c r="J4473" s="3">
        <v>85</v>
      </c>
      <c r="K4473" s="3">
        <v>150</v>
      </c>
      <c r="L4473" s="3">
        <v>0</v>
      </c>
      <c r="M4473" s="4">
        <f>PI()*(K4473/2)^2/1000+PI()*(L4473/2)^2/1000</f>
        <v>17.671458676442587</v>
      </c>
      <c r="N4473" s="33">
        <v>0</v>
      </c>
      <c r="O4473" s="3">
        <v>12</v>
      </c>
      <c r="P4473" s="3">
        <v>4.0960000000000001</v>
      </c>
      <c r="Q4473" s="3">
        <v>14.125999999999999</v>
      </c>
      <c r="R4473" s="3">
        <v>14.125999999999999</v>
      </c>
      <c r="S4473" s="6">
        <v>0</v>
      </c>
      <c r="T4473" s="6">
        <f>R4473-S4473</f>
        <v>14.125999999999999</v>
      </c>
      <c r="U4473" s="3">
        <v>14.227</v>
      </c>
      <c r="V4473" s="6">
        <f>U4473-S4473</f>
        <v>14.227</v>
      </c>
      <c r="W4473" s="6">
        <f>100 - (1 - (((U4473-T4473)/U4473)+(S4473/T4473)))*100</f>
        <v>0.70991776200183665</v>
      </c>
      <c r="X4473" s="23">
        <v>14.644</v>
      </c>
      <c r="Y4473" s="13">
        <f>(X4473-U4473)/U4473*100</f>
        <v>2.9310466015322967</v>
      </c>
      <c r="Z4473" s="14">
        <f>IF(W4473&gt;10,"NA",Y4473)</f>
        <v>2.9310466015322967</v>
      </c>
    </row>
    <row r="4474" spans="1:26" ht="19" x14ac:dyDescent="0.25">
      <c r="A4474" s="23">
        <v>4473</v>
      </c>
      <c r="B4474" s="5" t="s">
        <v>0</v>
      </c>
      <c r="C4474" s="3" t="s">
        <v>46</v>
      </c>
      <c r="D4474" s="3" t="s">
        <v>46</v>
      </c>
      <c r="E4474" s="3" t="s">
        <v>47</v>
      </c>
      <c r="F4474" s="3" t="s">
        <v>21</v>
      </c>
      <c r="G4474" s="3">
        <v>34</v>
      </c>
      <c r="H4474" s="3" t="s">
        <v>17</v>
      </c>
      <c r="I4474" s="3" t="s">
        <v>58</v>
      </c>
      <c r="J4474" s="3">
        <v>85</v>
      </c>
      <c r="K4474" s="3">
        <v>150</v>
      </c>
      <c r="L4474" s="3">
        <v>0</v>
      </c>
      <c r="M4474" s="4">
        <f>PI()*(K4474/2)^2/1000+PI()*(L4474/2)^2/1000</f>
        <v>17.671458676442587</v>
      </c>
      <c r="N4474" s="33">
        <v>0</v>
      </c>
      <c r="O4474" s="3">
        <v>1</v>
      </c>
      <c r="P4474" s="3">
        <v>2.681</v>
      </c>
      <c r="Q4474" s="3">
        <v>3.0760000000000001</v>
      </c>
      <c r="R4474" s="3">
        <v>3.0760000000000001</v>
      </c>
      <c r="S4474" s="6">
        <v>0</v>
      </c>
      <c r="T4474" s="6">
        <f>R4474-S4474</f>
        <v>3.0760000000000001</v>
      </c>
      <c r="U4474" s="3">
        <v>3.2829999999999999</v>
      </c>
      <c r="V4474" s="6">
        <f>U4474-S4474</f>
        <v>3.2829999999999999</v>
      </c>
      <c r="W4474" s="6">
        <f>100 - (1 - (((U4474-T4474)/U4474)+(S4474/T4474)))*100</f>
        <v>6.3052086506244223</v>
      </c>
      <c r="X4474" s="23">
        <v>3.476</v>
      </c>
      <c r="Y4474" s="13">
        <f>(X4474-U4474)/U4474*100</f>
        <v>5.8787694182150494</v>
      </c>
      <c r="Z4474" s="14">
        <f>IF(W4474&gt;10,"NA",Y4474)</f>
        <v>5.8787694182150494</v>
      </c>
    </row>
    <row r="4475" spans="1:26" ht="19" x14ac:dyDescent="0.25">
      <c r="A4475" s="23">
        <v>4474</v>
      </c>
      <c r="B4475" s="5" t="s">
        <v>0</v>
      </c>
      <c r="C4475" s="3" t="s">
        <v>46</v>
      </c>
      <c r="D4475" s="3" t="s">
        <v>46</v>
      </c>
      <c r="E4475" s="3" t="s">
        <v>47</v>
      </c>
      <c r="F4475" s="3" t="s">
        <v>21</v>
      </c>
      <c r="G4475" s="3">
        <v>34</v>
      </c>
      <c r="H4475" s="3" t="s">
        <v>17</v>
      </c>
      <c r="I4475" s="3" t="s">
        <v>58</v>
      </c>
      <c r="J4475" s="3">
        <v>85</v>
      </c>
      <c r="K4475" s="3">
        <v>150</v>
      </c>
      <c r="L4475" s="3">
        <v>0</v>
      </c>
      <c r="M4475" s="4">
        <f>PI()*(K4475/2)^2/1000+PI()*(L4475/2)^2/1000</f>
        <v>17.671458676442587</v>
      </c>
      <c r="N4475" s="33">
        <v>0</v>
      </c>
      <c r="O4475" s="3">
        <v>2</v>
      </c>
      <c r="P4475" s="3">
        <v>2.048</v>
      </c>
      <c r="Q4475" s="3">
        <v>2.4889999999999999</v>
      </c>
      <c r="R4475" s="3">
        <v>2.4889999999999999</v>
      </c>
      <c r="S4475" s="6">
        <v>0</v>
      </c>
      <c r="T4475" s="6">
        <f>R4475-S4475</f>
        <v>2.4889999999999999</v>
      </c>
      <c r="U4475" s="3">
        <v>2.4889999999999999</v>
      </c>
      <c r="V4475" s="6">
        <f>U4475-S4475</f>
        <v>2.4889999999999999</v>
      </c>
      <c r="W4475" s="6">
        <f>100 - (1 - (((U4475-T4475)/U4475)+(S4475/T4475)))*100</f>
        <v>0</v>
      </c>
      <c r="X4475" s="23">
        <v>2.6880000000000002</v>
      </c>
      <c r="Y4475" s="13">
        <f>(X4475-U4475)/U4475*100</f>
        <v>7.995178786661322</v>
      </c>
      <c r="Z4475" s="14">
        <f>IF(W4475&gt;10,"NA",Y4475)</f>
        <v>7.995178786661322</v>
      </c>
    </row>
    <row r="4476" spans="1:26" ht="19" x14ac:dyDescent="0.25">
      <c r="A4476" s="23">
        <v>4475</v>
      </c>
      <c r="B4476" s="5" t="s">
        <v>0</v>
      </c>
      <c r="C4476" s="3" t="s">
        <v>46</v>
      </c>
      <c r="D4476" s="3" t="s">
        <v>46</v>
      </c>
      <c r="E4476" s="3" t="s">
        <v>47</v>
      </c>
      <c r="F4476" s="3" t="s">
        <v>21</v>
      </c>
      <c r="G4476" s="3">
        <v>34</v>
      </c>
      <c r="H4476" s="3" t="s">
        <v>17</v>
      </c>
      <c r="I4476" s="3" t="s">
        <v>58</v>
      </c>
      <c r="J4476" s="3">
        <v>85</v>
      </c>
      <c r="K4476" s="3">
        <v>150</v>
      </c>
      <c r="L4476" s="3">
        <v>0</v>
      </c>
      <c r="M4476" s="4">
        <f>PI()*(K4476/2)^2/1000+PI()*(L4476/2)^2/1000</f>
        <v>17.671458676442587</v>
      </c>
      <c r="N4476" s="33">
        <v>0</v>
      </c>
      <c r="O4476" s="3">
        <v>3</v>
      </c>
      <c r="P4476" s="3">
        <v>2.54</v>
      </c>
      <c r="Q4476" s="3">
        <v>2.1539999999999999</v>
      </c>
      <c r="R4476" s="3">
        <v>2.077</v>
      </c>
      <c r="S4476" s="6">
        <v>0</v>
      </c>
      <c r="T4476" s="6">
        <f>R4476-S4476</f>
        <v>2.077</v>
      </c>
      <c r="U4476" s="3">
        <v>2.8959999999999999</v>
      </c>
      <c r="V4476" s="6">
        <f>U4476-S4476</f>
        <v>2.8959999999999999</v>
      </c>
      <c r="W4476" s="6">
        <f>100 - (1 - (((U4476-T4476)/U4476)+(S4476/T4476)))*100</f>
        <v>28.280386740331494</v>
      </c>
      <c r="X4476" s="23">
        <v>2.9380000000000002</v>
      </c>
      <c r="Y4476" s="13">
        <f>(X4476-U4476)/U4476*100</f>
        <v>1.4502762430939315</v>
      </c>
      <c r="Z4476" s="14" t="str">
        <f>IF(W4476&gt;10,"NA",Y4476)</f>
        <v>NA</v>
      </c>
    </row>
    <row r="4477" spans="1:26" ht="19" x14ac:dyDescent="0.25">
      <c r="A4477" s="23">
        <v>4476</v>
      </c>
      <c r="B4477" s="5" t="s">
        <v>0</v>
      </c>
      <c r="C4477" s="3" t="s">
        <v>46</v>
      </c>
      <c r="D4477" s="3" t="s">
        <v>46</v>
      </c>
      <c r="E4477" s="3" t="s">
        <v>47</v>
      </c>
      <c r="F4477" s="3" t="s">
        <v>21</v>
      </c>
      <c r="G4477" s="3">
        <v>34</v>
      </c>
      <c r="H4477" s="3" t="s">
        <v>17</v>
      </c>
      <c r="I4477" s="3" t="s">
        <v>58</v>
      </c>
      <c r="J4477" s="3">
        <v>85</v>
      </c>
      <c r="K4477" s="3">
        <v>150</v>
      </c>
      <c r="L4477" s="3">
        <v>0</v>
      </c>
      <c r="M4477" s="4">
        <f>PI()*(K4477/2)^2/1000+PI()*(L4477/2)^2/1000</f>
        <v>17.671458676442587</v>
      </c>
      <c r="N4477" s="33">
        <v>0</v>
      </c>
      <c r="O4477" s="3">
        <v>4</v>
      </c>
      <c r="P4477" s="3">
        <v>3.0720000000000001</v>
      </c>
      <c r="Q4477" s="3">
        <v>6.1749999999999998</v>
      </c>
      <c r="R4477" s="3">
        <v>6.1749999999999998</v>
      </c>
      <c r="S4477" s="6">
        <v>0</v>
      </c>
      <c r="T4477" s="6">
        <f>R4477-S4477</f>
        <v>6.1749999999999998</v>
      </c>
      <c r="U4477" s="3">
        <v>6.1749999999999998</v>
      </c>
      <c r="V4477" s="6">
        <f>U4477-S4477</f>
        <v>6.1749999999999998</v>
      </c>
      <c r="W4477" s="6">
        <f>100 - (1 - (((U4477-T4477)/U4477)+(S4477/T4477)))*100</f>
        <v>0</v>
      </c>
      <c r="X4477" s="23">
        <v>6.6559999999999997</v>
      </c>
      <c r="Y4477" s="13">
        <f>(X4477-U4477)/U4477*100</f>
        <v>7.7894736842105239</v>
      </c>
      <c r="Z4477" s="14">
        <f>IF(W4477&gt;10,"NA",Y4477)</f>
        <v>7.7894736842105239</v>
      </c>
    </row>
    <row r="4478" spans="1:26" ht="19" x14ac:dyDescent="0.25">
      <c r="A4478" s="23">
        <v>4477</v>
      </c>
      <c r="B4478" s="5" t="s">
        <v>0</v>
      </c>
      <c r="C4478" s="3" t="s">
        <v>46</v>
      </c>
      <c r="D4478" s="3" t="s">
        <v>46</v>
      </c>
      <c r="E4478" s="3" t="s">
        <v>47</v>
      </c>
      <c r="F4478" s="3" t="s">
        <v>21</v>
      </c>
      <c r="G4478" s="3">
        <v>34</v>
      </c>
      <c r="H4478" s="3" t="s">
        <v>17</v>
      </c>
      <c r="I4478" s="3" t="s">
        <v>58</v>
      </c>
      <c r="J4478" s="3">
        <v>85</v>
      </c>
      <c r="K4478" s="3">
        <v>150</v>
      </c>
      <c r="L4478" s="3">
        <v>0</v>
      </c>
      <c r="M4478" s="4">
        <f>PI()*(K4478/2)^2/1000+PI()*(L4478/2)^2/1000</f>
        <v>17.671458676442587</v>
      </c>
      <c r="N4478" s="33">
        <v>0</v>
      </c>
      <c r="O4478" s="3">
        <v>5</v>
      </c>
      <c r="P4478" s="3">
        <v>3.17</v>
      </c>
      <c r="Q4478" s="3">
        <v>5.1639999999999997</v>
      </c>
      <c r="R4478" s="3">
        <v>5.1630000000000003</v>
      </c>
      <c r="S4478" s="6">
        <v>0</v>
      </c>
      <c r="T4478" s="6">
        <f>R4478-S4478</f>
        <v>5.1630000000000003</v>
      </c>
      <c r="U4478" s="3">
        <v>5.1970000000000001</v>
      </c>
      <c r="V4478" s="6">
        <f>U4478-S4478</f>
        <v>5.1970000000000001</v>
      </c>
      <c r="W4478" s="6">
        <f>100 - (1 - (((U4478-T4478)/U4478)+(S4478/T4478)))*100</f>
        <v>0.65422359053299317</v>
      </c>
      <c r="X4478" s="23">
        <v>5.7629999999999999</v>
      </c>
      <c r="Y4478" s="13">
        <f>(X4478-U4478)/U4478*100</f>
        <v>10.890898595343463</v>
      </c>
      <c r="Z4478" s="14">
        <f>IF(W4478&gt;10,"NA",Y4478)</f>
        <v>10.890898595343463</v>
      </c>
    </row>
    <row r="4479" spans="1:26" ht="19" x14ac:dyDescent="0.25">
      <c r="A4479" s="23">
        <v>4478</v>
      </c>
      <c r="B4479" s="5" t="s">
        <v>0</v>
      </c>
      <c r="C4479" s="3" t="s">
        <v>46</v>
      </c>
      <c r="D4479" s="3" t="s">
        <v>46</v>
      </c>
      <c r="E4479" s="3" t="s">
        <v>47</v>
      </c>
      <c r="F4479" s="3" t="s">
        <v>21</v>
      </c>
      <c r="G4479" s="3">
        <v>34</v>
      </c>
      <c r="H4479" s="3" t="s">
        <v>17</v>
      </c>
      <c r="I4479" s="3" t="s">
        <v>58</v>
      </c>
      <c r="J4479" s="3">
        <v>85</v>
      </c>
      <c r="K4479" s="3">
        <v>150</v>
      </c>
      <c r="L4479" s="3">
        <v>0</v>
      </c>
      <c r="M4479" s="4">
        <f>PI()*(K4479/2)^2/1000+PI()*(L4479/2)^2/1000</f>
        <v>17.671458676442587</v>
      </c>
      <c r="N4479" s="33">
        <v>0</v>
      </c>
      <c r="O4479" s="3">
        <v>6</v>
      </c>
      <c r="P4479" s="3">
        <v>1.833</v>
      </c>
      <c r="Q4479" s="3">
        <v>2.6379999999999999</v>
      </c>
      <c r="R4479" s="3">
        <v>2.6389999999999998</v>
      </c>
      <c r="S4479" s="6">
        <v>0</v>
      </c>
      <c r="T4479" s="6">
        <f>R4479-S4479</f>
        <v>2.6389999999999998</v>
      </c>
      <c r="U4479" s="3">
        <v>2.6389999999999998</v>
      </c>
      <c r="V4479" s="6">
        <f>U4479-S4479</f>
        <v>2.6389999999999998</v>
      </c>
      <c r="W4479" s="6">
        <f>100 - (1 - (((U4479-T4479)/U4479)+(S4479/T4479)))*100</f>
        <v>0</v>
      </c>
      <c r="X4479" s="23">
        <v>2.9489999999999998</v>
      </c>
      <c r="Y4479" s="13">
        <f>(X4479-U4479)/U4479*100</f>
        <v>11.746873815839336</v>
      </c>
      <c r="Z4479" s="14">
        <f>IF(W4479&gt;10,"NA",Y4479)</f>
        <v>11.746873815839336</v>
      </c>
    </row>
    <row r="4480" spans="1:26" ht="19" x14ac:dyDescent="0.25">
      <c r="A4480" s="23">
        <v>4479</v>
      </c>
      <c r="B4480" s="5" t="s">
        <v>0</v>
      </c>
      <c r="C4480" s="3" t="s">
        <v>46</v>
      </c>
      <c r="D4480" s="3" t="s">
        <v>46</v>
      </c>
      <c r="E4480" s="3" t="s">
        <v>47</v>
      </c>
      <c r="F4480" s="3" t="s">
        <v>21</v>
      </c>
      <c r="G4480" s="3">
        <v>34</v>
      </c>
      <c r="H4480" s="3" t="s">
        <v>17</v>
      </c>
      <c r="I4480" s="3" t="s">
        <v>58</v>
      </c>
      <c r="J4480" s="3">
        <v>85</v>
      </c>
      <c r="K4480" s="3">
        <v>150</v>
      </c>
      <c r="L4480" s="3">
        <v>0</v>
      </c>
      <c r="M4480" s="4">
        <f>PI()*(K4480/2)^2/1000+PI()*(L4480/2)^2/1000</f>
        <v>17.671458676442587</v>
      </c>
      <c r="N4480" s="33">
        <v>0</v>
      </c>
      <c r="O4480" s="3">
        <v>7</v>
      </c>
      <c r="P4480" s="3">
        <v>3.8679999999999999</v>
      </c>
      <c r="Q4480" s="3">
        <v>7.8010000000000002</v>
      </c>
      <c r="R4480" s="3">
        <v>7.7949999999999999</v>
      </c>
      <c r="S4480" s="6">
        <v>0</v>
      </c>
      <c r="T4480" s="6">
        <f>R4480-S4480</f>
        <v>7.7949999999999999</v>
      </c>
      <c r="U4480" s="3">
        <v>9.2539999999999996</v>
      </c>
      <c r="V4480" s="6">
        <f>U4480-S4480</f>
        <v>9.2539999999999996</v>
      </c>
      <c r="W4480" s="6">
        <f>100 - (1 - (((U4480-T4480)/U4480)+(S4480/T4480)))*100</f>
        <v>15.766155176140046</v>
      </c>
      <c r="X4480" s="23">
        <v>9.8680000000000003</v>
      </c>
      <c r="Y4480" s="13">
        <f>(X4480-U4480)/U4480*100</f>
        <v>6.6349686622001389</v>
      </c>
      <c r="Z4480" s="14" t="str">
        <f>IF(W4480&gt;10,"NA",Y4480)</f>
        <v>NA</v>
      </c>
    </row>
    <row r="4481" spans="1:26" ht="19" x14ac:dyDescent="0.25">
      <c r="A4481" s="23">
        <v>4480</v>
      </c>
      <c r="B4481" s="5" t="s">
        <v>0</v>
      </c>
      <c r="C4481" s="3" t="s">
        <v>46</v>
      </c>
      <c r="D4481" s="3" t="s">
        <v>46</v>
      </c>
      <c r="E4481" s="3" t="s">
        <v>47</v>
      </c>
      <c r="F4481" s="3" t="s">
        <v>21</v>
      </c>
      <c r="G4481" s="3">
        <v>34</v>
      </c>
      <c r="H4481" s="3" t="s">
        <v>17</v>
      </c>
      <c r="I4481" s="3" t="s">
        <v>58</v>
      </c>
      <c r="J4481" s="3">
        <v>85</v>
      </c>
      <c r="K4481" s="3">
        <v>150</v>
      </c>
      <c r="L4481" s="3">
        <v>0</v>
      </c>
      <c r="M4481" s="4">
        <f>PI()*(K4481/2)^2/1000+PI()*(L4481/2)^2/1000</f>
        <v>17.671458676442587</v>
      </c>
      <c r="N4481" s="33">
        <v>0</v>
      </c>
      <c r="O4481" s="3">
        <v>8</v>
      </c>
      <c r="P4481" s="3">
        <v>3.3029999999999999</v>
      </c>
      <c r="Q4481" s="3">
        <v>9.2230000000000008</v>
      </c>
      <c r="R4481" s="3">
        <v>9.2230000000000008</v>
      </c>
      <c r="S4481" s="6">
        <v>0</v>
      </c>
      <c r="T4481" s="6">
        <f>R4481-S4481</f>
        <v>9.2230000000000008</v>
      </c>
      <c r="U4481" s="3">
        <v>9.3819999999999997</v>
      </c>
      <c r="V4481" s="6">
        <f>U4481-S4481</f>
        <v>9.3819999999999997</v>
      </c>
      <c r="W4481" s="6">
        <f>100 - (1 - (((U4481-T4481)/U4481)+(S4481/T4481)))*100</f>
        <v>1.6947345981666899</v>
      </c>
      <c r="X4481" s="23">
        <v>10.416</v>
      </c>
      <c r="Y4481" s="13">
        <f>(X4481-U4481)/U4481*100</f>
        <v>11.021104242165858</v>
      </c>
      <c r="Z4481" s="14">
        <f>IF(W4481&gt;10,"NA",Y4481)</f>
        <v>11.021104242165858</v>
      </c>
    </row>
    <row r="4482" spans="1:26" ht="19" x14ac:dyDescent="0.25">
      <c r="A4482" s="23">
        <v>4481</v>
      </c>
      <c r="B4482" s="5" t="s">
        <v>0</v>
      </c>
      <c r="C4482" s="3" t="s">
        <v>46</v>
      </c>
      <c r="D4482" s="3" t="s">
        <v>46</v>
      </c>
      <c r="E4482" s="3" t="s">
        <v>47</v>
      </c>
      <c r="F4482" s="3" t="s">
        <v>21</v>
      </c>
      <c r="G4482" s="3">
        <v>34</v>
      </c>
      <c r="H4482" s="3" t="s">
        <v>17</v>
      </c>
      <c r="I4482" s="3" t="s">
        <v>58</v>
      </c>
      <c r="J4482" s="3">
        <v>85</v>
      </c>
      <c r="K4482" s="3">
        <v>150</v>
      </c>
      <c r="L4482" s="3">
        <v>0</v>
      </c>
      <c r="M4482" s="4">
        <f>PI()*(K4482/2)^2/1000+PI()*(L4482/2)^2/1000</f>
        <v>17.671458676442587</v>
      </c>
      <c r="N4482" s="33">
        <v>0</v>
      </c>
      <c r="O4482" s="3">
        <v>9</v>
      </c>
      <c r="P4482" s="3">
        <v>2.9860000000000002</v>
      </c>
      <c r="Q4482" s="3">
        <v>5.6870000000000003</v>
      </c>
      <c r="R4482" s="3">
        <v>5.5709999999999997</v>
      </c>
      <c r="S4482" s="6">
        <v>0</v>
      </c>
      <c r="T4482" s="6">
        <f>R4482-S4482</f>
        <v>5.5709999999999997</v>
      </c>
      <c r="U4482" s="3">
        <v>5.8869999999999996</v>
      </c>
      <c r="V4482" s="6">
        <f>U4482-S4482</f>
        <v>5.8869999999999996</v>
      </c>
      <c r="W4482" s="6">
        <f>100 - (1 - (((U4482-T4482)/U4482)+(S4482/T4482)))*100</f>
        <v>5.367759470018683</v>
      </c>
      <c r="X4482" s="23">
        <v>6.2539999999999996</v>
      </c>
      <c r="Y4482" s="13">
        <f>(X4482-U4482)/U4482*100</f>
        <v>6.2340750806862584</v>
      </c>
      <c r="Z4482" s="14">
        <f>IF(W4482&gt;10,"NA",Y4482)</f>
        <v>6.2340750806862584</v>
      </c>
    </row>
    <row r="4483" spans="1:26" ht="19" x14ac:dyDescent="0.25">
      <c r="A4483" s="23">
        <v>4482</v>
      </c>
      <c r="B4483" s="5" t="s">
        <v>0</v>
      </c>
      <c r="C4483" s="3" t="s">
        <v>46</v>
      </c>
      <c r="D4483" s="3" t="s">
        <v>46</v>
      </c>
      <c r="E4483" s="3" t="s">
        <v>47</v>
      </c>
      <c r="F4483" s="3" t="s">
        <v>21</v>
      </c>
      <c r="G4483" s="3">
        <v>34</v>
      </c>
      <c r="H4483" s="3" t="s">
        <v>17</v>
      </c>
      <c r="I4483" s="3" t="s">
        <v>58</v>
      </c>
      <c r="J4483" s="3">
        <v>85</v>
      </c>
      <c r="K4483" s="3">
        <v>150</v>
      </c>
      <c r="L4483" s="3">
        <v>0</v>
      </c>
      <c r="M4483" s="4">
        <f>PI()*(K4483/2)^2/1000+PI()*(L4483/2)^2/1000</f>
        <v>17.671458676442587</v>
      </c>
      <c r="N4483" s="33">
        <v>0</v>
      </c>
      <c r="O4483" s="3">
        <v>10</v>
      </c>
      <c r="P4483" s="3">
        <v>2.4889999999999999</v>
      </c>
      <c r="Q4483" s="3">
        <v>4.6399999999999997</v>
      </c>
      <c r="R4483" s="3">
        <v>4.6399999999999997</v>
      </c>
      <c r="S4483" s="6">
        <v>0</v>
      </c>
      <c r="T4483" s="6">
        <f>R4483-S4483</f>
        <v>4.6399999999999997</v>
      </c>
      <c r="U4483" s="3">
        <v>4.7370000000000001</v>
      </c>
      <c r="V4483" s="6">
        <f>U4483-S4483</f>
        <v>4.7370000000000001</v>
      </c>
      <c r="W4483" s="6">
        <f>100 - (1 - (((U4483-T4483)/U4483)+(S4483/T4483)))*100</f>
        <v>2.0477095207937595</v>
      </c>
      <c r="X4483" s="23">
        <v>5.1680000000000001</v>
      </c>
      <c r="Y4483" s="13">
        <f>(X4483-U4483)/U4483*100</f>
        <v>9.0985856027021335</v>
      </c>
      <c r="Z4483" s="14">
        <f>IF(W4483&gt;10,"NA",Y4483)</f>
        <v>9.0985856027021335</v>
      </c>
    </row>
    <row r="4484" spans="1:26" ht="19" x14ac:dyDescent="0.25">
      <c r="A4484" s="23">
        <v>4483</v>
      </c>
      <c r="B4484" s="5" t="s">
        <v>0</v>
      </c>
      <c r="C4484" s="3" t="s">
        <v>46</v>
      </c>
      <c r="D4484" s="3" t="s">
        <v>46</v>
      </c>
      <c r="E4484" s="3" t="s">
        <v>47</v>
      </c>
      <c r="F4484" s="3" t="s">
        <v>21</v>
      </c>
      <c r="G4484" s="3">
        <v>34</v>
      </c>
      <c r="H4484" s="3" t="s">
        <v>17</v>
      </c>
      <c r="I4484" s="3" t="s">
        <v>58</v>
      </c>
      <c r="J4484" s="3">
        <v>85</v>
      </c>
      <c r="K4484" s="3">
        <v>150</v>
      </c>
      <c r="L4484" s="3">
        <v>0</v>
      </c>
      <c r="M4484" s="4">
        <f>PI()*(K4484/2)^2/1000+PI()*(L4484/2)^2/1000</f>
        <v>17.671458676442587</v>
      </c>
      <c r="N4484" s="33">
        <v>0</v>
      </c>
      <c r="O4484" s="3">
        <v>11</v>
      </c>
      <c r="P4484" s="3">
        <v>3.5550000000000002</v>
      </c>
      <c r="Q4484" s="3">
        <v>7.1470000000000002</v>
      </c>
      <c r="R4484" s="3">
        <v>7.1449999999999996</v>
      </c>
      <c r="S4484" s="6">
        <v>0</v>
      </c>
      <c r="T4484" s="6">
        <f>R4484-S4484</f>
        <v>7.1449999999999996</v>
      </c>
      <c r="U4484" s="3">
        <v>7.1470000000000002</v>
      </c>
      <c r="V4484" s="6">
        <f>U4484-S4484</f>
        <v>7.1470000000000002</v>
      </c>
      <c r="W4484" s="6">
        <f>100 - (1 - (((U4484-T4484)/U4484)+(S4484/T4484)))*100</f>
        <v>2.7983769413751247E-2</v>
      </c>
      <c r="X4484" s="23">
        <v>7.7759999999999998</v>
      </c>
      <c r="Y4484" s="13">
        <f>(X4484-U4484)/U4484*100</f>
        <v>8.8008954806212341</v>
      </c>
      <c r="Z4484" s="14">
        <f>IF(W4484&gt;10,"NA",Y4484)</f>
        <v>8.8008954806212341</v>
      </c>
    </row>
    <row r="4485" spans="1:26" ht="19" x14ac:dyDescent="0.25">
      <c r="A4485" s="23">
        <v>4484</v>
      </c>
      <c r="B4485" s="5" t="s">
        <v>0</v>
      </c>
      <c r="C4485" s="3" t="s">
        <v>46</v>
      </c>
      <c r="D4485" s="3" t="s">
        <v>46</v>
      </c>
      <c r="E4485" s="3" t="s">
        <v>47</v>
      </c>
      <c r="F4485" s="3" t="s">
        <v>21</v>
      </c>
      <c r="G4485" s="3">
        <v>34</v>
      </c>
      <c r="H4485" s="3" t="s">
        <v>17</v>
      </c>
      <c r="I4485" s="3" t="s">
        <v>58</v>
      </c>
      <c r="J4485" s="3">
        <v>85</v>
      </c>
      <c r="K4485" s="3">
        <v>150</v>
      </c>
      <c r="L4485" s="3">
        <v>0</v>
      </c>
      <c r="M4485" s="4">
        <f>PI()*(K4485/2)^2/1000+PI()*(L4485/2)^2/1000</f>
        <v>17.671458676442587</v>
      </c>
      <c r="N4485" s="33">
        <v>0</v>
      </c>
      <c r="O4485" s="3">
        <v>12</v>
      </c>
      <c r="P4485" s="3">
        <v>2.1269999999999998</v>
      </c>
      <c r="Q4485" s="3">
        <v>2.8969999999999998</v>
      </c>
      <c r="R4485" s="3">
        <v>2.714</v>
      </c>
      <c r="S4485" s="6">
        <v>0</v>
      </c>
      <c r="T4485" s="6">
        <f>R4485-S4485</f>
        <v>2.714</v>
      </c>
      <c r="U4485" s="3">
        <v>3.1480000000000001</v>
      </c>
      <c r="V4485" s="6">
        <f>U4485-S4485</f>
        <v>3.1480000000000001</v>
      </c>
      <c r="W4485" s="6">
        <f>100 - (1 - (((U4485-T4485)/U4485)+(S4485/T4485)))*100</f>
        <v>13.786531130876753</v>
      </c>
      <c r="X4485" s="23">
        <v>3.2930000000000001</v>
      </c>
      <c r="Y4485" s="13">
        <f>(X4485-U4485)/U4485*100</f>
        <v>4.6060991105463795</v>
      </c>
      <c r="Z4485" s="14" t="str">
        <f>IF(W4485&gt;10,"NA",Y4485)</f>
        <v>NA</v>
      </c>
    </row>
    <row r="4486" spans="1:26" ht="19" x14ac:dyDescent="0.25">
      <c r="A4486" s="23">
        <v>4485</v>
      </c>
      <c r="B4486" s="5" t="s">
        <v>0</v>
      </c>
      <c r="C4486" s="3" t="s">
        <v>46</v>
      </c>
      <c r="D4486" s="3" t="s">
        <v>46</v>
      </c>
      <c r="E4486" s="3" t="s">
        <v>47</v>
      </c>
      <c r="F4486" s="3" t="s">
        <v>21</v>
      </c>
      <c r="G4486" s="3">
        <v>35</v>
      </c>
      <c r="H4486" s="3" t="s">
        <v>9</v>
      </c>
      <c r="I4486" s="3" t="s">
        <v>13</v>
      </c>
      <c r="J4486" s="3">
        <v>61</v>
      </c>
      <c r="K4486" s="3">
        <v>80</v>
      </c>
      <c r="L4486" s="3">
        <v>0</v>
      </c>
      <c r="M4486" s="4">
        <f>PI()*(K4486/2)^2/1000+PI()*(L4486/2)^2/1000</f>
        <v>5.026548245743669</v>
      </c>
      <c r="N4486" s="33">
        <v>0</v>
      </c>
      <c r="O4486" s="3">
        <v>1</v>
      </c>
      <c r="P4486" s="6">
        <v>6.4550000000000001</v>
      </c>
      <c r="Q4486" s="6">
        <v>18.209</v>
      </c>
      <c r="R4486" s="6">
        <v>18.033000000000001</v>
      </c>
      <c r="S4486" s="6">
        <v>0</v>
      </c>
      <c r="T4486" s="6">
        <f>R4486-S4486</f>
        <v>18.033000000000001</v>
      </c>
      <c r="U4486" s="6">
        <f>T4486</f>
        <v>18.033000000000001</v>
      </c>
      <c r="V4486" s="6">
        <f>U4486-S4486</f>
        <v>18.033000000000001</v>
      </c>
      <c r="W4486" s="6">
        <f>100 - (1 - (((U4486-T4486)/U4486)+(S4486/T4486)))*100</f>
        <v>0</v>
      </c>
      <c r="X4486" s="13">
        <v>18.077000000000002</v>
      </c>
      <c r="Y4486" s="13">
        <f>(X4486-U4486)/U4486*100</f>
        <v>0.24399711639771796</v>
      </c>
      <c r="Z4486" s="14">
        <f>IF(W4486&gt;10,"NA",Y4486)</f>
        <v>0.24399711639771796</v>
      </c>
    </row>
    <row r="4487" spans="1:26" ht="19" x14ac:dyDescent="0.25">
      <c r="A4487" s="23">
        <v>4486</v>
      </c>
      <c r="B4487" s="5" t="s">
        <v>0</v>
      </c>
      <c r="C4487" s="3" t="s">
        <v>46</v>
      </c>
      <c r="D4487" s="3" t="s">
        <v>46</v>
      </c>
      <c r="E4487" s="3" t="s">
        <v>47</v>
      </c>
      <c r="F4487" s="3" t="s">
        <v>21</v>
      </c>
      <c r="G4487" s="3">
        <v>35</v>
      </c>
      <c r="H4487" s="3" t="s">
        <v>9</v>
      </c>
      <c r="I4487" s="3" t="s">
        <v>13</v>
      </c>
      <c r="J4487" s="3">
        <v>61</v>
      </c>
      <c r="K4487" s="3">
        <v>80</v>
      </c>
      <c r="L4487" s="3">
        <v>0</v>
      </c>
      <c r="M4487" s="4">
        <f>PI()*(K4487/2)^2/1000+PI()*(L4487/2)^2/1000</f>
        <v>5.026548245743669</v>
      </c>
      <c r="N4487" s="33">
        <v>0</v>
      </c>
      <c r="O4487" s="3">
        <v>2</v>
      </c>
      <c r="P4487" s="6">
        <v>6.67</v>
      </c>
      <c r="Q4487" s="6">
        <v>18.867999999999999</v>
      </c>
      <c r="R4487" s="6">
        <v>18.658999999999999</v>
      </c>
      <c r="S4487" s="6">
        <v>0</v>
      </c>
      <c r="T4487" s="6">
        <f>R4487-S4487</f>
        <v>18.658999999999999</v>
      </c>
      <c r="U4487" s="6">
        <f>T4487</f>
        <v>18.658999999999999</v>
      </c>
      <c r="V4487" s="6">
        <f>U4487-S4487</f>
        <v>18.658999999999999</v>
      </c>
      <c r="W4487" s="6">
        <f>100 - (1 - (((U4487-T4487)/U4487)+(S4487/T4487)))*100</f>
        <v>0</v>
      </c>
      <c r="X4487" s="13">
        <v>18.783999999999999</v>
      </c>
      <c r="Y4487" s="13">
        <f>(X4487-U4487)/U4487*100</f>
        <v>0.66991800203655083</v>
      </c>
      <c r="Z4487" s="14">
        <f>IF(W4487&gt;10,"NA",Y4487)</f>
        <v>0.66991800203655083</v>
      </c>
    </row>
    <row r="4488" spans="1:26" ht="19" x14ac:dyDescent="0.25">
      <c r="A4488" s="23">
        <v>4487</v>
      </c>
      <c r="B4488" s="5" t="s">
        <v>0</v>
      </c>
      <c r="C4488" s="3" t="s">
        <v>46</v>
      </c>
      <c r="D4488" s="3" t="s">
        <v>46</v>
      </c>
      <c r="E4488" s="3" t="s">
        <v>47</v>
      </c>
      <c r="F4488" s="3" t="s">
        <v>21</v>
      </c>
      <c r="G4488" s="3">
        <v>35</v>
      </c>
      <c r="H4488" s="3" t="s">
        <v>9</v>
      </c>
      <c r="I4488" s="3" t="s">
        <v>13</v>
      </c>
      <c r="J4488" s="3">
        <v>61</v>
      </c>
      <c r="K4488" s="3">
        <v>80</v>
      </c>
      <c r="L4488" s="3">
        <v>0</v>
      </c>
      <c r="M4488" s="4">
        <f>PI()*(K4488/2)^2/1000+PI()*(L4488/2)^2/1000</f>
        <v>5.026548245743669</v>
      </c>
      <c r="N4488" s="33">
        <v>0</v>
      </c>
      <c r="O4488" s="3">
        <v>3</v>
      </c>
      <c r="P4488" s="6">
        <v>7.1349999999999998</v>
      </c>
      <c r="Q4488" s="6">
        <v>23.579000000000001</v>
      </c>
      <c r="R4488" s="6">
        <v>23.216000000000001</v>
      </c>
      <c r="S4488" s="6">
        <v>0</v>
      </c>
      <c r="T4488" s="6">
        <f>R4488-S4488</f>
        <v>23.216000000000001</v>
      </c>
      <c r="U4488" s="6">
        <f>T4488</f>
        <v>23.216000000000001</v>
      </c>
      <c r="V4488" s="6">
        <f>U4488-S4488</f>
        <v>23.216000000000001</v>
      </c>
      <c r="W4488" s="6">
        <f>100 - (1 - (((U4488-T4488)/U4488)+(S4488/T4488)))*100</f>
        <v>0</v>
      </c>
      <c r="X4488" s="13">
        <v>23.411000000000001</v>
      </c>
      <c r="Y4488" s="13">
        <f>(X4488-U4488)/U4488*100</f>
        <v>0.83993797381116586</v>
      </c>
      <c r="Z4488" s="14">
        <f>IF(W4488&gt;10,"NA",Y4488)</f>
        <v>0.83993797381116586</v>
      </c>
    </row>
    <row r="4489" spans="1:26" ht="19" x14ac:dyDescent="0.25">
      <c r="A4489" s="23">
        <v>4488</v>
      </c>
      <c r="B4489" s="5" t="s">
        <v>0</v>
      </c>
      <c r="C4489" s="3" t="s">
        <v>46</v>
      </c>
      <c r="D4489" s="3" t="s">
        <v>46</v>
      </c>
      <c r="E4489" s="3" t="s">
        <v>47</v>
      </c>
      <c r="F4489" s="3" t="s">
        <v>21</v>
      </c>
      <c r="G4489" s="3">
        <v>35</v>
      </c>
      <c r="H4489" s="3" t="s">
        <v>9</v>
      </c>
      <c r="I4489" s="3" t="s">
        <v>13</v>
      </c>
      <c r="J4489" s="3">
        <v>61</v>
      </c>
      <c r="K4489" s="3">
        <v>80</v>
      </c>
      <c r="L4489" s="3">
        <v>0</v>
      </c>
      <c r="M4489" s="4">
        <f>PI()*(K4489/2)^2/1000+PI()*(L4489/2)^2/1000</f>
        <v>5.026548245743669</v>
      </c>
      <c r="N4489" s="33">
        <v>0</v>
      </c>
      <c r="O4489" s="3">
        <v>4</v>
      </c>
      <c r="P4489" s="6">
        <v>7.069</v>
      </c>
      <c r="Q4489" s="6">
        <v>20.463999999999999</v>
      </c>
      <c r="R4489" s="6">
        <v>20.148</v>
      </c>
      <c r="S4489" s="6">
        <v>0</v>
      </c>
      <c r="T4489" s="6">
        <f>R4489-S4489</f>
        <v>20.148</v>
      </c>
      <c r="U4489" s="6">
        <v>20.268999999999998</v>
      </c>
      <c r="V4489" s="6">
        <f>U4489-S4489</f>
        <v>20.268999999999998</v>
      </c>
      <c r="W4489" s="6">
        <f>100 - (1 - (((U4489-T4489)/U4489)+(S4489/T4489)))*100</f>
        <v>0.59697074349992363</v>
      </c>
      <c r="X4489" s="13">
        <v>20.591999999999999</v>
      </c>
      <c r="Y4489" s="13">
        <f>(X4489-U4489)/U4489*100</f>
        <v>1.5935665301692259</v>
      </c>
      <c r="Z4489" s="14">
        <f>IF(W4489&gt;10,"NA",Y4489)</f>
        <v>1.5935665301692259</v>
      </c>
    </row>
    <row r="4490" spans="1:26" ht="19" x14ac:dyDescent="0.25">
      <c r="A4490" s="23">
        <v>4489</v>
      </c>
      <c r="B4490" s="5" t="s">
        <v>0</v>
      </c>
      <c r="C4490" s="3" t="s">
        <v>46</v>
      </c>
      <c r="D4490" s="3" t="s">
        <v>46</v>
      </c>
      <c r="E4490" s="3" t="s">
        <v>47</v>
      </c>
      <c r="F4490" s="3" t="s">
        <v>21</v>
      </c>
      <c r="G4490" s="3">
        <v>35</v>
      </c>
      <c r="H4490" s="3" t="s">
        <v>9</v>
      </c>
      <c r="I4490" s="3" t="s">
        <v>13</v>
      </c>
      <c r="J4490" s="3">
        <v>61</v>
      </c>
      <c r="K4490" s="3">
        <v>80</v>
      </c>
      <c r="L4490" s="3">
        <v>0</v>
      </c>
      <c r="M4490" s="4">
        <f>PI()*(K4490/2)^2/1000+PI()*(L4490/2)^2/1000</f>
        <v>5.026548245743669</v>
      </c>
      <c r="N4490" s="33">
        <v>0</v>
      </c>
      <c r="O4490" s="3">
        <v>5</v>
      </c>
      <c r="P4490" s="6">
        <v>7.9109999999999996</v>
      </c>
      <c r="Q4490" s="6">
        <v>29.878</v>
      </c>
      <c r="R4490" s="6">
        <v>29.536000000000001</v>
      </c>
      <c r="S4490" s="6">
        <f>0.333</f>
        <v>0.33300000000000002</v>
      </c>
      <c r="T4490" s="6">
        <f>R4490-S4490</f>
        <v>29.203000000000003</v>
      </c>
      <c r="U4490" s="6">
        <f>T4490</f>
        <v>29.203000000000003</v>
      </c>
      <c r="V4490" s="6">
        <f>U4490-S4490</f>
        <v>28.870000000000005</v>
      </c>
      <c r="W4490" s="6">
        <f>100 - (1 - (((U4490-T4490)/U4490)+(S4490/T4490)))*100</f>
        <v>1.1402938054309431</v>
      </c>
      <c r="X4490" s="13">
        <v>29.821999999999999</v>
      </c>
      <c r="Y4490" s="13">
        <f>(X4490-U4490)/U4490*100</f>
        <v>2.1196452419271861</v>
      </c>
      <c r="Z4490" s="14">
        <f>IF(W4490&gt;10,"NA",Y4490)</f>
        <v>2.1196452419271861</v>
      </c>
    </row>
    <row r="4491" spans="1:26" ht="19" x14ac:dyDescent="0.25">
      <c r="A4491" s="23">
        <v>4490</v>
      </c>
      <c r="B4491" s="5" t="s">
        <v>0</v>
      </c>
      <c r="C4491" s="3" t="s">
        <v>46</v>
      </c>
      <c r="D4491" s="3" t="s">
        <v>46</v>
      </c>
      <c r="E4491" s="3" t="s">
        <v>47</v>
      </c>
      <c r="F4491" s="3" t="s">
        <v>21</v>
      </c>
      <c r="G4491" s="3">
        <v>35</v>
      </c>
      <c r="H4491" s="3" t="s">
        <v>9</v>
      </c>
      <c r="I4491" s="3" t="s">
        <v>13</v>
      </c>
      <c r="J4491" s="3">
        <v>61</v>
      </c>
      <c r="K4491" s="3">
        <v>80</v>
      </c>
      <c r="L4491" s="3">
        <v>0</v>
      </c>
      <c r="M4491" s="4">
        <f>PI()*(K4491/2)^2/1000+PI()*(L4491/2)^2/1000</f>
        <v>5.026548245743669</v>
      </c>
      <c r="N4491" s="33">
        <v>0</v>
      </c>
      <c r="O4491" s="3">
        <v>6</v>
      </c>
      <c r="P4491" s="6">
        <v>7.1139999999999999</v>
      </c>
      <c r="Q4491" s="6">
        <v>31.219000000000001</v>
      </c>
      <c r="R4491" s="6">
        <v>30.908000000000001</v>
      </c>
      <c r="S4491" s="6">
        <v>0</v>
      </c>
      <c r="T4491" s="6">
        <f>R4491-S4491</f>
        <v>30.908000000000001</v>
      </c>
      <c r="U4491" s="6">
        <f>T4491</f>
        <v>30.908000000000001</v>
      </c>
      <c r="V4491" s="6">
        <f>U4491-S4491</f>
        <v>30.908000000000001</v>
      </c>
      <c r="W4491" s="6">
        <f>100 - (1 - (((U4491-T4491)/U4491)+(S4491/T4491)))*100</f>
        <v>0</v>
      </c>
      <c r="X4491" s="13">
        <v>31.131</v>
      </c>
      <c r="Y4491" s="13">
        <f>(X4491-U4491)/U4491*100</f>
        <v>0.72149605280186024</v>
      </c>
      <c r="Z4491" s="14">
        <f>IF(W4491&gt;10,"NA",Y4491)</f>
        <v>0.72149605280186024</v>
      </c>
    </row>
    <row r="4492" spans="1:26" ht="19" x14ac:dyDescent="0.25">
      <c r="A4492" s="23">
        <v>4491</v>
      </c>
      <c r="B4492" s="5" t="s">
        <v>0</v>
      </c>
      <c r="C4492" s="3" t="s">
        <v>46</v>
      </c>
      <c r="D4492" s="3" t="s">
        <v>46</v>
      </c>
      <c r="E4492" s="3" t="s">
        <v>47</v>
      </c>
      <c r="F4492" s="3" t="s">
        <v>21</v>
      </c>
      <c r="G4492" s="3">
        <v>35</v>
      </c>
      <c r="H4492" s="3" t="s">
        <v>17</v>
      </c>
      <c r="I4492" s="3" t="s">
        <v>13</v>
      </c>
      <c r="J4492" s="3">
        <v>61</v>
      </c>
      <c r="K4492" s="3">
        <v>80</v>
      </c>
      <c r="L4492" s="3">
        <v>0</v>
      </c>
      <c r="M4492" s="4">
        <f>PI()*(K4492/2)^2/1000+PI()*(L4492/2)^2/1000</f>
        <v>5.026548245743669</v>
      </c>
      <c r="N4492" s="33">
        <v>0</v>
      </c>
      <c r="O4492" s="3">
        <v>1</v>
      </c>
      <c r="P4492" s="6">
        <v>5.681</v>
      </c>
      <c r="Q4492" s="6">
        <v>14.5</v>
      </c>
      <c r="R4492" s="6">
        <v>14.314</v>
      </c>
      <c r="S4492" s="6">
        <v>0.23100000000000001</v>
      </c>
      <c r="T4492" s="6">
        <f>R4492-S4492</f>
        <v>14.083</v>
      </c>
      <c r="U4492" s="6">
        <v>14.711</v>
      </c>
      <c r="V4492" s="6">
        <f>U4492-S4492</f>
        <v>14.48</v>
      </c>
      <c r="W4492" s="6">
        <f>100 - (1 - (((U4492-T4492)/U4492)+(S4492/T4492)))*100</f>
        <v>5.9091899272621333</v>
      </c>
      <c r="X4492" s="13">
        <v>14.805999999999999</v>
      </c>
      <c r="Y4492" s="13">
        <f>(X4492-U4492)/U4492*100</f>
        <v>0.64577527020596059</v>
      </c>
      <c r="Z4492" s="14">
        <f>IF(W4492&gt;10,"NA",Y4492)</f>
        <v>0.64577527020596059</v>
      </c>
    </row>
    <row r="4493" spans="1:26" ht="19" x14ac:dyDescent="0.25">
      <c r="A4493" s="23">
        <v>4492</v>
      </c>
      <c r="B4493" s="5" t="s">
        <v>0</v>
      </c>
      <c r="C4493" s="3" t="s">
        <v>46</v>
      </c>
      <c r="D4493" s="3" t="s">
        <v>46</v>
      </c>
      <c r="E4493" s="3" t="s">
        <v>47</v>
      </c>
      <c r="F4493" s="3" t="s">
        <v>21</v>
      </c>
      <c r="G4493" s="3">
        <v>35</v>
      </c>
      <c r="H4493" s="3" t="s">
        <v>17</v>
      </c>
      <c r="I4493" s="3" t="s">
        <v>13</v>
      </c>
      <c r="J4493" s="3">
        <v>61</v>
      </c>
      <c r="K4493" s="3">
        <v>80</v>
      </c>
      <c r="L4493" s="3">
        <v>0</v>
      </c>
      <c r="M4493" s="4">
        <f>PI()*(K4493/2)^2/1000+PI()*(L4493/2)^2/1000</f>
        <v>5.026548245743669</v>
      </c>
      <c r="N4493" s="33">
        <v>0</v>
      </c>
      <c r="O4493" s="3">
        <v>2</v>
      </c>
      <c r="P4493" s="6">
        <v>5.298</v>
      </c>
      <c r="Q4493" s="6">
        <v>11.112</v>
      </c>
      <c r="R4493" s="6">
        <v>10.917999999999999</v>
      </c>
      <c r="S4493" s="6">
        <v>0</v>
      </c>
      <c r="T4493" s="6">
        <f>R4493-S4493</f>
        <v>10.917999999999999</v>
      </c>
      <c r="U4493" s="6">
        <v>11.016999999999999</v>
      </c>
      <c r="V4493" s="6">
        <f>U4493-S4493</f>
        <v>11.016999999999999</v>
      </c>
      <c r="W4493" s="6">
        <f>100 - (1 - (((U4493-T4493)/U4493)+(S4493/T4493)))*100</f>
        <v>0.89861123717889768</v>
      </c>
      <c r="X4493" s="13">
        <v>11.108000000000001</v>
      </c>
      <c r="Y4493" s="13">
        <f>(X4493-U4493)/U4493*100</f>
        <v>0.82599618770991279</v>
      </c>
      <c r="Z4493" s="14">
        <f>IF(W4493&gt;10,"NA",Y4493)</f>
        <v>0.82599618770991279</v>
      </c>
    </row>
    <row r="4494" spans="1:26" ht="19" x14ac:dyDescent="0.25">
      <c r="A4494" s="23">
        <v>4493</v>
      </c>
      <c r="B4494" s="5" t="s">
        <v>0</v>
      </c>
      <c r="C4494" s="3" t="s">
        <v>46</v>
      </c>
      <c r="D4494" s="3" t="s">
        <v>46</v>
      </c>
      <c r="E4494" s="3" t="s">
        <v>47</v>
      </c>
      <c r="F4494" s="3" t="s">
        <v>21</v>
      </c>
      <c r="G4494" s="3">
        <v>35</v>
      </c>
      <c r="H4494" s="3" t="s">
        <v>17</v>
      </c>
      <c r="I4494" s="3" t="s">
        <v>13</v>
      </c>
      <c r="J4494" s="3">
        <v>61</v>
      </c>
      <c r="K4494" s="3">
        <v>80</v>
      </c>
      <c r="L4494" s="3">
        <v>0</v>
      </c>
      <c r="M4494" s="4">
        <f>PI()*(K4494/2)^2/1000+PI()*(L4494/2)^2/1000</f>
        <v>5.026548245743669</v>
      </c>
      <c r="N4494" s="33">
        <v>0</v>
      </c>
      <c r="O4494" s="3">
        <v>3</v>
      </c>
      <c r="P4494" s="6">
        <v>4.3330000000000002</v>
      </c>
      <c r="Q4494" s="6">
        <v>7.7460000000000004</v>
      </c>
      <c r="R4494" s="6">
        <v>7.6310000000000002</v>
      </c>
      <c r="S4494" s="6">
        <v>0</v>
      </c>
      <c r="T4494" s="6">
        <f>R4494-S4494</f>
        <v>7.6310000000000002</v>
      </c>
      <c r="U4494" s="6">
        <v>7.6310000000000002</v>
      </c>
      <c r="V4494" s="6">
        <f>U4494-S4494</f>
        <v>7.6310000000000002</v>
      </c>
      <c r="W4494" s="6">
        <f>100 - (1 - (((U4494-T4494)/U4494)+(S4494/T4494)))*100</f>
        <v>0</v>
      </c>
      <c r="X4494" s="13">
        <v>7.6529999999999996</v>
      </c>
      <c r="Y4494" s="13">
        <f>(X4494-U4494)/U4494*100</f>
        <v>0.28829773293145528</v>
      </c>
      <c r="Z4494" s="14">
        <f>IF(W4494&gt;10,"NA",Y4494)</f>
        <v>0.28829773293145528</v>
      </c>
    </row>
    <row r="4495" spans="1:26" ht="19" x14ac:dyDescent="0.25">
      <c r="A4495" s="23">
        <v>4494</v>
      </c>
      <c r="B4495" s="5" t="s">
        <v>0</v>
      </c>
      <c r="C4495" s="3" t="s">
        <v>46</v>
      </c>
      <c r="D4495" s="3" t="s">
        <v>46</v>
      </c>
      <c r="E4495" s="3" t="s">
        <v>47</v>
      </c>
      <c r="F4495" s="3" t="s">
        <v>21</v>
      </c>
      <c r="G4495" s="3">
        <v>35</v>
      </c>
      <c r="H4495" s="3" t="s">
        <v>17</v>
      </c>
      <c r="I4495" s="3" t="s">
        <v>13</v>
      </c>
      <c r="J4495" s="3">
        <v>61</v>
      </c>
      <c r="K4495" s="3">
        <v>80</v>
      </c>
      <c r="L4495" s="3">
        <v>0</v>
      </c>
      <c r="M4495" s="4">
        <f>PI()*(K4495/2)^2/1000+PI()*(L4495/2)^2/1000</f>
        <v>5.026548245743669</v>
      </c>
      <c r="N4495" s="33">
        <v>0</v>
      </c>
      <c r="O4495" s="3">
        <v>4</v>
      </c>
      <c r="P4495" s="6">
        <v>3.7679999999999998</v>
      </c>
      <c r="Q4495" s="6">
        <v>8.6750000000000007</v>
      </c>
      <c r="R4495" s="6">
        <v>8.6039999999999992</v>
      </c>
      <c r="S4495" s="6">
        <v>0</v>
      </c>
      <c r="T4495" s="6">
        <f>R4495-S4495</f>
        <v>8.6039999999999992</v>
      </c>
      <c r="U4495" s="6">
        <v>8.65</v>
      </c>
      <c r="V4495" s="6">
        <f>U4495-S4495</f>
        <v>8.65</v>
      </c>
      <c r="W4495" s="6">
        <f>100 - (1 - (((U4495-T4495)/U4495)+(S4495/T4495)))*100</f>
        <v>0.53179190751447436</v>
      </c>
      <c r="X4495" s="13">
        <v>8.7989999999999995</v>
      </c>
      <c r="Y4495" s="13">
        <f>(X4495-U4495)/U4495*100</f>
        <v>1.7225433526011458</v>
      </c>
      <c r="Z4495" s="14">
        <f>IF(W4495&gt;10,"NA",Y4495)</f>
        <v>1.7225433526011458</v>
      </c>
    </row>
    <row r="4496" spans="1:26" ht="19" x14ac:dyDescent="0.25">
      <c r="A4496" s="23">
        <v>4495</v>
      </c>
      <c r="B4496" s="5" t="s">
        <v>0</v>
      </c>
      <c r="C4496" s="3" t="s">
        <v>46</v>
      </c>
      <c r="D4496" s="3" t="s">
        <v>46</v>
      </c>
      <c r="E4496" s="3" t="s">
        <v>47</v>
      </c>
      <c r="F4496" s="3" t="s">
        <v>21</v>
      </c>
      <c r="G4496" s="3">
        <v>35</v>
      </c>
      <c r="H4496" s="3" t="s">
        <v>17</v>
      </c>
      <c r="I4496" s="3" t="s">
        <v>13</v>
      </c>
      <c r="J4496" s="3">
        <v>61</v>
      </c>
      <c r="K4496" s="3">
        <v>80</v>
      </c>
      <c r="L4496" s="3">
        <v>0</v>
      </c>
      <c r="M4496" s="4">
        <f>PI()*(K4496/2)^2/1000+PI()*(L4496/2)^2/1000</f>
        <v>5.026548245743669</v>
      </c>
      <c r="N4496" s="33">
        <v>0</v>
      </c>
      <c r="O4496" s="3">
        <v>5</v>
      </c>
      <c r="P4496" s="6">
        <v>5.8789999999999996</v>
      </c>
      <c r="Q4496" s="6">
        <v>16.559000000000001</v>
      </c>
      <c r="R4496" s="6">
        <v>16.507999999999999</v>
      </c>
      <c r="S4496" s="6">
        <v>0</v>
      </c>
      <c r="T4496" s="6">
        <f>R4496-S4496</f>
        <v>16.507999999999999</v>
      </c>
      <c r="U4496" s="6">
        <v>16.507999999999999</v>
      </c>
      <c r="V4496" s="6">
        <f>U4496-S4496</f>
        <v>16.507999999999999</v>
      </c>
      <c r="W4496" s="6">
        <f>100 - (1 - (((U4496-T4496)/U4496)+(S4496/T4496)))*100</f>
        <v>0</v>
      </c>
      <c r="X4496" s="13">
        <v>16.791</v>
      </c>
      <c r="Y4496" s="13">
        <f>(X4496-U4496)/U4496*100</f>
        <v>1.7143203295372018</v>
      </c>
      <c r="Z4496" s="14">
        <f>IF(W4496&gt;10,"NA",Y4496)</f>
        <v>1.7143203295372018</v>
      </c>
    </row>
    <row r="4497" spans="1:26" ht="19" x14ac:dyDescent="0.25">
      <c r="A4497" s="23">
        <v>4496</v>
      </c>
      <c r="B4497" s="5" t="s">
        <v>0</v>
      </c>
      <c r="C4497" s="3" t="s">
        <v>46</v>
      </c>
      <c r="D4497" s="3" t="s">
        <v>46</v>
      </c>
      <c r="E4497" s="3" t="s">
        <v>47</v>
      </c>
      <c r="F4497" s="3" t="s">
        <v>21</v>
      </c>
      <c r="G4497" s="3">
        <v>35</v>
      </c>
      <c r="H4497" s="3" t="s">
        <v>17</v>
      </c>
      <c r="I4497" s="3" t="s">
        <v>13</v>
      </c>
      <c r="J4497" s="3">
        <v>61</v>
      </c>
      <c r="K4497" s="3">
        <v>80</v>
      </c>
      <c r="L4497" s="3">
        <v>0</v>
      </c>
      <c r="M4497" s="4">
        <f>PI()*(K4497/2)^2/1000+PI()*(L4497/2)^2/1000</f>
        <v>5.026548245743669</v>
      </c>
      <c r="N4497" s="33">
        <v>0</v>
      </c>
      <c r="O4497" s="3">
        <v>6</v>
      </c>
      <c r="P4497" s="6">
        <v>5.7759999999999998</v>
      </c>
      <c r="Q4497" s="6">
        <v>16.86</v>
      </c>
      <c r="R4497" s="6">
        <v>16.678999999999998</v>
      </c>
      <c r="S4497" s="6">
        <v>0</v>
      </c>
      <c r="T4497" s="6">
        <f>R4497-S4497</f>
        <v>16.678999999999998</v>
      </c>
      <c r="U4497" s="6">
        <v>16.678999999999998</v>
      </c>
      <c r="V4497" s="6">
        <f>U4497-S4497</f>
        <v>16.678999999999998</v>
      </c>
      <c r="W4497" s="6">
        <f>100 - (1 - (((U4497-T4497)/U4497)+(S4497/T4497)))*100</f>
        <v>0</v>
      </c>
      <c r="X4497" s="13">
        <v>16.870999999999999</v>
      </c>
      <c r="Y4497" s="13">
        <f>(X4497-U4497)/U4497*100</f>
        <v>1.1511481503687284</v>
      </c>
      <c r="Z4497" s="14">
        <f>IF(W4497&gt;10,"NA",Y4497)</f>
        <v>1.1511481503687284</v>
      </c>
    </row>
    <row r="4498" spans="1:26" ht="19" x14ac:dyDescent="0.25">
      <c r="A4498" s="23">
        <v>4497</v>
      </c>
      <c r="B4498" s="5" t="s">
        <v>25</v>
      </c>
      <c r="C4498" s="3" t="s">
        <v>50</v>
      </c>
      <c r="D4498" s="3" t="s">
        <v>50</v>
      </c>
      <c r="E4498" s="3" t="s">
        <v>47</v>
      </c>
      <c r="F4498" s="3" t="s">
        <v>21</v>
      </c>
      <c r="G4498" s="3">
        <v>38</v>
      </c>
      <c r="H4498" s="3" t="s">
        <v>9</v>
      </c>
      <c r="I4498" s="3" t="s">
        <v>36</v>
      </c>
      <c r="J4498" s="3">
        <v>433</v>
      </c>
      <c r="K4498" s="3">
        <v>25</v>
      </c>
      <c r="L4498" s="3">
        <v>0</v>
      </c>
      <c r="M4498" s="4">
        <f>PI()*(K4498/2)^2/1000+PI()*(L4498/2)^2/1000</f>
        <v>0.49087385212340517</v>
      </c>
      <c r="N4498" s="33">
        <v>0</v>
      </c>
      <c r="O4498" s="3">
        <v>1</v>
      </c>
      <c r="P4498" s="6">
        <v>3.415</v>
      </c>
      <c r="Q4498" s="6">
        <v>7.2750000000000004</v>
      </c>
      <c r="R4498" s="6">
        <v>7.2140000000000004</v>
      </c>
      <c r="S4498" s="6">
        <v>0</v>
      </c>
      <c r="T4498" s="6">
        <f>R4498-S4498</f>
        <v>7.2140000000000004</v>
      </c>
      <c r="U4498" s="6">
        <v>7.4729999999999999</v>
      </c>
      <c r="V4498" s="6">
        <f>U4498-S4498</f>
        <v>7.4729999999999999</v>
      </c>
      <c r="W4498" s="6">
        <f>100 - (1 - (((U4498-T4498)/U4498)+(S4498/T4498)))*100</f>
        <v>3.4658102502341706</v>
      </c>
      <c r="X4498" s="13">
        <v>7.7690000000000001</v>
      </c>
      <c r="Y4498" s="13">
        <f>(X4498-U4498)/U4498*100</f>
        <v>3.9609260002676336</v>
      </c>
      <c r="Z4498" s="14">
        <f>IF(W4498&gt;10,"NA",Y4498)</f>
        <v>3.9609260002676336</v>
      </c>
    </row>
    <row r="4499" spans="1:26" ht="19" x14ac:dyDescent="0.25">
      <c r="A4499" s="23">
        <v>4498</v>
      </c>
      <c r="B4499" s="5" t="s">
        <v>25</v>
      </c>
      <c r="C4499" s="3" t="s">
        <v>50</v>
      </c>
      <c r="D4499" s="3" t="s">
        <v>50</v>
      </c>
      <c r="E4499" s="3" t="s">
        <v>47</v>
      </c>
      <c r="F4499" s="3" t="s">
        <v>21</v>
      </c>
      <c r="G4499" s="3">
        <v>38</v>
      </c>
      <c r="H4499" s="3" t="s">
        <v>9</v>
      </c>
      <c r="I4499" s="3" t="s">
        <v>36</v>
      </c>
      <c r="J4499" s="3">
        <v>433</v>
      </c>
      <c r="K4499" s="3">
        <v>25</v>
      </c>
      <c r="L4499" s="3">
        <v>0</v>
      </c>
      <c r="M4499" s="4">
        <f>PI()*(K4499/2)^2/1000+PI()*(L4499/2)^2/1000</f>
        <v>0.49087385212340517</v>
      </c>
      <c r="N4499" s="33">
        <v>1</v>
      </c>
      <c r="O4499" s="3">
        <v>2</v>
      </c>
      <c r="P4499" s="6">
        <v>3.5649999999999999</v>
      </c>
      <c r="Q4499" s="6">
        <v>7.5940000000000003</v>
      </c>
      <c r="R4499" s="6">
        <v>7.5270000000000001</v>
      </c>
      <c r="S4499" s="6">
        <v>0</v>
      </c>
      <c r="T4499" s="6">
        <f>R4499-S4499</f>
        <v>7.5270000000000001</v>
      </c>
      <c r="U4499" s="6">
        <v>7.548</v>
      </c>
      <c r="V4499" s="6">
        <f>U4499-S4499</f>
        <v>7.548</v>
      </c>
      <c r="W4499" s="6">
        <f>100 - (1 - (((U4499-T4499)/U4499)+(S4499/T4499)))*100</f>
        <v>0.27821939586645783</v>
      </c>
      <c r="X4499" s="13">
        <v>7.8849999999999998</v>
      </c>
      <c r="Y4499" s="13">
        <f>(X4499-U4499)/U4499*100</f>
        <v>4.4647588765235797</v>
      </c>
      <c r="Z4499" s="14">
        <f>IF(W4499&gt;10,"NA",Y4499)</f>
        <v>4.4647588765235797</v>
      </c>
    </row>
    <row r="4500" spans="1:26" ht="19" x14ac:dyDescent="0.25">
      <c r="A4500" s="23">
        <v>4499</v>
      </c>
      <c r="B4500" s="5" t="s">
        <v>25</v>
      </c>
      <c r="C4500" s="3" t="s">
        <v>50</v>
      </c>
      <c r="D4500" s="3" t="s">
        <v>50</v>
      </c>
      <c r="E4500" s="3" t="s">
        <v>47</v>
      </c>
      <c r="F4500" s="3" t="s">
        <v>21</v>
      </c>
      <c r="G4500" s="3">
        <v>38</v>
      </c>
      <c r="H4500" s="3" t="s">
        <v>9</v>
      </c>
      <c r="I4500" s="3" t="s">
        <v>36</v>
      </c>
      <c r="J4500" s="3">
        <v>433</v>
      </c>
      <c r="K4500" s="3">
        <v>25</v>
      </c>
      <c r="L4500" s="3">
        <v>0</v>
      </c>
      <c r="M4500" s="4">
        <f>PI()*(K4500/2)^2/1000+PI()*(L4500/2)^2/1000</f>
        <v>0.49087385212340517</v>
      </c>
      <c r="N4500" s="33">
        <v>1</v>
      </c>
      <c r="O4500" s="3">
        <v>3</v>
      </c>
      <c r="P4500" s="6">
        <v>3.2679999999999998</v>
      </c>
      <c r="Q4500" s="6">
        <v>7.42</v>
      </c>
      <c r="R4500" s="6">
        <v>7.3170000000000002</v>
      </c>
      <c r="S4500" s="6">
        <v>0</v>
      </c>
      <c r="T4500" s="6">
        <f>R4500-S4500</f>
        <v>7.3170000000000002</v>
      </c>
      <c r="U4500" s="6">
        <v>7.3170000000000002</v>
      </c>
      <c r="V4500" s="6">
        <f>U4500-S4500</f>
        <v>7.3170000000000002</v>
      </c>
      <c r="W4500" s="6">
        <f>100 - (1 - (((U4500-T4500)/U4500)+(S4500/T4500)))*100</f>
        <v>0</v>
      </c>
      <c r="X4500" s="13">
        <v>7.702</v>
      </c>
      <c r="Y4500" s="13">
        <f>(X4500-U4500)/U4500*100</f>
        <v>5.2617192838595024</v>
      </c>
      <c r="Z4500" s="14">
        <f>IF(W4500&gt;10,"NA",Y4500)</f>
        <v>5.2617192838595024</v>
      </c>
    </row>
    <row r="4501" spans="1:26" ht="19" x14ac:dyDescent="0.25">
      <c r="A4501" s="23">
        <v>4500</v>
      </c>
      <c r="B4501" s="5" t="s">
        <v>25</v>
      </c>
      <c r="C4501" s="3" t="s">
        <v>50</v>
      </c>
      <c r="D4501" s="3" t="s">
        <v>50</v>
      </c>
      <c r="E4501" s="3" t="s">
        <v>47</v>
      </c>
      <c r="F4501" s="3" t="s">
        <v>21</v>
      </c>
      <c r="G4501" s="3">
        <v>38</v>
      </c>
      <c r="H4501" s="3" t="s">
        <v>9</v>
      </c>
      <c r="I4501" s="3" t="s">
        <v>36</v>
      </c>
      <c r="J4501" s="3">
        <v>433</v>
      </c>
      <c r="K4501" s="3">
        <v>25</v>
      </c>
      <c r="L4501" s="3">
        <v>0</v>
      </c>
      <c r="M4501" s="4">
        <f>PI()*(K4501/2)^2/1000+PI()*(L4501/2)^2/1000</f>
        <v>0.49087385212340517</v>
      </c>
      <c r="N4501" s="33">
        <v>0</v>
      </c>
      <c r="O4501" s="3">
        <v>4</v>
      </c>
      <c r="P4501" s="6">
        <v>2.161</v>
      </c>
      <c r="Q4501" s="6">
        <v>2.1219999999999999</v>
      </c>
      <c r="R4501" s="6">
        <v>2.0550000000000002</v>
      </c>
      <c r="S4501" s="6">
        <v>0</v>
      </c>
      <c r="T4501" s="6">
        <f>R4501-S4501</f>
        <v>2.0550000000000002</v>
      </c>
      <c r="U4501" s="6">
        <v>2.6930000000000001</v>
      </c>
      <c r="V4501" s="6">
        <f>U4501-S4501</f>
        <v>2.6930000000000001</v>
      </c>
      <c r="W4501" s="6">
        <f>100 - (1 - (((U4501-T4501)/U4501)+(S4501/T4501)))*100</f>
        <v>23.691050872632744</v>
      </c>
      <c r="X4501" s="13">
        <v>2.798</v>
      </c>
      <c r="Y4501" s="13">
        <f>(X4501-U4501)/U4501*100</f>
        <v>3.8989974006683989</v>
      </c>
      <c r="Z4501" s="14" t="str">
        <f>IF(W4501&gt;10,"NA",Y4501)</f>
        <v>NA</v>
      </c>
    </row>
    <row r="4502" spans="1:26" ht="19" x14ac:dyDescent="0.25">
      <c r="A4502" s="23">
        <v>4501</v>
      </c>
      <c r="B4502" s="5" t="s">
        <v>25</v>
      </c>
      <c r="C4502" s="3" t="s">
        <v>50</v>
      </c>
      <c r="D4502" s="3" t="s">
        <v>50</v>
      </c>
      <c r="E4502" s="3" t="s">
        <v>47</v>
      </c>
      <c r="F4502" s="3" t="s">
        <v>21</v>
      </c>
      <c r="G4502" s="3">
        <v>38</v>
      </c>
      <c r="H4502" s="3" t="s">
        <v>9</v>
      </c>
      <c r="I4502" s="3" t="s">
        <v>36</v>
      </c>
      <c r="J4502" s="3">
        <v>433</v>
      </c>
      <c r="K4502" s="3">
        <v>25</v>
      </c>
      <c r="L4502" s="3">
        <v>0</v>
      </c>
      <c r="M4502" s="4">
        <f>PI()*(K4502/2)^2/1000+PI()*(L4502/2)^2/1000</f>
        <v>0.49087385212340517</v>
      </c>
      <c r="N4502" s="33">
        <v>1</v>
      </c>
      <c r="O4502" s="3">
        <v>5</v>
      </c>
      <c r="P4502" s="6">
        <v>3.2519999999999998</v>
      </c>
      <c r="Q4502" s="6">
        <v>5.649</v>
      </c>
      <c r="R4502" s="6">
        <v>5.5890000000000004</v>
      </c>
      <c r="S4502" s="6">
        <v>0</v>
      </c>
      <c r="T4502" s="6">
        <f>R4502-S4502</f>
        <v>5.5890000000000004</v>
      </c>
      <c r="U4502" s="6">
        <v>5.5890000000000004</v>
      </c>
      <c r="V4502" s="6">
        <f>U4502-S4502</f>
        <v>5.5890000000000004</v>
      </c>
      <c r="W4502" s="6">
        <f>100 - (1 - (((U4502-T4502)/U4502)+(S4502/T4502)))*100</f>
        <v>0</v>
      </c>
      <c r="X4502" s="13">
        <v>5.806</v>
      </c>
      <c r="Y4502" s="13">
        <f>(X4502-U4502)/U4502*100</f>
        <v>3.8826265879405906</v>
      </c>
      <c r="Z4502" s="14">
        <f>IF(W4502&gt;10,"NA",Y4502)</f>
        <v>3.8826265879405906</v>
      </c>
    </row>
    <row r="4503" spans="1:26" ht="19" x14ac:dyDescent="0.25">
      <c r="A4503" s="23">
        <v>4502</v>
      </c>
      <c r="B4503" s="5" t="s">
        <v>25</v>
      </c>
      <c r="C4503" s="3" t="s">
        <v>50</v>
      </c>
      <c r="D4503" s="3" t="s">
        <v>50</v>
      </c>
      <c r="E4503" s="3" t="s">
        <v>47</v>
      </c>
      <c r="F4503" s="3" t="s">
        <v>21</v>
      </c>
      <c r="G4503" s="3">
        <v>38</v>
      </c>
      <c r="H4503" s="3" t="s">
        <v>9</v>
      </c>
      <c r="I4503" s="3" t="s">
        <v>36</v>
      </c>
      <c r="J4503" s="3">
        <v>433</v>
      </c>
      <c r="K4503" s="3">
        <v>25</v>
      </c>
      <c r="L4503" s="3">
        <v>0</v>
      </c>
      <c r="M4503" s="4">
        <f>PI()*(K4503/2)^2/1000+PI()*(L4503/2)^2/1000</f>
        <v>0.49087385212340517</v>
      </c>
      <c r="N4503" s="33">
        <v>1</v>
      </c>
      <c r="O4503" s="3">
        <v>6</v>
      </c>
      <c r="P4503" s="6">
        <v>3.2480000000000002</v>
      </c>
      <c r="Q4503" s="6">
        <v>6.1319999999999997</v>
      </c>
      <c r="R4503" s="6">
        <v>6.056</v>
      </c>
      <c r="S4503" s="6">
        <v>0</v>
      </c>
      <c r="T4503" s="6">
        <f>R4503-S4503</f>
        <v>6.056</v>
      </c>
      <c r="U4503" s="6">
        <v>6.056</v>
      </c>
      <c r="V4503" s="6">
        <f>U4503-S4503</f>
        <v>6.056</v>
      </c>
      <c r="W4503" s="6">
        <f>100 - (1 - (((U4503-T4503)/U4503)+(S4503/T4503)))*100</f>
        <v>0</v>
      </c>
      <c r="X4503" s="13">
        <v>6.3630000000000004</v>
      </c>
      <c r="Y4503" s="13">
        <f>(X4503-U4503)/U4503*100</f>
        <v>5.0693527080581307</v>
      </c>
      <c r="Z4503" s="14">
        <f>IF(W4503&gt;10,"NA",Y4503)</f>
        <v>5.0693527080581307</v>
      </c>
    </row>
    <row r="4504" spans="1:26" ht="19" x14ac:dyDescent="0.25">
      <c r="A4504" s="23">
        <v>4503</v>
      </c>
      <c r="B4504" s="5" t="s">
        <v>25</v>
      </c>
      <c r="C4504" s="3" t="s">
        <v>50</v>
      </c>
      <c r="D4504" s="3" t="s">
        <v>50</v>
      </c>
      <c r="E4504" s="3" t="s">
        <v>47</v>
      </c>
      <c r="F4504" s="3" t="s">
        <v>21</v>
      </c>
      <c r="G4504" s="3">
        <v>38</v>
      </c>
      <c r="H4504" s="3" t="s">
        <v>9</v>
      </c>
      <c r="I4504" s="3" t="s">
        <v>36</v>
      </c>
      <c r="J4504" s="3">
        <v>433</v>
      </c>
      <c r="K4504" s="3">
        <v>25</v>
      </c>
      <c r="L4504" s="3">
        <v>0</v>
      </c>
      <c r="M4504" s="4">
        <f>PI()*(K4504/2)^2/1000+PI()*(L4504/2)^2/1000</f>
        <v>0.49087385212340517</v>
      </c>
      <c r="N4504" s="33">
        <v>1</v>
      </c>
      <c r="O4504" s="3">
        <v>7</v>
      </c>
      <c r="P4504" s="6">
        <v>3.266</v>
      </c>
      <c r="Q4504" s="6">
        <v>6.5179999999999998</v>
      </c>
      <c r="R4504" s="6">
        <v>6.4509999999999996</v>
      </c>
      <c r="S4504" s="6">
        <v>0</v>
      </c>
      <c r="T4504" s="6">
        <f>R4504-S4504</f>
        <v>6.4509999999999996</v>
      </c>
      <c r="U4504" s="6">
        <v>6.4509999999999996</v>
      </c>
      <c r="V4504" s="6">
        <f>U4504-S4504</f>
        <v>6.4509999999999996</v>
      </c>
      <c r="W4504" s="6">
        <f>100 - (1 - (((U4504-T4504)/U4504)+(S4504/T4504)))*100</f>
        <v>0</v>
      </c>
      <c r="X4504" s="13">
        <v>6.7080000000000002</v>
      </c>
      <c r="Y4504" s="13">
        <f>(X4504-U4504)/U4504*100</f>
        <v>3.9838784684545123</v>
      </c>
      <c r="Z4504" s="14">
        <f>IF(W4504&gt;10,"NA",Y4504)</f>
        <v>3.9838784684545123</v>
      </c>
    </row>
    <row r="4505" spans="1:26" ht="19" x14ac:dyDescent="0.25">
      <c r="A4505" s="23">
        <v>4504</v>
      </c>
      <c r="B4505" s="5" t="s">
        <v>25</v>
      </c>
      <c r="C4505" s="3" t="s">
        <v>50</v>
      </c>
      <c r="D4505" s="3" t="s">
        <v>50</v>
      </c>
      <c r="E4505" s="3" t="s">
        <v>47</v>
      </c>
      <c r="F4505" s="3" t="s">
        <v>21</v>
      </c>
      <c r="G4505" s="3">
        <v>38</v>
      </c>
      <c r="H4505" s="3" t="s">
        <v>17</v>
      </c>
      <c r="I4505" s="3" t="s">
        <v>36</v>
      </c>
      <c r="J4505" s="3">
        <v>433</v>
      </c>
      <c r="K4505" s="3">
        <v>25</v>
      </c>
      <c r="L4505" s="3">
        <v>0</v>
      </c>
      <c r="M4505" s="4">
        <f>PI()*(K4505/2)^2/1000+PI()*(L4505/2)^2/1000</f>
        <v>0.49087385212340517</v>
      </c>
      <c r="N4505" s="33">
        <v>0</v>
      </c>
      <c r="O4505" s="3">
        <v>1</v>
      </c>
      <c r="P4505" s="6">
        <v>2.83</v>
      </c>
      <c r="Q4505" s="6">
        <v>4.41</v>
      </c>
      <c r="R4505" s="6">
        <v>4.3179999999999996</v>
      </c>
      <c r="S4505" s="6">
        <v>0</v>
      </c>
      <c r="T4505" s="6">
        <f>R4505-S4505</f>
        <v>4.3179999999999996</v>
      </c>
      <c r="U4505" s="6">
        <v>4.3179999999999996</v>
      </c>
      <c r="V4505" s="6">
        <f>U4505-S4505</f>
        <v>4.3179999999999996</v>
      </c>
      <c r="W4505" s="6">
        <f>100 - (1 - (((U4505-T4505)/U4505)+(S4505/T4505)))*100</f>
        <v>0</v>
      </c>
      <c r="X4505" s="13">
        <v>4.516</v>
      </c>
      <c r="Y4505" s="13">
        <f>(X4505-U4505)/U4505*100</f>
        <v>4.5854562297359989</v>
      </c>
      <c r="Z4505" s="14">
        <f>IF(W4505&gt;10,"NA",Y4505)</f>
        <v>4.5854562297359989</v>
      </c>
    </row>
    <row r="4506" spans="1:26" ht="19" x14ac:dyDescent="0.25">
      <c r="A4506" s="23">
        <v>4505</v>
      </c>
      <c r="B4506" s="5" t="s">
        <v>25</v>
      </c>
      <c r="C4506" s="3" t="s">
        <v>50</v>
      </c>
      <c r="D4506" s="3" t="s">
        <v>50</v>
      </c>
      <c r="E4506" s="3" t="s">
        <v>47</v>
      </c>
      <c r="F4506" s="3" t="s">
        <v>21</v>
      </c>
      <c r="G4506" s="3">
        <v>38</v>
      </c>
      <c r="H4506" s="3" t="s">
        <v>17</v>
      </c>
      <c r="I4506" s="3" t="s">
        <v>36</v>
      </c>
      <c r="J4506" s="3">
        <v>433</v>
      </c>
      <c r="K4506" s="3">
        <v>25</v>
      </c>
      <c r="L4506" s="3">
        <v>0</v>
      </c>
      <c r="M4506" s="4">
        <f>PI()*(K4506/2)^2/1000+PI()*(L4506/2)^2/1000</f>
        <v>0.49087385212340517</v>
      </c>
      <c r="N4506" s="33">
        <v>0</v>
      </c>
      <c r="O4506" s="3">
        <v>2</v>
      </c>
      <c r="P4506" s="6">
        <v>1.952</v>
      </c>
      <c r="Q4506" s="6">
        <v>1.611</v>
      </c>
      <c r="R4506" s="6">
        <v>1.5309999999999999</v>
      </c>
      <c r="S4506" s="6">
        <v>0</v>
      </c>
      <c r="T4506" s="6">
        <f>R4506-S4506</f>
        <v>1.5309999999999999</v>
      </c>
      <c r="U4506" s="6">
        <v>2.4249999999999998</v>
      </c>
      <c r="V4506" s="6">
        <f>U4506-S4506</f>
        <v>2.4249999999999998</v>
      </c>
      <c r="W4506" s="6">
        <f>100 - (1 - (((U4506-T4506)/U4506)+(S4506/T4506)))*100</f>
        <v>36.865979381443296</v>
      </c>
      <c r="X4506" s="13">
        <v>2.5009999999999999</v>
      </c>
      <c r="Y4506" s="13">
        <f>(X4506-U4506)/U4506*100</f>
        <v>3.1340206185567041</v>
      </c>
      <c r="Z4506" s="14" t="str">
        <f>IF(W4506&gt;10,"NA",Y4506)</f>
        <v>NA</v>
      </c>
    </row>
    <row r="4507" spans="1:26" ht="19" x14ac:dyDescent="0.25">
      <c r="A4507" s="23">
        <v>4506</v>
      </c>
      <c r="B4507" s="5" t="s">
        <v>25</v>
      </c>
      <c r="C4507" s="3" t="s">
        <v>50</v>
      </c>
      <c r="D4507" s="3" t="s">
        <v>50</v>
      </c>
      <c r="E4507" s="3" t="s">
        <v>47</v>
      </c>
      <c r="F4507" s="3" t="s">
        <v>21</v>
      </c>
      <c r="G4507" s="3">
        <v>38</v>
      </c>
      <c r="H4507" s="3" t="s">
        <v>17</v>
      </c>
      <c r="I4507" s="3" t="s">
        <v>36</v>
      </c>
      <c r="J4507" s="3">
        <v>433</v>
      </c>
      <c r="K4507" s="3">
        <v>25</v>
      </c>
      <c r="L4507" s="3">
        <v>0</v>
      </c>
      <c r="M4507" s="4">
        <f>PI()*(K4507/2)^2/1000+PI()*(L4507/2)^2/1000</f>
        <v>0.49087385212340517</v>
      </c>
      <c r="N4507" s="33">
        <v>0</v>
      </c>
      <c r="O4507" s="3">
        <v>3</v>
      </c>
      <c r="P4507" s="6">
        <v>3.8639999999999999</v>
      </c>
      <c r="Q4507" s="6">
        <v>8.4550000000000001</v>
      </c>
      <c r="R4507" s="6">
        <v>8.3520000000000003</v>
      </c>
      <c r="S4507" s="6">
        <v>0</v>
      </c>
      <c r="T4507" s="6">
        <f>R4507-S4507</f>
        <v>8.3520000000000003</v>
      </c>
      <c r="U4507" s="6">
        <v>8.8569999999999993</v>
      </c>
      <c r="V4507" s="6">
        <f>U4507-S4507</f>
        <v>8.8569999999999993</v>
      </c>
      <c r="W4507" s="6">
        <f>100 - (1 - (((U4507-T4507)/U4507)+(S4507/T4507)))*100</f>
        <v>5.7017048662075069</v>
      </c>
      <c r="X4507" s="13">
        <v>9.2899999999999991</v>
      </c>
      <c r="Y4507" s="13">
        <f>(X4507-U4507)/U4507*100</f>
        <v>4.8887885288472379</v>
      </c>
      <c r="Z4507" s="14">
        <f>IF(W4507&gt;10,"NA",Y4507)</f>
        <v>4.8887885288472379</v>
      </c>
    </row>
    <row r="4508" spans="1:26" ht="19" x14ac:dyDescent="0.25">
      <c r="A4508" s="23">
        <v>4507</v>
      </c>
      <c r="B4508" s="5" t="s">
        <v>25</v>
      </c>
      <c r="C4508" s="3" t="s">
        <v>50</v>
      </c>
      <c r="D4508" s="3" t="s">
        <v>50</v>
      </c>
      <c r="E4508" s="3" t="s">
        <v>47</v>
      </c>
      <c r="F4508" s="3" t="s">
        <v>21</v>
      </c>
      <c r="G4508" s="3">
        <v>38</v>
      </c>
      <c r="H4508" s="3" t="s">
        <v>17</v>
      </c>
      <c r="I4508" s="3" t="s">
        <v>36</v>
      </c>
      <c r="J4508" s="3">
        <v>433</v>
      </c>
      <c r="K4508" s="3">
        <v>25</v>
      </c>
      <c r="L4508" s="3">
        <v>0</v>
      </c>
      <c r="M4508" s="4">
        <f>PI()*(K4508/2)^2/1000+PI()*(L4508/2)^2/1000</f>
        <v>0.49087385212340517</v>
      </c>
      <c r="N4508" s="33">
        <v>1</v>
      </c>
      <c r="O4508" s="3">
        <v>4</v>
      </c>
      <c r="P4508" s="6">
        <v>2.5259999999999998</v>
      </c>
      <c r="Q4508" s="6">
        <v>3.9569999999999999</v>
      </c>
      <c r="R4508" s="6">
        <v>3.8740000000000001</v>
      </c>
      <c r="S4508" s="6">
        <v>0</v>
      </c>
      <c r="T4508" s="6">
        <f>R4508-S4508</f>
        <v>3.8740000000000001</v>
      </c>
      <c r="U4508" s="6">
        <v>3.8969999999999998</v>
      </c>
      <c r="V4508" s="6">
        <f>U4508-S4508</f>
        <v>3.8969999999999998</v>
      </c>
      <c r="W4508" s="6">
        <f>100 - (1 - (((U4508-T4508)/U4508)+(S4508/T4508)))*100</f>
        <v>0.59019758788811316</v>
      </c>
      <c r="X4508" s="13">
        <v>4.1520000000000001</v>
      </c>
      <c r="Y4508" s="13">
        <f>(X4508-U4508)/U4508*100</f>
        <v>6.543494996150895</v>
      </c>
      <c r="Z4508" s="14">
        <f>IF(W4508&gt;10,"NA",Y4508)</f>
        <v>6.543494996150895</v>
      </c>
    </row>
    <row r="4509" spans="1:26" ht="19" x14ac:dyDescent="0.25">
      <c r="A4509" s="23">
        <v>4508</v>
      </c>
      <c r="B4509" s="5" t="s">
        <v>25</v>
      </c>
      <c r="C4509" s="3" t="s">
        <v>50</v>
      </c>
      <c r="D4509" s="3" t="s">
        <v>50</v>
      </c>
      <c r="E4509" s="3" t="s">
        <v>47</v>
      </c>
      <c r="F4509" s="3" t="s">
        <v>21</v>
      </c>
      <c r="G4509" s="3">
        <v>38</v>
      </c>
      <c r="H4509" s="3" t="s">
        <v>17</v>
      </c>
      <c r="I4509" s="3" t="s">
        <v>36</v>
      </c>
      <c r="J4509" s="3">
        <v>433</v>
      </c>
      <c r="K4509" s="3">
        <v>25</v>
      </c>
      <c r="L4509" s="3">
        <v>0</v>
      </c>
      <c r="M4509" s="4">
        <f>PI()*(K4509/2)^2/1000+PI()*(L4509/2)^2/1000</f>
        <v>0.49087385212340517</v>
      </c>
      <c r="N4509" s="33">
        <v>0</v>
      </c>
      <c r="O4509" s="3">
        <v>5</v>
      </c>
      <c r="P4509" s="6">
        <v>3.3090000000000002</v>
      </c>
      <c r="Q4509" s="6">
        <v>5.1879999999999997</v>
      </c>
      <c r="R4509" s="6">
        <v>5.0709999999999997</v>
      </c>
      <c r="S4509" s="6">
        <v>0</v>
      </c>
      <c r="T4509" s="6">
        <f>R4509-S4509</f>
        <v>5.0709999999999997</v>
      </c>
      <c r="U4509" s="6">
        <v>5.149</v>
      </c>
      <c r="V4509" s="6">
        <f>U4509-S4509</f>
        <v>5.149</v>
      </c>
      <c r="W4509" s="6">
        <f>100 - (1 - (((U4509-T4509)/U4509)+(S4509/T4509)))*100</f>
        <v>1.5148572538357001</v>
      </c>
      <c r="X4509" s="13">
        <v>5.4029999999999996</v>
      </c>
      <c r="Y4509" s="13">
        <f>(X4509-U4509)/U4509*100</f>
        <v>4.9329966983880276</v>
      </c>
      <c r="Z4509" s="14">
        <f>IF(W4509&gt;10,"NA",Y4509)</f>
        <v>4.9329966983880276</v>
      </c>
    </row>
    <row r="4510" spans="1:26" ht="19" x14ac:dyDescent="0.25">
      <c r="A4510" s="23">
        <v>4509</v>
      </c>
      <c r="B4510" s="5" t="s">
        <v>25</v>
      </c>
      <c r="C4510" s="3" t="s">
        <v>50</v>
      </c>
      <c r="D4510" s="3" t="s">
        <v>50</v>
      </c>
      <c r="E4510" s="3" t="s">
        <v>47</v>
      </c>
      <c r="F4510" s="3" t="s">
        <v>21</v>
      </c>
      <c r="G4510" s="3">
        <v>38</v>
      </c>
      <c r="H4510" s="3" t="s">
        <v>17</v>
      </c>
      <c r="I4510" s="3" t="s">
        <v>36</v>
      </c>
      <c r="J4510" s="3">
        <v>433</v>
      </c>
      <c r="K4510" s="3">
        <v>25</v>
      </c>
      <c r="L4510" s="3">
        <v>0</v>
      </c>
      <c r="M4510" s="4">
        <f>PI()*(K4510/2)^2/1000+PI()*(L4510/2)^2/1000</f>
        <v>0.49087385212340517</v>
      </c>
      <c r="N4510" s="33">
        <v>1</v>
      </c>
      <c r="O4510" s="3">
        <v>6</v>
      </c>
      <c r="P4510" s="6">
        <v>3.3660000000000001</v>
      </c>
      <c r="Q4510" s="6">
        <v>4.8460000000000001</v>
      </c>
      <c r="R4510" s="6">
        <v>4.734</v>
      </c>
      <c r="S4510" s="6">
        <v>0</v>
      </c>
      <c r="T4510" s="6">
        <f>R4510-S4510</f>
        <v>4.734</v>
      </c>
      <c r="U4510" s="6">
        <v>4.8099999999999996</v>
      </c>
      <c r="V4510" s="6">
        <f>U4510-S4510</f>
        <v>4.8099999999999996</v>
      </c>
      <c r="W4510" s="6">
        <f>100 - (1 - (((U4510-T4510)/U4510)+(S4510/T4510)))*100</f>
        <v>1.5800415800415664</v>
      </c>
      <c r="X4510" s="13">
        <v>5.032</v>
      </c>
      <c r="Y4510" s="13">
        <f>(X4510-U4510)/U4510*100</f>
        <v>4.6153846153846247</v>
      </c>
      <c r="Z4510" s="14">
        <f>IF(W4510&gt;10,"NA",Y4510)</f>
        <v>4.6153846153846247</v>
      </c>
    </row>
    <row r="4511" spans="1:26" ht="19" x14ac:dyDescent="0.25">
      <c r="A4511" s="23">
        <v>4510</v>
      </c>
      <c r="B4511" s="5" t="s">
        <v>25</v>
      </c>
      <c r="C4511" s="3" t="s">
        <v>50</v>
      </c>
      <c r="D4511" s="3" t="s">
        <v>50</v>
      </c>
      <c r="E4511" s="3" t="s">
        <v>47</v>
      </c>
      <c r="F4511" s="3" t="s">
        <v>21</v>
      </c>
      <c r="G4511" s="3">
        <v>38</v>
      </c>
      <c r="H4511" s="3" t="s">
        <v>17</v>
      </c>
      <c r="I4511" s="3" t="s">
        <v>36</v>
      </c>
      <c r="J4511" s="3">
        <v>433</v>
      </c>
      <c r="K4511" s="3">
        <v>25</v>
      </c>
      <c r="L4511" s="3">
        <v>0</v>
      </c>
      <c r="M4511" s="4">
        <f>PI()*(K4511/2)^2/1000+PI()*(L4511/2)^2/1000</f>
        <v>0.49087385212340517</v>
      </c>
      <c r="N4511" s="33">
        <v>1</v>
      </c>
      <c r="O4511" s="3">
        <v>7</v>
      </c>
      <c r="P4511" s="6">
        <v>2.6179999999999999</v>
      </c>
      <c r="Q4511" s="6">
        <v>3.44</v>
      </c>
      <c r="R4511" s="6">
        <v>3.379</v>
      </c>
      <c r="S4511" s="6">
        <v>0</v>
      </c>
      <c r="T4511" s="6">
        <f>R4511-S4511</f>
        <v>3.379</v>
      </c>
      <c r="U4511" s="6">
        <v>3.379</v>
      </c>
      <c r="V4511" s="6">
        <f>U4511-S4511</f>
        <v>3.379</v>
      </c>
      <c r="W4511" s="6">
        <f>100 - (1 - (((U4511-T4511)/U4511)+(S4511/T4511)))*100</f>
        <v>0</v>
      </c>
      <c r="X4511" s="13">
        <v>3.629</v>
      </c>
      <c r="Y4511" s="13">
        <f>(X4511-U4511)/U4511*100</f>
        <v>7.3986386504883095</v>
      </c>
      <c r="Z4511" s="14">
        <f>IF(W4511&gt;10,"NA",Y4511)</f>
        <v>7.3986386504883095</v>
      </c>
    </row>
    <row r="4512" spans="1:26" ht="19" x14ac:dyDescent="0.25">
      <c r="A4512" s="23">
        <v>4511</v>
      </c>
      <c r="B4512" s="5" t="s">
        <v>25</v>
      </c>
      <c r="C4512" s="3" t="s">
        <v>50</v>
      </c>
      <c r="D4512" s="3" t="s">
        <v>50</v>
      </c>
      <c r="E4512" s="3" t="s">
        <v>47</v>
      </c>
      <c r="F4512" s="3" t="s">
        <v>21</v>
      </c>
      <c r="G4512" s="3">
        <v>38</v>
      </c>
      <c r="H4512" s="3" t="s">
        <v>17</v>
      </c>
      <c r="I4512" s="3" t="s">
        <v>36</v>
      </c>
      <c r="J4512" s="3">
        <v>433</v>
      </c>
      <c r="K4512" s="3">
        <v>25</v>
      </c>
      <c r="L4512" s="3">
        <v>0</v>
      </c>
      <c r="M4512" s="4">
        <f>PI()*(K4512/2)^2/1000+PI()*(L4512/2)^2/1000</f>
        <v>0.49087385212340517</v>
      </c>
      <c r="N4512" s="33">
        <v>0</v>
      </c>
      <c r="O4512" s="3">
        <v>8</v>
      </c>
      <c r="P4512" s="6">
        <v>2.637</v>
      </c>
      <c r="Q4512" s="6">
        <v>4.2050000000000001</v>
      </c>
      <c r="R4512" s="6">
        <v>4.1210000000000004</v>
      </c>
      <c r="S4512" s="6">
        <v>0</v>
      </c>
      <c r="T4512" s="6">
        <f>R4512-S4512</f>
        <v>4.1210000000000004</v>
      </c>
      <c r="U4512" s="6">
        <v>4.4450000000000003</v>
      </c>
      <c r="V4512" s="6">
        <f>U4512-S4512</f>
        <v>4.4450000000000003</v>
      </c>
      <c r="W4512" s="6">
        <f>100 - (1 - (((U4512-T4512)/U4512)+(S4512/T4512)))*100</f>
        <v>7.2890888638920188</v>
      </c>
      <c r="X4512" s="13">
        <v>4.6289999999999996</v>
      </c>
      <c r="Y4512" s="13">
        <f>(X4512-U4512)/U4512*100</f>
        <v>4.1394825646793985</v>
      </c>
      <c r="Z4512" s="14">
        <f>IF(W4512&gt;10,"NA",Y4512)</f>
        <v>4.1394825646793985</v>
      </c>
    </row>
    <row r="4513" spans="1:26" ht="19" x14ac:dyDescent="0.25">
      <c r="A4513" s="23">
        <v>4512</v>
      </c>
      <c r="B4513" s="5" t="s">
        <v>25</v>
      </c>
      <c r="C4513" s="3" t="s">
        <v>50</v>
      </c>
      <c r="D4513" s="3" t="s">
        <v>50</v>
      </c>
      <c r="E4513" s="3" t="s">
        <v>47</v>
      </c>
      <c r="F4513" s="3" t="s">
        <v>21</v>
      </c>
      <c r="G4513" s="3">
        <v>39</v>
      </c>
      <c r="H4513" s="3" t="s">
        <v>9</v>
      </c>
      <c r="I4513" s="3" t="s">
        <v>45</v>
      </c>
      <c r="J4513" s="3">
        <v>443</v>
      </c>
      <c r="K4513" s="3">
        <v>15</v>
      </c>
      <c r="L4513" s="3">
        <v>12</v>
      </c>
      <c r="M4513" s="4">
        <f>PI()*(K4513/2)^2/1000+PI()*(L4513/2)^2/1000</f>
        <v>0.28981192229365843</v>
      </c>
      <c r="N4513" s="33">
        <v>1</v>
      </c>
      <c r="O4513" s="3">
        <v>1</v>
      </c>
      <c r="P4513" s="6">
        <v>1.593</v>
      </c>
      <c r="Q4513" s="6">
        <v>1.173</v>
      </c>
      <c r="R4513" s="6">
        <v>1.1539999999999999</v>
      </c>
      <c r="S4513" s="6">
        <v>0</v>
      </c>
      <c r="T4513" s="6">
        <f>R4513-S4513</f>
        <v>1.1539999999999999</v>
      </c>
      <c r="U4513" s="6">
        <v>1.5589999999999999</v>
      </c>
      <c r="V4513" s="6">
        <f>U4513-S4513</f>
        <v>1.5589999999999999</v>
      </c>
      <c r="W4513" s="6">
        <f>100 - (1 - (((U4513-T4513)/U4513)+(S4513/T4513)))*100</f>
        <v>25.978191148171902</v>
      </c>
      <c r="X4513" s="13">
        <v>1.6220000000000001</v>
      </c>
      <c r="Y4513" s="13">
        <f>(X4513-U4513)/U4513*100</f>
        <v>4.0410519563823071</v>
      </c>
      <c r="Z4513" s="14" t="str">
        <f>IF(W4513&gt;10,"NA",Y4513)</f>
        <v>NA</v>
      </c>
    </row>
    <row r="4514" spans="1:26" ht="19" x14ac:dyDescent="0.25">
      <c r="A4514" s="23">
        <v>4513</v>
      </c>
      <c r="B4514" s="5" t="s">
        <v>25</v>
      </c>
      <c r="C4514" s="3" t="s">
        <v>50</v>
      </c>
      <c r="D4514" s="3" t="s">
        <v>50</v>
      </c>
      <c r="E4514" s="3" t="s">
        <v>47</v>
      </c>
      <c r="F4514" s="3" t="s">
        <v>21</v>
      </c>
      <c r="G4514" s="3">
        <v>39</v>
      </c>
      <c r="H4514" s="3" t="s">
        <v>9</v>
      </c>
      <c r="I4514" s="3" t="s">
        <v>45</v>
      </c>
      <c r="J4514" s="3">
        <v>443</v>
      </c>
      <c r="K4514" s="3">
        <v>15</v>
      </c>
      <c r="L4514" s="3">
        <v>12</v>
      </c>
      <c r="M4514" s="4">
        <f>PI()*(K4514/2)^2/1000+PI()*(L4514/2)^2/1000</f>
        <v>0.28981192229365843</v>
      </c>
      <c r="N4514" s="33">
        <v>1</v>
      </c>
      <c r="O4514" s="3">
        <v>2</v>
      </c>
      <c r="P4514" s="6">
        <v>1.7969999999999999</v>
      </c>
      <c r="Q4514" s="6">
        <v>1.1140000000000001</v>
      </c>
      <c r="R4514" s="6">
        <v>1.0840000000000001</v>
      </c>
      <c r="S4514" s="6">
        <v>0</v>
      </c>
      <c r="T4514" s="6">
        <f>R4514-S4514</f>
        <v>1.0840000000000001</v>
      </c>
      <c r="U4514" s="6">
        <v>1.2909999999999999</v>
      </c>
      <c r="V4514" s="6">
        <f>U4514-S4514</f>
        <v>1.2909999999999999</v>
      </c>
      <c r="W4514" s="6">
        <f>100 - (1 - (((U4514-T4514)/U4514)+(S4514/T4514)))*100</f>
        <v>16.034082106893877</v>
      </c>
      <c r="X4514" s="13">
        <v>1.3320000000000001</v>
      </c>
      <c r="Y4514" s="13">
        <f>(X4514-U4514)/U4514*100</f>
        <v>3.1758326878388963</v>
      </c>
      <c r="Z4514" s="14" t="str">
        <f>IF(W4514&gt;10,"NA",Y4514)</f>
        <v>NA</v>
      </c>
    </row>
    <row r="4515" spans="1:26" ht="19" x14ac:dyDescent="0.25">
      <c r="A4515" s="23">
        <v>4514</v>
      </c>
      <c r="B4515" s="5" t="s">
        <v>25</v>
      </c>
      <c r="C4515" s="3" t="s">
        <v>50</v>
      </c>
      <c r="D4515" s="3" t="s">
        <v>50</v>
      </c>
      <c r="E4515" s="3" t="s">
        <v>47</v>
      </c>
      <c r="F4515" s="3" t="s">
        <v>21</v>
      </c>
      <c r="G4515" s="3">
        <v>39</v>
      </c>
      <c r="H4515" s="3" t="s">
        <v>9</v>
      </c>
      <c r="I4515" s="3" t="s">
        <v>45</v>
      </c>
      <c r="J4515" s="3">
        <v>443</v>
      </c>
      <c r="K4515" s="3">
        <v>15</v>
      </c>
      <c r="L4515" s="3">
        <v>12</v>
      </c>
      <c r="M4515" s="4">
        <f>PI()*(K4515/2)^2/1000+PI()*(L4515/2)^2/1000</f>
        <v>0.28981192229365843</v>
      </c>
      <c r="N4515" s="33">
        <v>0</v>
      </c>
      <c r="O4515" s="3">
        <v>3</v>
      </c>
      <c r="P4515" s="6">
        <v>3.1850000000000001</v>
      </c>
      <c r="Q4515" s="6">
        <v>5.8419999999999996</v>
      </c>
      <c r="R4515" s="6">
        <v>5.7910000000000004</v>
      </c>
      <c r="S4515" s="6">
        <v>0</v>
      </c>
      <c r="T4515" s="6">
        <f>R4515-S4515</f>
        <v>5.7910000000000004</v>
      </c>
      <c r="U4515" s="6">
        <v>5.7910000000000004</v>
      </c>
      <c r="V4515" s="6">
        <f>U4515-S4515</f>
        <v>5.7910000000000004</v>
      </c>
      <c r="W4515" s="6">
        <f>100 - (1 - (((U4515-T4515)/U4515)+(S4515/T4515)))*100</f>
        <v>0</v>
      </c>
      <c r="X4515" s="13">
        <v>6.1449999999999996</v>
      </c>
      <c r="Y4515" s="13">
        <f>(X4515-U4515)/U4515*100</f>
        <v>6.1129338628906789</v>
      </c>
      <c r="Z4515" s="14">
        <f>IF(W4515&gt;10,"NA",Y4515)</f>
        <v>6.1129338628906789</v>
      </c>
    </row>
    <row r="4516" spans="1:26" ht="19" x14ac:dyDescent="0.25">
      <c r="A4516" s="23">
        <v>4515</v>
      </c>
      <c r="B4516" s="5" t="s">
        <v>25</v>
      </c>
      <c r="C4516" s="3" t="s">
        <v>50</v>
      </c>
      <c r="D4516" s="3" t="s">
        <v>50</v>
      </c>
      <c r="E4516" s="3" t="s">
        <v>47</v>
      </c>
      <c r="F4516" s="3" t="s">
        <v>21</v>
      </c>
      <c r="G4516" s="3">
        <v>39</v>
      </c>
      <c r="H4516" s="3" t="s">
        <v>9</v>
      </c>
      <c r="I4516" s="3" t="s">
        <v>45</v>
      </c>
      <c r="J4516" s="3">
        <v>443</v>
      </c>
      <c r="K4516" s="3">
        <v>15</v>
      </c>
      <c r="L4516" s="3">
        <v>12</v>
      </c>
      <c r="M4516" s="4">
        <f>PI()*(K4516/2)^2/1000+PI()*(L4516/2)^2/1000</f>
        <v>0.28981192229365843</v>
      </c>
      <c r="N4516" s="33">
        <v>1</v>
      </c>
      <c r="O4516" s="3">
        <v>4</v>
      </c>
      <c r="P4516" s="6">
        <v>2.7970000000000002</v>
      </c>
      <c r="Q4516" s="6">
        <v>3.9380000000000002</v>
      </c>
      <c r="R4516" s="6">
        <v>3.87</v>
      </c>
      <c r="S4516" s="6">
        <v>0</v>
      </c>
      <c r="T4516" s="6">
        <f>R4516-S4516</f>
        <v>3.87</v>
      </c>
      <c r="U4516" s="6">
        <v>3.87</v>
      </c>
      <c r="V4516" s="6">
        <f>U4516-S4516</f>
        <v>3.87</v>
      </c>
      <c r="W4516" s="6">
        <f>100 - (1 - (((U4516-T4516)/U4516)+(S4516/T4516)))*100</f>
        <v>0</v>
      </c>
      <c r="X4516" s="13">
        <v>4.1559999999999997</v>
      </c>
      <c r="Y4516" s="13">
        <f>(X4516-U4516)/U4516*100</f>
        <v>7.390180878552961</v>
      </c>
      <c r="Z4516" s="14">
        <f>IF(W4516&gt;10,"NA",Y4516)</f>
        <v>7.390180878552961</v>
      </c>
    </row>
    <row r="4517" spans="1:26" ht="19" x14ac:dyDescent="0.25">
      <c r="A4517" s="23">
        <v>4516</v>
      </c>
      <c r="B4517" s="5" t="s">
        <v>25</v>
      </c>
      <c r="C4517" s="3" t="s">
        <v>50</v>
      </c>
      <c r="D4517" s="3" t="s">
        <v>50</v>
      </c>
      <c r="E4517" s="3" t="s">
        <v>47</v>
      </c>
      <c r="F4517" s="3" t="s">
        <v>21</v>
      </c>
      <c r="G4517" s="3">
        <v>39</v>
      </c>
      <c r="H4517" s="3" t="s">
        <v>9</v>
      </c>
      <c r="I4517" s="3" t="s">
        <v>45</v>
      </c>
      <c r="J4517" s="3">
        <v>443</v>
      </c>
      <c r="K4517" s="3">
        <v>15</v>
      </c>
      <c r="L4517" s="3">
        <v>12</v>
      </c>
      <c r="M4517" s="4">
        <f>PI()*(K4517/2)^2/1000+PI()*(L4517/2)^2/1000</f>
        <v>0.28981192229365843</v>
      </c>
      <c r="N4517" s="33">
        <v>1</v>
      </c>
      <c r="O4517" s="3">
        <v>5</v>
      </c>
      <c r="P4517" s="6">
        <v>2.0270000000000001</v>
      </c>
      <c r="Q4517" s="6">
        <v>1.726</v>
      </c>
      <c r="R4517" s="6">
        <v>1.6559999999999999</v>
      </c>
      <c r="S4517" s="6">
        <v>0</v>
      </c>
      <c r="T4517" s="6">
        <f>R4517-S4517</f>
        <v>1.6559999999999999</v>
      </c>
      <c r="U4517" s="6">
        <v>1.8620000000000001</v>
      </c>
      <c r="V4517" s="6">
        <f>U4517-S4517</f>
        <v>1.8620000000000001</v>
      </c>
      <c r="W4517" s="6">
        <f>100 - (1 - (((U4517-T4517)/U4517)+(S4517/T4517)))*100</f>
        <v>11.063372717508074</v>
      </c>
      <c r="X4517" s="13">
        <v>1.98</v>
      </c>
      <c r="Y4517" s="13">
        <f>(X4517-U4517)/U4517*100</f>
        <v>6.3372717508055789</v>
      </c>
      <c r="Z4517" s="14" t="str">
        <f>IF(W4517&gt;10,"NA",Y4517)</f>
        <v>NA</v>
      </c>
    </row>
    <row r="4518" spans="1:26" ht="19" x14ac:dyDescent="0.25">
      <c r="A4518" s="23">
        <v>4517</v>
      </c>
      <c r="B4518" s="5" t="s">
        <v>25</v>
      </c>
      <c r="C4518" s="3" t="s">
        <v>50</v>
      </c>
      <c r="D4518" s="3" t="s">
        <v>50</v>
      </c>
      <c r="E4518" s="3" t="s">
        <v>47</v>
      </c>
      <c r="F4518" s="3" t="s">
        <v>21</v>
      </c>
      <c r="G4518" s="3">
        <v>39</v>
      </c>
      <c r="H4518" s="3" t="s">
        <v>9</v>
      </c>
      <c r="I4518" s="3" t="s">
        <v>45</v>
      </c>
      <c r="J4518" s="3">
        <v>443</v>
      </c>
      <c r="K4518" s="3">
        <v>15</v>
      </c>
      <c r="L4518" s="3">
        <v>12</v>
      </c>
      <c r="M4518" s="4">
        <f>PI()*(K4518/2)^2/1000+PI()*(L4518/2)^2/1000</f>
        <v>0.28981192229365843</v>
      </c>
      <c r="N4518" s="33">
        <v>1</v>
      </c>
      <c r="O4518" s="3">
        <v>6</v>
      </c>
      <c r="P4518" s="6">
        <v>2.1560000000000001</v>
      </c>
      <c r="Q4518" s="6">
        <v>3.38</v>
      </c>
      <c r="R4518" s="6">
        <v>3.331</v>
      </c>
      <c r="S4518" s="6">
        <v>0</v>
      </c>
      <c r="T4518" s="6">
        <f>R4518-S4518</f>
        <v>3.331</v>
      </c>
      <c r="U4518" s="6">
        <v>3.3780000000000001</v>
      </c>
      <c r="V4518" s="6">
        <f>U4518-S4518</f>
        <v>3.3780000000000001</v>
      </c>
      <c r="W4518" s="6">
        <f>100 - (1 - (((U4518-T4518)/U4518)+(S4518/T4518)))*100</f>
        <v>1.3913558318531756</v>
      </c>
      <c r="X4518" s="13">
        <v>3.6669999999999998</v>
      </c>
      <c r="Y4518" s="13">
        <f>(X4518-U4518)/U4518*100</f>
        <v>8.5553582001184036</v>
      </c>
      <c r="Z4518" s="14">
        <f>IF(W4518&gt;10,"NA",Y4518)</f>
        <v>8.5553582001184036</v>
      </c>
    </row>
    <row r="4519" spans="1:26" ht="19" x14ac:dyDescent="0.25">
      <c r="A4519" s="23">
        <v>4518</v>
      </c>
      <c r="B4519" s="5" t="s">
        <v>25</v>
      </c>
      <c r="C4519" s="3" t="s">
        <v>50</v>
      </c>
      <c r="D4519" s="3" t="s">
        <v>50</v>
      </c>
      <c r="E4519" s="3" t="s">
        <v>47</v>
      </c>
      <c r="F4519" s="3" t="s">
        <v>21</v>
      </c>
      <c r="G4519" s="3">
        <v>39</v>
      </c>
      <c r="H4519" s="3" t="s">
        <v>9</v>
      </c>
      <c r="I4519" s="3" t="s">
        <v>45</v>
      </c>
      <c r="J4519" s="3">
        <v>443</v>
      </c>
      <c r="K4519" s="3">
        <v>15</v>
      </c>
      <c r="L4519" s="3">
        <v>12</v>
      </c>
      <c r="M4519" s="4">
        <f>PI()*(K4519/2)^2/1000+PI()*(L4519/2)^2/1000</f>
        <v>0.28981192229365843</v>
      </c>
      <c r="N4519" s="33">
        <v>0</v>
      </c>
      <c r="O4519" s="3">
        <v>7</v>
      </c>
      <c r="P4519" s="6">
        <v>3.5960000000000001</v>
      </c>
      <c r="Q4519" s="6">
        <v>7.6689999999999996</v>
      </c>
      <c r="R4519" s="6">
        <v>7.6349999999999998</v>
      </c>
      <c r="S4519" s="6">
        <v>0</v>
      </c>
      <c r="T4519" s="6">
        <f>R4519-S4519</f>
        <v>7.6349999999999998</v>
      </c>
      <c r="U4519" s="6">
        <v>7.6479999999999997</v>
      </c>
      <c r="V4519" s="6">
        <f>U4519-S4519</f>
        <v>7.6479999999999997</v>
      </c>
      <c r="W4519" s="6">
        <f>100 - (1 - (((U4519-T4519)/U4519)+(S4519/T4519)))*100</f>
        <v>0.16997907949790658</v>
      </c>
      <c r="X4519" s="13">
        <v>8.17</v>
      </c>
      <c r="Y4519" s="13">
        <f>(X4519-U4519)/U4519*100</f>
        <v>6.8253138075313844</v>
      </c>
      <c r="Z4519" s="14">
        <f>IF(W4519&gt;10,"NA",Y4519)</f>
        <v>6.8253138075313844</v>
      </c>
    </row>
    <row r="4520" spans="1:26" ht="19" x14ac:dyDescent="0.25">
      <c r="A4520" s="23">
        <v>4519</v>
      </c>
      <c r="B4520" s="5" t="s">
        <v>25</v>
      </c>
      <c r="C4520" s="3" t="s">
        <v>50</v>
      </c>
      <c r="D4520" s="3" t="s">
        <v>50</v>
      </c>
      <c r="E4520" s="3" t="s">
        <v>47</v>
      </c>
      <c r="F4520" s="3" t="s">
        <v>21</v>
      </c>
      <c r="G4520" s="3">
        <v>39</v>
      </c>
      <c r="H4520" s="3" t="s">
        <v>9</v>
      </c>
      <c r="I4520" s="3" t="s">
        <v>45</v>
      </c>
      <c r="J4520" s="3">
        <v>443</v>
      </c>
      <c r="K4520" s="3">
        <v>15</v>
      </c>
      <c r="L4520" s="3">
        <v>12</v>
      </c>
      <c r="M4520" s="4">
        <f>PI()*(K4520/2)^2/1000+PI()*(L4520/2)^2/1000</f>
        <v>0.28981192229365843</v>
      </c>
      <c r="N4520" s="33">
        <v>1</v>
      </c>
      <c r="O4520" s="3">
        <v>8</v>
      </c>
      <c r="P4520" s="6">
        <v>2.56</v>
      </c>
      <c r="Q4520" s="6">
        <v>3.7519999999999998</v>
      </c>
      <c r="R4520" s="6">
        <v>3.6539999999999999</v>
      </c>
      <c r="S4520" s="6">
        <v>0</v>
      </c>
      <c r="T4520" s="6">
        <f>R4520-S4520</f>
        <v>3.6539999999999999</v>
      </c>
      <c r="U4520" s="6">
        <v>3.8559999999999999</v>
      </c>
      <c r="V4520" s="6">
        <f>U4520-S4520</f>
        <v>3.8559999999999999</v>
      </c>
      <c r="W4520" s="6">
        <f>100 - (1 - (((U4520-T4520)/U4520)+(S4520/T4520)))*100</f>
        <v>5.2385892116182617</v>
      </c>
      <c r="X4520" s="13">
        <v>4.0890000000000004</v>
      </c>
      <c r="Y4520" s="13">
        <f>(X4520-U4520)/U4520*100</f>
        <v>6.0425311203319643</v>
      </c>
      <c r="Z4520" s="14">
        <f>IF(W4520&gt;10,"NA",Y4520)</f>
        <v>6.0425311203319643</v>
      </c>
    </row>
    <row r="4521" spans="1:26" ht="19" x14ac:dyDescent="0.25">
      <c r="A4521" s="23">
        <v>4520</v>
      </c>
      <c r="B4521" s="5" t="s">
        <v>25</v>
      </c>
      <c r="C4521" s="3" t="s">
        <v>50</v>
      </c>
      <c r="D4521" s="3" t="s">
        <v>50</v>
      </c>
      <c r="E4521" s="3" t="s">
        <v>47</v>
      </c>
      <c r="F4521" s="3" t="s">
        <v>21</v>
      </c>
      <c r="G4521" s="3">
        <v>40</v>
      </c>
      <c r="H4521" s="3" t="s">
        <v>9</v>
      </c>
      <c r="I4521" s="3" t="s">
        <v>45</v>
      </c>
      <c r="J4521" s="3">
        <v>444</v>
      </c>
      <c r="K4521" s="3">
        <v>48</v>
      </c>
      <c r="L4521" s="3">
        <v>0</v>
      </c>
      <c r="M4521" s="4">
        <f>PI()*(K4521/2)^2/1000+PI()*(L4521/2)^2/1000</f>
        <v>1.8095573684677209</v>
      </c>
      <c r="N4521" s="33">
        <v>0</v>
      </c>
      <c r="O4521" s="3">
        <v>1</v>
      </c>
      <c r="P4521" s="6">
        <v>3.2360000000000002</v>
      </c>
      <c r="Q4521" s="6">
        <v>6.3289999999999997</v>
      </c>
      <c r="R4521" s="6">
        <v>6.2880000000000003</v>
      </c>
      <c r="S4521" s="6">
        <v>0</v>
      </c>
      <c r="T4521" s="6">
        <f>R4521-S4521</f>
        <v>6.2880000000000003</v>
      </c>
      <c r="U4521" s="6">
        <v>6.2880000000000003</v>
      </c>
      <c r="V4521" s="6">
        <f>U4521-S4521</f>
        <v>6.2880000000000003</v>
      </c>
      <c r="W4521" s="6">
        <f>100 - (1 - (((U4521-T4521)/U4521)+(S4521/T4521)))*100</f>
        <v>0</v>
      </c>
      <c r="X4521" s="13">
        <v>6.8179999999999996</v>
      </c>
      <c r="Y4521" s="13">
        <f>(X4521-U4521)/U4521*100</f>
        <v>8.4287531806615679</v>
      </c>
      <c r="Z4521" s="14">
        <f>IF(W4521&gt;10,"NA",Y4521)</f>
        <v>8.4287531806615679</v>
      </c>
    </row>
    <row r="4522" spans="1:26" ht="19" x14ac:dyDescent="0.25">
      <c r="A4522" s="23">
        <v>4521</v>
      </c>
      <c r="B4522" s="5" t="s">
        <v>25</v>
      </c>
      <c r="C4522" s="3" t="s">
        <v>50</v>
      </c>
      <c r="D4522" s="3" t="s">
        <v>50</v>
      </c>
      <c r="E4522" s="3" t="s">
        <v>47</v>
      </c>
      <c r="F4522" s="3" t="s">
        <v>21</v>
      </c>
      <c r="G4522" s="3">
        <v>40</v>
      </c>
      <c r="H4522" s="3" t="s">
        <v>9</v>
      </c>
      <c r="I4522" s="3" t="s">
        <v>45</v>
      </c>
      <c r="J4522" s="3">
        <v>444</v>
      </c>
      <c r="K4522" s="3">
        <v>48</v>
      </c>
      <c r="L4522" s="3">
        <v>0</v>
      </c>
      <c r="M4522" s="4">
        <f>PI()*(K4522/2)^2/1000+PI()*(L4522/2)^2/1000</f>
        <v>1.8095573684677209</v>
      </c>
      <c r="N4522" s="33">
        <v>0</v>
      </c>
      <c r="O4522" s="3">
        <v>2</v>
      </c>
      <c r="P4522" s="6">
        <v>1.865</v>
      </c>
      <c r="Q4522" s="6">
        <v>2.181</v>
      </c>
      <c r="R4522" s="6">
        <v>2.181</v>
      </c>
      <c r="S4522" s="6">
        <v>0</v>
      </c>
      <c r="T4522" s="6">
        <f>R4522-S4522</f>
        <v>2.181</v>
      </c>
      <c r="U4522" s="6">
        <v>2.59</v>
      </c>
      <c r="V4522" s="6">
        <f>U4522-S4522</f>
        <v>2.59</v>
      </c>
      <c r="W4522" s="6">
        <f>100 - (1 - (((U4522-T4522)/U4522)+(S4522/T4522)))*100</f>
        <v>15.791505791505784</v>
      </c>
      <c r="X4522" s="13">
        <v>2.7559999999999998</v>
      </c>
      <c r="Y4522" s="13">
        <f>(X4522-U4522)/U4522*100</f>
        <v>6.4092664092664062</v>
      </c>
      <c r="Z4522" s="14" t="str">
        <f>IF(W4522&gt;10,"NA",Y4522)</f>
        <v>NA</v>
      </c>
    </row>
    <row r="4523" spans="1:26" ht="19" x14ac:dyDescent="0.25">
      <c r="A4523" s="23">
        <v>4522</v>
      </c>
      <c r="B4523" s="5" t="s">
        <v>25</v>
      </c>
      <c r="C4523" s="3" t="s">
        <v>50</v>
      </c>
      <c r="D4523" s="3" t="s">
        <v>50</v>
      </c>
      <c r="E4523" s="3" t="s">
        <v>47</v>
      </c>
      <c r="F4523" s="3" t="s">
        <v>21</v>
      </c>
      <c r="G4523" s="3">
        <v>40</v>
      </c>
      <c r="H4523" s="3" t="s">
        <v>9</v>
      </c>
      <c r="I4523" s="3" t="s">
        <v>45</v>
      </c>
      <c r="J4523" s="3">
        <v>444</v>
      </c>
      <c r="K4523" s="3">
        <v>48</v>
      </c>
      <c r="L4523" s="3">
        <v>0</v>
      </c>
      <c r="M4523" s="4">
        <f>PI()*(K4523/2)^2/1000+PI()*(L4523/2)^2/1000</f>
        <v>1.8095573684677209</v>
      </c>
      <c r="N4523" s="33">
        <v>0</v>
      </c>
      <c r="O4523" s="3">
        <v>3</v>
      </c>
      <c r="P4523" s="6">
        <v>1.7929999999999999</v>
      </c>
      <c r="Q4523" s="6">
        <v>1.877</v>
      </c>
      <c r="R4523" s="6">
        <v>1.778</v>
      </c>
      <c r="S4523" s="6">
        <v>0</v>
      </c>
      <c r="T4523" s="6">
        <f>R4523-S4523</f>
        <v>1.778</v>
      </c>
      <c r="U4523" s="6">
        <v>1.863</v>
      </c>
      <c r="V4523" s="6">
        <f>U4523-S4523</f>
        <v>1.863</v>
      </c>
      <c r="W4523" s="6">
        <f>100 - (1 - (((U4523-T4523)/U4523)+(S4523/T4523)))*100</f>
        <v>4.5625335480407898</v>
      </c>
      <c r="X4523" s="13">
        <v>2.0459999999999998</v>
      </c>
      <c r="Y4523" s="13">
        <f>(X4523-U4523)/U4523*100</f>
        <v>9.8228663446054654</v>
      </c>
      <c r="Z4523" s="14">
        <f>IF(W4523&gt;10,"NA",Y4523)</f>
        <v>9.8228663446054654</v>
      </c>
    </row>
    <row r="4524" spans="1:26" ht="19" x14ac:dyDescent="0.25">
      <c r="A4524" s="23">
        <v>4523</v>
      </c>
      <c r="B4524" s="5" t="s">
        <v>25</v>
      </c>
      <c r="C4524" s="3" t="s">
        <v>50</v>
      </c>
      <c r="D4524" s="3" t="s">
        <v>50</v>
      </c>
      <c r="E4524" s="3" t="s">
        <v>47</v>
      </c>
      <c r="F4524" s="3" t="s">
        <v>21</v>
      </c>
      <c r="G4524" s="3">
        <v>40</v>
      </c>
      <c r="H4524" s="3" t="s">
        <v>9</v>
      </c>
      <c r="I4524" s="3" t="s">
        <v>45</v>
      </c>
      <c r="J4524" s="3">
        <v>444</v>
      </c>
      <c r="K4524" s="3">
        <v>48</v>
      </c>
      <c r="L4524" s="3">
        <v>0</v>
      </c>
      <c r="M4524" s="4">
        <f>PI()*(K4524/2)^2/1000+PI()*(L4524/2)^2/1000</f>
        <v>1.8095573684677209</v>
      </c>
      <c r="N4524" s="33">
        <v>1</v>
      </c>
      <c r="O4524" s="3">
        <v>4</v>
      </c>
      <c r="P4524" s="6">
        <v>1.7050000000000001</v>
      </c>
      <c r="Q4524" s="6">
        <v>1.349</v>
      </c>
      <c r="R4524" s="6">
        <v>1.2849999999999999</v>
      </c>
      <c r="S4524" s="6">
        <v>0</v>
      </c>
      <c r="T4524" s="6">
        <f>R4524-S4524</f>
        <v>1.2849999999999999</v>
      </c>
      <c r="U4524" s="6">
        <v>1.702</v>
      </c>
      <c r="V4524" s="6">
        <f>U4524-S4524</f>
        <v>1.702</v>
      </c>
      <c r="W4524" s="6">
        <f>100 - (1 - (((U4524-T4524)/U4524)+(S4524/T4524)))*100</f>
        <v>24.500587544065809</v>
      </c>
      <c r="X4524" s="13">
        <v>1.8220000000000001</v>
      </c>
      <c r="Y4524" s="13">
        <f>(X4524-U4524)/U4524*100</f>
        <v>7.0505287896592312</v>
      </c>
      <c r="Z4524" s="14" t="str">
        <f>IF(W4524&gt;10,"NA",Y4524)</f>
        <v>NA</v>
      </c>
    </row>
    <row r="4525" spans="1:26" ht="19" x14ac:dyDescent="0.25">
      <c r="A4525" s="23">
        <v>4524</v>
      </c>
      <c r="B4525" s="5" t="s">
        <v>25</v>
      </c>
      <c r="C4525" s="3" t="s">
        <v>50</v>
      </c>
      <c r="D4525" s="3" t="s">
        <v>50</v>
      </c>
      <c r="E4525" s="3" t="s">
        <v>47</v>
      </c>
      <c r="F4525" s="3" t="s">
        <v>21</v>
      </c>
      <c r="G4525" s="3">
        <v>40</v>
      </c>
      <c r="H4525" s="3" t="s">
        <v>9</v>
      </c>
      <c r="I4525" s="3" t="s">
        <v>45</v>
      </c>
      <c r="J4525" s="3">
        <v>444</v>
      </c>
      <c r="K4525" s="3">
        <v>48</v>
      </c>
      <c r="L4525" s="3">
        <v>0</v>
      </c>
      <c r="M4525" s="4">
        <f>PI()*(K4525/2)^2/1000+PI()*(L4525/2)^2/1000</f>
        <v>1.8095573684677209</v>
      </c>
      <c r="N4525" s="33">
        <v>0</v>
      </c>
      <c r="O4525" s="3">
        <v>5</v>
      </c>
      <c r="P4525" s="6">
        <v>2.9630000000000001</v>
      </c>
      <c r="Q4525" s="6">
        <v>6.0979999999999999</v>
      </c>
      <c r="R4525" s="6">
        <v>6.0469999999999997</v>
      </c>
      <c r="S4525" s="6">
        <v>0</v>
      </c>
      <c r="T4525" s="6">
        <f>R4525-S4525</f>
        <v>6.0469999999999997</v>
      </c>
      <c r="U4525" s="6">
        <v>6.05</v>
      </c>
      <c r="V4525" s="6">
        <f>U4525-S4525</f>
        <v>6.05</v>
      </c>
      <c r="W4525" s="6">
        <f>100 - (1 - (((U4525-T4525)/U4525)+(S4525/T4525)))*100</f>
        <v>4.9586776859513293E-2</v>
      </c>
      <c r="X4525" s="13">
        <v>6.532</v>
      </c>
      <c r="Y4525" s="13">
        <f>(X4525-U4525)/U4525*100</f>
        <v>7.9669421487603334</v>
      </c>
      <c r="Z4525" s="14">
        <f>IF(W4525&gt;10,"NA",Y4525)</f>
        <v>7.9669421487603334</v>
      </c>
    </row>
    <row r="4526" spans="1:26" ht="19" x14ac:dyDescent="0.25">
      <c r="A4526" s="23">
        <v>4525</v>
      </c>
      <c r="B4526" s="5" t="s">
        <v>25</v>
      </c>
      <c r="C4526" s="3" t="s">
        <v>50</v>
      </c>
      <c r="D4526" s="3" t="s">
        <v>50</v>
      </c>
      <c r="E4526" s="3" t="s">
        <v>47</v>
      </c>
      <c r="F4526" s="3" t="s">
        <v>21</v>
      </c>
      <c r="G4526" s="3">
        <v>40</v>
      </c>
      <c r="H4526" s="3" t="s">
        <v>9</v>
      </c>
      <c r="I4526" s="3" t="s">
        <v>45</v>
      </c>
      <c r="J4526" s="3">
        <v>444</v>
      </c>
      <c r="K4526" s="3">
        <v>48</v>
      </c>
      <c r="L4526" s="3">
        <v>0</v>
      </c>
      <c r="M4526" s="4">
        <f>PI()*(K4526/2)^2/1000+PI()*(L4526/2)^2/1000</f>
        <v>1.8095573684677209</v>
      </c>
      <c r="N4526" s="33">
        <v>1</v>
      </c>
      <c r="O4526" s="3">
        <v>6</v>
      </c>
      <c r="P4526" s="6">
        <v>2.3370000000000002</v>
      </c>
      <c r="Q4526" s="6">
        <v>3.694</v>
      </c>
      <c r="R4526" s="6">
        <v>3.6379999999999999</v>
      </c>
      <c r="S4526" s="6">
        <v>0</v>
      </c>
      <c r="T4526" s="6">
        <f>R4526-S4526</f>
        <v>3.6379999999999999</v>
      </c>
      <c r="U4526" s="6">
        <v>3.6379999999999999</v>
      </c>
      <c r="V4526" s="6">
        <f>U4526-S4526</f>
        <v>3.6379999999999999</v>
      </c>
      <c r="W4526" s="6">
        <f>100 - (1 - (((U4526-T4526)/U4526)+(S4526/T4526)))*100</f>
        <v>0</v>
      </c>
      <c r="X4526" s="13">
        <v>3.9569999999999999</v>
      </c>
      <c r="Y4526" s="13">
        <f>(X4526-U4526)/U4526*100</f>
        <v>8.7685541506322142</v>
      </c>
      <c r="Z4526" s="14">
        <f>IF(W4526&gt;10,"NA",Y4526)</f>
        <v>8.7685541506322142</v>
      </c>
    </row>
    <row r="4527" spans="1:26" ht="19" x14ac:dyDescent="0.25">
      <c r="A4527" s="23">
        <v>4526</v>
      </c>
      <c r="B4527" s="5" t="s">
        <v>25</v>
      </c>
      <c r="C4527" s="3" t="s">
        <v>50</v>
      </c>
      <c r="D4527" s="3" t="s">
        <v>50</v>
      </c>
      <c r="E4527" s="3" t="s">
        <v>47</v>
      </c>
      <c r="F4527" s="3" t="s">
        <v>21</v>
      </c>
      <c r="G4527" s="3">
        <v>40</v>
      </c>
      <c r="H4527" s="3" t="s">
        <v>9</v>
      </c>
      <c r="I4527" s="3" t="s">
        <v>45</v>
      </c>
      <c r="J4527" s="3">
        <v>444</v>
      </c>
      <c r="K4527" s="3">
        <v>48</v>
      </c>
      <c r="L4527" s="3">
        <v>0</v>
      </c>
      <c r="M4527" s="4">
        <f>PI()*(K4527/2)^2/1000+PI()*(L4527/2)^2/1000</f>
        <v>1.8095573684677209</v>
      </c>
      <c r="N4527" s="33">
        <v>0</v>
      </c>
      <c r="O4527" s="3">
        <v>7</v>
      </c>
      <c r="P4527" s="6">
        <v>2.1589999999999998</v>
      </c>
      <c r="Q4527" s="6">
        <v>3.347</v>
      </c>
      <c r="R4527" s="6">
        <v>3.347</v>
      </c>
      <c r="S4527" s="6">
        <v>0</v>
      </c>
      <c r="T4527" s="6">
        <f>R4527-S4527</f>
        <v>3.347</v>
      </c>
      <c r="U4527" s="6">
        <v>3.4249999999999998</v>
      </c>
      <c r="V4527" s="6">
        <f>U4527-S4527</f>
        <v>3.4249999999999998</v>
      </c>
      <c r="W4527" s="6">
        <f>100 - (1 - (((U4527-T4527)/U4527)+(S4527/T4527)))*100</f>
        <v>2.2773722627737101</v>
      </c>
      <c r="X4527" s="13">
        <v>3.7</v>
      </c>
      <c r="Y4527" s="13">
        <f>(X4527-U4527)/U4527*100</f>
        <v>8.029197080291981</v>
      </c>
      <c r="Z4527" s="14">
        <f>IF(W4527&gt;10,"NA",Y4527)</f>
        <v>8.029197080291981</v>
      </c>
    </row>
    <row r="4528" spans="1:26" ht="19" x14ac:dyDescent="0.25">
      <c r="A4528" s="23">
        <v>4527</v>
      </c>
      <c r="B4528" s="5" t="s">
        <v>25</v>
      </c>
      <c r="C4528" s="3" t="s">
        <v>50</v>
      </c>
      <c r="D4528" s="3" t="s">
        <v>50</v>
      </c>
      <c r="E4528" s="3" t="s">
        <v>47</v>
      </c>
      <c r="F4528" s="3" t="s">
        <v>21</v>
      </c>
      <c r="G4528" s="3">
        <v>40</v>
      </c>
      <c r="H4528" s="3" t="s">
        <v>17</v>
      </c>
      <c r="I4528" s="3" t="s">
        <v>45</v>
      </c>
      <c r="J4528" s="3">
        <v>444</v>
      </c>
      <c r="K4528" s="3">
        <v>48</v>
      </c>
      <c r="L4528" s="3">
        <v>0</v>
      </c>
      <c r="M4528" s="4">
        <f>PI()*(K4528/2)^2/1000+PI()*(L4528/2)^2/1000</f>
        <v>1.8095573684677209</v>
      </c>
      <c r="N4528" s="33">
        <v>0</v>
      </c>
      <c r="O4528" s="3">
        <v>1</v>
      </c>
      <c r="P4528" s="6">
        <v>2.8580000000000001</v>
      </c>
      <c r="Q4528" s="6">
        <v>4.6239999999999997</v>
      </c>
      <c r="R4528" s="6">
        <v>4.6029999999999998</v>
      </c>
      <c r="S4528" s="6">
        <v>0</v>
      </c>
      <c r="T4528" s="6">
        <f>R4528-S4528</f>
        <v>4.6029999999999998</v>
      </c>
      <c r="U4528" s="6">
        <v>4.6029999999999998</v>
      </c>
      <c r="V4528" s="6">
        <f>U4528-S4528</f>
        <v>4.6029999999999998</v>
      </c>
      <c r="W4528" s="6">
        <f>100 - (1 - (((U4528-T4528)/U4528)+(S4528/T4528)))*100</f>
        <v>0</v>
      </c>
      <c r="X4528" s="13">
        <v>4.9720000000000004</v>
      </c>
      <c r="Y4528" s="13">
        <f>(X4528-U4528)/U4528*100</f>
        <v>8.0165109711058147</v>
      </c>
      <c r="Z4528" s="14">
        <f>IF(W4528&gt;10,"NA",Y4528)</f>
        <v>8.0165109711058147</v>
      </c>
    </row>
    <row r="4529" spans="1:26" ht="19" x14ac:dyDescent="0.25">
      <c r="A4529" s="23">
        <v>4528</v>
      </c>
      <c r="B4529" s="5" t="s">
        <v>25</v>
      </c>
      <c r="C4529" s="3" t="s">
        <v>50</v>
      </c>
      <c r="D4529" s="3" t="s">
        <v>50</v>
      </c>
      <c r="E4529" s="3" t="s">
        <v>47</v>
      </c>
      <c r="F4529" s="3" t="s">
        <v>21</v>
      </c>
      <c r="G4529" s="3">
        <v>40</v>
      </c>
      <c r="H4529" s="3" t="s">
        <v>17</v>
      </c>
      <c r="I4529" s="3" t="s">
        <v>45</v>
      </c>
      <c r="J4529" s="3">
        <v>444</v>
      </c>
      <c r="K4529" s="3">
        <v>48</v>
      </c>
      <c r="L4529" s="3">
        <v>0</v>
      </c>
      <c r="M4529" s="4">
        <f>PI()*(K4529/2)^2/1000+PI()*(L4529/2)^2/1000</f>
        <v>1.8095573684677209</v>
      </c>
      <c r="N4529" s="33">
        <v>0</v>
      </c>
      <c r="O4529" s="3">
        <v>2</v>
      </c>
      <c r="P4529" s="6">
        <v>2.117</v>
      </c>
      <c r="Q4529" s="6">
        <v>2.379</v>
      </c>
      <c r="R4529" s="6">
        <v>2.3359999999999999</v>
      </c>
      <c r="S4529" s="6">
        <v>0</v>
      </c>
      <c r="T4529" s="6">
        <f>R4529-S4529</f>
        <v>2.3359999999999999</v>
      </c>
      <c r="U4529" s="6">
        <v>2.5209999999999999</v>
      </c>
      <c r="V4529" s="6">
        <f>U4529-S4529</f>
        <v>2.5209999999999999</v>
      </c>
      <c r="W4529" s="6">
        <f>100 - (1 - (((U4529-T4529)/U4529)+(S4529/T4529)))*100</f>
        <v>7.3383577945259901</v>
      </c>
      <c r="X4529" s="13">
        <v>2.694</v>
      </c>
      <c r="Y4529" s="13">
        <f>(X4529-U4529)/U4529*100</f>
        <v>6.8623562078540283</v>
      </c>
      <c r="Z4529" s="14">
        <f>IF(W4529&gt;10,"NA",Y4529)</f>
        <v>6.8623562078540283</v>
      </c>
    </row>
    <row r="4530" spans="1:26" ht="19" x14ac:dyDescent="0.25">
      <c r="A4530" s="23">
        <v>4529</v>
      </c>
      <c r="B4530" s="5" t="s">
        <v>25</v>
      </c>
      <c r="C4530" s="3" t="s">
        <v>50</v>
      </c>
      <c r="D4530" s="3" t="s">
        <v>50</v>
      </c>
      <c r="E4530" s="3" t="s">
        <v>47</v>
      </c>
      <c r="F4530" s="3" t="s">
        <v>21</v>
      </c>
      <c r="G4530" s="3">
        <v>40</v>
      </c>
      <c r="H4530" s="3" t="s">
        <v>17</v>
      </c>
      <c r="I4530" s="3" t="s">
        <v>45</v>
      </c>
      <c r="J4530" s="3">
        <v>444</v>
      </c>
      <c r="K4530" s="3">
        <v>48</v>
      </c>
      <c r="L4530" s="3">
        <v>0</v>
      </c>
      <c r="M4530" s="4">
        <f>PI()*(K4530/2)^2/1000+PI()*(L4530/2)^2/1000</f>
        <v>1.8095573684677209</v>
      </c>
      <c r="N4530" s="33">
        <v>0</v>
      </c>
      <c r="O4530" s="3">
        <v>3</v>
      </c>
      <c r="P4530" s="6">
        <v>1.63</v>
      </c>
      <c r="Q4530" s="6">
        <v>1.4590000000000001</v>
      </c>
      <c r="R4530" s="6">
        <v>1.3720000000000001</v>
      </c>
      <c r="S4530" s="6">
        <v>0</v>
      </c>
      <c r="T4530" s="6">
        <f>R4530-S4530</f>
        <v>1.3720000000000001</v>
      </c>
      <c r="U4530" s="6">
        <v>1.9139999999999999</v>
      </c>
      <c r="V4530" s="6">
        <f>U4530-S4530</f>
        <v>1.9139999999999999</v>
      </c>
      <c r="W4530" s="6">
        <f>100 - (1 - (((U4530-T4530)/U4530)+(S4530/T4530)))*100</f>
        <v>28.317659352142101</v>
      </c>
      <c r="X4530" s="13">
        <v>2.0059999999999998</v>
      </c>
      <c r="Y4530" s="13">
        <f>(X4530-U4530)/U4530*100</f>
        <v>4.8066875653082475</v>
      </c>
      <c r="Z4530" s="14" t="str">
        <f>IF(W4530&gt;10,"NA",Y4530)</f>
        <v>NA</v>
      </c>
    </row>
    <row r="4531" spans="1:26" ht="19" x14ac:dyDescent="0.25">
      <c r="A4531" s="23">
        <v>4530</v>
      </c>
      <c r="B4531" s="5" t="s">
        <v>25</v>
      </c>
      <c r="C4531" s="3" t="s">
        <v>50</v>
      </c>
      <c r="D4531" s="3" t="s">
        <v>50</v>
      </c>
      <c r="E4531" s="3" t="s">
        <v>47</v>
      </c>
      <c r="F4531" s="3" t="s">
        <v>21</v>
      </c>
      <c r="G4531" s="3">
        <v>40</v>
      </c>
      <c r="H4531" s="3" t="s">
        <v>17</v>
      </c>
      <c r="I4531" s="3" t="s">
        <v>45</v>
      </c>
      <c r="J4531" s="3">
        <v>444</v>
      </c>
      <c r="K4531" s="3">
        <v>48</v>
      </c>
      <c r="L4531" s="3">
        <v>0</v>
      </c>
      <c r="M4531" s="4">
        <f>PI()*(K4531/2)^2/1000+PI()*(L4531/2)^2/1000</f>
        <v>1.8095573684677209</v>
      </c>
      <c r="N4531" s="33">
        <v>0</v>
      </c>
      <c r="O4531" s="3">
        <v>4</v>
      </c>
      <c r="P4531" s="6">
        <v>2.4929999999999999</v>
      </c>
      <c r="Q4531" s="6">
        <v>4.1710000000000003</v>
      </c>
      <c r="R4531" s="6">
        <v>4.1710000000000003</v>
      </c>
      <c r="S4531" s="6">
        <v>0</v>
      </c>
      <c r="T4531" s="6">
        <f>R4531-S4531</f>
        <v>4.1710000000000003</v>
      </c>
      <c r="U4531" s="6">
        <v>4.1710000000000003</v>
      </c>
      <c r="V4531" s="6">
        <f>U4531-S4531</f>
        <v>4.1710000000000003</v>
      </c>
      <c r="W4531" s="6">
        <f>100 - (1 - (((U4531-T4531)/U4531)+(S4531/T4531)))*100</f>
        <v>0</v>
      </c>
      <c r="X4531" s="13">
        <v>4.6239999999999997</v>
      </c>
      <c r="Y4531" s="13">
        <f>(X4531-U4531)/U4531*100</f>
        <v>10.860704866938368</v>
      </c>
      <c r="Z4531" s="14">
        <f>IF(W4531&gt;10,"NA",Y4531)</f>
        <v>10.860704866938368</v>
      </c>
    </row>
    <row r="4532" spans="1:26" ht="19" x14ac:dyDescent="0.25">
      <c r="A4532" s="23">
        <v>4531</v>
      </c>
      <c r="B4532" s="5" t="s">
        <v>25</v>
      </c>
      <c r="C4532" s="3" t="s">
        <v>50</v>
      </c>
      <c r="D4532" s="3" t="s">
        <v>50</v>
      </c>
      <c r="E4532" s="3" t="s">
        <v>47</v>
      </c>
      <c r="F4532" s="3" t="s">
        <v>21</v>
      </c>
      <c r="G4532" s="3">
        <v>40</v>
      </c>
      <c r="H4532" s="3" t="s">
        <v>17</v>
      </c>
      <c r="I4532" s="3" t="s">
        <v>45</v>
      </c>
      <c r="J4532" s="3">
        <v>444</v>
      </c>
      <c r="K4532" s="3">
        <v>48</v>
      </c>
      <c r="L4532" s="3">
        <v>0</v>
      </c>
      <c r="M4532" s="4">
        <f>PI()*(K4532/2)^2/1000+PI()*(L4532/2)^2/1000</f>
        <v>1.8095573684677209</v>
      </c>
      <c r="N4532" s="33">
        <v>0</v>
      </c>
      <c r="O4532" s="3">
        <v>5</v>
      </c>
      <c r="P4532" s="6">
        <v>1.994</v>
      </c>
      <c r="Q4532" s="6">
        <v>2.15</v>
      </c>
      <c r="R4532" s="6">
        <v>2.1059999999999999</v>
      </c>
      <c r="S4532" s="6">
        <v>0</v>
      </c>
      <c r="T4532" s="6">
        <f>R4532-S4532</f>
        <v>2.1059999999999999</v>
      </c>
      <c r="U4532" s="6">
        <v>2.1150000000000002</v>
      </c>
      <c r="V4532" s="6">
        <f>U4532-S4532</f>
        <v>2.1150000000000002</v>
      </c>
      <c r="W4532" s="6">
        <f>100 - (1 - (((U4532-T4532)/U4532)+(S4532/T4532)))*100</f>
        <v>0.42553191489362518</v>
      </c>
      <c r="X4532" s="13">
        <v>2.2200000000000002</v>
      </c>
      <c r="Y4532" s="13">
        <f>(X4532-U4532)/U4532*100</f>
        <v>4.9645390070921973</v>
      </c>
      <c r="Z4532" s="14">
        <f>IF(W4532&gt;10,"NA",Y4532)</f>
        <v>4.9645390070921973</v>
      </c>
    </row>
    <row r="4533" spans="1:26" ht="19" x14ac:dyDescent="0.25">
      <c r="A4533" s="23">
        <v>4532</v>
      </c>
      <c r="B4533" s="5" t="s">
        <v>25</v>
      </c>
      <c r="C4533" s="3" t="s">
        <v>50</v>
      </c>
      <c r="D4533" s="3" t="s">
        <v>50</v>
      </c>
      <c r="E4533" s="3" t="s">
        <v>47</v>
      </c>
      <c r="F4533" s="3" t="s">
        <v>21</v>
      </c>
      <c r="G4533" s="3">
        <v>40</v>
      </c>
      <c r="H4533" s="3" t="s">
        <v>17</v>
      </c>
      <c r="I4533" s="3" t="s">
        <v>45</v>
      </c>
      <c r="J4533" s="3">
        <v>444</v>
      </c>
      <c r="K4533" s="3">
        <v>48</v>
      </c>
      <c r="L4533" s="3">
        <v>0</v>
      </c>
      <c r="M4533" s="4">
        <f>PI()*(K4533/2)^2/1000+PI()*(L4533/2)^2/1000</f>
        <v>1.8095573684677209</v>
      </c>
      <c r="N4533" s="33">
        <v>0</v>
      </c>
      <c r="O4533" s="3">
        <v>6</v>
      </c>
      <c r="P4533" s="6">
        <v>2.7069999999999999</v>
      </c>
      <c r="Q4533" s="6">
        <v>4.2249999999999996</v>
      </c>
      <c r="R4533" s="6">
        <v>4.1769999999999996</v>
      </c>
      <c r="S4533" s="6">
        <v>0</v>
      </c>
      <c r="T4533" s="6">
        <f>R4533-S4533</f>
        <v>4.1769999999999996</v>
      </c>
      <c r="U4533" s="6">
        <v>4.1769999999999996</v>
      </c>
      <c r="V4533" s="6">
        <f>U4533-S4533</f>
        <v>4.1769999999999996</v>
      </c>
      <c r="W4533" s="6">
        <f>100 - (1 - (((U4533-T4533)/U4533)+(S4533/T4533)))*100</f>
        <v>0</v>
      </c>
      <c r="X4533" s="13">
        <v>4.4489999999999998</v>
      </c>
      <c r="Y4533" s="13">
        <f>(X4533-U4533)/U4533*100</f>
        <v>6.5118506104860012</v>
      </c>
      <c r="Z4533" s="14">
        <f>IF(W4533&gt;10,"NA",Y4533)</f>
        <v>6.5118506104860012</v>
      </c>
    </row>
    <row r="4534" spans="1:26" ht="19" x14ac:dyDescent="0.25">
      <c r="A4534" s="23">
        <v>4533</v>
      </c>
      <c r="B4534" s="5" t="s">
        <v>25</v>
      </c>
      <c r="C4534" s="3" t="s">
        <v>50</v>
      </c>
      <c r="D4534" s="3" t="s">
        <v>50</v>
      </c>
      <c r="E4534" s="3" t="s">
        <v>47</v>
      </c>
      <c r="F4534" s="3" t="s">
        <v>21</v>
      </c>
      <c r="G4534" s="3">
        <v>40</v>
      </c>
      <c r="H4534" s="3" t="s">
        <v>17</v>
      </c>
      <c r="I4534" s="3" t="s">
        <v>45</v>
      </c>
      <c r="J4534" s="3">
        <v>444</v>
      </c>
      <c r="K4534" s="3">
        <v>48</v>
      </c>
      <c r="L4534" s="3">
        <v>0</v>
      </c>
      <c r="M4534" s="4">
        <f>PI()*(K4534/2)^2/1000+PI()*(L4534/2)^2/1000</f>
        <v>1.8095573684677209</v>
      </c>
      <c r="N4534" s="33">
        <v>0</v>
      </c>
      <c r="O4534" s="3">
        <v>7</v>
      </c>
      <c r="P4534" s="6">
        <v>2.653</v>
      </c>
      <c r="Q4534" s="6">
        <v>4.9569999999999999</v>
      </c>
      <c r="R4534" s="6">
        <v>4.9569999999999999</v>
      </c>
      <c r="S4534" s="6">
        <v>0</v>
      </c>
      <c r="T4534" s="6">
        <f>R4534-S4534</f>
        <v>4.9569999999999999</v>
      </c>
      <c r="U4534" s="6">
        <v>4.9569999999999999</v>
      </c>
      <c r="V4534" s="6">
        <f>U4534-S4534</f>
        <v>4.9569999999999999</v>
      </c>
      <c r="W4534" s="6">
        <f>100 - (1 - (((U4534-T4534)/U4534)+(S4534/T4534)))*100</f>
        <v>0</v>
      </c>
      <c r="X4534" s="13">
        <v>5.3630000000000004</v>
      </c>
      <c r="Y4534" s="13">
        <f>(X4534-U4534)/U4534*100</f>
        <v>8.1904377647770943</v>
      </c>
      <c r="Z4534" s="14">
        <f>IF(W4534&gt;10,"NA",Y4534)</f>
        <v>8.1904377647770943</v>
      </c>
    </row>
    <row r="4535" spans="1:26" ht="19" x14ac:dyDescent="0.25">
      <c r="A4535" s="23">
        <v>4534</v>
      </c>
      <c r="B4535" s="5" t="s">
        <v>25</v>
      </c>
      <c r="C4535" s="3" t="s">
        <v>50</v>
      </c>
      <c r="D4535" s="3" t="s">
        <v>50</v>
      </c>
      <c r="E4535" s="3" t="s">
        <v>47</v>
      </c>
      <c r="F4535" s="3" t="s">
        <v>21</v>
      </c>
      <c r="G4535" s="3">
        <v>41</v>
      </c>
      <c r="H4535" s="3" t="s">
        <v>9</v>
      </c>
      <c r="I4535" s="3" t="s">
        <v>36</v>
      </c>
      <c r="J4535" s="3">
        <v>445</v>
      </c>
      <c r="K4535" s="3" t="s">
        <v>13</v>
      </c>
      <c r="L4535" s="3" t="s">
        <v>13</v>
      </c>
      <c r="M4535" s="3" t="s">
        <v>13</v>
      </c>
      <c r="N4535" s="33">
        <v>0</v>
      </c>
      <c r="O4535" s="3">
        <v>1</v>
      </c>
      <c r="P4535" s="6">
        <v>2.1160000000000001</v>
      </c>
      <c r="Q4535" s="6">
        <v>2.3029999999999999</v>
      </c>
      <c r="R4535" s="6">
        <v>2.2879999999999998</v>
      </c>
      <c r="S4535" s="6">
        <v>0</v>
      </c>
      <c r="T4535" s="6">
        <f>R4535-S4535</f>
        <v>2.2879999999999998</v>
      </c>
      <c r="U4535" s="6">
        <v>2.2879999999999998</v>
      </c>
      <c r="V4535" s="6">
        <f>U4535-S4535</f>
        <v>2.2879999999999998</v>
      </c>
      <c r="W4535" s="6">
        <f>100 - (1 - (((U4535-T4535)/U4535)+(S4535/T4535)))*100</f>
        <v>0</v>
      </c>
      <c r="X4535" s="13">
        <v>2.4969999999999999</v>
      </c>
      <c r="Y4535" s="13">
        <f>(X4535-U4535)/U4535*100</f>
        <v>9.1346153846153886</v>
      </c>
      <c r="Z4535" s="14">
        <f>IF(W4535&gt;10,"NA",Y4535)</f>
        <v>9.1346153846153886</v>
      </c>
    </row>
    <row r="4536" spans="1:26" ht="19" x14ac:dyDescent="0.25">
      <c r="A4536" s="23">
        <v>4535</v>
      </c>
      <c r="B4536" s="5" t="s">
        <v>25</v>
      </c>
      <c r="C4536" s="3" t="s">
        <v>50</v>
      </c>
      <c r="D4536" s="3" t="s">
        <v>50</v>
      </c>
      <c r="E4536" s="3" t="s">
        <v>47</v>
      </c>
      <c r="F4536" s="3" t="s">
        <v>21</v>
      </c>
      <c r="G4536" s="3">
        <v>41</v>
      </c>
      <c r="H4536" s="3" t="s">
        <v>9</v>
      </c>
      <c r="I4536" s="3" t="s">
        <v>36</v>
      </c>
      <c r="J4536" s="3">
        <v>445</v>
      </c>
      <c r="K4536" s="3" t="s">
        <v>13</v>
      </c>
      <c r="L4536" s="3" t="s">
        <v>13</v>
      </c>
      <c r="M4536" s="3" t="s">
        <v>13</v>
      </c>
      <c r="N4536" s="33">
        <v>0</v>
      </c>
      <c r="O4536" s="3">
        <v>2</v>
      </c>
      <c r="P4536" s="6">
        <v>2.3050000000000002</v>
      </c>
      <c r="Q4536" s="6">
        <v>2.988</v>
      </c>
      <c r="R4536" s="6">
        <v>2.9089999999999998</v>
      </c>
      <c r="S4536" s="6">
        <v>0</v>
      </c>
      <c r="T4536" s="6">
        <f>R4536-S4536</f>
        <v>2.9089999999999998</v>
      </c>
      <c r="U4536" s="6">
        <v>2.91</v>
      </c>
      <c r="V4536" s="6">
        <f>U4536-S4536</f>
        <v>2.91</v>
      </c>
      <c r="W4536" s="6">
        <f>100 - (1 - (((U4536-T4536)/U4536)+(S4536/T4536)))*100</f>
        <v>3.4364261168391863E-2</v>
      </c>
      <c r="X4536" s="13">
        <v>3.2839999999999998</v>
      </c>
      <c r="Y4536" s="13">
        <f>(X4536-U4536)/U4536*100</f>
        <v>12.852233676975933</v>
      </c>
      <c r="Z4536" s="14">
        <f>IF(W4536&gt;10,"NA",Y4536)</f>
        <v>12.852233676975933</v>
      </c>
    </row>
    <row r="4537" spans="1:26" ht="19" x14ac:dyDescent="0.25">
      <c r="A4537" s="23">
        <v>4536</v>
      </c>
      <c r="B4537" s="5" t="s">
        <v>25</v>
      </c>
      <c r="C4537" s="3" t="s">
        <v>50</v>
      </c>
      <c r="D4537" s="3" t="s">
        <v>50</v>
      </c>
      <c r="E4537" s="3" t="s">
        <v>47</v>
      </c>
      <c r="F4537" s="3" t="s">
        <v>21</v>
      </c>
      <c r="G4537" s="3">
        <v>41</v>
      </c>
      <c r="H4537" s="3" t="s">
        <v>9</v>
      </c>
      <c r="I4537" s="3" t="s">
        <v>36</v>
      </c>
      <c r="J4537" s="3">
        <v>445</v>
      </c>
      <c r="K4537" s="3" t="s">
        <v>13</v>
      </c>
      <c r="L4537" s="3" t="s">
        <v>13</v>
      </c>
      <c r="M4537" s="3" t="s">
        <v>13</v>
      </c>
      <c r="N4537" s="33">
        <v>0</v>
      </c>
      <c r="O4537" s="3">
        <v>3</v>
      </c>
      <c r="P4537" s="6">
        <v>1.6890000000000001</v>
      </c>
      <c r="Q4537" s="6">
        <v>1.9570000000000001</v>
      </c>
      <c r="R4537" s="6">
        <v>1.907</v>
      </c>
      <c r="S4537" s="6">
        <v>0</v>
      </c>
      <c r="T4537" s="6">
        <f>R4537-S4537</f>
        <v>1.907</v>
      </c>
      <c r="U4537" s="6">
        <v>1.907</v>
      </c>
      <c r="V4537" s="6">
        <f>U4537-S4537</f>
        <v>1.907</v>
      </c>
      <c r="W4537" s="6">
        <f>100 - (1 - (((U4537-T4537)/U4537)+(S4537/T4537)))*100</f>
        <v>0</v>
      </c>
      <c r="X4537" s="13">
        <v>2.1230000000000002</v>
      </c>
      <c r="Y4537" s="13">
        <f>(X4537-U4537)/U4537*100</f>
        <v>11.326691137912963</v>
      </c>
      <c r="Z4537" s="14">
        <f>IF(W4537&gt;10,"NA",Y4537)</f>
        <v>11.326691137912963</v>
      </c>
    </row>
    <row r="4538" spans="1:26" ht="19" x14ac:dyDescent="0.25">
      <c r="A4538" s="23">
        <v>4537</v>
      </c>
      <c r="B4538" s="5" t="s">
        <v>25</v>
      </c>
      <c r="C4538" s="3" t="s">
        <v>50</v>
      </c>
      <c r="D4538" s="3" t="s">
        <v>50</v>
      </c>
      <c r="E4538" s="3" t="s">
        <v>47</v>
      </c>
      <c r="F4538" s="3" t="s">
        <v>21</v>
      </c>
      <c r="G4538" s="3">
        <v>41</v>
      </c>
      <c r="H4538" s="3" t="s">
        <v>9</v>
      </c>
      <c r="I4538" s="3" t="s">
        <v>36</v>
      </c>
      <c r="J4538" s="3">
        <v>445</v>
      </c>
      <c r="K4538" s="3" t="s">
        <v>13</v>
      </c>
      <c r="L4538" s="3" t="s">
        <v>13</v>
      </c>
      <c r="M4538" s="3" t="s">
        <v>13</v>
      </c>
      <c r="N4538" s="33">
        <v>0</v>
      </c>
      <c r="O4538" s="3">
        <v>4</v>
      </c>
      <c r="P4538" s="6">
        <v>1.873</v>
      </c>
      <c r="Q4538" s="6">
        <v>1.601</v>
      </c>
      <c r="R4538" s="6">
        <v>1.506</v>
      </c>
      <c r="S4538" s="6">
        <v>0</v>
      </c>
      <c r="T4538" s="6">
        <f>R4538-S4538</f>
        <v>1.506</v>
      </c>
      <c r="U4538" s="6">
        <v>1.5960000000000001</v>
      </c>
      <c r="V4538" s="6">
        <f>U4538-S4538</f>
        <v>1.5960000000000001</v>
      </c>
      <c r="W4538" s="6">
        <f>100 - (1 - (((U4538-T4538)/U4538)+(S4538/T4538)))*100</f>
        <v>5.6390977443609103</v>
      </c>
      <c r="X4538" s="13">
        <v>1.7310000000000001</v>
      </c>
      <c r="Y4538" s="13">
        <f>(X4538-U4538)/U4538*100</f>
        <v>8.458646616541353</v>
      </c>
      <c r="Z4538" s="14">
        <f>IF(W4538&gt;10,"NA",Y4538)</f>
        <v>8.458646616541353</v>
      </c>
    </row>
    <row r="4539" spans="1:26" ht="19" x14ac:dyDescent="0.25">
      <c r="A4539" s="23">
        <v>4538</v>
      </c>
      <c r="B4539" s="5" t="s">
        <v>25</v>
      </c>
      <c r="C4539" s="3" t="s">
        <v>50</v>
      </c>
      <c r="D4539" s="3" t="s">
        <v>50</v>
      </c>
      <c r="E4539" s="3" t="s">
        <v>47</v>
      </c>
      <c r="F4539" s="3" t="s">
        <v>21</v>
      </c>
      <c r="G4539" s="3">
        <v>41</v>
      </c>
      <c r="H4539" s="3" t="s">
        <v>9</v>
      </c>
      <c r="I4539" s="3" t="s">
        <v>36</v>
      </c>
      <c r="J4539" s="3">
        <v>445</v>
      </c>
      <c r="K4539" s="3" t="s">
        <v>13</v>
      </c>
      <c r="L4539" s="3" t="s">
        <v>13</v>
      </c>
      <c r="M4539" s="3" t="s">
        <v>13</v>
      </c>
      <c r="N4539" s="33">
        <v>0</v>
      </c>
      <c r="O4539" s="3">
        <v>5</v>
      </c>
      <c r="P4539" s="6">
        <v>1.4450000000000001</v>
      </c>
      <c r="Q4539" s="6">
        <v>1.5820000000000001</v>
      </c>
      <c r="R4539" s="6">
        <v>1.4750000000000001</v>
      </c>
      <c r="S4539" s="6">
        <v>0</v>
      </c>
      <c r="T4539" s="6">
        <f>R4539-S4539</f>
        <v>1.4750000000000001</v>
      </c>
      <c r="U4539" s="6">
        <v>1.4750000000000001</v>
      </c>
      <c r="V4539" s="6">
        <f>U4539-S4539</f>
        <v>1.4750000000000001</v>
      </c>
      <c r="W4539" s="6">
        <f>100 - (1 - (((U4539-T4539)/U4539)+(S4539/T4539)))*100</f>
        <v>0</v>
      </c>
      <c r="X4539" s="13">
        <v>1.6479999999999999</v>
      </c>
      <c r="Y4539" s="13">
        <f>(X4539-U4539)/U4539*100</f>
        <v>11.72881355932202</v>
      </c>
      <c r="Z4539" s="14">
        <f>IF(W4539&gt;10,"NA",Y4539)</f>
        <v>11.72881355932202</v>
      </c>
    </row>
    <row r="4540" spans="1:26" ht="19" x14ac:dyDescent="0.25">
      <c r="A4540" s="23">
        <v>4539</v>
      </c>
      <c r="B4540" s="5" t="s">
        <v>25</v>
      </c>
      <c r="C4540" s="3" t="s">
        <v>50</v>
      </c>
      <c r="D4540" s="3" t="s">
        <v>50</v>
      </c>
      <c r="E4540" s="3" t="s">
        <v>47</v>
      </c>
      <c r="F4540" s="3" t="s">
        <v>21</v>
      </c>
      <c r="G4540" s="3">
        <v>41</v>
      </c>
      <c r="H4540" s="3" t="s">
        <v>9</v>
      </c>
      <c r="I4540" s="3" t="s">
        <v>36</v>
      </c>
      <c r="J4540" s="3">
        <v>445</v>
      </c>
      <c r="K4540" s="3" t="s">
        <v>13</v>
      </c>
      <c r="L4540" s="3" t="s">
        <v>13</v>
      </c>
      <c r="M4540" s="3" t="s">
        <v>13</v>
      </c>
      <c r="N4540" s="33">
        <v>0</v>
      </c>
      <c r="O4540" s="3">
        <v>6</v>
      </c>
      <c r="P4540" s="6">
        <v>2.516</v>
      </c>
      <c r="Q4540" s="6">
        <v>3.6150000000000002</v>
      </c>
      <c r="R4540" s="6">
        <v>3.5310000000000001</v>
      </c>
      <c r="S4540" s="6">
        <v>0</v>
      </c>
      <c r="T4540" s="6">
        <f>R4540-S4540</f>
        <v>3.5310000000000001</v>
      </c>
      <c r="U4540" s="6">
        <v>3.5310000000000001</v>
      </c>
      <c r="V4540" s="6">
        <f>U4540-S4540</f>
        <v>3.5310000000000001</v>
      </c>
      <c r="W4540" s="6">
        <f>100 - (1 - (((U4540-T4540)/U4540)+(S4540/T4540)))*100</f>
        <v>0</v>
      </c>
      <c r="X4540" s="13">
        <v>3.8959999999999999</v>
      </c>
      <c r="Y4540" s="13">
        <f>(X4540-U4540)/U4540*100</f>
        <v>10.3370150099122</v>
      </c>
      <c r="Z4540" s="14">
        <f>IF(W4540&gt;10,"NA",Y4540)</f>
        <v>10.3370150099122</v>
      </c>
    </row>
    <row r="4541" spans="1:26" ht="19" x14ac:dyDescent="0.25">
      <c r="A4541" s="23">
        <v>4540</v>
      </c>
      <c r="B4541" s="5" t="s">
        <v>25</v>
      </c>
      <c r="C4541" s="3" t="s">
        <v>50</v>
      </c>
      <c r="D4541" s="3" t="s">
        <v>50</v>
      </c>
      <c r="E4541" s="3" t="s">
        <v>47</v>
      </c>
      <c r="F4541" s="3" t="s">
        <v>21</v>
      </c>
      <c r="G4541" s="3">
        <v>41</v>
      </c>
      <c r="H4541" s="3" t="s">
        <v>9</v>
      </c>
      <c r="I4541" s="3" t="s">
        <v>36</v>
      </c>
      <c r="J4541" s="3">
        <v>445</v>
      </c>
      <c r="K4541" s="3" t="s">
        <v>13</v>
      </c>
      <c r="L4541" s="3" t="s">
        <v>13</v>
      </c>
      <c r="M4541" s="3" t="s">
        <v>13</v>
      </c>
      <c r="N4541" s="33">
        <v>0</v>
      </c>
      <c r="O4541" s="3">
        <v>7</v>
      </c>
      <c r="P4541" s="6">
        <v>2.0979999999999999</v>
      </c>
      <c r="Q4541" s="6">
        <v>3.1549999999999998</v>
      </c>
      <c r="R4541" s="6">
        <v>3.0819999999999999</v>
      </c>
      <c r="S4541" s="6">
        <v>0</v>
      </c>
      <c r="T4541" s="6">
        <f>R4541-S4541</f>
        <v>3.0819999999999999</v>
      </c>
      <c r="U4541" s="6">
        <v>3.0819999999999999</v>
      </c>
      <c r="V4541" s="6">
        <f>U4541-S4541</f>
        <v>3.0819999999999999</v>
      </c>
      <c r="W4541" s="6">
        <f>100 - (1 - (((U4541-T4541)/U4541)+(S4541/T4541)))*100</f>
        <v>0</v>
      </c>
      <c r="X4541" s="13">
        <v>3.4260000000000002</v>
      </c>
      <c r="Y4541" s="13">
        <f>(X4541-U4541)/U4541*100</f>
        <v>11.161583387410783</v>
      </c>
      <c r="Z4541" s="14">
        <f>IF(W4541&gt;10,"NA",Y4541)</f>
        <v>11.161583387410783</v>
      </c>
    </row>
    <row r="4542" spans="1:26" ht="19" x14ac:dyDescent="0.25">
      <c r="A4542" s="23">
        <v>4541</v>
      </c>
      <c r="B4542" s="5" t="s">
        <v>25</v>
      </c>
      <c r="C4542" s="3" t="s">
        <v>50</v>
      </c>
      <c r="D4542" s="3" t="s">
        <v>50</v>
      </c>
      <c r="E4542" s="3" t="s">
        <v>47</v>
      </c>
      <c r="F4542" s="3" t="s">
        <v>21</v>
      </c>
      <c r="G4542" s="3">
        <v>41</v>
      </c>
      <c r="H4542" s="3" t="s">
        <v>9</v>
      </c>
      <c r="I4542" s="3" t="s">
        <v>36</v>
      </c>
      <c r="J4542" s="3">
        <v>445</v>
      </c>
      <c r="K4542" s="3" t="s">
        <v>13</v>
      </c>
      <c r="L4542" s="3" t="s">
        <v>13</v>
      </c>
      <c r="M4542" s="3" t="s">
        <v>13</v>
      </c>
      <c r="N4542" s="33">
        <v>0</v>
      </c>
      <c r="O4542" s="3">
        <v>8</v>
      </c>
      <c r="P4542" s="6">
        <v>2.2069999999999999</v>
      </c>
      <c r="Q4542" s="6">
        <v>2.52</v>
      </c>
      <c r="R4542" s="6">
        <v>2.4489999999999998</v>
      </c>
      <c r="S4542" s="6">
        <v>0</v>
      </c>
      <c r="T4542" s="6">
        <f>R4542-S4542</f>
        <v>2.4489999999999998</v>
      </c>
      <c r="U4542" s="6">
        <v>2.4489999999999998</v>
      </c>
      <c r="V4542" s="6">
        <f>U4542-S4542</f>
        <v>2.4489999999999998</v>
      </c>
      <c r="W4542" s="6">
        <f>100 - (1 - (((U4542-T4542)/U4542)+(S4542/T4542)))*100</f>
        <v>0</v>
      </c>
      <c r="X4542" s="13">
        <v>2.694</v>
      </c>
      <c r="Y4542" s="13">
        <f>(X4542-U4542)/U4542*100</f>
        <v>10.004083299305844</v>
      </c>
      <c r="Z4542" s="14">
        <f>IF(W4542&gt;10,"NA",Y4542)</f>
        <v>10.004083299305844</v>
      </c>
    </row>
    <row r="4543" spans="1:26" ht="19" x14ac:dyDescent="0.25">
      <c r="A4543" s="23">
        <v>4542</v>
      </c>
      <c r="B4543" s="5" t="s">
        <v>25</v>
      </c>
      <c r="C4543" s="3" t="s">
        <v>50</v>
      </c>
      <c r="D4543" s="3" t="s">
        <v>50</v>
      </c>
      <c r="E4543" s="3" t="s">
        <v>47</v>
      </c>
      <c r="F4543" s="3" t="s">
        <v>21</v>
      </c>
      <c r="G4543" s="3">
        <v>41</v>
      </c>
      <c r="H4543" s="3" t="s">
        <v>9</v>
      </c>
      <c r="I4543" s="3" t="s">
        <v>36</v>
      </c>
      <c r="J4543" s="3">
        <v>445</v>
      </c>
      <c r="K4543" s="3" t="s">
        <v>13</v>
      </c>
      <c r="L4543" s="3" t="s">
        <v>13</v>
      </c>
      <c r="M4543" s="3" t="s">
        <v>13</v>
      </c>
      <c r="N4543" s="33">
        <v>0</v>
      </c>
      <c r="O4543" s="3">
        <v>9</v>
      </c>
      <c r="P4543" s="6">
        <v>1.5740000000000001</v>
      </c>
      <c r="Q4543" s="6">
        <v>1.8120000000000001</v>
      </c>
      <c r="R4543" s="6">
        <v>1.7709999999999999</v>
      </c>
      <c r="S4543" s="6">
        <v>0</v>
      </c>
      <c r="T4543" s="6">
        <f>R4543-S4543</f>
        <v>1.7709999999999999</v>
      </c>
      <c r="U4543" s="6">
        <v>1.8049999999999999</v>
      </c>
      <c r="V4543" s="6">
        <f>U4543-S4543</f>
        <v>1.8049999999999999</v>
      </c>
      <c r="W4543" s="6">
        <f>100 - (1 - (((U4543-T4543)/U4543)+(S4543/T4543)))*100</f>
        <v>1.8836565096952995</v>
      </c>
      <c r="X4543" s="13">
        <v>2.073</v>
      </c>
      <c r="Y4543" s="13">
        <f>(X4543-U4543)/U4543*100</f>
        <v>14.847645429362883</v>
      </c>
      <c r="Z4543" s="14">
        <f>IF(W4543&gt;10,"NA",Y4543)</f>
        <v>14.847645429362883</v>
      </c>
    </row>
    <row r="4544" spans="1:26" ht="19" x14ac:dyDescent="0.25">
      <c r="A4544" s="23">
        <v>4543</v>
      </c>
      <c r="B4544" s="5" t="s">
        <v>25</v>
      </c>
      <c r="C4544" s="3" t="s">
        <v>50</v>
      </c>
      <c r="D4544" s="3" t="s">
        <v>50</v>
      </c>
      <c r="E4544" s="3" t="s">
        <v>47</v>
      </c>
      <c r="F4544" s="3" t="s">
        <v>21</v>
      </c>
      <c r="G4544" s="3">
        <v>41</v>
      </c>
      <c r="H4544" s="3" t="s">
        <v>9</v>
      </c>
      <c r="I4544" s="3" t="s">
        <v>36</v>
      </c>
      <c r="J4544" s="3">
        <v>445</v>
      </c>
      <c r="K4544" s="3" t="s">
        <v>13</v>
      </c>
      <c r="L4544" s="3" t="s">
        <v>13</v>
      </c>
      <c r="M4544" s="3" t="s">
        <v>13</v>
      </c>
      <c r="N4544" s="33">
        <v>0</v>
      </c>
      <c r="O4544" s="3">
        <v>10</v>
      </c>
      <c r="P4544" s="6">
        <v>2.86</v>
      </c>
      <c r="Q4544" s="6">
        <v>3.4340000000000002</v>
      </c>
      <c r="R4544" s="6">
        <v>3.3330000000000002</v>
      </c>
      <c r="S4544" s="6">
        <v>0</v>
      </c>
      <c r="T4544" s="6">
        <f>R4544-S4544</f>
        <v>3.3330000000000002</v>
      </c>
      <c r="U4544" s="6">
        <v>3.661</v>
      </c>
      <c r="V4544" s="6">
        <f>U4544-S4544</f>
        <v>3.661</v>
      </c>
      <c r="W4544" s="6">
        <f>100 - (1 - (((U4544-T4544)/U4544)+(S4544/T4544)))*100</f>
        <v>8.9593007375034119</v>
      </c>
      <c r="X4544" s="13">
        <v>3.956</v>
      </c>
      <c r="Y4544" s="13">
        <f>(X4544-U4544)/U4544*100</f>
        <v>8.0579076754984964</v>
      </c>
      <c r="Z4544" s="14">
        <f>IF(W4544&gt;10,"NA",Y4544)</f>
        <v>8.0579076754984964</v>
      </c>
    </row>
    <row r="4545" spans="1:26" ht="19" x14ac:dyDescent="0.25">
      <c r="A4545" s="23">
        <v>4544</v>
      </c>
      <c r="B4545" s="5" t="s">
        <v>25</v>
      </c>
      <c r="C4545" s="3" t="s">
        <v>50</v>
      </c>
      <c r="D4545" s="3" t="s">
        <v>50</v>
      </c>
      <c r="E4545" s="3" t="s">
        <v>47</v>
      </c>
      <c r="F4545" s="3" t="s">
        <v>21</v>
      </c>
      <c r="G4545" s="3">
        <v>41</v>
      </c>
      <c r="H4545" s="3" t="s">
        <v>9</v>
      </c>
      <c r="I4545" s="3" t="s">
        <v>36</v>
      </c>
      <c r="J4545" s="3">
        <v>445</v>
      </c>
      <c r="K4545" s="3" t="s">
        <v>13</v>
      </c>
      <c r="L4545" s="3" t="s">
        <v>13</v>
      </c>
      <c r="M4545" s="3" t="s">
        <v>13</v>
      </c>
      <c r="N4545" s="33">
        <v>0</v>
      </c>
      <c r="O4545" s="3">
        <v>11</v>
      </c>
      <c r="P4545" s="6">
        <v>2.4950000000000001</v>
      </c>
      <c r="Q4545" s="6">
        <v>3.2610000000000001</v>
      </c>
      <c r="R4545" s="6">
        <v>3.2040000000000002</v>
      </c>
      <c r="S4545" s="6">
        <v>0</v>
      </c>
      <c r="T4545" s="6">
        <f>R4545-S4545</f>
        <v>3.2040000000000002</v>
      </c>
      <c r="U4545" s="6">
        <v>3.2250000000000001</v>
      </c>
      <c r="V4545" s="6">
        <f>U4545-S4545</f>
        <v>3.2250000000000001</v>
      </c>
      <c r="W4545" s="6">
        <f>100 - (1 - (((U4545-T4545)/U4545)+(S4545/T4545)))*100</f>
        <v>0.65116279069766847</v>
      </c>
      <c r="X4545" s="13">
        <v>3.5880000000000001</v>
      </c>
      <c r="Y4545" s="13">
        <f>(X4545-U4545)/U4545*100</f>
        <v>11.255813953488371</v>
      </c>
      <c r="Z4545" s="14">
        <f>IF(W4545&gt;10,"NA",Y4545)</f>
        <v>11.255813953488371</v>
      </c>
    </row>
    <row r="4546" spans="1:26" ht="19" x14ac:dyDescent="0.25">
      <c r="A4546" s="23">
        <v>4545</v>
      </c>
      <c r="B4546" s="5" t="s">
        <v>25</v>
      </c>
      <c r="C4546" s="3" t="s">
        <v>50</v>
      </c>
      <c r="D4546" s="3" t="s">
        <v>50</v>
      </c>
      <c r="E4546" s="3" t="s">
        <v>47</v>
      </c>
      <c r="F4546" s="3" t="s">
        <v>21</v>
      </c>
      <c r="G4546" s="3">
        <v>41</v>
      </c>
      <c r="H4546" s="3" t="s">
        <v>9</v>
      </c>
      <c r="I4546" s="3" t="s">
        <v>36</v>
      </c>
      <c r="J4546" s="3">
        <v>445</v>
      </c>
      <c r="K4546" s="3" t="s">
        <v>13</v>
      </c>
      <c r="L4546" s="3" t="s">
        <v>13</v>
      </c>
      <c r="M4546" s="3" t="s">
        <v>13</v>
      </c>
      <c r="N4546" s="33">
        <v>0</v>
      </c>
      <c r="O4546" s="3">
        <v>12</v>
      </c>
      <c r="P4546" s="6">
        <v>3.1059999999999999</v>
      </c>
      <c r="Q4546" s="6">
        <v>5.2149999999999999</v>
      </c>
      <c r="R4546" s="6">
        <v>5.133</v>
      </c>
      <c r="S4546" s="6">
        <v>0</v>
      </c>
      <c r="T4546" s="6">
        <f>R4546-S4546</f>
        <v>5.133</v>
      </c>
      <c r="U4546" s="6">
        <v>5.133</v>
      </c>
      <c r="V4546" s="6">
        <f>U4546-S4546</f>
        <v>5.133</v>
      </c>
      <c r="W4546" s="6">
        <f>100 - (1 - (((U4546-T4546)/U4546)+(S4546/T4546)))*100</f>
        <v>0</v>
      </c>
      <c r="X4546" s="13">
        <v>5.6189999999999998</v>
      </c>
      <c r="Y4546" s="13">
        <f>(X4546-U4546)/U4546*100</f>
        <v>9.4681472822910528</v>
      </c>
      <c r="Z4546" s="14">
        <f>IF(W4546&gt;10,"NA",Y4546)</f>
        <v>9.4681472822910528</v>
      </c>
    </row>
    <row r="4547" spans="1:26" ht="19" x14ac:dyDescent="0.25">
      <c r="A4547" s="23">
        <v>4546</v>
      </c>
      <c r="B4547" s="5" t="s">
        <v>25</v>
      </c>
      <c r="C4547" s="3" t="s">
        <v>50</v>
      </c>
      <c r="D4547" s="3" t="s">
        <v>50</v>
      </c>
      <c r="E4547" s="3" t="s">
        <v>47</v>
      </c>
      <c r="F4547" s="3" t="s">
        <v>21</v>
      </c>
      <c r="G4547" s="3">
        <v>41</v>
      </c>
      <c r="H4547" s="3" t="s">
        <v>9</v>
      </c>
      <c r="I4547" s="3" t="s">
        <v>36</v>
      </c>
      <c r="J4547" s="3">
        <v>445</v>
      </c>
      <c r="K4547" s="3" t="s">
        <v>13</v>
      </c>
      <c r="L4547" s="3" t="s">
        <v>13</v>
      </c>
      <c r="M4547" s="3" t="s">
        <v>13</v>
      </c>
      <c r="N4547" s="33">
        <v>0</v>
      </c>
      <c r="O4547" s="3">
        <v>13</v>
      </c>
      <c r="P4547" s="6">
        <v>2.08</v>
      </c>
      <c r="Q4547" s="6">
        <v>2.8340000000000001</v>
      </c>
      <c r="R4547" s="6">
        <v>2.7770000000000001</v>
      </c>
      <c r="S4547" s="6">
        <v>0</v>
      </c>
      <c r="T4547" s="6">
        <f>R4547-S4547</f>
        <v>2.7770000000000001</v>
      </c>
      <c r="U4547" s="6">
        <v>2.7770000000000001</v>
      </c>
      <c r="V4547" s="6">
        <f>U4547-S4547</f>
        <v>2.7770000000000001</v>
      </c>
      <c r="W4547" s="6">
        <f>100 - (1 - (((U4547-T4547)/U4547)+(S4547/T4547)))*100</f>
        <v>0</v>
      </c>
      <c r="X4547" s="13">
        <v>3.0579999999999998</v>
      </c>
      <c r="Y4547" s="13">
        <f>(X4547-U4547)/U4547*100</f>
        <v>10.118833273316516</v>
      </c>
      <c r="Z4547" s="14">
        <f>IF(W4547&gt;10,"NA",Y4547)</f>
        <v>10.118833273316516</v>
      </c>
    </row>
    <row r="4548" spans="1:26" ht="19" x14ac:dyDescent="0.25">
      <c r="A4548" s="23">
        <v>4547</v>
      </c>
      <c r="B4548" s="5" t="s">
        <v>25</v>
      </c>
      <c r="C4548" s="3" t="s">
        <v>50</v>
      </c>
      <c r="D4548" s="3" t="s">
        <v>50</v>
      </c>
      <c r="E4548" s="3" t="s">
        <v>47</v>
      </c>
      <c r="F4548" s="3" t="s">
        <v>21</v>
      </c>
      <c r="G4548" s="3">
        <v>41</v>
      </c>
      <c r="H4548" s="3" t="s">
        <v>17</v>
      </c>
      <c r="I4548" s="3" t="s">
        <v>36</v>
      </c>
      <c r="J4548" s="3">
        <v>445</v>
      </c>
      <c r="K4548" s="3" t="s">
        <v>13</v>
      </c>
      <c r="L4548" s="3" t="s">
        <v>13</v>
      </c>
      <c r="M4548" s="3" t="s">
        <v>13</v>
      </c>
      <c r="N4548" s="33">
        <v>0</v>
      </c>
      <c r="O4548" s="3">
        <v>1</v>
      </c>
      <c r="P4548" s="6">
        <v>2.911</v>
      </c>
      <c r="Q4548" s="6">
        <v>5.4059999999999997</v>
      </c>
      <c r="R4548" s="6">
        <v>5.3659999999999997</v>
      </c>
      <c r="S4548" s="6">
        <v>0</v>
      </c>
      <c r="T4548" s="6">
        <f>R4548-S4548</f>
        <v>5.3659999999999997</v>
      </c>
      <c r="U4548" s="6">
        <v>5.4349999999999996</v>
      </c>
      <c r="V4548" s="6">
        <f>U4548-S4548</f>
        <v>5.4349999999999996</v>
      </c>
      <c r="W4548" s="6">
        <f>100 - (1 - (((U4548-T4548)/U4548)+(S4548/T4548)))*100</f>
        <v>1.2695492180312726</v>
      </c>
      <c r="X4548" s="13">
        <v>5.8010000000000002</v>
      </c>
      <c r="Y4548" s="13">
        <f>(X4548-U4548)/U4548*100</f>
        <v>6.7341306347746199</v>
      </c>
      <c r="Z4548" s="14">
        <f>IF(W4548&gt;10,"NA",Y4548)</f>
        <v>6.7341306347746199</v>
      </c>
    </row>
    <row r="4549" spans="1:26" ht="19" x14ac:dyDescent="0.25">
      <c r="A4549" s="23">
        <v>4548</v>
      </c>
      <c r="B4549" s="5" t="s">
        <v>25</v>
      </c>
      <c r="C4549" s="3" t="s">
        <v>50</v>
      </c>
      <c r="D4549" s="3" t="s">
        <v>50</v>
      </c>
      <c r="E4549" s="3" t="s">
        <v>47</v>
      </c>
      <c r="F4549" s="3" t="s">
        <v>21</v>
      </c>
      <c r="G4549" s="3">
        <v>41</v>
      </c>
      <c r="H4549" s="3" t="s">
        <v>17</v>
      </c>
      <c r="I4549" s="3" t="s">
        <v>36</v>
      </c>
      <c r="J4549" s="3">
        <v>445</v>
      </c>
      <c r="K4549" s="3" t="s">
        <v>13</v>
      </c>
      <c r="L4549" s="3" t="s">
        <v>13</v>
      </c>
      <c r="M4549" s="3" t="s">
        <v>13</v>
      </c>
      <c r="N4549" s="33">
        <v>0</v>
      </c>
      <c r="O4549" s="3">
        <v>2</v>
      </c>
      <c r="P4549" s="6">
        <v>3.4180000000000001</v>
      </c>
      <c r="Q4549" s="6">
        <v>4.1710000000000003</v>
      </c>
      <c r="R4549" s="6">
        <v>4.0570000000000004</v>
      </c>
      <c r="S4549" s="6">
        <v>0</v>
      </c>
      <c r="T4549" s="6">
        <f>R4549-S4549</f>
        <v>4.0570000000000004</v>
      </c>
      <c r="U4549" s="6">
        <v>5.5140000000000002</v>
      </c>
      <c r="V4549" s="6">
        <f>U4549-S4549</f>
        <v>5.5140000000000002</v>
      </c>
      <c r="W4549" s="6">
        <f>100 - (1 - (((U4549-T4549)/U4549)+(S4549/T4549)))*100</f>
        <v>26.423648893725058</v>
      </c>
      <c r="X4549" s="13">
        <v>5.8490000000000002</v>
      </c>
      <c r="Y4549" s="13">
        <f>(X4549-U4549)/U4549*100</f>
        <v>6.0754443235400784</v>
      </c>
      <c r="Z4549" s="14" t="str">
        <f>IF(W4549&gt;10,"NA",Y4549)</f>
        <v>NA</v>
      </c>
    </row>
    <row r="4550" spans="1:26" ht="19" x14ac:dyDescent="0.25">
      <c r="A4550" s="23">
        <v>4549</v>
      </c>
      <c r="B4550" s="5" t="s">
        <v>25</v>
      </c>
      <c r="C4550" s="3" t="s">
        <v>50</v>
      </c>
      <c r="D4550" s="3" t="s">
        <v>50</v>
      </c>
      <c r="E4550" s="3" t="s">
        <v>47</v>
      </c>
      <c r="F4550" s="3" t="s">
        <v>21</v>
      </c>
      <c r="G4550" s="3">
        <v>41</v>
      </c>
      <c r="H4550" s="3" t="s">
        <v>17</v>
      </c>
      <c r="I4550" s="3" t="s">
        <v>36</v>
      </c>
      <c r="J4550" s="3">
        <v>445</v>
      </c>
      <c r="K4550" s="3" t="s">
        <v>13</v>
      </c>
      <c r="L4550" s="3" t="s">
        <v>13</v>
      </c>
      <c r="M4550" s="3" t="s">
        <v>13</v>
      </c>
      <c r="N4550" s="33">
        <v>0</v>
      </c>
      <c r="O4550" s="3">
        <v>3</v>
      </c>
      <c r="P4550" s="6">
        <v>2.1160000000000001</v>
      </c>
      <c r="Q4550" s="6">
        <v>2.2010000000000001</v>
      </c>
      <c r="R4550" s="6">
        <v>2.1160000000000001</v>
      </c>
      <c r="S4550" s="6">
        <v>0</v>
      </c>
      <c r="T4550" s="6">
        <f>R4550-S4550</f>
        <v>2.1160000000000001</v>
      </c>
      <c r="U4550" s="6">
        <v>2.3540000000000001</v>
      </c>
      <c r="V4550" s="6">
        <f>U4550-S4550</f>
        <v>2.3540000000000001</v>
      </c>
      <c r="W4550" s="6">
        <f>100 - (1 - (((U4550-T4550)/U4550)+(S4550/T4550)))*100</f>
        <v>10.110450297366185</v>
      </c>
      <c r="X4550" s="13">
        <v>2.508</v>
      </c>
      <c r="Y4550" s="13">
        <f>(X4550-U4550)/U4550*100</f>
        <v>6.5420560747663519</v>
      </c>
      <c r="Z4550" s="14" t="str">
        <f>IF(W4550&gt;10,"NA",Y4550)</f>
        <v>NA</v>
      </c>
    </row>
    <row r="4551" spans="1:26" ht="19" x14ac:dyDescent="0.25">
      <c r="A4551" s="23">
        <v>4550</v>
      </c>
      <c r="B4551" s="5" t="s">
        <v>25</v>
      </c>
      <c r="C4551" s="3" t="s">
        <v>50</v>
      </c>
      <c r="D4551" s="3" t="s">
        <v>50</v>
      </c>
      <c r="E4551" s="3" t="s">
        <v>47</v>
      </c>
      <c r="F4551" s="3" t="s">
        <v>21</v>
      </c>
      <c r="G4551" s="3">
        <v>41</v>
      </c>
      <c r="H4551" s="3" t="s">
        <v>17</v>
      </c>
      <c r="I4551" s="3" t="s">
        <v>36</v>
      </c>
      <c r="J4551" s="3">
        <v>445</v>
      </c>
      <c r="K4551" s="3" t="s">
        <v>13</v>
      </c>
      <c r="L4551" s="3" t="s">
        <v>13</v>
      </c>
      <c r="M4551" s="3" t="s">
        <v>13</v>
      </c>
      <c r="N4551" s="33">
        <v>0</v>
      </c>
      <c r="O4551" s="3">
        <v>4</v>
      </c>
      <c r="P4551" s="6">
        <v>3.464</v>
      </c>
      <c r="Q4551" s="6">
        <v>6.4459999999999997</v>
      </c>
      <c r="R4551" s="6">
        <v>6.3380000000000001</v>
      </c>
      <c r="S4551" s="6">
        <v>0</v>
      </c>
      <c r="T4551" s="6">
        <f>R4551-S4551</f>
        <v>6.3380000000000001</v>
      </c>
      <c r="U4551" s="6">
        <v>7.0060000000000002</v>
      </c>
      <c r="V4551" s="6">
        <f>U4551-S4551</f>
        <v>7.0060000000000002</v>
      </c>
      <c r="W4551" s="6">
        <f>100 - (1 - (((U4551-T4551)/U4551)+(S4551/T4551)))*100</f>
        <v>9.5346845560947742</v>
      </c>
      <c r="X4551" s="13">
        <v>7.5839999999999996</v>
      </c>
      <c r="Y4551" s="13">
        <f>(X4551-U4551)/U4551*100</f>
        <v>8.2500713673993626</v>
      </c>
      <c r="Z4551" s="14">
        <f>IF(W4551&gt;10,"NA",Y4551)</f>
        <v>8.2500713673993626</v>
      </c>
    </row>
    <row r="4552" spans="1:26" ht="19" x14ac:dyDescent="0.25">
      <c r="A4552" s="23">
        <v>4551</v>
      </c>
      <c r="B4552" s="5" t="s">
        <v>25</v>
      </c>
      <c r="C4552" s="3" t="s">
        <v>50</v>
      </c>
      <c r="D4552" s="3" t="s">
        <v>50</v>
      </c>
      <c r="E4552" s="3" t="s">
        <v>47</v>
      </c>
      <c r="F4552" s="3" t="s">
        <v>21</v>
      </c>
      <c r="G4552" s="3">
        <v>41</v>
      </c>
      <c r="H4552" s="3" t="s">
        <v>17</v>
      </c>
      <c r="I4552" s="3" t="s">
        <v>36</v>
      </c>
      <c r="J4552" s="3">
        <v>445</v>
      </c>
      <c r="K4552" s="3" t="s">
        <v>13</v>
      </c>
      <c r="L4552" s="3" t="s">
        <v>13</v>
      </c>
      <c r="M4552" s="3" t="s">
        <v>13</v>
      </c>
      <c r="N4552" s="33">
        <v>0</v>
      </c>
      <c r="O4552" s="3">
        <v>5</v>
      </c>
      <c r="P4552" s="6">
        <v>4.0149999999999997</v>
      </c>
      <c r="Q4552" s="6">
        <v>10.448</v>
      </c>
      <c r="R4552" s="6">
        <v>10.425000000000001</v>
      </c>
      <c r="S4552" s="6">
        <v>0</v>
      </c>
      <c r="T4552" s="6">
        <f>R4552-S4552</f>
        <v>10.425000000000001</v>
      </c>
      <c r="U4552" s="6">
        <v>10.425000000000001</v>
      </c>
      <c r="V4552" s="6">
        <f>U4552-S4552</f>
        <v>10.425000000000001</v>
      </c>
      <c r="W4552" s="6">
        <f>100 - (1 - (((U4552-T4552)/U4552)+(S4552/T4552)))*100</f>
        <v>0</v>
      </c>
      <c r="X4552" s="13">
        <v>11.46</v>
      </c>
      <c r="Y4552" s="13">
        <f>(X4552-U4552)/U4552*100</f>
        <v>9.928057553956835</v>
      </c>
      <c r="Z4552" s="14">
        <f>IF(W4552&gt;10,"NA",Y4552)</f>
        <v>9.928057553956835</v>
      </c>
    </row>
    <row r="4553" spans="1:26" ht="19" x14ac:dyDescent="0.25">
      <c r="A4553" s="23">
        <v>4552</v>
      </c>
      <c r="B4553" s="5" t="s">
        <v>25</v>
      </c>
      <c r="C4553" s="3" t="s">
        <v>50</v>
      </c>
      <c r="D4553" s="3" t="s">
        <v>50</v>
      </c>
      <c r="E4553" s="3" t="s">
        <v>47</v>
      </c>
      <c r="F4553" s="3" t="s">
        <v>21</v>
      </c>
      <c r="G4553" s="3">
        <v>41</v>
      </c>
      <c r="H4553" s="3" t="s">
        <v>17</v>
      </c>
      <c r="I4553" s="3" t="s">
        <v>36</v>
      </c>
      <c r="J4553" s="3">
        <v>445</v>
      </c>
      <c r="K4553" s="3" t="s">
        <v>13</v>
      </c>
      <c r="L4553" s="3" t="s">
        <v>13</v>
      </c>
      <c r="M4553" s="3" t="s">
        <v>13</v>
      </c>
      <c r="N4553" s="33">
        <v>0</v>
      </c>
      <c r="O4553" s="3">
        <v>6</v>
      </c>
      <c r="P4553" s="6">
        <v>3.5369999999999999</v>
      </c>
      <c r="Q4553" s="6">
        <v>7.9969999999999999</v>
      </c>
      <c r="R4553" s="6">
        <v>7.9969999999999999</v>
      </c>
      <c r="S4553" s="6">
        <v>0</v>
      </c>
      <c r="T4553" s="6">
        <f>R4553-S4553</f>
        <v>7.9969999999999999</v>
      </c>
      <c r="U4553" s="6">
        <v>7.9969999999999999</v>
      </c>
      <c r="V4553" s="6">
        <f>U4553-S4553</f>
        <v>7.9969999999999999</v>
      </c>
      <c r="W4553" s="6">
        <f>100 - (1 - (((U4553-T4553)/U4553)+(S4553/T4553)))*100</f>
        <v>0</v>
      </c>
      <c r="X4553" s="13">
        <v>8.8179999999999996</v>
      </c>
      <c r="Y4553" s="13">
        <f>(X4553-U4553)/U4553*100</f>
        <v>10.266349881205448</v>
      </c>
      <c r="Z4553" s="14">
        <f>IF(W4553&gt;10,"NA",Y4553)</f>
        <v>10.266349881205448</v>
      </c>
    </row>
    <row r="4554" spans="1:26" ht="19" x14ac:dyDescent="0.25">
      <c r="A4554" s="23">
        <v>4553</v>
      </c>
      <c r="B4554" s="5" t="s">
        <v>25</v>
      </c>
      <c r="C4554" s="3" t="s">
        <v>50</v>
      </c>
      <c r="D4554" s="3" t="s">
        <v>50</v>
      </c>
      <c r="E4554" s="3" t="s">
        <v>47</v>
      </c>
      <c r="F4554" s="3" t="s">
        <v>21</v>
      </c>
      <c r="G4554" s="3">
        <v>41</v>
      </c>
      <c r="H4554" s="3" t="s">
        <v>17</v>
      </c>
      <c r="I4554" s="3" t="s">
        <v>36</v>
      </c>
      <c r="J4554" s="3">
        <v>445</v>
      </c>
      <c r="K4554" s="3" t="s">
        <v>13</v>
      </c>
      <c r="L4554" s="3" t="s">
        <v>13</v>
      </c>
      <c r="M4554" s="3" t="s">
        <v>13</v>
      </c>
      <c r="N4554" s="33">
        <v>0</v>
      </c>
      <c r="O4554" s="3">
        <v>7</v>
      </c>
      <c r="P4554" s="6">
        <v>3.476</v>
      </c>
      <c r="Q4554" s="6">
        <v>9.2509999999999994</v>
      </c>
      <c r="R4554" s="6">
        <v>9.2509999999999994</v>
      </c>
      <c r="S4554" s="6">
        <v>0</v>
      </c>
      <c r="T4554" s="6">
        <f>R4554-S4554</f>
        <v>9.2509999999999994</v>
      </c>
      <c r="U4554" s="6">
        <v>9.2509999999999994</v>
      </c>
      <c r="V4554" s="6">
        <f>U4554-S4554</f>
        <v>9.2509999999999994</v>
      </c>
      <c r="W4554" s="6">
        <f>100 - (1 - (((U4554-T4554)/U4554)+(S4554/T4554)))*100</f>
        <v>0</v>
      </c>
      <c r="X4554" s="13">
        <v>9.9649999999999999</v>
      </c>
      <c r="Y4554" s="13">
        <f>(X4554-U4554)/U4554*100</f>
        <v>7.7180845314020159</v>
      </c>
      <c r="Z4554" s="14">
        <f>IF(W4554&gt;10,"NA",Y4554)</f>
        <v>7.7180845314020159</v>
      </c>
    </row>
    <row r="4555" spans="1:26" ht="19" x14ac:dyDescent="0.25">
      <c r="A4555" s="23">
        <v>4554</v>
      </c>
      <c r="B4555" s="5" t="s">
        <v>25</v>
      </c>
      <c r="C4555" s="3" t="s">
        <v>50</v>
      </c>
      <c r="D4555" s="3" t="s">
        <v>50</v>
      </c>
      <c r="E4555" s="3" t="s">
        <v>47</v>
      </c>
      <c r="F4555" s="3" t="s">
        <v>21</v>
      </c>
      <c r="G4555" s="3">
        <v>41</v>
      </c>
      <c r="H4555" s="3" t="s">
        <v>17</v>
      </c>
      <c r="I4555" s="3" t="s">
        <v>36</v>
      </c>
      <c r="J4555" s="3">
        <v>445</v>
      </c>
      <c r="K4555" s="3" t="s">
        <v>13</v>
      </c>
      <c r="L4555" s="3" t="s">
        <v>13</v>
      </c>
      <c r="M4555" s="3" t="s">
        <v>13</v>
      </c>
      <c r="N4555" s="33">
        <v>0</v>
      </c>
      <c r="O4555" s="3">
        <v>8</v>
      </c>
      <c r="P4555" s="6">
        <v>4.2110000000000003</v>
      </c>
      <c r="Q4555" s="6">
        <v>9.6050000000000004</v>
      </c>
      <c r="R4555" s="6">
        <v>9.5120000000000005</v>
      </c>
      <c r="S4555" s="6">
        <v>0</v>
      </c>
      <c r="T4555" s="6">
        <f>R4555-S4555</f>
        <v>9.5120000000000005</v>
      </c>
      <c r="U4555" s="6">
        <v>9.5449999999999999</v>
      </c>
      <c r="V4555" s="6">
        <f>U4555-S4555</f>
        <v>9.5449999999999999</v>
      </c>
      <c r="W4555" s="6">
        <f>100 - (1 - (((U4555-T4555)/U4555)+(S4555/T4555)))*100</f>
        <v>0.34573074908328749</v>
      </c>
      <c r="X4555" s="13">
        <v>10.433999999999999</v>
      </c>
      <c r="Y4555" s="13">
        <f>(X4555-U4555)/U4555*100</f>
        <v>9.313776846516495</v>
      </c>
      <c r="Z4555" s="14">
        <f>IF(W4555&gt;10,"NA",Y4555)</f>
        <v>9.313776846516495</v>
      </c>
    </row>
    <row r="4556" spans="1:26" ht="19" x14ac:dyDescent="0.25">
      <c r="A4556" s="23">
        <v>4555</v>
      </c>
      <c r="B4556" s="5" t="s">
        <v>25</v>
      </c>
      <c r="C4556" s="3" t="s">
        <v>50</v>
      </c>
      <c r="D4556" s="3" t="s">
        <v>50</v>
      </c>
      <c r="E4556" s="3" t="s">
        <v>47</v>
      </c>
      <c r="F4556" s="3" t="s">
        <v>21</v>
      </c>
      <c r="G4556" s="3">
        <v>41</v>
      </c>
      <c r="H4556" s="3" t="s">
        <v>17</v>
      </c>
      <c r="I4556" s="3" t="s">
        <v>36</v>
      </c>
      <c r="J4556" s="3">
        <v>445</v>
      </c>
      <c r="K4556" s="3" t="s">
        <v>13</v>
      </c>
      <c r="L4556" s="3" t="s">
        <v>13</v>
      </c>
      <c r="M4556" s="3" t="s">
        <v>13</v>
      </c>
      <c r="N4556" s="33">
        <v>0</v>
      </c>
      <c r="O4556" s="3">
        <v>9</v>
      </c>
      <c r="P4556" s="6">
        <v>2.2130000000000001</v>
      </c>
      <c r="Q4556" s="6">
        <v>3.3889999999999998</v>
      </c>
      <c r="R4556" s="6">
        <v>3.3359999999999999</v>
      </c>
      <c r="S4556" s="6">
        <v>0</v>
      </c>
      <c r="T4556" s="6">
        <f>R4556-S4556</f>
        <v>3.3359999999999999</v>
      </c>
      <c r="U4556" s="6">
        <v>3.3359999999999999</v>
      </c>
      <c r="V4556" s="6">
        <f>U4556-S4556</f>
        <v>3.3359999999999999</v>
      </c>
      <c r="W4556" s="6">
        <f>100 - (1 - (((U4556-T4556)/U4556)+(S4556/T4556)))*100</f>
        <v>0</v>
      </c>
      <c r="X4556" s="13">
        <v>3.7029999999999998</v>
      </c>
      <c r="Y4556" s="13">
        <f>(X4556-U4556)/U4556*100</f>
        <v>11.001199040767386</v>
      </c>
      <c r="Z4556" s="14">
        <f>IF(W4556&gt;10,"NA",Y4556)</f>
        <v>11.001199040767386</v>
      </c>
    </row>
    <row r="4557" spans="1:26" ht="19" x14ac:dyDescent="0.25">
      <c r="A4557" s="23">
        <v>4556</v>
      </c>
      <c r="B4557" s="5" t="s">
        <v>25</v>
      </c>
      <c r="C4557" s="3" t="s">
        <v>50</v>
      </c>
      <c r="D4557" s="3" t="s">
        <v>50</v>
      </c>
      <c r="E4557" s="3" t="s">
        <v>47</v>
      </c>
      <c r="F4557" s="3" t="s">
        <v>21</v>
      </c>
      <c r="G4557" s="3">
        <v>42</v>
      </c>
      <c r="H4557" s="3" t="s">
        <v>9</v>
      </c>
      <c r="I4557" s="3" t="s">
        <v>59</v>
      </c>
      <c r="J4557" s="3">
        <v>448</v>
      </c>
      <c r="K4557" s="3">
        <v>22</v>
      </c>
      <c r="L4557" s="3">
        <v>20</v>
      </c>
      <c r="M4557" s="4">
        <f>PI()*(K4557/2)^2/1000+PI()*(L4557/2)^2/1000</f>
        <v>0.69429197644334428</v>
      </c>
      <c r="N4557" s="33">
        <v>0</v>
      </c>
      <c r="O4557" s="3">
        <v>1</v>
      </c>
      <c r="P4557" s="6">
        <v>1.798</v>
      </c>
      <c r="Q4557" s="6">
        <v>1.5389999999999999</v>
      </c>
      <c r="R4557" s="6">
        <v>1.51</v>
      </c>
      <c r="S4557" s="6">
        <v>0</v>
      </c>
      <c r="T4557" s="6">
        <f>R4557-S4557</f>
        <v>1.51</v>
      </c>
      <c r="U4557" s="6">
        <v>1.51</v>
      </c>
      <c r="V4557" s="6">
        <f>U4557-S4557</f>
        <v>1.51</v>
      </c>
      <c r="W4557" s="6">
        <f>100 - (1 - (((U4557-T4557)/U4557)+(S4557/T4557)))*100</f>
        <v>0</v>
      </c>
      <c r="X4557" s="13">
        <v>1.6359999999999999</v>
      </c>
      <c r="Y4557" s="13">
        <f>(X4557-U4557)/U4557*100</f>
        <v>8.3443708609271443</v>
      </c>
      <c r="Z4557" s="14">
        <f>IF(W4557&gt;10,"NA",Y4557)</f>
        <v>8.3443708609271443</v>
      </c>
    </row>
    <row r="4558" spans="1:26" ht="19" x14ac:dyDescent="0.25">
      <c r="A4558" s="23">
        <v>4557</v>
      </c>
      <c r="B4558" s="5" t="s">
        <v>25</v>
      </c>
      <c r="C4558" s="3" t="s">
        <v>50</v>
      </c>
      <c r="D4558" s="3" t="s">
        <v>50</v>
      </c>
      <c r="E4558" s="3" t="s">
        <v>47</v>
      </c>
      <c r="F4558" s="3" t="s">
        <v>21</v>
      </c>
      <c r="G4558" s="3">
        <v>42</v>
      </c>
      <c r="H4558" s="3" t="s">
        <v>9</v>
      </c>
      <c r="I4558" s="3" t="s">
        <v>59</v>
      </c>
      <c r="J4558" s="3">
        <v>448</v>
      </c>
      <c r="K4558" s="3">
        <v>22</v>
      </c>
      <c r="L4558" s="3">
        <v>20</v>
      </c>
      <c r="M4558" s="4">
        <f>PI()*(K4558/2)^2/1000+PI()*(L4558/2)^2/1000</f>
        <v>0.69429197644334428</v>
      </c>
      <c r="N4558" s="33">
        <v>0</v>
      </c>
      <c r="O4558" s="3">
        <v>2</v>
      </c>
      <c r="P4558" s="6">
        <v>3.1419999999999999</v>
      </c>
      <c r="Q4558" s="6">
        <v>5.6779999999999999</v>
      </c>
      <c r="R4558" s="6">
        <v>5.6340000000000003</v>
      </c>
      <c r="S4558" s="6">
        <v>0</v>
      </c>
      <c r="T4558" s="6">
        <f>R4558-S4558</f>
        <v>5.6340000000000003</v>
      </c>
      <c r="U4558" s="6">
        <v>5.6920000000000002</v>
      </c>
      <c r="V4558" s="6">
        <f>U4558-S4558</f>
        <v>5.6920000000000002</v>
      </c>
      <c r="W4558" s="6">
        <f>100 - (1 - (((U4558-T4558)/U4558)+(S4558/T4558)))*100</f>
        <v>1.0189739985945181</v>
      </c>
      <c r="X4558" s="13">
        <v>6.1870000000000003</v>
      </c>
      <c r="Y4558" s="13">
        <f>(X4558-U4558)/U4558*100</f>
        <v>8.6964160224877034</v>
      </c>
      <c r="Z4558" s="14">
        <f>IF(W4558&gt;10,"NA",Y4558)</f>
        <v>8.6964160224877034</v>
      </c>
    </row>
    <row r="4559" spans="1:26" ht="19" x14ac:dyDescent="0.25">
      <c r="A4559" s="23">
        <v>4558</v>
      </c>
      <c r="B4559" s="5" t="s">
        <v>25</v>
      </c>
      <c r="C4559" s="3" t="s">
        <v>50</v>
      </c>
      <c r="D4559" s="3" t="s">
        <v>50</v>
      </c>
      <c r="E4559" s="3" t="s">
        <v>47</v>
      </c>
      <c r="F4559" s="3" t="s">
        <v>21</v>
      </c>
      <c r="G4559" s="3">
        <v>42</v>
      </c>
      <c r="H4559" s="3" t="s">
        <v>9</v>
      </c>
      <c r="I4559" s="3" t="s">
        <v>59</v>
      </c>
      <c r="J4559" s="3">
        <v>448</v>
      </c>
      <c r="K4559" s="3">
        <v>22</v>
      </c>
      <c r="L4559" s="3">
        <v>20</v>
      </c>
      <c r="M4559" s="4">
        <f>PI()*(K4559/2)^2/1000+PI()*(L4559/2)^2/1000</f>
        <v>0.69429197644334428</v>
      </c>
      <c r="N4559" s="33">
        <v>0</v>
      </c>
      <c r="O4559" s="3">
        <v>3</v>
      </c>
      <c r="P4559" s="6">
        <v>1.696</v>
      </c>
      <c r="Q4559" s="6">
        <v>1.3340000000000001</v>
      </c>
      <c r="R4559" s="6">
        <v>1.3240000000000001</v>
      </c>
      <c r="S4559" s="6">
        <v>0</v>
      </c>
      <c r="T4559" s="6">
        <f>R4559-S4559</f>
        <v>1.3240000000000001</v>
      </c>
      <c r="U4559" s="6">
        <v>1.6839999999999999</v>
      </c>
      <c r="V4559" s="6">
        <f>U4559-S4559</f>
        <v>1.6839999999999999</v>
      </c>
      <c r="W4559" s="6">
        <f>100 - (1 - (((U4559-T4559)/U4559)+(S4559/T4559)))*100</f>
        <v>21.377672209026116</v>
      </c>
      <c r="X4559" s="13">
        <v>1.8440000000000001</v>
      </c>
      <c r="Y4559" s="13">
        <f>(X4559-U4559)/U4559*100</f>
        <v>9.5011876484560673</v>
      </c>
      <c r="Z4559" s="14" t="str">
        <f>IF(W4559&gt;10,"NA",Y4559)</f>
        <v>NA</v>
      </c>
    </row>
    <row r="4560" spans="1:26" ht="19" x14ac:dyDescent="0.25">
      <c r="A4560" s="23">
        <v>4559</v>
      </c>
      <c r="B4560" s="5" t="s">
        <v>25</v>
      </c>
      <c r="C4560" s="3" t="s">
        <v>50</v>
      </c>
      <c r="D4560" s="3" t="s">
        <v>50</v>
      </c>
      <c r="E4560" s="3" t="s">
        <v>47</v>
      </c>
      <c r="F4560" s="3" t="s">
        <v>21</v>
      </c>
      <c r="G4560" s="3">
        <v>42</v>
      </c>
      <c r="H4560" s="3" t="s">
        <v>9</v>
      </c>
      <c r="I4560" s="3" t="s">
        <v>59</v>
      </c>
      <c r="J4560" s="3">
        <v>448</v>
      </c>
      <c r="K4560" s="3">
        <v>22</v>
      </c>
      <c r="L4560" s="3">
        <v>20</v>
      </c>
      <c r="M4560" s="4">
        <f>PI()*(K4560/2)^2/1000+PI()*(L4560/2)^2/1000</f>
        <v>0.69429197644334428</v>
      </c>
      <c r="N4560" s="33">
        <v>0</v>
      </c>
      <c r="O4560" s="3">
        <v>4</v>
      </c>
      <c r="P4560" s="6">
        <v>3.6659999999999999</v>
      </c>
      <c r="Q4560" s="6">
        <v>7.7750000000000004</v>
      </c>
      <c r="R4560" s="6">
        <v>7.7750000000000004</v>
      </c>
      <c r="S4560" s="6">
        <v>0</v>
      </c>
      <c r="T4560" s="6">
        <f>R4560-S4560</f>
        <v>7.7750000000000004</v>
      </c>
      <c r="U4560" s="6">
        <v>7.9909999999999997</v>
      </c>
      <c r="V4560" s="6">
        <f>U4560-S4560</f>
        <v>7.9909999999999997</v>
      </c>
      <c r="W4560" s="6">
        <f>100 - (1 - (((U4560-T4560)/U4560)+(S4560/T4560)))*100</f>
        <v>2.7030409210361626</v>
      </c>
      <c r="X4560" s="13">
        <v>8.7829999999999995</v>
      </c>
      <c r="Y4560" s="13">
        <f>(X4560-U4560)/U4560*100</f>
        <v>9.911150043799271</v>
      </c>
      <c r="Z4560" s="14">
        <f>IF(W4560&gt;10,"NA",Y4560)</f>
        <v>9.911150043799271</v>
      </c>
    </row>
    <row r="4561" spans="1:26" ht="19" x14ac:dyDescent="0.25">
      <c r="A4561" s="23">
        <v>4560</v>
      </c>
      <c r="B4561" s="5" t="s">
        <v>25</v>
      </c>
      <c r="C4561" s="3" t="s">
        <v>50</v>
      </c>
      <c r="D4561" s="3" t="s">
        <v>50</v>
      </c>
      <c r="E4561" s="3" t="s">
        <v>47</v>
      </c>
      <c r="F4561" s="3" t="s">
        <v>21</v>
      </c>
      <c r="G4561" s="3">
        <v>42</v>
      </c>
      <c r="H4561" s="3" t="s">
        <v>9</v>
      </c>
      <c r="I4561" s="3" t="s">
        <v>59</v>
      </c>
      <c r="J4561" s="3">
        <v>448</v>
      </c>
      <c r="K4561" s="3">
        <v>22</v>
      </c>
      <c r="L4561" s="3">
        <v>20</v>
      </c>
      <c r="M4561" s="4">
        <f>PI()*(K4561/2)^2/1000+PI()*(L4561/2)^2/1000</f>
        <v>0.69429197644334428</v>
      </c>
      <c r="N4561" s="33">
        <v>0</v>
      </c>
      <c r="O4561" s="3">
        <v>5</v>
      </c>
      <c r="P4561" s="6">
        <v>3.2559999999999998</v>
      </c>
      <c r="Q4561" s="6">
        <v>6.3330000000000002</v>
      </c>
      <c r="R4561" s="6">
        <v>6.2939999999999996</v>
      </c>
      <c r="S4561" s="6">
        <v>8.9999999999999993E-3</v>
      </c>
      <c r="T4561" s="6">
        <f>R4561-S4561</f>
        <v>6.2849999999999993</v>
      </c>
      <c r="U4561" s="6">
        <v>6.3449999999999998</v>
      </c>
      <c r="V4561" s="6">
        <f>U4561-S4561</f>
        <v>6.3359999999999994</v>
      </c>
      <c r="W4561" s="6">
        <f>100 - (1 - (((U4561-T4561)/U4561)+(S4561/T4561)))*100</f>
        <v>1.0888245682335054</v>
      </c>
      <c r="X4561" s="13">
        <v>6.9749999999999996</v>
      </c>
      <c r="Y4561" s="13">
        <f>(X4561-U4561)/U4561*100</f>
        <v>9.9290780141843964</v>
      </c>
      <c r="Z4561" s="14">
        <f>IF(W4561&gt;10,"NA",Y4561)</f>
        <v>9.9290780141843964</v>
      </c>
    </row>
    <row r="4562" spans="1:26" ht="19" x14ac:dyDescent="0.25">
      <c r="A4562" s="23">
        <v>4561</v>
      </c>
      <c r="B4562" s="5" t="s">
        <v>25</v>
      </c>
      <c r="C4562" s="3" t="s">
        <v>50</v>
      </c>
      <c r="D4562" s="3" t="s">
        <v>50</v>
      </c>
      <c r="E4562" s="3" t="s">
        <v>47</v>
      </c>
      <c r="F4562" s="3" t="s">
        <v>21</v>
      </c>
      <c r="G4562" s="3">
        <v>42</v>
      </c>
      <c r="H4562" s="3" t="s">
        <v>17</v>
      </c>
      <c r="I4562" s="3" t="s">
        <v>59</v>
      </c>
      <c r="J4562" s="3">
        <v>448</v>
      </c>
      <c r="K4562" s="3">
        <v>22</v>
      </c>
      <c r="L4562" s="3">
        <v>20</v>
      </c>
      <c r="M4562" s="4">
        <f>PI()*(K4562/2)^2/1000+PI()*(L4562/2)^2/1000</f>
        <v>0.69429197644334428</v>
      </c>
      <c r="N4562" s="33">
        <v>1</v>
      </c>
      <c r="O4562" s="3">
        <v>1</v>
      </c>
      <c r="P4562" s="6">
        <v>2.589</v>
      </c>
      <c r="Q4562" s="6">
        <v>5.1360000000000001</v>
      </c>
      <c r="R4562" s="6">
        <v>5.0750000000000002</v>
      </c>
      <c r="S4562" s="6">
        <v>0</v>
      </c>
      <c r="T4562" s="6">
        <f>R4562-S4562</f>
        <v>5.0750000000000002</v>
      </c>
      <c r="U4562" s="6">
        <v>5.4779999999999998</v>
      </c>
      <c r="V4562" s="6">
        <f>U4562-S4562</f>
        <v>5.4779999999999998</v>
      </c>
      <c r="W4562" s="6">
        <f>100 - (1 - (((U4562-T4562)/U4562)+(S4562/T4562)))*100</f>
        <v>7.3566995253742107</v>
      </c>
      <c r="X4562" s="13">
        <v>5.7279999999999998</v>
      </c>
      <c r="Y4562" s="13">
        <f>(X4562-U4562)/U4562*100</f>
        <v>4.5637093829864916</v>
      </c>
      <c r="Z4562" s="14">
        <f>IF(W4562&gt;10,"NA",Y4562)</f>
        <v>4.5637093829864916</v>
      </c>
    </row>
    <row r="4563" spans="1:26" ht="19" x14ac:dyDescent="0.25">
      <c r="A4563" s="23">
        <v>4562</v>
      </c>
      <c r="B4563" s="5" t="s">
        <v>25</v>
      </c>
      <c r="C4563" s="3" t="s">
        <v>50</v>
      </c>
      <c r="D4563" s="3" t="s">
        <v>50</v>
      </c>
      <c r="E4563" s="3" t="s">
        <v>47</v>
      </c>
      <c r="F4563" s="3" t="s">
        <v>21</v>
      </c>
      <c r="G4563" s="3">
        <v>42</v>
      </c>
      <c r="H4563" s="3" t="s">
        <v>17</v>
      </c>
      <c r="I4563" s="3" t="s">
        <v>59</v>
      </c>
      <c r="J4563" s="3">
        <v>448</v>
      </c>
      <c r="K4563" s="3">
        <v>22</v>
      </c>
      <c r="L4563" s="3">
        <v>20</v>
      </c>
      <c r="M4563" s="4">
        <f>PI()*(K4563/2)^2/1000+PI()*(L4563/2)^2/1000</f>
        <v>0.69429197644334428</v>
      </c>
      <c r="N4563" s="33">
        <v>0</v>
      </c>
      <c r="O4563" s="3">
        <v>2</v>
      </c>
      <c r="P4563" s="6">
        <v>2.9239999999999999</v>
      </c>
      <c r="Q4563" s="6">
        <v>5.04</v>
      </c>
      <c r="R4563" s="6">
        <v>4.9960000000000004</v>
      </c>
      <c r="S4563" s="6">
        <v>1.7999999999999999E-2</v>
      </c>
      <c r="T4563" s="6">
        <f>R4563-S4563</f>
        <v>4.9780000000000006</v>
      </c>
      <c r="U4563" s="6">
        <v>5.0609999999999999</v>
      </c>
      <c r="V4563" s="6">
        <f>U4563-S4563</f>
        <v>5.0430000000000001</v>
      </c>
      <c r="W4563" s="6">
        <f>100 - (1 - (((U4563-T4563)/U4563)+(S4563/T4563)))*100</f>
        <v>2.0015830968253852</v>
      </c>
      <c r="X4563" s="13">
        <v>5.4720000000000004</v>
      </c>
      <c r="Y4563" s="13">
        <f>(X4563-U4563)/U4563*100</f>
        <v>8.1209247184351021</v>
      </c>
      <c r="Z4563" s="14">
        <f>IF(W4563&gt;10,"NA",Y4563)</f>
        <v>8.1209247184351021</v>
      </c>
    </row>
    <row r="4564" spans="1:26" ht="19" x14ac:dyDescent="0.25">
      <c r="A4564" s="23">
        <v>4563</v>
      </c>
      <c r="B4564" s="5" t="s">
        <v>25</v>
      </c>
      <c r="C4564" s="3" t="s">
        <v>50</v>
      </c>
      <c r="D4564" s="3" t="s">
        <v>50</v>
      </c>
      <c r="E4564" s="3" t="s">
        <v>47</v>
      </c>
      <c r="F4564" s="3" t="s">
        <v>21</v>
      </c>
      <c r="G4564" s="3">
        <v>42</v>
      </c>
      <c r="H4564" s="3" t="s">
        <v>17</v>
      </c>
      <c r="I4564" s="3" t="s">
        <v>59</v>
      </c>
      <c r="J4564" s="3">
        <v>448</v>
      </c>
      <c r="K4564" s="3">
        <v>22</v>
      </c>
      <c r="L4564" s="3">
        <v>20</v>
      </c>
      <c r="M4564" s="4">
        <f>PI()*(K4564/2)^2/1000+PI()*(L4564/2)^2/1000</f>
        <v>0.69429197644334428</v>
      </c>
      <c r="N4564" s="33">
        <v>0</v>
      </c>
      <c r="O4564" s="3">
        <v>3</v>
      </c>
      <c r="P4564" s="6">
        <v>1.7909999999999999</v>
      </c>
      <c r="Q4564" s="6">
        <v>2.4300000000000002</v>
      </c>
      <c r="R4564" s="6">
        <v>2.38</v>
      </c>
      <c r="S4564" s="6">
        <v>0.02</v>
      </c>
      <c r="T4564" s="6">
        <f>R4564-S4564</f>
        <v>2.36</v>
      </c>
      <c r="U4564" s="6">
        <v>2.6539999999999999</v>
      </c>
      <c r="V4564" s="6">
        <f>U4564-S4564</f>
        <v>2.6339999999999999</v>
      </c>
      <c r="W4564" s="6">
        <f>100 - (1 - (((U4564-T4564)/U4564)+(S4564/T4564)))*100</f>
        <v>11.925076315890308</v>
      </c>
      <c r="X4564" s="13">
        <v>2.714</v>
      </c>
      <c r="Y4564" s="13">
        <f>(X4564-U4564)/U4564*100</f>
        <v>2.260738507912587</v>
      </c>
      <c r="Z4564" s="14" t="str">
        <f>IF(W4564&gt;10,"NA",Y4564)</f>
        <v>NA</v>
      </c>
    </row>
    <row r="4565" spans="1:26" ht="19" x14ac:dyDescent="0.25">
      <c r="A4565" s="23">
        <v>4564</v>
      </c>
      <c r="B4565" s="5" t="s">
        <v>25</v>
      </c>
      <c r="C4565" s="3" t="s">
        <v>50</v>
      </c>
      <c r="D4565" s="3" t="s">
        <v>50</v>
      </c>
      <c r="E4565" s="3" t="s">
        <v>47</v>
      </c>
      <c r="F4565" s="3" t="s">
        <v>21</v>
      </c>
      <c r="G4565" s="3">
        <v>42</v>
      </c>
      <c r="H4565" s="3" t="s">
        <v>17</v>
      </c>
      <c r="I4565" s="3" t="s">
        <v>59</v>
      </c>
      <c r="J4565" s="3">
        <v>448</v>
      </c>
      <c r="K4565" s="3">
        <v>22</v>
      </c>
      <c r="L4565" s="3">
        <v>20</v>
      </c>
      <c r="M4565" s="4">
        <f>PI()*(K4565/2)^2/1000+PI()*(L4565/2)^2/1000</f>
        <v>0.69429197644334428</v>
      </c>
      <c r="N4565" s="33">
        <v>0</v>
      </c>
      <c r="O4565" s="3">
        <v>4</v>
      </c>
      <c r="P4565" s="6">
        <v>1.663</v>
      </c>
      <c r="Q4565" s="6">
        <v>1.371</v>
      </c>
      <c r="R4565" s="6">
        <v>1.371</v>
      </c>
      <c r="S4565" s="6">
        <v>0</v>
      </c>
      <c r="T4565" s="6">
        <f>R4565-S4565</f>
        <v>1.371</v>
      </c>
      <c r="U4565" s="6">
        <v>1.5529999999999999</v>
      </c>
      <c r="V4565" s="6">
        <f>U4565-S4565</f>
        <v>1.5529999999999999</v>
      </c>
      <c r="W4565" s="6">
        <f>100 - (1 - (((U4565-T4565)/U4565)+(S4565/T4565)))*100</f>
        <v>11.719253058596252</v>
      </c>
      <c r="X4565" s="13">
        <v>1.6060000000000001</v>
      </c>
      <c r="Y4565" s="13">
        <f>(X4565-U4565)/U4565*100</f>
        <v>3.4127495170637583</v>
      </c>
      <c r="Z4565" s="14" t="str">
        <f>IF(W4565&gt;10,"NA",Y4565)</f>
        <v>NA</v>
      </c>
    </row>
    <row r="4566" spans="1:26" ht="19" x14ac:dyDescent="0.25">
      <c r="A4566" s="23">
        <v>4565</v>
      </c>
      <c r="B4566" s="5" t="s">
        <v>25</v>
      </c>
      <c r="C4566" s="3" t="s">
        <v>50</v>
      </c>
      <c r="D4566" s="3" t="s">
        <v>50</v>
      </c>
      <c r="E4566" s="3" t="s">
        <v>47</v>
      </c>
      <c r="F4566" s="3" t="s">
        <v>21</v>
      </c>
      <c r="G4566" s="3">
        <v>42</v>
      </c>
      <c r="H4566" s="3" t="s">
        <v>17</v>
      </c>
      <c r="I4566" s="3" t="s">
        <v>59</v>
      </c>
      <c r="J4566" s="3">
        <v>448</v>
      </c>
      <c r="K4566" s="3">
        <v>22</v>
      </c>
      <c r="L4566" s="3">
        <v>20</v>
      </c>
      <c r="M4566" s="4">
        <f>PI()*(K4566/2)^2/1000+PI()*(L4566/2)^2/1000</f>
        <v>0.69429197644334428</v>
      </c>
      <c r="N4566" s="33">
        <v>1</v>
      </c>
      <c r="O4566" s="3">
        <v>5</v>
      </c>
      <c r="P4566" s="6">
        <v>3.3650000000000002</v>
      </c>
      <c r="Q4566" s="6">
        <v>5.4569999999999999</v>
      </c>
      <c r="R4566" s="6">
        <v>5.3810000000000002</v>
      </c>
      <c r="S4566" s="6">
        <v>0</v>
      </c>
      <c r="T4566" s="6">
        <f>R4566-S4566</f>
        <v>5.3810000000000002</v>
      </c>
      <c r="U4566" s="6">
        <v>5.6230000000000002</v>
      </c>
      <c r="V4566" s="6">
        <f>U4566-S4566</f>
        <v>5.6230000000000002</v>
      </c>
      <c r="W4566" s="6">
        <f>100 - (1 - (((U4566-T4566)/U4566)+(S4566/T4566)))*100</f>
        <v>4.30375244531389</v>
      </c>
      <c r="X4566" s="13">
        <v>6.0990000000000002</v>
      </c>
      <c r="Y4566" s="13">
        <f>(X4566-U4566)/U4566*100</f>
        <v>8.465232082518229</v>
      </c>
      <c r="Z4566" s="14">
        <f>IF(W4566&gt;10,"NA",Y4566)</f>
        <v>8.465232082518229</v>
      </c>
    </row>
    <row r="4567" spans="1:26" ht="19" x14ac:dyDescent="0.25">
      <c r="A4567" s="23">
        <v>4566</v>
      </c>
      <c r="B4567" s="5" t="s">
        <v>25</v>
      </c>
      <c r="C4567" s="3" t="s">
        <v>50</v>
      </c>
      <c r="D4567" s="3" t="s">
        <v>50</v>
      </c>
      <c r="E4567" s="3" t="s">
        <v>47</v>
      </c>
      <c r="F4567" s="3" t="s">
        <v>21</v>
      </c>
      <c r="G4567" s="3">
        <v>42</v>
      </c>
      <c r="H4567" s="3" t="s">
        <v>17</v>
      </c>
      <c r="I4567" s="3" t="s">
        <v>59</v>
      </c>
      <c r="J4567" s="3">
        <v>448</v>
      </c>
      <c r="K4567" s="3">
        <v>22</v>
      </c>
      <c r="L4567" s="3">
        <v>20</v>
      </c>
      <c r="M4567" s="4">
        <f>PI()*(K4567/2)^2/1000+PI()*(L4567/2)^2/1000</f>
        <v>0.69429197644334428</v>
      </c>
      <c r="N4567" s="33">
        <v>0</v>
      </c>
      <c r="O4567" s="3">
        <v>6</v>
      </c>
      <c r="P4567" s="6">
        <v>3.7389999999999999</v>
      </c>
      <c r="Q4567" s="6">
        <v>7.1340000000000003</v>
      </c>
      <c r="R4567" s="6">
        <v>7.0359999999999996</v>
      </c>
      <c r="S4567" s="6">
        <v>0</v>
      </c>
      <c r="T4567" s="6">
        <f>R4567-S4567</f>
        <v>7.0359999999999996</v>
      </c>
      <c r="U4567" s="6">
        <v>7.5979999999999999</v>
      </c>
      <c r="V4567" s="6">
        <f>U4567-S4567</f>
        <v>7.5979999999999999</v>
      </c>
      <c r="W4567" s="6">
        <f>100 - (1 - (((U4567-T4567)/U4567)+(S4567/T4567)))*100</f>
        <v>7.3966833377204608</v>
      </c>
      <c r="X4567" s="13">
        <v>8.09</v>
      </c>
      <c r="Y4567" s="13">
        <f>(X4567-U4567)/U4567*100</f>
        <v>6.4753882600684394</v>
      </c>
      <c r="Z4567" s="14">
        <f>IF(W4567&gt;10,"NA",Y4567)</f>
        <v>6.4753882600684394</v>
      </c>
    </row>
    <row r="4568" spans="1:26" ht="19" x14ac:dyDescent="0.25">
      <c r="A4568" s="23">
        <v>4567</v>
      </c>
      <c r="B4568" s="5" t="s">
        <v>25</v>
      </c>
      <c r="C4568" s="3" t="s">
        <v>50</v>
      </c>
      <c r="D4568" s="3" t="s">
        <v>50</v>
      </c>
      <c r="E4568" s="3" t="s">
        <v>47</v>
      </c>
      <c r="F4568" s="3" t="s">
        <v>21</v>
      </c>
      <c r="G4568" s="3">
        <v>42</v>
      </c>
      <c r="H4568" s="3" t="s">
        <v>17</v>
      </c>
      <c r="I4568" s="3" t="s">
        <v>59</v>
      </c>
      <c r="J4568" s="3">
        <v>448</v>
      </c>
      <c r="K4568" s="3">
        <v>22</v>
      </c>
      <c r="L4568" s="3">
        <v>20</v>
      </c>
      <c r="M4568" s="4">
        <f>PI()*(K4568/2)^2/1000+PI()*(L4568/2)^2/1000</f>
        <v>0.69429197644334428</v>
      </c>
      <c r="N4568" s="33">
        <v>0</v>
      </c>
      <c r="O4568" s="3">
        <v>7</v>
      </c>
      <c r="P4568" s="6">
        <v>3.1219999999999999</v>
      </c>
      <c r="Q4568" s="6">
        <v>6.1260000000000003</v>
      </c>
      <c r="R4568" s="6">
        <v>6.0549999999999997</v>
      </c>
      <c r="S4568" s="6">
        <v>0</v>
      </c>
      <c r="T4568" s="6">
        <f>R4568-S4568</f>
        <v>6.0549999999999997</v>
      </c>
      <c r="U4568" s="6">
        <v>6.0839999999999996</v>
      </c>
      <c r="V4568" s="6">
        <f>U4568-S4568</f>
        <v>6.0839999999999996</v>
      </c>
      <c r="W4568" s="6">
        <f>100 - (1 - (((U4568-T4568)/U4568)+(S4568/T4568)))*100</f>
        <v>0.47666009204469617</v>
      </c>
      <c r="X4568" s="13">
        <v>6.6790000000000003</v>
      </c>
      <c r="Y4568" s="13">
        <f>(X4568-U4568)/U4568*100</f>
        <v>9.7797501643655593</v>
      </c>
      <c r="Z4568" s="14">
        <f>IF(W4568&gt;10,"NA",Y4568)</f>
        <v>9.7797501643655593</v>
      </c>
    </row>
    <row r="4569" spans="1:26" ht="19" x14ac:dyDescent="0.25">
      <c r="A4569" s="23">
        <v>4568</v>
      </c>
      <c r="B4569" s="5" t="s">
        <v>25</v>
      </c>
      <c r="C4569" s="3" t="s">
        <v>50</v>
      </c>
      <c r="D4569" s="3" t="s">
        <v>50</v>
      </c>
      <c r="E4569" s="3" t="s">
        <v>47</v>
      </c>
      <c r="F4569" s="3" t="s">
        <v>21</v>
      </c>
      <c r="G4569" s="3">
        <v>42</v>
      </c>
      <c r="H4569" s="3" t="s">
        <v>17</v>
      </c>
      <c r="I4569" s="3" t="s">
        <v>59</v>
      </c>
      <c r="J4569" s="3">
        <v>448</v>
      </c>
      <c r="K4569" s="3">
        <v>22</v>
      </c>
      <c r="L4569" s="3">
        <v>20</v>
      </c>
      <c r="M4569" s="4">
        <f>PI()*(K4569/2)^2/1000+PI()*(L4569/2)^2/1000</f>
        <v>0.69429197644334428</v>
      </c>
      <c r="N4569" s="33">
        <v>0</v>
      </c>
      <c r="O4569" s="3">
        <v>8</v>
      </c>
      <c r="P4569" s="6">
        <v>2.294</v>
      </c>
      <c r="Q4569" s="6">
        <v>3.77</v>
      </c>
      <c r="R4569" s="6">
        <v>3.5569999999999999</v>
      </c>
      <c r="S4569" s="6">
        <v>0</v>
      </c>
      <c r="T4569" s="6">
        <f>R4569-S4569</f>
        <v>3.5569999999999999</v>
      </c>
      <c r="U4569" s="6">
        <v>3.669</v>
      </c>
      <c r="V4569" s="6">
        <f>U4569-S4569</f>
        <v>3.669</v>
      </c>
      <c r="W4569" s="6">
        <f>100 - (1 - (((U4569-T4569)/U4569)+(S4569/T4569)))*100</f>
        <v>3.0526028890705987</v>
      </c>
      <c r="X4569" s="13">
        <v>3.9350000000000001</v>
      </c>
      <c r="Y4569" s="13">
        <f>(X4569-U4569)/U4569*100</f>
        <v>7.2499318615426551</v>
      </c>
      <c r="Z4569" s="14">
        <f>IF(W4569&gt;10,"NA",Y4569)</f>
        <v>7.2499318615426551</v>
      </c>
    </row>
    <row r="4570" spans="1:26" ht="19" x14ac:dyDescent="0.25">
      <c r="A4570" s="23">
        <v>4569</v>
      </c>
      <c r="B4570" s="5" t="s">
        <v>25</v>
      </c>
      <c r="C4570" s="3" t="s">
        <v>50</v>
      </c>
      <c r="D4570" s="3" t="s">
        <v>50</v>
      </c>
      <c r="E4570" s="3" t="s">
        <v>47</v>
      </c>
      <c r="F4570" s="3" t="s">
        <v>21</v>
      </c>
      <c r="G4570" s="3">
        <v>43</v>
      </c>
      <c r="H4570" s="3" t="s">
        <v>9</v>
      </c>
      <c r="I4570" s="3" t="s">
        <v>35</v>
      </c>
      <c r="J4570" s="3">
        <v>469</v>
      </c>
      <c r="K4570" s="3" t="s">
        <v>13</v>
      </c>
      <c r="L4570" s="3" t="s">
        <v>13</v>
      </c>
      <c r="M4570" s="3" t="s">
        <v>13</v>
      </c>
      <c r="N4570" s="33">
        <v>1</v>
      </c>
      <c r="O4570" s="3">
        <v>1</v>
      </c>
      <c r="P4570" s="6">
        <v>3.6120000000000001</v>
      </c>
      <c r="Q4570" s="6">
        <v>4.766</v>
      </c>
      <c r="R4570" s="6">
        <v>4.5730000000000004</v>
      </c>
      <c r="S4570" s="6">
        <v>0</v>
      </c>
      <c r="T4570" s="6">
        <f>R4570-S4570</f>
        <v>4.5730000000000004</v>
      </c>
      <c r="U4570" s="6">
        <v>4.5730000000000004</v>
      </c>
      <c r="V4570" s="6">
        <f>U4570-S4570</f>
        <v>4.5730000000000004</v>
      </c>
      <c r="W4570" s="6">
        <f>100 - (1 - (((U4570-T4570)/U4570)+(S4570/T4570)))*100</f>
        <v>0</v>
      </c>
      <c r="X4570" s="13">
        <v>4.8079999999999998</v>
      </c>
      <c r="Y4570" s="13">
        <f>(X4570-U4570)/U4570*100</f>
        <v>5.1388585173846364</v>
      </c>
      <c r="Z4570" s="14">
        <f>IF(W4570&gt;10,"NA",Y4570)</f>
        <v>5.1388585173846364</v>
      </c>
    </row>
    <row r="4571" spans="1:26" ht="19" x14ac:dyDescent="0.25">
      <c r="A4571" s="23">
        <v>4570</v>
      </c>
      <c r="B4571" s="5" t="s">
        <v>25</v>
      </c>
      <c r="C4571" s="3" t="s">
        <v>50</v>
      </c>
      <c r="D4571" s="3" t="s">
        <v>50</v>
      </c>
      <c r="E4571" s="3" t="s">
        <v>47</v>
      </c>
      <c r="F4571" s="3" t="s">
        <v>21</v>
      </c>
      <c r="G4571" s="3">
        <v>43</v>
      </c>
      <c r="H4571" s="3" t="s">
        <v>9</v>
      </c>
      <c r="I4571" s="3" t="s">
        <v>35</v>
      </c>
      <c r="J4571" s="3">
        <v>469</v>
      </c>
      <c r="K4571" s="3" t="s">
        <v>13</v>
      </c>
      <c r="L4571" s="3" t="s">
        <v>13</v>
      </c>
      <c r="M4571" s="3" t="s">
        <v>13</v>
      </c>
      <c r="N4571" s="33">
        <v>1</v>
      </c>
      <c r="O4571" s="3">
        <v>2</v>
      </c>
      <c r="P4571" s="6">
        <v>3.992</v>
      </c>
      <c r="Q4571" s="6">
        <v>5.7249999999999996</v>
      </c>
      <c r="R4571" s="6">
        <v>5.5540000000000003</v>
      </c>
      <c r="S4571" s="6">
        <v>0</v>
      </c>
      <c r="T4571" s="6">
        <f>R4571-S4571</f>
        <v>5.5540000000000003</v>
      </c>
      <c r="U4571" s="6">
        <v>5.5540000000000003</v>
      </c>
      <c r="V4571" s="6">
        <f>U4571-S4571</f>
        <v>5.5540000000000003</v>
      </c>
      <c r="W4571" s="6">
        <f>100 - (1 - (((U4571-T4571)/U4571)+(S4571/T4571)))*100</f>
        <v>0</v>
      </c>
      <c r="X4571" s="13">
        <v>5.7560000000000002</v>
      </c>
      <c r="Y4571" s="13">
        <f>(X4571-U4571)/U4571*100</f>
        <v>3.637018365142239</v>
      </c>
      <c r="Z4571" s="14">
        <f>IF(W4571&gt;10,"NA",Y4571)</f>
        <v>3.637018365142239</v>
      </c>
    </row>
    <row r="4572" spans="1:26" ht="19" x14ac:dyDescent="0.25">
      <c r="A4572" s="23">
        <v>4571</v>
      </c>
      <c r="B4572" s="5" t="s">
        <v>25</v>
      </c>
      <c r="C4572" s="3" t="s">
        <v>50</v>
      </c>
      <c r="D4572" s="3" t="s">
        <v>50</v>
      </c>
      <c r="E4572" s="3" t="s">
        <v>47</v>
      </c>
      <c r="F4572" s="3" t="s">
        <v>21</v>
      </c>
      <c r="G4572" s="3">
        <v>43</v>
      </c>
      <c r="H4572" s="3" t="s">
        <v>9</v>
      </c>
      <c r="I4572" s="3" t="s">
        <v>35</v>
      </c>
      <c r="J4572" s="3">
        <v>469</v>
      </c>
      <c r="K4572" s="3" t="s">
        <v>13</v>
      </c>
      <c r="L4572" s="3" t="s">
        <v>13</v>
      </c>
      <c r="M4572" s="3" t="s">
        <v>13</v>
      </c>
      <c r="N4572" s="33">
        <v>1</v>
      </c>
      <c r="O4572" s="3">
        <v>3</v>
      </c>
      <c r="P4572" s="6">
        <v>4.234</v>
      </c>
      <c r="Q4572" s="6">
        <v>6.9720000000000004</v>
      </c>
      <c r="R4572" s="6">
        <v>6.9180000000000001</v>
      </c>
      <c r="S4572" s="6">
        <v>0</v>
      </c>
      <c r="T4572" s="6">
        <f>R4572-S4572</f>
        <v>6.9180000000000001</v>
      </c>
      <c r="U4572" s="6">
        <v>6.9320000000000004</v>
      </c>
      <c r="V4572" s="6">
        <f>U4572-S4572</f>
        <v>6.9320000000000004</v>
      </c>
      <c r="W4572" s="6">
        <f>100 - (1 - (((U4572-T4572)/U4572)+(S4572/T4572)))*100</f>
        <v>0.20196191575303146</v>
      </c>
      <c r="X4572" s="13">
        <v>7.2610000000000001</v>
      </c>
      <c r="Y4572" s="13">
        <f>(X4572-U4572)/U4572*100</f>
        <v>4.7461050201961879</v>
      </c>
      <c r="Z4572" s="14">
        <f>IF(W4572&gt;10,"NA",Y4572)</f>
        <v>4.7461050201961879</v>
      </c>
    </row>
    <row r="4573" spans="1:26" ht="19" x14ac:dyDescent="0.25">
      <c r="A4573" s="23">
        <v>4572</v>
      </c>
      <c r="B4573" s="5" t="s">
        <v>25</v>
      </c>
      <c r="C4573" s="3" t="s">
        <v>50</v>
      </c>
      <c r="D4573" s="3" t="s">
        <v>50</v>
      </c>
      <c r="E4573" s="3" t="s">
        <v>47</v>
      </c>
      <c r="F4573" s="3" t="s">
        <v>21</v>
      </c>
      <c r="G4573" s="3">
        <v>43</v>
      </c>
      <c r="H4573" s="3" t="s">
        <v>9</v>
      </c>
      <c r="I4573" s="3" t="s">
        <v>35</v>
      </c>
      <c r="J4573" s="3">
        <v>469</v>
      </c>
      <c r="K4573" s="3" t="s">
        <v>13</v>
      </c>
      <c r="L4573" s="3" t="s">
        <v>13</v>
      </c>
      <c r="M4573" s="3" t="s">
        <v>13</v>
      </c>
      <c r="N4573" s="33">
        <v>1</v>
      </c>
      <c r="O4573" s="3">
        <v>4</v>
      </c>
      <c r="P4573" s="6">
        <v>4.5469999999999997</v>
      </c>
      <c r="Q4573" s="6">
        <v>5.0030000000000001</v>
      </c>
      <c r="R4573" s="6">
        <v>4.9409999999999998</v>
      </c>
      <c r="S4573" s="6">
        <v>0</v>
      </c>
      <c r="T4573" s="6">
        <f>R4573-S4573</f>
        <v>4.9409999999999998</v>
      </c>
      <c r="U4573" s="6">
        <v>5.1289999999999996</v>
      </c>
      <c r="V4573" s="6">
        <f>U4573-S4573</f>
        <v>5.1289999999999996</v>
      </c>
      <c r="W4573" s="6">
        <f>100 - (1 - (((U4573-T4573)/U4573)+(S4573/T4573)))*100</f>
        <v>3.6654318580619929</v>
      </c>
      <c r="X4573" s="13">
        <v>5.3659999999999997</v>
      </c>
      <c r="Y4573" s="13">
        <f>(X4573-U4573)/U4573*100</f>
        <v>4.6207837785143324</v>
      </c>
      <c r="Z4573" s="14">
        <f>IF(W4573&gt;10,"NA",Y4573)</f>
        <v>4.6207837785143324</v>
      </c>
    </row>
    <row r="4574" spans="1:26" ht="19" x14ac:dyDescent="0.25">
      <c r="A4574" s="23">
        <v>4573</v>
      </c>
      <c r="B4574" s="5" t="s">
        <v>25</v>
      </c>
      <c r="C4574" s="3" t="s">
        <v>50</v>
      </c>
      <c r="D4574" s="3" t="s">
        <v>50</v>
      </c>
      <c r="E4574" s="3" t="s">
        <v>47</v>
      </c>
      <c r="F4574" s="3" t="s">
        <v>21</v>
      </c>
      <c r="G4574" s="3">
        <v>43</v>
      </c>
      <c r="H4574" s="3" t="s">
        <v>9</v>
      </c>
      <c r="I4574" s="3" t="s">
        <v>35</v>
      </c>
      <c r="J4574" s="3">
        <v>469</v>
      </c>
      <c r="K4574" s="3" t="s">
        <v>13</v>
      </c>
      <c r="L4574" s="3" t="s">
        <v>13</v>
      </c>
      <c r="M4574" s="3" t="s">
        <v>13</v>
      </c>
      <c r="N4574" s="33">
        <v>1</v>
      </c>
      <c r="O4574" s="3">
        <v>5</v>
      </c>
      <c r="P4574" s="6">
        <v>3.3279999999999998</v>
      </c>
      <c r="Q4574" s="6">
        <v>3.9510000000000001</v>
      </c>
      <c r="R4574" s="6">
        <v>3.8159999999999998</v>
      </c>
      <c r="S4574" s="6">
        <v>0</v>
      </c>
      <c r="T4574" s="6">
        <f>R4574-S4574</f>
        <v>3.8159999999999998</v>
      </c>
      <c r="U4574" s="6">
        <v>3.8159999999999998</v>
      </c>
      <c r="V4574" s="6">
        <f>U4574-S4574</f>
        <v>3.8159999999999998</v>
      </c>
      <c r="W4574" s="6">
        <f>100 - (1 - (((U4574-T4574)/U4574)+(S4574/T4574)))*100</f>
        <v>0</v>
      </c>
      <c r="X4574" s="13">
        <v>3.9470000000000001</v>
      </c>
      <c r="Y4574" s="13">
        <f>(X4574-U4574)/U4574*100</f>
        <v>3.4329140461215997</v>
      </c>
      <c r="Z4574" s="14">
        <f>IF(W4574&gt;10,"NA",Y4574)</f>
        <v>3.4329140461215997</v>
      </c>
    </row>
    <row r="4575" spans="1:26" ht="19" x14ac:dyDescent="0.25">
      <c r="A4575" s="23">
        <v>4574</v>
      </c>
      <c r="B4575" s="5" t="s">
        <v>25</v>
      </c>
      <c r="C4575" s="3" t="s">
        <v>50</v>
      </c>
      <c r="D4575" s="3" t="s">
        <v>50</v>
      </c>
      <c r="E4575" s="3" t="s">
        <v>47</v>
      </c>
      <c r="F4575" s="3" t="s">
        <v>21</v>
      </c>
      <c r="G4575" s="3">
        <v>43</v>
      </c>
      <c r="H4575" s="3" t="s">
        <v>9</v>
      </c>
      <c r="I4575" s="3" t="s">
        <v>35</v>
      </c>
      <c r="J4575" s="3">
        <v>469</v>
      </c>
      <c r="K4575" s="3" t="s">
        <v>13</v>
      </c>
      <c r="L4575" s="3" t="s">
        <v>13</v>
      </c>
      <c r="M4575" s="3" t="s">
        <v>13</v>
      </c>
      <c r="N4575" s="33">
        <v>1</v>
      </c>
      <c r="O4575" s="3">
        <v>6</v>
      </c>
      <c r="P4575" s="6">
        <v>4.5339999999999998</v>
      </c>
      <c r="Q4575" s="6">
        <v>7.5049999999999999</v>
      </c>
      <c r="R4575" s="6">
        <v>7.2409999999999997</v>
      </c>
      <c r="S4575" s="6">
        <v>0</v>
      </c>
      <c r="T4575" s="6">
        <f>R4575-S4575</f>
        <v>7.2409999999999997</v>
      </c>
      <c r="U4575" s="6">
        <v>7.2409999999999997</v>
      </c>
      <c r="V4575" s="6">
        <f>U4575-S4575</f>
        <v>7.2409999999999997</v>
      </c>
      <c r="W4575" s="6">
        <f>100 - (1 - (((U4575-T4575)/U4575)+(S4575/T4575)))*100</f>
        <v>0</v>
      </c>
      <c r="X4575" s="13">
        <v>7.5759999999999996</v>
      </c>
      <c r="Y4575" s="13">
        <f>(X4575-U4575)/U4575*100</f>
        <v>4.6264328131473551</v>
      </c>
      <c r="Z4575" s="14">
        <f>IF(W4575&gt;10,"NA",Y4575)</f>
        <v>4.6264328131473551</v>
      </c>
    </row>
    <row r="4576" spans="1:26" ht="19" x14ac:dyDescent="0.25">
      <c r="A4576" s="23">
        <v>4575</v>
      </c>
      <c r="B4576" s="5" t="s">
        <v>25</v>
      </c>
      <c r="C4576" s="3" t="s">
        <v>50</v>
      </c>
      <c r="D4576" s="3" t="s">
        <v>50</v>
      </c>
      <c r="E4576" s="3" t="s">
        <v>47</v>
      </c>
      <c r="F4576" s="3" t="s">
        <v>21</v>
      </c>
      <c r="G4576" s="3">
        <v>43</v>
      </c>
      <c r="H4576" s="3" t="s">
        <v>9</v>
      </c>
      <c r="I4576" s="3" t="s">
        <v>35</v>
      </c>
      <c r="J4576" s="3">
        <v>469</v>
      </c>
      <c r="K4576" s="3" t="s">
        <v>13</v>
      </c>
      <c r="L4576" s="3" t="s">
        <v>13</v>
      </c>
      <c r="M4576" s="3" t="s">
        <v>13</v>
      </c>
      <c r="N4576" s="33">
        <v>1</v>
      </c>
      <c r="O4576" s="3">
        <v>7</v>
      </c>
      <c r="P4576" s="6">
        <v>3.6480000000000001</v>
      </c>
      <c r="Q4576" s="6">
        <v>4.3970000000000002</v>
      </c>
      <c r="R4576" s="6">
        <v>4.2290000000000001</v>
      </c>
      <c r="S4576" s="6">
        <v>0</v>
      </c>
      <c r="T4576" s="6">
        <f>R4576-S4576</f>
        <v>4.2290000000000001</v>
      </c>
      <c r="U4576" s="6">
        <v>4.2389999999999999</v>
      </c>
      <c r="V4576" s="6">
        <f>U4576-S4576</f>
        <v>4.2389999999999999</v>
      </c>
      <c r="W4576" s="6">
        <f>100 - (1 - (((U4576-T4576)/U4576)+(S4576/T4576)))*100</f>
        <v>0.235904694503418</v>
      </c>
      <c r="X4576" s="13">
        <v>4.3979999999999997</v>
      </c>
      <c r="Y4576" s="13">
        <f>(X4576-U4576)/U4576*100</f>
        <v>3.7508846426043831</v>
      </c>
      <c r="Z4576" s="14">
        <f>IF(W4576&gt;10,"NA",Y4576)</f>
        <v>3.7508846426043831</v>
      </c>
    </row>
    <row r="4577" spans="1:26" ht="19" x14ac:dyDescent="0.25">
      <c r="A4577" s="23">
        <v>4576</v>
      </c>
      <c r="B4577" s="5" t="s">
        <v>25</v>
      </c>
      <c r="C4577" s="3" t="s">
        <v>50</v>
      </c>
      <c r="D4577" s="3" t="s">
        <v>50</v>
      </c>
      <c r="E4577" s="3" t="s">
        <v>47</v>
      </c>
      <c r="F4577" s="3" t="s">
        <v>21</v>
      </c>
      <c r="G4577" s="3">
        <v>43</v>
      </c>
      <c r="H4577" s="3" t="s">
        <v>17</v>
      </c>
      <c r="I4577" s="3" t="s">
        <v>35</v>
      </c>
      <c r="J4577" s="3">
        <v>469</v>
      </c>
      <c r="K4577" s="3" t="s">
        <v>13</v>
      </c>
      <c r="L4577" s="3" t="s">
        <v>13</v>
      </c>
      <c r="M4577" s="3" t="s">
        <v>13</v>
      </c>
      <c r="N4577" s="33">
        <v>0</v>
      </c>
      <c r="O4577" s="3">
        <v>1</v>
      </c>
      <c r="P4577" s="6">
        <v>4.0019999999999998</v>
      </c>
      <c r="Q4577" s="6">
        <v>5.6689999999999996</v>
      </c>
      <c r="R4577" s="6">
        <v>5.5529999999999999</v>
      </c>
      <c r="S4577" s="6">
        <v>0</v>
      </c>
      <c r="T4577" s="6">
        <f>R4577-S4577</f>
        <v>5.5529999999999999</v>
      </c>
      <c r="U4577" s="6">
        <v>5.7359999999999998</v>
      </c>
      <c r="V4577" s="6">
        <f>U4577-S4577</f>
        <v>5.7359999999999998</v>
      </c>
      <c r="W4577" s="6">
        <f>100 - (1 - (((U4577-T4577)/U4577)+(S4577/T4577)))*100</f>
        <v>3.1903765690376531</v>
      </c>
      <c r="X4577" s="13">
        <v>6.0110000000000001</v>
      </c>
      <c r="Y4577" s="13">
        <f>(X4577-U4577)/U4577*100</f>
        <v>4.794281729428179</v>
      </c>
      <c r="Z4577" s="14">
        <f>IF(W4577&gt;10,"NA",Y4577)</f>
        <v>4.794281729428179</v>
      </c>
    </row>
    <row r="4578" spans="1:26" ht="19" x14ac:dyDescent="0.25">
      <c r="A4578" s="23">
        <v>4577</v>
      </c>
      <c r="B4578" s="5" t="s">
        <v>25</v>
      </c>
      <c r="C4578" s="3" t="s">
        <v>50</v>
      </c>
      <c r="D4578" s="3" t="s">
        <v>50</v>
      </c>
      <c r="E4578" s="3" t="s">
        <v>47</v>
      </c>
      <c r="F4578" s="3" t="s">
        <v>21</v>
      </c>
      <c r="G4578" s="3">
        <v>43</v>
      </c>
      <c r="H4578" s="3" t="s">
        <v>17</v>
      </c>
      <c r="I4578" s="3" t="s">
        <v>35</v>
      </c>
      <c r="J4578" s="3">
        <v>469</v>
      </c>
      <c r="K4578" s="3" t="s">
        <v>13</v>
      </c>
      <c r="L4578" s="3" t="s">
        <v>13</v>
      </c>
      <c r="M4578" s="3" t="s">
        <v>13</v>
      </c>
      <c r="N4578" s="33">
        <v>0</v>
      </c>
      <c r="O4578" s="3">
        <v>2</v>
      </c>
      <c r="P4578" s="6">
        <v>3.802</v>
      </c>
      <c r="Q4578" s="6">
        <v>5.2560000000000002</v>
      </c>
      <c r="R4578" s="6">
        <v>5.133</v>
      </c>
      <c r="S4578" s="6">
        <v>0</v>
      </c>
      <c r="T4578" s="6">
        <f>R4578-S4578</f>
        <v>5.133</v>
      </c>
      <c r="U4578" s="6">
        <v>5.2720000000000002</v>
      </c>
      <c r="V4578" s="6">
        <f>U4578-S4578</f>
        <v>5.2720000000000002</v>
      </c>
      <c r="W4578" s="6">
        <f>100 - (1 - (((U4578-T4578)/U4578)+(S4578/T4578)))*100</f>
        <v>2.6365705614567503</v>
      </c>
      <c r="X4578" s="13">
        <v>5.6319999999999997</v>
      </c>
      <c r="Y4578" s="13">
        <f>(X4578-U4578)/U4578*100</f>
        <v>6.8285280728376208</v>
      </c>
      <c r="Z4578" s="14">
        <f>IF(W4578&gt;10,"NA",Y4578)</f>
        <v>6.8285280728376208</v>
      </c>
    </row>
    <row r="4579" spans="1:26" ht="19" x14ac:dyDescent="0.25">
      <c r="A4579" s="23">
        <v>4578</v>
      </c>
      <c r="B4579" s="5" t="s">
        <v>25</v>
      </c>
      <c r="C4579" s="3" t="s">
        <v>50</v>
      </c>
      <c r="D4579" s="3" t="s">
        <v>50</v>
      </c>
      <c r="E4579" s="3" t="s">
        <v>47</v>
      </c>
      <c r="F4579" s="3" t="s">
        <v>21</v>
      </c>
      <c r="G4579" s="3">
        <v>43</v>
      </c>
      <c r="H4579" s="3" t="s">
        <v>17</v>
      </c>
      <c r="I4579" s="3" t="s">
        <v>35</v>
      </c>
      <c r="J4579" s="3">
        <v>469</v>
      </c>
      <c r="K4579" s="3" t="s">
        <v>13</v>
      </c>
      <c r="L4579" s="3" t="s">
        <v>13</v>
      </c>
      <c r="M4579" s="3" t="s">
        <v>13</v>
      </c>
      <c r="N4579" s="33">
        <v>0</v>
      </c>
      <c r="O4579" s="3">
        <v>3</v>
      </c>
      <c r="P4579" s="6">
        <v>3.8170000000000002</v>
      </c>
      <c r="Q4579" s="6">
        <v>4.6120000000000001</v>
      </c>
      <c r="R4579" s="6">
        <v>4.476</v>
      </c>
      <c r="S4579" s="6">
        <v>0</v>
      </c>
      <c r="T4579" s="6">
        <f>R4579-S4579</f>
        <v>4.476</v>
      </c>
      <c r="U4579" s="6">
        <v>4.8479999999999999</v>
      </c>
      <c r="V4579" s="6">
        <f>U4579-S4579</f>
        <v>4.8479999999999999</v>
      </c>
      <c r="W4579" s="6">
        <f>100 - (1 - (((U4579-T4579)/U4579)+(S4579/T4579)))*100</f>
        <v>7.6732673267326703</v>
      </c>
      <c r="X4579" s="13">
        <v>4.9829999999999997</v>
      </c>
      <c r="Y4579" s="13">
        <f>(X4579-U4579)/U4579*100</f>
        <v>2.7846534653465302</v>
      </c>
      <c r="Z4579" s="14">
        <f>IF(W4579&gt;10,"NA",Y4579)</f>
        <v>2.7846534653465302</v>
      </c>
    </row>
    <row r="4580" spans="1:26" ht="19" x14ac:dyDescent="0.25">
      <c r="A4580" s="23">
        <v>4579</v>
      </c>
      <c r="B4580" s="5" t="s">
        <v>25</v>
      </c>
      <c r="C4580" s="3" t="s">
        <v>50</v>
      </c>
      <c r="D4580" s="3" t="s">
        <v>50</v>
      </c>
      <c r="E4580" s="3" t="s">
        <v>47</v>
      </c>
      <c r="F4580" s="3" t="s">
        <v>21</v>
      </c>
      <c r="G4580" s="3">
        <v>43</v>
      </c>
      <c r="H4580" s="3" t="s">
        <v>17</v>
      </c>
      <c r="I4580" s="3" t="s">
        <v>35</v>
      </c>
      <c r="J4580" s="3">
        <v>469</v>
      </c>
      <c r="K4580" s="3" t="s">
        <v>13</v>
      </c>
      <c r="L4580" s="3" t="s">
        <v>13</v>
      </c>
      <c r="M4580" s="3" t="s">
        <v>13</v>
      </c>
      <c r="N4580" s="33">
        <v>0</v>
      </c>
      <c r="O4580" s="3">
        <v>4</v>
      </c>
      <c r="P4580" s="6">
        <v>3.871</v>
      </c>
      <c r="Q4580" s="6">
        <v>5.157</v>
      </c>
      <c r="R4580" s="6">
        <v>5.024</v>
      </c>
      <c r="S4580" s="6">
        <v>0</v>
      </c>
      <c r="T4580" s="6">
        <f>R4580-S4580</f>
        <v>5.024</v>
      </c>
      <c r="U4580" s="6">
        <v>5.0439999999999996</v>
      </c>
      <c r="V4580" s="6">
        <f>U4580-S4580</f>
        <v>5.0439999999999996</v>
      </c>
      <c r="W4580" s="6">
        <f>100 - (1 - (((U4580-T4580)/U4580)+(S4580/T4580)))*100</f>
        <v>0.39651070578904068</v>
      </c>
      <c r="X4580" s="13">
        <v>5.3710000000000004</v>
      </c>
      <c r="Y4580" s="13">
        <f>(X4580-U4580)/U4580*100</f>
        <v>6.4829500396510875</v>
      </c>
      <c r="Z4580" s="14">
        <f>IF(W4580&gt;10,"NA",Y4580)</f>
        <v>6.4829500396510875</v>
      </c>
    </row>
    <row r="4581" spans="1:26" ht="19" x14ac:dyDescent="0.25">
      <c r="A4581" s="23">
        <v>4580</v>
      </c>
      <c r="B4581" s="5" t="s">
        <v>25</v>
      </c>
      <c r="C4581" s="3" t="s">
        <v>50</v>
      </c>
      <c r="D4581" s="3" t="s">
        <v>50</v>
      </c>
      <c r="E4581" s="3" t="s">
        <v>47</v>
      </c>
      <c r="F4581" s="3" t="s">
        <v>21</v>
      </c>
      <c r="G4581" s="3">
        <v>43</v>
      </c>
      <c r="H4581" s="3" t="s">
        <v>17</v>
      </c>
      <c r="I4581" s="3" t="s">
        <v>35</v>
      </c>
      <c r="J4581" s="3">
        <v>469</v>
      </c>
      <c r="K4581" s="3" t="s">
        <v>13</v>
      </c>
      <c r="L4581" s="3" t="s">
        <v>13</v>
      </c>
      <c r="M4581" s="3" t="s">
        <v>13</v>
      </c>
      <c r="N4581" s="33">
        <v>0</v>
      </c>
      <c r="O4581" s="3">
        <v>5</v>
      </c>
      <c r="P4581" s="6">
        <v>4.1070000000000002</v>
      </c>
      <c r="Q4581" s="6">
        <v>6.2649999999999997</v>
      </c>
      <c r="R4581" s="6">
        <v>6.1619999999999999</v>
      </c>
      <c r="S4581" s="6">
        <v>0</v>
      </c>
      <c r="T4581" s="6">
        <f>R4581-S4581</f>
        <v>6.1619999999999999</v>
      </c>
      <c r="U4581" s="6">
        <v>6.1619999999999999</v>
      </c>
      <c r="V4581" s="6">
        <f>U4581-S4581</f>
        <v>6.1619999999999999</v>
      </c>
      <c r="W4581" s="6">
        <f>100 - (1 - (((U4581-T4581)/U4581)+(S4581/T4581)))*100</f>
        <v>0</v>
      </c>
      <c r="X4581" s="13">
        <v>6.5090000000000003</v>
      </c>
      <c r="Y4581" s="13">
        <f>(X4581-U4581)/U4581*100</f>
        <v>5.6312885426809549</v>
      </c>
      <c r="Z4581" s="14">
        <f>IF(W4581&gt;10,"NA",Y4581)</f>
        <v>5.6312885426809549</v>
      </c>
    </row>
    <row r="4582" spans="1:26" ht="19" x14ac:dyDescent="0.25">
      <c r="A4582" s="23">
        <v>4581</v>
      </c>
      <c r="B4582" s="5" t="s">
        <v>25</v>
      </c>
      <c r="C4582" s="3" t="s">
        <v>50</v>
      </c>
      <c r="D4582" s="3" t="s">
        <v>50</v>
      </c>
      <c r="E4582" s="3" t="s">
        <v>47</v>
      </c>
      <c r="F4582" s="3" t="s">
        <v>21</v>
      </c>
      <c r="G4582" s="3">
        <v>43</v>
      </c>
      <c r="H4582" s="3" t="s">
        <v>17</v>
      </c>
      <c r="I4582" s="3" t="s">
        <v>35</v>
      </c>
      <c r="J4582" s="3">
        <v>469</v>
      </c>
      <c r="K4582" s="3" t="s">
        <v>13</v>
      </c>
      <c r="L4582" s="3" t="s">
        <v>13</v>
      </c>
      <c r="M4582" s="3" t="s">
        <v>13</v>
      </c>
      <c r="N4582" s="33">
        <v>0</v>
      </c>
      <c r="O4582" s="3">
        <v>6</v>
      </c>
      <c r="P4582" s="6">
        <v>3.8980000000000001</v>
      </c>
      <c r="Q4582" s="6">
        <v>4.3319999999999999</v>
      </c>
      <c r="R4582" s="6">
        <v>4.234</v>
      </c>
      <c r="S4582" s="6">
        <v>0</v>
      </c>
      <c r="T4582" s="6">
        <f>R4582-S4582</f>
        <v>4.234</v>
      </c>
      <c r="U4582" s="6">
        <v>4.6289999999999996</v>
      </c>
      <c r="V4582" s="6">
        <f>U4582-S4582</f>
        <v>4.6289999999999996</v>
      </c>
      <c r="W4582" s="6">
        <f>100 - (1 - (((U4582-T4582)/U4582)+(S4582/T4582)))*100</f>
        <v>8.5331605098293295</v>
      </c>
      <c r="X4582" s="13">
        <v>4.9820000000000002</v>
      </c>
      <c r="Y4582" s="13">
        <f>(X4582-U4582)/U4582*100</f>
        <v>7.6258371138474974</v>
      </c>
      <c r="Z4582" s="14">
        <f>IF(W4582&gt;10,"NA",Y4582)</f>
        <v>7.6258371138474974</v>
      </c>
    </row>
    <row r="4583" spans="1:26" ht="19" x14ac:dyDescent="0.25">
      <c r="A4583" s="23">
        <v>4582</v>
      </c>
      <c r="B4583" s="5" t="s">
        <v>25</v>
      </c>
      <c r="C4583" s="3" t="s">
        <v>50</v>
      </c>
      <c r="D4583" s="3" t="s">
        <v>50</v>
      </c>
      <c r="E4583" s="3" t="s">
        <v>47</v>
      </c>
      <c r="F4583" s="3" t="s">
        <v>21</v>
      </c>
      <c r="G4583" s="3">
        <v>43</v>
      </c>
      <c r="H4583" s="3" t="s">
        <v>17</v>
      </c>
      <c r="I4583" s="3" t="s">
        <v>35</v>
      </c>
      <c r="J4583" s="3">
        <v>469</v>
      </c>
      <c r="K4583" s="3" t="s">
        <v>13</v>
      </c>
      <c r="L4583" s="3" t="s">
        <v>13</v>
      </c>
      <c r="M4583" s="3" t="s">
        <v>13</v>
      </c>
      <c r="N4583" s="33">
        <v>0</v>
      </c>
      <c r="O4583" s="3">
        <v>7</v>
      </c>
      <c r="P4583" s="6">
        <v>3.9830000000000001</v>
      </c>
      <c r="Q4583" s="6">
        <v>5.0430000000000001</v>
      </c>
      <c r="R4583" s="6">
        <v>4.9340000000000002</v>
      </c>
      <c r="S4583" s="6">
        <v>0</v>
      </c>
      <c r="T4583" s="6">
        <f>R4583-S4583</f>
        <v>4.9340000000000002</v>
      </c>
      <c r="U4583" s="6">
        <v>4.9340000000000002</v>
      </c>
      <c r="V4583" s="6">
        <f>U4583-S4583</f>
        <v>4.9340000000000002</v>
      </c>
      <c r="W4583" s="6">
        <f>100 - (1 - (((U4583-T4583)/U4583)+(S4583/T4583)))*100</f>
        <v>0</v>
      </c>
      <c r="X4583" s="13">
        <v>5.3460000000000001</v>
      </c>
      <c r="Y4583" s="13">
        <f>(X4583-U4583)/U4583*100</f>
        <v>8.3502229428455603</v>
      </c>
      <c r="Z4583" s="14">
        <f>IF(W4583&gt;10,"NA",Y4583)</f>
        <v>8.3502229428455603</v>
      </c>
    </row>
    <row r="4584" spans="1:26" ht="19" x14ac:dyDescent="0.25">
      <c r="A4584" s="23">
        <v>4583</v>
      </c>
      <c r="B4584" s="5" t="s">
        <v>25</v>
      </c>
      <c r="C4584" s="3" t="s">
        <v>50</v>
      </c>
      <c r="D4584" s="3" t="s">
        <v>50</v>
      </c>
      <c r="E4584" s="3" t="s">
        <v>47</v>
      </c>
      <c r="F4584" s="3" t="s">
        <v>21</v>
      </c>
      <c r="G4584" s="3">
        <v>44</v>
      </c>
      <c r="H4584" s="3" t="s">
        <v>9</v>
      </c>
      <c r="I4584" s="3" t="s">
        <v>30</v>
      </c>
      <c r="J4584" s="3">
        <v>618</v>
      </c>
      <c r="K4584" s="3">
        <v>13</v>
      </c>
      <c r="L4584" s="3">
        <v>0</v>
      </c>
      <c r="M4584" s="4">
        <f>PI()*(K4584/2)^2/1000+PI()*(L4584/2)^2/1000</f>
        <v>0.13273228961416877</v>
      </c>
      <c r="N4584" s="33">
        <v>0</v>
      </c>
      <c r="O4584" s="3">
        <v>1</v>
      </c>
      <c r="P4584" s="6">
        <v>3.4820000000000002</v>
      </c>
      <c r="Q4584" s="6">
        <v>7.4809999999999999</v>
      </c>
      <c r="R4584" s="6">
        <v>7.4379999999999997</v>
      </c>
      <c r="S4584" s="6">
        <v>0</v>
      </c>
      <c r="T4584" s="6">
        <f>R4584-S4584</f>
        <v>7.4379999999999997</v>
      </c>
      <c r="U4584" s="6">
        <f>T4584</f>
        <v>7.4379999999999997</v>
      </c>
      <c r="V4584" s="6">
        <f>U4584-S4584</f>
        <v>7.4379999999999997</v>
      </c>
      <c r="W4584" s="6">
        <f>100 - (1 - (((U4584-T4584)/U4584)+(S4584/T4584)))*100</f>
        <v>0</v>
      </c>
      <c r="X4584" s="13">
        <v>7.6950000000000003</v>
      </c>
      <c r="Y4584" s="13">
        <f>(X4584-U4584)/U4584*100</f>
        <v>3.455229900510898</v>
      </c>
      <c r="Z4584" s="14">
        <f>IF(W4584&gt;10,"NA",Y4584)</f>
        <v>3.455229900510898</v>
      </c>
    </row>
    <row r="4585" spans="1:26" ht="19" x14ac:dyDescent="0.25">
      <c r="A4585" s="23">
        <v>4584</v>
      </c>
      <c r="B4585" s="5" t="s">
        <v>25</v>
      </c>
      <c r="C4585" s="3" t="s">
        <v>50</v>
      </c>
      <c r="D4585" s="3" t="s">
        <v>50</v>
      </c>
      <c r="E4585" s="3" t="s">
        <v>47</v>
      </c>
      <c r="F4585" s="3" t="s">
        <v>21</v>
      </c>
      <c r="G4585" s="3">
        <v>44</v>
      </c>
      <c r="H4585" s="3" t="s">
        <v>9</v>
      </c>
      <c r="I4585" s="3" t="s">
        <v>30</v>
      </c>
      <c r="J4585" s="3">
        <v>618</v>
      </c>
      <c r="K4585" s="3">
        <v>13</v>
      </c>
      <c r="L4585" s="3">
        <v>0</v>
      </c>
      <c r="M4585" s="4">
        <f>PI()*(K4585/2)^2/1000+PI()*(L4585/2)^2/1000</f>
        <v>0.13273228961416877</v>
      </c>
      <c r="N4585" s="33">
        <v>0</v>
      </c>
      <c r="O4585" s="3">
        <v>2</v>
      </c>
      <c r="P4585" s="6">
        <v>3.2989999999999999</v>
      </c>
      <c r="Q4585" s="6">
        <v>7.5679999999999996</v>
      </c>
      <c r="R4585" s="6">
        <v>7.5679999999999996</v>
      </c>
      <c r="S4585" s="6">
        <v>0</v>
      </c>
      <c r="T4585" s="6">
        <f>R4585-S4585</f>
        <v>7.5679999999999996</v>
      </c>
      <c r="U4585" s="6">
        <f>T4585</f>
        <v>7.5679999999999996</v>
      </c>
      <c r="V4585" s="6">
        <f>U4585-S4585</f>
        <v>7.5679999999999996</v>
      </c>
      <c r="W4585" s="6">
        <f>100 - (1 - (((U4585-T4585)/U4585)+(S4585/T4585)))*100</f>
        <v>0</v>
      </c>
      <c r="X4585" s="13">
        <v>7.9889999999999999</v>
      </c>
      <c r="Y4585" s="13">
        <f>(X4585-U4585)/U4585*100</f>
        <v>5.5628964059196662</v>
      </c>
      <c r="Z4585" s="14">
        <f>IF(W4585&gt;10,"NA",Y4585)</f>
        <v>5.5628964059196662</v>
      </c>
    </row>
    <row r="4586" spans="1:26" ht="19" x14ac:dyDescent="0.25">
      <c r="A4586" s="23">
        <v>4585</v>
      </c>
      <c r="B4586" s="5" t="s">
        <v>25</v>
      </c>
      <c r="C4586" s="3" t="s">
        <v>50</v>
      </c>
      <c r="D4586" s="3" t="s">
        <v>50</v>
      </c>
      <c r="E4586" s="3" t="s">
        <v>47</v>
      </c>
      <c r="F4586" s="3" t="s">
        <v>21</v>
      </c>
      <c r="G4586" s="3">
        <v>44</v>
      </c>
      <c r="H4586" s="3" t="s">
        <v>9</v>
      </c>
      <c r="I4586" s="3" t="s">
        <v>30</v>
      </c>
      <c r="J4586" s="3">
        <v>618</v>
      </c>
      <c r="K4586" s="3">
        <v>13</v>
      </c>
      <c r="L4586" s="3">
        <v>0</v>
      </c>
      <c r="M4586" s="4">
        <f>PI()*(K4586/2)^2/1000+PI()*(L4586/2)^2/1000</f>
        <v>0.13273228961416877</v>
      </c>
      <c r="N4586" s="33">
        <v>0</v>
      </c>
      <c r="O4586" s="3">
        <v>3</v>
      </c>
      <c r="P4586" s="6">
        <v>3.5880000000000001</v>
      </c>
      <c r="Q4586" s="6">
        <v>9.81</v>
      </c>
      <c r="R4586" s="6">
        <v>9.81</v>
      </c>
      <c r="S4586" s="6">
        <v>0</v>
      </c>
      <c r="T4586" s="6">
        <f>R4586-S4586</f>
        <v>9.81</v>
      </c>
      <c r="U4586" s="6">
        <f>T4586</f>
        <v>9.81</v>
      </c>
      <c r="V4586" s="6">
        <f>U4586-S4586</f>
        <v>9.81</v>
      </c>
      <c r="W4586" s="6">
        <f>100 - (1 - (((U4586-T4586)/U4586)+(S4586/T4586)))*100</f>
        <v>0</v>
      </c>
      <c r="X4586" s="13">
        <v>10.537000000000001</v>
      </c>
      <c r="Y4586" s="13">
        <f>(X4586-U4586)/U4586*100</f>
        <v>7.4108053007135606</v>
      </c>
      <c r="Z4586" s="14">
        <f>IF(W4586&gt;10,"NA",Y4586)</f>
        <v>7.4108053007135606</v>
      </c>
    </row>
    <row r="4587" spans="1:26" ht="19" x14ac:dyDescent="0.25">
      <c r="A4587" s="23">
        <v>4586</v>
      </c>
      <c r="B4587" s="5" t="s">
        <v>25</v>
      </c>
      <c r="C4587" s="3" t="s">
        <v>50</v>
      </c>
      <c r="D4587" s="3" t="s">
        <v>50</v>
      </c>
      <c r="E4587" s="3" t="s">
        <v>47</v>
      </c>
      <c r="F4587" s="3" t="s">
        <v>21</v>
      </c>
      <c r="G4587" s="3">
        <v>44</v>
      </c>
      <c r="H4587" s="3" t="s">
        <v>9</v>
      </c>
      <c r="I4587" s="3" t="s">
        <v>30</v>
      </c>
      <c r="J4587" s="3">
        <v>618</v>
      </c>
      <c r="K4587" s="3">
        <v>13</v>
      </c>
      <c r="L4587" s="3">
        <v>0</v>
      </c>
      <c r="M4587" s="4">
        <f>PI()*(K4587/2)^2/1000+PI()*(L4587/2)^2/1000</f>
        <v>0.13273228961416877</v>
      </c>
      <c r="N4587" s="33">
        <v>0</v>
      </c>
      <c r="O4587" s="3">
        <v>4</v>
      </c>
      <c r="P4587" s="6">
        <v>3.6230000000000002</v>
      </c>
      <c r="Q4587" s="6">
        <v>8.2560000000000002</v>
      </c>
      <c r="R4587" s="6">
        <v>8.2560000000000002</v>
      </c>
      <c r="S4587" s="6">
        <v>0</v>
      </c>
      <c r="T4587" s="6">
        <f>R4587-S4587</f>
        <v>8.2560000000000002</v>
      </c>
      <c r="U4587" s="6">
        <f>T4587</f>
        <v>8.2560000000000002</v>
      </c>
      <c r="V4587" s="6">
        <f>U4587-S4587</f>
        <v>8.2560000000000002</v>
      </c>
      <c r="W4587" s="6">
        <f>100 - (1 - (((U4587-T4587)/U4587)+(S4587/T4587)))*100</f>
        <v>0</v>
      </c>
      <c r="X4587" s="13">
        <v>8.7829999999999995</v>
      </c>
      <c r="Y4587" s="13">
        <f>(X4587-U4587)/U4587*100</f>
        <v>6.3832364341085173</v>
      </c>
      <c r="Z4587" s="14">
        <f>IF(W4587&gt;10,"NA",Y4587)</f>
        <v>6.3832364341085173</v>
      </c>
    </row>
    <row r="4588" spans="1:26" ht="19" x14ac:dyDescent="0.25">
      <c r="A4588" s="23">
        <v>4587</v>
      </c>
      <c r="B4588" s="5" t="s">
        <v>25</v>
      </c>
      <c r="C4588" s="3" t="s">
        <v>50</v>
      </c>
      <c r="D4588" s="3" t="s">
        <v>50</v>
      </c>
      <c r="E4588" s="3" t="s">
        <v>47</v>
      </c>
      <c r="F4588" s="3" t="s">
        <v>21</v>
      </c>
      <c r="G4588" s="3">
        <v>44</v>
      </c>
      <c r="H4588" s="3" t="s">
        <v>9</v>
      </c>
      <c r="I4588" s="3" t="s">
        <v>30</v>
      </c>
      <c r="J4588" s="3">
        <v>618</v>
      </c>
      <c r="K4588" s="3">
        <v>13</v>
      </c>
      <c r="L4588" s="3">
        <v>0</v>
      </c>
      <c r="M4588" s="4">
        <f>PI()*(K4588/2)^2/1000+PI()*(L4588/2)^2/1000</f>
        <v>0.13273228961416877</v>
      </c>
      <c r="N4588" s="33">
        <v>0</v>
      </c>
      <c r="O4588" s="3">
        <v>5</v>
      </c>
      <c r="P4588" s="6">
        <v>2.95</v>
      </c>
      <c r="Q4588" s="6">
        <v>5.0460000000000003</v>
      </c>
      <c r="R4588" s="6">
        <v>5.0460000000000003</v>
      </c>
      <c r="S4588" s="6">
        <v>0</v>
      </c>
      <c r="T4588" s="6">
        <f>R4588-S4588</f>
        <v>5.0460000000000003</v>
      </c>
      <c r="U4588" s="6">
        <f>T4588</f>
        <v>5.0460000000000003</v>
      </c>
      <c r="V4588" s="6">
        <f>U4588-S4588</f>
        <v>5.0460000000000003</v>
      </c>
      <c r="W4588" s="6">
        <f>100 - (1 - (((U4588-T4588)/U4588)+(S4588/T4588)))*100</f>
        <v>0</v>
      </c>
      <c r="X4588" s="13">
        <v>5.4359999999999999</v>
      </c>
      <c r="Y4588" s="13">
        <f>(X4588-U4588)/U4588*100</f>
        <v>7.7288941736028471</v>
      </c>
      <c r="Z4588" s="14">
        <f>IF(W4588&gt;10,"NA",Y4588)</f>
        <v>7.7288941736028471</v>
      </c>
    </row>
    <row r="4589" spans="1:26" ht="19" x14ac:dyDescent="0.25">
      <c r="A4589" s="23">
        <v>4588</v>
      </c>
      <c r="B4589" s="5" t="s">
        <v>25</v>
      </c>
      <c r="C4589" s="3" t="s">
        <v>50</v>
      </c>
      <c r="D4589" s="3" t="s">
        <v>50</v>
      </c>
      <c r="E4589" s="3" t="s">
        <v>47</v>
      </c>
      <c r="F4589" s="3" t="s">
        <v>21</v>
      </c>
      <c r="G4589" s="3">
        <v>44</v>
      </c>
      <c r="H4589" s="3" t="s">
        <v>9</v>
      </c>
      <c r="I4589" s="3" t="s">
        <v>30</v>
      </c>
      <c r="J4589" s="3">
        <v>618</v>
      </c>
      <c r="K4589" s="3">
        <v>13</v>
      </c>
      <c r="L4589" s="3">
        <v>0</v>
      </c>
      <c r="M4589" s="4">
        <f>PI()*(K4589/2)^2/1000+PI()*(L4589/2)^2/1000</f>
        <v>0.13273228961416877</v>
      </c>
      <c r="N4589" s="33">
        <v>0</v>
      </c>
      <c r="O4589" s="3">
        <v>6</v>
      </c>
      <c r="P4589" s="6">
        <v>2.2509999999999999</v>
      </c>
      <c r="Q4589" s="6">
        <v>2.9</v>
      </c>
      <c r="R4589" s="6">
        <v>2.867</v>
      </c>
      <c r="S4589" s="6">
        <v>0</v>
      </c>
      <c r="T4589" s="6">
        <f>R4589-S4589</f>
        <v>2.867</v>
      </c>
      <c r="U4589" s="6">
        <f>T4589</f>
        <v>2.867</v>
      </c>
      <c r="V4589" s="6">
        <f>U4589-S4589</f>
        <v>2.867</v>
      </c>
      <c r="W4589" s="6">
        <f>100 - (1 - (((U4589-T4589)/U4589)+(S4589/T4589)))*100</f>
        <v>0</v>
      </c>
      <c r="X4589" s="13">
        <v>3.0579999999999998</v>
      </c>
      <c r="Y4589" s="13">
        <f>(X4589-U4589)/U4589*100</f>
        <v>6.6620160446459655</v>
      </c>
      <c r="Z4589" s="14">
        <f>IF(W4589&gt;10,"NA",Y4589)</f>
        <v>6.6620160446459655</v>
      </c>
    </row>
    <row r="4590" spans="1:26" ht="19" x14ac:dyDescent="0.25">
      <c r="A4590" s="23">
        <v>4589</v>
      </c>
      <c r="B4590" s="5" t="s">
        <v>25</v>
      </c>
      <c r="C4590" s="3" t="s">
        <v>50</v>
      </c>
      <c r="D4590" s="3" t="s">
        <v>50</v>
      </c>
      <c r="E4590" s="3" t="s">
        <v>47</v>
      </c>
      <c r="F4590" s="3" t="s">
        <v>21</v>
      </c>
      <c r="G4590" s="3">
        <v>44</v>
      </c>
      <c r="H4590" s="3" t="s">
        <v>9</v>
      </c>
      <c r="I4590" s="3" t="s">
        <v>30</v>
      </c>
      <c r="J4590" s="3">
        <v>618</v>
      </c>
      <c r="K4590" s="3">
        <v>13</v>
      </c>
      <c r="L4590" s="3">
        <v>0</v>
      </c>
      <c r="M4590" s="4">
        <f>PI()*(K4590/2)^2/1000+PI()*(L4590/2)^2/1000</f>
        <v>0.13273228961416877</v>
      </c>
      <c r="N4590" s="33">
        <v>0</v>
      </c>
      <c r="O4590" s="3">
        <v>7</v>
      </c>
      <c r="P4590" s="6">
        <v>2.8820000000000001</v>
      </c>
      <c r="Q4590" s="6">
        <v>5.9539999999999997</v>
      </c>
      <c r="R4590" s="6">
        <v>5.9530000000000003</v>
      </c>
      <c r="S4590" s="6">
        <v>0</v>
      </c>
      <c r="T4590" s="6">
        <f>R4590-S4590</f>
        <v>5.9530000000000003</v>
      </c>
      <c r="U4590" s="6">
        <f>T4590</f>
        <v>5.9530000000000003</v>
      </c>
      <c r="V4590" s="6">
        <f>U4590-S4590</f>
        <v>5.9530000000000003</v>
      </c>
      <c r="W4590" s="6">
        <f>100 - (1 - (((U4590-T4590)/U4590)+(S4590/T4590)))*100</f>
        <v>0</v>
      </c>
      <c r="X4590" s="13">
        <v>6.3860000000000001</v>
      </c>
      <c r="Y4590" s="13">
        <f>(X4590-U4590)/U4590*100</f>
        <v>7.2736435410717251</v>
      </c>
      <c r="Z4590" s="14">
        <f>IF(W4590&gt;10,"NA",Y4590)</f>
        <v>7.2736435410717251</v>
      </c>
    </row>
    <row r="4591" spans="1:26" ht="19" x14ac:dyDescent="0.25">
      <c r="A4591" s="23">
        <v>4590</v>
      </c>
      <c r="B4591" s="5" t="s">
        <v>25</v>
      </c>
      <c r="C4591" s="3" t="s">
        <v>50</v>
      </c>
      <c r="D4591" s="3" t="s">
        <v>50</v>
      </c>
      <c r="E4591" s="3" t="s">
        <v>47</v>
      </c>
      <c r="F4591" s="3" t="s">
        <v>21</v>
      </c>
      <c r="G4591" s="3">
        <v>45</v>
      </c>
      <c r="H4591" s="3" t="s">
        <v>9</v>
      </c>
      <c r="I4591" s="3" t="s">
        <v>45</v>
      </c>
      <c r="J4591" s="3">
        <v>650</v>
      </c>
      <c r="K4591" s="3">
        <v>70</v>
      </c>
      <c r="L4591" s="3">
        <v>0</v>
      </c>
      <c r="M4591" s="4">
        <f>PI()*(K4591/2)^2/1000+PI()*(L4591/2)^2/1000</f>
        <v>3.8484510006474966</v>
      </c>
      <c r="N4591" s="33">
        <v>0</v>
      </c>
      <c r="O4591" s="3">
        <v>1</v>
      </c>
      <c r="P4591" s="6">
        <v>2.7309999999999999</v>
      </c>
      <c r="Q4591" s="6">
        <v>4.2190000000000003</v>
      </c>
      <c r="R4591" s="6">
        <v>4.22</v>
      </c>
      <c r="S4591" s="6">
        <v>0</v>
      </c>
      <c r="T4591" s="6">
        <f>R4591-S4591</f>
        <v>4.22</v>
      </c>
      <c r="U4591" s="6">
        <v>5.0209999999999999</v>
      </c>
      <c r="V4591" s="6">
        <f>U4591-S4591</f>
        <v>5.0209999999999999</v>
      </c>
      <c r="W4591" s="6">
        <f>100 - (1 - (((U4591-T4591)/U4591)+(S4591/T4591)))*100</f>
        <v>15.952997410874332</v>
      </c>
      <c r="X4591" s="13">
        <v>5.3710000000000004</v>
      </c>
      <c r="Y4591" s="13">
        <f>(X4591-U4591)/U4591*100</f>
        <v>6.9707229635530874</v>
      </c>
      <c r="Z4591" s="14" t="str">
        <f>IF(W4591&gt;10,"NA",Y4591)</f>
        <v>NA</v>
      </c>
    </row>
    <row r="4592" spans="1:26" ht="19" x14ac:dyDescent="0.25">
      <c r="A4592" s="23">
        <v>4591</v>
      </c>
      <c r="B4592" s="5" t="s">
        <v>25</v>
      </c>
      <c r="C4592" s="3" t="s">
        <v>50</v>
      </c>
      <c r="D4592" s="3" t="s">
        <v>50</v>
      </c>
      <c r="E4592" s="3" t="s">
        <v>47</v>
      </c>
      <c r="F4592" s="3" t="s">
        <v>21</v>
      </c>
      <c r="G4592" s="3">
        <v>45</v>
      </c>
      <c r="H4592" s="3" t="s">
        <v>9</v>
      </c>
      <c r="I4592" s="3" t="s">
        <v>45</v>
      </c>
      <c r="J4592" s="3">
        <v>650</v>
      </c>
      <c r="K4592" s="3">
        <v>70</v>
      </c>
      <c r="L4592" s="3">
        <v>0</v>
      </c>
      <c r="M4592" s="4">
        <f>PI()*(K4592/2)^2/1000+PI()*(L4592/2)^2/1000</f>
        <v>3.8484510006474966</v>
      </c>
      <c r="N4592" s="33">
        <v>0</v>
      </c>
      <c r="O4592" s="3">
        <v>2</v>
      </c>
      <c r="P4592" s="6">
        <v>3.016</v>
      </c>
      <c r="Q4592" s="6">
        <v>5.8259999999999996</v>
      </c>
      <c r="R4592" s="6">
        <v>5.8259999999999996</v>
      </c>
      <c r="S4592" s="6">
        <v>0</v>
      </c>
      <c r="T4592" s="6">
        <f>R4592-S4592</f>
        <v>5.8259999999999996</v>
      </c>
      <c r="U4592" s="6">
        <v>5.8789999999999996</v>
      </c>
      <c r="V4592" s="6">
        <f>U4592-S4592</f>
        <v>5.8789999999999996</v>
      </c>
      <c r="W4592" s="6">
        <f>100 - (1 - (((U4592-T4592)/U4592)+(S4592/T4592)))*100</f>
        <v>0.90151386290185087</v>
      </c>
      <c r="X4592" s="13">
        <v>6.5570000000000004</v>
      </c>
      <c r="Y4592" s="13">
        <f>(X4592-U4592)/U4592*100</f>
        <v>11.532573566933166</v>
      </c>
      <c r="Z4592" s="14">
        <f>IF(W4592&gt;10,"NA",Y4592)</f>
        <v>11.532573566933166</v>
      </c>
    </row>
    <row r="4593" spans="1:26" ht="19" x14ac:dyDescent="0.25">
      <c r="A4593" s="23">
        <v>4592</v>
      </c>
      <c r="B4593" s="5" t="s">
        <v>25</v>
      </c>
      <c r="C4593" s="3" t="s">
        <v>50</v>
      </c>
      <c r="D4593" s="3" t="s">
        <v>50</v>
      </c>
      <c r="E4593" s="3" t="s">
        <v>47</v>
      </c>
      <c r="F4593" s="3" t="s">
        <v>21</v>
      </c>
      <c r="G4593" s="3">
        <v>45</v>
      </c>
      <c r="H4593" s="3" t="s">
        <v>9</v>
      </c>
      <c r="I4593" s="3" t="s">
        <v>45</v>
      </c>
      <c r="J4593" s="3">
        <v>650</v>
      </c>
      <c r="K4593" s="3">
        <v>70</v>
      </c>
      <c r="L4593" s="3">
        <v>0</v>
      </c>
      <c r="M4593" s="4">
        <f>PI()*(K4593/2)^2/1000+PI()*(L4593/2)^2/1000</f>
        <v>3.8484510006474966</v>
      </c>
      <c r="N4593" s="33">
        <v>0</v>
      </c>
      <c r="O4593" s="3">
        <v>3</v>
      </c>
      <c r="P4593" s="6">
        <v>2.5630000000000002</v>
      </c>
      <c r="Q4593" s="6">
        <v>5.3360000000000003</v>
      </c>
      <c r="R4593" s="6">
        <v>5.3360000000000003</v>
      </c>
      <c r="S4593" s="6">
        <v>0</v>
      </c>
      <c r="T4593" s="6">
        <f>R4593-S4593</f>
        <v>5.3360000000000003</v>
      </c>
      <c r="U4593" s="6">
        <v>5.3360000000000003</v>
      </c>
      <c r="V4593" s="6">
        <f>U4593-S4593</f>
        <v>5.3360000000000003</v>
      </c>
      <c r="W4593" s="6">
        <f>100 - (1 - (((U4593-T4593)/U4593)+(S4593/T4593)))*100</f>
        <v>0</v>
      </c>
      <c r="X4593" s="13">
        <v>5.9790000000000001</v>
      </c>
      <c r="Y4593" s="13">
        <f>(X4593-U4593)/U4593*100</f>
        <v>12.050224887556217</v>
      </c>
      <c r="Z4593" s="14">
        <f>IF(W4593&gt;10,"NA",Y4593)</f>
        <v>12.050224887556217</v>
      </c>
    </row>
    <row r="4594" spans="1:26" ht="19" x14ac:dyDescent="0.25">
      <c r="A4594" s="23">
        <v>4593</v>
      </c>
      <c r="B4594" s="5" t="s">
        <v>25</v>
      </c>
      <c r="C4594" s="3" t="s">
        <v>50</v>
      </c>
      <c r="D4594" s="3" t="s">
        <v>50</v>
      </c>
      <c r="E4594" s="3" t="s">
        <v>47</v>
      </c>
      <c r="F4594" s="3" t="s">
        <v>21</v>
      </c>
      <c r="G4594" s="3">
        <v>45</v>
      </c>
      <c r="H4594" s="3" t="s">
        <v>9</v>
      </c>
      <c r="I4594" s="3" t="s">
        <v>45</v>
      </c>
      <c r="J4594" s="3">
        <v>650</v>
      </c>
      <c r="K4594" s="3">
        <v>70</v>
      </c>
      <c r="L4594" s="3">
        <v>0</v>
      </c>
      <c r="M4594" s="4">
        <f>PI()*(K4594/2)^2/1000+PI()*(L4594/2)^2/1000</f>
        <v>3.8484510006474966</v>
      </c>
      <c r="N4594" s="33">
        <v>0</v>
      </c>
      <c r="O4594" s="3">
        <v>4</v>
      </c>
      <c r="P4594" s="6">
        <v>2.7559999999999998</v>
      </c>
      <c r="Q4594" s="6">
        <v>4.6609999999999996</v>
      </c>
      <c r="R4594" s="6">
        <v>4.633</v>
      </c>
      <c r="S4594" s="6">
        <v>0</v>
      </c>
      <c r="T4594" s="6">
        <f>R4594-S4594</f>
        <v>4.633</v>
      </c>
      <c r="U4594" s="6">
        <v>4.633</v>
      </c>
      <c r="V4594" s="6">
        <f>U4594-S4594</f>
        <v>4.633</v>
      </c>
      <c r="W4594" s="6">
        <f>100 - (1 - (((U4594-T4594)/U4594)+(S4594/T4594)))*100</f>
        <v>0</v>
      </c>
      <c r="X4594" s="13">
        <v>5.1159999999999997</v>
      </c>
      <c r="Y4594" s="13">
        <f>(X4594-U4594)/U4594*100</f>
        <v>10.425210446794726</v>
      </c>
      <c r="Z4594" s="14">
        <f>IF(W4594&gt;10,"NA",Y4594)</f>
        <v>10.425210446794726</v>
      </c>
    </row>
    <row r="4595" spans="1:26" ht="19" x14ac:dyDescent="0.25">
      <c r="A4595" s="23">
        <v>4594</v>
      </c>
      <c r="B4595" s="5" t="s">
        <v>25</v>
      </c>
      <c r="C4595" s="3" t="s">
        <v>50</v>
      </c>
      <c r="D4595" s="3" t="s">
        <v>50</v>
      </c>
      <c r="E4595" s="3" t="s">
        <v>47</v>
      </c>
      <c r="F4595" s="3" t="s">
        <v>21</v>
      </c>
      <c r="G4595" s="3">
        <v>45</v>
      </c>
      <c r="H4595" s="3" t="s">
        <v>9</v>
      </c>
      <c r="I4595" s="3" t="s">
        <v>45</v>
      </c>
      <c r="J4595" s="3">
        <v>650</v>
      </c>
      <c r="K4595" s="3">
        <v>70</v>
      </c>
      <c r="L4595" s="3">
        <v>0</v>
      </c>
      <c r="M4595" s="4">
        <f>PI()*(K4595/2)^2/1000+PI()*(L4595/2)^2/1000</f>
        <v>3.8484510006474966</v>
      </c>
      <c r="N4595" s="33">
        <v>0</v>
      </c>
      <c r="O4595" s="3">
        <v>5</v>
      </c>
      <c r="P4595" s="6">
        <v>2.726</v>
      </c>
      <c r="Q4595" s="6">
        <v>5.5919999999999996</v>
      </c>
      <c r="R4595" s="6">
        <v>5.5919999999999996</v>
      </c>
      <c r="S4595" s="6">
        <v>0</v>
      </c>
      <c r="T4595" s="6">
        <f>R4595-S4595</f>
        <v>5.5919999999999996</v>
      </c>
      <c r="U4595" s="6">
        <v>5.5919999999999996</v>
      </c>
      <c r="V4595" s="6">
        <f>U4595-S4595</f>
        <v>5.5919999999999996</v>
      </c>
      <c r="W4595" s="6">
        <f>100 - (1 - (((U4595-T4595)/U4595)+(S4595/T4595)))*100</f>
        <v>0</v>
      </c>
      <c r="X4595" s="13">
        <v>6.1719999999999997</v>
      </c>
      <c r="Y4595" s="13">
        <f>(X4595-U4595)/U4595*100</f>
        <v>10.371959942775396</v>
      </c>
      <c r="Z4595" s="14">
        <f>IF(W4595&gt;10,"NA",Y4595)</f>
        <v>10.371959942775396</v>
      </c>
    </row>
    <row r="4596" spans="1:26" ht="19" x14ac:dyDescent="0.25">
      <c r="A4596" s="23">
        <v>4595</v>
      </c>
      <c r="B4596" s="5" t="s">
        <v>25</v>
      </c>
      <c r="C4596" s="3" t="s">
        <v>50</v>
      </c>
      <c r="D4596" s="3" t="s">
        <v>50</v>
      </c>
      <c r="E4596" s="3" t="s">
        <v>47</v>
      </c>
      <c r="F4596" s="3" t="s">
        <v>21</v>
      </c>
      <c r="G4596" s="3">
        <v>45</v>
      </c>
      <c r="H4596" s="3" t="s">
        <v>9</v>
      </c>
      <c r="I4596" s="3" t="s">
        <v>45</v>
      </c>
      <c r="J4596" s="3">
        <v>650</v>
      </c>
      <c r="K4596" s="3">
        <v>70</v>
      </c>
      <c r="L4596" s="3">
        <v>0</v>
      </c>
      <c r="M4596" s="4">
        <f>PI()*(K4596/2)^2/1000+PI()*(L4596/2)^2/1000</f>
        <v>3.8484510006474966</v>
      </c>
      <c r="N4596" s="33">
        <v>0</v>
      </c>
      <c r="O4596" s="3">
        <v>6</v>
      </c>
      <c r="P4596" s="6">
        <v>2.8239999999999998</v>
      </c>
      <c r="Q4596" s="6">
        <v>6.4450000000000003</v>
      </c>
      <c r="R4596" s="6">
        <v>6.4450000000000003</v>
      </c>
      <c r="S4596" s="6">
        <v>0</v>
      </c>
      <c r="T4596" s="6">
        <f>R4596-S4596</f>
        <v>6.4450000000000003</v>
      </c>
      <c r="U4596" s="6">
        <v>6.4450000000000003</v>
      </c>
      <c r="V4596" s="6">
        <f>U4596-S4596</f>
        <v>6.4450000000000003</v>
      </c>
      <c r="W4596" s="6">
        <f>100 - (1 - (((U4596-T4596)/U4596)+(S4596/T4596)))*100</f>
        <v>0</v>
      </c>
      <c r="X4596" s="13">
        <v>7.1660000000000004</v>
      </c>
      <c r="Y4596" s="13">
        <f>(X4596-U4596)/U4596*100</f>
        <v>11.186966640806828</v>
      </c>
      <c r="Z4596" s="14">
        <f>IF(W4596&gt;10,"NA",Y4596)</f>
        <v>11.186966640806828</v>
      </c>
    </row>
    <row r="4597" spans="1:26" ht="19" x14ac:dyDescent="0.25">
      <c r="A4597" s="23">
        <v>4596</v>
      </c>
      <c r="B4597" s="5" t="s">
        <v>25</v>
      </c>
      <c r="C4597" s="3" t="s">
        <v>50</v>
      </c>
      <c r="D4597" s="3" t="s">
        <v>50</v>
      </c>
      <c r="E4597" s="3" t="s">
        <v>47</v>
      </c>
      <c r="F4597" s="3" t="s">
        <v>21</v>
      </c>
      <c r="G4597" s="3">
        <v>45</v>
      </c>
      <c r="H4597" s="3" t="s">
        <v>9</v>
      </c>
      <c r="I4597" s="3" t="s">
        <v>45</v>
      </c>
      <c r="J4597" s="3">
        <v>650</v>
      </c>
      <c r="K4597" s="3">
        <v>70</v>
      </c>
      <c r="L4597" s="3">
        <v>0</v>
      </c>
      <c r="M4597" s="4">
        <f>PI()*(K4597/2)^2/1000+PI()*(L4597/2)^2/1000</f>
        <v>3.8484510006474966</v>
      </c>
      <c r="N4597" s="33">
        <v>0</v>
      </c>
      <c r="O4597" s="3">
        <v>7</v>
      </c>
      <c r="P4597" s="6">
        <v>2.3610000000000002</v>
      </c>
      <c r="Q4597" s="6">
        <v>4.5979999999999999</v>
      </c>
      <c r="R4597" s="6">
        <v>4.54</v>
      </c>
      <c r="S4597" s="6">
        <v>0</v>
      </c>
      <c r="T4597" s="6">
        <f>R4597-S4597</f>
        <v>4.54</v>
      </c>
      <c r="U4597" s="6">
        <v>4.54</v>
      </c>
      <c r="V4597" s="6">
        <f>U4597-S4597</f>
        <v>4.54</v>
      </c>
      <c r="W4597" s="6">
        <f>100 - (1 - (((U4597-T4597)/U4597)+(S4597/T4597)))*100</f>
        <v>0</v>
      </c>
      <c r="X4597" s="13">
        <v>5.1289999999999996</v>
      </c>
      <c r="Y4597" s="13">
        <f>(X4597-U4597)/U4597*100</f>
        <v>12.973568281938316</v>
      </c>
      <c r="Z4597" s="14">
        <f>IF(W4597&gt;10,"NA",Y4597)</f>
        <v>12.973568281938316</v>
      </c>
    </row>
    <row r="4598" spans="1:26" ht="19" x14ac:dyDescent="0.25">
      <c r="A4598" s="23">
        <v>4597</v>
      </c>
      <c r="B4598" s="5" t="s">
        <v>25</v>
      </c>
      <c r="C4598" s="3" t="s">
        <v>50</v>
      </c>
      <c r="D4598" s="3" t="s">
        <v>50</v>
      </c>
      <c r="E4598" s="3" t="s">
        <v>47</v>
      </c>
      <c r="F4598" s="3" t="s">
        <v>21</v>
      </c>
      <c r="G4598" s="3">
        <v>45</v>
      </c>
      <c r="H4598" s="3" t="s">
        <v>17</v>
      </c>
      <c r="I4598" s="3" t="s">
        <v>45</v>
      </c>
      <c r="J4598" s="3">
        <v>650</v>
      </c>
      <c r="K4598" s="3">
        <v>70</v>
      </c>
      <c r="L4598" s="3">
        <v>0</v>
      </c>
      <c r="M4598" s="4">
        <f>PI()*(K4598/2)^2/1000+PI()*(L4598/2)^2/1000</f>
        <v>3.8484510006474966</v>
      </c>
      <c r="N4598" s="33">
        <v>0</v>
      </c>
      <c r="O4598" s="3">
        <v>1</v>
      </c>
      <c r="P4598" s="6">
        <v>2.9809999999999999</v>
      </c>
      <c r="Q4598" s="6">
        <v>5.8019999999999996</v>
      </c>
      <c r="R4598" s="6">
        <v>5.8049999999999997</v>
      </c>
      <c r="S4598" s="6">
        <v>0</v>
      </c>
      <c r="T4598" s="6">
        <f>R4598-S4598</f>
        <v>5.8049999999999997</v>
      </c>
      <c r="U4598" s="6">
        <v>5.8049999999999997</v>
      </c>
      <c r="V4598" s="6">
        <f>U4598-S4598</f>
        <v>5.8049999999999997</v>
      </c>
      <c r="W4598" s="6">
        <f>100 - (1 - (((U4598-T4598)/U4598)+(S4598/T4598)))*100</f>
        <v>0</v>
      </c>
      <c r="X4598" s="13">
        <v>6.4969999999999999</v>
      </c>
      <c r="Y4598" s="13">
        <f>(X4598-U4598)/U4598*100</f>
        <v>11.9207579672696</v>
      </c>
      <c r="Z4598" s="14">
        <f>IF(W4598&gt;10,"NA",Y4598)</f>
        <v>11.9207579672696</v>
      </c>
    </row>
    <row r="4599" spans="1:26" ht="19" x14ac:dyDescent="0.25">
      <c r="A4599" s="23">
        <v>4598</v>
      </c>
      <c r="B4599" s="5" t="s">
        <v>25</v>
      </c>
      <c r="C4599" s="3" t="s">
        <v>50</v>
      </c>
      <c r="D4599" s="3" t="s">
        <v>50</v>
      </c>
      <c r="E4599" s="3" t="s">
        <v>47</v>
      </c>
      <c r="F4599" s="3" t="s">
        <v>21</v>
      </c>
      <c r="G4599" s="3">
        <v>45</v>
      </c>
      <c r="H4599" s="3" t="s">
        <v>17</v>
      </c>
      <c r="I4599" s="3" t="s">
        <v>45</v>
      </c>
      <c r="J4599" s="3">
        <v>650</v>
      </c>
      <c r="K4599" s="3">
        <v>70</v>
      </c>
      <c r="L4599" s="3">
        <v>0</v>
      </c>
      <c r="M4599" s="4">
        <f>PI()*(K4599/2)^2/1000+PI()*(L4599/2)^2/1000</f>
        <v>3.8484510006474966</v>
      </c>
      <c r="N4599" s="33">
        <v>0</v>
      </c>
      <c r="O4599" s="3">
        <v>2</v>
      </c>
      <c r="P4599" s="6">
        <v>2.8260000000000001</v>
      </c>
      <c r="Q4599" s="6">
        <v>5.1109999999999998</v>
      </c>
      <c r="R4599" s="6">
        <v>5.1109999999999998</v>
      </c>
      <c r="S4599" s="6">
        <v>0</v>
      </c>
      <c r="T4599" s="6">
        <f>R4599-S4599</f>
        <v>5.1109999999999998</v>
      </c>
      <c r="U4599" s="6">
        <v>5.1109999999999998</v>
      </c>
      <c r="V4599" s="6">
        <f>U4599-S4599</f>
        <v>5.1109999999999998</v>
      </c>
      <c r="W4599" s="6">
        <f>100 - (1 - (((U4599-T4599)/U4599)+(S4599/T4599)))*100</f>
        <v>0</v>
      </c>
      <c r="X4599" s="13">
        <v>5.5869999999999997</v>
      </c>
      <c r="Y4599" s="13">
        <f>(X4599-U4599)/U4599*100</f>
        <v>9.3132459401291339</v>
      </c>
      <c r="Z4599" s="14">
        <f>IF(W4599&gt;10,"NA",Y4599)</f>
        <v>9.3132459401291339</v>
      </c>
    </row>
    <row r="4600" spans="1:26" ht="19" x14ac:dyDescent="0.25">
      <c r="A4600" s="23">
        <v>4599</v>
      </c>
      <c r="B4600" s="5" t="s">
        <v>25</v>
      </c>
      <c r="C4600" s="3" t="s">
        <v>50</v>
      </c>
      <c r="D4600" s="3" t="s">
        <v>50</v>
      </c>
      <c r="E4600" s="3" t="s">
        <v>47</v>
      </c>
      <c r="F4600" s="3" t="s">
        <v>21</v>
      </c>
      <c r="G4600" s="3">
        <v>45</v>
      </c>
      <c r="H4600" s="3" t="s">
        <v>17</v>
      </c>
      <c r="I4600" s="3" t="s">
        <v>45</v>
      </c>
      <c r="J4600" s="3">
        <v>650</v>
      </c>
      <c r="K4600" s="3">
        <v>70</v>
      </c>
      <c r="L4600" s="3">
        <v>0</v>
      </c>
      <c r="M4600" s="4">
        <f>PI()*(K4600/2)^2/1000+PI()*(L4600/2)^2/1000</f>
        <v>3.8484510006474966</v>
      </c>
      <c r="N4600" s="33">
        <v>0</v>
      </c>
      <c r="O4600" s="3">
        <v>3</v>
      </c>
      <c r="P4600" s="6">
        <v>2.3860000000000001</v>
      </c>
      <c r="Q4600" s="6">
        <v>2.3860000000000001</v>
      </c>
      <c r="R4600" s="6">
        <v>2.2130000000000001</v>
      </c>
      <c r="S4600" s="6">
        <v>0</v>
      </c>
      <c r="T4600" s="6">
        <f>R4600-S4600</f>
        <v>2.2130000000000001</v>
      </c>
      <c r="U4600" s="6">
        <v>2.2130000000000001</v>
      </c>
      <c r="V4600" s="6">
        <f>U4600-S4600</f>
        <v>2.2130000000000001</v>
      </c>
      <c r="W4600" s="6">
        <f>100 - (1 - (((U4600-T4600)/U4600)+(S4600/T4600)))*100</f>
        <v>0</v>
      </c>
      <c r="X4600" s="13">
        <v>2.2799999999999998</v>
      </c>
      <c r="Y4600" s="13">
        <f>(X4600-U4600)/U4600*100</f>
        <v>3.0275643922277324</v>
      </c>
      <c r="Z4600" s="14">
        <f>IF(W4600&gt;10,"NA",Y4600)</f>
        <v>3.0275643922277324</v>
      </c>
    </row>
    <row r="4601" spans="1:26" ht="19" x14ac:dyDescent="0.25">
      <c r="A4601" s="23">
        <v>4600</v>
      </c>
      <c r="B4601" s="5" t="s">
        <v>25</v>
      </c>
      <c r="C4601" s="3" t="s">
        <v>50</v>
      </c>
      <c r="D4601" s="3" t="s">
        <v>50</v>
      </c>
      <c r="E4601" s="3" t="s">
        <v>47</v>
      </c>
      <c r="F4601" s="3" t="s">
        <v>21</v>
      </c>
      <c r="G4601" s="3">
        <v>45</v>
      </c>
      <c r="H4601" s="3" t="s">
        <v>17</v>
      </c>
      <c r="I4601" s="3" t="s">
        <v>45</v>
      </c>
      <c r="J4601" s="3">
        <v>650</v>
      </c>
      <c r="K4601" s="3">
        <v>70</v>
      </c>
      <c r="L4601" s="3">
        <v>0</v>
      </c>
      <c r="M4601" s="4">
        <f>PI()*(K4601/2)^2/1000+PI()*(L4601/2)^2/1000</f>
        <v>3.8484510006474966</v>
      </c>
      <c r="N4601" s="33">
        <v>0</v>
      </c>
      <c r="O4601" s="3">
        <v>4</v>
      </c>
      <c r="P4601" s="6">
        <v>2.1389999999999998</v>
      </c>
      <c r="Q4601" s="6">
        <v>1.992</v>
      </c>
      <c r="R4601" s="6">
        <v>1.9690000000000001</v>
      </c>
      <c r="S4601" s="6">
        <v>0</v>
      </c>
      <c r="T4601" s="6">
        <f>R4601-S4601</f>
        <v>1.9690000000000001</v>
      </c>
      <c r="U4601" s="6">
        <v>1.9690000000000001</v>
      </c>
      <c r="V4601" s="6">
        <f>U4601-S4601</f>
        <v>1.9690000000000001</v>
      </c>
      <c r="W4601" s="6">
        <f>100 - (1 - (((U4601-T4601)/U4601)+(S4601/T4601)))*100</f>
        <v>0</v>
      </c>
      <c r="X4601" s="13">
        <v>1.9970000000000001</v>
      </c>
      <c r="Y4601" s="13">
        <f>(X4601-U4601)/U4601*100</f>
        <v>1.4220416455053337</v>
      </c>
      <c r="Z4601" s="14">
        <f>IF(W4601&gt;10,"NA",Y4601)</f>
        <v>1.4220416455053337</v>
      </c>
    </row>
    <row r="4602" spans="1:26" ht="19" x14ac:dyDescent="0.25">
      <c r="A4602" s="23">
        <v>4601</v>
      </c>
      <c r="B4602" s="5" t="s">
        <v>25</v>
      </c>
      <c r="C4602" s="3" t="s">
        <v>50</v>
      </c>
      <c r="D4602" s="3" t="s">
        <v>50</v>
      </c>
      <c r="E4602" s="3" t="s">
        <v>47</v>
      </c>
      <c r="F4602" s="3" t="s">
        <v>21</v>
      </c>
      <c r="G4602" s="3">
        <v>45</v>
      </c>
      <c r="H4602" s="3" t="s">
        <v>17</v>
      </c>
      <c r="I4602" s="3" t="s">
        <v>45</v>
      </c>
      <c r="J4602" s="3">
        <v>650</v>
      </c>
      <c r="K4602" s="3">
        <v>70</v>
      </c>
      <c r="L4602" s="3">
        <v>0</v>
      </c>
      <c r="M4602" s="4">
        <f>PI()*(K4602/2)^2/1000+PI()*(L4602/2)^2/1000</f>
        <v>3.8484510006474966</v>
      </c>
      <c r="N4602" s="33">
        <v>0</v>
      </c>
      <c r="O4602" s="3">
        <v>5</v>
      </c>
      <c r="P4602" s="6">
        <v>1.4019999999999999</v>
      </c>
      <c r="Q4602" s="6">
        <v>1.38</v>
      </c>
      <c r="R4602" s="6">
        <v>1.343</v>
      </c>
      <c r="S4602" s="6">
        <v>0</v>
      </c>
      <c r="T4602" s="6">
        <f>R4602-S4602</f>
        <v>1.343</v>
      </c>
      <c r="U4602" s="6">
        <v>1.343</v>
      </c>
      <c r="V4602" s="6">
        <f>U4602-S4602</f>
        <v>1.343</v>
      </c>
      <c r="W4602" s="6">
        <f>100 - (1 - (((U4602-T4602)/U4602)+(S4602/T4602)))*100</f>
        <v>0</v>
      </c>
      <c r="X4602" s="13">
        <v>1.411</v>
      </c>
      <c r="Y4602" s="13">
        <f>(X4602-U4602)/U4602*100</f>
        <v>5.0632911392405111</v>
      </c>
      <c r="Z4602" s="14">
        <f>IF(W4602&gt;10,"NA",Y4602)</f>
        <v>5.0632911392405111</v>
      </c>
    </row>
    <row r="4603" spans="1:26" ht="19" x14ac:dyDescent="0.25">
      <c r="A4603" s="23">
        <v>4602</v>
      </c>
      <c r="B4603" s="5" t="s">
        <v>25</v>
      </c>
      <c r="C4603" s="3" t="s">
        <v>50</v>
      </c>
      <c r="D4603" s="3" t="s">
        <v>50</v>
      </c>
      <c r="E4603" s="3" t="s">
        <v>47</v>
      </c>
      <c r="F4603" s="3" t="s">
        <v>21</v>
      </c>
      <c r="G4603" s="3">
        <v>45</v>
      </c>
      <c r="H4603" s="3" t="s">
        <v>17</v>
      </c>
      <c r="I4603" s="3" t="s">
        <v>45</v>
      </c>
      <c r="J4603" s="3">
        <v>650</v>
      </c>
      <c r="K4603" s="3">
        <v>70</v>
      </c>
      <c r="L4603" s="3">
        <v>0</v>
      </c>
      <c r="M4603" s="4">
        <f>PI()*(K4603/2)^2/1000+PI()*(L4603/2)^2/1000</f>
        <v>3.8484510006474966</v>
      </c>
      <c r="N4603" s="33">
        <v>0</v>
      </c>
      <c r="O4603" s="3">
        <v>6</v>
      </c>
      <c r="P4603" s="6">
        <v>2.569</v>
      </c>
      <c r="Q4603" s="6">
        <v>3.427</v>
      </c>
      <c r="R4603" s="6">
        <v>3.3530000000000002</v>
      </c>
      <c r="S4603" s="6">
        <v>0</v>
      </c>
      <c r="T4603" s="6">
        <f>R4603-S4603</f>
        <v>3.3530000000000002</v>
      </c>
      <c r="U4603" s="6">
        <v>3.3530000000000002</v>
      </c>
      <c r="V4603" s="6">
        <f>U4603-S4603</f>
        <v>3.3530000000000002</v>
      </c>
      <c r="W4603" s="6">
        <f>100 - (1 - (((U4603-T4603)/U4603)+(S4603/T4603)))*100</f>
        <v>0</v>
      </c>
      <c r="X4603" s="13">
        <v>3.8029999999999999</v>
      </c>
      <c r="Y4603" s="13">
        <f>(X4603-U4603)/U4603*100</f>
        <v>13.420817178645979</v>
      </c>
      <c r="Z4603" s="14">
        <f>IF(W4603&gt;10,"NA",Y4603)</f>
        <v>13.420817178645979</v>
      </c>
    </row>
    <row r="4604" spans="1:26" ht="19" x14ac:dyDescent="0.25">
      <c r="A4604" s="23">
        <v>4603</v>
      </c>
      <c r="B4604" s="5" t="s">
        <v>25</v>
      </c>
      <c r="C4604" s="3" t="s">
        <v>50</v>
      </c>
      <c r="D4604" s="3" t="s">
        <v>50</v>
      </c>
      <c r="E4604" s="3" t="s">
        <v>47</v>
      </c>
      <c r="F4604" s="3" t="s">
        <v>21</v>
      </c>
      <c r="G4604" s="3">
        <v>45</v>
      </c>
      <c r="H4604" s="3" t="s">
        <v>17</v>
      </c>
      <c r="I4604" s="3" t="s">
        <v>45</v>
      </c>
      <c r="J4604" s="3">
        <v>650</v>
      </c>
      <c r="K4604" s="3">
        <v>70</v>
      </c>
      <c r="L4604" s="3">
        <v>0</v>
      </c>
      <c r="M4604" s="4">
        <f>PI()*(K4604/2)^2/1000+PI()*(L4604/2)^2/1000</f>
        <v>3.8484510006474966</v>
      </c>
      <c r="N4604" s="33">
        <v>0</v>
      </c>
      <c r="O4604" s="3">
        <v>7</v>
      </c>
      <c r="P4604" s="6">
        <v>2.4079999999999999</v>
      </c>
      <c r="Q4604" s="6">
        <v>2.6139999999999999</v>
      </c>
      <c r="R4604" s="6">
        <v>2.532</v>
      </c>
      <c r="S4604" s="6">
        <v>0</v>
      </c>
      <c r="T4604" s="6">
        <f>R4604-S4604</f>
        <v>2.532</v>
      </c>
      <c r="U4604" s="6">
        <v>2.7730000000000001</v>
      </c>
      <c r="V4604" s="6">
        <f>U4604-S4604</f>
        <v>2.7730000000000001</v>
      </c>
      <c r="W4604" s="6">
        <f>100 - (1 - (((U4604-T4604)/U4604)+(S4604/T4604)))*100</f>
        <v>8.6909484313018481</v>
      </c>
      <c r="X4604" s="13">
        <v>2.919</v>
      </c>
      <c r="Y4604" s="13">
        <f>(X4604-U4604)/U4604*100</f>
        <v>5.2650558961413596</v>
      </c>
      <c r="Z4604" s="14">
        <f>IF(W4604&gt;10,"NA",Y4604)</f>
        <v>5.2650558961413596</v>
      </c>
    </row>
    <row r="4605" spans="1:26" ht="19" x14ac:dyDescent="0.25">
      <c r="A4605" s="23">
        <v>4604</v>
      </c>
      <c r="B4605" s="5" t="s">
        <v>25</v>
      </c>
      <c r="C4605" s="3" t="s">
        <v>50</v>
      </c>
      <c r="D4605" s="3" t="s">
        <v>50</v>
      </c>
      <c r="E4605" s="3" t="s">
        <v>47</v>
      </c>
      <c r="F4605" s="3" t="s">
        <v>21</v>
      </c>
      <c r="G4605" s="3">
        <v>45</v>
      </c>
      <c r="H4605" s="3" t="s">
        <v>17</v>
      </c>
      <c r="I4605" s="3" t="s">
        <v>45</v>
      </c>
      <c r="J4605" s="3">
        <v>650</v>
      </c>
      <c r="K4605" s="3">
        <v>70</v>
      </c>
      <c r="L4605" s="3">
        <v>0</v>
      </c>
      <c r="M4605" s="4">
        <f>PI()*(K4605/2)^2/1000+PI()*(L4605/2)^2/1000</f>
        <v>3.8484510006474966</v>
      </c>
      <c r="N4605" s="33">
        <v>0</v>
      </c>
      <c r="O4605" s="3">
        <v>8</v>
      </c>
      <c r="P4605" s="6">
        <v>3.0609999999999999</v>
      </c>
      <c r="Q4605" s="6">
        <v>5.5049999999999999</v>
      </c>
      <c r="R4605" s="6">
        <v>5.5049999999999999</v>
      </c>
      <c r="S4605" s="6">
        <v>0</v>
      </c>
      <c r="T4605" s="6">
        <f>R4605-S4605</f>
        <v>5.5049999999999999</v>
      </c>
      <c r="U4605" s="6">
        <v>5.5720000000000001</v>
      </c>
      <c r="V4605" s="6">
        <f>U4605-S4605</f>
        <v>5.5720000000000001</v>
      </c>
      <c r="W4605" s="6">
        <f>100 - (1 - (((U4605-T4605)/U4605)+(S4605/T4605)))*100</f>
        <v>1.2024407753051065</v>
      </c>
      <c r="X4605" s="13">
        <v>5.9859999999999998</v>
      </c>
      <c r="Y4605" s="13">
        <f>(X4605-U4605)/U4605*100</f>
        <v>7.4300071787508912</v>
      </c>
      <c r="Z4605" s="14">
        <f>IF(W4605&gt;10,"NA",Y4605)</f>
        <v>7.4300071787508912</v>
      </c>
    </row>
    <row r="4606" spans="1:26" ht="19" x14ac:dyDescent="0.25">
      <c r="A4606" s="23">
        <v>4605</v>
      </c>
      <c r="B4606" s="5" t="s">
        <v>25</v>
      </c>
      <c r="C4606" s="3" t="s">
        <v>50</v>
      </c>
      <c r="D4606" s="3" t="s">
        <v>50</v>
      </c>
      <c r="E4606" s="3" t="s">
        <v>47</v>
      </c>
      <c r="F4606" s="3" t="s">
        <v>21</v>
      </c>
      <c r="G4606" s="3">
        <v>45</v>
      </c>
      <c r="H4606" s="3" t="s">
        <v>17</v>
      </c>
      <c r="I4606" s="3" t="s">
        <v>45</v>
      </c>
      <c r="J4606" s="3">
        <v>650</v>
      </c>
      <c r="K4606" s="3">
        <v>70</v>
      </c>
      <c r="L4606" s="3">
        <v>0</v>
      </c>
      <c r="M4606" s="4">
        <f>PI()*(K4606/2)^2/1000+PI()*(L4606/2)^2/1000</f>
        <v>3.8484510006474966</v>
      </c>
      <c r="N4606" s="33">
        <v>0</v>
      </c>
      <c r="O4606" s="3">
        <v>9</v>
      </c>
      <c r="P4606" s="6">
        <v>3.5150000000000001</v>
      </c>
      <c r="Q4606" s="6">
        <v>8.4329999999999998</v>
      </c>
      <c r="R4606" s="6">
        <v>8.4329999999999998</v>
      </c>
      <c r="S4606" s="6">
        <v>0</v>
      </c>
      <c r="T4606" s="6">
        <f>R4606-S4606</f>
        <v>8.4329999999999998</v>
      </c>
      <c r="U4606" s="6">
        <v>8.4329999999999998</v>
      </c>
      <c r="V4606" s="6">
        <f>U4606-S4606</f>
        <v>8.4329999999999998</v>
      </c>
      <c r="W4606" s="6">
        <f>100 - (1 - (((U4606-T4606)/U4606)+(S4606/T4606)))*100</f>
        <v>0</v>
      </c>
      <c r="X4606" s="13">
        <v>9.0289999999999999</v>
      </c>
      <c r="Y4606" s="13">
        <f>(X4606-U4606)/U4606*100</f>
        <v>7.0674730226491178</v>
      </c>
      <c r="Z4606" s="14">
        <f>IF(W4606&gt;10,"NA",Y4606)</f>
        <v>7.0674730226491178</v>
      </c>
    </row>
    <row r="4607" spans="1:26" ht="19" x14ac:dyDescent="0.25">
      <c r="A4607" s="23">
        <v>4606</v>
      </c>
      <c r="B4607" s="5" t="s">
        <v>25</v>
      </c>
      <c r="C4607" s="3" t="s">
        <v>50</v>
      </c>
      <c r="D4607" s="3" t="s">
        <v>50</v>
      </c>
      <c r="E4607" s="3" t="s">
        <v>47</v>
      </c>
      <c r="F4607" s="3" t="s">
        <v>21</v>
      </c>
      <c r="G4607" s="3">
        <v>45</v>
      </c>
      <c r="H4607" s="3" t="s">
        <v>17</v>
      </c>
      <c r="I4607" s="3" t="s">
        <v>45</v>
      </c>
      <c r="J4607" s="3">
        <v>650</v>
      </c>
      <c r="K4607" s="3">
        <v>70</v>
      </c>
      <c r="L4607" s="3">
        <v>0</v>
      </c>
      <c r="M4607" s="4">
        <f>PI()*(K4607/2)^2/1000+PI()*(L4607/2)^2/1000</f>
        <v>3.8484510006474966</v>
      </c>
      <c r="N4607" s="33">
        <v>0</v>
      </c>
      <c r="O4607" s="3">
        <v>10</v>
      </c>
      <c r="P4607" s="6">
        <v>3.5569999999999999</v>
      </c>
      <c r="Q4607" s="6">
        <v>7.3029999999999999</v>
      </c>
      <c r="R4607" s="6">
        <v>7.3029999999999999</v>
      </c>
      <c r="S4607" s="6">
        <v>0</v>
      </c>
      <c r="T4607" s="6">
        <f>R4607-S4607</f>
        <v>7.3029999999999999</v>
      </c>
      <c r="U4607" s="6">
        <v>7.468</v>
      </c>
      <c r="V4607" s="6">
        <f>U4607-S4607</f>
        <v>7.468</v>
      </c>
      <c r="W4607" s="6">
        <f>100 - (1 - (((U4607-T4607)/U4607)+(S4607/T4607)))*100</f>
        <v>2.2094268880557166</v>
      </c>
      <c r="X4607" s="13">
        <v>7.98</v>
      </c>
      <c r="Y4607" s="13">
        <f>(X4607-U4607)/U4607*100</f>
        <v>6.8559185859667986</v>
      </c>
      <c r="Z4607" s="14">
        <f>IF(W4607&gt;10,"NA",Y4607)</f>
        <v>6.8559185859667986</v>
      </c>
    </row>
    <row r="4608" spans="1:26" ht="19" x14ac:dyDescent="0.25">
      <c r="A4608" s="23">
        <v>4607</v>
      </c>
      <c r="B4608" s="5" t="s">
        <v>25</v>
      </c>
      <c r="C4608" s="3" t="s">
        <v>50</v>
      </c>
      <c r="D4608" s="3" t="s">
        <v>50</v>
      </c>
      <c r="E4608" s="3" t="s">
        <v>47</v>
      </c>
      <c r="F4608" s="3" t="s">
        <v>21</v>
      </c>
      <c r="G4608" s="3">
        <v>45</v>
      </c>
      <c r="H4608" s="3" t="s">
        <v>17</v>
      </c>
      <c r="I4608" s="3" t="s">
        <v>45</v>
      </c>
      <c r="J4608" s="3">
        <v>650</v>
      </c>
      <c r="K4608" s="3">
        <v>70</v>
      </c>
      <c r="L4608" s="3">
        <v>0</v>
      </c>
      <c r="M4608" s="4">
        <f>PI()*(K4608/2)^2/1000+PI()*(L4608/2)^2/1000</f>
        <v>3.8484510006474966</v>
      </c>
      <c r="N4608" s="33">
        <v>0</v>
      </c>
      <c r="O4608" s="3">
        <v>11</v>
      </c>
      <c r="P4608" s="6">
        <v>2.09</v>
      </c>
      <c r="Q4608" s="6">
        <v>2.7250000000000001</v>
      </c>
      <c r="R4608" s="6">
        <v>2.7250000000000001</v>
      </c>
      <c r="S4608" s="6">
        <v>0</v>
      </c>
      <c r="T4608" s="6">
        <f>R4608-S4608</f>
        <v>2.7250000000000001</v>
      </c>
      <c r="U4608" s="6">
        <v>2.7250000000000001</v>
      </c>
      <c r="V4608" s="6">
        <f>U4608-S4608</f>
        <v>2.7250000000000001</v>
      </c>
      <c r="W4608" s="6">
        <f>100 - (1 - (((U4608-T4608)/U4608)+(S4608/T4608)))*100</f>
        <v>0</v>
      </c>
      <c r="X4608" s="13">
        <v>2.794</v>
      </c>
      <c r="Y4608" s="13">
        <f>(X4608-U4608)/U4608*100</f>
        <v>2.5321100917431174</v>
      </c>
      <c r="Z4608" s="14">
        <f>IF(W4608&gt;10,"NA",Y4608)</f>
        <v>2.5321100917431174</v>
      </c>
    </row>
    <row r="4609" spans="1:26" ht="19" x14ac:dyDescent="0.25">
      <c r="A4609" s="23">
        <v>4608</v>
      </c>
      <c r="B4609" s="5" t="s">
        <v>25</v>
      </c>
      <c r="C4609" s="3" t="s">
        <v>50</v>
      </c>
      <c r="D4609" s="3" t="s">
        <v>50</v>
      </c>
      <c r="E4609" s="3" t="s">
        <v>47</v>
      </c>
      <c r="F4609" s="3" t="s">
        <v>21</v>
      </c>
      <c r="G4609" s="3">
        <v>45</v>
      </c>
      <c r="H4609" s="3" t="s">
        <v>17</v>
      </c>
      <c r="I4609" s="3" t="s">
        <v>45</v>
      </c>
      <c r="J4609" s="3">
        <v>650</v>
      </c>
      <c r="K4609" s="3">
        <v>70</v>
      </c>
      <c r="L4609" s="3">
        <v>0</v>
      </c>
      <c r="M4609" s="4">
        <f>PI()*(K4609/2)^2/1000+PI()*(L4609/2)^2/1000</f>
        <v>3.8484510006474966</v>
      </c>
      <c r="N4609" s="33">
        <v>0</v>
      </c>
      <c r="O4609" s="3">
        <v>12</v>
      </c>
      <c r="P4609" s="6">
        <v>3.0830000000000002</v>
      </c>
      <c r="Q4609" s="6">
        <v>7.2190000000000003</v>
      </c>
      <c r="R4609" s="6">
        <v>7.2190000000000003</v>
      </c>
      <c r="S4609" s="6">
        <v>0</v>
      </c>
      <c r="T4609" s="6">
        <f>R4609-S4609</f>
        <v>7.2190000000000003</v>
      </c>
      <c r="U4609" s="6">
        <v>7.2190000000000003</v>
      </c>
      <c r="V4609" s="6">
        <f>U4609-S4609</f>
        <v>7.2190000000000003</v>
      </c>
      <c r="W4609" s="6">
        <f>100 - (1 - (((U4609-T4609)/U4609)+(S4609/T4609)))*100</f>
        <v>0</v>
      </c>
      <c r="X4609" s="13">
        <v>7.7309999999999999</v>
      </c>
      <c r="Y4609" s="13">
        <f>(X4609-U4609)/U4609*100</f>
        <v>7.092395068569048</v>
      </c>
      <c r="Z4609" s="14">
        <f>IF(W4609&gt;10,"NA",Y4609)</f>
        <v>7.092395068569048</v>
      </c>
    </row>
    <row r="4610" spans="1:26" ht="19" x14ac:dyDescent="0.25">
      <c r="A4610" s="23">
        <v>4609</v>
      </c>
      <c r="B4610" s="5" t="s">
        <v>25</v>
      </c>
      <c r="C4610" s="3" t="s">
        <v>50</v>
      </c>
      <c r="D4610" s="3" t="s">
        <v>50</v>
      </c>
      <c r="E4610" s="3" t="s">
        <v>47</v>
      </c>
      <c r="F4610" s="3" t="s">
        <v>21</v>
      </c>
      <c r="G4610" s="3">
        <v>46</v>
      </c>
      <c r="H4610" s="3" t="s">
        <v>9</v>
      </c>
      <c r="I4610" s="3" t="s">
        <v>56</v>
      </c>
      <c r="J4610" s="3">
        <v>650</v>
      </c>
      <c r="K4610" s="3">
        <v>20</v>
      </c>
      <c r="L4610" s="3">
        <v>0</v>
      </c>
      <c r="M4610" s="4">
        <f>PI()*(K4610/2)^2/1000+PI()*(L4610/2)^2/1000</f>
        <v>0.31415926535897931</v>
      </c>
      <c r="N4610" s="33">
        <v>0</v>
      </c>
      <c r="O4610" s="3">
        <v>1</v>
      </c>
      <c r="P4610" s="6">
        <v>2.371</v>
      </c>
      <c r="Q4610" s="6">
        <v>2.7469999999999999</v>
      </c>
      <c r="R4610" s="6">
        <v>2.67</v>
      </c>
      <c r="S4610" s="6">
        <v>0</v>
      </c>
      <c r="T4610" s="6">
        <f>R4610-S4610</f>
        <v>2.67</v>
      </c>
      <c r="U4610" s="6">
        <v>2.67</v>
      </c>
      <c r="V4610" s="6">
        <f>U4610-S4610</f>
        <v>2.67</v>
      </c>
      <c r="W4610" s="6">
        <f>100 - (1 - (((U4610-T4610)/U4610)+(S4610/T4610)))*100</f>
        <v>0</v>
      </c>
      <c r="X4610" s="13">
        <v>2.9670000000000001</v>
      </c>
      <c r="Y4610" s="13">
        <f>(X4610-U4610)/U4610*100</f>
        <v>11.123595505617983</v>
      </c>
      <c r="Z4610" s="14">
        <f>IF(W4610&gt;10,"NA",Y4610)</f>
        <v>11.123595505617983</v>
      </c>
    </row>
    <row r="4611" spans="1:26" ht="19" x14ac:dyDescent="0.25">
      <c r="A4611" s="23">
        <v>4610</v>
      </c>
      <c r="B4611" s="5" t="s">
        <v>25</v>
      </c>
      <c r="C4611" s="3" t="s">
        <v>50</v>
      </c>
      <c r="D4611" s="3" t="s">
        <v>50</v>
      </c>
      <c r="E4611" s="3" t="s">
        <v>47</v>
      </c>
      <c r="F4611" s="3" t="s">
        <v>21</v>
      </c>
      <c r="G4611" s="3">
        <v>46</v>
      </c>
      <c r="H4611" s="3" t="s">
        <v>9</v>
      </c>
      <c r="I4611" s="3" t="s">
        <v>56</v>
      </c>
      <c r="J4611" s="3">
        <v>650</v>
      </c>
      <c r="K4611" s="3">
        <v>20</v>
      </c>
      <c r="L4611" s="3">
        <v>0</v>
      </c>
      <c r="M4611" s="4">
        <f>PI()*(K4611/2)^2/1000+PI()*(L4611/2)^2/1000</f>
        <v>0.31415926535897931</v>
      </c>
      <c r="N4611" s="33">
        <v>0</v>
      </c>
      <c r="O4611" s="3">
        <v>2</v>
      </c>
      <c r="P4611" s="6">
        <v>2.073</v>
      </c>
      <c r="Q4611" s="6">
        <v>2.8170000000000002</v>
      </c>
      <c r="R4611" s="6">
        <v>2.7429999999999999</v>
      </c>
      <c r="S4611" s="6">
        <v>0</v>
      </c>
      <c r="T4611" s="6">
        <f>R4611-S4611</f>
        <v>2.7429999999999999</v>
      </c>
      <c r="U4611" s="6">
        <v>3.1859999999999999</v>
      </c>
      <c r="V4611" s="6">
        <f>U4611-S4611</f>
        <v>3.1859999999999999</v>
      </c>
      <c r="W4611" s="6">
        <f>100 - (1 - (((U4611-T4611)/U4611)+(S4611/T4611)))*100</f>
        <v>13.904582548650353</v>
      </c>
      <c r="X4611" s="13">
        <v>3.5419999999999998</v>
      </c>
      <c r="Y4611" s="13">
        <f>(X4611-U4611)/U4611*100</f>
        <v>11.173885750156932</v>
      </c>
      <c r="Z4611" s="14" t="str">
        <f>IF(W4611&gt;10,"NA",Y4611)</f>
        <v>NA</v>
      </c>
    </row>
    <row r="4612" spans="1:26" ht="19" x14ac:dyDescent="0.25">
      <c r="A4612" s="23">
        <v>4611</v>
      </c>
      <c r="B4612" s="5" t="s">
        <v>25</v>
      </c>
      <c r="C4612" s="3" t="s">
        <v>50</v>
      </c>
      <c r="D4612" s="3" t="s">
        <v>50</v>
      </c>
      <c r="E4612" s="3" t="s">
        <v>47</v>
      </c>
      <c r="F4612" s="3" t="s">
        <v>21</v>
      </c>
      <c r="G4612" s="3">
        <v>46</v>
      </c>
      <c r="H4612" s="3" t="s">
        <v>9</v>
      </c>
      <c r="I4612" s="3" t="s">
        <v>56</v>
      </c>
      <c r="J4612" s="3">
        <v>650</v>
      </c>
      <c r="K4612" s="3">
        <v>20</v>
      </c>
      <c r="L4612" s="3">
        <v>0</v>
      </c>
      <c r="M4612" s="4">
        <f>PI()*(K4612/2)^2/1000+PI()*(L4612/2)^2/1000</f>
        <v>0.31415926535897931</v>
      </c>
      <c r="N4612" s="33">
        <v>0</v>
      </c>
      <c r="O4612" s="3">
        <v>3</v>
      </c>
      <c r="P4612" s="6">
        <v>1.6519999999999999</v>
      </c>
      <c r="Q4612" s="6">
        <v>0.92200000000000004</v>
      </c>
      <c r="R4612" s="6">
        <v>0.88400000000000001</v>
      </c>
      <c r="S4612" s="6">
        <v>0</v>
      </c>
      <c r="T4612" s="6">
        <f>R4612-S4612</f>
        <v>0.88400000000000001</v>
      </c>
      <c r="U4612" s="6">
        <v>1.2529999999999999</v>
      </c>
      <c r="V4612" s="6">
        <f>U4612-S4612</f>
        <v>1.2529999999999999</v>
      </c>
      <c r="W4612" s="6">
        <f>100 - (1 - (((U4612-T4612)/U4612)+(S4612/T4612)))*100</f>
        <v>29.449321628092576</v>
      </c>
      <c r="X4612" s="13">
        <v>1.274</v>
      </c>
      <c r="Y4612" s="13">
        <f>(X4612-U4612)/U4612*100</f>
        <v>1.6759776536312954</v>
      </c>
      <c r="Z4612" s="14" t="str">
        <f>IF(W4612&gt;10,"NA",Y4612)</f>
        <v>NA</v>
      </c>
    </row>
    <row r="4613" spans="1:26" ht="19" x14ac:dyDescent="0.25">
      <c r="A4613" s="23">
        <v>4612</v>
      </c>
      <c r="B4613" s="5" t="s">
        <v>25</v>
      </c>
      <c r="C4613" s="3" t="s">
        <v>50</v>
      </c>
      <c r="D4613" s="3" t="s">
        <v>50</v>
      </c>
      <c r="E4613" s="3" t="s">
        <v>47</v>
      </c>
      <c r="F4613" s="3" t="s">
        <v>21</v>
      </c>
      <c r="G4613" s="3">
        <v>46</v>
      </c>
      <c r="H4613" s="3" t="s">
        <v>9</v>
      </c>
      <c r="I4613" s="3" t="s">
        <v>56</v>
      </c>
      <c r="J4613" s="3">
        <v>650</v>
      </c>
      <c r="K4613" s="3">
        <v>20</v>
      </c>
      <c r="L4613" s="3">
        <v>0</v>
      </c>
      <c r="M4613" s="4">
        <f>PI()*(K4613/2)^2/1000+PI()*(L4613/2)^2/1000</f>
        <v>0.31415926535897931</v>
      </c>
      <c r="N4613" s="33">
        <v>0</v>
      </c>
      <c r="O4613" s="3">
        <v>4</v>
      </c>
      <c r="P4613" s="6">
        <v>3.1720000000000002</v>
      </c>
      <c r="Q4613" s="6">
        <v>5.67</v>
      </c>
      <c r="R4613" s="6">
        <v>5.5540000000000003</v>
      </c>
      <c r="S4613" s="6">
        <v>0</v>
      </c>
      <c r="T4613" s="6">
        <f>R4613-S4613</f>
        <v>5.5540000000000003</v>
      </c>
      <c r="U4613" s="6">
        <v>7.1580000000000004</v>
      </c>
      <c r="V4613" s="6">
        <f>U4613-S4613</f>
        <v>7.1580000000000004</v>
      </c>
      <c r="W4613" s="6">
        <f>100 - (1 - (((U4613-T4613)/U4613)+(S4613/T4613)))*100</f>
        <v>22.408493992735401</v>
      </c>
      <c r="X4613" s="13">
        <v>7.718</v>
      </c>
      <c r="Y4613" s="13">
        <f>(X4613-U4613)/U4613*100</f>
        <v>7.8234143615535006</v>
      </c>
      <c r="Z4613" s="14" t="str">
        <f>IF(W4613&gt;10,"NA",Y4613)</f>
        <v>NA</v>
      </c>
    </row>
    <row r="4614" spans="1:26" ht="19" x14ac:dyDescent="0.25">
      <c r="A4614" s="23">
        <v>4613</v>
      </c>
      <c r="B4614" s="5" t="s">
        <v>25</v>
      </c>
      <c r="C4614" s="3" t="s">
        <v>50</v>
      </c>
      <c r="D4614" s="3" t="s">
        <v>50</v>
      </c>
      <c r="E4614" s="3" t="s">
        <v>47</v>
      </c>
      <c r="F4614" s="3" t="s">
        <v>21</v>
      </c>
      <c r="G4614" s="3">
        <v>46</v>
      </c>
      <c r="H4614" s="3" t="s">
        <v>9</v>
      </c>
      <c r="I4614" s="3" t="s">
        <v>56</v>
      </c>
      <c r="J4614" s="3">
        <v>650</v>
      </c>
      <c r="K4614" s="3">
        <v>20</v>
      </c>
      <c r="L4614" s="3">
        <v>0</v>
      </c>
      <c r="M4614" s="4">
        <f>PI()*(K4614/2)^2/1000+PI()*(L4614/2)^2/1000</f>
        <v>0.31415926535897931</v>
      </c>
      <c r="N4614" s="33">
        <v>0</v>
      </c>
      <c r="O4614" s="3">
        <v>5</v>
      </c>
      <c r="P4614" s="6">
        <v>2.331</v>
      </c>
      <c r="Q4614" s="6">
        <v>2.4489999999999998</v>
      </c>
      <c r="R4614" s="6">
        <v>2.3980000000000001</v>
      </c>
      <c r="S4614" s="6">
        <v>0</v>
      </c>
      <c r="T4614" s="6">
        <f>R4614-S4614</f>
        <v>2.3980000000000001</v>
      </c>
      <c r="U4614" s="6">
        <v>2.6520000000000001</v>
      </c>
      <c r="V4614" s="6">
        <f>U4614-S4614</f>
        <v>2.6520000000000001</v>
      </c>
      <c r="W4614" s="6">
        <f>100 - (1 - (((U4614-T4614)/U4614)+(S4614/T4614)))*100</f>
        <v>9.5776772247360498</v>
      </c>
      <c r="X4614" s="13">
        <v>2.9580000000000002</v>
      </c>
      <c r="Y4614" s="13">
        <f>(X4614-U4614)/U4614*100</f>
        <v>11.538461538461538</v>
      </c>
      <c r="Z4614" s="14">
        <f>IF(W4614&gt;10,"NA",Y4614)</f>
        <v>11.538461538461538</v>
      </c>
    </row>
    <row r="4615" spans="1:26" ht="19" x14ac:dyDescent="0.25">
      <c r="A4615" s="23">
        <v>4614</v>
      </c>
      <c r="B4615" s="5" t="s">
        <v>25</v>
      </c>
      <c r="C4615" s="3" t="s">
        <v>50</v>
      </c>
      <c r="D4615" s="3" t="s">
        <v>50</v>
      </c>
      <c r="E4615" s="3" t="s">
        <v>47</v>
      </c>
      <c r="F4615" s="3" t="s">
        <v>21</v>
      </c>
      <c r="G4615" s="3">
        <v>46</v>
      </c>
      <c r="H4615" s="3" t="s">
        <v>9</v>
      </c>
      <c r="I4615" s="3" t="s">
        <v>56</v>
      </c>
      <c r="J4615" s="3">
        <v>650</v>
      </c>
      <c r="K4615" s="3">
        <v>20</v>
      </c>
      <c r="L4615" s="3">
        <v>0</v>
      </c>
      <c r="M4615" s="4">
        <f>PI()*(K4615/2)^2/1000+PI()*(L4615/2)^2/1000</f>
        <v>0.31415926535897931</v>
      </c>
      <c r="N4615" s="33">
        <v>0</v>
      </c>
      <c r="O4615" s="3">
        <v>6</v>
      </c>
      <c r="P4615" s="6">
        <v>1.919</v>
      </c>
      <c r="Q4615" s="6">
        <v>1.86</v>
      </c>
      <c r="R4615" s="6">
        <v>1.792</v>
      </c>
      <c r="S4615" s="6">
        <v>0</v>
      </c>
      <c r="T4615" s="6">
        <f>R4615-S4615</f>
        <v>1.792</v>
      </c>
      <c r="U4615" s="6">
        <v>1.792</v>
      </c>
      <c r="V4615" s="6">
        <f>U4615-S4615</f>
        <v>1.792</v>
      </c>
      <c r="W4615" s="6">
        <f>100 - (1 - (((U4615-T4615)/U4615)+(S4615/T4615)))*100</f>
        <v>0</v>
      </c>
      <c r="X4615" s="13">
        <v>2.06</v>
      </c>
      <c r="Y4615" s="13">
        <f>(X4615-U4615)/U4615*100</f>
        <v>14.955357142857142</v>
      </c>
      <c r="Z4615" s="14">
        <f>IF(W4615&gt;10,"NA",Y4615)</f>
        <v>14.955357142857142</v>
      </c>
    </row>
    <row r="4616" spans="1:26" ht="19" x14ac:dyDescent="0.25">
      <c r="A4616" s="23">
        <v>4615</v>
      </c>
      <c r="B4616" s="5" t="s">
        <v>25</v>
      </c>
      <c r="C4616" s="3" t="s">
        <v>50</v>
      </c>
      <c r="D4616" s="3" t="s">
        <v>50</v>
      </c>
      <c r="E4616" s="3" t="s">
        <v>47</v>
      </c>
      <c r="F4616" s="3" t="s">
        <v>21</v>
      </c>
      <c r="G4616" s="3">
        <v>46</v>
      </c>
      <c r="H4616" s="3" t="s">
        <v>9</v>
      </c>
      <c r="I4616" s="3" t="s">
        <v>56</v>
      </c>
      <c r="J4616" s="3">
        <v>650</v>
      </c>
      <c r="K4616" s="3">
        <v>20</v>
      </c>
      <c r="L4616" s="3">
        <v>0</v>
      </c>
      <c r="M4616" s="4">
        <f>PI()*(K4616/2)^2/1000+PI()*(L4616/2)^2/1000</f>
        <v>0.31415926535897931</v>
      </c>
      <c r="N4616" s="33">
        <v>0</v>
      </c>
      <c r="O4616" s="3">
        <v>7</v>
      </c>
      <c r="P4616" s="6">
        <v>1.786</v>
      </c>
      <c r="Q4616" s="6">
        <v>1.8080000000000001</v>
      </c>
      <c r="R4616" s="6">
        <v>1.7130000000000001</v>
      </c>
      <c r="S4616" s="6">
        <v>0</v>
      </c>
      <c r="T4616" s="6">
        <f>R4616-S4616</f>
        <v>1.7130000000000001</v>
      </c>
      <c r="U4616" s="6">
        <v>1.841</v>
      </c>
      <c r="V4616" s="6">
        <f>U4616-S4616</f>
        <v>1.841</v>
      </c>
      <c r="W4616" s="6">
        <f>100 - (1 - (((U4616-T4616)/U4616)+(S4616/T4616)))*100</f>
        <v>6.9527430744160625</v>
      </c>
      <c r="X4616" s="13">
        <v>2.0699999999999998</v>
      </c>
      <c r="Y4616" s="13">
        <f>(X4616-U4616)/U4616*100</f>
        <v>12.438891906572508</v>
      </c>
      <c r="Z4616" s="14">
        <f>IF(W4616&gt;10,"NA",Y4616)</f>
        <v>12.438891906572508</v>
      </c>
    </row>
    <row r="4617" spans="1:26" ht="19" x14ac:dyDescent="0.25">
      <c r="A4617" s="23">
        <v>4616</v>
      </c>
      <c r="B4617" s="5" t="s">
        <v>25</v>
      </c>
      <c r="C4617" s="3" t="s">
        <v>50</v>
      </c>
      <c r="D4617" s="3" t="s">
        <v>50</v>
      </c>
      <c r="E4617" s="3" t="s">
        <v>47</v>
      </c>
      <c r="F4617" s="3" t="s">
        <v>21</v>
      </c>
      <c r="G4617" s="3">
        <v>47</v>
      </c>
      <c r="H4617" s="3" t="s">
        <v>9</v>
      </c>
      <c r="I4617" s="3" t="s">
        <v>56</v>
      </c>
      <c r="J4617" s="3">
        <v>649</v>
      </c>
      <c r="K4617" s="3">
        <v>30</v>
      </c>
      <c r="L4617" s="3">
        <v>0</v>
      </c>
      <c r="M4617" s="4">
        <f>PI()*(K4617/2)^2/1000+PI()*(L4617/2)^2/1000</f>
        <v>0.70685834705770345</v>
      </c>
      <c r="N4617" s="33">
        <v>0</v>
      </c>
      <c r="O4617" s="3">
        <v>1</v>
      </c>
      <c r="P4617" s="6">
        <v>3.0779999999999998</v>
      </c>
      <c r="Q4617" s="6">
        <v>6.7770000000000001</v>
      </c>
      <c r="R4617" s="6">
        <v>6.766</v>
      </c>
      <c r="S4617" s="6">
        <v>0</v>
      </c>
      <c r="T4617" s="6">
        <f>R4617-S4617</f>
        <v>6.766</v>
      </c>
      <c r="U4617" s="6">
        <v>6.9630000000000001</v>
      </c>
      <c r="V4617" s="6">
        <f>U4617-S4617</f>
        <v>6.9630000000000001</v>
      </c>
      <c r="W4617" s="6">
        <f>100 - (1 - (((U4617-T4617)/U4617)+(S4617/T4617)))*100</f>
        <v>2.8292402699985644</v>
      </c>
      <c r="X4617" s="13">
        <v>7.7240000000000002</v>
      </c>
      <c r="Y4617" s="13">
        <f>(X4617-U4617)/U4617*100</f>
        <v>10.929197185121357</v>
      </c>
      <c r="Z4617" s="14">
        <f>IF(W4617&gt;10,"NA",Y4617)</f>
        <v>10.929197185121357</v>
      </c>
    </row>
    <row r="4618" spans="1:26" ht="19" x14ac:dyDescent="0.25">
      <c r="A4618" s="23">
        <v>4617</v>
      </c>
      <c r="B4618" s="5" t="s">
        <v>25</v>
      </c>
      <c r="C4618" s="3" t="s">
        <v>50</v>
      </c>
      <c r="D4618" s="3" t="s">
        <v>50</v>
      </c>
      <c r="E4618" s="3" t="s">
        <v>47</v>
      </c>
      <c r="F4618" s="3" t="s">
        <v>21</v>
      </c>
      <c r="G4618" s="3">
        <v>47</v>
      </c>
      <c r="H4618" s="3" t="s">
        <v>9</v>
      </c>
      <c r="I4618" s="3" t="s">
        <v>56</v>
      </c>
      <c r="J4618" s="3">
        <v>649</v>
      </c>
      <c r="K4618" s="3">
        <v>30</v>
      </c>
      <c r="L4618" s="3">
        <v>0</v>
      </c>
      <c r="M4618" s="4">
        <f>PI()*(K4618/2)^2/1000+PI()*(L4618/2)^2/1000</f>
        <v>0.70685834705770345</v>
      </c>
      <c r="N4618" s="33">
        <v>0</v>
      </c>
      <c r="O4618" s="3">
        <v>2</v>
      </c>
      <c r="P4618" s="6">
        <v>3.06</v>
      </c>
      <c r="Q4618" s="6">
        <v>6.9420000000000002</v>
      </c>
      <c r="R4618" s="6">
        <v>6.9420000000000002</v>
      </c>
      <c r="S4618" s="6">
        <v>0</v>
      </c>
      <c r="T4618" s="6">
        <f>R4618-S4618</f>
        <v>6.9420000000000002</v>
      </c>
      <c r="U4618" s="6">
        <v>6.9740000000000002</v>
      </c>
      <c r="V4618" s="6">
        <f>U4618-S4618</f>
        <v>6.9740000000000002</v>
      </c>
      <c r="W4618" s="6">
        <f>100 - (1 - (((U4618-T4618)/U4618)+(S4618/T4618)))*100</f>
        <v>0.4588471465443007</v>
      </c>
      <c r="X4618" s="13">
        <v>7.6609999999999996</v>
      </c>
      <c r="Y4618" s="13">
        <f>(X4618-U4618)/U4618*100</f>
        <v>9.8508746773730902</v>
      </c>
      <c r="Z4618" s="14">
        <f>IF(W4618&gt;10,"NA",Y4618)</f>
        <v>9.8508746773730902</v>
      </c>
    </row>
    <row r="4619" spans="1:26" ht="19" x14ac:dyDescent="0.25">
      <c r="A4619" s="23">
        <v>4618</v>
      </c>
      <c r="B4619" s="5" t="s">
        <v>25</v>
      </c>
      <c r="C4619" s="3" t="s">
        <v>50</v>
      </c>
      <c r="D4619" s="3" t="s">
        <v>50</v>
      </c>
      <c r="E4619" s="3" t="s">
        <v>47</v>
      </c>
      <c r="F4619" s="3" t="s">
        <v>21</v>
      </c>
      <c r="G4619" s="3">
        <v>47</v>
      </c>
      <c r="H4619" s="3" t="s">
        <v>9</v>
      </c>
      <c r="I4619" s="3" t="s">
        <v>56</v>
      </c>
      <c r="J4619" s="3">
        <v>649</v>
      </c>
      <c r="K4619" s="3">
        <v>30</v>
      </c>
      <c r="L4619" s="3">
        <v>0</v>
      </c>
      <c r="M4619" s="4">
        <f>PI()*(K4619/2)^2/1000+PI()*(L4619/2)^2/1000</f>
        <v>0.70685834705770345</v>
      </c>
      <c r="N4619" s="33">
        <v>0</v>
      </c>
      <c r="O4619" s="3">
        <v>3</v>
      </c>
      <c r="P4619" s="6">
        <v>3.5960000000000001</v>
      </c>
      <c r="Q4619" s="6">
        <v>8.2490000000000006</v>
      </c>
      <c r="R4619" s="6">
        <v>8.1340000000000003</v>
      </c>
      <c r="S4619" s="6">
        <v>0</v>
      </c>
      <c r="T4619" s="6">
        <f>R4619-S4619</f>
        <v>8.1340000000000003</v>
      </c>
      <c r="U4619" s="6">
        <v>8.1349999999999998</v>
      </c>
      <c r="V4619" s="6">
        <f>U4619-S4619</f>
        <v>8.1349999999999998</v>
      </c>
      <c r="W4619" s="6">
        <f>100 - (1 - (((U4619-T4619)/U4619)+(S4619/T4619)))*100</f>
        <v>1.229256299937731E-2</v>
      </c>
      <c r="X4619" s="13">
        <v>8.9290000000000003</v>
      </c>
      <c r="Y4619" s="13">
        <f>(X4619-U4619)/U4619*100</f>
        <v>9.7602950215119915</v>
      </c>
      <c r="Z4619" s="14">
        <f>IF(W4619&gt;10,"NA",Y4619)</f>
        <v>9.7602950215119915</v>
      </c>
    </row>
    <row r="4620" spans="1:26" ht="19" x14ac:dyDescent="0.25">
      <c r="A4620" s="23">
        <v>4619</v>
      </c>
      <c r="B4620" s="5" t="s">
        <v>25</v>
      </c>
      <c r="C4620" s="3" t="s">
        <v>50</v>
      </c>
      <c r="D4620" s="3" t="s">
        <v>50</v>
      </c>
      <c r="E4620" s="3" t="s">
        <v>47</v>
      </c>
      <c r="F4620" s="3" t="s">
        <v>21</v>
      </c>
      <c r="G4620" s="3">
        <v>47</v>
      </c>
      <c r="H4620" s="3" t="s">
        <v>9</v>
      </c>
      <c r="I4620" s="3" t="s">
        <v>56</v>
      </c>
      <c r="J4620" s="3">
        <v>649</v>
      </c>
      <c r="K4620" s="3">
        <v>30</v>
      </c>
      <c r="L4620" s="3">
        <v>0</v>
      </c>
      <c r="M4620" s="4">
        <f>PI()*(K4620/2)^2/1000+PI()*(L4620/2)^2/1000</f>
        <v>0.70685834705770345</v>
      </c>
      <c r="N4620" s="33">
        <v>0</v>
      </c>
      <c r="O4620" s="3">
        <v>4</v>
      </c>
      <c r="P4620" s="6">
        <v>3.161</v>
      </c>
      <c r="Q4620" s="6">
        <v>6.5949999999999998</v>
      </c>
      <c r="R4620" s="6">
        <v>6.5389999999999997</v>
      </c>
      <c r="S4620" s="6">
        <v>0</v>
      </c>
      <c r="T4620" s="6">
        <f>R4620-S4620</f>
        <v>6.5389999999999997</v>
      </c>
      <c r="U4620" s="6">
        <v>6.5389999999999997</v>
      </c>
      <c r="V4620" s="6">
        <f>U4620-S4620</f>
        <v>6.5389999999999997</v>
      </c>
      <c r="W4620" s="6">
        <f>100 - (1 - (((U4620-T4620)/U4620)+(S4620/T4620)))*100</f>
        <v>0</v>
      </c>
      <c r="X4620" s="13">
        <v>7.1639999999999997</v>
      </c>
      <c r="Y4620" s="13">
        <f>(X4620-U4620)/U4620*100</f>
        <v>9.558036397002601</v>
      </c>
      <c r="Z4620" s="14">
        <f>IF(W4620&gt;10,"NA",Y4620)</f>
        <v>9.558036397002601</v>
      </c>
    </row>
    <row r="4621" spans="1:26" ht="19" x14ac:dyDescent="0.25">
      <c r="A4621" s="23">
        <v>4620</v>
      </c>
      <c r="B4621" s="5" t="s">
        <v>25</v>
      </c>
      <c r="C4621" s="3" t="s">
        <v>50</v>
      </c>
      <c r="D4621" s="3" t="s">
        <v>50</v>
      </c>
      <c r="E4621" s="3" t="s">
        <v>47</v>
      </c>
      <c r="F4621" s="3" t="s">
        <v>21</v>
      </c>
      <c r="G4621" s="3">
        <v>47</v>
      </c>
      <c r="H4621" s="3" t="s">
        <v>9</v>
      </c>
      <c r="I4621" s="3" t="s">
        <v>56</v>
      </c>
      <c r="J4621" s="3">
        <v>649</v>
      </c>
      <c r="K4621" s="3">
        <v>30</v>
      </c>
      <c r="L4621" s="3">
        <v>0</v>
      </c>
      <c r="M4621" s="4">
        <f>PI()*(K4621/2)^2/1000+PI()*(L4621/2)^2/1000</f>
        <v>0.70685834705770345</v>
      </c>
      <c r="N4621" s="33">
        <v>0</v>
      </c>
      <c r="O4621" s="3">
        <v>5</v>
      </c>
      <c r="P4621" s="6">
        <v>2.5139999999999998</v>
      </c>
      <c r="Q4621" s="6">
        <v>3.7050000000000001</v>
      </c>
      <c r="R4621" s="6">
        <v>3.6629999999999998</v>
      </c>
      <c r="S4621" s="6">
        <v>0</v>
      </c>
      <c r="T4621" s="6">
        <f>R4621-S4621</f>
        <v>3.6629999999999998</v>
      </c>
      <c r="U4621" s="6">
        <v>4.0999999999999996</v>
      </c>
      <c r="V4621" s="6">
        <f>U4621-S4621</f>
        <v>4.0999999999999996</v>
      </c>
      <c r="W4621" s="6">
        <f>100 - (1 - (((U4621-T4621)/U4621)+(S4621/T4621)))*100</f>
        <v>10.658536585365852</v>
      </c>
      <c r="X4621" s="13">
        <v>4.3490000000000002</v>
      </c>
      <c r="Y4621" s="13">
        <f>(X4621-U4621)/U4621*100</f>
        <v>6.0731707317073305</v>
      </c>
      <c r="Z4621" s="14" t="str">
        <f>IF(W4621&gt;10,"NA",Y4621)</f>
        <v>NA</v>
      </c>
    </row>
    <row r="4622" spans="1:26" ht="19" x14ac:dyDescent="0.25">
      <c r="A4622" s="23">
        <v>4621</v>
      </c>
      <c r="B4622" s="5" t="s">
        <v>25</v>
      </c>
      <c r="C4622" s="3" t="s">
        <v>50</v>
      </c>
      <c r="D4622" s="3" t="s">
        <v>50</v>
      </c>
      <c r="E4622" s="3" t="s">
        <v>47</v>
      </c>
      <c r="F4622" s="3" t="s">
        <v>21</v>
      </c>
      <c r="G4622" s="3">
        <v>47</v>
      </c>
      <c r="H4622" s="3" t="s">
        <v>9</v>
      </c>
      <c r="I4622" s="3" t="s">
        <v>56</v>
      </c>
      <c r="J4622" s="3">
        <v>649</v>
      </c>
      <c r="K4622" s="3">
        <v>30</v>
      </c>
      <c r="L4622" s="3">
        <v>0</v>
      </c>
      <c r="M4622" s="4">
        <f>PI()*(K4622/2)^2/1000+PI()*(L4622/2)^2/1000</f>
        <v>0.70685834705770345</v>
      </c>
      <c r="N4622" s="33">
        <v>0</v>
      </c>
      <c r="O4622" s="3">
        <v>6</v>
      </c>
      <c r="P4622" s="6">
        <v>3.0859999999999999</v>
      </c>
      <c r="Q4622" s="6">
        <v>6.5049999999999999</v>
      </c>
      <c r="R4622" s="6">
        <v>6.4710000000000001</v>
      </c>
      <c r="S4622" s="6">
        <v>3.6999999999999998E-2</v>
      </c>
      <c r="T4622" s="6">
        <f>R4622-S4622</f>
        <v>6.4340000000000002</v>
      </c>
      <c r="U4622" s="6">
        <v>6.7460000000000004</v>
      </c>
      <c r="V4622" s="6">
        <f>U4622-S4622</f>
        <v>6.7090000000000005</v>
      </c>
      <c r="W4622" s="6">
        <f>100 - (1 - (((U4622-T4622)/U4622)+(S4622/T4622)))*100</f>
        <v>5.2000328819408423</v>
      </c>
      <c r="X4622" s="13">
        <v>7.07</v>
      </c>
      <c r="Y4622" s="13">
        <f>(X4622-U4622)/U4622*100</f>
        <v>4.8028461310406136</v>
      </c>
      <c r="Z4622" s="14">
        <f>IF(W4622&gt;10,"NA",Y4622)</f>
        <v>4.8028461310406136</v>
      </c>
    </row>
    <row r="4623" spans="1:26" ht="19" x14ac:dyDescent="0.25">
      <c r="A4623" s="23">
        <v>4622</v>
      </c>
      <c r="B4623" s="5" t="s">
        <v>25</v>
      </c>
      <c r="C4623" s="3" t="s">
        <v>50</v>
      </c>
      <c r="D4623" s="3" t="s">
        <v>50</v>
      </c>
      <c r="E4623" s="3" t="s">
        <v>47</v>
      </c>
      <c r="F4623" s="3" t="s">
        <v>21</v>
      </c>
      <c r="G4623" s="3">
        <v>48</v>
      </c>
      <c r="H4623" s="3" t="s">
        <v>9</v>
      </c>
      <c r="I4623" s="3" t="s">
        <v>60</v>
      </c>
      <c r="J4623" s="3">
        <v>591</v>
      </c>
      <c r="K4623" s="3">
        <v>25</v>
      </c>
      <c r="L4623" s="3">
        <v>0</v>
      </c>
      <c r="M4623" s="4">
        <f>PI()*(K4623/2)^2/1000+PI()*(L4623/2)^2/1000</f>
        <v>0.49087385212340517</v>
      </c>
      <c r="N4623" s="33">
        <v>0</v>
      </c>
      <c r="O4623" s="3">
        <v>1</v>
      </c>
      <c r="P4623" s="6">
        <v>3.4020000000000001</v>
      </c>
      <c r="Q4623" s="6">
        <v>8.3030000000000008</v>
      </c>
      <c r="R4623" s="6">
        <v>8.3049999999999997</v>
      </c>
      <c r="S4623" s="6">
        <v>0</v>
      </c>
      <c r="T4623" s="6">
        <f>R4623-S4623</f>
        <v>8.3049999999999997</v>
      </c>
      <c r="U4623" s="6">
        <v>8.3049999999999997</v>
      </c>
      <c r="V4623" s="6">
        <f>U4623-S4623</f>
        <v>8.3049999999999997</v>
      </c>
      <c r="W4623" s="6">
        <f>100 - (1 - (((U4623-T4623)/U4623)+(S4623/T4623)))*100</f>
        <v>0</v>
      </c>
      <c r="X4623" s="13">
        <v>9.1319999999999997</v>
      </c>
      <c r="Y4623" s="13">
        <f>(X4623-U4623)/U4623*100</f>
        <v>9.9578567128236006</v>
      </c>
      <c r="Z4623" s="14">
        <f>IF(W4623&gt;10,"NA",Y4623)</f>
        <v>9.9578567128236006</v>
      </c>
    </row>
    <row r="4624" spans="1:26" ht="19" x14ac:dyDescent="0.25">
      <c r="A4624" s="23">
        <v>4623</v>
      </c>
      <c r="B4624" s="5" t="s">
        <v>25</v>
      </c>
      <c r="C4624" s="3" t="s">
        <v>50</v>
      </c>
      <c r="D4624" s="3" t="s">
        <v>50</v>
      </c>
      <c r="E4624" s="3" t="s">
        <v>47</v>
      </c>
      <c r="F4624" s="3" t="s">
        <v>21</v>
      </c>
      <c r="G4624" s="3">
        <v>48</v>
      </c>
      <c r="H4624" s="3" t="s">
        <v>9</v>
      </c>
      <c r="I4624" s="3" t="s">
        <v>60</v>
      </c>
      <c r="J4624" s="3">
        <v>591</v>
      </c>
      <c r="K4624" s="3">
        <v>25</v>
      </c>
      <c r="L4624" s="3">
        <v>0</v>
      </c>
      <c r="M4624" s="4">
        <f>PI()*(K4624/2)^2/1000+PI()*(L4624/2)^2/1000</f>
        <v>0.49087385212340517</v>
      </c>
      <c r="N4624" s="33">
        <v>0</v>
      </c>
      <c r="O4624" s="3">
        <v>2</v>
      </c>
      <c r="P4624" s="6">
        <v>3.1059999999999999</v>
      </c>
      <c r="Q4624" s="6">
        <v>6.7110000000000003</v>
      </c>
      <c r="R4624" s="6">
        <v>6.7110000000000003</v>
      </c>
      <c r="S4624" s="6">
        <v>0.28599999999999998</v>
      </c>
      <c r="T4624" s="6">
        <f>R4624-S4624</f>
        <v>6.4250000000000007</v>
      </c>
      <c r="U4624" s="6">
        <v>6.7110000000000003</v>
      </c>
      <c r="V4624" s="6">
        <f>U4624-S4624</f>
        <v>6.4250000000000007</v>
      </c>
      <c r="W4624" s="6">
        <f>100 - (1 - (((U4624-T4624)/U4624)+(S4624/T4624)))*100</f>
        <v>8.7130218289619137</v>
      </c>
      <c r="X4624" s="13">
        <v>7.3730000000000002</v>
      </c>
      <c r="Y4624" s="13">
        <f>(X4624-U4624)/U4624*100</f>
        <v>9.8644017285054364</v>
      </c>
      <c r="Z4624" s="14">
        <f>IF(W4624&gt;10,"NA",Y4624)</f>
        <v>9.8644017285054364</v>
      </c>
    </row>
    <row r="4625" spans="1:26" ht="19" x14ac:dyDescent="0.25">
      <c r="A4625" s="23">
        <v>4624</v>
      </c>
      <c r="B4625" s="5" t="s">
        <v>25</v>
      </c>
      <c r="C4625" s="3" t="s">
        <v>50</v>
      </c>
      <c r="D4625" s="3" t="s">
        <v>50</v>
      </c>
      <c r="E4625" s="3" t="s">
        <v>47</v>
      </c>
      <c r="F4625" s="3" t="s">
        <v>21</v>
      </c>
      <c r="G4625" s="3">
        <v>48</v>
      </c>
      <c r="H4625" s="3" t="s">
        <v>9</v>
      </c>
      <c r="I4625" s="3" t="s">
        <v>60</v>
      </c>
      <c r="J4625" s="3">
        <v>591</v>
      </c>
      <c r="K4625" s="3">
        <v>25</v>
      </c>
      <c r="L4625" s="3">
        <v>0</v>
      </c>
      <c r="M4625" s="4">
        <f>PI()*(K4625/2)^2/1000+PI()*(L4625/2)^2/1000</f>
        <v>0.49087385212340517</v>
      </c>
      <c r="N4625" s="33">
        <v>0</v>
      </c>
      <c r="O4625" s="3">
        <v>3</v>
      </c>
      <c r="P4625" s="6">
        <v>2.9750000000000001</v>
      </c>
      <c r="Q4625" s="6">
        <v>6.4859999999999998</v>
      </c>
      <c r="R4625" s="6">
        <v>6.484</v>
      </c>
      <c r="S4625" s="6">
        <v>0</v>
      </c>
      <c r="T4625" s="6">
        <f>R4625-S4625</f>
        <v>6.484</v>
      </c>
      <c r="U4625" s="6">
        <v>6.55</v>
      </c>
      <c r="V4625" s="6">
        <f>U4625-S4625</f>
        <v>6.55</v>
      </c>
      <c r="W4625" s="6">
        <f>100 - (1 - (((U4625-T4625)/U4625)+(S4625/T4625)))*100</f>
        <v>1.007633587786259</v>
      </c>
      <c r="X4625" s="13">
        <v>7.3470000000000004</v>
      </c>
      <c r="Y4625" s="13">
        <f>(X4625-U4625)/U4625*100</f>
        <v>12.167938931297719</v>
      </c>
      <c r="Z4625" s="14">
        <f>IF(W4625&gt;10,"NA",Y4625)</f>
        <v>12.167938931297719</v>
      </c>
    </row>
    <row r="4626" spans="1:26" ht="19" x14ac:dyDescent="0.25">
      <c r="A4626" s="23">
        <v>4625</v>
      </c>
      <c r="B4626" s="5" t="s">
        <v>25</v>
      </c>
      <c r="C4626" s="3" t="s">
        <v>50</v>
      </c>
      <c r="D4626" s="3" t="s">
        <v>50</v>
      </c>
      <c r="E4626" s="3" t="s">
        <v>47</v>
      </c>
      <c r="F4626" s="3" t="s">
        <v>21</v>
      </c>
      <c r="G4626" s="3">
        <v>48</v>
      </c>
      <c r="H4626" s="3" t="s">
        <v>9</v>
      </c>
      <c r="I4626" s="3" t="s">
        <v>60</v>
      </c>
      <c r="J4626" s="3">
        <v>591</v>
      </c>
      <c r="K4626" s="3">
        <v>25</v>
      </c>
      <c r="L4626" s="3">
        <v>0</v>
      </c>
      <c r="M4626" s="4">
        <f>PI()*(K4626/2)^2/1000+PI()*(L4626/2)^2/1000</f>
        <v>0.49087385212340517</v>
      </c>
      <c r="N4626" s="33">
        <v>0</v>
      </c>
      <c r="O4626" s="3">
        <v>4</v>
      </c>
      <c r="P4626" s="6">
        <v>2.7490000000000001</v>
      </c>
      <c r="Q4626" s="6">
        <v>4.6950000000000003</v>
      </c>
      <c r="R4626" s="6">
        <v>4.6219999999999999</v>
      </c>
      <c r="S4626" s="6">
        <v>0</v>
      </c>
      <c r="T4626" s="6">
        <f>R4626-S4626</f>
        <v>4.6219999999999999</v>
      </c>
      <c r="U4626" s="6">
        <v>4.7110000000000003</v>
      </c>
      <c r="V4626" s="6">
        <f>U4626-S4626</f>
        <v>4.7110000000000003</v>
      </c>
      <c r="W4626" s="6">
        <f>100 - (1 - (((U4626-T4626)/U4626)+(S4626/T4626)))*100</f>
        <v>1.8891954998938729</v>
      </c>
      <c r="X4626" s="13">
        <v>5.2389999999999999</v>
      </c>
      <c r="Y4626" s="13">
        <f>(X4626-U4626)/U4626*100</f>
        <v>11.207811504988316</v>
      </c>
      <c r="Z4626" s="14">
        <f>IF(W4626&gt;10,"NA",Y4626)</f>
        <v>11.207811504988316</v>
      </c>
    </row>
    <row r="4627" spans="1:26" ht="19" x14ac:dyDescent="0.25">
      <c r="A4627" s="23">
        <v>4626</v>
      </c>
      <c r="B4627" s="5" t="s">
        <v>25</v>
      </c>
      <c r="C4627" s="3" t="s">
        <v>50</v>
      </c>
      <c r="D4627" s="3" t="s">
        <v>50</v>
      </c>
      <c r="E4627" s="3" t="s">
        <v>47</v>
      </c>
      <c r="F4627" s="3" t="s">
        <v>21</v>
      </c>
      <c r="G4627" s="3">
        <v>48</v>
      </c>
      <c r="H4627" s="3" t="s">
        <v>9</v>
      </c>
      <c r="I4627" s="3" t="s">
        <v>60</v>
      </c>
      <c r="J4627" s="3">
        <v>591</v>
      </c>
      <c r="K4627" s="3">
        <v>25</v>
      </c>
      <c r="L4627" s="3">
        <v>0</v>
      </c>
      <c r="M4627" s="4">
        <f>PI()*(K4627/2)^2/1000+PI()*(L4627/2)^2/1000</f>
        <v>0.49087385212340517</v>
      </c>
      <c r="N4627" s="33">
        <v>0</v>
      </c>
      <c r="O4627" s="3">
        <v>5</v>
      </c>
      <c r="P4627" s="6">
        <v>2.2280000000000002</v>
      </c>
      <c r="Q4627" s="6">
        <v>3.605</v>
      </c>
      <c r="R4627" s="6">
        <v>3.605</v>
      </c>
      <c r="S4627" s="6">
        <v>0</v>
      </c>
      <c r="T4627" s="6">
        <f>R4627-S4627</f>
        <v>3.605</v>
      </c>
      <c r="U4627" s="6">
        <v>3.6680000000000001</v>
      </c>
      <c r="V4627" s="6">
        <f>U4627-S4627</f>
        <v>3.6680000000000001</v>
      </c>
      <c r="W4627" s="6">
        <f>100 - (1 - (((U4627-T4627)/U4627)+(S4627/T4627)))*100</f>
        <v>1.7175572519084028</v>
      </c>
      <c r="X4627" s="13">
        <v>3.9990000000000001</v>
      </c>
      <c r="Y4627" s="13">
        <f>(X4627-U4627)/U4627*100</f>
        <v>9.0239912758996716</v>
      </c>
      <c r="Z4627" s="14">
        <f>IF(W4627&gt;10,"NA",Y4627)</f>
        <v>9.0239912758996716</v>
      </c>
    </row>
    <row r="4628" spans="1:26" ht="19" x14ac:dyDescent="0.25">
      <c r="A4628" s="23">
        <v>4627</v>
      </c>
      <c r="B4628" s="5" t="s">
        <v>25</v>
      </c>
      <c r="C4628" s="3" t="s">
        <v>50</v>
      </c>
      <c r="D4628" s="3" t="s">
        <v>50</v>
      </c>
      <c r="E4628" s="3" t="s">
        <v>47</v>
      </c>
      <c r="F4628" s="3" t="s">
        <v>21</v>
      </c>
      <c r="G4628" s="3">
        <v>48</v>
      </c>
      <c r="H4628" s="3" t="s">
        <v>9</v>
      </c>
      <c r="I4628" s="3" t="s">
        <v>60</v>
      </c>
      <c r="J4628" s="3">
        <v>591</v>
      </c>
      <c r="K4628" s="3">
        <v>25</v>
      </c>
      <c r="L4628" s="3">
        <v>0</v>
      </c>
      <c r="M4628" s="4">
        <f>PI()*(K4628/2)^2/1000+PI()*(L4628/2)^2/1000</f>
        <v>0.49087385212340517</v>
      </c>
      <c r="N4628" s="33">
        <v>0</v>
      </c>
      <c r="O4628" s="3">
        <v>6</v>
      </c>
      <c r="P4628" s="6">
        <v>3.74</v>
      </c>
      <c r="Q4628" s="6">
        <v>8.2639999999999993</v>
      </c>
      <c r="R4628" s="6">
        <v>8.2639999999999993</v>
      </c>
      <c r="S4628" s="6">
        <v>0.13500000000000001</v>
      </c>
      <c r="T4628" s="6">
        <f>R4628-S4628</f>
        <v>8.1289999999999996</v>
      </c>
      <c r="U4628" s="6">
        <v>8.5939999999999994</v>
      </c>
      <c r="V4628" s="6">
        <f>U4628-S4628</f>
        <v>8.4589999999999996</v>
      </c>
      <c r="W4628" s="6">
        <f>100 - (1 - (((U4628-T4628)/U4628)+(S4628/T4628)))*100</f>
        <v>7.0714725631001301</v>
      </c>
      <c r="X4628" s="13">
        <v>9.6509999999999998</v>
      </c>
      <c r="Y4628" s="13">
        <f>(X4628-U4628)/U4628*100</f>
        <v>12.299278566441709</v>
      </c>
      <c r="Z4628" s="14">
        <f>IF(W4628&gt;10,"NA",Y4628)</f>
        <v>12.299278566441709</v>
      </c>
    </row>
    <row r="4629" spans="1:26" ht="19" x14ac:dyDescent="0.25">
      <c r="A4629" s="23">
        <v>4628</v>
      </c>
      <c r="B4629" s="5" t="s">
        <v>25</v>
      </c>
      <c r="C4629" s="3" t="s">
        <v>50</v>
      </c>
      <c r="D4629" s="3" t="s">
        <v>50</v>
      </c>
      <c r="E4629" s="3" t="s">
        <v>47</v>
      </c>
      <c r="F4629" s="3" t="s">
        <v>21</v>
      </c>
      <c r="G4629" s="3">
        <v>48</v>
      </c>
      <c r="H4629" s="3" t="s">
        <v>9</v>
      </c>
      <c r="I4629" s="3" t="s">
        <v>60</v>
      </c>
      <c r="J4629" s="3">
        <v>591</v>
      </c>
      <c r="K4629" s="3">
        <v>25</v>
      </c>
      <c r="L4629" s="3">
        <v>0</v>
      </c>
      <c r="M4629" s="4">
        <f>PI()*(K4629/2)^2/1000+PI()*(L4629/2)^2/1000</f>
        <v>0.49087385212340517</v>
      </c>
      <c r="N4629" s="33">
        <v>0</v>
      </c>
      <c r="O4629" s="3">
        <v>7</v>
      </c>
      <c r="P4629" s="6">
        <v>3.4169999999999998</v>
      </c>
      <c r="Q4629" s="6">
        <v>7.9180000000000001</v>
      </c>
      <c r="R4629" s="6">
        <v>7.84</v>
      </c>
      <c r="S4629" s="6">
        <v>0</v>
      </c>
      <c r="T4629" s="6">
        <f>R4629-S4629</f>
        <v>7.84</v>
      </c>
      <c r="U4629" s="6">
        <v>7.8840000000000003</v>
      </c>
      <c r="V4629" s="6">
        <f>U4629-S4629</f>
        <v>7.8840000000000003</v>
      </c>
      <c r="W4629" s="6">
        <f>100 - (1 - (((U4629-T4629)/U4629)+(S4629/T4629)))*100</f>
        <v>0.55809233891426402</v>
      </c>
      <c r="X4629" s="13">
        <v>8.9250000000000007</v>
      </c>
      <c r="Y4629" s="13">
        <f>(X4629-U4629)/U4629*100</f>
        <v>13.203957382039578</v>
      </c>
      <c r="Z4629" s="14">
        <f>IF(W4629&gt;10,"NA",Y4629)</f>
        <v>13.203957382039578</v>
      </c>
    </row>
    <row r="4630" spans="1:26" ht="19" x14ac:dyDescent="0.25">
      <c r="A4630" s="23">
        <v>4629</v>
      </c>
      <c r="B4630" s="5" t="s">
        <v>25</v>
      </c>
      <c r="C4630" s="3" t="s">
        <v>50</v>
      </c>
      <c r="D4630" s="3" t="s">
        <v>50</v>
      </c>
      <c r="E4630" s="3" t="s">
        <v>47</v>
      </c>
      <c r="F4630" s="3" t="s">
        <v>21</v>
      </c>
      <c r="G4630" s="3">
        <v>48</v>
      </c>
      <c r="H4630" s="3" t="s">
        <v>9</v>
      </c>
      <c r="I4630" s="3" t="s">
        <v>60</v>
      </c>
      <c r="J4630" s="3">
        <v>591</v>
      </c>
      <c r="K4630" s="3">
        <v>25</v>
      </c>
      <c r="L4630" s="3">
        <v>0</v>
      </c>
      <c r="M4630" s="4">
        <f>PI()*(K4630/2)^2/1000+PI()*(L4630/2)^2/1000</f>
        <v>0.49087385212340517</v>
      </c>
      <c r="N4630" s="33">
        <v>0</v>
      </c>
      <c r="O4630" s="3">
        <v>8</v>
      </c>
      <c r="P4630" s="6">
        <v>3.7909999999999999</v>
      </c>
      <c r="Q4630" s="6">
        <v>9.52</v>
      </c>
      <c r="R4630" s="6">
        <v>9.52</v>
      </c>
      <c r="S4630" s="6">
        <v>0</v>
      </c>
      <c r="T4630" s="6">
        <f>R4630-S4630</f>
        <v>9.52</v>
      </c>
      <c r="U4630" s="6">
        <v>9.52</v>
      </c>
      <c r="V4630" s="6">
        <f>U4630-S4630</f>
        <v>9.52</v>
      </c>
      <c r="W4630" s="6">
        <f>100 - (1 - (((U4630-T4630)/U4630)+(S4630/T4630)))*100</f>
        <v>0</v>
      </c>
      <c r="X4630" s="13">
        <v>10.750999999999999</v>
      </c>
      <c r="Y4630" s="13">
        <f>(X4630-U4630)/U4630*100</f>
        <v>12.930672268907561</v>
      </c>
      <c r="Z4630" s="14">
        <f>IF(W4630&gt;10,"NA",Y4630)</f>
        <v>12.930672268907561</v>
      </c>
    </row>
    <row r="4631" spans="1:26" ht="19" x14ac:dyDescent="0.25">
      <c r="A4631" s="23">
        <v>4630</v>
      </c>
      <c r="B4631" s="5" t="s">
        <v>25</v>
      </c>
      <c r="C4631" s="3" t="s">
        <v>50</v>
      </c>
      <c r="D4631" s="3" t="s">
        <v>50</v>
      </c>
      <c r="E4631" s="3" t="s">
        <v>47</v>
      </c>
      <c r="F4631" s="3" t="s">
        <v>21</v>
      </c>
      <c r="G4631" s="3">
        <v>48</v>
      </c>
      <c r="H4631" s="3" t="s">
        <v>17</v>
      </c>
      <c r="I4631" s="3" t="s">
        <v>60</v>
      </c>
      <c r="J4631" s="3">
        <v>591</v>
      </c>
      <c r="K4631" s="3">
        <v>25</v>
      </c>
      <c r="L4631" s="3">
        <v>0</v>
      </c>
      <c r="M4631" s="4">
        <f>PI()*(K4631/2)^2/1000+PI()*(L4631/2)^2/1000</f>
        <v>0.49087385212340517</v>
      </c>
      <c r="N4631" s="33">
        <v>0</v>
      </c>
      <c r="O4631" s="3">
        <v>1</v>
      </c>
      <c r="P4631" s="3">
        <v>2.4609999999999999</v>
      </c>
      <c r="Q4631" s="3">
        <v>3.6850000000000001</v>
      </c>
      <c r="R4631" s="3">
        <v>3.6850000000000001</v>
      </c>
      <c r="S4631" s="6">
        <v>0</v>
      </c>
      <c r="T4631" s="6">
        <f>R4631-S4631</f>
        <v>3.6850000000000001</v>
      </c>
      <c r="U4631" s="6">
        <v>3.7440000000000002</v>
      </c>
      <c r="V4631" s="6">
        <f>U4631-S4631</f>
        <v>3.7440000000000002</v>
      </c>
      <c r="W4631" s="6">
        <f>100 - (1 - (((U4631-T4631)/U4631)+(S4631/T4631)))*100</f>
        <v>1.5758547008547055</v>
      </c>
      <c r="X4631" s="23">
        <v>4.07</v>
      </c>
      <c r="Y4631" s="13">
        <f>(X4631-U4631)/U4631*100</f>
        <v>8.7072649572649574</v>
      </c>
      <c r="Z4631" s="14">
        <f>IF(W4631&gt;10,"NA",Y4631)</f>
        <v>8.7072649572649574</v>
      </c>
    </row>
    <row r="4632" spans="1:26" ht="19" x14ac:dyDescent="0.25">
      <c r="A4632" s="23">
        <v>4631</v>
      </c>
      <c r="B4632" s="5" t="s">
        <v>25</v>
      </c>
      <c r="C4632" s="3" t="s">
        <v>50</v>
      </c>
      <c r="D4632" s="3" t="s">
        <v>50</v>
      </c>
      <c r="E4632" s="3" t="s">
        <v>47</v>
      </c>
      <c r="F4632" s="3" t="s">
        <v>21</v>
      </c>
      <c r="G4632" s="3">
        <v>48</v>
      </c>
      <c r="H4632" s="3" t="s">
        <v>17</v>
      </c>
      <c r="I4632" s="3" t="s">
        <v>60</v>
      </c>
      <c r="J4632" s="3">
        <v>591</v>
      </c>
      <c r="K4632" s="3">
        <v>25</v>
      </c>
      <c r="L4632" s="3">
        <v>0</v>
      </c>
      <c r="M4632" s="4">
        <f>PI()*(K4632/2)^2/1000+PI()*(L4632/2)^2/1000</f>
        <v>0.49087385212340517</v>
      </c>
      <c r="N4632" s="33">
        <v>0</v>
      </c>
      <c r="O4632" s="3">
        <v>2</v>
      </c>
      <c r="P4632" s="3">
        <v>3.0169999999999999</v>
      </c>
      <c r="Q4632" s="3">
        <v>4.9009999999999998</v>
      </c>
      <c r="R4632" s="3">
        <v>4.8310000000000004</v>
      </c>
      <c r="S4632" s="6">
        <v>0</v>
      </c>
      <c r="T4632" s="6">
        <f>R4632-S4632</f>
        <v>4.8310000000000004</v>
      </c>
      <c r="U4632" s="6">
        <v>5.7270000000000003</v>
      </c>
      <c r="V4632" s="6">
        <f>U4632-S4632</f>
        <v>5.7270000000000003</v>
      </c>
      <c r="W4632" s="6">
        <f>100 - (1 - (((U4632-T4632)/U4632)+(S4632/T4632)))*100</f>
        <v>15.645189453466031</v>
      </c>
      <c r="X4632" s="23">
        <v>6.1660000000000004</v>
      </c>
      <c r="Y4632" s="13">
        <f>(X4632-U4632)/U4632*100</f>
        <v>7.6654443862406145</v>
      </c>
      <c r="Z4632" s="14" t="str">
        <f>IF(W4632&gt;10,"NA",Y4632)</f>
        <v>NA</v>
      </c>
    </row>
    <row r="4633" spans="1:26" ht="19" x14ac:dyDescent="0.25">
      <c r="A4633" s="23">
        <v>4632</v>
      </c>
      <c r="B4633" s="5" t="s">
        <v>25</v>
      </c>
      <c r="C4633" s="3" t="s">
        <v>50</v>
      </c>
      <c r="D4633" s="3" t="s">
        <v>50</v>
      </c>
      <c r="E4633" s="3" t="s">
        <v>47</v>
      </c>
      <c r="F4633" s="3" t="s">
        <v>21</v>
      </c>
      <c r="G4633" s="3">
        <v>48</v>
      </c>
      <c r="H4633" s="3" t="s">
        <v>17</v>
      </c>
      <c r="I4633" s="3" t="s">
        <v>60</v>
      </c>
      <c r="J4633" s="3">
        <v>591</v>
      </c>
      <c r="K4633" s="3">
        <v>25</v>
      </c>
      <c r="L4633" s="3">
        <v>0</v>
      </c>
      <c r="M4633" s="4">
        <f>PI()*(K4633/2)^2/1000+PI()*(L4633/2)^2/1000</f>
        <v>0.49087385212340517</v>
      </c>
      <c r="N4633" s="33">
        <v>0</v>
      </c>
      <c r="O4633" s="3">
        <v>3</v>
      </c>
      <c r="P4633" s="3">
        <v>1.395</v>
      </c>
      <c r="Q4633" s="3">
        <v>0.84799999999999998</v>
      </c>
      <c r="R4633" s="3">
        <v>0.79600000000000004</v>
      </c>
      <c r="S4633" s="6">
        <v>0</v>
      </c>
      <c r="T4633" s="6">
        <f>R4633-S4633</f>
        <v>0.79600000000000004</v>
      </c>
      <c r="U4633" s="6">
        <v>2.056</v>
      </c>
      <c r="V4633" s="6">
        <f>U4633-S4633</f>
        <v>2.056</v>
      </c>
      <c r="W4633" s="6">
        <f>100 - (1 - (((U4633-T4633)/U4633)+(S4633/T4633)))*100</f>
        <v>61.284046692607006</v>
      </c>
      <c r="X4633" s="23">
        <v>2.1230000000000002</v>
      </c>
      <c r="Y4633" s="13">
        <f>(X4633-U4633)/U4633*100</f>
        <v>3.258754863813238</v>
      </c>
      <c r="Z4633" s="14" t="str">
        <f>IF(W4633&gt;10,"NA",Y4633)</f>
        <v>NA</v>
      </c>
    </row>
    <row r="4634" spans="1:26" ht="19" x14ac:dyDescent="0.25">
      <c r="A4634" s="23">
        <v>4633</v>
      </c>
      <c r="B4634" s="5" t="s">
        <v>25</v>
      </c>
      <c r="C4634" s="3" t="s">
        <v>50</v>
      </c>
      <c r="D4634" s="3" t="s">
        <v>50</v>
      </c>
      <c r="E4634" s="3" t="s">
        <v>47</v>
      </c>
      <c r="F4634" s="3" t="s">
        <v>21</v>
      </c>
      <c r="G4634" s="3">
        <v>48</v>
      </c>
      <c r="H4634" s="3" t="s">
        <v>17</v>
      </c>
      <c r="I4634" s="3" t="s">
        <v>60</v>
      </c>
      <c r="J4634" s="3">
        <v>591</v>
      </c>
      <c r="K4634" s="3">
        <v>25</v>
      </c>
      <c r="L4634" s="3">
        <v>0</v>
      </c>
      <c r="M4634" s="4">
        <f>PI()*(K4634/2)^2/1000+PI()*(L4634/2)^2/1000</f>
        <v>0.49087385212340517</v>
      </c>
      <c r="N4634" s="33">
        <v>0</v>
      </c>
      <c r="O4634" s="3">
        <v>4</v>
      </c>
      <c r="P4634" s="3">
        <v>4.18</v>
      </c>
      <c r="Q4634" s="3">
        <v>5.68</v>
      </c>
      <c r="R4634" s="3">
        <v>5.6239999999999997</v>
      </c>
      <c r="S4634" s="6">
        <v>0</v>
      </c>
      <c r="T4634" s="6">
        <f>R4634-S4634</f>
        <v>5.6239999999999997</v>
      </c>
      <c r="U4634" s="6">
        <v>9.0879999999999992</v>
      </c>
      <c r="V4634" s="6">
        <f>U4634-S4634</f>
        <v>9.0879999999999992</v>
      </c>
      <c r="W4634" s="6">
        <f>100 - (1 - (((U4634-T4634)/U4634)+(S4634/T4634)))*100</f>
        <v>38.116197183098585</v>
      </c>
      <c r="X4634" s="23">
        <v>9.5129999999999999</v>
      </c>
      <c r="Y4634" s="13">
        <f>(X4634-U4634)/U4634*100</f>
        <v>4.676496478873247</v>
      </c>
      <c r="Z4634" s="14" t="str">
        <f>IF(W4634&gt;10,"NA",Y4634)</f>
        <v>NA</v>
      </c>
    </row>
    <row r="4635" spans="1:26" ht="19" x14ac:dyDescent="0.25">
      <c r="A4635" s="23">
        <v>4634</v>
      </c>
      <c r="B4635" s="5" t="s">
        <v>25</v>
      </c>
      <c r="C4635" s="3" t="s">
        <v>50</v>
      </c>
      <c r="D4635" s="3" t="s">
        <v>50</v>
      </c>
      <c r="E4635" s="3" t="s">
        <v>47</v>
      </c>
      <c r="F4635" s="3" t="s">
        <v>21</v>
      </c>
      <c r="G4635" s="3">
        <v>48</v>
      </c>
      <c r="H4635" s="3" t="s">
        <v>17</v>
      </c>
      <c r="I4635" s="3" t="s">
        <v>60</v>
      </c>
      <c r="J4635" s="3">
        <v>591</v>
      </c>
      <c r="K4635" s="3">
        <v>25</v>
      </c>
      <c r="L4635" s="3">
        <v>0</v>
      </c>
      <c r="M4635" s="4">
        <f>PI()*(K4635/2)^2/1000+PI()*(L4635/2)^2/1000</f>
        <v>0.49087385212340517</v>
      </c>
      <c r="N4635" s="33">
        <v>0</v>
      </c>
      <c r="O4635" s="3">
        <v>5</v>
      </c>
      <c r="P4635" s="3">
        <v>3.4849999999999999</v>
      </c>
      <c r="Q4635" s="3">
        <v>4.5129999999999999</v>
      </c>
      <c r="R4635" s="3">
        <v>4.3440000000000003</v>
      </c>
      <c r="S4635" s="6">
        <v>0</v>
      </c>
      <c r="T4635" s="6">
        <f>R4635-S4635</f>
        <v>4.3440000000000003</v>
      </c>
      <c r="U4635" s="6">
        <v>5.492</v>
      </c>
      <c r="V4635" s="6">
        <f>U4635-S4635</f>
        <v>5.492</v>
      </c>
      <c r="W4635" s="6">
        <f>100 - (1 - (((U4635-T4635)/U4635)+(S4635/T4635)))*100</f>
        <v>20.903131828113601</v>
      </c>
      <c r="X4635" s="23">
        <v>5.8019999999999996</v>
      </c>
      <c r="Y4635" s="13">
        <f>(X4635-U4635)/U4635*100</f>
        <v>5.6445739257101168</v>
      </c>
      <c r="Z4635" s="14" t="str">
        <f>IF(W4635&gt;10,"NA",Y4635)</f>
        <v>NA</v>
      </c>
    </row>
    <row r="4636" spans="1:26" ht="19" x14ac:dyDescent="0.25">
      <c r="A4636" s="23">
        <v>4635</v>
      </c>
      <c r="B4636" s="5" t="s">
        <v>25</v>
      </c>
      <c r="C4636" s="3" t="s">
        <v>50</v>
      </c>
      <c r="D4636" s="3" t="s">
        <v>50</v>
      </c>
      <c r="E4636" s="3" t="s">
        <v>47</v>
      </c>
      <c r="F4636" s="3" t="s">
        <v>21</v>
      </c>
      <c r="G4636" s="3">
        <v>48</v>
      </c>
      <c r="H4636" s="3" t="s">
        <v>17</v>
      </c>
      <c r="I4636" s="3" t="s">
        <v>60</v>
      </c>
      <c r="J4636" s="3">
        <v>591</v>
      </c>
      <c r="K4636" s="3">
        <v>25</v>
      </c>
      <c r="L4636" s="3">
        <v>0</v>
      </c>
      <c r="M4636" s="4">
        <f>PI()*(K4636/2)^2/1000+PI()*(L4636/2)^2/1000</f>
        <v>0.49087385212340517</v>
      </c>
      <c r="N4636" s="33">
        <v>0</v>
      </c>
      <c r="O4636" s="3">
        <v>6</v>
      </c>
      <c r="P4636" s="3">
        <v>2.762</v>
      </c>
      <c r="Q4636" s="3">
        <v>4.181</v>
      </c>
      <c r="R4636" s="3">
        <v>4.1319999999999997</v>
      </c>
      <c r="S4636" s="6">
        <v>0</v>
      </c>
      <c r="T4636" s="6">
        <f>R4636-S4636</f>
        <v>4.1319999999999997</v>
      </c>
      <c r="U4636" s="6">
        <v>4.8680000000000003</v>
      </c>
      <c r="V4636" s="6">
        <f>U4636-S4636</f>
        <v>4.8680000000000003</v>
      </c>
      <c r="W4636" s="6">
        <f>100 - (1 - (((U4636-T4636)/U4636)+(S4636/T4636)))*100</f>
        <v>15.119145439605603</v>
      </c>
      <c r="X4636" s="23">
        <v>4.9829999999999997</v>
      </c>
      <c r="Y4636" s="13">
        <f>(X4636-U4636)/U4636*100</f>
        <v>2.3623664749383591</v>
      </c>
      <c r="Z4636" s="14" t="str">
        <f>IF(W4636&gt;10,"NA",Y4636)</f>
        <v>NA</v>
      </c>
    </row>
    <row r="4637" spans="1:26" ht="19" x14ac:dyDescent="0.25">
      <c r="A4637" s="23">
        <v>4636</v>
      </c>
      <c r="B4637" s="5" t="s">
        <v>25</v>
      </c>
      <c r="C4637" s="3" t="s">
        <v>50</v>
      </c>
      <c r="D4637" s="3" t="s">
        <v>50</v>
      </c>
      <c r="E4637" s="3" t="s">
        <v>47</v>
      </c>
      <c r="F4637" s="3" t="s">
        <v>21</v>
      </c>
      <c r="G4637" s="3">
        <v>48</v>
      </c>
      <c r="H4637" s="3" t="s">
        <v>17</v>
      </c>
      <c r="I4637" s="3" t="s">
        <v>60</v>
      </c>
      <c r="J4637" s="3">
        <v>591</v>
      </c>
      <c r="K4637" s="3">
        <v>25</v>
      </c>
      <c r="L4637" s="3">
        <v>0</v>
      </c>
      <c r="M4637" s="4">
        <f>PI()*(K4637/2)^2/1000+PI()*(L4637/2)^2/1000</f>
        <v>0.49087385212340517</v>
      </c>
      <c r="N4637" s="33">
        <v>0</v>
      </c>
      <c r="O4637" s="3">
        <v>7</v>
      </c>
      <c r="P4637" s="3">
        <v>3.1389999999999998</v>
      </c>
      <c r="Q4637" s="3">
        <v>4.28</v>
      </c>
      <c r="R4637" s="3">
        <v>4.1459999999999999</v>
      </c>
      <c r="S4637" s="6">
        <v>0</v>
      </c>
      <c r="T4637" s="6">
        <f>R4637-S4637</f>
        <v>4.1459999999999999</v>
      </c>
      <c r="U4637" s="6">
        <v>4.7640000000000002</v>
      </c>
      <c r="V4637" s="6">
        <f>U4637-S4637</f>
        <v>4.7640000000000002</v>
      </c>
      <c r="W4637" s="6">
        <f>100 - (1 - (((U4637-T4637)/U4637)+(S4637/T4637)))*100</f>
        <v>12.97229219143577</v>
      </c>
      <c r="X4637" s="23">
        <v>5.0510000000000002</v>
      </c>
      <c r="Y4637" s="13">
        <f>(X4637-U4637)/U4637*100</f>
        <v>6.0243492863140204</v>
      </c>
      <c r="Z4637" s="14" t="str">
        <f>IF(W4637&gt;10,"NA",Y4637)</f>
        <v>NA</v>
      </c>
    </row>
    <row r="4638" spans="1:26" ht="19" x14ac:dyDescent="0.25">
      <c r="A4638" s="23">
        <v>4637</v>
      </c>
      <c r="B4638" s="5" t="s">
        <v>25</v>
      </c>
      <c r="C4638" s="3" t="s">
        <v>50</v>
      </c>
      <c r="D4638" s="3" t="s">
        <v>50</v>
      </c>
      <c r="E4638" s="3" t="s">
        <v>47</v>
      </c>
      <c r="F4638" s="3" t="s">
        <v>21</v>
      </c>
      <c r="G4638" s="3">
        <v>49</v>
      </c>
      <c r="H4638" s="3" t="s">
        <v>9</v>
      </c>
      <c r="I4638" s="3" t="s">
        <v>36</v>
      </c>
      <c r="J4638" s="3">
        <v>505</v>
      </c>
      <c r="K4638" s="3">
        <v>60</v>
      </c>
      <c r="L4638" s="3">
        <v>0</v>
      </c>
      <c r="M4638" s="4">
        <f>PI()*(K4638/2)^2/1000+PI()*(L4638/2)^2/1000</f>
        <v>2.8274333882308138</v>
      </c>
      <c r="N4638" s="33">
        <v>0</v>
      </c>
      <c r="O4638" s="3">
        <v>1</v>
      </c>
      <c r="P4638" s="3">
        <v>1.85</v>
      </c>
      <c r="Q4638" s="3">
        <v>1.821</v>
      </c>
      <c r="R4638" s="3">
        <v>1.72</v>
      </c>
      <c r="S4638" s="6">
        <v>0</v>
      </c>
      <c r="T4638" s="6">
        <f>R4638-S4638</f>
        <v>1.72</v>
      </c>
      <c r="U4638" s="3">
        <v>1.823</v>
      </c>
      <c r="V4638" s="6">
        <f>U4638-S4638</f>
        <v>1.823</v>
      </c>
      <c r="W4638" s="6">
        <f>100 - (1 - (((U4638-T4638)/U4638)+(S4638/T4638)))*100</f>
        <v>5.6500274273176103</v>
      </c>
      <c r="X4638" s="23">
        <v>1.9850000000000001</v>
      </c>
      <c r="Y4638" s="13">
        <f>(X4638-U4638)/U4638*100</f>
        <v>8.8864509051014888</v>
      </c>
      <c r="Z4638" s="14">
        <f>IF(W4638&gt;10,"NA",Y4638)</f>
        <v>8.8864509051014888</v>
      </c>
    </row>
    <row r="4639" spans="1:26" ht="19" x14ac:dyDescent="0.25">
      <c r="A4639" s="23">
        <v>4638</v>
      </c>
      <c r="B4639" s="5" t="s">
        <v>25</v>
      </c>
      <c r="C4639" s="3" t="s">
        <v>50</v>
      </c>
      <c r="D4639" s="3" t="s">
        <v>50</v>
      </c>
      <c r="E4639" s="3" t="s">
        <v>47</v>
      </c>
      <c r="F4639" s="3" t="s">
        <v>21</v>
      </c>
      <c r="G4639" s="3">
        <v>49</v>
      </c>
      <c r="H4639" s="3" t="s">
        <v>9</v>
      </c>
      <c r="I4639" s="3" t="s">
        <v>36</v>
      </c>
      <c r="J4639" s="3">
        <v>505</v>
      </c>
      <c r="K4639" s="3">
        <v>60</v>
      </c>
      <c r="L4639" s="3">
        <v>0</v>
      </c>
      <c r="M4639" s="4">
        <f>PI()*(K4639/2)^2/1000+PI()*(L4639/2)^2/1000</f>
        <v>2.8274333882308138</v>
      </c>
      <c r="N4639" s="33">
        <v>0</v>
      </c>
      <c r="O4639" s="3">
        <v>2</v>
      </c>
      <c r="P4639" s="3">
        <v>2.851</v>
      </c>
      <c r="Q4639" s="3">
        <v>3.7559999999999998</v>
      </c>
      <c r="R4639" s="3">
        <v>3.6110000000000002</v>
      </c>
      <c r="S4639" s="6">
        <v>0</v>
      </c>
      <c r="T4639" s="6">
        <f>R4639-S4639</f>
        <v>3.6110000000000002</v>
      </c>
      <c r="U4639" s="3">
        <v>3.6789999999999998</v>
      </c>
      <c r="V4639" s="6">
        <f>U4639-S4639</f>
        <v>3.6789999999999998</v>
      </c>
      <c r="W4639" s="6">
        <f>100 - (1 - (((U4639-T4639)/U4639)+(S4639/T4639)))*100</f>
        <v>1.848328350095116</v>
      </c>
      <c r="X4639" s="23">
        <v>4.1390000000000002</v>
      </c>
      <c r="Y4639" s="13">
        <f>(X4639-U4639)/U4639*100</f>
        <v>12.503397662408275</v>
      </c>
      <c r="Z4639" s="14">
        <f>IF(W4639&gt;10,"NA",Y4639)</f>
        <v>12.503397662408275</v>
      </c>
    </row>
    <row r="4640" spans="1:26" ht="19" x14ac:dyDescent="0.25">
      <c r="A4640" s="23">
        <v>4639</v>
      </c>
      <c r="B4640" s="5" t="s">
        <v>25</v>
      </c>
      <c r="C4640" s="3" t="s">
        <v>50</v>
      </c>
      <c r="D4640" s="3" t="s">
        <v>50</v>
      </c>
      <c r="E4640" s="3" t="s">
        <v>47</v>
      </c>
      <c r="F4640" s="3" t="s">
        <v>21</v>
      </c>
      <c r="G4640" s="3">
        <v>49</v>
      </c>
      <c r="H4640" s="3" t="s">
        <v>9</v>
      </c>
      <c r="I4640" s="3" t="s">
        <v>36</v>
      </c>
      <c r="J4640" s="3">
        <v>505</v>
      </c>
      <c r="K4640" s="3">
        <v>60</v>
      </c>
      <c r="L4640" s="3">
        <v>0</v>
      </c>
      <c r="M4640" s="4">
        <f>PI()*(K4640/2)^2/1000+PI()*(L4640/2)^2/1000</f>
        <v>2.8274333882308138</v>
      </c>
      <c r="N4640" s="33">
        <v>0</v>
      </c>
      <c r="O4640" s="3">
        <v>3</v>
      </c>
      <c r="P4640" s="3">
        <v>2.3769999999999998</v>
      </c>
      <c r="Q4640" s="3">
        <v>4.21</v>
      </c>
      <c r="R4640" s="3">
        <v>4.1429999999999998</v>
      </c>
      <c r="S4640" s="6">
        <v>0</v>
      </c>
      <c r="T4640" s="6">
        <f>R4640-S4640</f>
        <v>4.1429999999999998</v>
      </c>
      <c r="U4640" s="3">
        <v>4.1429999999999998</v>
      </c>
      <c r="V4640" s="6">
        <f>U4640-S4640</f>
        <v>4.1429999999999998</v>
      </c>
      <c r="W4640" s="6">
        <f>100 - (1 - (((U4640-T4640)/U4640)+(S4640/T4640)))*100</f>
        <v>0</v>
      </c>
      <c r="X4640" s="23">
        <v>4.5629999999999997</v>
      </c>
      <c r="Y4640" s="13">
        <f>(X4640-U4640)/U4640*100</f>
        <v>10.137581462708182</v>
      </c>
      <c r="Z4640" s="14">
        <f>IF(W4640&gt;10,"NA",Y4640)</f>
        <v>10.137581462708182</v>
      </c>
    </row>
    <row r="4641" spans="1:26" ht="19" x14ac:dyDescent="0.25">
      <c r="A4641" s="23">
        <v>4640</v>
      </c>
      <c r="B4641" s="5" t="s">
        <v>25</v>
      </c>
      <c r="C4641" s="3" t="s">
        <v>50</v>
      </c>
      <c r="D4641" s="3" t="s">
        <v>50</v>
      </c>
      <c r="E4641" s="3" t="s">
        <v>47</v>
      </c>
      <c r="F4641" s="3" t="s">
        <v>21</v>
      </c>
      <c r="G4641" s="3">
        <v>49</v>
      </c>
      <c r="H4641" s="3" t="s">
        <v>9</v>
      </c>
      <c r="I4641" s="3" t="s">
        <v>36</v>
      </c>
      <c r="J4641" s="3">
        <v>505</v>
      </c>
      <c r="K4641" s="3">
        <v>60</v>
      </c>
      <c r="L4641" s="3">
        <v>0</v>
      </c>
      <c r="M4641" s="4">
        <f>PI()*(K4641/2)^2/1000+PI()*(L4641/2)^2/1000</f>
        <v>2.8274333882308138</v>
      </c>
      <c r="N4641" s="33">
        <v>0</v>
      </c>
      <c r="O4641" s="3">
        <v>4</v>
      </c>
      <c r="P4641" s="3">
        <v>1.518</v>
      </c>
      <c r="Q4641" s="3">
        <v>0.65800000000000003</v>
      </c>
      <c r="R4641" s="3">
        <v>0.54800000000000004</v>
      </c>
      <c r="S4641" s="6">
        <v>0</v>
      </c>
      <c r="T4641" s="6">
        <f>R4641-S4641</f>
        <v>0.54800000000000004</v>
      </c>
      <c r="U4641" s="3">
        <v>0.89300000000000002</v>
      </c>
      <c r="V4641" s="6">
        <f>U4641-S4641</f>
        <v>0.89300000000000002</v>
      </c>
      <c r="W4641" s="6">
        <f>100 - (1 - (((U4641-T4641)/U4641)+(S4641/T4641)))*100</f>
        <v>38.633818589025751</v>
      </c>
      <c r="X4641" s="23">
        <v>0.98899999999999999</v>
      </c>
      <c r="Y4641" s="13">
        <f>(X4641-U4641)/U4641*100</f>
        <v>10.750279955207164</v>
      </c>
      <c r="Z4641" s="14" t="str">
        <f>IF(W4641&gt;10,"NA",Y4641)</f>
        <v>NA</v>
      </c>
    </row>
    <row r="4642" spans="1:26" ht="19" x14ac:dyDescent="0.25">
      <c r="A4642" s="23">
        <v>4641</v>
      </c>
      <c r="B4642" s="5" t="s">
        <v>25</v>
      </c>
      <c r="C4642" s="3" t="s">
        <v>50</v>
      </c>
      <c r="D4642" s="3" t="s">
        <v>50</v>
      </c>
      <c r="E4642" s="3" t="s">
        <v>47</v>
      </c>
      <c r="F4642" s="3" t="s">
        <v>21</v>
      </c>
      <c r="G4642" s="3">
        <v>49</v>
      </c>
      <c r="H4642" s="3" t="s">
        <v>9</v>
      </c>
      <c r="I4642" s="3" t="s">
        <v>36</v>
      </c>
      <c r="J4642" s="3">
        <v>505</v>
      </c>
      <c r="K4642" s="3">
        <v>60</v>
      </c>
      <c r="L4642" s="3">
        <v>0</v>
      </c>
      <c r="M4642" s="4">
        <f>PI()*(K4642/2)^2/1000+PI()*(L4642/2)^2/1000</f>
        <v>2.8274333882308138</v>
      </c>
      <c r="N4642" s="33">
        <v>0</v>
      </c>
      <c r="O4642" s="3">
        <v>5</v>
      </c>
      <c r="P4642" s="3">
        <v>3.6920000000000002</v>
      </c>
      <c r="Q4642" s="3">
        <v>5.8780000000000001</v>
      </c>
      <c r="R4642" s="3">
        <v>5.7359999999999998</v>
      </c>
      <c r="S4642" s="6">
        <v>0</v>
      </c>
      <c r="T4642" s="6">
        <f>R4642-S4642</f>
        <v>5.7359999999999998</v>
      </c>
      <c r="U4642" s="3">
        <v>6.4779999999999998</v>
      </c>
      <c r="V4642" s="6">
        <f>U4642-S4642</f>
        <v>6.4779999999999998</v>
      </c>
      <c r="W4642" s="6">
        <f>100 - (1 - (((U4642-T4642)/U4642)+(S4642/T4642)))*100</f>
        <v>11.454152516208708</v>
      </c>
      <c r="X4642" s="23">
        <v>7.0439999999999996</v>
      </c>
      <c r="Y4642" s="13">
        <f>(X4642-U4642)/U4642*100</f>
        <v>8.7372645878357496</v>
      </c>
      <c r="Z4642" s="14" t="str">
        <f>IF(W4642&gt;10,"NA",Y4642)</f>
        <v>NA</v>
      </c>
    </row>
    <row r="4643" spans="1:26" ht="19" x14ac:dyDescent="0.25">
      <c r="A4643" s="23">
        <v>4642</v>
      </c>
      <c r="B4643" s="5" t="s">
        <v>25</v>
      </c>
      <c r="C4643" s="3" t="s">
        <v>50</v>
      </c>
      <c r="D4643" s="3" t="s">
        <v>50</v>
      </c>
      <c r="E4643" s="3" t="s">
        <v>47</v>
      </c>
      <c r="F4643" s="3" t="s">
        <v>21</v>
      </c>
      <c r="G4643" s="3">
        <v>49</v>
      </c>
      <c r="H4643" s="3" t="s">
        <v>9</v>
      </c>
      <c r="I4643" s="3" t="s">
        <v>36</v>
      </c>
      <c r="J4643" s="3">
        <v>505</v>
      </c>
      <c r="K4643" s="3">
        <v>60</v>
      </c>
      <c r="L4643" s="3">
        <v>0</v>
      </c>
      <c r="M4643" s="4">
        <f>PI()*(K4643/2)^2/1000+PI()*(L4643/2)^2/1000</f>
        <v>2.8274333882308138</v>
      </c>
      <c r="N4643" s="33">
        <v>0</v>
      </c>
      <c r="O4643" s="3">
        <v>6</v>
      </c>
      <c r="P4643" s="3">
        <v>2.7890000000000001</v>
      </c>
      <c r="Q4643" s="3">
        <v>5.1589999999999998</v>
      </c>
      <c r="R4643" s="3">
        <v>5.0259999999999998</v>
      </c>
      <c r="S4643" s="6">
        <v>0</v>
      </c>
      <c r="T4643" s="6">
        <f>R4643-S4643</f>
        <v>5.0259999999999998</v>
      </c>
      <c r="U4643" s="3">
        <v>5.0259999999999998</v>
      </c>
      <c r="V4643" s="6">
        <f>U4643-S4643</f>
        <v>5.0259999999999998</v>
      </c>
      <c r="W4643" s="6">
        <f>100 - (1 - (((U4643-T4643)/U4643)+(S4643/T4643)))*100</f>
        <v>0</v>
      </c>
      <c r="X4643" s="23">
        <v>5.5179999999999998</v>
      </c>
      <c r="Y4643" s="13">
        <f>(X4643-U4643)/U4643*100</f>
        <v>9.789096697174692</v>
      </c>
      <c r="Z4643" s="14">
        <f>IF(W4643&gt;10,"NA",Y4643)</f>
        <v>9.789096697174692</v>
      </c>
    </row>
    <row r="4644" spans="1:26" ht="19" x14ac:dyDescent="0.25">
      <c r="A4644" s="23">
        <v>4643</v>
      </c>
      <c r="B4644" s="5" t="s">
        <v>25</v>
      </c>
      <c r="C4644" s="3" t="s">
        <v>50</v>
      </c>
      <c r="D4644" s="3" t="s">
        <v>50</v>
      </c>
      <c r="E4644" s="3" t="s">
        <v>47</v>
      </c>
      <c r="F4644" s="3" t="s">
        <v>21</v>
      </c>
      <c r="G4644" s="3">
        <v>49</v>
      </c>
      <c r="H4644" s="3" t="s">
        <v>9</v>
      </c>
      <c r="I4644" s="3" t="s">
        <v>36</v>
      </c>
      <c r="J4644" s="3">
        <v>505</v>
      </c>
      <c r="K4644" s="3">
        <v>60</v>
      </c>
      <c r="L4644" s="3">
        <v>0</v>
      </c>
      <c r="M4644" s="4">
        <f>PI()*(K4644/2)^2/1000+PI()*(L4644/2)^2/1000</f>
        <v>2.8274333882308138</v>
      </c>
      <c r="N4644" s="33">
        <v>0</v>
      </c>
      <c r="O4644" s="3">
        <v>7</v>
      </c>
      <c r="P4644" s="3">
        <v>3.1560000000000001</v>
      </c>
      <c r="Q4644" s="3">
        <v>4.6559999999999997</v>
      </c>
      <c r="R4644" s="3">
        <v>4.5490000000000004</v>
      </c>
      <c r="S4644" s="6">
        <v>0</v>
      </c>
      <c r="T4644" s="6">
        <f>R4644-S4644</f>
        <v>4.5490000000000004</v>
      </c>
      <c r="U4644" s="3">
        <v>5.399</v>
      </c>
      <c r="V4644" s="6">
        <f>U4644-S4644</f>
        <v>5.399</v>
      </c>
      <c r="W4644" s="6">
        <f>100 - (1 - (((U4644-T4644)/U4644)+(S4644/T4644)))*100</f>
        <v>15.743656232635672</v>
      </c>
      <c r="X4644" s="23">
        <v>5.88</v>
      </c>
      <c r="Y4644" s="13">
        <f>(X4644-U4644)/U4644*100</f>
        <v>8.9090572328208903</v>
      </c>
      <c r="Z4644" s="14" t="str">
        <f>IF(W4644&gt;10,"NA",Y4644)</f>
        <v>NA</v>
      </c>
    </row>
    <row r="4645" spans="1:26" ht="19" x14ac:dyDescent="0.25">
      <c r="A4645" s="23">
        <v>4644</v>
      </c>
      <c r="B4645" s="5" t="s">
        <v>25</v>
      </c>
      <c r="C4645" s="3" t="s">
        <v>50</v>
      </c>
      <c r="D4645" s="3" t="s">
        <v>50</v>
      </c>
      <c r="E4645" s="3" t="s">
        <v>47</v>
      </c>
      <c r="F4645" s="3" t="s">
        <v>21</v>
      </c>
      <c r="G4645" s="3">
        <v>49</v>
      </c>
      <c r="H4645" s="3" t="s">
        <v>17</v>
      </c>
      <c r="I4645" s="3" t="s">
        <v>36</v>
      </c>
      <c r="J4645" s="3">
        <v>505</v>
      </c>
      <c r="K4645" s="3">
        <v>60</v>
      </c>
      <c r="L4645" s="3">
        <v>0</v>
      </c>
      <c r="M4645" s="4">
        <f>PI()*(K4645/2)^2/1000+PI()*(L4645/2)^2/1000</f>
        <v>2.8274333882308138</v>
      </c>
      <c r="N4645" s="33">
        <v>1</v>
      </c>
      <c r="O4645" s="3">
        <v>1</v>
      </c>
      <c r="P4645" s="3">
        <v>3.2320000000000002</v>
      </c>
      <c r="Q4645" s="3">
        <v>4.0229999999999997</v>
      </c>
      <c r="R4645" s="3">
        <v>3.89</v>
      </c>
      <c r="S4645" s="6">
        <v>0</v>
      </c>
      <c r="T4645" s="6">
        <f>R4645-S4645</f>
        <v>3.89</v>
      </c>
      <c r="U4645" s="3">
        <v>5.1379999999999999</v>
      </c>
      <c r="V4645" s="6">
        <f>U4645-S4645</f>
        <v>5.1379999999999999</v>
      </c>
      <c r="W4645" s="6">
        <f>100 - (1 - (((U4645-T4645)/U4645)+(S4645/T4645)))*100</f>
        <v>24.289606850914751</v>
      </c>
      <c r="X4645" s="23">
        <v>5.5209999999999999</v>
      </c>
      <c r="Y4645" s="13">
        <f>(X4645-U4645)/U4645*100</f>
        <v>7.4542623588945114</v>
      </c>
      <c r="Z4645" s="14" t="str">
        <f>IF(W4645&gt;10,"NA",Y4645)</f>
        <v>NA</v>
      </c>
    </row>
    <row r="4646" spans="1:26" ht="19" x14ac:dyDescent="0.25">
      <c r="A4646" s="23">
        <v>4645</v>
      </c>
      <c r="B4646" s="5" t="s">
        <v>25</v>
      </c>
      <c r="C4646" s="3" t="s">
        <v>50</v>
      </c>
      <c r="D4646" s="3" t="s">
        <v>50</v>
      </c>
      <c r="E4646" s="3" t="s">
        <v>47</v>
      </c>
      <c r="F4646" s="3" t="s">
        <v>21</v>
      </c>
      <c r="G4646" s="3">
        <v>49</v>
      </c>
      <c r="H4646" s="3" t="s">
        <v>17</v>
      </c>
      <c r="I4646" s="3" t="s">
        <v>36</v>
      </c>
      <c r="J4646" s="3">
        <v>505</v>
      </c>
      <c r="K4646" s="3">
        <v>60</v>
      </c>
      <c r="L4646" s="3">
        <v>0</v>
      </c>
      <c r="M4646" s="4">
        <f>PI()*(K4646/2)^2/1000+PI()*(L4646/2)^2/1000</f>
        <v>2.8274333882308138</v>
      </c>
      <c r="N4646" s="33">
        <v>0</v>
      </c>
      <c r="O4646" s="3">
        <v>2</v>
      </c>
      <c r="P4646" s="3">
        <v>3.4910000000000001</v>
      </c>
      <c r="Q4646" s="3">
        <v>6.3</v>
      </c>
      <c r="R4646" s="3">
        <v>6.1989999999999998</v>
      </c>
      <c r="S4646" s="6">
        <v>0</v>
      </c>
      <c r="T4646" s="6">
        <f>R4646-S4646</f>
        <v>6.1989999999999998</v>
      </c>
      <c r="U4646" s="3">
        <v>6.1989999999999998</v>
      </c>
      <c r="V4646" s="6">
        <f>U4646-S4646</f>
        <v>6.1989999999999998</v>
      </c>
      <c r="W4646" s="6">
        <f>100 - (1 - (((U4646-T4646)/U4646)+(S4646/T4646)))*100</f>
        <v>0</v>
      </c>
      <c r="X4646" s="23">
        <v>6.915</v>
      </c>
      <c r="Y4646" s="13">
        <f>(X4646-U4646)/U4646*100</f>
        <v>11.550250040329088</v>
      </c>
      <c r="Z4646" s="14">
        <f>IF(W4646&gt;10,"NA",Y4646)</f>
        <v>11.550250040329088</v>
      </c>
    </row>
    <row r="4647" spans="1:26" ht="19" x14ac:dyDescent="0.25">
      <c r="A4647" s="23">
        <v>4646</v>
      </c>
      <c r="B4647" s="5" t="s">
        <v>25</v>
      </c>
      <c r="C4647" s="3" t="s">
        <v>50</v>
      </c>
      <c r="D4647" s="3" t="s">
        <v>50</v>
      </c>
      <c r="E4647" s="3" t="s">
        <v>47</v>
      </c>
      <c r="F4647" s="3" t="s">
        <v>21</v>
      </c>
      <c r="G4647" s="3">
        <v>49</v>
      </c>
      <c r="H4647" s="3" t="s">
        <v>17</v>
      </c>
      <c r="I4647" s="3" t="s">
        <v>36</v>
      </c>
      <c r="J4647" s="3">
        <v>505</v>
      </c>
      <c r="K4647" s="3">
        <v>60</v>
      </c>
      <c r="L4647" s="3">
        <v>0</v>
      </c>
      <c r="M4647" s="4">
        <f>PI()*(K4647/2)^2/1000+PI()*(L4647/2)^2/1000</f>
        <v>2.8274333882308138</v>
      </c>
      <c r="N4647" s="33">
        <v>1</v>
      </c>
      <c r="O4647" s="3">
        <v>3</v>
      </c>
      <c r="P4647" s="3">
        <v>3.4950000000000001</v>
      </c>
      <c r="Q4647" s="3">
        <v>7.7489999999999997</v>
      </c>
      <c r="R4647" s="3">
        <v>7.7249999999999996</v>
      </c>
      <c r="S4647" s="6">
        <v>0</v>
      </c>
      <c r="T4647" s="6">
        <f>R4647-S4647</f>
        <v>7.7249999999999996</v>
      </c>
      <c r="U4647" s="3">
        <v>7.9720000000000004</v>
      </c>
      <c r="V4647" s="6">
        <f>U4647-S4647</f>
        <v>7.9720000000000004</v>
      </c>
      <c r="W4647" s="6">
        <f>100 - (1 - (((U4647-T4647)/U4647)+(S4647/T4647)))*100</f>
        <v>3.0983442047165255</v>
      </c>
      <c r="X4647" s="23">
        <v>8.5969999999999995</v>
      </c>
      <c r="Y4647" s="13">
        <f>(X4647-U4647)/U4647*100</f>
        <v>7.8399397892624068</v>
      </c>
      <c r="Z4647" s="14">
        <f>IF(W4647&gt;10,"NA",Y4647)</f>
        <v>7.8399397892624068</v>
      </c>
    </row>
    <row r="4648" spans="1:26" ht="19" x14ac:dyDescent="0.25">
      <c r="A4648" s="23">
        <v>4647</v>
      </c>
      <c r="B4648" s="5" t="s">
        <v>25</v>
      </c>
      <c r="C4648" s="3" t="s">
        <v>50</v>
      </c>
      <c r="D4648" s="3" t="s">
        <v>50</v>
      </c>
      <c r="E4648" s="3" t="s">
        <v>47</v>
      </c>
      <c r="F4648" s="3" t="s">
        <v>21</v>
      </c>
      <c r="G4648" s="3">
        <v>49</v>
      </c>
      <c r="H4648" s="3" t="s">
        <v>17</v>
      </c>
      <c r="I4648" s="3" t="s">
        <v>36</v>
      </c>
      <c r="J4648" s="3">
        <v>505</v>
      </c>
      <c r="K4648" s="3">
        <v>60</v>
      </c>
      <c r="L4648" s="3">
        <v>0</v>
      </c>
      <c r="M4648" s="4">
        <f>PI()*(K4648/2)^2/1000+PI()*(L4648/2)^2/1000</f>
        <v>2.8274333882308138</v>
      </c>
      <c r="N4648" s="33">
        <v>1</v>
      </c>
      <c r="O4648" s="3">
        <v>4</v>
      </c>
      <c r="P4648" s="3">
        <v>3.84</v>
      </c>
      <c r="Q4648" s="3">
        <v>7.15</v>
      </c>
      <c r="R4648" s="3">
        <v>6.9870000000000001</v>
      </c>
      <c r="S4648" s="6">
        <v>0</v>
      </c>
      <c r="T4648" s="6">
        <f>R4648-S4648</f>
        <v>6.9870000000000001</v>
      </c>
      <c r="U4648" s="3">
        <v>7.1420000000000003</v>
      </c>
      <c r="V4648" s="6">
        <f>U4648-S4648</f>
        <v>7.1420000000000003</v>
      </c>
      <c r="W4648" s="6">
        <f>100 - (1 - (((U4648-T4648)/U4648)+(S4648/T4648)))*100</f>
        <v>2.1702604312517622</v>
      </c>
      <c r="X4648" s="23">
        <v>7.859</v>
      </c>
      <c r="Y4648" s="13">
        <f>(X4648-U4648)/U4648*100</f>
        <v>10.039204704564542</v>
      </c>
      <c r="Z4648" s="14">
        <f>IF(W4648&gt;10,"NA",Y4648)</f>
        <v>10.039204704564542</v>
      </c>
    </row>
    <row r="4649" spans="1:26" ht="19" x14ac:dyDescent="0.25">
      <c r="A4649" s="23">
        <v>4648</v>
      </c>
      <c r="B4649" s="5" t="s">
        <v>25</v>
      </c>
      <c r="C4649" s="3" t="s">
        <v>50</v>
      </c>
      <c r="D4649" s="3" t="s">
        <v>50</v>
      </c>
      <c r="E4649" s="3" t="s">
        <v>47</v>
      </c>
      <c r="F4649" s="3" t="s">
        <v>21</v>
      </c>
      <c r="G4649" s="3">
        <v>49</v>
      </c>
      <c r="H4649" s="3" t="s">
        <v>17</v>
      </c>
      <c r="I4649" s="3" t="s">
        <v>36</v>
      </c>
      <c r="J4649" s="3">
        <v>505</v>
      </c>
      <c r="K4649" s="3">
        <v>60</v>
      </c>
      <c r="L4649" s="3">
        <v>0</v>
      </c>
      <c r="M4649" s="4">
        <f>PI()*(K4649/2)^2/1000+PI()*(L4649/2)^2/1000</f>
        <v>2.8274333882308138</v>
      </c>
      <c r="N4649" s="33">
        <v>1</v>
      </c>
      <c r="O4649" s="3">
        <v>5</v>
      </c>
      <c r="P4649" s="3">
        <v>3.6379999999999999</v>
      </c>
      <c r="Q4649" s="3">
        <v>7.3380000000000001</v>
      </c>
      <c r="R4649" s="3">
        <v>7.2320000000000002</v>
      </c>
      <c r="S4649" s="6">
        <v>0</v>
      </c>
      <c r="T4649" s="6">
        <f>R4649-S4649</f>
        <v>7.2320000000000002</v>
      </c>
      <c r="U4649" s="3">
        <v>7.3040000000000003</v>
      </c>
      <c r="V4649" s="6">
        <f>U4649-S4649</f>
        <v>7.3040000000000003</v>
      </c>
      <c r="W4649" s="6">
        <f>100 - (1 - (((U4649-T4649)/U4649)+(S4649/T4649)))*100</f>
        <v>0.98576122672507438</v>
      </c>
      <c r="X4649" s="23">
        <v>8.077</v>
      </c>
      <c r="Y4649" s="13">
        <f>(X4649-U4649)/U4649*100</f>
        <v>10.583242059145668</v>
      </c>
      <c r="Z4649" s="14">
        <f>IF(W4649&gt;10,"NA",Y4649)</f>
        <v>10.583242059145668</v>
      </c>
    </row>
    <row r="4650" spans="1:26" ht="19" x14ac:dyDescent="0.25">
      <c r="A4650" s="23">
        <v>4649</v>
      </c>
      <c r="B4650" s="5" t="s">
        <v>25</v>
      </c>
      <c r="C4650" s="3" t="s">
        <v>50</v>
      </c>
      <c r="D4650" s="3" t="s">
        <v>50</v>
      </c>
      <c r="E4650" s="3" t="s">
        <v>47</v>
      </c>
      <c r="F4650" s="3" t="s">
        <v>21</v>
      </c>
      <c r="G4650" s="3">
        <v>49</v>
      </c>
      <c r="H4650" s="3" t="s">
        <v>17</v>
      </c>
      <c r="I4650" s="3" t="s">
        <v>36</v>
      </c>
      <c r="J4650" s="3">
        <v>505</v>
      </c>
      <c r="K4650" s="3">
        <v>60</v>
      </c>
      <c r="L4650" s="3">
        <v>0</v>
      </c>
      <c r="M4650" s="4">
        <f>PI()*(K4650/2)^2/1000+PI()*(L4650/2)^2/1000</f>
        <v>2.8274333882308138</v>
      </c>
      <c r="N4650" s="33">
        <v>0</v>
      </c>
      <c r="O4650" s="3">
        <v>6</v>
      </c>
      <c r="P4650" s="3">
        <v>3.266</v>
      </c>
      <c r="Q4650" s="3">
        <v>5.4020000000000001</v>
      </c>
      <c r="R4650" s="3">
        <v>5.226</v>
      </c>
      <c r="S4650" s="6">
        <v>0</v>
      </c>
      <c r="T4650" s="6">
        <f>R4650-S4650</f>
        <v>5.226</v>
      </c>
      <c r="U4650" s="3">
        <v>5.3760000000000003</v>
      </c>
      <c r="V4650" s="6">
        <f>U4650-S4650</f>
        <v>5.3760000000000003</v>
      </c>
      <c r="W4650" s="6">
        <f>100 - (1 - (((U4650-T4650)/U4650)+(S4650/T4650)))*100</f>
        <v>2.7901785714285836</v>
      </c>
      <c r="X4650" s="23">
        <v>5.8029999999999999</v>
      </c>
      <c r="Y4650" s="13">
        <f>(X4650-U4650)/U4650*100</f>
        <v>7.9427083333333259</v>
      </c>
      <c r="Z4650" s="14">
        <f>IF(W4650&gt;10,"NA",Y4650)</f>
        <v>7.9427083333333259</v>
      </c>
    </row>
    <row r="4651" spans="1:26" ht="19" x14ac:dyDescent="0.25">
      <c r="A4651" s="23">
        <v>4650</v>
      </c>
      <c r="B4651" s="5" t="s">
        <v>25</v>
      </c>
      <c r="C4651" s="3" t="s">
        <v>50</v>
      </c>
      <c r="D4651" s="3" t="s">
        <v>50</v>
      </c>
      <c r="E4651" s="3" t="s">
        <v>47</v>
      </c>
      <c r="F4651" s="3" t="s">
        <v>21</v>
      </c>
      <c r="G4651" s="3">
        <v>49</v>
      </c>
      <c r="H4651" s="3" t="s">
        <v>17</v>
      </c>
      <c r="I4651" s="3" t="s">
        <v>36</v>
      </c>
      <c r="J4651" s="3">
        <v>505</v>
      </c>
      <c r="K4651" s="3">
        <v>60</v>
      </c>
      <c r="L4651" s="3">
        <v>0</v>
      </c>
      <c r="M4651" s="4">
        <f>PI()*(K4651/2)^2/1000+PI()*(L4651/2)^2/1000</f>
        <v>2.8274333882308138</v>
      </c>
      <c r="N4651" s="33">
        <v>0</v>
      </c>
      <c r="O4651" s="3">
        <v>7</v>
      </c>
      <c r="P4651" s="3">
        <v>3.0819999999999999</v>
      </c>
      <c r="Q4651" s="3">
        <v>4.931</v>
      </c>
      <c r="R4651" s="3">
        <v>4.8079999999999998</v>
      </c>
      <c r="S4651" s="6">
        <v>0</v>
      </c>
      <c r="T4651" s="6">
        <f>R4651-S4651</f>
        <v>4.8079999999999998</v>
      </c>
      <c r="U4651" s="3">
        <v>4.8079999999999998</v>
      </c>
      <c r="V4651" s="6">
        <f>U4651-S4651</f>
        <v>4.8079999999999998</v>
      </c>
      <c r="W4651" s="6">
        <f>100 - (1 - (((U4651-T4651)/U4651)+(S4651/T4651)))*100</f>
        <v>0</v>
      </c>
      <c r="X4651" s="23">
        <v>5.4359999999999999</v>
      </c>
      <c r="Y4651" s="13">
        <f>(X4651-U4651)/U4651*100</f>
        <v>13.061564059900169</v>
      </c>
      <c r="Z4651" s="14">
        <f>IF(W4651&gt;10,"NA",Y4651)</f>
        <v>13.061564059900169</v>
      </c>
    </row>
    <row r="4652" spans="1:26" ht="19" x14ac:dyDescent="0.25">
      <c r="A4652" s="23">
        <v>4651</v>
      </c>
      <c r="B4652" s="5" t="s">
        <v>25</v>
      </c>
      <c r="C4652" s="3" t="s">
        <v>50</v>
      </c>
      <c r="D4652" s="3" t="s">
        <v>50</v>
      </c>
      <c r="E4652" s="3" t="s">
        <v>47</v>
      </c>
      <c r="F4652" s="3" t="s">
        <v>21</v>
      </c>
      <c r="G4652" s="3">
        <v>49</v>
      </c>
      <c r="H4652" s="3" t="s">
        <v>17</v>
      </c>
      <c r="I4652" s="3" t="s">
        <v>36</v>
      </c>
      <c r="J4652" s="3">
        <v>505</v>
      </c>
      <c r="K4652" s="3">
        <v>60</v>
      </c>
      <c r="L4652" s="3">
        <v>0</v>
      </c>
      <c r="M4652" s="4">
        <f>PI()*(K4652/2)^2/1000+PI()*(L4652/2)^2/1000</f>
        <v>2.8274333882308138</v>
      </c>
      <c r="N4652" s="33">
        <v>0</v>
      </c>
      <c r="O4652" s="3">
        <v>8</v>
      </c>
      <c r="P4652" s="3">
        <v>2.153</v>
      </c>
      <c r="Q4652" s="3">
        <v>0.96499999999999997</v>
      </c>
      <c r="R4652" s="3">
        <v>0.86599999999999999</v>
      </c>
      <c r="S4652" s="6">
        <v>0</v>
      </c>
      <c r="T4652" s="6">
        <f>R4652-S4652</f>
        <v>0.86599999999999999</v>
      </c>
      <c r="U4652" s="3">
        <v>1.786</v>
      </c>
      <c r="V4652" s="6">
        <f>U4652-S4652</f>
        <v>1.786</v>
      </c>
      <c r="W4652" s="6">
        <f>100 - (1 - (((U4652-T4652)/U4652)+(S4652/T4652)))*100</f>
        <v>51.51175811870101</v>
      </c>
      <c r="X4652" s="23">
        <v>1.8169999999999999</v>
      </c>
      <c r="Y4652" s="13">
        <f>(X4652-U4652)/U4652*100</f>
        <v>1.7357222844344857</v>
      </c>
      <c r="Z4652" s="14" t="str">
        <f>IF(W4652&gt;10,"NA",Y4652)</f>
        <v>NA</v>
      </c>
    </row>
    <row r="4653" spans="1:26" ht="19" x14ac:dyDescent="0.25">
      <c r="A4653" s="23">
        <v>4652</v>
      </c>
      <c r="B4653" s="5" t="s">
        <v>25</v>
      </c>
      <c r="C4653" s="3" t="s">
        <v>50</v>
      </c>
      <c r="D4653" s="3" t="s">
        <v>50</v>
      </c>
      <c r="E4653" s="3" t="s">
        <v>47</v>
      </c>
      <c r="F4653" s="3" t="s">
        <v>21</v>
      </c>
      <c r="G4653" s="3">
        <v>49</v>
      </c>
      <c r="H4653" s="3" t="s">
        <v>17</v>
      </c>
      <c r="I4653" s="3" t="s">
        <v>36</v>
      </c>
      <c r="J4653" s="3">
        <v>505</v>
      </c>
      <c r="K4653" s="3">
        <v>60</v>
      </c>
      <c r="L4653" s="3">
        <v>0</v>
      </c>
      <c r="M4653" s="4">
        <f>PI()*(K4653/2)^2/1000+PI()*(L4653/2)^2/1000</f>
        <v>2.8274333882308138</v>
      </c>
      <c r="N4653" s="33">
        <v>0</v>
      </c>
      <c r="O4653" s="3">
        <v>9</v>
      </c>
      <c r="P4653" s="3">
        <v>3.3570000000000002</v>
      </c>
      <c r="Q4653" s="3">
        <v>5.0640000000000001</v>
      </c>
      <c r="R4653" s="3">
        <v>4.9119999999999999</v>
      </c>
      <c r="S4653" s="6">
        <v>0</v>
      </c>
      <c r="T4653" s="6">
        <f>R4653-S4653</f>
        <v>4.9119999999999999</v>
      </c>
      <c r="U4653" s="3">
        <v>5.3310000000000004</v>
      </c>
      <c r="V4653" s="6">
        <f>U4653-S4653</f>
        <v>5.3310000000000004</v>
      </c>
      <c r="W4653" s="6">
        <f>100 - (1 - (((U4653-T4653)/U4653)+(S4653/T4653)))*100</f>
        <v>7.8596886137685402</v>
      </c>
      <c r="X4653" s="23">
        <v>6.0350000000000001</v>
      </c>
      <c r="Y4653" s="13">
        <f>(X4653-U4653)/U4653*100</f>
        <v>13.205777527668349</v>
      </c>
      <c r="Z4653" s="14">
        <f>IF(W4653&gt;10,"NA",Y4653)</f>
        <v>13.205777527668349</v>
      </c>
    </row>
    <row r="4654" spans="1:26" ht="19" x14ac:dyDescent="0.25">
      <c r="A4654" s="23">
        <v>4653</v>
      </c>
      <c r="B4654" s="5" t="s">
        <v>0</v>
      </c>
      <c r="C4654" s="3" t="s">
        <v>51</v>
      </c>
      <c r="D4654" s="3" t="s">
        <v>51</v>
      </c>
      <c r="E4654" s="3" t="s">
        <v>47</v>
      </c>
      <c r="F4654" s="3" t="s">
        <v>21</v>
      </c>
      <c r="G4654" s="3">
        <v>50</v>
      </c>
      <c r="H4654" s="3" t="s">
        <v>9</v>
      </c>
      <c r="I4654" s="3" t="s">
        <v>13</v>
      </c>
      <c r="J4654" s="3">
        <v>308</v>
      </c>
      <c r="K4654" s="3">
        <v>150</v>
      </c>
      <c r="L4654" s="3">
        <v>0</v>
      </c>
      <c r="M4654" s="4">
        <f>PI()*(K4654/2)^2/1000+PI()*(L4654/2)^2/1000</f>
        <v>17.671458676442587</v>
      </c>
      <c r="N4654" s="33">
        <v>0</v>
      </c>
      <c r="O4654" s="3">
        <v>1</v>
      </c>
      <c r="P4654" s="6">
        <v>5.39</v>
      </c>
      <c r="Q4654" s="6">
        <v>18.579999999999998</v>
      </c>
      <c r="R4654" s="6">
        <v>18.579999999999998</v>
      </c>
      <c r="S4654" s="6">
        <v>0</v>
      </c>
      <c r="T4654" s="6">
        <f>R4654-S4654</f>
        <v>18.579999999999998</v>
      </c>
      <c r="U4654" s="6">
        <v>18.579999999999998</v>
      </c>
      <c r="V4654" s="6">
        <f>U4654-S4654</f>
        <v>18.579999999999998</v>
      </c>
      <c r="W4654" s="6">
        <f>100 - (1 - (((U4654-T4654)/U4654)+(S4654/T4654)))*100</f>
        <v>0</v>
      </c>
      <c r="X4654" s="13">
        <v>19.315999999999999</v>
      </c>
      <c r="Y4654" s="13">
        <f>(X4654-U4654)/U4654*100</f>
        <v>3.9612486544671728</v>
      </c>
      <c r="Z4654" s="14">
        <f>IF(W4654&gt;10,"NA",Y4654)</f>
        <v>3.9612486544671728</v>
      </c>
    </row>
    <row r="4655" spans="1:26" ht="19" x14ac:dyDescent="0.25">
      <c r="A4655" s="23">
        <v>4654</v>
      </c>
      <c r="B4655" s="5" t="s">
        <v>0</v>
      </c>
      <c r="C4655" s="3" t="s">
        <v>51</v>
      </c>
      <c r="D4655" s="3" t="s">
        <v>51</v>
      </c>
      <c r="E4655" s="3" t="s">
        <v>47</v>
      </c>
      <c r="F4655" s="3" t="s">
        <v>21</v>
      </c>
      <c r="G4655" s="3">
        <v>50</v>
      </c>
      <c r="H4655" s="3" t="s">
        <v>9</v>
      </c>
      <c r="I4655" s="3" t="s">
        <v>13</v>
      </c>
      <c r="J4655" s="3">
        <v>308</v>
      </c>
      <c r="K4655" s="3">
        <v>150</v>
      </c>
      <c r="L4655" s="3">
        <v>0</v>
      </c>
      <c r="M4655" s="4">
        <f>PI()*(K4655/2)^2/1000+PI()*(L4655/2)^2/1000</f>
        <v>17.671458676442587</v>
      </c>
      <c r="N4655" s="33">
        <v>0</v>
      </c>
      <c r="O4655" s="3">
        <v>2</v>
      </c>
      <c r="P4655" s="6">
        <v>3.9950000000000001</v>
      </c>
      <c r="Q4655" s="6">
        <v>10.359</v>
      </c>
      <c r="R4655" s="6">
        <v>10.298</v>
      </c>
      <c r="S4655" s="6">
        <v>0.16800000000000001</v>
      </c>
      <c r="T4655" s="6">
        <f>R4655-S4655</f>
        <v>10.130000000000001</v>
      </c>
      <c r="U4655" s="6">
        <v>11.118</v>
      </c>
      <c r="V4655" s="6">
        <f>U4655-S4655</f>
        <v>10.950000000000001</v>
      </c>
      <c r="W4655" s="6">
        <f>100 - (1 - (((U4655-T4655)/U4655)+(S4655/T4655)))*100</f>
        <v>10.544930652373608</v>
      </c>
      <c r="X4655" s="13">
        <v>11.632</v>
      </c>
      <c r="Y4655" s="13">
        <f>(X4655-U4655)/U4655*100</f>
        <v>4.6231336571325716</v>
      </c>
      <c r="Z4655" s="14" t="str">
        <f>IF(W4655&gt;10,"NA",Y4655)</f>
        <v>NA</v>
      </c>
    </row>
    <row r="4656" spans="1:26" ht="19" x14ac:dyDescent="0.25">
      <c r="A4656" s="23">
        <v>4655</v>
      </c>
      <c r="B4656" s="5" t="s">
        <v>0</v>
      </c>
      <c r="C4656" s="3" t="s">
        <v>51</v>
      </c>
      <c r="D4656" s="3" t="s">
        <v>51</v>
      </c>
      <c r="E4656" s="3" t="s">
        <v>47</v>
      </c>
      <c r="F4656" s="3" t="s">
        <v>21</v>
      </c>
      <c r="G4656" s="3">
        <v>50</v>
      </c>
      <c r="H4656" s="3" t="s">
        <v>9</v>
      </c>
      <c r="I4656" s="3" t="s">
        <v>13</v>
      </c>
      <c r="J4656" s="3">
        <v>308</v>
      </c>
      <c r="K4656" s="3">
        <v>150</v>
      </c>
      <c r="L4656" s="3">
        <v>0</v>
      </c>
      <c r="M4656" s="4">
        <f>PI()*(K4656/2)^2/1000+PI()*(L4656/2)^2/1000</f>
        <v>17.671458676442587</v>
      </c>
      <c r="N4656" s="33">
        <v>0</v>
      </c>
      <c r="O4656" s="3">
        <v>3</v>
      </c>
      <c r="P4656" s="6">
        <v>4.7880000000000003</v>
      </c>
      <c r="Q4656" s="6">
        <v>13.254</v>
      </c>
      <c r="R4656" s="6">
        <v>13.209</v>
      </c>
      <c r="S4656" s="6">
        <v>0</v>
      </c>
      <c r="T4656" s="6">
        <f>R4656-S4656</f>
        <v>13.209</v>
      </c>
      <c r="U4656" s="6">
        <v>13.311999999999999</v>
      </c>
      <c r="V4656" s="6">
        <f>U4656-S4656</f>
        <v>13.311999999999999</v>
      </c>
      <c r="W4656" s="6">
        <f>100 - (1 - (((U4656-T4656)/U4656)+(S4656/T4656)))*100</f>
        <v>0.7737379807692264</v>
      </c>
      <c r="X4656" s="13">
        <v>13.932</v>
      </c>
      <c r="Y4656" s="13">
        <f>(X4656-U4656)/U4656*100</f>
        <v>4.6574519230769305</v>
      </c>
      <c r="Z4656" s="14">
        <f>IF(W4656&gt;10,"NA",Y4656)</f>
        <v>4.6574519230769305</v>
      </c>
    </row>
    <row r="4657" spans="1:26" ht="19" x14ac:dyDescent="0.25">
      <c r="A4657" s="23">
        <v>4656</v>
      </c>
      <c r="B4657" s="5" t="s">
        <v>0</v>
      </c>
      <c r="C4657" s="3" t="s">
        <v>51</v>
      </c>
      <c r="D4657" s="3" t="s">
        <v>51</v>
      </c>
      <c r="E4657" s="3" t="s">
        <v>47</v>
      </c>
      <c r="F4657" s="3" t="s">
        <v>21</v>
      </c>
      <c r="G4657" s="3">
        <v>50</v>
      </c>
      <c r="H4657" s="3" t="s">
        <v>9</v>
      </c>
      <c r="I4657" s="3" t="s">
        <v>13</v>
      </c>
      <c r="J4657" s="3">
        <v>308</v>
      </c>
      <c r="K4657" s="3">
        <v>150</v>
      </c>
      <c r="L4657" s="3">
        <v>0</v>
      </c>
      <c r="M4657" s="4">
        <f>PI()*(K4657/2)^2/1000+PI()*(L4657/2)^2/1000</f>
        <v>17.671458676442587</v>
      </c>
      <c r="N4657" s="33">
        <v>0</v>
      </c>
      <c r="O4657" s="3">
        <v>4</v>
      </c>
      <c r="P4657" s="6">
        <v>4.8010000000000002</v>
      </c>
      <c r="Q4657" s="6">
        <v>14.348000000000001</v>
      </c>
      <c r="R4657" s="6">
        <v>14.348000000000001</v>
      </c>
      <c r="S4657" s="6">
        <v>0</v>
      </c>
      <c r="T4657" s="6">
        <f>R4657-S4657</f>
        <v>14.348000000000001</v>
      </c>
      <c r="U4657" s="6">
        <v>14.348000000000001</v>
      </c>
      <c r="V4657" s="6">
        <f>U4657-S4657</f>
        <v>14.348000000000001</v>
      </c>
      <c r="W4657" s="6">
        <f>100 - (1 - (((U4657-T4657)/U4657)+(S4657/T4657)))*100</f>
        <v>0</v>
      </c>
      <c r="X4657" s="13">
        <v>14.989000000000001</v>
      </c>
      <c r="Y4657" s="13">
        <f>(X4657-U4657)/U4657*100</f>
        <v>4.4675216057987175</v>
      </c>
      <c r="Z4657" s="14">
        <f>IF(W4657&gt;10,"NA",Y4657)</f>
        <v>4.4675216057987175</v>
      </c>
    </row>
    <row r="4658" spans="1:26" ht="19" x14ac:dyDescent="0.25">
      <c r="A4658" s="23">
        <v>4657</v>
      </c>
      <c r="B4658" s="5" t="s">
        <v>0</v>
      </c>
      <c r="C4658" s="3" t="s">
        <v>51</v>
      </c>
      <c r="D4658" s="3" t="s">
        <v>51</v>
      </c>
      <c r="E4658" s="3" t="s">
        <v>47</v>
      </c>
      <c r="F4658" s="3" t="s">
        <v>21</v>
      </c>
      <c r="G4658" s="3">
        <v>50</v>
      </c>
      <c r="H4658" s="3" t="s">
        <v>17</v>
      </c>
      <c r="I4658" s="3" t="s">
        <v>13</v>
      </c>
      <c r="J4658" s="3">
        <v>308</v>
      </c>
      <c r="K4658" s="3">
        <v>150</v>
      </c>
      <c r="L4658" s="3">
        <v>0</v>
      </c>
      <c r="M4658" s="4">
        <f>PI()*(K4658/2)^2/1000+PI()*(L4658/2)^2/1000</f>
        <v>17.671458676442587</v>
      </c>
      <c r="N4658" s="33">
        <v>0</v>
      </c>
      <c r="O4658" s="3">
        <v>1</v>
      </c>
      <c r="P4658" s="3">
        <v>4.6980000000000004</v>
      </c>
      <c r="Q4658" s="3">
        <v>9.3510000000000009</v>
      </c>
      <c r="R4658" s="3">
        <v>9.3510000000000009</v>
      </c>
      <c r="S4658" s="6">
        <v>0</v>
      </c>
      <c r="T4658" s="6">
        <f>R4658-S4658</f>
        <v>9.3510000000000009</v>
      </c>
      <c r="U4658" s="3">
        <v>9.3510000000000009</v>
      </c>
      <c r="V4658" s="6">
        <f>U4658-S4658</f>
        <v>9.3510000000000009</v>
      </c>
      <c r="W4658" s="6">
        <f>100 - (1 - (((U4658-T4658)/U4658)+(S4658/T4658)))*100</f>
        <v>0</v>
      </c>
      <c r="X4658" s="23">
        <v>9.3670000000000009</v>
      </c>
      <c r="Y4658" s="13">
        <f>(X4658-U4658)/U4658*100</f>
        <v>0.17110469468506057</v>
      </c>
      <c r="Z4658" s="14">
        <f>IF(W4658&gt;10,"NA",Y4658)</f>
        <v>0.17110469468506057</v>
      </c>
    </row>
    <row r="4659" spans="1:26" ht="19" x14ac:dyDescent="0.25">
      <c r="A4659" s="23">
        <v>4658</v>
      </c>
      <c r="B4659" s="5" t="s">
        <v>0</v>
      </c>
      <c r="C4659" s="3" t="s">
        <v>51</v>
      </c>
      <c r="D4659" s="3" t="s">
        <v>51</v>
      </c>
      <c r="E4659" s="3" t="s">
        <v>47</v>
      </c>
      <c r="F4659" s="3" t="s">
        <v>21</v>
      </c>
      <c r="G4659" s="3">
        <v>50</v>
      </c>
      <c r="H4659" s="3" t="s">
        <v>17</v>
      </c>
      <c r="I4659" s="3" t="s">
        <v>13</v>
      </c>
      <c r="J4659" s="3">
        <v>308</v>
      </c>
      <c r="K4659" s="3">
        <v>150</v>
      </c>
      <c r="L4659" s="3">
        <v>0</v>
      </c>
      <c r="M4659" s="4">
        <f>PI()*(K4659/2)^2/1000+PI()*(L4659/2)^2/1000</f>
        <v>17.671458676442587</v>
      </c>
      <c r="N4659" s="33">
        <v>0</v>
      </c>
      <c r="O4659" s="3">
        <v>2</v>
      </c>
      <c r="P4659" s="3">
        <v>3.7519999999999998</v>
      </c>
      <c r="Q4659" s="3">
        <v>5.5819999999999999</v>
      </c>
      <c r="R4659" s="3">
        <v>5.4969999999999999</v>
      </c>
      <c r="S4659" s="6">
        <v>0</v>
      </c>
      <c r="T4659" s="6">
        <f>R4659-S4659</f>
        <v>5.4969999999999999</v>
      </c>
      <c r="U4659" s="3">
        <v>5.4969999999999999</v>
      </c>
      <c r="V4659" s="6">
        <f>U4659-S4659</f>
        <v>5.4969999999999999</v>
      </c>
      <c r="W4659" s="6">
        <f>100 - (1 - (((U4659-T4659)/U4659)+(S4659/T4659)))*100</f>
        <v>0</v>
      </c>
      <c r="X4659" s="23">
        <v>5.5019999999999998</v>
      </c>
      <c r="Y4659" s="13">
        <f>(X4659-U4659)/U4659*100</f>
        <v>9.0958704748042449E-2</v>
      </c>
      <c r="Z4659" s="14">
        <f>IF(W4659&gt;10,"NA",Y4659)</f>
        <v>9.0958704748042449E-2</v>
      </c>
    </row>
    <row r="4660" spans="1:26" ht="19" x14ac:dyDescent="0.25">
      <c r="A4660" s="23">
        <v>4659</v>
      </c>
      <c r="B4660" s="5" t="s">
        <v>0</v>
      </c>
      <c r="C4660" s="3" t="s">
        <v>51</v>
      </c>
      <c r="D4660" s="3" t="s">
        <v>51</v>
      </c>
      <c r="E4660" s="3" t="s">
        <v>47</v>
      </c>
      <c r="F4660" s="3" t="s">
        <v>21</v>
      </c>
      <c r="G4660" s="3">
        <v>50</v>
      </c>
      <c r="H4660" s="3" t="s">
        <v>17</v>
      </c>
      <c r="I4660" s="3" t="s">
        <v>13</v>
      </c>
      <c r="J4660" s="3">
        <v>308</v>
      </c>
      <c r="K4660" s="3">
        <v>150</v>
      </c>
      <c r="L4660" s="3">
        <v>0</v>
      </c>
      <c r="M4660" s="4">
        <f>PI()*(K4660/2)^2/1000+PI()*(L4660/2)^2/1000</f>
        <v>17.671458676442587</v>
      </c>
      <c r="N4660" s="33">
        <v>0</v>
      </c>
      <c r="O4660" s="3">
        <v>3</v>
      </c>
      <c r="P4660" s="3">
        <v>5.3680000000000003</v>
      </c>
      <c r="Q4660" s="3">
        <v>13.753</v>
      </c>
      <c r="R4660" s="3">
        <v>13.664999999999999</v>
      </c>
      <c r="S4660" s="6">
        <v>0.23300000000000001</v>
      </c>
      <c r="T4660" s="6">
        <f>R4660-S4660</f>
        <v>13.431999999999999</v>
      </c>
      <c r="U4660" s="3">
        <v>13.887</v>
      </c>
      <c r="V4660" s="6">
        <f>U4660-S4660</f>
        <v>13.654</v>
      </c>
      <c r="W4660" s="6">
        <f>100 - (1 - (((U4660-T4660)/U4660)+(S4660/T4660)))*100</f>
        <v>5.011109086773871</v>
      </c>
      <c r="X4660" s="23">
        <v>13.891999999999999</v>
      </c>
      <c r="Y4660" s="13">
        <f>(X4660-U4660)/U4660*100</f>
        <v>3.6004896665939402E-2</v>
      </c>
      <c r="Z4660" s="14">
        <f>IF(W4660&gt;10,"NA",Y4660)</f>
        <v>3.6004896665939402E-2</v>
      </c>
    </row>
    <row r="4661" spans="1:26" ht="19" x14ac:dyDescent="0.25">
      <c r="A4661" s="23">
        <v>4660</v>
      </c>
      <c r="B4661" s="5" t="s">
        <v>0</v>
      </c>
      <c r="C4661" s="3" t="s">
        <v>51</v>
      </c>
      <c r="D4661" s="3" t="s">
        <v>51</v>
      </c>
      <c r="E4661" s="3" t="s">
        <v>47</v>
      </c>
      <c r="F4661" s="3" t="s">
        <v>21</v>
      </c>
      <c r="G4661" s="3">
        <v>50</v>
      </c>
      <c r="H4661" s="3" t="s">
        <v>17</v>
      </c>
      <c r="I4661" s="3" t="s">
        <v>13</v>
      </c>
      <c r="J4661" s="3">
        <v>308</v>
      </c>
      <c r="K4661" s="3">
        <v>150</v>
      </c>
      <c r="L4661" s="3">
        <v>0</v>
      </c>
      <c r="M4661" s="4">
        <f>PI()*(K4661/2)^2/1000+PI()*(L4661/2)^2/1000</f>
        <v>17.671458676442587</v>
      </c>
      <c r="N4661" s="33">
        <v>0</v>
      </c>
      <c r="O4661" s="3">
        <v>4</v>
      </c>
      <c r="P4661" s="3">
        <v>5.399</v>
      </c>
      <c r="Q4661" s="3">
        <v>11.148</v>
      </c>
      <c r="R4661" s="3">
        <v>10.994999999999999</v>
      </c>
      <c r="S4661" s="6">
        <v>0</v>
      </c>
      <c r="T4661" s="6">
        <f>R4661-S4661</f>
        <v>10.994999999999999</v>
      </c>
      <c r="U4661" s="3">
        <v>11.04</v>
      </c>
      <c r="V4661" s="6">
        <f>U4661-S4661</f>
        <v>11.04</v>
      </c>
      <c r="W4661" s="6">
        <f>100 - (1 - (((U4661-T4661)/U4661)+(S4661/T4661)))*100</f>
        <v>0.40760869565217206</v>
      </c>
      <c r="X4661" s="23">
        <v>11.04</v>
      </c>
      <c r="Y4661" s="13">
        <f>(X4661-U4661)/U4661*100</f>
        <v>0</v>
      </c>
      <c r="Z4661" s="14">
        <f>IF(W4661&gt;10,"NA",Y4661)</f>
        <v>0</v>
      </c>
    </row>
    <row r="4662" spans="1:26" ht="19" x14ac:dyDescent="0.25">
      <c r="A4662" s="23">
        <v>4661</v>
      </c>
      <c r="B4662" s="5" t="s">
        <v>0</v>
      </c>
      <c r="C4662" s="3" t="s">
        <v>51</v>
      </c>
      <c r="D4662" s="3" t="s">
        <v>51</v>
      </c>
      <c r="E4662" s="3" t="s">
        <v>47</v>
      </c>
      <c r="F4662" s="3" t="s">
        <v>21</v>
      </c>
      <c r="G4662" s="3">
        <v>50</v>
      </c>
      <c r="H4662" s="3" t="s">
        <v>17</v>
      </c>
      <c r="I4662" s="3" t="s">
        <v>13</v>
      </c>
      <c r="J4662" s="3">
        <v>308</v>
      </c>
      <c r="K4662" s="3">
        <v>150</v>
      </c>
      <c r="L4662" s="3">
        <v>0</v>
      </c>
      <c r="M4662" s="4">
        <f>PI()*(K4662/2)^2/1000+PI()*(L4662/2)^2/1000</f>
        <v>17.671458676442587</v>
      </c>
      <c r="N4662" s="33">
        <v>0</v>
      </c>
      <c r="O4662" s="3">
        <v>5</v>
      </c>
      <c r="P4662" s="3">
        <v>5.173</v>
      </c>
      <c r="Q4662" s="3">
        <v>10.954000000000001</v>
      </c>
      <c r="R4662" s="3">
        <v>10.897</v>
      </c>
      <c r="S4662" s="6">
        <v>0</v>
      </c>
      <c r="T4662" s="6">
        <f>R4662-S4662</f>
        <v>10.897</v>
      </c>
      <c r="U4662" s="3">
        <v>11.013</v>
      </c>
      <c r="V4662" s="6">
        <f>U4662-S4662</f>
        <v>11.013</v>
      </c>
      <c r="W4662" s="6">
        <f>100 - (1 - (((U4662-T4662)/U4662)+(S4662/T4662)))*100</f>
        <v>1.0533006446926407</v>
      </c>
      <c r="X4662" s="23">
        <v>11.013</v>
      </c>
      <c r="Y4662" s="13">
        <f>(X4662-U4662)/U4662*100</f>
        <v>0</v>
      </c>
      <c r="Z4662" s="14">
        <f>IF(W4662&gt;10,"NA",Y4662)</f>
        <v>0</v>
      </c>
    </row>
    <row r="4663" spans="1:26" ht="19" x14ac:dyDescent="0.25">
      <c r="A4663" s="23">
        <v>4662</v>
      </c>
      <c r="B4663" s="5" t="s">
        <v>0</v>
      </c>
      <c r="C4663" s="3" t="s">
        <v>51</v>
      </c>
      <c r="D4663" s="3" t="s">
        <v>51</v>
      </c>
      <c r="E4663" s="3" t="s">
        <v>47</v>
      </c>
      <c r="F4663" s="3" t="s">
        <v>21</v>
      </c>
      <c r="G4663" s="3">
        <v>50</v>
      </c>
      <c r="H4663" s="3" t="s">
        <v>17</v>
      </c>
      <c r="I4663" s="3" t="s">
        <v>13</v>
      </c>
      <c r="J4663" s="3">
        <v>308</v>
      </c>
      <c r="K4663" s="3">
        <v>150</v>
      </c>
      <c r="L4663" s="3">
        <v>0</v>
      </c>
      <c r="M4663" s="4">
        <f>PI()*(K4663/2)^2/1000+PI()*(L4663/2)^2/1000</f>
        <v>17.671458676442587</v>
      </c>
      <c r="N4663" s="33">
        <v>0</v>
      </c>
      <c r="O4663" s="3">
        <v>6</v>
      </c>
      <c r="P4663" s="3">
        <v>4.5030000000000001</v>
      </c>
      <c r="Q4663" s="3">
        <v>12.523</v>
      </c>
      <c r="R4663" s="3">
        <v>12.523</v>
      </c>
      <c r="S4663" s="6">
        <v>0</v>
      </c>
      <c r="T4663" s="6">
        <f>R4663-S4663</f>
        <v>12.523</v>
      </c>
      <c r="U4663" s="3">
        <v>12.523</v>
      </c>
      <c r="V4663" s="6">
        <f>U4663-S4663</f>
        <v>12.523</v>
      </c>
      <c r="W4663" s="6">
        <f>100 - (1 - (((U4663-T4663)/U4663)+(S4663/T4663)))*100</f>
        <v>0</v>
      </c>
      <c r="X4663" s="23">
        <v>12.523</v>
      </c>
      <c r="Y4663" s="13">
        <f>(X4663-U4663)/U4663*100</f>
        <v>0</v>
      </c>
      <c r="Z4663" s="14">
        <f>IF(W4663&gt;10,"NA",Y4663)</f>
        <v>0</v>
      </c>
    </row>
    <row r="4664" spans="1:26" ht="19" x14ac:dyDescent="0.25">
      <c r="A4664" s="23">
        <v>4663</v>
      </c>
      <c r="B4664" s="5" t="s">
        <v>0</v>
      </c>
      <c r="C4664" s="3" t="s">
        <v>51</v>
      </c>
      <c r="D4664" s="3" t="s">
        <v>51</v>
      </c>
      <c r="E4664" s="3" t="s">
        <v>47</v>
      </c>
      <c r="F4664" s="3" t="s">
        <v>21</v>
      </c>
      <c r="G4664" s="3">
        <v>50</v>
      </c>
      <c r="H4664" s="3" t="s">
        <v>17</v>
      </c>
      <c r="I4664" s="3" t="s">
        <v>13</v>
      </c>
      <c r="J4664" s="3">
        <v>308</v>
      </c>
      <c r="K4664" s="3">
        <v>150</v>
      </c>
      <c r="L4664" s="3">
        <v>0</v>
      </c>
      <c r="M4664" s="4">
        <f>PI()*(K4664/2)^2/1000+PI()*(L4664/2)^2/1000</f>
        <v>17.671458676442587</v>
      </c>
      <c r="N4664" s="33">
        <v>0</v>
      </c>
      <c r="O4664" s="3">
        <v>7</v>
      </c>
      <c r="P4664" s="3">
        <v>5.03</v>
      </c>
      <c r="Q4664" s="3">
        <v>10.092000000000001</v>
      </c>
      <c r="R4664" s="3">
        <v>9.9689999999999994</v>
      </c>
      <c r="S4664" s="6">
        <v>1.5533333333333401E-2</v>
      </c>
      <c r="T4664" s="6">
        <f>R4664-S4664</f>
        <v>9.9534666666666656</v>
      </c>
      <c r="U4664" s="3">
        <v>9.9860000000000007</v>
      </c>
      <c r="V4664" s="6">
        <f>U4664-S4664</f>
        <v>9.9704666666666668</v>
      </c>
      <c r="W4664" s="6">
        <f>100 - (1 - (((U4664-T4664)/U4664)+(S4664/T4664)))*100</f>
        <v>0.48184896889520701</v>
      </c>
      <c r="X4664" s="23">
        <v>9.9969999999999999</v>
      </c>
      <c r="Y4664" s="13">
        <f>(X4664-U4664)/U4664*100</f>
        <v>0.11015421590225548</v>
      </c>
      <c r="Z4664" s="14">
        <f>IF(W4664&gt;10,"NA",Y4664)</f>
        <v>0.11015421590225548</v>
      </c>
    </row>
    <row r="4665" spans="1:26" ht="19" x14ac:dyDescent="0.25">
      <c r="A4665" s="23">
        <v>4664</v>
      </c>
      <c r="B4665" s="5" t="s">
        <v>0</v>
      </c>
      <c r="C4665" s="3" t="s">
        <v>51</v>
      </c>
      <c r="D4665" s="3" t="s">
        <v>51</v>
      </c>
      <c r="E4665" s="3" t="s">
        <v>47</v>
      </c>
      <c r="F4665" s="3" t="s">
        <v>21</v>
      </c>
      <c r="G4665" s="3">
        <v>50</v>
      </c>
      <c r="H4665" s="3" t="s">
        <v>17</v>
      </c>
      <c r="I4665" s="3" t="s">
        <v>13</v>
      </c>
      <c r="J4665" s="3">
        <v>308</v>
      </c>
      <c r="K4665" s="3">
        <v>150</v>
      </c>
      <c r="L4665" s="3">
        <v>0</v>
      </c>
      <c r="M4665" s="4">
        <f>PI()*(K4665/2)^2/1000+PI()*(L4665/2)^2/1000</f>
        <v>17.671458676442587</v>
      </c>
      <c r="N4665" s="33">
        <v>0</v>
      </c>
      <c r="O4665" s="3">
        <v>8</v>
      </c>
      <c r="P4665" s="3">
        <v>3.9060000000000001</v>
      </c>
      <c r="Q4665" s="3">
        <v>9.0419999999999998</v>
      </c>
      <c r="R4665" s="3">
        <v>8.9369999999999994</v>
      </c>
      <c r="S4665" s="6">
        <v>8.8761904761904802E-3</v>
      </c>
      <c r="T4665" s="6">
        <f>R4665-S4665</f>
        <v>8.9281238095238091</v>
      </c>
      <c r="U4665" s="3">
        <v>8.9369999999999994</v>
      </c>
      <c r="V4665" s="6">
        <f>U4665-S4665</f>
        <v>8.9281238095238091</v>
      </c>
      <c r="W4665" s="6">
        <f>100 - (1 - (((U4665-T4665)/U4665)+(S4665/T4665)))*100</f>
        <v>0.19873789315889212</v>
      </c>
      <c r="X4665" s="23">
        <v>8.9469999999999992</v>
      </c>
      <c r="Y4665" s="13">
        <f>(X4665-U4665)/U4665*100</f>
        <v>0.11189437171310046</v>
      </c>
      <c r="Z4665" s="14">
        <f>IF(W4665&gt;10,"NA",Y4665)</f>
        <v>0.11189437171310046</v>
      </c>
    </row>
    <row r="4666" spans="1:26" ht="19" x14ac:dyDescent="0.25">
      <c r="A4666" s="23">
        <v>4665</v>
      </c>
      <c r="B4666" s="5" t="s">
        <v>0</v>
      </c>
      <c r="C4666" s="3" t="s">
        <v>51</v>
      </c>
      <c r="D4666" s="3" t="s">
        <v>51</v>
      </c>
      <c r="E4666" s="3" t="s">
        <v>47</v>
      </c>
      <c r="F4666" s="3" t="s">
        <v>21</v>
      </c>
      <c r="G4666" s="3">
        <v>50</v>
      </c>
      <c r="H4666" s="3" t="s">
        <v>17</v>
      </c>
      <c r="I4666" s="3" t="s">
        <v>13</v>
      </c>
      <c r="J4666" s="3">
        <v>308</v>
      </c>
      <c r="K4666" s="3">
        <v>150</v>
      </c>
      <c r="L4666" s="3">
        <v>0</v>
      </c>
      <c r="M4666" s="4">
        <f>PI()*(K4666/2)^2/1000+PI()*(L4666/2)^2/1000</f>
        <v>17.671458676442587</v>
      </c>
      <c r="N4666" s="33">
        <v>0</v>
      </c>
      <c r="O4666" s="3">
        <v>9</v>
      </c>
      <c r="P4666" s="3">
        <v>5.444</v>
      </c>
      <c r="Q4666" s="3">
        <v>12.417</v>
      </c>
      <c r="R4666" s="3">
        <v>12.324999999999999</v>
      </c>
      <c r="S4666" s="6">
        <v>2.2190476190475901E-3</v>
      </c>
      <c r="T4666" s="6">
        <f>R4666-S4666</f>
        <v>12.322780952380951</v>
      </c>
      <c r="U4666" s="3">
        <v>12.435</v>
      </c>
      <c r="V4666" s="6">
        <f>U4666-S4666</f>
        <v>12.432780952380952</v>
      </c>
      <c r="W4666" s="6">
        <f>100 - (1 - (((U4666-T4666)/U4666)+(S4666/T4666)))*100</f>
        <v>0.92045278078877857</v>
      </c>
      <c r="X4666" s="23">
        <v>12.441000000000001</v>
      </c>
      <c r="Y4666" s="13">
        <f>(X4666-U4666)/U4666*100</f>
        <v>4.8250904704465032E-2</v>
      </c>
      <c r="Z4666" s="14">
        <f>IF(W4666&gt;10,"NA",Y4666)</f>
        <v>4.8250904704465032E-2</v>
      </c>
    </row>
    <row r="4667" spans="1:26" ht="19" x14ac:dyDescent="0.25">
      <c r="A4667" s="23">
        <v>4666</v>
      </c>
      <c r="B4667" s="5" t="s">
        <v>0</v>
      </c>
      <c r="C4667" s="3" t="s">
        <v>51</v>
      </c>
      <c r="D4667" s="3" t="s">
        <v>51</v>
      </c>
      <c r="E4667" s="3" t="s">
        <v>47</v>
      </c>
      <c r="F4667" s="3" t="s">
        <v>21</v>
      </c>
      <c r="G4667" s="3">
        <v>51</v>
      </c>
      <c r="H4667" s="3" t="s">
        <v>9</v>
      </c>
      <c r="I4667" s="3" t="s">
        <v>44</v>
      </c>
      <c r="J4667" s="3">
        <v>46</v>
      </c>
      <c r="K4667" s="3">
        <v>50</v>
      </c>
      <c r="L4667" s="3">
        <v>0</v>
      </c>
      <c r="M4667" s="4">
        <f>PI()*(K4667/2)^2/1000+PI()*(L4667/2)^2/1000</f>
        <v>1.9634954084936207</v>
      </c>
      <c r="N4667" s="33">
        <v>0</v>
      </c>
      <c r="O4667" s="3">
        <v>1</v>
      </c>
      <c r="P4667" s="6">
        <v>5.694</v>
      </c>
      <c r="Q4667" s="6">
        <v>18.106999999999999</v>
      </c>
      <c r="R4667" s="6">
        <v>18.018000000000001</v>
      </c>
      <c r="S4667" s="6">
        <v>0</v>
      </c>
      <c r="T4667" s="6">
        <f>R4667-S4667</f>
        <v>18.018000000000001</v>
      </c>
      <c r="U4667" s="6">
        <v>18.058</v>
      </c>
      <c r="V4667" s="6">
        <f>U4667-S4667</f>
        <v>18.058</v>
      </c>
      <c r="W4667" s="6">
        <f>100 - (1 - (((U4667-T4667)/U4667)+(S4667/T4667)))*100</f>
        <v>0.22150847269907104</v>
      </c>
      <c r="X4667" s="13">
        <v>18.97</v>
      </c>
      <c r="Y4667" s="13">
        <f>(X4667-U4667)/U4667*100</f>
        <v>5.0503931775390356</v>
      </c>
      <c r="Z4667" s="14">
        <f>IF(W4667&gt;10,"NA",Y4667)</f>
        <v>5.0503931775390356</v>
      </c>
    </row>
    <row r="4668" spans="1:26" ht="19" x14ac:dyDescent="0.25">
      <c r="A4668" s="23">
        <v>4667</v>
      </c>
      <c r="B4668" s="5" t="s">
        <v>0</v>
      </c>
      <c r="C4668" s="3" t="s">
        <v>51</v>
      </c>
      <c r="D4668" s="3" t="s">
        <v>51</v>
      </c>
      <c r="E4668" s="3" t="s">
        <v>47</v>
      </c>
      <c r="F4668" s="3" t="s">
        <v>21</v>
      </c>
      <c r="G4668" s="3">
        <v>51</v>
      </c>
      <c r="H4668" s="3" t="s">
        <v>9</v>
      </c>
      <c r="I4668" s="3" t="s">
        <v>44</v>
      </c>
      <c r="J4668" s="3">
        <v>46</v>
      </c>
      <c r="K4668" s="3">
        <v>50</v>
      </c>
      <c r="L4668" s="3">
        <v>0</v>
      </c>
      <c r="M4668" s="4">
        <f>PI()*(K4668/2)^2/1000+PI()*(L4668/2)^2/1000</f>
        <v>1.9634954084936207</v>
      </c>
      <c r="N4668" s="33">
        <v>0</v>
      </c>
      <c r="O4668" s="3">
        <v>2</v>
      </c>
      <c r="P4668" s="6">
        <v>5.8339999999999996</v>
      </c>
      <c r="Q4668" s="6">
        <v>18.53</v>
      </c>
      <c r="R4668" s="6">
        <v>18.471</v>
      </c>
      <c r="S4668" s="6">
        <v>0</v>
      </c>
      <c r="T4668" s="6">
        <f>R4668-S4668</f>
        <v>18.471</v>
      </c>
      <c r="U4668" s="6">
        <v>18.529</v>
      </c>
      <c r="V4668" s="6">
        <f>U4668-S4668</f>
        <v>18.529</v>
      </c>
      <c r="W4668" s="6">
        <f>100 - (1 - (((U4668-T4668)/U4668)+(S4668/T4668)))*100</f>
        <v>0.31302282907873291</v>
      </c>
      <c r="X4668" s="13">
        <v>19.402000000000001</v>
      </c>
      <c r="Y4668" s="13">
        <f>(X4668-U4668)/U4668*100</f>
        <v>4.7115332721679586</v>
      </c>
      <c r="Z4668" s="14">
        <f>IF(W4668&gt;10,"NA",Y4668)</f>
        <v>4.7115332721679586</v>
      </c>
    </row>
    <row r="4669" spans="1:26" ht="19" x14ac:dyDescent="0.25">
      <c r="A4669" s="23">
        <v>4668</v>
      </c>
      <c r="B4669" s="5" t="s">
        <v>0</v>
      </c>
      <c r="C4669" s="3" t="s">
        <v>51</v>
      </c>
      <c r="D4669" s="3" t="s">
        <v>51</v>
      </c>
      <c r="E4669" s="3" t="s">
        <v>47</v>
      </c>
      <c r="F4669" s="3" t="s">
        <v>21</v>
      </c>
      <c r="G4669" s="3">
        <v>51</v>
      </c>
      <c r="H4669" s="3" t="s">
        <v>9</v>
      </c>
      <c r="I4669" s="3" t="s">
        <v>44</v>
      </c>
      <c r="J4669" s="3">
        <v>46</v>
      </c>
      <c r="K4669" s="3">
        <v>50</v>
      </c>
      <c r="L4669" s="3">
        <v>0</v>
      </c>
      <c r="M4669" s="4">
        <f>PI()*(K4669/2)^2/1000+PI()*(L4669/2)^2/1000</f>
        <v>1.9634954084936207</v>
      </c>
      <c r="N4669" s="33">
        <v>0</v>
      </c>
      <c r="O4669" s="3">
        <v>3</v>
      </c>
      <c r="P4669" s="6">
        <v>5.78</v>
      </c>
      <c r="Q4669" s="6">
        <v>16.251000000000001</v>
      </c>
      <c r="R4669" s="6">
        <v>16.196999999999999</v>
      </c>
      <c r="S4669" s="6">
        <v>0</v>
      </c>
      <c r="T4669" s="6">
        <f>R4669-S4669</f>
        <v>16.196999999999999</v>
      </c>
      <c r="U4669" s="6">
        <v>16.196999999999999</v>
      </c>
      <c r="V4669" s="6">
        <f>U4669-S4669</f>
        <v>16.196999999999999</v>
      </c>
      <c r="W4669" s="6">
        <f>100 - (1 - (((U4669-T4669)/U4669)+(S4669/T4669)))*100</f>
        <v>0</v>
      </c>
      <c r="X4669" s="13">
        <v>17.178999999999998</v>
      </c>
      <c r="Y4669" s="13">
        <f>(X4669-U4669)/U4669*100</f>
        <v>6.0628511452738119</v>
      </c>
      <c r="Z4669" s="14">
        <f>IF(W4669&gt;10,"NA",Y4669)</f>
        <v>6.0628511452738119</v>
      </c>
    </row>
    <row r="4670" spans="1:26" ht="19" x14ac:dyDescent="0.25">
      <c r="A4670" s="23">
        <v>4669</v>
      </c>
      <c r="B4670" s="5" t="s">
        <v>0</v>
      </c>
      <c r="C4670" s="3" t="s">
        <v>51</v>
      </c>
      <c r="D4670" s="3" t="s">
        <v>51</v>
      </c>
      <c r="E4670" s="3" t="s">
        <v>47</v>
      </c>
      <c r="F4670" s="3" t="s">
        <v>21</v>
      </c>
      <c r="G4670" s="3">
        <v>51</v>
      </c>
      <c r="H4670" s="3" t="s">
        <v>9</v>
      </c>
      <c r="I4670" s="3" t="s">
        <v>44</v>
      </c>
      <c r="J4670" s="3">
        <v>46</v>
      </c>
      <c r="K4670" s="3">
        <v>50</v>
      </c>
      <c r="L4670" s="3">
        <v>0</v>
      </c>
      <c r="M4670" s="4">
        <f>PI()*(K4670/2)^2/1000+PI()*(L4670/2)^2/1000</f>
        <v>1.9634954084936207</v>
      </c>
      <c r="N4670" s="33">
        <v>0</v>
      </c>
      <c r="O4670" s="3">
        <v>4</v>
      </c>
      <c r="P4670" s="6">
        <v>5.742</v>
      </c>
      <c r="Q4670" s="6">
        <v>19.149000000000001</v>
      </c>
      <c r="R4670" s="6">
        <v>19.117000000000001</v>
      </c>
      <c r="S4670" s="6">
        <v>0</v>
      </c>
      <c r="T4670" s="6">
        <f>R4670-S4670</f>
        <v>19.117000000000001</v>
      </c>
      <c r="U4670" s="6">
        <v>19.158000000000001</v>
      </c>
      <c r="V4670" s="6">
        <f>U4670-S4670</f>
        <v>19.158000000000001</v>
      </c>
      <c r="W4670" s="6">
        <f>100 - (1 - (((U4670-T4670)/U4670)+(S4670/T4670)))*100</f>
        <v>0.21400981313290401</v>
      </c>
      <c r="X4670" s="13">
        <v>20.434999999999999</v>
      </c>
      <c r="Y4670" s="13">
        <f>(X4670-U4670)/U4670*100</f>
        <v>6.6656227163586879</v>
      </c>
      <c r="Z4670" s="14">
        <f>IF(W4670&gt;10,"NA",Y4670)</f>
        <v>6.6656227163586879</v>
      </c>
    </row>
    <row r="4671" spans="1:26" ht="19" x14ac:dyDescent="0.25">
      <c r="A4671" s="23">
        <v>4670</v>
      </c>
      <c r="B4671" s="5" t="s">
        <v>0</v>
      </c>
      <c r="C4671" s="3" t="s">
        <v>51</v>
      </c>
      <c r="D4671" s="3" t="s">
        <v>51</v>
      </c>
      <c r="E4671" s="3" t="s">
        <v>47</v>
      </c>
      <c r="F4671" s="3" t="s">
        <v>21</v>
      </c>
      <c r="G4671" s="3">
        <v>51</v>
      </c>
      <c r="H4671" s="3" t="s">
        <v>9</v>
      </c>
      <c r="I4671" s="3" t="s">
        <v>44</v>
      </c>
      <c r="J4671" s="3">
        <v>46</v>
      </c>
      <c r="K4671" s="3">
        <v>50</v>
      </c>
      <c r="L4671" s="3">
        <v>0</v>
      </c>
      <c r="M4671" s="4">
        <f>PI()*(K4671/2)^2/1000+PI()*(L4671/2)^2/1000</f>
        <v>1.9634954084936207</v>
      </c>
      <c r="N4671" s="33">
        <v>0</v>
      </c>
      <c r="O4671" s="3">
        <v>5</v>
      </c>
      <c r="P4671" s="6">
        <v>4.1660000000000004</v>
      </c>
      <c r="Q4671" s="6">
        <v>10.430999999999999</v>
      </c>
      <c r="R4671" s="6">
        <v>10.430999999999999</v>
      </c>
      <c r="S4671" s="6">
        <v>0</v>
      </c>
      <c r="T4671" s="6">
        <f>R4671-S4671</f>
        <v>10.430999999999999</v>
      </c>
      <c r="U4671" s="6">
        <v>10.430999999999999</v>
      </c>
      <c r="V4671" s="6">
        <f>U4671-S4671</f>
        <v>10.430999999999999</v>
      </c>
      <c r="W4671" s="6">
        <f>100 - (1 - (((U4671-T4671)/U4671)+(S4671/T4671)))*100</f>
        <v>0</v>
      </c>
      <c r="X4671" s="13">
        <v>11.37</v>
      </c>
      <c r="Y4671" s="13">
        <f>(X4671-U4671)/U4671*100</f>
        <v>9.0020132297958018</v>
      </c>
      <c r="Z4671" s="14">
        <f>IF(W4671&gt;10,"NA",Y4671)</f>
        <v>9.0020132297958018</v>
      </c>
    </row>
    <row r="4672" spans="1:26" ht="19" x14ac:dyDescent="0.25">
      <c r="A4672" s="23">
        <v>4671</v>
      </c>
      <c r="B4672" s="5" t="s">
        <v>0</v>
      </c>
      <c r="C4672" s="3" t="s">
        <v>51</v>
      </c>
      <c r="D4672" s="3" t="s">
        <v>51</v>
      </c>
      <c r="E4672" s="3" t="s">
        <v>47</v>
      </c>
      <c r="F4672" s="3" t="s">
        <v>21</v>
      </c>
      <c r="G4672" s="3">
        <v>51</v>
      </c>
      <c r="H4672" s="3" t="s">
        <v>9</v>
      </c>
      <c r="I4672" s="3" t="s">
        <v>44</v>
      </c>
      <c r="J4672" s="3">
        <v>46</v>
      </c>
      <c r="K4672" s="3">
        <v>50</v>
      </c>
      <c r="L4672" s="3">
        <v>0</v>
      </c>
      <c r="M4672" s="4">
        <f>PI()*(K4672/2)^2/1000+PI()*(L4672/2)^2/1000</f>
        <v>1.9634954084936207</v>
      </c>
      <c r="N4672" s="33">
        <v>0</v>
      </c>
      <c r="O4672" s="3">
        <v>6</v>
      </c>
      <c r="P4672" s="6">
        <v>1.9079999999999999</v>
      </c>
      <c r="Q4672" s="6">
        <v>2.4180000000000001</v>
      </c>
      <c r="R4672" s="6">
        <v>2.3769999999999998</v>
      </c>
      <c r="S4672" s="6">
        <v>0</v>
      </c>
      <c r="T4672" s="6">
        <f>R4672-S4672</f>
        <v>2.3769999999999998</v>
      </c>
      <c r="U4672" s="6">
        <v>2.3769999999999998</v>
      </c>
      <c r="V4672" s="6">
        <f>U4672-S4672</f>
        <v>2.3769999999999998</v>
      </c>
      <c r="W4672" s="6">
        <f>100 - (1 - (((U4672-T4672)/U4672)+(S4672/T4672)))*100</f>
        <v>0</v>
      </c>
      <c r="X4672" s="13">
        <v>2.5649999999999999</v>
      </c>
      <c r="Y4672" s="13">
        <f>(X4672-U4672)/U4672*100</f>
        <v>7.9091291543963047</v>
      </c>
      <c r="Z4672" s="14">
        <f>IF(W4672&gt;10,"NA",Y4672)</f>
        <v>7.9091291543963047</v>
      </c>
    </row>
    <row r="4673" spans="1:26" ht="19" x14ac:dyDescent="0.25">
      <c r="A4673" s="23">
        <v>4672</v>
      </c>
      <c r="B4673" s="5" t="s">
        <v>0</v>
      </c>
      <c r="C4673" s="3" t="s">
        <v>51</v>
      </c>
      <c r="D4673" s="3" t="s">
        <v>51</v>
      </c>
      <c r="E4673" s="3" t="s">
        <v>47</v>
      </c>
      <c r="F4673" s="3" t="s">
        <v>21</v>
      </c>
      <c r="G4673" s="3">
        <v>51</v>
      </c>
      <c r="H4673" s="3" t="s">
        <v>9</v>
      </c>
      <c r="I4673" s="3" t="s">
        <v>44</v>
      </c>
      <c r="J4673" s="3">
        <v>46</v>
      </c>
      <c r="K4673" s="3">
        <v>50</v>
      </c>
      <c r="L4673" s="3">
        <v>0</v>
      </c>
      <c r="M4673" s="4">
        <f>PI()*(K4673/2)^2/1000+PI()*(L4673/2)^2/1000</f>
        <v>1.9634954084936207</v>
      </c>
      <c r="N4673" s="33">
        <v>0</v>
      </c>
      <c r="O4673" s="3">
        <v>7</v>
      </c>
      <c r="P4673" s="6">
        <v>5.056</v>
      </c>
      <c r="Q4673" s="6">
        <v>12.856</v>
      </c>
      <c r="R4673" s="6">
        <v>12.734</v>
      </c>
      <c r="S4673" s="6">
        <v>0</v>
      </c>
      <c r="T4673" s="6">
        <f>R4673-S4673</f>
        <v>12.734</v>
      </c>
      <c r="U4673" s="6">
        <v>12.734</v>
      </c>
      <c r="V4673" s="6">
        <f>U4673-S4673</f>
        <v>12.734</v>
      </c>
      <c r="W4673" s="6">
        <f>100 - (1 - (((U4673-T4673)/U4673)+(S4673/T4673)))*100</f>
        <v>0</v>
      </c>
      <c r="X4673" s="13">
        <v>13.148999999999999</v>
      </c>
      <c r="Y4673" s="13">
        <f>(X4673-U4673)/U4673*100</f>
        <v>3.2589916758284843</v>
      </c>
      <c r="Z4673" s="14">
        <f>IF(W4673&gt;10,"NA",Y4673)</f>
        <v>3.2589916758284843</v>
      </c>
    </row>
    <row r="4674" spans="1:26" ht="19" x14ac:dyDescent="0.25">
      <c r="A4674" s="23">
        <v>4673</v>
      </c>
      <c r="B4674" s="5" t="s">
        <v>0</v>
      </c>
      <c r="C4674" s="3" t="s">
        <v>51</v>
      </c>
      <c r="D4674" s="3" t="s">
        <v>51</v>
      </c>
      <c r="E4674" s="3" t="s">
        <v>47</v>
      </c>
      <c r="F4674" s="3" t="s">
        <v>21</v>
      </c>
      <c r="G4674" s="3">
        <v>51</v>
      </c>
      <c r="H4674" s="3" t="s">
        <v>17</v>
      </c>
      <c r="I4674" s="3" t="s">
        <v>44</v>
      </c>
      <c r="J4674" s="3">
        <v>46</v>
      </c>
      <c r="K4674" s="3">
        <v>50</v>
      </c>
      <c r="L4674" s="3">
        <v>0</v>
      </c>
      <c r="M4674" s="4">
        <f>PI()*(K4674/2)^2/1000+PI()*(L4674/2)^2/1000</f>
        <v>1.9634954084936207</v>
      </c>
      <c r="N4674" s="33">
        <v>0</v>
      </c>
      <c r="O4674" s="3">
        <v>1</v>
      </c>
      <c r="P4674" s="6">
        <v>7.2640000000000002</v>
      </c>
      <c r="Q4674" s="6">
        <v>25.603000000000002</v>
      </c>
      <c r="R4674" s="6">
        <v>25.446000000000002</v>
      </c>
      <c r="S4674" s="6">
        <v>0</v>
      </c>
      <c r="T4674" s="6">
        <f>R4674-S4674</f>
        <v>25.446000000000002</v>
      </c>
      <c r="U4674" s="6">
        <v>25.477</v>
      </c>
      <c r="V4674" s="6">
        <f>U4674-S4674</f>
        <v>25.477</v>
      </c>
      <c r="W4674" s="6">
        <f>100 - (1 - (((U4674-T4674)/U4674)+(S4674/T4674)))*100</f>
        <v>0.12167837657493408</v>
      </c>
      <c r="X4674" s="13">
        <v>25.876999999999999</v>
      </c>
      <c r="Y4674" s="13">
        <f>(X4674-U4674)/U4674*100</f>
        <v>1.5700435687090262</v>
      </c>
      <c r="Z4674" s="14">
        <f>IF(W4674&gt;10,"NA",Y4674)</f>
        <v>1.5700435687090262</v>
      </c>
    </row>
    <row r="4675" spans="1:26" ht="19" x14ac:dyDescent="0.25">
      <c r="A4675" s="23">
        <v>4674</v>
      </c>
      <c r="B4675" s="5" t="s">
        <v>0</v>
      </c>
      <c r="C4675" s="3" t="s">
        <v>51</v>
      </c>
      <c r="D4675" s="3" t="s">
        <v>51</v>
      </c>
      <c r="E4675" s="3" t="s">
        <v>47</v>
      </c>
      <c r="F4675" s="3" t="s">
        <v>21</v>
      </c>
      <c r="G4675" s="3">
        <v>51</v>
      </c>
      <c r="H4675" s="3" t="s">
        <v>17</v>
      </c>
      <c r="I4675" s="3" t="s">
        <v>44</v>
      </c>
      <c r="J4675" s="3">
        <v>46</v>
      </c>
      <c r="K4675" s="3">
        <v>50</v>
      </c>
      <c r="L4675" s="3">
        <v>0</v>
      </c>
      <c r="M4675" s="4">
        <f>PI()*(K4675/2)^2/1000+PI()*(L4675/2)^2/1000</f>
        <v>1.9634954084936207</v>
      </c>
      <c r="N4675" s="33">
        <v>0</v>
      </c>
      <c r="O4675" s="3">
        <v>2</v>
      </c>
      <c r="P4675" s="6">
        <v>5.92</v>
      </c>
      <c r="Q4675" s="6">
        <v>15.888</v>
      </c>
      <c r="R4675" s="6">
        <v>15.78</v>
      </c>
      <c r="S4675" s="6">
        <v>0</v>
      </c>
      <c r="T4675" s="6">
        <f>R4675-S4675</f>
        <v>15.78</v>
      </c>
      <c r="U4675" s="6">
        <v>15.78</v>
      </c>
      <c r="V4675" s="6">
        <f>U4675-S4675</f>
        <v>15.78</v>
      </c>
      <c r="W4675" s="6">
        <f>100 - (1 - (((U4675-T4675)/U4675)+(S4675/T4675)))*100</f>
        <v>0</v>
      </c>
      <c r="X4675" s="13">
        <v>15.938000000000001</v>
      </c>
      <c r="Y4675" s="13">
        <f>(X4675-U4675)/U4675*100</f>
        <v>1.0012674271229485</v>
      </c>
      <c r="Z4675" s="14">
        <f>IF(W4675&gt;10,"NA",Y4675)</f>
        <v>1.0012674271229485</v>
      </c>
    </row>
    <row r="4676" spans="1:26" ht="19" x14ac:dyDescent="0.25">
      <c r="A4676" s="23">
        <v>4675</v>
      </c>
      <c r="B4676" s="5" t="s">
        <v>0</v>
      </c>
      <c r="C4676" s="3" t="s">
        <v>51</v>
      </c>
      <c r="D4676" s="3" t="s">
        <v>51</v>
      </c>
      <c r="E4676" s="3" t="s">
        <v>47</v>
      </c>
      <c r="F4676" s="3" t="s">
        <v>21</v>
      </c>
      <c r="G4676" s="3">
        <v>51</v>
      </c>
      <c r="H4676" s="3" t="s">
        <v>17</v>
      </c>
      <c r="I4676" s="3" t="s">
        <v>44</v>
      </c>
      <c r="J4676" s="3">
        <v>46</v>
      </c>
      <c r="K4676" s="3">
        <v>50</v>
      </c>
      <c r="L4676" s="3">
        <v>0</v>
      </c>
      <c r="M4676" s="4">
        <f>PI()*(K4676/2)^2/1000+PI()*(L4676/2)^2/1000</f>
        <v>1.9634954084936207</v>
      </c>
      <c r="N4676" s="33">
        <v>0</v>
      </c>
      <c r="O4676" s="3">
        <v>3</v>
      </c>
      <c r="P4676" s="6">
        <v>6.742</v>
      </c>
      <c r="Q4676" s="6">
        <v>20.951000000000001</v>
      </c>
      <c r="R4676" s="6">
        <v>20.946000000000002</v>
      </c>
      <c r="S4676" s="6">
        <v>0</v>
      </c>
      <c r="T4676" s="6">
        <f>R4676-S4676</f>
        <v>20.946000000000002</v>
      </c>
      <c r="U4676" s="6">
        <v>20.946000000000002</v>
      </c>
      <c r="V4676" s="6">
        <f>U4676-S4676</f>
        <v>20.946000000000002</v>
      </c>
      <c r="W4676" s="6">
        <f>100 - (1 - (((U4676-T4676)/U4676)+(S4676/T4676)))*100</f>
        <v>0</v>
      </c>
      <c r="X4676" s="13">
        <v>20.946000000000002</v>
      </c>
      <c r="Y4676" s="13">
        <f>(X4676-U4676)/U4676*100</f>
        <v>0</v>
      </c>
      <c r="Z4676" s="14">
        <f>IF(W4676&gt;10,"NA",Y4676)</f>
        <v>0</v>
      </c>
    </row>
    <row r="4677" spans="1:26" ht="19" x14ac:dyDescent="0.25">
      <c r="A4677" s="23">
        <v>4676</v>
      </c>
      <c r="B4677" s="5" t="s">
        <v>0</v>
      </c>
      <c r="C4677" s="3" t="s">
        <v>51</v>
      </c>
      <c r="D4677" s="3" t="s">
        <v>51</v>
      </c>
      <c r="E4677" s="3" t="s">
        <v>47</v>
      </c>
      <c r="F4677" s="3" t="s">
        <v>21</v>
      </c>
      <c r="G4677" s="3">
        <v>51</v>
      </c>
      <c r="H4677" s="3" t="s">
        <v>17</v>
      </c>
      <c r="I4677" s="3" t="s">
        <v>44</v>
      </c>
      <c r="J4677" s="3">
        <v>46</v>
      </c>
      <c r="K4677" s="3">
        <v>50</v>
      </c>
      <c r="L4677" s="3">
        <v>0</v>
      </c>
      <c r="M4677" s="4">
        <f>PI()*(K4677/2)^2/1000+PI()*(L4677/2)^2/1000</f>
        <v>1.9634954084936207</v>
      </c>
      <c r="N4677" s="33">
        <v>0</v>
      </c>
      <c r="O4677" s="3">
        <v>4</v>
      </c>
      <c r="P4677" s="6">
        <v>3.5830000000000002</v>
      </c>
      <c r="Q4677" s="6">
        <v>10.234999999999999</v>
      </c>
      <c r="R4677" s="6">
        <v>10.121</v>
      </c>
      <c r="S4677" s="6">
        <v>0</v>
      </c>
      <c r="T4677" s="6">
        <f>R4677-S4677</f>
        <v>10.121</v>
      </c>
      <c r="U4677" s="6">
        <v>10.121</v>
      </c>
      <c r="V4677" s="6">
        <f>U4677-S4677</f>
        <v>10.121</v>
      </c>
      <c r="W4677" s="6">
        <f>100 - (1 - (((U4677-T4677)/U4677)+(S4677/T4677)))*100</f>
        <v>0</v>
      </c>
      <c r="X4677" s="13">
        <v>10.214</v>
      </c>
      <c r="Y4677" s="13">
        <f>(X4677-U4677)/U4677*100</f>
        <v>0.91888153344531143</v>
      </c>
      <c r="Z4677" s="14">
        <f>IF(W4677&gt;10,"NA",Y4677)</f>
        <v>0.91888153344531143</v>
      </c>
    </row>
    <row r="4678" spans="1:26" ht="19" x14ac:dyDescent="0.25">
      <c r="A4678" s="23">
        <v>4677</v>
      </c>
      <c r="B4678" s="5" t="s">
        <v>0</v>
      </c>
      <c r="C4678" s="3" t="s">
        <v>51</v>
      </c>
      <c r="D4678" s="3" t="s">
        <v>51</v>
      </c>
      <c r="E4678" s="3" t="s">
        <v>47</v>
      </c>
      <c r="F4678" s="3" t="s">
        <v>21</v>
      </c>
      <c r="G4678" s="3">
        <v>51</v>
      </c>
      <c r="H4678" s="3" t="s">
        <v>17</v>
      </c>
      <c r="I4678" s="3" t="s">
        <v>44</v>
      </c>
      <c r="J4678" s="3">
        <v>46</v>
      </c>
      <c r="K4678" s="3">
        <v>50</v>
      </c>
      <c r="L4678" s="3">
        <v>0</v>
      </c>
      <c r="M4678" s="4">
        <f>PI()*(K4678/2)^2/1000+PI()*(L4678/2)^2/1000</f>
        <v>1.9634954084936207</v>
      </c>
      <c r="N4678" s="33">
        <v>0</v>
      </c>
      <c r="O4678" s="3">
        <v>5</v>
      </c>
      <c r="P4678" s="6">
        <v>7.0049999999999999</v>
      </c>
      <c r="Q4678" s="6">
        <v>27.637</v>
      </c>
      <c r="R4678" s="6">
        <v>27.484999999999999</v>
      </c>
      <c r="S4678" s="6">
        <v>0</v>
      </c>
      <c r="T4678" s="6">
        <f>R4678-S4678</f>
        <v>27.484999999999999</v>
      </c>
      <c r="U4678" s="6">
        <v>27.663</v>
      </c>
      <c r="V4678" s="6">
        <f>U4678-S4678</f>
        <v>27.663</v>
      </c>
      <c r="W4678" s="6">
        <f>100 - (1 - (((U4678-T4678)/U4678)+(S4678/T4678)))*100</f>
        <v>0.64345877164443266</v>
      </c>
      <c r="X4678" s="13">
        <v>27.969000000000001</v>
      </c>
      <c r="Y4678" s="13">
        <f>(X4678-U4678)/U4678*100</f>
        <v>1.1061706973213352</v>
      </c>
      <c r="Z4678" s="14">
        <f>IF(W4678&gt;10,"NA",Y4678)</f>
        <v>1.1061706973213352</v>
      </c>
    </row>
    <row r="4679" spans="1:26" ht="19" x14ac:dyDescent="0.25">
      <c r="A4679" s="23">
        <v>4678</v>
      </c>
      <c r="B4679" s="5" t="s">
        <v>0</v>
      </c>
      <c r="C4679" s="3" t="s">
        <v>51</v>
      </c>
      <c r="D4679" s="3" t="s">
        <v>51</v>
      </c>
      <c r="E4679" s="3" t="s">
        <v>47</v>
      </c>
      <c r="F4679" s="3" t="s">
        <v>21</v>
      </c>
      <c r="G4679" s="3">
        <v>51</v>
      </c>
      <c r="H4679" s="3" t="s">
        <v>17</v>
      </c>
      <c r="I4679" s="3" t="s">
        <v>44</v>
      </c>
      <c r="J4679" s="3">
        <v>46</v>
      </c>
      <c r="K4679" s="3">
        <v>50</v>
      </c>
      <c r="L4679" s="3">
        <v>0</v>
      </c>
      <c r="M4679" s="4">
        <f>PI()*(K4679/2)^2/1000+PI()*(L4679/2)^2/1000</f>
        <v>1.9634954084936207</v>
      </c>
      <c r="N4679" s="33">
        <v>0</v>
      </c>
      <c r="O4679" s="3">
        <v>6</v>
      </c>
      <c r="P4679" s="6">
        <v>7.3579999999999997</v>
      </c>
      <c r="Q4679" s="6">
        <v>29.495999999999999</v>
      </c>
      <c r="R4679" s="6">
        <v>29.422999999999998</v>
      </c>
      <c r="S4679" s="6">
        <v>0</v>
      </c>
      <c r="T4679" s="6">
        <f>R4679-S4679</f>
        <v>29.422999999999998</v>
      </c>
      <c r="U4679" s="6">
        <v>29.463000000000001</v>
      </c>
      <c r="V4679" s="6">
        <f>U4679-S4679</f>
        <v>29.463000000000001</v>
      </c>
      <c r="W4679" s="6">
        <f>100 - (1 - (((U4679-T4679)/U4679)+(S4679/T4679)))*100</f>
        <v>0.13576349998304238</v>
      </c>
      <c r="X4679" s="13">
        <v>29.699000000000002</v>
      </c>
      <c r="Y4679" s="13">
        <f>(X4679-U4679)/U4679*100</f>
        <v>0.80100464989987663</v>
      </c>
      <c r="Z4679" s="14">
        <f>IF(W4679&gt;10,"NA",Y4679)</f>
        <v>0.80100464989987663</v>
      </c>
    </row>
    <row r="4680" spans="1:26" ht="19" x14ac:dyDescent="0.25">
      <c r="A4680" s="23">
        <v>4679</v>
      </c>
      <c r="B4680" s="5" t="s">
        <v>0</v>
      </c>
      <c r="C4680" s="3" t="s">
        <v>51</v>
      </c>
      <c r="D4680" s="3" t="s">
        <v>51</v>
      </c>
      <c r="E4680" s="3" t="s">
        <v>47</v>
      </c>
      <c r="F4680" s="3" t="s">
        <v>21</v>
      </c>
      <c r="G4680" s="3">
        <v>52</v>
      </c>
      <c r="H4680" s="3" t="s">
        <v>9</v>
      </c>
      <c r="I4680" s="3" t="s">
        <v>37</v>
      </c>
      <c r="J4680" s="3">
        <v>45</v>
      </c>
      <c r="K4680" s="3">
        <v>180</v>
      </c>
      <c r="L4680" s="3">
        <v>0</v>
      </c>
      <c r="M4680" s="4">
        <f>PI()*(K4680/2)^2/1000+PI()*(L4680/2)^2/1000</f>
        <v>25.446900494077322</v>
      </c>
      <c r="N4680" s="33">
        <v>0</v>
      </c>
      <c r="O4680" s="3">
        <v>1</v>
      </c>
      <c r="P4680" s="6">
        <v>4.6760000000000002</v>
      </c>
      <c r="Q4680" s="6">
        <v>14.177</v>
      </c>
      <c r="R4680" s="6">
        <v>14.093</v>
      </c>
      <c r="S4680" s="6">
        <v>0</v>
      </c>
      <c r="T4680" s="6">
        <f>R4680-S4680</f>
        <v>14.093</v>
      </c>
      <c r="U4680" s="6">
        <v>14.093</v>
      </c>
      <c r="V4680" s="6">
        <f>U4680-S4680</f>
        <v>14.093</v>
      </c>
      <c r="W4680" s="6">
        <f>100 - (1 - (((U4680-T4680)/U4680)+(S4680/T4680)))*100</f>
        <v>0</v>
      </c>
      <c r="X4680" s="13">
        <v>14.632999999999999</v>
      </c>
      <c r="Y4680" s="13">
        <f>(X4680-U4680)/U4680*100</f>
        <v>3.8316894912367783</v>
      </c>
      <c r="Z4680" s="14">
        <f>IF(W4680&gt;10,"NA",Y4680)</f>
        <v>3.8316894912367783</v>
      </c>
    </row>
    <row r="4681" spans="1:26" ht="19" x14ac:dyDescent="0.25">
      <c r="A4681" s="23">
        <v>4680</v>
      </c>
      <c r="B4681" s="5" t="s">
        <v>0</v>
      </c>
      <c r="C4681" s="3" t="s">
        <v>51</v>
      </c>
      <c r="D4681" s="3" t="s">
        <v>51</v>
      </c>
      <c r="E4681" s="3" t="s">
        <v>47</v>
      </c>
      <c r="F4681" s="3" t="s">
        <v>21</v>
      </c>
      <c r="G4681" s="3">
        <v>52</v>
      </c>
      <c r="H4681" s="3" t="s">
        <v>9</v>
      </c>
      <c r="I4681" s="3" t="s">
        <v>37</v>
      </c>
      <c r="J4681" s="3">
        <v>45</v>
      </c>
      <c r="K4681" s="3">
        <v>180</v>
      </c>
      <c r="L4681" s="3">
        <v>0</v>
      </c>
      <c r="M4681" s="4">
        <f>PI()*(K4681/2)^2/1000+PI()*(L4681/2)^2/1000</f>
        <v>25.446900494077322</v>
      </c>
      <c r="N4681" s="33">
        <v>0</v>
      </c>
      <c r="O4681" s="3">
        <v>2</v>
      </c>
      <c r="P4681" s="6">
        <v>4.4770000000000003</v>
      </c>
      <c r="Q4681" s="6">
        <v>13.691000000000001</v>
      </c>
      <c r="R4681" s="6">
        <v>13.622999999999999</v>
      </c>
      <c r="S4681" s="6">
        <v>0</v>
      </c>
      <c r="T4681" s="6">
        <f>R4681-S4681</f>
        <v>13.622999999999999</v>
      </c>
      <c r="U4681" s="6">
        <v>13.622999999999999</v>
      </c>
      <c r="V4681" s="6">
        <f>U4681-S4681</f>
        <v>13.622999999999999</v>
      </c>
      <c r="W4681" s="6">
        <f>100 - (1 - (((U4681-T4681)/U4681)+(S4681/T4681)))*100</f>
        <v>0</v>
      </c>
      <c r="X4681" s="13">
        <v>14.05</v>
      </c>
      <c r="Y4681" s="13">
        <f>(X4681-U4681)/U4681*100</f>
        <v>3.1344050502826204</v>
      </c>
      <c r="Z4681" s="14">
        <f>IF(W4681&gt;10,"NA",Y4681)</f>
        <v>3.1344050502826204</v>
      </c>
    </row>
    <row r="4682" spans="1:26" ht="19" x14ac:dyDescent="0.25">
      <c r="A4682" s="23">
        <v>4681</v>
      </c>
      <c r="B4682" s="5" t="s">
        <v>0</v>
      </c>
      <c r="C4682" s="3" t="s">
        <v>51</v>
      </c>
      <c r="D4682" s="3" t="s">
        <v>51</v>
      </c>
      <c r="E4682" s="3" t="s">
        <v>47</v>
      </c>
      <c r="F4682" s="3" t="s">
        <v>21</v>
      </c>
      <c r="G4682" s="3">
        <v>52</v>
      </c>
      <c r="H4682" s="3" t="s">
        <v>9</v>
      </c>
      <c r="I4682" s="3" t="s">
        <v>37</v>
      </c>
      <c r="J4682" s="3">
        <v>45</v>
      </c>
      <c r="K4682" s="3">
        <v>180</v>
      </c>
      <c r="L4682" s="3">
        <v>0</v>
      </c>
      <c r="M4682" s="4">
        <f>PI()*(K4682/2)^2/1000+PI()*(L4682/2)^2/1000</f>
        <v>25.446900494077322</v>
      </c>
      <c r="N4682" s="33">
        <v>0</v>
      </c>
      <c r="O4682" s="3">
        <v>3</v>
      </c>
      <c r="P4682" s="6">
        <v>5.9930000000000003</v>
      </c>
      <c r="Q4682" s="6">
        <v>22.747</v>
      </c>
      <c r="R4682" s="6">
        <v>22.696000000000002</v>
      </c>
      <c r="S4682" s="6">
        <v>0</v>
      </c>
      <c r="T4682" s="6">
        <f>R4682-S4682</f>
        <v>22.696000000000002</v>
      </c>
      <c r="U4682" s="6">
        <v>22.696000000000002</v>
      </c>
      <c r="V4682" s="6">
        <f>U4682-S4682</f>
        <v>22.696000000000002</v>
      </c>
      <c r="W4682" s="6">
        <f>100 - (1 - (((U4682-T4682)/U4682)+(S4682/T4682)))*100</f>
        <v>0</v>
      </c>
      <c r="X4682" s="13">
        <v>23.248000000000001</v>
      </c>
      <c r="Y4682" s="13">
        <f>(X4682-U4682)/U4682*100</f>
        <v>2.4321466337680628</v>
      </c>
      <c r="Z4682" s="14">
        <f>IF(W4682&gt;10,"NA",Y4682)</f>
        <v>2.4321466337680628</v>
      </c>
    </row>
    <row r="4683" spans="1:26" ht="19" x14ac:dyDescent="0.25">
      <c r="A4683" s="23">
        <v>4682</v>
      </c>
      <c r="B4683" s="5" t="s">
        <v>0</v>
      </c>
      <c r="C4683" s="3" t="s">
        <v>51</v>
      </c>
      <c r="D4683" s="3" t="s">
        <v>51</v>
      </c>
      <c r="E4683" s="3" t="s">
        <v>47</v>
      </c>
      <c r="F4683" s="3" t="s">
        <v>21</v>
      </c>
      <c r="G4683" s="3">
        <v>52</v>
      </c>
      <c r="H4683" s="3" t="s">
        <v>9</v>
      </c>
      <c r="I4683" s="3" t="s">
        <v>37</v>
      </c>
      <c r="J4683" s="3">
        <v>45</v>
      </c>
      <c r="K4683" s="3">
        <v>180</v>
      </c>
      <c r="L4683" s="3">
        <v>0</v>
      </c>
      <c r="M4683" s="4">
        <f>PI()*(K4683/2)^2/1000+PI()*(L4683/2)^2/1000</f>
        <v>25.446900494077322</v>
      </c>
      <c r="N4683" s="33">
        <v>0</v>
      </c>
      <c r="O4683" s="3">
        <v>4</v>
      </c>
      <c r="P4683" s="6">
        <v>4.5659999999999998</v>
      </c>
      <c r="Q4683" s="6">
        <v>9.3510000000000009</v>
      </c>
      <c r="R4683" s="6">
        <v>9.2780000000000005</v>
      </c>
      <c r="S4683" s="6">
        <v>0</v>
      </c>
      <c r="T4683" s="6">
        <f>R4683-S4683</f>
        <v>9.2780000000000005</v>
      </c>
      <c r="U4683" s="6">
        <v>9.2780000000000005</v>
      </c>
      <c r="V4683" s="6">
        <f>U4683-S4683</f>
        <v>9.2780000000000005</v>
      </c>
      <c r="W4683" s="6">
        <f>100 - (1 - (((U4683-T4683)/U4683)+(S4683/T4683)))*100</f>
        <v>0</v>
      </c>
      <c r="X4683" s="13">
        <v>9.5109999999999992</v>
      </c>
      <c r="Y4683" s="13">
        <f>(X4683-U4683)/U4683*100</f>
        <v>2.5113170942013232</v>
      </c>
      <c r="Z4683" s="14">
        <f>IF(W4683&gt;10,"NA",Y4683)</f>
        <v>2.5113170942013232</v>
      </c>
    </row>
    <row r="4684" spans="1:26" ht="19" x14ac:dyDescent="0.25">
      <c r="A4684" s="23">
        <v>4683</v>
      </c>
      <c r="B4684" s="5" t="s">
        <v>0</v>
      </c>
      <c r="C4684" s="3" t="s">
        <v>51</v>
      </c>
      <c r="D4684" s="3" t="s">
        <v>51</v>
      </c>
      <c r="E4684" s="3" t="s">
        <v>47</v>
      </c>
      <c r="F4684" s="3" t="s">
        <v>21</v>
      </c>
      <c r="G4684" s="3">
        <v>52</v>
      </c>
      <c r="H4684" s="3" t="s">
        <v>9</v>
      </c>
      <c r="I4684" s="3" t="s">
        <v>37</v>
      </c>
      <c r="J4684" s="3">
        <v>45</v>
      </c>
      <c r="K4684" s="3">
        <v>180</v>
      </c>
      <c r="L4684" s="3">
        <v>0</v>
      </c>
      <c r="M4684" s="4">
        <f>PI()*(K4684/2)^2/1000+PI()*(L4684/2)^2/1000</f>
        <v>25.446900494077322</v>
      </c>
      <c r="N4684" s="33">
        <v>0</v>
      </c>
      <c r="O4684" s="3">
        <v>5</v>
      </c>
      <c r="P4684" s="6">
        <v>5.3010000000000002</v>
      </c>
      <c r="Q4684" s="6">
        <v>18.777000000000001</v>
      </c>
      <c r="R4684" s="6">
        <v>18.777000000000001</v>
      </c>
      <c r="S4684" s="6">
        <v>0</v>
      </c>
      <c r="T4684" s="6">
        <f>R4684-S4684</f>
        <v>18.777000000000001</v>
      </c>
      <c r="U4684" s="6">
        <v>18.777000000000001</v>
      </c>
      <c r="V4684" s="6">
        <f>U4684-S4684</f>
        <v>18.777000000000001</v>
      </c>
      <c r="W4684" s="6">
        <f>100 - (1 - (((U4684-T4684)/U4684)+(S4684/T4684)))*100</f>
        <v>0</v>
      </c>
      <c r="X4684" s="13">
        <v>19.306000000000001</v>
      </c>
      <c r="Y4684" s="13">
        <f>(X4684-U4684)/U4684*100</f>
        <v>2.8172764552377902</v>
      </c>
      <c r="Z4684" s="14">
        <f>IF(W4684&gt;10,"NA",Y4684)</f>
        <v>2.8172764552377902</v>
      </c>
    </row>
    <row r="4685" spans="1:26" ht="19" x14ac:dyDescent="0.25">
      <c r="A4685" s="23">
        <v>4684</v>
      </c>
      <c r="B4685" s="5" t="s">
        <v>0</v>
      </c>
      <c r="C4685" s="3" t="s">
        <v>51</v>
      </c>
      <c r="D4685" s="3" t="s">
        <v>51</v>
      </c>
      <c r="E4685" s="3" t="s">
        <v>47</v>
      </c>
      <c r="F4685" s="3" t="s">
        <v>21</v>
      </c>
      <c r="G4685" s="3">
        <v>52</v>
      </c>
      <c r="H4685" s="3" t="s">
        <v>9</v>
      </c>
      <c r="I4685" s="3" t="s">
        <v>37</v>
      </c>
      <c r="J4685" s="3">
        <v>45</v>
      </c>
      <c r="K4685" s="3">
        <v>180</v>
      </c>
      <c r="L4685" s="3">
        <v>0</v>
      </c>
      <c r="M4685" s="4">
        <f>PI()*(K4685/2)^2/1000+PI()*(L4685/2)^2/1000</f>
        <v>25.446900494077322</v>
      </c>
      <c r="N4685" s="33">
        <v>0</v>
      </c>
      <c r="O4685" s="3">
        <v>6</v>
      </c>
      <c r="P4685" s="6">
        <v>4.4530000000000003</v>
      </c>
      <c r="Q4685" s="6">
        <v>9.7240000000000002</v>
      </c>
      <c r="R4685" s="6">
        <v>9.6489999999999991</v>
      </c>
      <c r="S4685" s="6">
        <v>0</v>
      </c>
      <c r="T4685" s="6">
        <f>R4685-S4685</f>
        <v>9.6489999999999991</v>
      </c>
      <c r="U4685" s="6">
        <v>9.6489999999999991</v>
      </c>
      <c r="V4685" s="6">
        <f>U4685-S4685</f>
        <v>9.6489999999999991</v>
      </c>
      <c r="W4685" s="6">
        <f>100 - (1 - (((U4685-T4685)/U4685)+(S4685/T4685)))*100</f>
        <v>0</v>
      </c>
      <c r="X4685" s="13">
        <v>9.7650000000000006</v>
      </c>
      <c r="Y4685" s="13">
        <f>(X4685-U4685)/U4685*100</f>
        <v>1.202197118872437</v>
      </c>
      <c r="Z4685" s="14">
        <f>IF(W4685&gt;10,"NA",Y4685)</f>
        <v>1.202197118872437</v>
      </c>
    </row>
    <row r="4686" spans="1:26" ht="19" x14ac:dyDescent="0.25">
      <c r="A4686" s="23">
        <v>4685</v>
      </c>
      <c r="B4686" s="5" t="s">
        <v>0</v>
      </c>
      <c r="C4686" s="3" t="s">
        <v>51</v>
      </c>
      <c r="D4686" s="3" t="s">
        <v>51</v>
      </c>
      <c r="E4686" s="3" t="s">
        <v>47</v>
      </c>
      <c r="F4686" s="3" t="s">
        <v>21</v>
      </c>
      <c r="G4686" s="3">
        <v>52</v>
      </c>
      <c r="H4686" s="3" t="s">
        <v>9</v>
      </c>
      <c r="I4686" s="3" t="s">
        <v>37</v>
      </c>
      <c r="J4686" s="3">
        <v>45</v>
      </c>
      <c r="K4686" s="3">
        <v>180</v>
      </c>
      <c r="L4686" s="3">
        <v>0</v>
      </c>
      <c r="M4686" s="4">
        <f>PI()*(K4686/2)^2/1000+PI()*(L4686/2)^2/1000</f>
        <v>25.446900494077322</v>
      </c>
      <c r="N4686" s="33">
        <v>0</v>
      </c>
      <c r="O4686" s="3">
        <v>7</v>
      </c>
      <c r="P4686" s="6">
        <v>3.835</v>
      </c>
      <c r="Q4686" s="6">
        <v>6.7080000000000002</v>
      </c>
      <c r="R4686" s="6">
        <v>6.4029999999999996</v>
      </c>
      <c r="S4686" s="6">
        <v>0</v>
      </c>
      <c r="T4686" s="6">
        <f>R4686-S4686</f>
        <v>6.4029999999999996</v>
      </c>
      <c r="U4686" s="6">
        <v>6.4029999999999996</v>
      </c>
      <c r="V4686" s="6">
        <f>U4686-S4686</f>
        <v>6.4029999999999996</v>
      </c>
      <c r="W4686" s="6">
        <f>100 - (1 - (((U4686-T4686)/U4686)+(S4686/T4686)))*100</f>
        <v>0</v>
      </c>
      <c r="X4686" s="13">
        <v>6.694</v>
      </c>
      <c r="Y4686" s="13">
        <f>(X4686-U4686)/U4686*100</f>
        <v>4.5447446509448755</v>
      </c>
      <c r="Z4686" s="14">
        <f>IF(W4686&gt;10,"NA",Y4686)</f>
        <v>4.5447446509448755</v>
      </c>
    </row>
    <row r="4687" spans="1:26" ht="19" x14ac:dyDescent="0.25">
      <c r="A4687" s="23">
        <v>4686</v>
      </c>
      <c r="B4687" s="5" t="s">
        <v>0</v>
      </c>
      <c r="C4687" s="3" t="s">
        <v>51</v>
      </c>
      <c r="D4687" s="3" t="s">
        <v>51</v>
      </c>
      <c r="E4687" s="3" t="s">
        <v>47</v>
      </c>
      <c r="F4687" s="3" t="s">
        <v>21</v>
      </c>
      <c r="G4687" s="3">
        <v>52</v>
      </c>
      <c r="H4687" s="3" t="s">
        <v>17</v>
      </c>
      <c r="I4687" s="3" t="s">
        <v>37</v>
      </c>
      <c r="J4687" s="3">
        <v>45</v>
      </c>
      <c r="K4687" s="3">
        <v>180</v>
      </c>
      <c r="L4687" s="3">
        <v>0</v>
      </c>
      <c r="M4687" s="4">
        <f>PI()*(K4687/2)^2/1000+PI()*(L4687/2)^2/1000</f>
        <v>25.446900494077322</v>
      </c>
      <c r="N4687" s="33">
        <v>0</v>
      </c>
      <c r="O4687" s="3">
        <v>1</v>
      </c>
      <c r="P4687" s="6">
        <v>6.3579999999999997</v>
      </c>
      <c r="Q4687" s="6">
        <v>28.364000000000001</v>
      </c>
      <c r="R4687" s="6">
        <v>28.364000000000001</v>
      </c>
      <c r="S4687" s="6">
        <v>7.2999999999999995E-2</v>
      </c>
      <c r="T4687" s="6">
        <f>R4687-S4687</f>
        <v>28.291</v>
      </c>
      <c r="U4687" s="6">
        <v>28.908000000000001</v>
      </c>
      <c r="V4687" s="6">
        <f>U4687-S4687</f>
        <v>28.835000000000001</v>
      </c>
      <c r="W4687" s="6">
        <f>100 - (1 - (((U4687-T4687)/U4687)+(S4687/T4687)))*100</f>
        <v>2.3923898612131467</v>
      </c>
      <c r="X4687" s="13">
        <v>29.193000000000001</v>
      </c>
      <c r="Y4687" s="13">
        <f>(X4687-U4687)/U4687*100</f>
        <v>0.98588625985886313</v>
      </c>
      <c r="Z4687" s="14">
        <f>IF(W4687&gt;10,"NA",Y4687)</f>
        <v>0.98588625985886313</v>
      </c>
    </row>
    <row r="4688" spans="1:26" ht="19" x14ac:dyDescent="0.25">
      <c r="A4688" s="23">
        <v>4687</v>
      </c>
      <c r="B4688" s="5" t="s">
        <v>0</v>
      </c>
      <c r="C4688" s="3" t="s">
        <v>51</v>
      </c>
      <c r="D4688" s="3" t="s">
        <v>51</v>
      </c>
      <c r="E4688" s="3" t="s">
        <v>47</v>
      </c>
      <c r="F4688" s="3" t="s">
        <v>21</v>
      </c>
      <c r="G4688" s="3">
        <v>52</v>
      </c>
      <c r="H4688" s="3" t="s">
        <v>17</v>
      </c>
      <c r="I4688" s="3" t="s">
        <v>37</v>
      </c>
      <c r="J4688" s="3">
        <v>45</v>
      </c>
      <c r="K4688" s="3">
        <v>180</v>
      </c>
      <c r="L4688" s="3">
        <v>0</v>
      </c>
      <c r="M4688" s="4">
        <f>PI()*(K4688/2)^2/1000+PI()*(L4688/2)^2/1000</f>
        <v>25.446900494077322</v>
      </c>
      <c r="N4688" s="33">
        <v>0</v>
      </c>
      <c r="O4688" s="3">
        <v>2</v>
      </c>
      <c r="P4688" s="6">
        <v>5.766</v>
      </c>
      <c r="Q4688" s="6">
        <v>17.907</v>
      </c>
      <c r="R4688" s="6">
        <v>17.766999999999999</v>
      </c>
      <c r="S4688" s="6">
        <v>0</v>
      </c>
      <c r="T4688" s="6">
        <f>R4688-S4688</f>
        <v>17.766999999999999</v>
      </c>
      <c r="U4688" s="6">
        <v>17.766999999999999</v>
      </c>
      <c r="V4688" s="6">
        <f>U4688-S4688</f>
        <v>17.766999999999999</v>
      </c>
      <c r="W4688" s="6">
        <f>100 - (1 - (((U4688-T4688)/U4688)+(S4688/T4688)))*100</f>
        <v>0</v>
      </c>
      <c r="X4688" s="13">
        <v>17.917999999999999</v>
      </c>
      <c r="Y4688" s="13">
        <f>(X4688-U4688)/U4688*100</f>
        <v>0.84989024596161311</v>
      </c>
      <c r="Z4688" s="14">
        <f>IF(W4688&gt;10,"NA",Y4688)</f>
        <v>0.84989024596161311</v>
      </c>
    </row>
    <row r="4689" spans="1:26" ht="19" x14ac:dyDescent="0.25">
      <c r="A4689" s="23">
        <v>4688</v>
      </c>
      <c r="B4689" s="5" t="s">
        <v>0</v>
      </c>
      <c r="C4689" s="3" t="s">
        <v>51</v>
      </c>
      <c r="D4689" s="3" t="s">
        <v>51</v>
      </c>
      <c r="E4689" s="3" t="s">
        <v>47</v>
      </c>
      <c r="F4689" s="3" t="s">
        <v>21</v>
      </c>
      <c r="G4689" s="3">
        <v>52</v>
      </c>
      <c r="H4689" s="3" t="s">
        <v>17</v>
      </c>
      <c r="I4689" s="3" t="s">
        <v>37</v>
      </c>
      <c r="J4689" s="3">
        <v>45</v>
      </c>
      <c r="K4689" s="3">
        <v>180</v>
      </c>
      <c r="L4689" s="3">
        <v>0</v>
      </c>
      <c r="M4689" s="4">
        <f>PI()*(K4689/2)^2/1000+PI()*(L4689/2)^2/1000</f>
        <v>25.446900494077322</v>
      </c>
      <c r="N4689" s="33">
        <v>0</v>
      </c>
      <c r="O4689" s="3">
        <v>3</v>
      </c>
      <c r="P4689" s="6">
        <v>4.9429999999999996</v>
      </c>
      <c r="Q4689" s="6">
        <v>10.226000000000001</v>
      </c>
      <c r="R4689" s="6">
        <v>10.102</v>
      </c>
      <c r="S4689" s="6">
        <v>0</v>
      </c>
      <c r="T4689" s="6">
        <f>R4689-S4689</f>
        <v>10.102</v>
      </c>
      <c r="U4689" s="6">
        <v>10.746</v>
      </c>
      <c r="V4689" s="6">
        <f>U4689-S4689</f>
        <v>10.746</v>
      </c>
      <c r="W4689" s="6">
        <f>100 - (1 - (((U4689-T4689)/U4689)+(S4689/T4689)))*100</f>
        <v>5.9929276009678034</v>
      </c>
      <c r="X4689" s="13">
        <v>10.824</v>
      </c>
      <c r="Y4689" s="13">
        <f>(X4689-U4689)/U4689*100</f>
        <v>0.72585147962031826</v>
      </c>
      <c r="Z4689" s="14">
        <f>IF(W4689&gt;10,"NA",Y4689)</f>
        <v>0.72585147962031826</v>
      </c>
    </row>
    <row r="4690" spans="1:26" ht="19" x14ac:dyDescent="0.25">
      <c r="A4690" s="23">
        <v>4689</v>
      </c>
      <c r="B4690" s="5" t="s">
        <v>0</v>
      </c>
      <c r="C4690" s="3" t="s">
        <v>51</v>
      </c>
      <c r="D4690" s="3" t="s">
        <v>51</v>
      </c>
      <c r="E4690" s="3" t="s">
        <v>47</v>
      </c>
      <c r="F4690" s="3" t="s">
        <v>21</v>
      </c>
      <c r="G4690" s="3">
        <v>52</v>
      </c>
      <c r="H4690" s="3" t="s">
        <v>17</v>
      </c>
      <c r="I4690" s="3" t="s">
        <v>37</v>
      </c>
      <c r="J4690" s="3">
        <v>45</v>
      </c>
      <c r="K4690" s="3">
        <v>180</v>
      </c>
      <c r="L4690" s="3">
        <v>0</v>
      </c>
      <c r="M4690" s="4">
        <f>PI()*(K4690/2)^2/1000+PI()*(L4690/2)^2/1000</f>
        <v>25.446900494077322</v>
      </c>
      <c r="N4690" s="33">
        <v>0</v>
      </c>
      <c r="O4690" s="3">
        <v>4</v>
      </c>
      <c r="P4690" s="6">
        <v>5.7240000000000002</v>
      </c>
      <c r="Q4690" s="6">
        <v>20.538</v>
      </c>
      <c r="R4690" s="6">
        <v>20.538</v>
      </c>
      <c r="S4690" s="6">
        <v>9.9000000000000005E-2</v>
      </c>
      <c r="T4690" s="6">
        <f>R4690-S4690</f>
        <v>20.439</v>
      </c>
      <c r="U4690" s="6">
        <v>20.626000000000001</v>
      </c>
      <c r="V4690" s="6">
        <f>U4690-S4690</f>
        <v>20.527000000000001</v>
      </c>
      <c r="W4690" s="6">
        <f>100 - (1 - (((U4690-T4690)/U4690)+(S4690/T4690)))*100</f>
        <v>1.3909908289730026</v>
      </c>
      <c r="X4690" s="13">
        <v>21.013000000000002</v>
      </c>
      <c r="Y4690" s="13">
        <f>(X4690-U4690)/U4690*100</f>
        <v>1.8762726655677322</v>
      </c>
      <c r="Z4690" s="14">
        <f>IF(W4690&gt;10,"NA",Y4690)</f>
        <v>1.8762726655677322</v>
      </c>
    </row>
    <row r="4691" spans="1:26" ht="19" x14ac:dyDescent="0.25">
      <c r="A4691" s="23">
        <v>4690</v>
      </c>
      <c r="B4691" s="5" t="s">
        <v>0</v>
      </c>
      <c r="C4691" s="3" t="s">
        <v>51</v>
      </c>
      <c r="D4691" s="3" t="s">
        <v>51</v>
      </c>
      <c r="E4691" s="3" t="s">
        <v>47</v>
      </c>
      <c r="F4691" s="3" t="s">
        <v>21</v>
      </c>
      <c r="G4691" s="3">
        <v>52</v>
      </c>
      <c r="H4691" s="3" t="s">
        <v>17</v>
      </c>
      <c r="I4691" s="3" t="s">
        <v>37</v>
      </c>
      <c r="J4691" s="3">
        <v>45</v>
      </c>
      <c r="K4691" s="3">
        <v>180</v>
      </c>
      <c r="L4691" s="3">
        <v>0</v>
      </c>
      <c r="M4691" s="4">
        <f>PI()*(K4691/2)^2/1000+PI()*(L4691/2)^2/1000</f>
        <v>25.446900494077322</v>
      </c>
      <c r="N4691" s="33">
        <v>0</v>
      </c>
      <c r="O4691" s="3">
        <v>5</v>
      </c>
      <c r="P4691" s="6">
        <v>6.0549999999999997</v>
      </c>
      <c r="Q4691" s="6">
        <v>25.891999999999999</v>
      </c>
      <c r="R4691" s="6">
        <v>25.844999999999999</v>
      </c>
      <c r="S4691" s="6">
        <v>0</v>
      </c>
      <c r="T4691" s="6">
        <f>R4691-S4691</f>
        <v>25.844999999999999</v>
      </c>
      <c r="U4691" s="6">
        <v>25.844999999999999</v>
      </c>
      <c r="V4691" s="6">
        <f>U4691-S4691</f>
        <v>25.844999999999999</v>
      </c>
      <c r="W4691" s="6">
        <f>100 - (1 - (((U4691-T4691)/U4691)+(S4691/T4691)))*100</f>
        <v>0</v>
      </c>
      <c r="X4691" s="13">
        <v>26.469000000000001</v>
      </c>
      <c r="Y4691" s="13">
        <f>(X4691-U4691)/U4691*100</f>
        <v>2.4143934997098175</v>
      </c>
      <c r="Z4691" s="14">
        <f>IF(W4691&gt;10,"NA",Y4691)</f>
        <v>2.4143934997098175</v>
      </c>
    </row>
    <row r="4692" spans="1:26" ht="19" x14ac:dyDescent="0.25">
      <c r="A4692" s="23">
        <v>4691</v>
      </c>
      <c r="B4692" s="5" t="s">
        <v>0</v>
      </c>
      <c r="C4692" s="3" t="s">
        <v>51</v>
      </c>
      <c r="D4692" s="3" t="s">
        <v>51</v>
      </c>
      <c r="E4692" s="3" t="s">
        <v>47</v>
      </c>
      <c r="F4692" s="3" t="s">
        <v>21</v>
      </c>
      <c r="G4692" s="3">
        <v>52</v>
      </c>
      <c r="H4692" s="3" t="s">
        <v>17</v>
      </c>
      <c r="I4692" s="3" t="s">
        <v>37</v>
      </c>
      <c r="J4692" s="3">
        <v>45</v>
      </c>
      <c r="K4692" s="3">
        <v>180</v>
      </c>
      <c r="L4692" s="3">
        <v>0</v>
      </c>
      <c r="M4692" s="4">
        <f>PI()*(K4692/2)^2/1000+PI()*(L4692/2)^2/1000</f>
        <v>25.446900494077322</v>
      </c>
      <c r="N4692" s="33">
        <v>0</v>
      </c>
      <c r="O4692" s="3">
        <v>6</v>
      </c>
      <c r="P4692" s="6">
        <v>6.6719999999999997</v>
      </c>
      <c r="Q4692" s="6">
        <v>24.016999999999999</v>
      </c>
      <c r="R4692" s="6">
        <v>23.902999999999999</v>
      </c>
      <c r="S4692" s="6">
        <v>0</v>
      </c>
      <c r="T4692" s="6">
        <f>R4692-S4692</f>
        <v>23.902999999999999</v>
      </c>
      <c r="U4692" s="6">
        <v>23.902999999999999</v>
      </c>
      <c r="V4692" s="6">
        <f>U4692-S4692</f>
        <v>23.902999999999999</v>
      </c>
      <c r="W4692" s="6">
        <f>100 - (1 - (((U4692-T4692)/U4692)+(S4692/T4692)))*100</f>
        <v>0</v>
      </c>
      <c r="X4692" s="13">
        <v>24.347000000000001</v>
      </c>
      <c r="Y4692" s="13">
        <f>(X4692-U4692)/U4692*100</f>
        <v>1.8575074258461393</v>
      </c>
      <c r="Z4692" s="14">
        <f>IF(W4692&gt;10,"NA",Y4692)</f>
        <v>1.8575074258461393</v>
      </c>
    </row>
    <row r="4693" spans="1:26" ht="19" x14ac:dyDescent="0.25">
      <c r="A4693" s="23">
        <v>4692</v>
      </c>
      <c r="B4693" s="5" t="s">
        <v>0</v>
      </c>
      <c r="C4693" s="3" t="s">
        <v>51</v>
      </c>
      <c r="D4693" s="3" t="s">
        <v>51</v>
      </c>
      <c r="E4693" s="3" t="s">
        <v>47</v>
      </c>
      <c r="F4693" s="3" t="s">
        <v>21</v>
      </c>
      <c r="G4693" s="3">
        <v>52</v>
      </c>
      <c r="H4693" s="3" t="s">
        <v>17</v>
      </c>
      <c r="I4693" s="3" t="s">
        <v>37</v>
      </c>
      <c r="J4693" s="3">
        <v>45</v>
      </c>
      <c r="K4693" s="3">
        <v>180</v>
      </c>
      <c r="L4693" s="3">
        <v>0</v>
      </c>
      <c r="M4693" s="4">
        <f>PI()*(K4693/2)^2/1000+PI()*(L4693/2)^2/1000</f>
        <v>25.446900494077322</v>
      </c>
      <c r="N4693" s="33">
        <v>0</v>
      </c>
      <c r="O4693" s="3">
        <v>7</v>
      </c>
      <c r="P4693" s="6">
        <v>4.9390000000000001</v>
      </c>
      <c r="Q4693" s="6">
        <v>10.391</v>
      </c>
      <c r="R4693" s="6">
        <v>10.305</v>
      </c>
      <c r="S4693" s="6">
        <v>0</v>
      </c>
      <c r="T4693" s="6">
        <f>R4693-S4693</f>
        <v>10.305</v>
      </c>
      <c r="U4693" s="6">
        <v>10.334</v>
      </c>
      <c r="V4693" s="6">
        <f>U4693-S4693</f>
        <v>10.334</v>
      </c>
      <c r="W4693" s="6">
        <f>100 - (1 - (((U4693-T4693)/U4693)+(S4693/T4693)))*100</f>
        <v>0.28062705631894858</v>
      </c>
      <c r="X4693" s="13">
        <v>10.462</v>
      </c>
      <c r="Y4693" s="13">
        <f>(X4693-U4693)/U4693*100</f>
        <v>1.238629765821561</v>
      </c>
      <c r="Z4693" s="14">
        <f>IF(W4693&gt;10,"NA",Y4693)</f>
        <v>1.238629765821561</v>
      </c>
    </row>
    <row r="4694" spans="1:26" ht="19" x14ac:dyDescent="0.25">
      <c r="A4694" s="23">
        <v>4693</v>
      </c>
      <c r="B4694" s="5" t="s">
        <v>0</v>
      </c>
      <c r="C4694" s="3" t="s">
        <v>51</v>
      </c>
      <c r="D4694" s="3" t="s">
        <v>51</v>
      </c>
      <c r="E4694" s="3" t="s">
        <v>47</v>
      </c>
      <c r="F4694" s="3" t="s">
        <v>21</v>
      </c>
      <c r="G4694" s="3">
        <v>52</v>
      </c>
      <c r="H4694" s="3" t="s">
        <v>17</v>
      </c>
      <c r="I4694" s="3" t="s">
        <v>37</v>
      </c>
      <c r="J4694" s="3">
        <v>45</v>
      </c>
      <c r="K4694" s="3">
        <v>180</v>
      </c>
      <c r="L4694" s="3">
        <v>0</v>
      </c>
      <c r="M4694" s="4">
        <f>PI()*(K4694/2)^2/1000+PI()*(L4694/2)^2/1000</f>
        <v>25.446900494077322</v>
      </c>
      <c r="N4694" s="33">
        <v>0</v>
      </c>
      <c r="O4694" s="3">
        <v>8</v>
      </c>
      <c r="P4694" s="6">
        <v>3.113</v>
      </c>
      <c r="Q4694" s="6">
        <v>3.7730000000000001</v>
      </c>
      <c r="R4694" s="6">
        <v>3.7029999999999998</v>
      </c>
      <c r="S4694" s="6">
        <v>0</v>
      </c>
      <c r="T4694" s="6">
        <f>R4694-S4694</f>
        <v>3.7029999999999998</v>
      </c>
      <c r="U4694" s="6">
        <v>5.3929999999999998</v>
      </c>
      <c r="V4694" s="6">
        <f>U4694-S4694</f>
        <v>5.3929999999999998</v>
      </c>
      <c r="W4694" s="6">
        <f>100 - (1 - (((U4694-T4694)/U4694)+(S4694/T4694)))*100</f>
        <v>31.336918227331736</v>
      </c>
      <c r="X4694" s="13">
        <v>5.4240000000000004</v>
      </c>
      <c r="Y4694" s="13">
        <f>(X4694-U4694)/U4694*100</f>
        <v>0.57481921008716075</v>
      </c>
      <c r="Z4694" s="14" t="str">
        <f>IF(W4694&gt;10,"NA",Y4694)</f>
        <v>NA</v>
      </c>
    </row>
    <row r="4695" spans="1:26" ht="19" x14ac:dyDescent="0.25">
      <c r="A4695" s="23">
        <v>4694</v>
      </c>
      <c r="B4695" s="5" t="s">
        <v>0</v>
      </c>
      <c r="C4695" s="3" t="s">
        <v>51</v>
      </c>
      <c r="D4695" s="3" t="s">
        <v>51</v>
      </c>
      <c r="E4695" s="3" t="s">
        <v>47</v>
      </c>
      <c r="F4695" s="3" t="s">
        <v>21</v>
      </c>
      <c r="G4695" s="3">
        <v>52</v>
      </c>
      <c r="H4695" s="3" t="s">
        <v>17</v>
      </c>
      <c r="I4695" s="3" t="s">
        <v>37</v>
      </c>
      <c r="J4695" s="3">
        <v>45</v>
      </c>
      <c r="K4695" s="3">
        <v>180</v>
      </c>
      <c r="L4695" s="3">
        <v>0</v>
      </c>
      <c r="M4695" s="4">
        <f>PI()*(K4695/2)^2/1000+PI()*(L4695/2)^2/1000</f>
        <v>25.446900494077322</v>
      </c>
      <c r="N4695" s="33">
        <v>0</v>
      </c>
      <c r="O4695" s="3">
        <v>9</v>
      </c>
      <c r="P4695" s="6">
        <v>4.9930000000000003</v>
      </c>
      <c r="Q4695" s="6">
        <v>8.2590000000000003</v>
      </c>
      <c r="R4695" s="6">
        <v>8.0879999999999992</v>
      </c>
      <c r="S4695" s="6">
        <v>0</v>
      </c>
      <c r="T4695" s="6">
        <f>R4695-S4695</f>
        <v>8.0879999999999992</v>
      </c>
      <c r="U4695" s="6">
        <v>9.5850000000000009</v>
      </c>
      <c r="V4695" s="6">
        <f>U4695-S4695</f>
        <v>9.5850000000000009</v>
      </c>
      <c r="W4695" s="6">
        <f>100 - (1 - (((U4695-T4695)/U4695)+(S4695/T4695)))*100</f>
        <v>15.618153364632263</v>
      </c>
      <c r="X4695" s="13">
        <v>9.8699999999999992</v>
      </c>
      <c r="Y4695" s="13">
        <f>(X4695-U4695)/U4695*100</f>
        <v>2.9733959311423925</v>
      </c>
      <c r="Z4695" s="14" t="str">
        <f>IF(W4695&gt;10,"NA",Y4695)</f>
        <v>NA</v>
      </c>
    </row>
    <row r="4696" spans="1:26" ht="19" x14ac:dyDescent="0.25">
      <c r="A4696" s="23">
        <v>4695</v>
      </c>
      <c r="B4696" s="5" t="s">
        <v>0</v>
      </c>
      <c r="C4696" s="3" t="s">
        <v>51</v>
      </c>
      <c r="D4696" s="3" t="s">
        <v>51</v>
      </c>
      <c r="E4696" s="3" t="s">
        <v>47</v>
      </c>
      <c r="F4696" s="3" t="s">
        <v>21</v>
      </c>
      <c r="G4696" s="3">
        <v>53</v>
      </c>
      <c r="H4696" s="3" t="s">
        <v>9</v>
      </c>
      <c r="I4696" s="3" t="s">
        <v>59</v>
      </c>
      <c r="J4696" s="3">
        <v>40</v>
      </c>
      <c r="K4696" s="3">
        <v>200</v>
      </c>
      <c r="L4696" s="3">
        <v>0</v>
      </c>
      <c r="M4696" s="4">
        <f>PI()*(K4696/2)^2/1000+PI()*(L4696/2)^2/1000</f>
        <v>31.415926535897931</v>
      </c>
      <c r="N4696" s="33">
        <v>0</v>
      </c>
      <c r="O4696" s="3">
        <v>1</v>
      </c>
      <c r="P4696" s="3">
        <v>8.1980000000000004</v>
      </c>
      <c r="Q4696" s="3">
        <v>36.627000000000002</v>
      </c>
      <c r="R4696" s="3">
        <v>36.627000000000002</v>
      </c>
      <c r="S4696" s="6">
        <v>0</v>
      </c>
      <c r="T4696" s="6">
        <f>R4696-S4696</f>
        <v>36.627000000000002</v>
      </c>
      <c r="U4696" s="3">
        <v>36.627000000000002</v>
      </c>
      <c r="V4696" s="6">
        <f>U4696-S4696</f>
        <v>36.627000000000002</v>
      </c>
      <c r="W4696" s="6">
        <f>100 - (1 - (((U4696-T4696)/U4696)+(S4696/T4696)))*100</f>
        <v>0</v>
      </c>
      <c r="X4696" s="23">
        <v>36.627000000000002</v>
      </c>
      <c r="Y4696" s="13">
        <f>(X4696-U4696)/U4696*100</f>
        <v>0</v>
      </c>
      <c r="Z4696" s="14">
        <f>IF(W4696&gt;10,"NA",Y4696)</f>
        <v>0</v>
      </c>
    </row>
    <row r="4697" spans="1:26" ht="19" x14ac:dyDescent="0.25">
      <c r="A4697" s="23">
        <v>4696</v>
      </c>
      <c r="B4697" s="5" t="s">
        <v>0</v>
      </c>
      <c r="C4697" s="3" t="s">
        <v>51</v>
      </c>
      <c r="D4697" s="3" t="s">
        <v>51</v>
      </c>
      <c r="E4697" s="3" t="s">
        <v>47</v>
      </c>
      <c r="F4697" s="3" t="s">
        <v>21</v>
      </c>
      <c r="G4697" s="3">
        <v>53</v>
      </c>
      <c r="H4697" s="3" t="s">
        <v>9</v>
      </c>
      <c r="I4697" s="3" t="s">
        <v>59</v>
      </c>
      <c r="J4697" s="3">
        <v>40</v>
      </c>
      <c r="K4697" s="3">
        <v>200</v>
      </c>
      <c r="L4697" s="3">
        <v>0</v>
      </c>
      <c r="M4697" s="4">
        <f>PI()*(K4697/2)^2/1000+PI()*(L4697/2)^2/1000</f>
        <v>31.415926535897931</v>
      </c>
      <c r="N4697" s="33">
        <v>0</v>
      </c>
      <c r="O4697" s="3">
        <v>2</v>
      </c>
      <c r="P4697" s="3">
        <v>6.2869999999999999</v>
      </c>
      <c r="Q4697" s="3">
        <v>13.198</v>
      </c>
      <c r="R4697" s="3">
        <v>13.055999999999999</v>
      </c>
      <c r="S4697" s="6">
        <v>0</v>
      </c>
      <c r="T4697" s="6">
        <f>R4697-S4697</f>
        <v>13.055999999999999</v>
      </c>
      <c r="U4697" s="3">
        <v>13.17</v>
      </c>
      <c r="V4697" s="6">
        <f>U4697-S4697</f>
        <v>13.17</v>
      </c>
      <c r="W4697" s="6">
        <f>100 - (1 - (((U4697-T4697)/U4697)+(S4697/T4697)))*100</f>
        <v>0.86560364464692441</v>
      </c>
      <c r="X4697" s="23">
        <v>13.222</v>
      </c>
      <c r="Y4697" s="13">
        <f>(X4697-U4697)/U4697*100</f>
        <v>0.39483675018982228</v>
      </c>
      <c r="Z4697" s="14">
        <f>IF(W4697&gt;10,"NA",Y4697)</f>
        <v>0.39483675018982228</v>
      </c>
    </row>
    <row r="4698" spans="1:26" ht="19" x14ac:dyDescent="0.25">
      <c r="A4698" s="23">
        <v>4697</v>
      </c>
      <c r="B4698" s="5" t="s">
        <v>0</v>
      </c>
      <c r="C4698" s="3" t="s">
        <v>51</v>
      </c>
      <c r="D4698" s="3" t="s">
        <v>51</v>
      </c>
      <c r="E4698" s="3" t="s">
        <v>47</v>
      </c>
      <c r="F4698" s="3" t="s">
        <v>21</v>
      </c>
      <c r="G4698" s="3">
        <v>53</v>
      </c>
      <c r="H4698" s="3" t="s">
        <v>9</v>
      </c>
      <c r="I4698" s="3" t="s">
        <v>59</v>
      </c>
      <c r="J4698" s="3">
        <v>40</v>
      </c>
      <c r="K4698" s="3">
        <v>200</v>
      </c>
      <c r="L4698" s="3">
        <v>0</v>
      </c>
      <c r="M4698" s="4">
        <f>PI()*(K4698/2)^2/1000+PI()*(L4698/2)^2/1000</f>
        <v>31.415926535897931</v>
      </c>
      <c r="N4698" s="33">
        <v>0</v>
      </c>
      <c r="O4698" s="3">
        <v>3</v>
      </c>
      <c r="P4698" s="3">
        <v>10.073</v>
      </c>
      <c r="Q4698" s="3">
        <v>44.463000000000001</v>
      </c>
      <c r="R4698" s="3">
        <v>44.463000000000001</v>
      </c>
      <c r="S4698" s="6">
        <v>0</v>
      </c>
      <c r="T4698" s="6">
        <f>R4698-S4698</f>
        <v>44.463000000000001</v>
      </c>
      <c r="U4698" s="3">
        <v>44.487000000000002</v>
      </c>
      <c r="V4698" s="6">
        <f>U4698-S4698</f>
        <v>44.487000000000002</v>
      </c>
      <c r="W4698" s="6">
        <f>100 - (1 - (((U4698-T4698)/U4698)+(S4698/T4698)))*100</f>
        <v>5.3948344460181374E-2</v>
      </c>
      <c r="X4698" s="23">
        <v>44.673000000000002</v>
      </c>
      <c r="Y4698" s="13">
        <f>(X4698-U4698)/U4698*100</f>
        <v>0.41809966956639</v>
      </c>
      <c r="Z4698" s="14">
        <f>IF(W4698&gt;10,"NA",Y4698)</f>
        <v>0.41809966956639</v>
      </c>
    </row>
    <row r="4699" spans="1:26" ht="19" x14ac:dyDescent="0.25">
      <c r="A4699" s="23">
        <v>4698</v>
      </c>
      <c r="B4699" s="5" t="s">
        <v>0</v>
      </c>
      <c r="C4699" s="3" t="s">
        <v>51</v>
      </c>
      <c r="D4699" s="3" t="s">
        <v>51</v>
      </c>
      <c r="E4699" s="3" t="s">
        <v>47</v>
      </c>
      <c r="F4699" s="3" t="s">
        <v>21</v>
      </c>
      <c r="G4699" s="3">
        <v>53</v>
      </c>
      <c r="H4699" s="3" t="s">
        <v>9</v>
      </c>
      <c r="I4699" s="3" t="s">
        <v>59</v>
      </c>
      <c r="J4699" s="3">
        <v>40</v>
      </c>
      <c r="K4699" s="3">
        <v>200</v>
      </c>
      <c r="L4699" s="3">
        <v>0</v>
      </c>
      <c r="M4699" s="4">
        <f>PI()*(K4699/2)^2/1000+PI()*(L4699/2)^2/1000</f>
        <v>31.415926535897931</v>
      </c>
      <c r="N4699" s="33">
        <v>0</v>
      </c>
      <c r="O4699" s="3">
        <v>4</v>
      </c>
      <c r="P4699" s="3">
        <v>9.2739999999999991</v>
      </c>
      <c r="Q4699" s="3">
        <v>43.707000000000001</v>
      </c>
      <c r="R4699" s="3">
        <v>43.707000000000001</v>
      </c>
      <c r="S4699" s="6">
        <v>0</v>
      </c>
      <c r="T4699" s="6">
        <f>R4699-S4699</f>
        <v>43.707000000000001</v>
      </c>
      <c r="U4699" s="3">
        <v>43.951000000000001</v>
      </c>
      <c r="V4699" s="6">
        <f>U4699-S4699</f>
        <v>43.951000000000001</v>
      </c>
      <c r="W4699" s="6">
        <f>100 - (1 - (((U4699-T4699)/U4699)+(S4699/T4699)))*100</f>
        <v>0.55516370503515589</v>
      </c>
      <c r="X4699" s="23">
        <v>44.405000000000001</v>
      </c>
      <c r="Y4699" s="13">
        <f>(X4699-U4699)/U4699*100</f>
        <v>1.0329685331391791</v>
      </c>
      <c r="Z4699" s="14">
        <f>IF(W4699&gt;10,"NA",Y4699)</f>
        <v>1.0329685331391791</v>
      </c>
    </row>
    <row r="4700" spans="1:26" ht="19" x14ac:dyDescent="0.25">
      <c r="A4700" s="23">
        <v>4699</v>
      </c>
      <c r="B4700" s="5" t="s">
        <v>0</v>
      </c>
      <c r="C4700" s="3" t="s">
        <v>51</v>
      </c>
      <c r="D4700" s="3" t="s">
        <v>51</v>
      </c>
      <c r="E4700" s="3" t="s">
        <v>47</v>
      </c>
      <c r="F4700" s="3" t="s">
        <v>21</v>
      </c>
      <c r="G4700" s="3">
        <v>53</v>
      </c>
      <c r="H4700" s="3" t="s">
        <v>17</v>
      </c>
      <c r="I4700" s="3" t="s">
        <v>59</v>
      </c>
      <c r="J4700" s="3">
        <v>40</v>
      </c>
      <c r="K4700" s="3">
        <v>200</v>
      </c>
      <c r="L4700" s="3">
        <v>0</v>
      </c>
      <c r="M4700" s="4">
        <f>PI()*(K4700/2)^2/1000+PI()*(L4700/2)^2/1000</f>
        <v>31.415926535897931</v>
      </c>
      <c r="N4700" s="33">
        <v>0</v>
      </c>
      <c r="O4700" s="3">
        <v>1</v>
      </c>
      <c r="P4700" s="3">
        <v>8.3650000000000002</v>
      </c>
      <c r="Q4700" s="3">
        <v>37.124000000000002</v>
      </c>
      <c r="R4700" s="3">
        <v>36.968000000000004</v>
      </c>
      <c r="S4700" s="6">
        <v>0</v>
      </c>
      <c r="T4700" s="6">
        <f>R4700-S4700</f>
        <v>36.968000000000004</v>
      </c>
      <c r="U4700" s="6">
        <v>37.054000000000002</v>
      </c>
      <c r="V4700" s="6">
        <f>U4700-S4700</f>
        <v>37.054000000000002</v>
      </c>
      <c r="W4700" s="6">
        <f>100 - (1 - (((U4700-T4700)/U4700)+(S4700/T4700)))*100</f>
        <v>0.23209370108490646</v>
      </c>
      <c r="X4700" s="23">
        <v>37.195</v>
      </c>
      <c r="Y4700" s="13">
        <f>(X4700-U4700)/U4700*100</f>
        <v>0.3805257192205922</v>
      </c>
      <c r="Z4700" s="14">
        <f>IF(W4700&gt;10,"NA",Y4700)</f>
        <v>0.3805257192205922</v>
      </c>
    </row>
    <row r="4701" spans="1:26" ht="19" x14ac:dyDescent="0.25">
      <c r="A4701" s="23">
        <v>4700</v>
      </c>
      <c r="B4701" s="5" t="s">
        <v>0</v>
      </c>
      <c r="C4701" s="3" t="s">
        <v>51</v>
      </c>
      <c r="D4701" s="3" t="s">
        <v>51</v>
      </c>
      <c r="E4701" s="3" t="s">
        <v>47</v>
      </c>
      <c r="F4701" s="3" t="s">
        <v>21</v>
      </c>
      <c r="G4701" s="3">
        <v>53</v>
      </c>
      <c r="H4701" s="3" t="s">
        <v>17</v>
      </c>
      <c r="I4701" s="3" t="s">
        <v>59</v>
      </c>
      <c r="J4701" s="3">
        <v>40</v>
      </c>
      <c r="K4701" s="3">
        <v>200</v>
      </c>
      <c r="L4701" s="3">
        <v>0</v>
      </c>
      <c r="M4701" s="4">
        <f>PI()*(K4701/2)^2/1000+PI()*(L4701/2)^2/1000</f>
        <v>31.415926535897931</v>
      </c>
      <c r="N4701" s="33">
        <v>0</v>
      </c>
      <c r="O4701" s="3">
        <v>2</v>
      </c>
      <c r="P4701" s="3">
        <v>7.6360000000000001</v>
      </c>
      <c r="Q4701" s="3">
        <v>31.257000000000001</v>
      </c>
      <c r="R4701" s="3">
        <v>31.225000000000001</v>
      </c>
      <c r="S4701" s="6">
        <v>0.23400000000000001</v>
      </c>
      <c r="T4701" s="6">
        <f>R4701-S4701</f>
        <v>30.991</v>
      </c>
      <c r="U4701" s="6">
        <v>31.876000000000001</v>
      </c>
      <c r="V4701" s="6">
        <f>U4701-S4701</f>
        <v>31.641999999999999</v>
      </c>
      <c r="W4701" s="6">
        <f>100 - (1 - (((U4701-T4701)/U4701)+(S4701/T4701)))*100</f>
        <v>3.5314414060495807</v>
      </c>
      <c r="X4701" s="23">
        <v>31.876999999999999</v>
      </c>
      <c r="Y4701" s="13">
        <f>(X4701-U4701)/U4701*100</f>
        <v>3.1371564813579794E-3</v>
      </c>
      <c r="Z4701" s="14">
        <f>IF(W4701&gt;10,"NA",Y4701)</f>
        <v>3.1371564813579794E-3</v>
      </c>
    </row>
    <row r="4702" spans="1:26" ht="19" x14ac:dyDescent="0.25">
      <c r="A4702" s="23">
        <v>4701</v>
      </c>
      <c r="B4702" s="5" t="s">
        <v>0</v>
      </c>
      <c r="C4702" s="3" t="s">
        <v>51</v>
      </c>
      <c r="D4702" s="3" t="s">
        <v>51</v>
      </c>
      <c r="E4702" s="3" t="s">
        <v>47</v>
      </c>
      <c r="F4702" s="3" t="s">
        <v>21</v>
      </c>
      <c r="G4702" s="3">
        <v>53</v>
      </c>
      <c r="H4702" s="3" t="s">
        <v>17</v>
      </c>
      <c r="I4702" s="3" t="s">
        <v>59</v>
      </c>
      <c r="J4702" s="3">
        <v>40</v>
      </c>
      <c r="K4702" s="3">
        <v>200</v>
      </c>
      <c r="L4702" s="3">
        <v>0</v>
      </c>
      <c r="M4702" s="4">
        <f>PI()*(K4702/2)^2/1000+PI()*(L4702/2)^2/1000</f>
        <v>31.415926535897931</v>
      </c>
      <c r="N4702" s="33">
        <v>0</v>
      </c>
      <c r="O4702" s="3">
        <v>3</v>
      </c>
      <c r="P4702" s="3">
        <v>10.901999999999999</v>
      </c>
      <c r="Q4702" s="3">
        <v>48.125999999999998</v>
      </c>
      <c r="R4702" s="3">
        <v>48.075000000000003</v>
      </c>
      <c r="S4702" s="6">
        <v>0</v>
      </c>
      <c r="T4702" s="6">
        <f>R4702-S4702</f>
        <v>48.075000000000003</v>
      </c>
      <c r="U4702" s="6">
        <v>48.075000000000003</v>
      </c>
      <c r="V4702" s="6">
        <f>U4702-S4702</f>
        <v>48.075000000000003</v>
      </c>
      <c r="W4702" s="6">
        <f>100 - (1 - (((U4702-T4702)/U4702)+(S4702/T4702)))*100</f>
        <v>0</v>
      </c>
      <c r="X4702" s="23">
        <v>48.234000000000002</v>
      </c>
      <c r="Y4702" s="13">
        <f>(X4702-U4702)/U4702*100</f>
        <v>0.33073322932917093</v>
      </c>
      <c r="Z4702" s="14">
        <f>IF(W4702&gt;10,"NA",Y4702)</f>
        <v>0.33073322932917093</v>
      </c>
    </row>
    <row r="4703" spans="1:26" ht="19" x14ac:dyDescent="0.25">
      <c r="A4703" s="23">
        <v>4702</v>
      </c>
      <c r="B4703" s="5" t="s">
        <v>0</v>
      </c>
      <c r="C4703" s="3" t="s">
        <v>51</v>
      </c>
      <c r="D4703" s="3" t="s">
        <v>51</v>
      </c>
      <c r="E4703" s="3" t="s">
        <v>47</v>
      </c>
      <c r="F4703" s="3" t="s">
        <v>21</v>
      </c>
      <c r="G4703" s="3">
        <v>53</v>
      </c>
      <c r="H4703" s="3" t="s">
        <v>17</v>
      </c>
      <c r="I4703" s="3" t="s">
        <v>59</v>
      </c>
      <c r="J4703" s="3">
        <v>40</v>
      </c>
      <c r="K4703" s="3">
        <v>200</v>
      </c>
      <c r="L4703" s="3">
        <v>0</v>
      </c>
      <c r="M4703" s="4">
        <f>PI()*(K4703/2)^2/1000+PI()*(L4703/2)^2/1000</f>
        <v>31.415926535897931</v>
      </c>
      <c r="N4703" s="33">
        <v>0</v>
      </c>
      <c r="O4703" s="3">
        <v>4</v>
      </c>
      <c r="P4703" s="3">
        <v>9.5370000000000008</v>
      </c>
      <c r="Q4703" s="3">
        <v>29.774999999999999</v>
      </c>
      <c r="R4703" s="3">
        <v>29.641999999999999</v>
      </c>
      <c r="S4703" s="6">
        <v>0</v>
      </c>
      <c r="T4703" s="6">
        <f>R4703-S4703</f>
        <v>29.641999999999999</v>
      </c>
      <c r="U4703" s="6">
        <v>29.934999999999999</v>
      </c>
      <c r="V4703" s="6">
        <f>U4703-S4703</f>
        <v>29.934999999999999</v>
      </c>
      <c r="W4703" s="6">
        <f>100 - (1 - (((U4703-T4703)/U4703)+(S4703/T4703)))*100</f>
        <v>0.97878737264072413</v>
      </c>
      <c r="X4703" s="23">
        <v>30.119</v>
      </c>
      <c r="Y4703" s="13">
        <f>(X4703-U4703)/U4703*100</f>
        <v>0.61466510773342586</v>
      </c>
      <c r="Z4703" s="14">
        <f>IF(W4703&gt;10,"NA",Y4703)</f>
        <v>0.61466510773342586</v>
      </c>
    </row>
    <row r="4704" spans="1:26" ht="19" x14ac:dyDescent="0.25">
      <c r="A4704" s="23">
        <v>4703</v>
      </c>
      <c r="B4704" s="5" t="s">
        <v>0</v>
      </c>
      <c r="C4704" s="3" t="s">
        <v>51</v>
      </c>
      <c r="D4704" s="3" t="s">
        <v>51</v>
      </c>
      <c r="E4704" s="3" t="s">
        <v>47</v>
      </c>
      <c r="F4704" s="3" t="s">
        <v>21</v>
      </c>
      <c r="G4704" s="3">
        <v>54</v>
      </c>
      <c r="H4704" s="3" t="s">
        <v>9</v>
      </c>
      <c r="I4704" s="3" t="s">
        <v>37</v>
      </c>
      <c r="J4704" s="3">
        <v>398</v>
      </c>
      <c r="K4704" s="3">
        <v>200</v>
      </c>
      <c r="L4704" s="3">
        <v>180</v>
      </c>
      <c r="M4704" s="4">
        <f>PI()*(K4704/2)^2/1000+PI()*(L4704/2)^2/1000</f>
        <v>56.86282702997525</v>
      </c>
      <c r="N4704" s="33">
        <v>0</v>
      </c>
      <c r="O4704" s="3">
        <v>1</v>
      </c>
      <c r="P4704" s="3">
        <v>4.702</v>
      </c>
      <c r="Q4704" s="3">
        <v>11.134</v>
      </c>
      <c r="R4704" s="3">
        <v>11.134</v>
      </c>
      <c r="S4704" s="6">
        <v>8.7999999999999995E-2</v>
      </c>
      <c r="T4704" s="6">
        <f>R4704-S4704</f>
        <v>11.046000000000001</v>
      </c>
      <c r="U4704" s="3">
        <v>11.134</v>
      </c>
      <c r="V4704" s="6">
        <f>U4704-S4704</f>
        <v>11.046000000000001</v>
      </c>
      <c r="W4704" s="6">
        <f>100 - (1 - (((U4704-T4704)/U4704)+(S4704/T4704)))*100</f>
        <v>1.5870403112987503</v>
      </c>
      <c r="X4704" s="23">
        <v>11.241</v>
      </c>
      <c r="Y4704" s="13">
        <f>(X4704-U4704)/U4704*100</f>
        <v>0.9610202981857312</v>
      </c>
      <c r="Z4704" s="14">
        <f>IF(W4704&gt;10,"NA",Y4704)</f>
        <v>0.9610202981857312</v>
      </c>
    </row>
    <row r="4705" spans="1:26" ht="19" x14ac:dyDescent="0.25">
      <c r="A4705" s="23">
        <v>4704</v>
      </c>
      <c r="B4705" s="5" t="s">
        <v>0</v>
      </c>
      <c r="C4705" s="3" t="s">
        <v>51</v>
      </c>
      <c r="D4705" s="3" t="s">
        <v>51</v>
      </c>
      <c r="E4705" s="3" t="s">
        <v>47</v>
      </c>
      <c r="F4705" s="3" t="s">
        <v>21</v>
      </c>
      <c r="G4705" s="3">
        <v>54</v>
      </c>
      <c r="H4705" s="3" t="s">
        <v>9</v>
      </c>
      <c r="I4705" s="3" t="s">
        <v>37</v>
      </c>
      <c r="J4705" s="3">
        <v>398</v>
      </c>
      <c r="K4705" s="3">
        <v>200</v>
      </c>
      <c r="L4705" s="3">
        <v>180</v>
      </c>
      <c r="M4705" s="4">
        <f>PI()*(K4705/2)^2/1000+PI()*(L4705/2)^2/1000</f>
        <v>56.86282702997525</v>
      </c>
      <c r="N4705" s="33">
        <v>1</v>
      </c>
      <c r="O4705" s="3">
        <v>2</v>
      </c>
      <c r="P4705" s="3">
        <v>5.2859999999999996</v>
      </c>
      <c r="Q4705" s="3">
        <v>13.547000000000001</v>
      </c>
      <c r="R4705" s="3">
        <v>13.398999999999999</v>
      </c>
      <c r="S4705" s="6">
        <v>0</v>
      </c>
      <c r="T4705" s="6">
        <f>R4705-S4705</f>
        <v>13.398999999999999</v>
      </c>
      <c r="U4705" s="3">
        <v>13.398999999999999</v>
      </c>
      <c r="V4705" s="6">
        <f>U4705-S4705</f>
        <v>13.398999999999999</v>
      </c>
      <c r="W4705" s="6">
        <f>100 - (1 - (((U4705-T4705)/U4705)+(S4705/T4705)))*100</f>
        <v>0</v>
      </c>
      <c r="X4705" s="23">
        <v>13.548</v>
      </c>
      <c r="Y4705" s="13">
        <f>(X4705-U4705)/U4705*100</f>
        <v>1.1120232853198069</v>
      </c>
      <c r="Z4705" s="14">
        <f>IF(W4705&gt;10,"NA",Y4705)</f>
        <v>1.1120232853198069</v>
      </c>
    </row>
    <row r="4706" spans="1:26" ht="19" x14ac:dyDescent="0.25">
      <c r="A4706" s="23">
        <v>4705</v>
      </c>
      <c r="B4706" s="5" t="s">
        <v>0</v>
      </c>
      <c r="C4706" s="3" t="s">
        <v>51</v>
      </c>
      <c r="D4706" s="3" t="s">
        <v>51</v>
      </c>
      <c r="E4706" s="3" t="s">
        <v>47</v>
      </c>
      <c r="F4706" s="3" t="s">
        <v>21</v>
      </c>
      <c r="G4706" s="3">
        <v>54</v>
      </c>
      <c r="H4706" s="3" t="s">
        <v>9</v>
      </c>
      <c r="I4706" s="3" t="s">
        <v>37</v>
      </c>
      <c r="J4706" s="3">
        <v>398</v>
      </c>
      <c r="K4706" s="3">
        <v>200</v>
      </c>
      <c r="L4706" s="3">
        <v>180</v>
      </c>
      <c r="M4706" s="4">
        <f>PI()*(K4706/2)^2/1000+PI()*(L4706/2)^2/1000</f>
        <v>56.86282702997525</v>
      </c>
      <c r="N4706" s="33">
        <v>0</v>
      </c>
      <c r="O4706" s="3">
        <v>3</v>
      </c>
      <c r="P4706" s="3">
        <v>2.8250000000000002</v>
      </c>
      <c r="Q4706" s="3">
        <v>3.8559999999999999</v>
      </c>
      <c r="R4706" s="3">
        <v>3.84</v>
      </c>
      <c r="S4706" s="6">
        <v>2.8000000000000001E-2</v>
      </c>
      <c r="T4706" s="6">
        <f>R4706-S4706</f>
        <v>3.8119999999999998</v>
      </c>
      <c r="U4706" s="3">
        <v>5.5679999999999996</v>
      </c>
      <c r="V4706" s="6">
        <f>U4706-S4706</f>
        <v>5.54</v>
      </c>
      <c r="W4706" s="6">
        <f>100 - (1 - (((U4706-T4706)/U4706)+(S4706/T4706)))*100</f>
        <v>32.27187888217486</v>
      </c>
      <c r="X4706" s="23">
        <v>5.6550000000000002</v>
      </c>
      <c r="Y4706" s="13">
        <f>(X4706-U4706)/U4706*100</f>
        <v>1.5625000000000115</v>
      </c>
      <c r="Z4706" s="14" t="str">
        <f>IF(W4706&gt;10,"NA",Y4706)</f>
        <v>NA</v>
      </c>
    </row>
    <row r="4707" spans="1:26" ht="19" x14ac:dyDescent="0.25">
      <c r="A4707" s="23">
        <v>4706</v>
      </c>
      <c r="B4707" s="5" t="s">
        <v>0</v>
      </c>
      <c r="C4707" s="3" t="s">
        <v>51</v>
      </c>
      <c r="D4707" s="3" t="s">
        <v>51</v>
      </c>
      <c r="E4707" s="3" t="s">
        <v>47</v>
      </c>
      <c r="F4707" s="3" t="s">
        <v>21</v>
      </c>
      <c r="G4707" s="3">
        <v>54</v>
      </c>
      <c r="H4707" s="3" t="s">
        <v>9</v>
      </c>
      <c r="I4707" s="3" t="s">
        <v>37</v>
      </c>
      <c r="J4707" s="3">
        <v>398</v>
      </c>
      <c r="K4707" s="3">
        <v>200</v>
      </c>
      <c r="L4707" s="3">
        <v>180</v>
      </c>
      <c r="M4707" s="4">
        <f>PI()*(K4707/2)^2/1000+PI()*(L4707/2)^2/1000</f>
        <v>56.86282702997525</v>
      </c>
      <c r="N4707" s="33">
        <v>0</v>
      </c>
      <c r="O4707" s="3">
        <v>4</v>
      </c>
      <c r="P4707" s="3">
        <v>1.7490000000000001</v>
      </c>
      <c r="Q4707" s="3">
        <v>1.6339999999999999</v>
      </c>
      <c r="R4707" s="3">
        <v>1.583</v>
      </c>
      <c r="S4707" s="6">
        <v>0</v>
      </c>
      <c r="T4707" s="6">
        <f>R4707-S4707</f>
        <v>1.583</v>
      </c>
      <c r="U4707" s="3">
        <v>1.7130000000000001</v>
      </c>
      <c r="V4707" s="6">
        <f>U4707-S4707</f>
        <v>1.7130000000000001</v>
      </c>
      <c r="W4707" s="6">
        <f>100 - (1 - (((U4707-T4707)/U4707)+(S4707/T4707)))*100</f>
        <v>7.5890251021599653</v>
      </c>
      <c r="X4707" s="23">
        <v>1.7170000000000001</v>
      </c>
      <c r="Y4707" s="13">
        <f>(X4707-U4707)/U4707*100</f>
        <v>0.23350846468184489</v>
      </c>
      <c r="Z4707" s="14">
        <f>IF(W4707&gt;10,"NA",Y4707)</f>
        <v>0.23350846468184489</v>
      </c>
    </row>
    <row r="4708" spans="1:26" ht="19" x14ac:dyDescent="0.25">
      <c r="A4708" s="23">
        <v>4707</v>
      </c>
      <c r="B4708" s="5" t="s">
        <v>0</v>
      </c>
      <c r="C4708" s="3" t="s">
        <v>51</v>
      </c>
      <c r="D4708" s="3" t="s">
        <v>51</v>
      </c>
      <c r="E4708" s="3" t="s">
        <v>47</v>
      </c>
      <c r="F4708" s="3" t="s">
        <v>21</v>
      </c>
      <c r="G4708" s="3">
        <v>54</v>
      </c>
      <c r="H4708" s="3" t="s">
        <v>17</v>
      </c>
      <c r="I4708" s="3" t="s">
        <v>37</v>
      </c>
      <c r="J4708" s="3">
        <v>398</v>
      </c>
      <c r="K4708" s="3">
        <v>200</v>
      </c>
      <c r="L4708" s="3">
        <v>180</v>
      </c>
      <c r="M4708" s="4">
        <f>PI()*(K4708/2)^2/1000+PI()*(L4708/2)^2/1000</f>
        <v>56.86282702997525</v>
      </c>
      <c r="N4708" s="33">
        <v>0</v>
      </c>
      <c r="O4708" s="3">
        <v>1</v>
      </c>
      <c r="P4708" s="3">
        <v>5.0979999999999999</v>
      </c>
      <c r="Q4708" s="3">
        <v>10.468999999999999</v>
      </c>
      <c r="R4708" s="3">
        <v>10.349</v>
      </c>
      <c r="S4708" s="6">
        <v>0</v>
      </c>
      <c r="T4708" s="6">
        <f>R4708-S4708</f>
        <v>10.349</v>
      </c>
      <c r="U4708" s="3">
        <v>10.349</v>
      </c>
      <c r="V4708" s="6">
        <f>U4708-S4708</f>
        <v>10.349</v>
      </c>
      <c r="W4708" s="6">
        <f>100 - (1 - (((U4708-T4708)/U4708)+(S4708/T4708)))*100</f>
        <v>0</v>
      </c>
      <c r="X4708" s="23">
        <v>10.349</v>
      </c>
      <c r="Y4708" s="13">
        <f>(X4708-U4708)/U4708*100</f>
        <v>0</v>
      </c>
      <c r="Z4708" s="14">
        <f>IF(W4708&gt;10,"NA",Y4708)</f>
        <v>0</v>
      </c>
    </row>
    <row r="4709" spans="1:26" ht="19" x14ac:dyDescent="0.25">
      <c r="A4709" s="23">
        <v>4708</v>
      </c>
      <c r="B4709" s="5" t="s">
        <v>0</v>
      </c>
      <c r="C4709" s="3" t="s">
        <v>51</v>
      </c>
      <c r="D4709" s="3" t="s">
        <v>51</v>
      </c>
      <c r="E4709" s="3" t="s">
        <v>47</v>
      </c>
      <c r="F4709" s="3" t="s">
        <v>21</v>
      </c>
      <c r="G4709" s="3">
        <v>54</v>
      </c>
      <c r="H4709" s="3" t="s">
        <v>17</v>
      </c>
      <c r="I4709" s="3" t="s">
        <v>37</v>
      </c>
      <c r="J4709" s="3">
        <v>398</v>
      </c>
      <c r="K4709" s="3">
        <v>200</v>
      </c>
      <c r="L4709" s="3">
        <v>180</v>
      </c>
      <c r="M4709" s="4">
        <f>PI()*(K4709/2)^2/1000+PI()*(L4709/2)^2/1000</f>
        <v>56.86282702997525</v>
      </c>
      <c r="N4709" s="33">
        <v>0</v>
      </c>
      <c r="O4709" s="3">
        <v>2</v>
      </c>
      <c r="P4709" s="3">
        <v>5.8259999999999996</v>
      </c>
      <c r="Q4709" s="3">
        <v>11.803000000000001</v>
      </c>
      <c r="R4709" s="3">
        <v>11.677</v>
      </c>
      <c r="S4709" s="6">
        <v>0</v>
      </c>
      <c r="T4709" s="6">
        <f>R4709-S4709</f>
        <v>11.677</v>
      </c>
      <c r="U4709" s="3">
        <v>11.797000000000001</v>
      </c>
      <c r="V4709" s="6">
        <f>U4709-S4709</f>
        <v>11.797000000000001</v>
      </c>
      <c r="W4709" s="6">
        <f>100 - (1 - (((U4709-T4709)/U4709)+(S4709/T4709)))*100</f>
        <v>1.0172077646859492</v>
      </c>
      <c r="X4709" s="23">
        <v>11.797000000000001</v>
      </c>
      <c r="Y4709" s="13">
        <f>(X4709-U4709)/U4709*100</f>
        <v>0</v>
      </c>
      <c r="Z4709" s="14">
        <f>IF(W4709&gt;10,"NA",Y4709)</f>
        <v>0</v>
      </c>
    </row>
    <row r="4710" spans="1:26" ht="19" x14ac:dyDescent="0.25">
      <c r="A4710" s="23">
        <v>4709</v>
      </c>
      <c r="B4710" s="5" t="s">
        <v>0</v>
      </c>
      <c r="C4710" s="3" t="s">
        <v>51</v>
      </c>
      <c r="D4710" s="3" t="s">
        <v>51</v>
      </c>
      <c r="E4710" s="3" t="s">
        <v>47</v>
      </c>
      <c r="F4710" s="3" t="s">
        <v>21</v>
      </c>
      <c r="G4710" s="3">
        <v>54</v>
      </c>
      <c r="H4710" s="3" t="s">
        <v>17</v>
      </c>
      <c r="I4710" s="3" t="s">
        <v>37</v>
      </c>
      <c r="J4710" s="3">
        <v>398</v>
      </c>
      <c r="K4710" s="3">
        <v>200</v>
      </c>
      <c r="L4710" s="3">
        <v>180</v>
      </c>
      <c r="M4710" s="4">
        <f>PI()*(K4710/2)^2/1000+PI()*(L4710/2)^2/1000</f>
        <v>56.86282702997525</v>
      </c>
      <c r="N4710" s="33">
        <v>0</v>
      </c>
      <c r="O4710" s="3">
        <v>3</v>
      </c>
      <c r="P4710" s="3">
        <v>5.9470000000000001</v>
      </c>
      <c r="Q4710" s="3">
        <v>10.332000000000001</v>
      </c>
      <c r="R4710" s="3">
        <v>10.16</v>
      </c>
      <c r="S4710" s="6">
        <v>0</v>
      </c>
      <c r="T4710" s="6">
        <f>R4710-S4710</f>
        <v>10.16</v>
      </c>
      <c r="U4710" s="3">
        <v>10.16</v>
      </c>
      <c r="V4710" s="6">
        <f>U4710-S4710</f>
        <v>10.16</v>
      </c>
      <c r="W4710" s="6">
        <f>100 - (1 - (((U4710-T4710)/U4710)+(S4710/T4710)))*100</f>
        <v>0</v>
      </c>
      <c r="X4710" s="23">
        <v>10.16</v>
      </c>
      <c r="Y4710" s="13">
        <f>(X4710-U4710)/U4710*100</f>
        <v>0</v>
      </c>
      <c r="Z4710" s="14">
        <f>IF(W4710&gt;10,"NA",Y4710)</f>
        <v>0</v>
      </c>
    </row>
    <row r="4711" spans="1:26" ht="19" x14ac:dyDescent="0.25">
      <c r="A4711" s="23">
        <v>4710</v>
      </c>
      <c r="B4711" s="5" t="s">
        <v>0</v>
      </c>
      <c r="C4711" s="3" t="s">
        <v>51</v>
      </c>
      <c r="D4711" s="3" t="s">
        <v>51</v>
      </c>
      <c r="E4711" s="3" t="s">
        <v>47</v>
      </c>
      <c r="F4711" s="3" t="s">
        <v>21</v>
      </c>
      <c r="G4711" s="3">
        <v>54</v>
      </c>
      <c r="H4711" s="3" t="s">
        <v>17</v>
      </c>
      <c r="I4711" s="3" t="s">
        <v>37</v>
      </c>
      <c r="J4711" s="3">
        <v>398</v>
      </c>
      <c r="K4711" s="3">
        <v>200</v>
      </c>
      <c r="L4711" s="3">
        <v>180</v>
      </c>
      <c r="M4711" s="4">
        <f>PI()*(K4711/2)^2/1000+PI()*(L4711/2)^2/1000</f>
        <v>56.86282702997525</v>
      </c>
      <c r="N4711" s="33">
        <v>0</v>
      </c>
      <c r="O4711" s="3">
        <v>4</v>
      </c>
      <c r="P4711" s="3">
        <v>5.5430000000000001</v>
      </c>
      <c r="Q4711" s="3">
        <v>11.404</v>
      </c>
      <c r="R4711" s="3">
        <v>11.249000000000001</v>
      </c>
      <c r="S4711" s="6">
        <v>0</v>
      </c>
      <c r="T4711" s="6">
        <f>R4711-S4711</f>
        <v>11.249000000000001</v>
      </c>
      <c r="U4711" s="3">
        <v>11.249000000000001</v>
      </c>
      <c r="V4711" s="6">
        <f>U4711-S4711</f>
        <v>11.249000000000001</v>
      </c>
      <c r="W4711" s="6">
        <f>100 - (1 - (((U4711-T4711)/U4711)+(S4711/T4711)))*100</f>
        <v>0</v>
      </c>
      <c r="X4711" s="23">
        <v>11.249000000000001</v>
      </c>
      <c r="Y4711" s="13">
        <f>(X4711-U4711)/U4711*100</f>
        <v>0</v>
      </c>
      <c r="Z4711" s="14">
        <f>IF(W4711&gt;10,"NA",Y4711)</f>
        <v>0</v>
      </c>
    </row>
    <row r="4712" spans="1:26" ht="19" x14ac:dyDescent="0.25">
      <c r="A4712" s="23">
        <v>4711</v>
      </c>
      <c r="B4712" s="5" t="s">
        <v>0</v>
      </c>
      <c r="C4712" s="3" t="s">
        <v>51</v>
      </c>
      <c r="D4712" s="3" t="s">
        <v>51</v>
      </c>
      <c r="E4712" s="3" t="s">
        <v>47</v>
      </c>
      <c r="F4712" s="3" t="s">
        <v>21</v>
      </c>
      <c r="G4712" s="3">
        <v>54</v>
      </c>
      <c r="H4712" s="3" t="s">
        <v>17</v>
      </c>
      <c r="I4712" s="3" t="s">
        <v>37</v>
      </c>
      <c r="J4712" s="3">
        <v>398</v>
      </c>
      <c r="K4712" s="3">
        <v>200</v>
      </c>
      <c r="L4712" s="3">
        <v>180</v>
      </c>
      <c r="M4712" s="4">
        <f>PI()*(K4712/2)^2/1000+PI()*(L4712/2)^2/1000</f>
        <v>56.86282702997525</v>
      </c>
      <c r="N4712" s="33">
        <v>0</v>
      </c>
      <c r="O4712" s="3">
        <v>5</v>
      </c>
      <c r="P4712" s="3">
        <v>5.5839999999999996</v>
      </c>
      <c r="Q4712" s="3">
        <v>12.53</v>
      </c>
      <c r="R4712" s="3">
        <v>12.356999999999999</v>
      </c>
      <c r="S4712" s="6">
        <v>0</v>
      </c>
      <c r="T4712" s="6">
        <f>R4712-S4712</f>
        <v>12.356999999999999</v>
      </c>
      <c r="U4712" s="3">
        <v>12.356999999999999</v>
      </c>
      <c r="V4712" s="6">
        <f>U4712-S4712</f>
        <v>12.356999999999999</v>
      </c>
      <c r="W4712" s="6">
        <f>100 - (1 - (((U4712-T4712)/U4712)+(S4712/T4712)))*100</f>
        <v>0</v>
      </c>
      <c r="X4712" s="23">
        <v>12.356999999999999</v>
      </c>
      <c r="Y4712" s="13">
        <f>(X4712-U4712)/U4712*100</f>
        <v>0</v>
      </c>
      <c r="Z4712" s="14">
        <f>IF(W4712&gt;10,"NA",Y4712)</f>
        <v>0</v>
      </c>
    </row>
    <row r="4713" spans="1:26" ht="19" x14ac:dyDescent="0.25">
      <c r="A4713" s="23">
        <v>4712</v>
      </c>
      <c r="B4713" s="5" t="s">
        <v>0</v>
      </c>
      <c r="C4713" s="3" t="s">
        <v>51</v>
      </c>
      <c r="D4713" s="3" t="s">
        <v>51</v>
      </c>
      <c r="E4713" s="3" t="s">
        <v>47</v>
      </c>
      <c r="F4713" s="3" t="s">
        <v>21</v>
      </c>
      <c r="G4713" s="3">
        <v>54</v>
      </c>
      <c r="H4713" s="3" t="s">
        <v>17</v>
      </c>
      <c r="I4713" s="3" t="s">
        <v>37</v>
      </c>
      <c r="J4713" s="3">
        <v>398</v>
      </c>
      <c r="K4713" s="3">
        <v>200</v>
      </c>
      <c r="L4713" s="3">
        <v>180</v>
      </c>
      <c r="M4713" s="4">
        <f>PI()*(K4713/2)^2/1000+PI()*(L4713/2)^2/1000</f>
        <v>56.86282702997525</v>
      </c>
      <c r="N4713" s="33">
        <v>0</v>
      </c>
      <c r="O4713" s="3">
        <v>6</v>
      </c>
      <c r="P4713" s="3">
        <v>5.1559999999999997</v>
      </c>
      <c r="Q4713" s="3">
        <v>7.9349999999999996</v>
      </c>
      <c r="R4713" s="3">
        <v>7.843</v>
      </c>
      <c r="S4713" s="6">
        <v>0</v>
      </c>
      <c r="T4713" s="6">
        <f>R4713-S4713</f>
        <v>7.843</v>
      </c>
      <c r="U4713" s="3">
        <v>7.8840000000000003</v>
      </c>
      <c r="V4713" s="6">
        <f>U4713-S4713</f>
        <v>7.8840000000000003</v>
      </c>
      <c r="W4713" s="6">
        <f>100 - (1 - (((U4713-T4713)/U4713)+(S4713/T4713)))*100</f>
        <v>0.52004058853374602</v>
      </c>
      <c r="X4713" s="23">
        <v>7.8840000000000003</v>
      </c>
      <c r="Y4713" s="13">
        <f>(X4713-U4713)/U4713*100</f>
        <v>0</v>
      </c>
      <c r="Z4713" s="14">
        <f>IF(W4713&gt;10,"NA",Y4713)</f>
        <v>0</v>
      </c>
    </row>
    <row r="4714" spans="1:26" ht="19" x14ac:dyDescent="0.25">
      <c r="A4714" s="23">
        <v>4713</v>
      </c>
      <c r="B4714" s="5" t="s">
        <v>0</v>
      </c>
      <c r="C4714" s="3" t="s">
        <v>51</v>
      </c>
      <c r="D4714" s="3" t="s">
        <v>51</v>
      </c>
      <c r="E4714" s="3" t="s">
        <v>47</v>
      </c>
      <c r="F4714" s="3" t="s">
        <v>21</v>
      </c>
      <c r="G4714" s="3">
        <v>54</v>
      </c>
      <c r="H4714" s="3" t="s">
        <v>17</v>
      </c>
      <c r="I4714" s="3" t="s">
        <v>37</v>
      </c>
      <c r="J4714" s="3">
        <v>398</v>
      </c>
      <c r="K4714" s="3">
        <v>200</v>
      </c>
      <c r="L4714" s="3">
        <v>180</v>
      </c>
      <c r="M4714" s="4">
        <f>PI()*(K4714/2)^2/1000+PI()*(L4714/2)^2/1000</f>
        <v>56.86282702997525</v>
      </c>
      <c r="N4714" s="33">
        <v>0</v>
      </c>
      <c r="O4714" s="3">
        <v>7</v>
      </c>
      <c r="P4714" s="3">
        <v>5.516</v>
      </c>
      <c r="Q4714" s="3">
        <v>11.741</v>
      </c>
      <c r="R4714" s="3">
        <v>11.71</v>
      </c>
      <c r="S4714" s="6">
        <v>5.8000000000000003E-2</v>
      </c>
      <c r="T4714" s="6">
        <f>R4714-S4714</f>
        <v>11.652000000000001</v>
      </c>
      <c r="U4714" s="3">
        <v>11.804</v>
      </c>
      <c r="V4714" s="6">
        <f>U4714-S4714</f>
        <v>11.746</v>
      </c>
      <c r="W4714" s="6">
        <f>100 - (1 - (((U4714-T4714)/U4714)+(S4714/T4714)))*100</f>
        <v>1.7854677084681896</v>
      </c>
      <c r="X4714" s="23">
        <v>11.804</v>
      </c>
      <c r="Y4714" s="13">
        <f>(X4714-U4714)/U4714*100</f>
        <v>0</v>
      </c>
      <c r="Z4714" s="14">
        <f>IF(W4714&gt;10,"NA",Y4714)</f>
        <v>0</v>
      </c>
    </row>
    <row r="4715" spans="1:26" ht="19" x14ac:dyDescent="0.25">
      <c r="A4715" s="23">
        <v>4714</v>
      </c>
      <c r="B4715" s="5" t="s">
        <v>0</v>
      </c>
      <c r="C4715" s="3" t="s">
        <v>51</v>
      </c>
      <c r="D4715" s="3" t="s">
        <v>51</v>
      </c>
      <c r="E4715" s="3" t="s">
        <v>47</v>
      </c>
      <c r="F4715" s="3" t="s">
        <v>21</v>
      </c>
      <c r="G4715" s="3">
        <v>54</v>
      </c>
      <c r="H4715" s="3" t="s">
        <v>17</v>
      </c>
      <c r="I4715" s="3" t="s">
        <v>37</v>
      </c>
      <c r="J4715" s="3">
        <v>398</v>
      </c>
      <c r="K4715" s="3">
        <v>200</v>
      </c>
      <c r="L4715" s="3">
        <v>180</v>
      </c>
      <c r="M4715" s="4">
        <f>PI()*(K4715/2)^2/1000+PI()*(L4715/2)^2/1000</f>
        <v>56.86282702997525</v>
      </c>
      <c r="N4715" s="33">
        <v>0</v>
      </c>
      <c r="O4715" s="3">
        <v>8</v>
      </c>
      <c r="P4715" s="3">
        <v>6.9379999999999997</v>
      </c>
      <c r="Q4715" s="3">
        <v>16.233000000000001</v>
      </c>
      <c r="R4715" s="3">
        <v>16.114999999999998</v>
      </c>
      <c r="S4715" s="6">
        <v>0</v>
      </c>
      <c r="T4715" s="6">
        <f>R4715-S4715</f>
        <v>16.114999999999998</v>
      </c>
      <c r="U4715" s="3">
        <v>16.114999999999998</v>
      </c>
      <c r="V4715" s="6">
        <f>U4715-S4715</f>
        <v>16.114999999999998</v>
      </c>
      <c r="W4715" s="6">
        <f>100 - (1 - (((U4715-T4715)/U4715)+(S4715/T4715)))*100</f>
        <v>0</v>
      </c>
      <c r="X4715" s="23">
        <v>16.114999999999998</v>
      </c>
      <c r="Y4715" s="13">
        <f>(X4715-U4715)/U4715*100</f>
        <v>0</v>
      </c>
      <c r="Z4715" s="14">
        <f>IF(W4715&gt;10,"NA",Y4715)</f>
        <v>0</v>
      </c>
    </row>
    <row r="4716" spans="1:26" ht="19" x14ac:dyDescent="0.25">
      <c r="A4716" s="23">
        <v>4715</v>
      </c>
      <c r="B4716" s="5" t="s">
        <v>0</v>
      </c>
      <c r="C4716" s="3" t="s">
        <v>51</v>
      </c>
      <c r="D4716" s="3" t="s">
        <v>51</v>
      </c>
      <c r="E4716" s="3" t="s">
        <v>47</v>
      </c>
      <c r="F4716" s="3" t="s">
        <v>21</v>
      </c>
      <c r="G4716" s="3">
        <v>54</v>
      </c>
      <c r="H4716" s="3" t="s">
        <v>17</v>
      </c>
      <c r="I4716" s="3" t="s">
        <v>37</v>
      </c>
      <c r="J4716" s="3">
        <v>398</v>
      </c>
      <c r="K4716" s="3">
        <v>200</v>
      </c>
      <c r="L4716" s="3">
        <v>180</v>
      </c>
      <c r="M4716" s="4">
        <f>PI()*(K4716/2)^2/1000+PI()*(L4716/2)^2/1000</f>
        <v>56.86282702997525</v>
      </c>
      <c r="N4716" s="33">
        <v>0</v>
      </c>
      <c r="O4716" s="3">
        <v>9</v>
      </c>
      <c r="P4716" s="3">
        <v>7.2110000000000003</v>
      </c>
      <c r="Q4716" s="3">
        <v>17.606999999999999</v>
      </c>
      <c r="R4716" s="3">
        <v>17.541</v>
      </c>
      <c r="S4716" s="6">
        <v>6.2E-2</v>
      </c>
      <c r="T4716" s="6">
        <f>R4716-S4716</f>
        <v>17.478999999999999</v>
      </c>
      <c r="U4716" s="3">
        <v>17.670000000000002</v>
      </c>
      <c r="V4716" s="6">
        <f>U4716-S4716</f>
        <v>17.608000000000001</v>
      </c>
      <c r="W4716" s="6">
        <f>100 - (1 - (((U4716-T4716)/U4716)+(S4716/T4716)))*100</f>
        <v>1.4356394946957778</v>
      </c>
      <c r="X4716" s="23">
        <v>17.670000000000002</v>
      </c>
      <c r="Y4716" s="13">
        <f>(X4716-U4716)/U4716*100</f>
        <v>0</v>
      </c>
      <c r="Z4716" s="14">
        <f>IF(W4716&gt;10,"NA",Y4716)</f>
        <v>0</v>
      </c>
    </row>
    <row r="4717" spans="1:26" ht="19" x14ac:dyDescent="0.25">
      <c r="A4717" s="23">
        <v>4716</v>
      </c>
      <c r="B4717" s="5" t="s">
        <v>0</v>
      </c>
      <c r="C4717" s="3" t="s">
        <v>51</v>
      </c>
      <c r="D4717" s="3" t="s">
        <v>51</v>
      </c>
      <c r="E4717" s="3" t="s">
        <v>47</v>
      </c>
      <c r="F4717" s="3" t="s">
        <v>21</v>
      </c>
      <c r="G4717" s="3">
        <v>54</v>
      </c>
      <c r="H4717" s="3" t="s">
        <v>17</v>
      </c>
      <c r="I4717" s="3" t="s">
        <v>37</v>
      </c>
      <c r="J4717" s="3">
        <v>398</v>
      </c>
      <c r="K4717" s="3">
        <v>200</v>
      </c>
      <c r="L4717" s="3">
        <v>180</v>
      </c>
      <c r="M4717" s="4">
        <f>PI()*(K4717/2)^2/1000+PI()*(L4717/2)^2/1000</f>
        <v>56.86282702997525</v>
      </c>
      <c r="N4717" s="33">
        <v>0</v>
      </c>
      <c r="O4717" s="3">
        <v>10</v>
      </c>
      <c r="P4717" s="3">
        <v>3.4750000000000001</v>
      </c>
      <c r="Q4717" s="3">
        <v>3.9540000000000002</v>
      </c>
      <c r="R4717" s="3">
        <v>3.8140000000000001</v>
      </c>
      <c r="S4717" s="6">
        <v>0</v>
      </c>
      <c r="T4717" s="6">
        <f>R4717-S4717</f>
        <v>3.8140000000000001</v>
      </c>
      <c r="U4717" s="3">
        <v>4.157</v>
      </c>
      <c r="V4717" s="6">
        <f>U4717-S4717</f>
        <v>4.157</v>
      </c>
      <c r="W4717" s="6">
        <f>100 - (1 - (((U4717-T4717)/U4717)+(S4717/T4717)))*100</f>
        <v>8.2511426509502002</v>
      </c>
      <c r="X4717" s="23">
        <v>4.157</v>
      </c>
      <c r="Y4717" s="13">
        <f>(X4717-U4717)/U4717*100</f>
        <v>0</v>
      </c>
      <c r="Z4717" s="14">
        <f>IF(W4717&gt;10,"NA",Y4717)</f>
        <v>0</v>
      </c>
    </row>
    <row r="4718" spans="1:26" ht="19" x14ac:dyDescent="0.25">
      <c r="A4718" s="23">
        <v>4717</v>
      </c>
      <c r="B4718" s="5" t="s">
        <v>0</v>
      </c>
      <c r="C4718" s="3" t="s">
        <v>51</v>
      </c>
      <c r="D4718" s="3" t="s">
        <v>51</v>
      </c>
      <c r="E4718" s="3" t="s">
        <v>47</v>
      </c>
      <c r="F4718" s="3" t="s">
        <v>21</v>
      </c>
      <c r="G4718" s="3">
        <v>55</v>
      </c>
      <c r="H4718" s="3" t="s">
        <v>9</v>
      </c>
      <c r="I4718" s="3" t="s">
        <v>31</v>
      </c>
      <c r="J4718" s="3">
        <v>397</v>
      </c>
      <c r="K4718" s="3">
        <v>35</v>
      </c>
      <c r="L4718" s="3">
        <v>0</v>
      </c>
      <c r="M4718" s="4">
        <f>PI()*(K4718/2)^2/1000+PI()*(L4718/2)^2/1000</f>
        <v>0.96211275016187414</v>
      </c>
      <c r="N4718" s="33">
        <v>0</v>
      </c>
      <c r="O4718" s="3">
        <v>1</v>
      </c>
      <c r="P4718" s="6">
        <v>9.7590000000000003</v>
      </c>
      <c r="Q4718" s="6">
        <v>31.966999999999999</v>
      </c>
      <c r="R4718" s="6">
        <v>31.748000000000001</v>
      </c>
      <c r="S4718" s="6">
        <v>0.60199999999999998</v>
      </c>
      <c r="T4718" s="6">
        <f>R4718-S4718</f>
        <v>31.146000000000001</v>
      </c>
      <c r="U4718" s="3">
        <v>31.898</v>
      </c>
      <c r="V4718" s="6">
        <f>U4718-S4718</f>
        <v>31.295999999999999</v>
      </c>
      <c r="W4718" s="6">
        <f>100 - (1 - (((U4718-T4718)/U4718)+(S4718/T4718)))*100</f>
        <v>4.2903470441648039</v>
      </c>
      <c r="X4718" s="13">
        <f>U4718</f>
        <v>31.898</v>
      </c>
      <c r="Y4718" s="13">
        <f>(X4718-U4718)/U4718*100</f>
        <v>0</v>
      </c>
      <c r="Z4718" s="14">
        <f>IF(W4718&gt;10,"NA",Y4718)</f>
        <v>0</v>
      </c>
    </row>
    <row r="4719" spans="1:26" ht="19" x14ac:dyDescent="0.25">
      <c r="A4719" s="23">
        <v>4718</v>
      </c>
      <c r="B4719" s="5" t="s">
        <v>0</v>
      </c>
      <c r="C4719" s="3" t="s">
        <v>51</v>
      </c>
      <c r="D4719" s="3" t="s">
        <v>51</v>
      </c>
      <c r="E4719" s="3" t="s">
        <v>47</v>
      </c>
      <c r="F4719" s="3" t="s">
        <v>21</v>
      </c>
      <c r="G4719" s="3">
        <v>55</v>
      </c>
      <c r="H4719" s="3" t="s">
        <v>9</v>
      </c>
      <c r="I4719" s="3" t="s">
        <v>31</v>
      </c>
      <c r="J4719" s="3">
        <v>397</v>
      </c>
      <c r="K4719" s="3">
        <v>35</v>
      </c>
      <c r="L4719" s="3">
        <v>0</v>
      </c>
      <c r="M4719" s="4">
        <f>PI()*(K4719/2)^2/1000+PI()*(L4719/2)^2/1000</f>
        <v>0.96211275016187414</v>
      </c>
      <c r="N4719" s="33">
        <v>0</v>
      </c>
      <c r="O4719" s="3">
        <v>2</v>
      </c>
      <c r="P4719" s="6">
        <v>9.5879999999999992</v>
      </c>
      <c r="Q4719" s="6">
        <v>35.627000000000002</v>
      </c>
      <c r="R4719" s="6">
        <v>35.375999999999998</v>
      </c>
      <c r="S4719" s="6">
        <v>0</v>
      </c>
      <c r="T4719" s="6">
        <f>R4719-S4719</f>
        <v>35.375999999999998</v>
      </c>
      <c r="U4719" s="3">
        <v>35.375999999999998</v>
      </c>
      <c r="V4719" s="6">
        <f>U4719-S4719</f>
        <v>35.375999999999998</v>
      </c>
      <c r="W4719" s="6">
        <f>100 - (1 - (((U4719-T4719)/U4719)+(S4719/T4719)))*100</f>
        <v>0</v>
      </c>
      <c r="X4719" s="13">
        <f>U4719</f>
        <v>35.375999999999998</v>
      </c>
      <c r="Y4719" s="13">
        <f>(X4719-U4719)/U4719*100</f>
        <v>0</v>
      </c>
      <c r="Z4719" s="14">
        <f>IF(W4719&gt;10,"NA",Y4719)</f>
        <v>0</v>
      </c>
    </row>
    <row r="4720" spans="1:26" ht="19" x14ac:dyDescent="0.25">
      <c r="A4720" s="23">
        <v>4719</v>
      </c>
      <c r="B4720" s="5" t="s">
        <v>0</v>
      </c>
      <c r="C4720" s="3" t="s">
        <v>51</v>
      </c>
      <c r="D4720" s="3" t="s">
        <v>51</v>
      </c>
      <c r="E4720" s="3" t="s">
        <v>47</v>
      </c>
      <c r="F4720" s="3" t="s">
        <v>21</v>
      </c>
      <c r="G4720" s="3">
        <v>55</v>
      </c>
      <c r="H4720" s="3" t="s">
        <v>9</v>
      </c>
      <c r="I4720" s="3" t="s">
        <v>31</v>
      </c>
      <c r="J4720" s="3">
        <v>397</v>
      </c>
      <c r="K4720" s="3">
        <v>35</v>
      </c>
      <c r="L4720" s="3">
        <v>0</v>
      </c>
      <c r="M4720" s="4">
        <f>PI()*(K4720/2)^2/1000+PI()*(L4720/2)^2/1000</f>
        <v>0.96211275016187414</v>
      </c>
      <c r="N4720" s="33">
        <v>0</v>
      </c>
      <c r="O4720" s="3">
        <v>3</v>
      </c>
      <c r="P4720" s="6">
        <v>7.6360000000000001</v>
      </c>
      <c r="Q4720" s="6">
        <v>17.475999999999999</v>
      </c>
      <c r="R4720" s="6">
        <v>17.274999999999999</v>
      </c>
      <c r="S4720" s="6">
        <v>0</v>
      </c>
      <c r="T4720" s="6">
        <f>R4720-S4720</f>
        <v>17.274999999999999</v>
      </c>
      <c r="U4720" s="3">
        <v>17.274999999999999</v>
      </c>
      <c r="V4720" s="6">
        <f>U4720-S4720</f>
        <v>17.274999999999999</v>
      </c>
      <c r="W4720" s="6">
        <f>100 - (1 - (((U4720-T4720)/U4720)+(S4720/T4720)))*100</f>
        <v>0</v>
      </c>
      <c r="X4720" s="13">
        <f>U4720</f>
        <v>17.274999999999999</v>
      </c>
      <c r="Y4720" s="13">
        <f>(X4720-U4720)/U4720*100</f>
        <v>0</v>
      </c>
      <c r="Z4720" s="14">
        <f>IF(W4720&gt;10,"NA",Y4720)</f>
        <v>0</v>
      </c>
    </row>
    <row r="4721" spans="1:26" ht="19" x14ac:dyDescent="0.25">
      <c r="A4721" s="23">
        <v>4720</v>
      </c>
      <c r="B4721" s="5" t="s">
        <v>0</v>
      </c>
      <c r="C4721" s="3" t="s">
        <v>51</v>
      </c>
      <c r="D4721" s="3" t="s">
        <v>51</v>
      </c>
      <c r="E4721" s="3" t="s">
        <v>47</v>
      </c>
      <c r="F4721" s="3" t="s">
        <v>21</v>
      </c>
      <c r="G4721" s="3">
        <v>55</v>
      </c>
      <c r="H4721" s="3" t="s">
        <v>9</v>
      </c>
      <c r="I4721" s="3" t="s">
        <v>31</v>
      </c>
      <c r="J4721" s="3">
        <v>397</v>
      </c>
      <c r="K4721" s="3">
        <v>35</v>
      </c>
      <c r="L4721" s="3">
        <v>0</v>
      </c>
      <c r="M4721" s="4">
        <f>PI()*(K4721/2)^2/1000+PI()*(L4721/2)^2/1000</f>
        <v>0.96211275016187414</v>
      </c>
      <c r="N4721" s="33">
        <v>0</v>
      </c>
      <c r="O4721" s="3">
        <v>4</v>
      </c>
      <c r="P4721" s="6">
        <v>6.6440000000000001</v>
      </c>
      <c r="Q4721" s="6">
        <v>13.02</v>
      </c>
      <c r="R4721" s="6">
        <v>12.840999999999999</v>
      </c>
      <c r="S4721" s="6">
        <v>2.5999999999999999E-2</v>
      </c>
      <c r="T4721" s="6">
        <f>R4721-S4721</f>
        <v>12.815</v>
      </c>
      <c r="U4721" s="3">
        <v>13.159000000000001</v>
      </c>
      <c r="V4721" s="6">
        <f>U4721-S4721</f>
        <v>13.133000000000001</v>
      </c>
      <c r="W4721" s="6">
        <f>100 - (1 - (((U4721-T4721)/U4721)+(S4721/T4721)))*100</f>
        <v>2.8170676503595189</v>
      </c>
      <c r="X4721" s="13">
        <f>U4721</f>
        <v>13.159000000000001</v>
      </c>
      <c r="Y4721" s="13">
        <f>(X4721-U4721)/U4721*100</f>
        <v>0</v>
      </c>
      <c r="Z4721" s="14">
        <f>IF(W4721&gt;10,"NA",Y4721)</f>
        <v>0</v>
      </c>
    </row>
    <row r="4722" spans="1:26" ht="19" x14ac:dyDescent="0.25">
      <c r="A4722" s="23">
        <v>4721</v>
      </c>
      <c r="B4722" s="5" t="s">
        <v>0</v>
      </c>
      <c r="C4722" s="3" t="s">
        <v>51</v>
      </c>
      <c r="D4722" s="3" t="s">
        <v>51</v>
      </c>
      <c r="E4722" s="3" t="s">
        <v>47</v>
      </c>
      <c r="F4722" s="3" t="s">
        <v>21</v>
      </c>
      <c r="G4722" s="3">
        <v>55</v>
      </c>
      <c r="H4722" s="3" t="s">
        <v>9</v>
      </c>
      <c r="I4722" s="3" t="s">
        <v>31</v>
      </c>
      <c r="J4722" s="3">
        <v>397</v>
      </c>
      <c r="K4722" s="3">
        <v>35</v>
      </c>
      <c r="L4722" s="3">
        <v>0</v>
      </c>
      <c r="M4722" s="4">
        <f>PI()*(K4722/2)^2/1000+PI()*(L4722/2)^2/1000</f>
        <v>0.96211275016187414</v>
      </c>
      <c r="N4722" s="33">
        <v>0</v>
      </c>
      <c r="O4722" s="3">
        <v>5</v>
      </c>
      <c r="P4722" s="6">
        <v>9.4640000000000004</v>
      </c>
      <c r="Q4722" s="6">
        <v>35.832000000000001</v>
      </c>
      <c r="R4722" s="6">
        <v>35.606999999999999</v>
      </c>
      <c r="S4722" s="6">
        <v>0</v>
      </c>
      <c r="T4722" s="6">
        <f>R4722-S4722</f>
        <v>35.606999999999999</v>
      </c>
      <c r="U4722" s="3">
        <v>35.606999999999999</v>
      </c>
      <c r="V4722" s="6">
        <f>U4722-S4722</f>
        <v>35.606999999999999</v>
      </c>
      <c r="W4722" s="6">
        <f>100 - (1 - (((U4722-T4722)/U4722)+(S4722/T4722)))*100</f>
        <v>0</v>
      </c>
      <c r="X4722" s="13">
        <f>U4722</f>
        <v>35.606999999999999</v>
      </c>
      <c r="Y4722" s="13">
        <f>(X4722-U4722)/U4722*100</f>
        <v>0</v>
      </c>
      <c r="Z4722" s="14">
        <f>IF(W4722&gt;10,"NA",Y4722)</f>
        <v>0</v>
      </c>
    </row>
    <row r="4723" spans="1:26" ht="19" x14ac:dyDescent="0.25">
      <c r="A4723" s="23">
        <v>4722</v>
      </c>
      <c r="B4723" s="5" t="s">
        <v>0</v>
      </c>
      <c r="C4723" s="3" t="s">
        <v>51</v>
      </c>
      <c r="D4723" s="3" t="s">
        <v>51</v>
      </c>
      <c r="E4723" s="3" t="s">
        <v>47</v>
      </c>
      <c r="F4723" s="3" t="s">
        <v>21</v>
      </c>
      <c r="G4723" s="3">
        <v>55</v>
      </c>
      <c r="H4723" s="3" t="s">
        <v>9</v>
      </c>
      <c r="I4723" s="3" t="s">
        <v>31</v>
      </c>
      <c r="J4723" s="3">
        <v>397</v>
      </c>
      <c r="K4723" s="3">
        <v>35</v>
      </c>
      <c r="L4723" s="3">
        <v>0</v>
      </c>
      <c r="M4723" s="4">
        <f>PI()*(K4723/2)^2/1000+PI()*(L4723/2)^2/1000</f>
        <v>0.96211275016187414</v>
      </c>
      <c r="N4723" s="33">
        <v>1</v>
      </c>
      <c r="O4723" s="3">
        <v>6</v>
      </c>
      <c r="P4723" s="6">
        <v>4.9859999999999998</v>
      </c>
      <c r="Q4723" s="6">
        <v>9.2110000000000003</v>
      </c>
      <c r="R4723" s="6">
        <v>9.0939999999999994</v>
      </c>
      <c r="S4723" s="6">
        <v>0</v>
      </c>
      <c r="T4723" s="6">
        <f>R4723-S4723</f>
        <v>9.0939999999999994</v>
      </c>
      <c r="U4723" s="3">
        <v>9.0939999999999994</v>
      </c>
      <c r="V4723" s="6">
        <f>U4723-S4723</f>
        <v>9.0939999999999994</v>
      </c>
      <c r="W4723" s="6">
        <f>100 - (1 - (((U4723-T4723)/U4723)+(S4723/T4723)))*100</f>
        <v>0</v>
      </c>
      <c r="X4723" s="13">
        <f>U4723</f>
        <v>9.0939999999999994</v>
      </c>
      <c r="Y4723" s="13">
        <f>(X4723-U4723)/U4723*100</f>
        <v>0</v>
      </c>
      <c r="Z4723" s="14">
        <f>IF(W4723&gt;10,"NA",Y4723)</f>
        <v>0</v>
      </c>
    </row>
    <row r="4724" spans="1:26" ht="19" x14ac:dyDescent="0.25">
      <c r="A4724" s="23">
        <v>4723</v>
      </c>
      <c r="B4724" s="5" t="s">
        <v>0</v>
      </c>
      <c r="C4724" s="3" t="s">
        <v>51</v>
      </c>
      <c r="D4724" s="3" t="s">
        <v>51</v>
      </c>
      <c r="E4724" s="3" t="s">
        <v>47</v>
      </c>
      <c r="F4724" s="3" t="s">
        <v>21</v>
      </c>
      <c r="G4724" s="3">
        <v>55</v>
      </c>
      <c r="H4724" s="3" t="s">
        <v>9</v>
      </c>
      <c r="I4724" s="3" t="s">
        <v>31</v>
      </c>
      <c r="J4724" s="3">
        <v>397</v>
      </c>
      <c r="K4724" s="3">
        <v>35</v>
      </c>
      <c r="L4724" s="3">
        <v>0</v>
      </c>
      <c r="M4724" s="4">
        <f>PI()*(K4724/2)^2/1000+PI()*(L4724/2)^2/1000</f>
        <v>0.96211275016187414</v>
      </c>
      <c r="N4724" s="33">
        <v>0</v>
      </c>
      <c r="O4724" s="3">
        <v>7</v>
      </c>
      <c r="P4724" s="6">
        <v>6.4859999999999998</v>
      </c>
      <c r="Q4724" s="6">
        <v>12.776999999999999</v>
      </c>
      <c r="R4724" s="6">
        <v>12.667</v>
      </c>
      <c r="S4724" s="6">
        <v>0.161</v>
      </c>
      <c r="T4724" s="6">
        <f>R4724-S4724</f>
        <v>12.506</v>
      </c>
      <c r="U4724" s="3">
        <v>14.159000000000001</v>
      </c>
      <c r="V4724" s="6">
        <f>U4724-S4724</f>
        <v>13.998000000000001</v>
      </c>
      <c r="W4724" s="6">
        <f>100 - (1 - (((U4724-T4724)/U4724)+(S4724/T4724)))*100</f>
        <v>12.961935344274394</v>
      </c>
      <c r="X4724" s="13">
        <f>U4724</f>
        <v>14.159000000000001</v>
      </c>
      <c r="Y4724" s="13">
        <f>(X4724-U4724)/U4724*100</f>
        <v>0</v>
      </c>
      <c r="Z4724" s="14" t="str">
        <f>IF(W4724&gt;10,"NA",Y4724)</f>
        <v>NA</v>
      </c>
    </row>
    <row r="4725" spans="1:26" ht="19" x14ac:dyDescent="0.25">
      <c r="A4725" s="23">
        <v>4724</v>
      </c>
      <c r="B4725" s="5" t="s">
        <v>0</v>
      </c>
      <c r="C4725" s="3" t="s">
        <v>51</v>
      </c>
      <c r="D4725" s="3" t="s">
        <v>51</v>
      </c>
      <c r="E4725" s="3" t="s">
        <v>47</v>
      </c>
      <c r="F4725" s="3" t="s">
        <v>21</v>
      </c>
      <c r="G4725" s="3">
        <v>55</v>
      </c>
      <c r="H4725" s="3" t="s">
        <v>17</v>
      </c>
      <c r="I4725" s="3" t="s">
        <v>31</v>
      </c>
      <c r="J4725" s="3">
        <v>397</v>
      </c>
      <c r="K4725" s="3">
        <v>35</v>
      </c>
      <c r="L4725" s="3">
        <v>0</v>
      </c>
      <c r="M4725" s="4">
        <f>PI()*(K4725/2)^2/1000+PI()*(L4725/2)^2/1000</f>
        <v>0.96211275016187414</v>
      </c>
      <c r="N4725" s="33">
        <v>0</v>
      </c>
      <c r="O4725" s="3">
        <v>1</v>
      </c>
      <c r="P4725" s="6">
        <v>7.9119999999999999</v>
      </c>
      <c r="Q4725" s="6">
        <v>26.164999999999999</v>
      </c>
      <c r="R4725" s="6">
        <v>25.922000000000001</v>
      </c>
      <c r="S4725" s="6">
        <v>3.1E-2</v>
      </c>
      <c r="T4725" s="6">
        <f>R4725-S4725</f>
        <v>25.891000000000002</v>
      </c>
      <c r="U4725" s="6">
        <v>25.922000000000001</v>
      </c>
      <c r="V4725" s="6">
        <f>U4725-S4725</f>
        <v>25.891000000000002</v>
      </c>
      <c r="W4725" s="6">
        <f>100 - (1 - (((U4725-T4725)/U4725)+(S4725/T4725)))*100</f>
        <v>0.2393222635018617</v>
      </c>
      <c r="X4725" s="13">
        <f>U4725</f>
        <v>25.922000000000001</v>
      </c>
      <c r="Y4725" s="13">
        <f>(X4725-U4725)/U4725*100</f>
        <v>0</v>
      </c>
      <c r="Z4725" s="14">
        <f>IF(W4725&gt;10,"NA",Y4725)</f>
        <v>0</v>
      </c>
    </row>
    <row r="4726" spans="1:26" ht="19" x14ac:dyDescent="0.25">
      <c r="A4726" s="23">
        <v>4725</v>
      </c>
      <c r="B4726" s="5" t="s">
        <v>0</v>
      </c>
      <c r="C4726" s="3" t="s">
        <v>51</v>
      </c>
      <c r="D4726" s="3" t="s">
        <v>51</v>
      </c>
      <c r="E4726" s="3" t="s">
        <v>47</v>
      </c>
      <c r="F4726" s="3" t="s">
        <v>21</v>
      </c>
      <c r="G4726" s="3">
        <v>55</v>
      </c>
      <c r="H4726" s="3" t="s">
        <v>17</v>
      </c>
      <c r="I4726" s="3" t="s">
        <v>31</v>
      </c>
      <c r="J4726" s="3">
        <v>397</v>
      </c>
      <c r="K4726" s="3">
        <v>35</v>
      </c>
      <c r="L4726" s="3">
        <v>0</v>
      </c>
      <c r="M4726" s="4">
        <f>PI()*(K4726/2)^2/1000+PI()*(L4726/2)^2/1000</f>
        <v>0.96211275016187414</v>
      </c>
      <c r="N4726" s="33">
        <v>0</v>
      </c>
      <c r="O4726" s="3">
        <v>2</v>
      </c>
      <c r="P4726" s="6">
        <v>6.7069999999999999</v>
      </c>
      <c r="Q4726" s="6">
        <v>14.673999999999999</v>
      </c>
      <c r="R4726" s="6">
        <v>14.448</v>
      </c>
      <c r="S4726" s="6">
        <v>0</v>
      </c>
      <c r="T4726" s="6">
        <f>R4726-S4726</f>
        <v>14.448</v>
      </c>
      <c r="U4726" s="6">
        <v>14.516999999999999</v>
      </c>
      <c r="V4726" s="6">
        <f>U4726-S4726</f>
        <v>14.516999999999999</v>
      </c>
      <c r="W4726" s="6">
        <f>100 - (1 - (((U4726-T4726)/U4726)+(S4726/T4726)))*100</f>
        <v>0.47530481504442434</v>
      </c>
      <c r="X4726" s="13">
        <f>U4726</f>
        <v>14.516999999999999</v>
      </c>
      <c r="Y4726" s="13">
        <f>(X4726-U4726)/U4726*100</f>
        <v>0</v>
      </c>
      <c r="Z4726" s="14">
        <f>IF(W4726&gt;10,"NA",Y4726)</f>
        <v>0</v>
      </c>
    </row>
    <row r="4727" spans="1:26" ht="19" x14ac:dyDescent="0.25">
      <c r="A4727" s="23">
        <v>4726</v>
      </c>
      <c r="B4727" s="5" t="s">
        <v>0</v>
      </c>
      <c r="C4727" s="3" t="s">
        <v>51</v>
      </c>
      <c r="D4727" s="3" t="s">
        <v>51</v>
      </c>
      <c r="E4727" s="3" t="s">
        <v>47</v>
      </c>
      <c r="F4727" s="3" t="s">
        <v>21</v>
      </c>
      <c r="G4727" s="3">
        <v>55</v>
      </c>
      <c r="H4727" s="3" t="s">
        <v>17</v>
      </c>
      <c r="I4727" s="3" t="s">
        <v>31</v>
      </c>
      <c r="J4727" s="3">
        <v>397</v>
      </c>
      <c r="K4727" s="3">
        <v>35</v>
      </c>
      <c r="L4727" s="3">
        <v>0</v>
      </c>
      <c r="M4727" s="4">
        <f>PI()*(K4727/2)^2/1000+PI()*(L4727/2)^2/1000</f>
        <v>0.96211275016187414</v>
      </c>
      <c r="N4727" s="33">
        <v>0</v>
      </c>
      <c r="O4727" s="3">
        <v>3</v>
      </c>
      <c r="P4727" s="6">
        <v>5.0039999999999996</v>
      </c>
      <c r="Q4727" s="6">
        <v>4.5209999999999999</v>
      </c>
      <c r="R4727" s="6">
        <v>4.29</v>
      </c>
      <c r="S4727" s="6">
        <v>0</v>
      </c>
      <c r="T4727" s="6">
        <f>R4727-S4727</f>
        <v>4.29</v>
      </c>
      <c r="U4727" s="6">
        <v>7.7140000000000004</v>
      </c>
      <c r="V4727" s="6">
        <f>U4727-S4727</f>
        <v>7.7140000000000004</v>
      </c>
      <c r="W4727" s="6">
        <f>100 - (1 - (((U4727-T4727)/U4727)+(S4727/T4727)))*100</f>
        <v>44.386829141820073</v>
      </c>
      <c r="X4727" s="13">
        <f>U4727</f>
        <v>7.7140000000000004</v>
      </c>
      <c r="Y4727" s="13">
        <f>(X4727-U4727)/U4727*100</f>
        <v>0</v>
      </c>
      <c r="Z4727" s="14" t="str">
        <f>IF(W4727&gt;10,"NA",Y4727)</f>
        <v>NA</v>
      </c>
    </row>
    <row r="4728" spans="1:26" ht="19" x14ac:dyDescent="0.25">
      <c r="A4728" s="23">
        <v>4727</v>
      </c>
      <c r="B4728" s="5" t="s">
        <v>0</v>
      </c>
      <c r="C4728" s="3" t="s">
        <v>51</v>
      </c>
      <c r="D4728" s="3" t="s">
        <v>51</v>
      </c>
      <c r="E4728" s="3" t="s">
        <v>47</v>
      </c>
      <c r="F4728" s="3" t="s">
        <v>21</v>
      </c>
      <c r="G4728" s="3">
        <v>55</v>
      </c>
      <c r="H4728" s="3" t="s">
        <v>17</v>
      </c>
      <c r="I4728" s="3" t="s">
        <v>31</v>
      </c>
      <c r="J4728" s="3">
        <v>397</v>
      </c>
      <c r="K4728" s="3">
        <v>35</v>
      </c>
      <c r="L4728" s="3">
        <v>0</v>
      </c>
      <c r="M4728" s="4">
        <f>PI()*(K4728/2)^2/1000+PI()*(L4728/2)^2/1000</f>
        <v>0.96211275016187414</v>
      </c>
      <c r="N4728" s="33">
        <v>0</v>
      </c>
      <c r="O4728" s="3">
        <v>4</v>
      </c>
      <c r="P4728" s="6">
        <v>7.8090000000000002</v>
      </c>
      <c r="Q4728" s="6">
        <v>24.170999999999999</v>
      </c>
      <c r="R4728" s="6">
        <v>23.933</v>
      </c>
      <c r="S4728" s="6">
        <v>0</v>
      </c>
      <c r="T4728" s="6">
        <f>R4728-S4728</f>
        <v>23.933</v>
      </c>
      <c r="U4728" s="6">
        <v>23.933</v>
      </c>
      <c r="V4728" s="6">
        <f>U4728-S4728</f>
        <v>23.933</v>
      </c>
      <c r="W4728" s="6">
        <f>100 - (1 - (((U4728-T4728)/U4728)+(S4728/T4728)))*100</f>
        <v>0</v>
      </c>
      <c r="X4728" s="13">
        <f>U4728</f>
        <v>23.933</v>
      </c>
      <c r="Y4728" s="13">
        <f>(X4728-U4728)/U4728*100</f>
        <v>0</v>
      </c>
      <c r="Z4728" s="14">
        <f>IF(W4728&gt;10,"NA",Y4728)</f>
        <v>0</v>
      </c>
    </row>
    <row r="4729" spans="1:26" ht="19" x14ac:dyDescent="0.25">
      <c r="A4729" s="23">
        <v>4728</v>
      </c>
      <c r="B4729" s="5" t="s">
        <v>0</v>
      </c>
      <c r="C4729" s="3" t="s">
        <v>51</v>
      </c>
      <c r="D4729" s="3" t="s">
        <v>51</v>
      </c>
      <c r="E4729" s="3" t="s">
        <v>47</v>
      </c>
      <c r="F4729" s="3" t="s">
        <v>21</v>
      </c>
      <c r="G4729" s="3">
        <v>55</v>
      </c>
      <c r="H4729" s="3" t="s">
        <v>17</v>
      </c>
      <c r="I4729" s="3" t="s">
        <v>31</v>
      </c>
      <c r="J4729" s="3">
        <v>397</v>
      </c>
      <c r="K4729" s="3">
        <v>35</v>
      </c>
      <c r="L4729" s="3">
        <v>0</v>
      </c>
      <c r="M4729" s="4">
        <f>PI()*(K4729/2)^2/1000+PI()*(L4729/2)^2/1000</f>
        <v>0.96211275016187414</v>
      </c>
      <c r="N4729" s="33">
        <v>0</v>
      </c>
      <c r="O4729" s="3">
        <v>5</v>
      </c>
      <c r="P4729" s="6">
        <v>10.026999999999999</v>
      </c>
      <c r="Q4729" s="6">
        <v>38.173000000000002</v>
      </c>
      <c r="R4729" s="6">
        <v>37.853999999999999</v>
      </c>
      <c r="S4729" s="6">
        <v>0</v>
      </c>
      <c r="T4729" s="6">
        <f>R4729-S4729</f>
        <v>37.853999999999999</v>
      </c>
      <c r="U4729" s="6">
        <v>37.853999999999999</v>
      </c>
      <c r="V4729" s="6">
        <f>U4729-S4729</f>
        <v>37.853999999999999</v>
      </c>
      <c r="W4729" s="6">
        <f>100 - (1 - (((U4729-T4729)/U4729)+(S4729/T4729)))*100</f>
        <v>0</v>
      </c>
      <c r="X4729" s="13">
        <f>U4729</f>
        <v>37.853999999999999</v>
      </c>
      <c r="Y4729" s="13">
        <f>(X4729-U4729)/U4729*100</f>
        <v>0</v>
      </c>
      <c r="Z4729" s="14">
        <f>IF(W4729&gt;10,"NA",Y4729)</f>
        <v>0</v>
      </c>
    </row>
    <row r="4730" spans="1:26" ht="19" x14ac:dyDescent="0.25">
      <c r="A4730" s="23">
        <v>4729</v>
      </c>
      <c r="B4730" s="5" t="s">
        <v>0</v>
      </c>
      <c r="C4730" s="3" t="s">
        <v>51</v>
      </c>
      <c r="D4730" s="3" t="s">
        <v>51</v>
      </c>
      <c r="E4730" s="3" t="s">
        <v>47</v>
      </c>
      <c r="F4730" s="3" t="s">
        <v>21</v>
      </c>
      <c r="G4730" s="3">
        <v>55</v>
      </c>
      <c r="H4730" s="3" t="s">
        <v>17</v>
      </c>
      <c r="I4730" s="3" t="s">
        <v>31</v>
      </c>
      <c r="J4730" s="3">
        <v>397</v>
      </c>
      <c r="K4730" s="3">
        <v>35</v>
      </c>
      <c r="L4730" s="3">
        <v>0</v>
      </c>
      <c r="M4730" s="4">
        <f>PI()*(K4730/2)^2/1000+PI()*(L4730/2)^2/1000</f>
        <v>0.96211275016187414</v>
      </c>
      <c r="N4730" s="33">
        <v>0</v>
      </c>
      <c r="O4730" s="3">
        <v>6</v>
      </c>
      <c r="P4730" s="6">
        <v>5.0129999999999999</v>
      </c>
      <c r="Q4730" s="6">
        <v>4.3330000000000002</v>
      </c>
      <c r="R4730" s="6">
        <v>4.09</v>
      </c>
      <c r="S4730" s="6">
        <v>0</v>
      </c>
      <c r="T4730" s="6">
        <f>R4730-S4730</f>
        <v>4.09</v>
      </c>
      <c r="U4730" s="6">
        <v>10.275</v>
      </c>
      <c r="V4730" s="6">
        <f>U4730-S4730</f>
        <v>10.275</v>
      </c>
      <c r="W4730" s="6">
        <f>100 - (1 - (((U4730-T4730)/U4730)+(S4730/T4730)))*100</f>
        <v>60.194647201946474</v>
      </c>
      <c r="X4730" s="13">
        <f>U4730</f>
        <v>10.275</v>
      </c>
      <c r="Y4730" s="13">
        <f>(X4730-U4730)/U4730*100</f>
        <v>0</v>
      </c>
      <c r="Z4730" s="14" t="str">
        <f>IF(W4730&gt;10,"NA",Y4730)</f>
        <v>NA</v>
      </c>
    </row>
    <row r="4731" spans="1:26" ht="19" x14ac:dyDescent="0.25">
      <c r="A4731" s="23">
        <v>4730</v>
      </c>
      <c r="B4731" s="5" t="s">
        <v>0</v>
      </c>
      <c r="C4731" s="3" t="s">
        <v>51</v>
      </c>
      <c r="D4731" s="3" t="s">
        <v>51</v>
      </c>
      <c r="E4731" s="3" t="s">
        <v>47</v>
      </c>
      <c r="F4731" s="3" t="s">
        <v>21</v>
      </c>
      <c r="G4731" s="3">
        <v>55</v>
      </c>
      <c r="H4731" s="3" t="s">
        <v>17</v>
      </c>
      <c r="I4731" s="3" t="s">
        <v>31</v>
      </c>
      <c r="J4731" s="3">
        <v>397</v>
      </c>
      <c r="K4731" s="3">
        <v>35</v>
      </c>
      <c r="L4731" s="3">
        <v>0</v>
      </c>
      <c r="M4731" s="4">
        <f>PI()*(K4731/2)^2/1000+PI()*(L4731/2)^2/1000</f>
        <v>0.96211275016187414</v>
      </c>
      <c r="N4731" s="33">
        <v>0</v>
      </c>
      <c r="O4731" s="3">
        <v>7</v>
      </c>
      <c r="P4731" s="6">
        <v>10.587</v>
      </c>
      <c r="Q4731" s="6">
        <v>43.186</v>
      </c>
      <c r="R4731" s="6">
        <v>42.854999999999997</v>
      </c>
      <c r="S4731" s="6">
        <v>0</v>
      </c>
      <c r="T4731" s="6">
        <f>R4731-S4731</f>
        <v>42.854999999999997</v>
      </c>
      <c r="U4731" s="6">
        <v>42.854999999999997</v>
      </c>
      <c r="V4731" s="6">
        <f>U4731-S4731</f>
        <v>42.854999999999997</v>
      </c>
      <c r="W4731" s="6">
        <f>100 - (1 - (((U4731-T4731)/U4731)+(S4731/T4731)))*100</f>
        <v>0</v>
      </c>
      <c r="X4731" s="13">
        <f>U4731</f>
        <v>42.854999999999997</v>
      </c>
      <c r="Y4731" s="13">
        <f>(X4731-U4731)/U4731*100</f>
        <v>0</v>
      </c>
      <c r="Z4731" s="14">
        <f>IF(W4731&gt;10,"NA",Y4731)</f>
        <v>0</v>
      </c>
    </row>
    <row r="4732" spans="1:26" ht="19" x14ac:dyDescent="0.25">
      <c r="A4732" s="23">
        <v>4731</v>
      </c>
      <c r="B4732" s="5" t="s">
        <v>0</v>
      </c>
      <c r="C4732" s="3" t="s">
        <v>51</v>
      </c>
      <c r="D4732" s="3" t="s">
        <v>51</v>
      </c>
      <c r="E4732" s="3" t="s">
        <v>47</v>
      </c>
      <c r="F4732" s="3" t="s">
        <v>21</v>
      </c>
      <c r="G4732" s="3">
        <v>55</v>
      </c>
      <c r="H4732" s="3" t="s">
        <v>17</v>
      </c>
      <c r="I4732" s="3" t="s">
        <v>31</v>
      </c>
      <c r="J4732" s="3">
        <v>397</v>
      </c>
      <c r="K4732" s="3">
        <v>35</v>
      </c>
      <c r="L4732" s="3">
        <v>0</v>
      </c>
      <c r="M4732" s="4">
        <f>PI()*(K4732/2)^2/1000+PI()*(L4732/2)^2/1000</f>
        <v>0.96211275016187414</v>
      </c>
      <c r="N4732" s="33">
        <v>0</v>
      </c>
      <c r="O4732" s="3">
        <v>8</v>
      </c>
      <c r="P4732" s="6">
        <v>10.455</v>
      </c>
      <c r="Q4732" s="6">
        <v>41.9</v>
      </c>
      <c r="R4732" s="6">
        <v>41.633000000000003</v>
      </c>
      <c r="S4732" s="6">
        <v>0</v>
      </c>
      <c r="T4732" s="6">
        <f>R4732-S4732</f>
        <v>41.633000000000003</v>
      </c>
      <c r="U4732" s="6">
        <v>41.826999999999998</v>
      </c>
      <c r="V4732" s="6">
        <f>U4732-S4732</f>
        <v>41.826999999999998</v>
      </c>
      <c r="W4732" s="6">
        <f>100 - (1 - (((U4732-T4732)/U4732)+(S4732/T4732)))*100</f>
        <v>0.46381523896047838</v>
      </c>
      <c r="X4732" s="13">
        <f>U4732</f>
        <v>41.826999999999998</v>
      </c>
      <c r="Y4732" s="13">
        <f>(X4732-U4732)/U4732*100</f>
        <v>0</v>
      </c>
      <c r="Z4732" s="14">
        <f>IF(W4732&gt;10,"NA",Y4732)</f>
        <v>0</v>
      </c>
    </row>
    <row r="4733" spans="1:26" ht="19" x14ac:dyDescent="0.25">
      <c r="A4733" s="23">
        <v>4732</v>
      </c>
      <c r="B4733" s="5" t="s">
        <v>0</v>
      </c>
      <c r="C4733" s="3" t="s">
        <v>51</v>
      </c>
      <c r="D4733" s="3" t="s">
        <v>51</v>
      </c>
      <c r="E4733" s="3" t="s">
        <v>47</v>
      </c>
      <c r="F4733" s="3" t="s">
        <v>21</v>
      </c>
      <c r="G4733" s="3">
        <v>56</v>
      </c>
      <c r="H4733" s="3" t="s">
        <v>9</v>
      </c>
      <c r="I4733" s="3" t="s">
        <v>13</v>
      </c>
      <c r="J4733" s="3">
        <v>421</v>
      </c>
      <c r="K4733" s="3">
        <v>20</v>
      </c>
      <c r="L4733" s="3">
        <v>0</v>
      </c>
      <c r="M4733" s="4">
        <f>PI()*(K4733/2)^2/1000+PI()*(L4733/2)^2/1000</f>
        <v>0.31415926535897931</v>
      </c>
      <c r="N4733" s="33">
        <v>0</v>
      </c>
      <c r="O4733" s="3">
        <v>1</v>
      </c>
      <c r="P4733" s="6">
        <v>2.9620000000000002</v>
      </c>
      <c r="Q4733" s="6">
        <v>6.7169999999999996</v>
      </c>
      <c r="R4733" s="6">
        <v>6.7169999999999996</v>
      </c>
      <c r="S4733" s="6">
        <v>0</v>
      </c>
      <c r="T4733" s="6">
        <f>R4733-S4733</f>
        <v>6.7169999999999996</v>
      </c>
      <c r="U4733" s="6">
        <v>6.7169999999999996</v>
      </c>
      <c r="V4733" s="6">
        <f>U4733-S4733</f>
        <v>6.7169999999999996</v>
      </c>
      <c r="W4733" s="6">
        <f>100 - (1 - (((U4733-T4733)/U4733)+(S4733/T4733)))*100</f>
        <v>0</v>
      </c>
      <c r="X4733" s="13">
        <v>6.851</v>
      </c>
      <c r="Y4733" s="13">
        <f>(X4733-U4733)/U4733*100</f>
        <v>1.9949382164656895</v>
      </c>
      <c r="Z4733" s="14">
        <f>IF(W4733&gt;10,"NA",Y4733)</f>
        <v>1.9949382164656895</v>
      </c>
    </row>
    <row r="4734" spans="1:26" ht="19" x14ac:dyDescent="0.25">
      <c r="A4734" s="23">
        <v>4733</v>
      </c>
      <c r="B4734" s="5" t="s">
        <v>0</v>
      </c>
      <c r="C4734" s="3" t="s">
        <v>51</v>
      </c>
      <c r="D4734" s="3" t="s">
        <v>51</v>
      </c>
      <c r="E4734" s="3" t="s">
        <v>48</v>
      </c>
      <c r="F4734" s="3" t="s">
        <v>21</v>
      </c>
      <c r="G4734" s="3">
        <v>56</v>
      </c>
      <c r="H4734" s="3" t="s">
        <v>9</v>
      </c>
      <c r="I4734" s="3" t="s">
        <v>13</v>
      </c>
      <c r="J4734" s="3">
        <v>421</v>
      </c>
      <c r="K4734" s="3">
        <v>20</v>
      </c>
      <c r="L4734" s="3">
        <v>0</v>
      </c>
      <c r="M4734" s="4">
        <f>PI()*(K4734/2)^2/1000+PI()*(L4734/2)^2/1000</f>
        <v>0.31415926535897931</v>
      </c>
      <c r="N4734" s="33">
        <v>0</v>
      </c>
      <c r="O4734" s="3">
        <v>2</v>
      </c>
      <c r="P4734" s="6">
        <v>2.33</v>
      </c>
      <c r="Q4734" s="6">
        <v>4.5439999999999996</v>
      </c>
      <c r="R4734" s="6">
        <v>4.5439999999999996</v>
      </c>
      <c r="S4734" s="6">
        <v>0</v>
      </c>
      <c r="T4734" s="6">
        <f>R4734-S4734</f>
        <v>4.5439999999999996</v>
      </c>
      <c r="U4734" s="6">
        <v>5.4610000000000003</v>
      </c>
      <c r="V4734" s="6">
        <f>U4734-S4734</f>
        <v>5.4610000000000003</v>
      </c>
      <c r="W4734" s="6">
        <f>100 - (1 - (((U4734-T4734)/U4734)+(S4734/T4734)))*100</f>
        <v>16.791796374290442</v>
      </c>
      <c r="X4734" s="13">
        <v>5.5369999999999999</v>
      </c>
      <c r="Y4734" s="13">
        <f>(X4734-U4734)/U4734*100</f>
        <v>1.3916865043032343</v>
      </c>
      <c r="Z4734" s="14" t="str">
        <f>IF(W4734&gt;10,"NA",Y4734)</f>
        <v>NA</v>
      </c>
    </row>
    <row r="4735" spans="1:26" ht="19" x14ac:dyDescent="0.25">
      <c r="A4735" s="23">
        <v>4734</v>
      </c>
      <c r="B4735" s="5" t="s">
        <v>0</v>
      </c>
      <c r="C4735" s="3" t="s">
        <v>51</v>
      </c>
      <c r="D4735" s="3" t="s">
        <v>51</v>
      </c>
      <c r="E4735" s="3" t="s">
        <v>48</v>
      </c>
      <c r="F4735" s="3" t="s">
        <v>21</v>
      </c>
      <c r="G4735" s="3">
        <v>56</v>
      </c>
      <c r="H4735" s="3" t="s">
        <v>9</v>
      </c>
      <c r="I4735" s="3" t="s">
        <v>13</v>
      </c>
      <c r="J4735" s="3">
        <v>421</v>
      </c>
      <c r="K4735" s="3">
        <v>20</v>
      </c>
      <c r="L4735" s="3">
        <v>0</v>
      </c>
      <c r="M4735" s="4">
        <f>PI()*(K4735/2)^2/1000+PI()*(L4735/2)^2/1000</f>
        <v>0.31415926535897931</v>
      </c>
      <c r="N4735" s="33">
        <v>0</v>
      </c>
      <c r="O4735" s="3">
        <v>3</v>
      </c>
      <c r="P4735" s="6">
        <v>6.3479999999999999</v>
      </c>
      <c r="Q4735" s="6">
        <v>18.274000000000001</v>
      </c>
      <c r="R4735" s="6">
        <v>18.238</v>
      </c>
      <c r="S4735" s="6">
        <v>0</v>
      </c>
      <c r="T4735" s="6">
        <f>R4735-S4735</f>
        <v>18.238</v>
      </c>
      <c r="U4735" s="6">
        <v>18.259</v>
      </c>
      <c r="V4735" s="6">
        <f>U4735-S4735</f>
        <v>18.259</v>
      </c>
      <c r="W4735" s="6">
        <f>100 - (1 - (((U4735-T4735)/U4735)+(S4735/T4735)))*100</f>
        <v>0.11501177501506277</v>
      </c>
      <c r="X4735" s="13">
        <v>18.864000000000001</v>
      </c>
      <c r="Y4735" s="13">
        <f>(X4735-U4735)/U4735*100</f>
        <v>3.313434470672</v>
      </c>
      <c r="Z4735" s="14">
        <f>IF(W4735&gt;10,"NA",Y4735)</f>
        <v>3.313434470672</v>
      </c>
    </row>
    <row r="4736" spans="1:26" ht="19" x14ac:dyDescent="0.25">
      <c r="A4736" s="23">
        <v>4735</v>
      </c>
      <c r="B4736" s="5" t="s">
        <v>0</v>
      </c>
      <c r="C4736" s="3" t="s">
        <v>51</v>
      </c>
      <c r="D4736" s="3" t="s">
        <v>51</v>
      </c>
      <c r="E4736" s="3" t="s">
        <v>48</v>
      </c>
      <c r="F4736" s="3" t="s">
        <v>21</v>
      </c>
      <c r="G4736" s="3">
        <v>56</v>
      </c>
      <c r="H4736" s="3" t="s">
        <v>9</v>
      </c>
      <c r="I4736" s="3" t="s">
        <v>13</v>
      </c>
      <c r="J4736" s="3">
        <v>421</v>
      </c>
      <c r="K4736" s="3">
        <v>20</v>
      </c>
      <c r="L4736" s="3">
        <v>0</v>
      </c>
      <c r="M4736" s="4">
        <f>PI()*(K4736/2)^2/1000+PI()*(L4736/2)^2/1000</f>
        <v>0.31415926535897931</v>
      </c>
      <c r="N4736" s="33">
        <v>0</v>
      </c>
      <c r="O4736" s="3">
        <v>4</v>
      </c>
      <c r="P4736" s="6">
        <v>5.7110000000000003</v>
      </c>
      <c r="Q4736" s="6">
        <v>17.273</v>
      </c>
      <c r="R4736" s="6">
        <v>17.167000000000002</v>
      </c>
      <c r="S4736" s="6">
        <v>0</v>
      </c>
      <c r="T4736" s="6">
        <f>R4736-S4736</f>
        <v>17.167000000000002</v>
      </c>
      <c r="U4736" s="6">
        <v>17.167000000000002</v>
      </c>
      <c r="V4736" s="6">
        <f>U4736-S4736</f>
        <v>17.167000000000002</v>
      </c>
      <c r="W4736" s="6">
        <f>100 - (1 - (((U4736-T4736)/U4736)+(S4736/T4736)))*100</f>
        <v>0</v>
      </c>
      <c r="X4736" s="13">
        <v>17.741</v>
      </c>
      <c r="Y4736" s="13">
        <f>(X4736-U4736)/U4736*100</f>
        <v>3.3436243956427916</v>
      </c>
      <c r="Z4736" s="14">
        <f>IF(W4736&gt;10,"NA",Y4736)</f>
        <v>3.3436243956427916</v>
      </c>
    </row>
    <row r="4737" spans="1:26" ht="19" x14ac:dyDescent="0.25">
      <c r="A4737" s="23">
        <v>4736</v>
      </c>
      <c r="B4737" s="5" t="s">
        <v>0</v>
      </c>
      <c r="C4737" s="3" t="s">
        <v>51</v>
      </c>
      <c r="D4737" s="3" t="s">
        <v>51</v>
      </c>
      <c r="E4737" s="3" t="s">
        <v>48</v>
      </c>
      <c r="F4737" s="3" t="s">
        <v>21</v>
      </c>
      <c r="G4737" s="3">
        <v>56</v>
      </c>
      <c r="H4737" s="3" t="s">
        <v>9</v>
      </c>
      <c r="I4737" s="3" t="s">
        <v>13</v>
      </c>
      <c r="J4737" s="3">
        <v>421</v>
      </c>
      <c r="K4737" s="3">
        <v>20</v>
      </c>
      <c r="L4737" s="3">
        <v>0</v>
      </c>
      <c r="M4737" s="4">
        <f>PI()*(K4737/2)^2/1000+PI()*(L4737/2)^2/1000</f>
        <v>0.31415926535897931</v>
      </c>
      <c r="N4737" s="33">
        <v>0</v>
      </c>
      <c r="O4737" s="3">
        <v>5</v>
      </c>
      <c r="P4737" s="6">
        <v>3.6509999999999998</v>
      </c>
      <c r="Q4737" s="6">
        <v>7.9260000000000002</v>
      </c>
      <c r="R4737" s="6">
        <v>7.8390000000000004</v>
      </c>
      <c r="S4737" s="6">
        <v>0</v>
      </c>
      <c r="T4737" s="6">
        <f>R4737-S4737</f>
        <v>7.8390000000000004</v>
      </c>
      <c r="U4737" s="6">
        <v>7.8390000000000004</v>
      </c>
      <c r="V4737" s="6">
        <f>U4737-S4737</f>
        <v>7.8390000000000004</v>
      </c>
      <c r="W4737" s="6">
        <f>100 - (1 - (((U4737-T4737)/U4737)+(S4737/T4737)))*100</f>
        <v>0</v>
      </c>
      <c r="X4737" s="13">
        <v>8.0779999999999994</v>
      </c>
      <c r="Y4737" s="13">
        <f>(X4737-U4737)/U4737*100</f>
        <v>3.0488582727388565</v>
      </c>
      <c r="Z4737" s="14">
        <f>IF(W4737&gt;10,"NA",Y4737)</f>
        <v>3.0488582727388565</v>
      </c>
    </row>
    <row r="4738" spans="1:26" ht="19" x14ac:dyDescent="0.25">
      <c r="A4738" s="23">
        <v>4737</v>
      </c>
      <c r="B4738" s="5" t="s">
        <v>0</v>
      </c>
      <c r="C4738" s="3" t="s">
        <v>51</v>
      </c>
      <c r="D4738" s="3" t="s">
        <v>51</v>
      </c>
      <c r="E4738" s="3" t="s">
        <v>48</v>
      </c>
      <c r="F4738" s="3" t="s">
        <v>21</v>
      </c>
      <c r="G4738" s="3">
        <v>56</v>
      </c>
      <c r="H4738" s="3" t="s">
        <v>9</v>
      </c>
      <c r="I4738" s="3" t="s">
        <v>13</v>
      </c>
      <c r="J4738" s="3">
        <v>421</v>
      </c>
      <c r="K4738" s="3">
        <v>20</v>
      </c>
      <c r="L4738" s="3">
        <v>0</v>
      </c>
      <c r="M4738" s="4">
        <f>PI()*(K4738/2)^2/1000+PI()*(L4738/2)^2/1000</f>
        <v>0.31415926535897931</v>
      </c>
      <c r="N4738" s="33">
        <v>0</v>
      </c>
      <c r="O4738" s="3">
        <v>6</v>
      </c>
      <c r="P4738" s="6">
        <v>5.3330000000000002</v>
      </c>
      <c r="Q4738" s="6">
        <v>17.856000000000002</v>
      </c>
      <c r="R4738" s="6">
        <v>17.768000000000001</v>
      </c>
      <c r="S4738" s="6">
        <v>0</v>
      </c>
      <c r="T4738" s="6">
        <f>R4738-S4738</f>
        <v>17.768000000000001</v>
      </c>
      <c r="U4738" s="6">
        <v>17.844999999999999</v>
      </c>
      <c r="V4738" s="6">
        <f>U4738-S4738</f>
        <v>17.844999999999999</v>
      </c>
      <c r="W4738" s="6">
        <f>100 - (1 - (((U4738-T4738)/U4738)+(S4738/T4738)))*100</f>
        <v>0.43149341552253873</v>
      </c>
      <c r="X4738" s="13">
        <v>18.29</v>
      </c>
      <c r="Y4738" s="13">
        <f>(X4738-U4738)/U4738*100</f>
        <v>2.4936957130848993</v>
      </c>
      <c r="Z4738" s="14">
        <f>IF(W4738&gt;10,"NA",Y4738)</f>
        <v>2.4936957130848993</v>
      </c>
    </row>
    <row r="4739" spans="1:26" ht="19" x14ac:dyDescent="0.25">
      <c r="A4739" s="23">
        <v>4738</v>
      </c>
      <c r="B4739" s="5" t="s">
        <v>0</v>
      </c>
      <c r="C4739" s="3" t="s">
        <v>51</v>
      </c>
      <c r="D4739" s="3" t="s">
        <v>51</v>
      </c>
      <c r="E4739" s="3" t="s">
        <v>48</v>
      </c>
      <c r="F4739" s="3" t="s">
        <v>21</v>
      </c>
      <c r="G4739" s="3">
        <v>56</v>
      </c>
      <c r="H4739" s="3" t="s">
        <v>9</v>
      </c>
      <c r="I4739" s="3" t="s">
        <v>13</v>
      </c>
      <c r="J4739" s="3">
        <v>421</v>
      </c>
      <c r="K4739" s="3">
        <v>20</v>
      </c>
      <c r="L4739" s="3">
        <v>0</v>
      </c>
      <c r="M4739" s="4">
        <f>PI()*(K4739/2)^2/1000+PI()*(L4739/2)^2/1000</f>
        <v>0.31415926535897931</v>
      </c>
      <c r="N4739" s="33">
        <v>0</v>
      </c>
      <c r="O4739" s="3">
        <v>7</v>
      </c>
      <c r="P4739" s="6">
        <v>5.8680000000000003</v>
      </c>
      <c r="Q4739" s="6">
        <v>18.757999999999999</v>
      </c>
      <c r="R4739" s="6">
        <v>18.693999999999999</v>
      </c>
      <c r="S4739" s="6">
        <v>0</v>
      </c>
      <c r="T4739" s="6">
        <f>R4739-S4739</f>
        <v>18.693999999999999</v>
      </c>
      <c r="U4739" s="6">
        <v>18.693999999999999</v>
      </c>
      <c r="V4739" s="6">
        <f>U4739-S4739</f>
        <v>18.693999999999999</v>
      </c>
      <c r="W4739" s="6">
        <f>100 - (1 - (((U4739-T4739)/U4739)+(S4739/T4739)))*100</f>
        <v>0</v>
      </c>
      <c r="X4739" s="13">
        <v>19.239999999999998</v>
      </c>
      <c r="Y4739" s="13">
        <f>(X4739-U4739)/U4739*100</f>
        <v>2.920723226703752</v>
      </c>
      <c r="Z4739" s="14">
        <f>IF(W4739&gt;10,"NA",Y4739)</f>
        <v>2.920723226703752</v>
      </c>
    </row>
    <row r="4740" spans="1:26" ht="19" x14ac:dyDescent="0.25">
      <c r="A4740" s="23">
        <v>4739</v>
      </c>
      <c r="B4740" s="5" t="s">
        <v>0</v>
      </c>
      <c r="C4740" s="3" t="s">
        <v>51</v>
      </c>
      <c r="D4740" s="3" t="s">
        <v>51</v>
      </c>
      <c r="E4740" s="3" t="s">
        <v>48</v>
      </c>
      <c r="F4740" s="3" t="s">
        <v>21</v>
      </c>
      <c r="G4740" s="3">
        <v>56</v>
      </c>
      <c r="H4740" s="3" t="s">
        <v>9</v>
      </c>
      <c r="I4740" s="3" t="s">
        <v>13</v>
      </c>
      <c r="J4740" s="3">
        <v>421</v>
      </c>
      <c r="K4740" s="3">
        <v>20</v>
      </c>
      <c r="L4740" s="3">
        <v>0</v>
      </c>
      <c r="M4740" s="4">
        <f>PI()*(K4740/2)^2/1000+PI()*(L4740/2)^2/1000</f>
        <v>0.31415926535897931</v>
      </c>
      <c r="N4740" s="33">
        <v>0</v>
      </c>
      <c r="O4740" s="3">
        <v>8</v>
      </c>
      <c r="P4740" s="6">
        <v>4.6950000000000003</v>
      </c>
      <c r="Q4740" s="6">
        <v>13.204000000000001</v>
      </c>
      <c r="R4740" s="6">
        <v>13.167</v>
      </c>
      <c r="S4740" s="6">
        <v>0</v>
      </c>
      <c r="T4740" s="6">
        <f>R4740-S4740</f>
        <v>13.167</v>
      </c>
      <c r="U4740" s="6">
        <v>13.269</v>
      </c>
      <c r="V4740" s="6">
        <f>U4740-S4740</f>
        <v>13.269</v>
      </c>
      <c r="W4740" s="6">
        <f>100 - (1 - (((U4740-T4740)/U4740)+(S4740/T4740)))*100</f>
        <v>0.76870902102645289</v>
      </c>
      <c r="X4740" s="13">
        <v>13.589</v>
      </c>
      <c r="Y4740" s="13">
        <f>(X4740-U4740)/U4740*100</f>
        <v>2.411636144396716</v>
      </c>
      <c r="Z4740" s="14">
        <f>IF(W4740&gt;10,"NA",Y4740)</f>
        <v>2.411636144396716</v>
      </c>
    </row>
    <row r="4741" spans="1:26" ht="19" x14ac:dyDescent="0.25">
      <c r="A4741" s="23">
        <v>4740</v>
      </c>
      <c r="B4741" s="5" t="s">
        <v>0</v>
      </c>
      <c r="C4741" s="3" t="s">
        <v>51</v>
      </c>
      <c r="D4741" s="3" t="s">
        <v>51</v>
      </c>
      <c r="E4741" s="3" t="s">
        <v>47</v>
      </c>
      <c r="F4741" s="3" t="s">
        <v>21</v>
      </c>
      <c r="G4741" s="3">
        <v>57</v>
      </c>
      <c r="H4741" s="3" t="s">
        <v>9</v>
      </c>
      <c r="I4741" s="3" t="s">
        <v>56</v>
      </c>
      <c r="J4741" s="3">
        <v>399</v>
      </c>
      <c r="K4741" s="3">
        <v>160</v>
      </c>
      <c r="L4741" s="3">
        <v>0</v>
      </c>
      <c r="M4741" s="4">
        <f>PI()*(K4741/2)^2/1000+PI()*(L4741/2)^2/1000</f>
        <v>20.106192982974676</v>
      </c>
      <c r="N4741" s="33">
        <v>0</v>
      </c>
      <c r="O4741" s="3">
        <v>1</v>
      </c>
      <c r="P4741" s="6">
        <v>4.0060000000000002</v>
      </c>
      <c r="Q4741" s="6">
        <v>6.8360000000000003</v>
      </c>
      <c r="R4741" s="6">
        <v>6.6059999999999999</v>
      </c>
      <c r="S4741" s="6">
        <v>0</v>
      </c>
      <c r="T4741" s="6">
        <f>R4741-S4741</f>
        <v>6.6059999999999999</v>
      </c>
      <c r="U4741" s="6">
        <v>8.3789999999999996</v>
      </c>
      <c r="V4741" s="6">
        <f>U4741-S4741</f>
        <v>8.3789999999999996</v>
      </c>
      <c r="W4741" s="6">
        <f>100 - (1 - (((U4741-T4741)/U4741)+(S4741/T4741)))*100</f>
        <v>21.160042964554236</v>
      </c>
      <c r="X4741" s="13">
        <v>8.3789999999999996</v>
      </c>
      <c r="Y4741" s="13">
        <f>(X4741-U4741)/U4741*100</f>
        <v>0</v>
      </c>
      <c r="Z4741" s="14" t="str">
        <f>IF(W4741&gt;10,"NA",Y4741)</f>
        <v>NA</v>
      </c>
    </row>
    <row r="4742" spans="1:26" ht="19" x14ac:dyDescent="0.25">
      <c r="A4742" s="23">
        <v>4741</v>
      </c>
      <c r="B4742" s="5" t="s">
        <v>0</v>
      </c>
      <c r="C4742" s="3" t="s">
        <v>51</v>
      </c>
      <c r="D4742" s="3" t="s">
        <v>51</v>
      </c>
      <c r="E4742" s="3" t="s">
        <v>47</v>
      </c>
      <c r="F4742" s="3" t="s">
        <v>21</v>
      </c>
      <c r="G4742" s="3">
        <v>57</v>
      </c>
      <c r="H4742" s="3" t="s">
        <v>9</v>
      </c>
      <c r="I4742" s="3" t="s">
        <v>56</v>
      </c>
      <c r="J4742" s="3">
        <v>399</v>
      </c>
      <c r="K4742" s="3">
        <v>160</v>
      </c>
      <c r="L4742" s="3">
        <v>0</v>
      </c>
      <c r="M4742" s="4">
        <f>PI()*(K4742/2)^2/1000+PI()*(L4742/2)^2/1000</f>
        <v>20.106192982974676</v>
      </c>
      <c r="N4742" s="33">
        <v>0</v>
      </c>
      <c r="O4742" s="3">
        <v>2</v>
      </c>
      <c r="P4742" s="6">
        <v>2.9910000000000001</v>
      </c>
      <c r="Q4742" s="6">
        <v>8.1329999999999991</v>
      </c>
      <c r="R4742" s="6">
        <v>8.0190000000000001</v>
      </c>
      <c r="S4742" s="6">
        <v>0.08</v>
      </c>
      <c r="T4742" s="6">
        <f>R4742-S4742</f>
        <v>7.9390000000000001</v>
      </c>
      <c r="U4742" s="6">
        <v>8.14</v>
      </c>
      <c r="V4742" s="6">
        <f>U4742-S4742</f>
        <v>8.06</v>
      </c>
      <c r="W4742" s="6">
        <f>100 - (1 - (((U4742-T4742)/U4742)+(S4742/T4742)))*100</f>
        <v>3.4769710566410481</v>
      </c>
      <c r="X4742" s="13">
        <v>8.1460000000000008</v>
      </c>
      <c r="Y4742" s="13">
        <f>(X4742-U4742)/U4742*100</f>
        <v>7.3710073710076499E-2</v>
      </c>
      <c r="Z4742" s="14">
        <f>IF(W4742&gt;10,"NA",Y4742)</f>
        <v>7.3710073710076499E-2</v>
      </c>
    </row>
    <row r="4743" spans="1:26" ht="19" x14ac:dyDescent="0.25">
      <c r="A4743" s="23">
        <v>4742</v>
      </c>
      <c r="B4743" s="5" t="s">
        <v>0</v>
      </c>
      <c r="C4743" s="3" t="s">
        <v>51</v>
      </c>
      <c r="D4743" s="3" t="s">
        <v>51</v>
      </c>
      <c r="E4743" s="3" t="s">
        <v>47</v>
      </c>
      <c r="F4743" s="3" t="s">
        <v>21</v>
      </c>
      <c r="G4743" s="3">
        <v>57</v>
      </c>
      <c r="H4743" s="3" t="s">
        <v>9</v>
      </c>
      <c r="I4743" s="3" t="s">
        <v>56</v>
      </c>
      <c r="J4743" s="3">
        <v>399</v>
      </c>
      <c r="K4743" s="3">
        <v>160</v>
      </c>
      <c r="L4743" s="3">
        <v>0</v>
      </c>
      <c r="M4743" s="4">
        <f>PI()*(K4743/2)^2/1000+PI()*(L4743/2)^2/1000</f>
        <v>20.106192982974676</v>
      </c>
      <c r="N4743" s="33">
        <v>0</v>
      </c>
      <c r="O4743" s="3">
        <v>3</v>
      </c>
      <c r="P4743" s="6">
        <v>5.6520000000000001</v>
      </c>
      <c r="Q4743" s="6">
        <v>11.013</v>
      </c>
      <c r="R4743" s="6">
        <v>10.805999999999999</v>
      </c>
      <c r="S4743" s="6">
        <f>0.436+0.191</f>
        <v>0.627</v>
      </c>
      <c r="T4743" s="6">
        <f>R4743-S4743</f>
        <v>10.178999999999998</v>
      </c>
      <c r="U4743" s="6">
        <v>14.98</v>
      </c>
      <c r="V4743" s="6">
        <f>U4743-S4743</f>
        <v>14.353</v>
      </c>
      <c r="W4743" s="6">
        <f>100 - (1 - (((U4743-T4743)/U4743)+(S4743/T4743)))*100</f>
        <v>38.209139841431181</v>
      </c>
      <c r="X4743" s="13">
        <v>14.98</v>
      </c>
      <c r="Y4743" s="13">
        <f>(X4743-U4743)/U4743*100</f>
        <v>0</v>
      </c>
      <c r="Z4743" s="14" t="str">
        <f>IF(W4743&gt;10,"NA",Y4743)</f>
        <v>NA</v>
      </c>
    </row>
    <row r="4744" spans="1:26" ht="19" x14ac:dyDescent="0.25">
      <c r="A4744" s="23">
        <v>4743</v>
      </c>
      <c r="B4744" s="5" t="s">
        <v>0</v>
      </c>
      <c r="C4744" s="3" t="s">
        <v>51</v>
      </c>
      <c r="D4744" s="3" t="s">
        <v>51</v>
      </c>
      <c r="E4744" s="3" t="s">
        <v>47</v>
      </c>
      <c r="F4744" s="3" t="s">
        <v>21</v>
      </c>
      <c r="G4744" s="3">
        <v>57</v>
      </c>
      <c r="H4744" s="3" t="s">
        <v>9</v>
      </c>
      <c r="I4744" s="3" t="s">
        <v>56</v>
      </c>
      <c r="J4744" s="3">
        <v>399</v>
      </c>
      <c r="K4744" s="3">
        <v>160</v>
      </c>
      <c r="L4744" s="3">
        <v>0</v>
      </c>
      <c r="M4744" s="4">
        <f>PI()*(K4744/2)^2/1000+PI()*(L4744/2)^2/1000</f>
        <v>20.106192982974676</v>
      </c>
      <c r="N4744" s="33">
        <v>0</v>
      </c>
      <c r="O4744" s="3">
        <v>4</v>
      </c>
      <c r="P4744" s="6">
        <v>6.2789999999999999</v>
      </c>
      <c r="Q4744" s="6">
        <v>15.975</v>
      </c>
      <c r="R4744" s="6">
        <v>15.773999999999999</v>
      </c>
      <c r="S4744" s="6">
        <f>0.157+0.182</f>
        <v>0.33899999999999997</v>
      </c>
      <c r="T4744" s="6">
        <f>R4744-S4744</f>
        <v>15.434999999999999</v>
      </c>
      <c r="U4744" s="6">
        <v>15.961</v>
      </c>
      <c r="V4744" s="6">
        <f>U4744-S4744</f>
        <v>15.622</v>
      </c>
      <c r="W4744" s="6">
        <f>100 - (1 - (((U4744-T4744)/U4744)+(S4744/T4744)))*100</f>
        <v>5.4918399556158306</v>
      </c>
      <c r="X4744" s="13">
        <v>16.012</v>
      </c>
      <c r="Y4744" s="13">
        <f>(X4744-U4744)/U4744*100</f>
        <v>0.31952885157571681</v>
      </c>
      <c r="Z4744" s="14">
        <f>IF(W4744&gt;10,"NA",Y4744)</f>
        <v>0.31952885157571681</v>
      </c>
    </row>
    <row r="4745" spans="1:26" ht="19" x14ac:dyDescent="0.25">
      <c r="A4745" s="23">
        <v>4744</v>
      </c>
      <c r="B4745" s="5" t="s">
        <v>0</v>
      </c>
      <c r="C4745" s="3" t="s">
        <v>51</v>
      </c>
      <c r="D4745" s="3" t="s">
        <v>51</v>
      </c>
      <c r="E4745" s="3" t="s">
        <v>47</v>
      </c>
      <c r="F4745" s="3" t="s">
        <v>21</v>
      </c>
      <c r="G4745" s="3">
        <v>57</v>
      </c>
      <c r="H4745" s="3" t="s">
        <v>9</v>
      </c>
      <c r="I4745" s="3" t="s">
        <v>56</v>
      </c>
      <c r="J4745" s="3">
        <v>399</v>
      </c>
      <c r="K4745" s="3">
        <v>160</v>
      </c>
      <c r="L4745" s="3">
        <v>0</v>
      </c>
      <c r="M4745" s="4">
        <f>PI()*(K4745/2)^2/1000+PI()*(L4745/2)^2/1000</f>
        <v>20.106192982974676</v>
      </c>
      <c r="N4745" s="33">
        <v>0</v>
      </c>
      <c r="O4745" s="3">
        <v>5</v>
      </c>
      <c r="P4745" s="6">
        <v>4.4470000000000001</v>
      </c>
      <c r="Q4745" s="6">
        <v>5.7949999999999999</v>
      </c>
      <c r="R4745" s="6">
        <v>5.4770000000000003</v>
      </c>
      <c r="S4745" s="6">
        <v>0</v>
      </c>
      <c r="T4745" s="6">
        <f>R4745-S4745</f>
        <v>5.4770000000000003</v>
      </c>
      <c r="U4745" s="6">
        <v>9.2140000000000004</v>
      </c>
      <c r="V4745" s="6">
        <f>U4745-S4745</f>
        <v>9.2140000000000004</v>
      </c>
      <c r="W4745" s="6">
        <f>100 - (1 - (((U4745-T4745)/U4745)+(S4745/T4745)))*100</f>
        <v>40.55784675493814</v>
      </c>
      <c r="X4745" s="13">
        <v>9.2140000000000004</v>
      </c>
      <c r="Y4745" s="13">
        <f>(X4745-U4745)/U4745*100</f>
        <v>0</v>
      </c>
      <c r="Z4745" s="14" t="str">
        <f>IF(W4745&gt;10,"NA",Y4745)</f>
        <v>NA</v>
      </c>
    </row>
    <row r="4746" spans="1:26" ht="19" x14ac:dyDescent="0.25">
      <c r="A4746" s="23">
        <v>4745</v>
      </c>
      <c r="B4746" s="5" t="s">
        <v>0</v>
      </c>
      <c r="C4746" s="3" t="s">
        <v>51</v>
      </c>
      <c r="D4746" s="3" t="s">
        <v>51</v>
      </c>
      <c r="E4746" s="3" t="s">
        <v>47</v>
      </c>
      <c r="F4746" s="3" t="s">
        <v>21</v>
      </c>
      <c r="G4746" s="3">
        <v>57</v>
      </c>
      <c r="H4746" s="3" t="s">
        <v>9</v>
      </c>
      <c r="I4746" s="3" t="s">
        <v>56</v>
      </c>
      <c r="J4746" s="3">
        <v>399</v>
      </c>
      <c r="K4746" s="3">
        <v>160</v>
      </c>
      <c r="L4746" s="3">
        <v>0</v>
      </c>
      <c r="M4746" s="4">
        <f>PI()*(K4746/2)^2/1000+PI()*(L4746/2)^2/1000</f>
        <v>20.106192982974676</v>
      </c>
      <c r="N4746" s="33">
        <v>0</v>
      </c>
      <c r="O4746" s="3">
        <v>6</v>
      </c>
      <c r="P4746" s="6">
        <v>3.4860000000000002</v>
      </c>
      <c r="Q4746" s="6">
        <v>5.7679999999999998</v>
      </c>
      <c r="R4746" s="6">
        <v>5.641</v>
      </c>
      <c r="S4746" s="6">
        <v>0</v>
      </c>
      <c r="T4746" s="6">
        <f>R4746-S4746</f>
        <v>5.641</v>
      </c>
      <c r="U4746" s="6">
        <v>5.923</v>
      </c>
      <c r="V4746" s="6">
        <f>U4746-S4746</f>
        <v>5.923</v>
      </c>
      <c r="W4746" s="6">
        <f>100 - (1 - (((U4746-T4746)/U4746)+(S4746/T4746)))*100</f>
        <v>4.7611007935168033</v>
      </c>
      <c r="X4746" s="13">
        <v>5.923</v>
      </c>
      <c r="Y4746" s="13">
        <f>(X4746-U4746)/U4746*100</f>
        <v>0</v>
      </c>
      <c r="Z4746" s="14">
        <f>IF(W4746&gt;10,"NA",Y4746)</f>
        <v>0</v>
      </c>
    </row>
    <row r="4747" spans="1:26" ht="19" x14ac:dyDescent="0.25">
      <c r="A4747" s="23">
        <v>4746</v>
      </c>
      <c r="B4747" s="5" t="s">
        <v>0</v>
      </c>
      <c r="C4747" s="3" t="s">
        <v>51</v>
      </c>
      <c r="D4747" s="3" t="s">
        <v>51</v>
      </c>
      <c r="E4747" s="3" t="s">
        <v>47</v>
      </c>
      <c r="F4747" s="3" t="s">
        <v>21</v>
      </c>
      <c r="G4747" s="3">
        <v>57</v>
      </c>
      <c r="H4747" s="3" t="s">
        <v>9</v>
      </c>
      <c r="I4747" s="3" t="s">
        <v>56</v>
      </c>
      <c r="J4747" s="3">
        <v>399</v>
      </c>
      <c r="K4747" s="3">
        <v>160</v>
      </c>
      <c r="L4747" s="3">
        <v>0</v>
      </c>
      <c r="M4747" s="4">
        <f>PI()*(K4747/2)^2/1000+PI()*(L4747/2)^2/1000</f>
        <v>20.106192982974676</v>
      </c>
      <c r="N4747" s="33">
        <v>0</v>
      </c>
      <c r="O4747" s="3">
        <v>7</v>
      </c>
      <c r="P4747" s="6">
        <v>4.9589999999999996</v>
      </c>
      <c r="Q4747" s="6">
        <v>11.869</v>
      </c>
      <c r="R4747" s="6">
        <v>11.708</v>
      </c>
      <c r="S4747" s="6">
        <f>0.408+0.072+0.087</f>
        <v>0.56699999999999995</v>
      </c>
      <c r="T4747" s="6">
        <f>R4747-S4747</f>
        <v>11.141</v>
      </c>
      <c r="U4747" s="6">
        <v>12.848000000000001</v>
      </c>
      <c r="V4747" s="6">
        <f>U4747-S4747</f>
        <v>12.281000000000001</v>
      </c>
      <c r="W4747" s="6">
        <f>100 - (1 - (((U4747-T4747)/U4747)+(S4747/T4747)))*100</f>
        <v>18.375424327115468</v>
      </c>
      <c r="X4747" s="13">
        <v>12.871</v>
      </c>
      <c r="Y4747" s="13">
        <f>(X4747-U4747)/U4747*100</f>
        <v>0.17901618929015944</v>
      </c>
      <c r="Z4747" s="14" t="str">
        <f>IF(W4747&gt;10,"NA",Y4747)</f>
        <v>NA</v>
      </c>
    </row>
    <row r="4748" spans="1:26" ht="19" x14ac:dyDescent="0.25">
      <c r="A4748" s="23">
        <v>4747</v>
      </c>
      <c r="B4748" s="5" t="s">
        <v>0</v>
      </c>
      <c r="C4748" s="3" t="s">
        <v>51</v>
      </c>
      <c r="D4748" s="3" t="s">
        <v>51</v>
      </c>
      <c r="E4748" s="3" t="s">
        <v>47</v>
      </c>
      <c r="F4748" s="3" t="s">
        <v>21</v>
      </c>
      <c r="G4748" s="3">
        <v>57</v>
      </c>
      <c r="H4748" s="3" t="s">
        <v>9</v>
      </c>
      <c r="I4748" s="3" t="s">
        <v>56</v>
      </c>
      <c r="J4748" s="3">
        <v>399</v>
      </c>
      <c r="K4748" s="3">
        <v>160</v>
      </c>
      <c r="L4748" s="3">
        <v>0</v>
      </c>
      <c r="M4748" s="4">
        <f>PI()*(K4748/2)^2/1000+PI()*(L4748/2)^2/1000</f>
        <v>20.106192982974676</v>
      </c>
      <c r="N4748" s="33">
        <v>0</v>
      </c>
      <c r="O4748" s="3">
        <v>8</v>
      </c>
      <c r="P4748" s="6">
        <v>5.9980000000000002</v>
      </c>
      <c r="Q4748" s="6">
        <v>13.255000000000001</v>
      </c>
      <c r="R4748" s="6">
        <v>13.066000000000001</v>
      </c>
      <c r="S4748" s="6">
        <f>0.15+0.194+0.131</f>
        <v>0.47499999999999998</v>
      </c>
      <c r="T4748" s="6">
        <f>R4748-S4748</f>
        <v>12.591000000000001</v>
      </c>
      <c r="U4748" s="6">
        <v>13.446</v>
      </c>
      <c r="V4748" s="6">
        <f>U4748-S4748</f>
        <v>12.971</v>
      </c>
      <c r="W4748" s="6">
        <f>100 - (1 - (((U4748-T4748)/U4748)+(S4748/T4748)))*100</f>
        <v>10.131304345329852</v>
      </c>
      <c r="X4748" s="13">
        <v>13.467000000000001</v>
      </c>
      <c r="Y4748" s="13">
        <f>(X4748-U4748)/U4748*100</f>
        <v>0.15618027666221029</v>
      </c>
      <c r="Z4748" s="14" t="str">
        <f>IF(W4748&gt;10,"NA",Y4748)</f>
        <v>NA</v>
      </c>
    </row>
    <row r="4749" spans="1:26" ht="19" x14ac:dyDescent="0.25">
      <c r="A4749" s="23">
        <v>4748</v>
      </c>
      <c r="B4749" s="5" t="s">
        <v>0</v>
      </c>
      <c r="C4749" s="3" t="s">
        <v>51</v>
      </c>
      <c r="D4749" s="3" t="s">
        <v>51</v>
      </c>
      <c r="E4749" s="3" t="s">
        <v>47</v>
      </c>
      <c r="F4749" s="3" t="s">
        <v>21</v>
      </c>
      <c r="G4749" s="3">
        <v>57</v>
      </c>
      <c r="H4749" s="3" t="s">
        <v>9</v>
      </c>
      <c r="I4749" s="3" t="s">
        <v>56</v>
      </c>
      <c r="J4749" s="3">
        <v>399</v>
      </c>
      <c r="K4749" s="3">
        <v>160</v>
      </c>
      <c r="L4749" s="3">
        <v>0</v>
      </c>
      <c r="M4749" s="4">
        <f>PI()*(K4749/2)^2/1000+PI()*(L4749/2)^2/1000</f>
        <v>20.106192982974676</v>
      </c>
      <c r="N4749" s="33">
        <v>0</v>
      </c>
      <c r="O4749" s="3">
        <v>9</v>
      </c>
      <c r="P4749" s="6">
        <v>3.13</v>
      </c>
      <c r="Q4749" s="6">
        <v>5.0359999999999996</v>
      </c>
      <c r="R4749" s="6">
        <v>4.9370000000000003</v>
      </c>
      <c r="S4749" s="6">
        <v>0</v>
      </c>
      <c r="T4749" s="6">
        <f>R4749-S4749</f>
        <v>4.9370000000000003</v>
      </c>
      <c r="U4749" s="6">
        <v>5.6109999999999998</v>
      </c>
      <c r="V4749" s="6">
        <f>U4749-S4749</f>
        <v>5.6109999999999998</v>
      </c>
      <c r="W4749" s="6">
        <f>100 - (1 - (((U4749-T4749)/U4749)+(S4749/T4749)))*100</f>
        <v>12.012119051862399</v>
      </c>
      <c r="X4749" s="13">
        <v>5.6109999999999998</v>
      </c>
      <c r="Y4749" s="13">
        <f>(X4749-U4749)/U4749*100</f>
        <v>0</v>
      </c>
      <c r="Z4749" s="14" t="str">
        <f>IF(W4749&gt;10,"NA",Y4749)</f>
        <v>NA</v>
      </c>
    </row>
    <row r="4750" spans="1:26" ht="19" x14ac:dyDescent="0.25">
      <c r="A4750" s="23">
        <v>4749</v>
      </c>
      <c r="B4750" s="5" t="s">
        <v>0</v>
      </c>
      <c r="C4750" s="3" t="s">
        <v>51</v>
      </c>
      <c r="D4750" s="3" t="s">
        <v>51</v>
      </c>
      <c r="E4750" s="3" t="s">
        <v>47</v>
      </c>
      <c r="F4750" s="3" t="s">
        <v>21</v>
      </c>
      <c r="G4750" s="3">
        <v>57</v>
      </c>
      <c r="H4750" s="3" t="s">
        <v>17</v>
      </c>
      <c r="I4750" s="3" t="s">
        <v>56</v>
      </c>
      <c r="J4750" s="3">
        <v>399</v>
      </c>
      <c r="K4750" s="3">
        <v>160</v>
      </c>
      <c r="L4750" s="3">
        <v>0</v>
      </c>
      <c r="M4750" s="4">
        <f>PI()*(K4750/2)^2/1000+PI()*(L4750/2)^2/1000</f>
        <v>20.106192982974676</v>
      </c>
      <c r="N4750" s="33">
        <v>0</v>
      </c>
      <c r="O4750" s="3">
        <v>1</v>
      </c>
      <c r="P4750" s="6">
        <v>7.3090000000000002</v>
      </c>
      <c r="Q4750" s="6">
        <v>17.071000000000002</v>
      </c>
      <c r="R4750" s="6">
        <v>16.864999999999998</v>
      </c>
      <c r="S4750" s="6">
        <v>0</v>
      </c>
      <c r="T4750" s="6">
        <f>R4750-S4750</f>
        <v>16.864999999999998</v>
      </c>
      <c r="U4750" s="6">
        <v>17.88</v>
      </c>
      <c r="V4750" s="6">
        <f>U4750-S4750</f>
        <v>17.88</v>
      </c>
      <c r="W4750" s="6">
        <f>100 - (1 - (((U4750-T4750)/U4750)+(S4750/T4750)))*100</f>
        <v>5.6767337807606282</v>
      </c>
      <c r="X4750" s="13">
        <f>U4750</f>
        <v>17.88</v>
      </c>
      <c r="Y4750" s="13">
        <f>(X4750-U4750)/U4750*100</f>
        <v>0</v>
      </c>
      <c r="Z4750" s="14">
        <f>IF(W4750&gt;10,"NA",Y4750)</f>
        <v>0</v>
      </c>
    </row>
    <row r="4751" spans="1:26" ht="19" x14ac:dyDescent="0.25">
      <c r="A4751" s="23">
        <v>4750</v>
      </c>
      <c r="B4751" s="5" t="s">
        <v>0</v>
      </c>
      <c r="C4751" s="3" t="s">
        <v>51</v>
      </c>
      <c r="D4751" s="3" t="s">
        <v>51</v>
      </c>
      <c r="E4751" s="3" t="s">
        <v>47</v>
      </c>
      <c r="F4751" s="3" t="s">
        <v>21</v>
      </c>
      <c r="G4751" s="3">
        <v>57</v>
      </c>
      <c r="H4751" s="3" t="s">
        <v>17</v>
      </c>
      <c r="I4751" s="3" t="s">
        <v>56</v>
      </c>
      <c r="J4751" s="3">
        <v>399</v>
      </c>
      <c r="K4751" s="3">
        <v>160</v>
      </c>
      <c r="L4751" s="3">
        <v>0</v>
      </c>
      <c r="M4751" s="4">
        <f>PI()*(K4751/2)^2/1000+PI()*(L4751/2)^2/1000</f>
        <v>20.106192982974676</v>
      </c>
      <c r="N4751" s="33">
        <v>0</v>
      </c>
      <c r="O4751" s="3">
        <v>2</v>
      </c>
      <c r="P4751" s="6">
        <v>5.2190000000000003</v>
      </c>
      <c r="Q4751" s="6">
        <v>12.102</v>
      </c>
      <c r="R4751" s="6">
        <v>12.019</v>
      </c>
      <c r="S4751" s="6">
        <v>0</v>
      </c>
      <c r="T4751" s="6">
        <f>R4751-S4751</f>
        <v>12.019</v>
      </c>
      <c r="U4751" s="6">
        <v>12.077999999999999</v>
      </c>
      <c r="V4751" s="6">
        <f>U4751-S4751</f>
        <v>12.077999999999999</v>
      </c>
      <c r="W4751" s="6">
        <f>100 - (1 - (((U4751-T4751)/U4751)+(S4751/T4751)))*100</f>
        <v>0.48849147209801913</v>
      </c>
      <c r="X4751" s="13">
        <f>U4751</f>
        <v>12.077999999999999</v>
      </c>
      <c r="Y4751" s="13">
        <f>(X4751-U4751)/U4751*100</f>
        <v>0</v>
      </c>
      <c r="Z4751" s="14">
        <f>IF(W4751&gt;10,"NA",Y4751)</f>
        <v>0</v>
      </c>
    </row>
    <row r="4752" spans="1:26" ht="19" x14ac:dyDescent="0.25">
      <c r="A4752" s="23">
        <v>4751</v>
      </c>
      <c r="B4752" s="5" t="s">
        <v>0</v>
      </c>
      <c r="C4752" s="3" t="s">
        <v>51</v>
      </c>
      <c r="D4752" s="3" t="s">
        <v>51</v>
      </c>
      <c r="E4752" s="3" t="s">
        <v>47</v>
      </c>
      <c r="F4752" s="3" t="s">
        <v>21</v>
      </c>
      <c r="G4752" s="3">
        <v>57</v>
      </c>
      <c r="H4752" s="3" t="s">
        <v>17</v>
      </c>
      <c r="I4752" s="3" t="s">
        <v>56</v>
      </c>
      <c r="J4752" s="3">
        <v>399</v>
      </c>
      <c r="K4752" s="3">
        <v>160</v>
      </c>
      <c r="L4752" s="3">
        <v>0</v>
      </c>
      <c r="M4752" s="4">
        <f>PI()*(K4752/2)^2/1000+PI()*(L4752/2)^2/1000</f>
        <v>20.106192982974676</v>
      </c>
      <c r="N4752" s="33">
        <v>0</v>
      </c>
      <c r="O4752" s="3">
        <v>3</v>
      </c>
      <c r="P4752" s="6">
        <v>8.0980000000000008</v>
      </c>
      <c r="Q4752" s="6">
        <v>27.779</v>
      </c>
      <c r="R4752" s="6">
        <v>27.516999999999999</v>
      </c>
      <c r="S4752" s="6">
        <v>0</v>
      </c>
      <c r="T4752" s="6">
        <f>R4752-S4752</f>
        <v>27.516999999999999</v>
      </c>
      <c r="U4752" s="6">
        <v>27.664999999999999</v>
      </c>
      <c r="V4752" s="6">
        <f>U4752-S4752</f>
        <v>27.664999999999999</v>
      </c>
      <c r="W4752" s="6">
        <f>100 - (1 - (((U4752-T4752)/U4752)+(S4752/T4752)))*100</f>
        <v>0.53497198626423881</v>
      </c>
      <c r="X4752" s="13">
        <f>U4752</f>
        <v>27.664999999999999</v>
      </c>
      <c r="Y4752" s="13">
        <f>(X4752-U4752)/U4752*100</f>
        <v>0</v>
      </c>
      <c r="Z4752" s="14">
        <f>IF(W4752&gt;10,"NA",Y4752)</f>
        <v>0</v>
      </c>
    </row>
    <row r="4753" spans="1:26" ht="19" x14ac:dyDescent="0.25">
      <c r="A4753" s="23">
        <v>4752</v>
      </c>
      <c r="B4753" s="5" t="s">
        <v>0</v>
      </c>
      <c r="C4753" s="3" t="s">
        <v>51</v>
      </c>
      <c r="D4753" s="3" t="s">
        <v>51</v>
      </c>
      <c r="E4753" s="3" t="s">
        <v>47</v>
      </c>
      <c r="F4753" s="3" t="s">
        <v>21</v>
      </c>
      <c r="G4753" s="3">
        <v>57</v>
      </c>
      <c r="H4753" s="3" t="s">
        <v>17</v>
      </c>
      <c r="I4753" s="3" t="s">
        <v>56</v>
      </c>
      <c r="J4753" s="3">
        <v>399</v>
      </c>
      <c r="K4753" s="3">
        <v>160</v>
      </c>
      <c r="L4753" s="3">
        <v>0</v>
      </c>
      <c r="M4753" s="4">
        <f>PI()*(K4753/2)^2/1000+PI()*(L4753/2)^2/1000</f>
        <v>20.106192982974676</v>
      </c>
      <c r="N4753" s="33">
        <v>0</v>
      </c>
      <c r="O4753" s="3">
        <v>4</v>
      </c>
      <c r="P4753" s="6">
        <v>7.5309999999999997</v>
      </c>
      <c r="Q4753" s="6">
        <v>25.852</v>
      </c>
      <c r="R4753" s="6">
        <v>25.52</v>
      </c>
      <c r="S4753" s="6">
        <v>0</v>
      </c>
      <c r="T4753" s="6">
        <f>R4753-S4753</f>
        <v>25.52</v>
      </c>
      <c r="U4753" s="6">
        <v>25.741</v>
      </c>
      <c r="V4753" s="6">
        <f>U4753-S4753</f>
        <v>25.741</v>
      </c>
      <c r="W4753" s="6">
        <f>100 - (1 - (((U4753-T4753)/U4753)+(S4753/T4753)))*100</f>
        <v>0.85855250378773462</v>
      </c>
      <c r="X4753" s="13">
        <f>U4753</f>
        <v>25.741</v>
      </c>
      <c r="Y4753" s="13">
        <f>(X4753-U4753)/U4753*100</f>
        <v>0</v>
      </c>
      <c r="Z4753" s="14">
        <f>IF(W4753&gt;10,"NA",Y4753)</f>
        <v>0</v>
      </c>
    </row>
    <row r="4754" spans="1:26" ht="19" x14ac:dyDescent="0.25">
      <c r="A4754" s="23">
        <v>4753</v>
      </c>
      <c r="B4754" s="5" t="s">
        <v>0</v>
      </c>
      <c r="C4754" s="3" t="s">
        <v>51</v>
      </c>
      <c r="D4754" s="3" t="s">
        <v>51</v>
      </c>
      <c r="E4754" s="3" t="s">
        <v>47</v>
      </c>
      <c r="F4754" s="3" t="s">
        <v>21</v>
      </c>
      <c r="G4754" s="3">
        <v>57</v>
      </c>
      <c r="H4754" s="3" t="s">
        <v>17</v>
      </c>
      <c r="I4754" s="3" t="s">
        <v>56</v>
      </c>
      <c r="J4754" s="3">
        <v>399</v>
      </c>
      <c r="K4754" s="3">
        <v>160</v>
      </c>
      <c r="L4754" s="3">
        <v>0</v>
      </c>
      <c r="M4754" s="4">
        <f>PI()*(K4754/2)^2/1000+PI()*(L4754/2)^2/1000</f>
        <v>20.106192982974676</v>
      </c>
      <c r="N4754" s="33">
        <v>0</v>
      </c>
      <c r="O4754" s="3">
        <v>5</v>
      </c>
      <c r="P4754" s="6">
        <v>6.7709999999999999</v>
      </c>
      <c r="Q4754" s="6">
        <v>21.367999999999999</v>
      </c>
      <c r="R4754" s="6">
        <v>21.077999999999999</v>
      </c>
      <c r="S4754" s="6">
        <v>0.20699999999999999</v>
      </c>
      <c r="T4754" s="6">
        <f>R4754-S4754</f>
        <v>20.870999999999999</v>
      </c>
      <c r="U4754" s="6">
        <v>21.077999999999999</v>
      </c>
      <c r="V4754" s="6">
        <f>U4754-S4754</f>
        <v>20.870999999999999</v>
      </c>
      <c r="W4754" s="6">
        <f>100 - (1 - (((U4754-T4754)/U4754)+(S4754/T4754)))*100</f>
        <v>1.9738734230168546</v>
      </c>
      <c r="X4754" s="13">
        <f>U4754</f>
        <v>21.077999999999999</v>
      </c>
      <c r="Y4754" s="13">
        <f>(X4754-U4754)/U4754*100</f>
        <v>0</v>
      </c>
      <c r="Z4754" s="14">
        <f>IF(W4754&gt;10,"NA",Y4754)</f>
        <v>0</v>
      </c>
    </row>
    <row r="4755" spans="1:26" ht="19" x14ac:dyDescent="0.25">
      <c r="A4755" s="23">
        <v>4754</v>
      </c>
      <c r="B4755" s="5" t="s">
        <v>0</v>
      </c>
      <c r="C4755" s="3" t="s">
        <v>51</v>
      </c>
      <c r="D4755" s="3" t="s">
        <v>51</v>
      </c>
      <c r="E4755" s="3" t="s">
        <v>47</v>
      </c>
      <c r="F4755" s="3" t="s">
        <v>21</v>
      </c>
      <c r="G4755" s="3">
        <v>57</v>
      </c>
      <c r="H4755" s="3" t="s">
        <v>17</v>
      </c>
      <c r="I4755" s="3" t="s">
        <v>56</v>
      </c>
      <c r="J4755" s="3">
        <v>399</v>
      </c>
      <c r="K4755" s="3">
        <v>160</v>
      </c>
      <c r="L4755" s="3">
        <v>0</v>
      </c>
      <c r="M4755" s="4">
        <f>PI()*(K4755/2)^2/1000+PI()*(L4755/2)^2/1000</f>
        <v>20.106192982974676</v>
      </c>
      <c r="N4755" s="33">
        <v>0</v>
      </c>
      <c r="O4755" s="3">
        <v>6</v>
      </c>
      <c r="P4755" s="6">
        <v>9.4909999999999997</v>
      </c>
      <c r="Q4755" s="6">
        <v>31.036000000000001</v>
      </c>
      <c r="R4755" s="6">
        <v>30.739000000000001</v>
      </c>
      <c r="S4755" s="6">
        <v>0</v>
      </c>
      <c r="T4755" s="6">
        <f>R4755-S4755</f>
        <v>30.739000000000001</v>
      </c>
      <c r="U4755" s="6">
        <v>30.977</v>
      </c>
      <c r="V4755" s="6">
        <f>U4755-S4755</f>
        <v>30.977</v>
      </c>
      <c r="W4755" s="6">
        <f>100 - (1 - (((U4755-T4755)/U4755)+(S4755/T4755)))*100</f>
        <v>0.76831197339961932</v>
      </c>
      <c r="X4755" s="13">
        <f>U4755</f>
        <v>30.977</v>
      </c>
      <c r="Y4755" s="13">
        <f>(X4755-U4755)/U4755*100</f>
        <v>0</v>
      </c>
      <c r="Z4755" s="14">
        <f>IF(W4755&gt;10,"NA",Y4755)</f>
        <v>0</v>
      </c>
    </row>
    <row r="4756" spans="1:26" ht="19" x14ac:dyDescent="0.25">
      <c r="A4756" s="23">
        <v>4755</v>
      </c>
      <c r="B4756" s="5" t="s">
        <v>0</v>
      </c>
      <c r="C4756" s="3" t="s">
        <v>51</v>
      </c>
      <c r="D4756" s="3" t="s">
        <v>51</v>
      </c>
      <c r="E4756" s="3" t="s">
        <v>47</v>
      </c>
      <c r="F4756" s="3" t="s">
        <v>21</v>
      </c>
      <c r="G4756" s="3">
        <v>57</v>
      </c>
      <c r="H4756" s="3" t="s">
        <v>17</v>
      </c>
      <c r="I4756" s="3" t="s">
        <v>56</v>
      </c>
      <c r="J4756" s="3">
        <v>399</v>
      </c>
      <c r="K4756" s="3">
        <v>160</v>
      </c>
      <c r="L4756" s="3">
        <v>0</v>
      </c>
      <c r="M4756" s="4">
        <f>PI()*(K4756/2)^2/1000+PI()*(L4756/2)^2/1000</f>
        <v>20.106192982974676</v>
      </c>
      <c r="N4756" s="33">
        <v>0</v>
      </c>
      <c r="O4756" s="3">
        <v>7</v>
      </c>
      <c r="P4756" s="6">
        <v>8.3079999999999998</v>
      </c>
      <c r="Q4756" s="6">
        <v>23.353000000000002</v>
      </c>
      <c r="R4756" s="6">
        <v>23.103999999999999</v>
      </c>
      <c r="S4756" s="6">
        <v>0</v>
      </c>
      <c r="T4756" s="6">
        <f>R4756-S4756</f>
        <v>23.103999999999999</v>
      </c>
      <c r="U4756" s="6">
        <v>23.3</v>
      </c>
      <c r="V4756" s="6">
        <f>U4756-S4756</f>
        <v>23.3</v>
      </c>
      <c r="W4756" s="6">
        <f>100 - (1 - (((U4756-T4756)/U4756)+(S4756/T4756)))*100</f>
        <v>0.84120171673819755</v>
      </c>
      <c r="X4756" s="13">
        <f>U4756</f>
        <v>23.3</v>
      </c>
      <c r="Y4756" s="13">
        <f>(X4756-U4756)/U4756*100</f>
        <v>0</v>
      </c>
      <c r="Z4756" s="14">
        <f>IF(W4756&gt;10,"NA",Y4756)</f>
        <v>0</v>
      </c>
    </row>
    <row r="4757" spans="1:26" ht="19" x14ac:dyDescent="0.25">
      <c r="A4757" s="23">
        <v>4756</v>
      </c>
      <c r="B4757" s="5" t="s">
        <v>0</v>
      </c>
      <c r="C4757" s="3" t="s">
        <v>51</v>
      </c>
      <c r="D4757" s="3" t="s">
        <v>51</v>
      </c>
      <c r="E4757" s="3" t="s">
        <v>47</v>
      </c>
      <c r="F4757" s="3" t="s">
        <v>21</v>
      </c>
      <c r="G4757" s="3">
        <v>57</v>
      </c>
      <c r="H4757" s="3" t="s">
        <v>17</v>
      </c>
      <c r="I4757" s="3" t="s">
        <v>56</v>
      </c>
      <c r="J4757" s="3">
        <v>399</v>
      </c>
      <c r="K4757" s="3">
        <v>160</v>
      </c>
      <c r="L4757" s="3">
        <v>0</v>
      </c>
      <c r="M4757" s="4">
        <f>PI()*(K4757/2)^2/1000+PI()*(L4757/2)^2/1000</f>
        <v>20.106192982974676</v>
      </c>
      <c r="N4757" s="33">
        <v>0</v>
      </c>
      <c r="O4757" s="3">
        <v>8</v>
      </c>
      <c r="P4757" s="6">
        <v>7.1950000000000003</v>
      </c>
      <c r="Q4757" s="6">
        <v>20.966000000000001</v>
      </c>
      <c r="R4757" s="6">
        <v>20.766999999999999</v>
      </c>
      <c r="S4757" s="6">
        <v>0</v>
      </c>
      <c r="T4757" s="6">
        <f>R4757-S4757</f>
        <v>20.766999999999999</v>
      </c>
      <c r="U4757" s="6">
        <v>20.766999999999999</v>
      </c>
      <c r="V4757" s="6">
        <f>U4757-S4757</f>
        <v>20.766999999999999</v>
      </c>
      <c r="W4757" s="6">
        <f>100 - (1 - (((U4757-T4757)/U4757)+(S4757/T4757)))*100</f>
        <v>0</v>
      </c>
      <c r="X4757" s="13">
        <f>U4757</f>
        <v>20.766999999999999</v>
      </c>
      <c r="Y4757" s="13">
        <f>(X4757-U4757)/U4757*100</f>
        <v>0</v>
      </c>
      <c r="Z4757" s="14">
        <f>IF(W4757&gt;10,"NA",Y4757)</f>
        <v>0</v>
      </c>
    </row>
    <row r="4758" spans="1:26" ht="19" x14ac:dyDescent="0.25">
      <c r="A4758" s="23">
        <v>4757</v>
      </c>
      <c r="B4758" s="5" t="s">
        <v>0</v>
      </c>
      <c r="C4758" s="3" t="s">
        <v>51</v>
      </c>
      <c r="D4758" s="3" t="s">
        <v>51</v>
      </c>
      <c r="E4758" s="3" t="s">
        <v>47</v>
      </c>
      <c r="F4758" s="3" t="s">
        <v>21</v>
      </c>
      <c r="G4758" s="3">
        <v>57</v>
      </c>
      <c r="H4758" s="3" t="s">
        <v>17</v>
      </c>
      <c r="I4758" s="3" t="s">
        <v>56</v>
      </c>
      <c r="J4758" s="3">
        <v>399</v>
      </c>
      <c r="K4758" s="3">
        <v>160</v>
      </c>
      <c r="L4758" s="3">
        <v>0</v>
      </c>
      <c r="M4758" s="4">
        <f>PI()*(K4758/2)^2/1000+PI()*(L4758/2)^2/1000</f>
        <v>20.106192982974676</v>
      </c>
      <c r="N4758" s="33">
        <v>0</v>
      </c>
      <c r="O4758" s="3">
        <v>9</v>
      </c>
      <c r="P4758" s="6">
        <v>8.7729999999999997</v>
      </c>
      <c r="Q4758" s="6">
        <v>21.686</v>
      </c>
      <c r="R4758" s="6">
        <v>21.341000000000001</v>
      </c>
      <c r="S4758" s="6">
        <v>0</v>
      </c>
      <c r="T4758" s="6">
        <f>R4758-S4758</f>
        <v>21.341000000000001</v>
      </c>
      <c r="U4758" s="6">
        <v>21.516999999999999</v>
      </c>
      <c r="V4758" s="6">
        <f>U4758-S4758</f>
        <v>21.516999999999999</v>
      </c>
      <c r="W4758" s="6">
        <f>100 - (1 - (((U4758-T4758)/U4758)+(S4758/T4758)))*100</f>
        <v>0.81795789375841821</v>
      </c>
      <c r="X4758" s="13">
        <v>21.594999999999999</v>
      </c>
      <c r="Y4758" s="13">
        <f>(X4758-U4758)/U4758*100</f>
        <v>0.36250406655202588</v>
      </c>
      <c r="Z4758" s="14">
        <f>IF(W4758&gt;10,"NA",Y4758)</f>
        <v>0.36250406655202588</v>
      </c>
    </row>
    <row r="4759" spans="1:26" ht="19" x14ac:dyDescent="0.25">
      <c r="A4759" s="23">
        <v>4758</v>
      </c>
      <c r="B4759" s="5" t="s">
        <v>0</v>
      </c>
      <c r="C4759" s="3" t="s">
        <v>51</v>
      </c>
      <c r="D4759" s="3" t="s">
        <v>51</v>
      </c>
      <c r="E4759" s="3" t="s">
        <v>47</v>
      </c>
      <c r="F4759" s="3" t="s">
        <v>21</v>
      </c>
      <c r="G4759" s="3">
        <v>57</v>
      </c>
      <c r="H4759" s="3" t="s">
        <v>17</v>
      </c>
      <c r="I4759" s="3" t="s">
        <v>56</v>
      </c>
      <c r="J4759" s="3">
        <v>399</v>
      </c>
      <c r="K4759" s="3">
        <v>160</v>
      </c>
      <c r="L4759" s="3">
        <v>0</v>
      </c>
      <c r="M4759" s="4">
        <f>PI()*(K4759/2)^2/1000+PI()*(L4759/2)^2/1000</f>
        <v>20.106192982974676</v>
      </c>
      <c r="N4759" s="33">
        <v>0</v>
      </c>
      <c r="O4759" s="3">
        <v>10</v>
      </c>
      <c r="P4759" s="6">
        <v>8.34</v>
      </c>
      <c r="Q4759" s="6">
        <v>23.832999999999998</v>
      </c>
      <c r="R4759" s="6">
        <v>23.547999999999998</v>
      </c>
      <c r="S4759" s="6">
        <v>0</v>
      </c>
      <c r="T4759" s="6">
        <f>R4759-S4759</f>
        <v>23.547999999999998</v>
      </c>
      <c r="U4759" s="6">
        <v>23.821000000000002</v>
      </c>
      <c r="V4759" s="6">
        <f>U4759-S4759</f>
        <v>23.821000000000002</v>
      </c>
      <c r="W4759" s="6">
        <f>100 - (1 - (((U4759-T4759)/U4759)+(S4759/T4759)))*100</f>
        <v>1.1460476050543775</v>
      </c>
      <c r="X4759" s="13">
        <f>U4759</f>
        <v>23.821000000000002</v>
      </c>
      <c r="Y4759" s="13">
        <f>(X4759-U4759)/U4759*100</f>
        <v>0</v>
      </c>
      <c r="Z4759" s="14">
        <f>IF(W4759&gt;10,"NA",Y4759)</f>
        <v>0</v>
      </c>
    </row>
    <row r="4760" spans="1:26" ht="19" x14ac:dyDescent="0.25">
      <c r="A4760" s="23">
        <v>4759</v>
      </c>
      <c r="B4760" s="5" t="s">
        <v>0</v>
      </c>
      <c r="C4760" s="3" t="s">
        <v>51</v>
      </c>
      <c r="D4760" s="3" t="s">
        <v>51</v>
      </c>
      <c r="E4760" s="3" t="s">
        <v>47</v>
      </c>
      <c r="F4760" s="3" t="s">
        <v>21</v>
      </c>
      <c r="G4760" s="3">
        <v>57</v>
      </c>
      <c r="H4760" s="3" t="s">
        <v>17</v>
      </c>
      <c r="I4760" s="3" t="s">
        <v>56</v>
      </c>
      <c r="J4760" s="3">
        <v>399</v>
      </c>
      <c r="K4760" s="3">
        <v>160</v>
      </c>
      <c r="L4760" s="3">
        <v>0</v>
      </c>
      <c r="M4760" s="4">
        <f>PI()*(K4760/2)^2/1000+PI()*(L4760/2)^2/1000</f>
        <v>20.106192982974676</v>
      </c>
      <c r="N4760" s="33">
        <v>0</v>
      </c>
      <c r="O4760" s="3">
        <v>11</v>
      </c>
      <c r="P4760" s="6">
        <v>7.0650000000000004</v>
      </c>
      <c r="Q4760" s="6">
        <v>25.454000000000001</v>
      </c>
      <c r="R4760" s="6">
        <v>25.187000000000001</v>
      </c>
      <c r="S4760" s="6">
        <v>0</v>
      </c>
      <c r="T4760" s="6">
        <f>R4760-S4760</f>
        <v>25.187000000000001</v>
      </c>
      <c r="U4760" s="6">
        <v>25.335999999999999</v>
      </c>
      <c r="V4760" s="6">
        <f>U4760-S4760</f>
        <v>25.335999999999999</v>
      </c>
      <c r="W4760" s="6">
        <f>100 - (1 - (((U4760-T4760)/U4760)+(S4760/T4760)))*100</f>
        <v>0.58809598989579115</v>
      </c>
      <c r="X4760" s="13">
        <f>U4760</f>
        <v>25.335999999999999</v>
      </c>
      <c r="Y4760" s="13">
        <f>(X4760-U4760)/U4760*100</f>
        <v>0</v>
      </c>
      <c r="Z4760" s="14">
        <f>IF(W4760&gt;10,"NA",Y4760)</f>
        <v>0</v>
      </c>
    </row>
    <row r="4761" spans="1:26" ht="19" x14ac:dyDescent="0.25">
      <c r="A4761" s="23">
        <v>4760</v>
      </c>
      <c r="B4761" s="5" t="s">
        <v>0</v>
      </c>
      <c r="C4761" s="3" t="s">
        <v>51</v>
      </c>
      <c r="D4761" s="3" t="s">
        <v>51</v>
      </c>
      <c r="E4761" s="3" t="s">
        <v>47</v>
      </c>
      <c r="F4761" s="3" t="s">
        <v>21</v>
      </c>
      <c r="G4761" s="3">
        <v>58</v>
      </c>
      <c r="H4761" s="3" t="s">
        <v>9</v>
      </c>
      <c r="I4761" s="3" t="s">
        <v>56</v>
      </c>
      <c r="J4761" s="3">
        <v>35</v>
      </c>
      <c r="K4761" s="3">
        <v>80</v>
      </c>
      <c r="L4761" s="3">
        <v>0</v>
      </c>
      <c r="M4761" s="4">
        <f>PI()*(K4761/2)^2/1000+PI()*(L4761/2)^2/1000</f>
        <v>5.026548245743669</v>
      </c>
      <c r="N4761" s="33">
        <v>0</v>
      </c>
      <c r="O4761" s="3">
        <v>1</v>
      </c>
      <c r="P4761" s="6">
        <v>6.2210000000000001</v>
      </c>
      <c r="Q4761" s="6">
        <v>20.486000000000001</v>
      </c>
      <c r="R4761" s="6">
        <v>20.381</v>
      </c>
      <c r="S4761" s="6">
        <v>0</v>
      </c>
      <c r="T4761" s="6">
        <f>R4761-S4761</f>
        <v>20.381</v>
      </c>
      <c r="U4761" s="6">
        <v>20.416</v>
      </c>
      <c r="V4761" s="6">
        <f>U4761-S4761</f>
        <v>20.416</v>
      </c>
      <c r="W4761" s="6">
        <f>100 - (1 - (((U4761-T4761)/U4761)+(S4761/T4761)))*100</f>
        <v>0.1714341692789958</v>
      </c>
      <c r="X4761" s="13">
        <v>20.812000000000001</v>
      </c>
      <c r="Y4761" s="13">
        <f>(X4761-U4761)/U4761*100</f>
        <v>1.9396551724137969</v>
      </c>
      <c r="Z4761" s="14">
        <f>IF(W4761&gt;10,"NA",Y4761)</f>
        <v>1.9396551724137969</v>
      </c>
    </row>
    <row r="4762" spans="1:26" ht="19" x14ac:dyDescent="0.25">
      <c r="A4762" s="23">
        <v>4761</v>
      </c>
      <c r="B4762" s="5" t="s">
        <v>0</v>
      </c>
      <c r="C4762" s="3" t="s">
        <v>51</v>
      </c>
      <c r="D4762" s="3" t="s">
        <v>51</v>
      </c>
      <c r="E4762" s="3" t="s">
        <v>47</v>
      </c>
      <c r="F4762" s="3" t="s">
        <v>21</v>
      </c>
      <c r="G4762" s="3">
        <v>58</v>
      </c>
      <c r="H4762" s="3" t="s">
        <v>9</v>
      </c>
      <c r="I4762" s="3" t="s">
        <v>56</v>
      </c>
      <c r="J4762" s="3">
        <v>35</v>
      </c>
      <c r="K4762" s="3">
        <v>80</v>
      </c>
      <c r="L4762" s="3">
        <v>0</v>
      </c>
      <c r="M4762" s="4">
        <f>PI()*(K4762/2)^2/1000+PI()*(L4762/2)^2/1000</f>
        <v>5.026548245743669</v>
      </c>
      <c r="N4762" s="33">
        <v>0</v>
      </c>
      <c r="O4762" s="3">
        <v>2</v>
      </c>
      <c r="P4762" s="6">
        <v>3.9729999999999999</v>
      </c>
      <c r="Q4762" s="6">
        <v>8.5169999999999995</v>
      </c>
      <c r="R4762" s="6">
        <v>8.4600000000000009</v>
      </c>
      <c r="S4762" s="6">
        <v>0</v>
      </c>
      <c r="T4762" s="6">
        <f>R4762-S4762</f>
        <v>8.4600000000000009</v>
      </c>
      <c r="U4762" s="6">
        <v>8.4600000000000009</v>
      </c>
      <c r="V4762" s="6">
        <f>U4762-S4762</f>
        <v>8.4600000000000009</v>
      </c>
      <c r="W4762" s="6">
        <f>100 - (1 - (((U4762-T4762)/U4762)+(S4762/T4762)))*100</f>
        <v>0</v>
      </c>
      <c r="X4762" s="13">
        <v>8.5069999999999997</v>
      </c>
      <c r="Y4762" s="13">
        <f>(X4762-U4762)/U4762*100</f>
        <v>0.55555555555554148</v>
      </c>
      <c r="Z4762" s="14">
        <f>IF(W4762&gt;10,"NA",Y4762)</f>
        <v>0.55555555555554148</v>
      </c>
    </row>
    <row r="4763" spans="1:26" ht="19" x14ac:dyDescent="0.25">
      <c r="A4763" s="23">
        <v>4762</v>
      </c>
      <c r="B4763" s="5" t="s">
        <v>0</v>
      </c>
      <c r="C4763" s="3" t="s">
        <v>51</v>
      </c>
      <c r="D4763" s="3" t="s">
        <v>51</v>
      </c>
      <c r="E4763" s="3" t="s">
        <v>47</v>
      </c>
      <c r="F4763" s="3" t="s">
        <v>21</v>
      </c>
      <c r="G4763" s="3">
        <v>58</v>
      </c>
      <c r="H4763" s="3" t="s">
        <v>9</v>
      </c>
      <c r="I4763" s="3" t="s">
        <v>56</v>
      </c>
      <c r="J4763" s="3">
        <v>35</v>
      </c>
      <c r="K4763" s="3">
        <v>80</v>
      </c>
      <c r="L4763" s="3">
        <v>0</v>
      </c>
      <c r="M4763" s="4">
        <f>PI()*(K4763/2)^2/1000+PI()*(L4763/2)^2/1000</f>
        <v>5.026548245743669</v>
      </c>
      <c r="N4763" s="33">
        <v>0</v>
      </c>
      <c r="O4763" s="3">
        <v>3</v>
      </c>
      <c r="P4763" s="6">
        <v>5.7190000000000003</v>
      </c>
      <c r="Q4763" s="6">
        <v>15.324999999999999</v>
      </c>
      <c r="R4763" s="6">
        <v>15.157</v>
      </c>
      <c r="S4763" s="6">
        <v>0</v>
      </c>
      <c r="T4763" s="6">
        <f>R4763-S4763</f>
        <v>15.157</v>
      </c>
      <c r="U4763" s="6">
        <v>15.356</v>
      </c>
      <c r="V4763" s="6">
        <f>U4763-S4763</f>
        <v>15.356</v>
      </c>
      <c r="W4763" s="6">
        <f>100 - (1 - (((U4763-T4763)/U4763)+(S4763/T4763)))*100</f>
        <v>1.2959103933315959</v>
      </c>
      <c r="X4763" s="13">
        <v>15.715</v>
      </c>
      <c r="Y4763" s="13">
        <f>(X4763-U4763)/U4763*100</f>
        <v>2.3378483980203177</v>
      </c>
      <c r="Z4763" s="14">
        <f>IF(W4763&gt;10,"NA",Y4763)</f>
        <v>2.3378483980203177</v>
      </c>
    </row>
    <row r="4764" spans="1:26" ht="19" x14ac:dyDescent="0.25">
      <c r="A4764" s="23">
        <v>4763</v>
      </c>
      <c r="B4764" s="5" t="s">
        <v>0</v>
      </c>
      <c r="C4764" s="3" t="s">
        <v>51</v>
      </c>
      <c r="D4764" s="3" t="s">
        <v>51</v>
      </c>
      <c r="E4764" s="3" t="s">
        <v>47</v>
      </c>
      <c r="F4764" s="3" t="s">
        <v>21</v>
      </c>
      <c r="G4764" s="3">
        <v>58</v>
      </c>
      <c r="H4764" s="3" t="s">
        <v>9</v>
      </c>
      <c r="I4764" s="3" t="s">
        <v>56</v>
      </c>
      <c r="J4764" s="3">
        <v>35</v>
      </c>
      <c r="K4764" s="3">
        <v>80</v>
      </c>
      <c r="L4764" s="3">
        <v>0</v>
      </c>
      <c r="M4764" s="4">
        <f>PI()*(K4764/2)^2/1000+PI()*(L4764/2)^2/1000</f>
        <v>5.026548245743669</v>
      </c>
      <c r="N4764" s="33">
        <v>0</v>
      </c>
      <c r="O4764" s="3">
        <v>4</v>
      </c>
      <c r="P4764" s="6">
        <v>5.7889999999999997</v>
      </c>
      <c r="Q4764" s="6">
        <v>15.355</v>
      </c>
      <c r="R4764" s="6">
        <v>15.331</v>
      </c>
      <c r="S4764" s="6">
        <v>0</v>
      </c>
      <c r="T4764" s="6">
        <f>R4764-S4764</f>
        <v>15.331</v>
      </c>
      <c r="U4764" s="6">
        <v>15.331</v>
      </c>
      <c r="V4764" s="6">
        <f>U4764-S4764</f>
        <v>15.331</v>
      </c>
      <c r="W4764" s="6">
        <f>100 - (1 - (((U4764-T4764)/U4764)+(S4764/T4764)))*100</f>
        <v>0</v>
      </c>
      <c r="X4764" s="13">
        <v>15.651</v>
      </c>
      <c r="Y4764" s="13">
        <f>(X4764-U4764)/U4764*100</f>
        <v>2.0872741504141956</v>
      </c>
      <c r="Z4764" s="14">
        <f>IF(W4764&gt;10,"NA",Y4764)</f>
        <v>2.0872741504141956</v>
      </c>
    </row>
    <row r="4765" spans="1:26" ht="19" x14ac:dyDescent="0.25">
      <c r="A4765" s="23">
        <v>4764</v>
      </c>
      <c r="B4765" s="5" t="s">
        <v>0</v>
      </c>
      <c r="C4765" s="3" t="s">
        <v>51</v>
      </c>
      <c r="D4765" s="3" t="s">
        <v>51</v>
      </c>
      <c r="E4765" s="3" t="s">
        <v>47</v>
      </c>
      <c r="F4765" s="3" t="s">
        <v>21</v>
      </c>
      <c r="G4765" s="3">
        <v>58</v>
      </c>
      <c r="H4765" s="3" t="s">
        <v>17</v>
      </c>
      <c r="I4765" s="3" t="s">
        <v>56</v>
      </c>
      <c r="J4765" s="3">
        <v>35</v>
      </c>
      <c r="K4765" s="3">
        <v>80</v>
      </c>
      <c r="L4765" s="3">
        <v>0</v>
      </c>
      <c r="M4765" s="4">
        <f>PI()*(K4765/2)^2/1000+PI()*(L4765/2)^2/1000</f>
        <v>5.026548245743669</v>
      </c>
      <c r="N4765" s="33">
        <v>0</v>
      </c>
      <c r="O4765" s="3">
        <v>1</v>
      </c>
      <c r="P4765" s="6">
        <v>4.1980000000000004</v>
      </c>
      <c r="Q4765" s="6">
        <v>8.8059999999999992</v>
      </c>
      <c r="R4765" s="6">
        <v>8.7210000000000001</v>
      </c>
      <c r="S4765" s="6">
        <v>0</v>
      </c>
      <c r="T4765" s="6">
        <f>R4765-S4765</f>
        <v>8.7210000000000001</v>
      </c>
      <c r="U4765" s="6">
        <v>8.9429999999999996</v>
      </c>
      <c r="V4765" s="6">
        <f>U4765-S4765</f>
        <v>8.9429999999999996</v>
      </c>
      <c r="W4765" s="6">
        <f>100 - (1 - (((U4765-T4765)/U4765)+(S4765/T4765)))*100</f>
        <v>2.4823884602482309</v>
      </c>
      <c r="X4765" s="13">
        <v>8.9969999999999999</v>
      </c>
      <c r="Y4765" s="13">
        <f>(X4765-U4765)/U4765*100</f>
        <v>0.6038242200603855</v>
      </c>
      <c r="Z4765" s="14">
        <f>IF(W4765&gt;10,"NA",Y4765)</f>
        <v>0.6038242200603855</v>
      </c>
    </row>
    <row r="4766" spans="1:26" ht="19" x14ac:dyDescent="0.25">
      <c r="A4766" s="23">
        <v>4765</v>
      </c>
      <c r="B4766" s="5" t="s">
        <v>0</v>
      </c>
      <c r="C4766" s="3" t="s">
        <v>51</v>
      </c>
      <c r="D4766" s="3" t="s">
        <v>51</v>
      </c>
      <c r="E4766" s="3" t="s">
        <v>47</v>
      </c>
      <c r="F4766" s="3" t="s">
        <v>21</v>
      </c>
      <c r="G4766" s="3">
        <v>58</v>
      </c>
      <c r="H4766" s="3" t="s">
        <v>17</v>
      </c>
      <c r="I4766" s="3" t="s">
        <v>56</v>
      </c>
      <c r="J4766" s="3">
        <v>35</v>
      </c>
      <c r="K4766" s="3">
        <v>80</v>
      </c>
      <c r="L4766" s="3">
        <v>0</v>
      </c>
      <c r="M4766" s="4">
        <f>PI()*(K4766/2)^2/1000+PI()*(L4766/2)^2/1000</f>
        <v>5.026548245743669</v>
      </c>
      <c r="N4766" s="33">
        <v>0</v>
      </c>
      <c r="O4766" s="3">
        <v>2</v>
      </c>
      <c r="P4766" s="6">
        <v>4.3440000000000003</v>
      </c>
      <c r="Q4766" s="6">
        <v>7.3360000000000003</v>
      </c>
      <c r="R4766" s="6">
        <v>7.1349999999999998</v>
      </c>
      <c r="S4766" s="6">
        <v>0</v>
      </c>
      <c r="T4766" s="6">
        <f>R4766-S4766</f>
        <v>7.1349999999999998</v>
      </c>
      <c r="U4766" s="6">
        <v>7.3659999999999997</v>
      </c>
      <c r="V4766" s="6">
        <f>U4766-S4766</f>
        <v>7.3659999999999997</v>
      </c>
      <c r="W4766" s="6">
        <f>100 - (1 - (((U4766-T4766)/U4766)+(S4766/T4766)))*100</f>
        <v>3.1360304099918466</v>
      </c>
      <c r="X4766" s="13">
        <v>7.3769999999999998</v>
      </c>
      <c r="Y4766" s="13">
        <f>(X4766-U4766)/U4766*100</f>
        <v>0.14933478142818518</v>
      </c>
      <c r="Z4766" s="14">
        <f>IF(W4766&gt;10,"NA",Y4766)</f>
        <v>0.14933478142818518</v>
      </c>
    </row>
    <row r="4767" spans="1:26" ht="19" x14ac:dyDescent="0.25">
      <c r="A4767" s="23">
        <v>4766</v>
      </c>
      <c r="B4767" s="5" t="s">
        <v>0</v>
      </c>
      <c r="C4767" s="3" t="s">
        <v>51</v>
      </c>
      <c r="D4767" s="3" t="s">
        <v>51</v>
      </c>
      <c r="E4767" s="3" t="s">
        <v>47</v>
      </c>
      <c r="F4767" s="3" t="s">
        <v>21</v>
      </c>
      <c r="G4767" s="3">
        <v>58</v>
      </c>
      <c r="H4767" s="3" t="s">
        <v>17</v>
      </c>
      <c r="I4767" s="3" t="s">
        <v>56</v>
      </c>
      <c r="J4767" s="3">
        <v>35</v>
      </c>
      <c r="K4767" s="3">
        <v>80</v>
      </c>
      <c r="L4767" s="3">
        <v>0</v>
      </c>
      <c r="M4767" s="4">
        <f>PI()*(K4767/2)^2/1000+PI()*(L4767/2)^2/1000</f>
        <v>5.026548245743669</v>
      </c>
      <c r="N4767" s="33">
        <v>0</v>
      </c>
      <c r="O4767" s="3">
        <v>3</v>
      </c>
      <c r="P4767" s="6">
        <v>6.4249999999999998</v>
      </c>
      <c r="Q4767" s="6">
        <v>12.94</v>
      </c>
      <c r="R4767" s="6">
        <v>12.856999999999999</v>
      </c>
      <c r="S4767" s="6">
        <v>0</v>
      </c>
      <c r="T4767" s="6">
        <f>R4767-S4767</f>
        <v>12.856999999999999</v>
      </c>
      <c r="U4767" s="6">
        <v>12.856999999999999</v>
      </c>
      <c r="V4767" s="6">
        <f>U4767-S4767</f>
        <v>12.856999999999999</v>
      </c>
      <c r="W4767" s="6">
        <f>100 - (1 - (((U4767-T4767)/U4767)+(S4767/T4767)))*100</f>
        <v>0</v>
      </c>
      <c r="X4767" s="13">
        <v>12.856999999999999</v>
      </c>
      <c r="Y4767" s="13">
        <f>(X4767-U4767)/U4767*100</f>
        <v>0</v>
      </c>
      <c r="Z4767" s="14">
        <f>IF(W4767&gt;10,"NA",Y4767)</f>
        <v>0</v>
      </c>
    </row>
    <row r="4768" spans="1:26" ht="19" x14ac:dyDescent="0.25">
      <c r="A4768" s="23">
        <v>4767</v>
      </c>
      <c r="B4768" s="5" t="s">
        <v>0</v>
      </c>
      <c r="C4768" s="3" t="s">
        <v>51</v>
      </c>
      <c r="D4768" s="3" t="s">
        <v>51</v>
      </c>
      <c r="E4768" s="3" t="s">
        <v>47</v>
      </c>
      <c r="F4768" s="3" t="s">
        <v>21</v>
      </c>
      <c r="G4768" s="3">
        <v>58</v>
      </c>
      <c r="H4768" s="3" t="s">
        <v>17</v>
      </c>
      <c r="I4768" s="3" t="s">
        <v>56</v>
      </c>
      <c r="J4768" s="3">
        <v>35</v>
      </c>
      <c r="K4768" s="3">
        <v>80</v>
      </c>
      <c r="L4768" s="3">
        <v>0</v>
      </c>
      <c r="M4768" s="4">
        <f>PI()*(K4768/2)^2/1000+PI()*(L4768/2)^2/1000</f>
        <v>5.026548245743669</v>
      </c>
      <c r="N4768" s="33">
        <v>0</v>
      </c>
      <c r="O4768" s="3">
        <v>4</v>
      </c>
      <c r="P4768" s="6">
        <v>6.0179999999999998</v>
      </c>
      <c r="Q4768" s="6">
        <v>14.923</v>
      </c>
      <c r="R4768" s="6">
        <v>14.537000000000001</v>
      </c>
      <c r="S4768" s="6">
        <v>0</v>
      </c>
      <c r="T4768" s="6">
        <f>R4768-S4768</f>
        <v>14.537000000000001</v>
      </c>
      <c r="U4768" s="6">
        <v>14.619</v>
      </c>
      <c r="V4768" s="6">
        <f>U4768-S4768</f>
        <v>14.619</v>
      </c>
      <c r="W4768" s="6">
        <f>100 - (1 - (((U4768-T4768)/U4768)+(S4768/T4768)))*100</f>
        <v>0.56091387919829572</v>
      </c>
      <c r="X4768" s="13">
        <v>14.638999999999999</v>
      </c>
      <c r="Y4768" s="13">
        <f>(X4768-U4768)/U4768*100</f>
        <v>0.13680826321909553</v>
      </c>
      <c r="Z4768" s="14">
        <f>IF(W4768&gt;10,"NA",Y4768)</f>
        <v>0.13680826321909553</v>
      </c>
    </row>
    <row r="4769" spans="1:26" ht="19" x14ac:dyDescent="0.25">
      <c r="A4769" s="23">
        <v>4768</v>
      </c>
      <c r="B4769" s="5" t="s">
        <v>0</v>
      </c>
      <c r="C4769" s="3" t="s">
        <v>51</v>
      </c>
      <c r="D4769" s="3" t="s">
        <v>51</v>
      </c>
      <c r="E4769" s="3" t="s">
        <v>47</v>
      </c>
      <c r="F4769" s="3" t="s">
        <v>21</v>
      </c>
      <c r="G4769" s="3">
        <v>58</v>
      </c>
      <c r="H4769" s="3" t="s">
        <v>17</v>
      </c>
      <c r="I4769" s="3" t="s">
        <v>56</v>
      </c>
      <c r="J4769" s="3">
        <v>35</v>
      </c>
      <c r="K4769" s="3">
        <v>80</v>
      </c>
      <c r="L4769" s="3">
        <v>0</v>
      </c>
      <c r="M4769" s="4">
        <f>PI()*(K4769/2)^2/1000+PI()*(L4769/2)^2/1000</f>
        <v>5.026548245743669</v>
      </c>
      <c r="N4769" s="33">
        <v>0</v>
      </c>
      <c r="O4769" s="3">
        <v>5</v>
      </c>
      <c r="P4769" s="6">
        <v>7.7709999999999999</v>
      </c>
      <c r="Q4769" s="6">
        <v>24.265999999999998</v>
      </c>
      <c r="R4769" s="6">
        <v>24.134</v>
      </c>
      <c r="S4769" s="6">
        <v>0</v>
      </c>
      <c r="T4769" s="6">
        <f>R4769-S4769</f>
        <v>24.134</v>
      </c>
      <c r="U4769" s="6">
        <v>24.134</v>
      </c>
      <c r="V4769" s="6">
        <f>U4769-S4769</f>
        <v>24.134</v>
      </c>
      <c r="W4769" s="6">
        <f>100 - (1 - (((U4769-T4769)/U4769)+(S4769/T4769)))*100</f>
        <v>0</v>
      </c>
      <c r="X4769" s="13">
        <v>24.152999999999999</v>
      </c>
      <c r="Y4769" s="13">
        <f>(X4769-U4769)/U4769*100</f>
        <v>7.8727106985988032E-2</v>
      </c>
      <c r="Z4769" s="14">
        <f>IF(W4769&gt;10,"NA",Y4769)</f>
        <v>7.8727106985988032E-2</v>
      </c>
    </row>
    <row r="4770" spans="1:26" ht="19" x14ac:dyDescent="0.25">
      <c r="A4770" s="23">
        <v>4769</v>
      </c>
      <c r="B4770" s="5" t="s">
        <v>0</v>
      </c>
      <c r="C4770" s="3" t="s">
        <v>51</v>
      </c>
      <c r="D4770" s="3" t="s">
        <v>51</v>
      </c>
      <c r="E4770" s="3" t="s">
        <v>47</v>
      </c>
      <c r="F4770" s="3" t="s">
        <v>21</v>
      </c>
      <c r="G4770" s="3">
        <v>58</v>
      </c>
      <c r="H4770" s="3" t="s">
        <v>17</v>
      </c>
      <c r="I4770" s="3" t="s">
        <v>56</v>
      </c>
      <c r="J4770" s="3">
        <v>35</v>
      </c>
      <c r="K4770" s="3">
        <v>80</v>
      </c>
      <c r="L4770" s="3">
        <v>0</v>
      </c>
      <c r="M4770" s="4">
        <f>PI()*(K4770/2)^2/1000+PI()*(L4770/2)^2/1000</f>
        <v>5.026548245743669</v>
      </c>
      <c r="N4770" s="33">
        <v>0</v>
      </c>
      <c r="O4770" s="3">
        <v>6</v>
      </c>
      <c r="P4770" s="6">
        <v>7.2489999999999997</v>
      </c>
      <c r="Q4770" s="6">
        <v>28.716999999999999</v>
      </c>
      <c r="R4770" s="6">
        <v>28.477</v>
      </c>
      <c r="S4770" s="6">
        <v>2.8000000000000001E-2</v>
      </c>
      <c r="T4770" s="6">
        <f>R4770-S4770</f>
        <v>28.449000000000002</v>
      </c>
      <c r="U4770" s="6">
        <v>28.477</v>
      </c>
      <c r="V4770" s="6">
        <f>U4770-S4770</f>
        <v>28.449000000000002</v>
      </c>
      <c r="W4770" s="6">
        <f>100 - (1 - (((U4770-T4770)/U4770)+(S4770/T4770)))*100</f>
        <v>0.19674670114969217</v>
      </c>
      <c r="X4770" s="13">
        <v>28.477</v>
      </c>
      <c r="Y4770" s="13">
        <f>(X4770-U4770)/U4770*100</f>
        <v>0</v>
      </c>
      <c r="Z4770" s="14">
        <f>IF(W4770&gt;10,"NA",Y4770)</f>
        <v>0</v>
      </c>
    </row>
    <row r="4771" spans="1:26" ht="19" x14ac:dyDescent="0.25">
      <c r="A4771" s="23">
        <v>4770</v>
      </c>
      <c r="B4771" s="5" t="s">
        <v>0</v>
      </c>
      <c r="C4771" s="3" t="s">
        <v>51</v>
      </c>
      <c r="D4771" s="3" t="s">
        <v>51</v>
      </c>
      <c r="E4771" s="3" t="s">
        <v>47</v>
      </c>
      <c r="F4771" s="3" t="s">
        <v>21</v>
      </c>
      <c r="G4771" s="3">
        <v>58</v>
      </c>
      <c r="H4771" s="3" t="s">
        <v>17</v>
      </c>
      <c r="I4771" s="3" t="s">
        <v>56</v>
      </c>
      <c r="J4771" s="3">
        <v>35</v>
      </c>
      <c r="K4771" s="3">
        <v>80</v>
      </c>
      <c r="L4771" s="3">
        <v>0</v>
      </c>
      <c r="M4771" s="4">
        <f>PI()*(K4771/2)^2/1000+PI()*(L4771/2)^2/1000</f>
        <v>5.026548245743669</v>
      </c>
      <c r="N4771" s="33">
        <v>0</v>
      </c>
      <c r="O4771" s="3">
        <v>7</v>
      </c>
      <c r="P4771" s="6">
        <v>6.1470000000000002</v>
      </c>
      <c r="Q4771" s="6">
        <v>17.827999999999999</v>
      </c>
      <c r="R4771" s="6">
        <v>17.548999999999999</v>
      </c>
      <c r="S4771" s="6">
        <v>0</v>
      </c>
      <c r="T4771" s="6">
        <f>R4771-S4771</f>
        <v>17.548999999999999</v>
      </c>
      <c r="U4771" s="6">
        <v>17.548999999999999</v>
      </c>
      <c r="V4771" s="6">
        <f>U4771-S4771</f>
        <v>17.548999999999999</v>
      </c>
      <c r="W4771" s="6">
        <f>100 - (1 - (((U4771-T4771)/U4771)+(S4771/T4771)))*100</f>
        <v>0</v>
      </c>
      <c r="X4771" s="13">
        <v>17.61</v>
      </c>
      <c r="Y4771" s="13">
        <f>(X4771-U4771)/U4771*100</f>
        <v>0.34759815374095354</v>
      </c>
      <c r="Z4771" s="14">
        <f>IF(W4771&gt;10,"NA",Y4771)</f>
        <v>0.34759815374095354</v>
      </c>
    </row>
    <row r="4772" spans="1:26" ht="19" x14ac:dyDescent="0.25">
      <c r="A4772" s="23">
        <v>4771</v>
      </c>
      <c r="B4772" s="5" t="s">
        <v>0</v>
      </c>
      <c r="C4772" s="3" t="s">
        <v>51</v>
      </c>
      <c r="D4772" s="3" t="s">
        <v>51</v>
      </c>
      <c r="E4772" s="3" t="s">
        <v>47</v>
      </c>
      <c r="F4772" s="3" t="s">
        <v>21</v>
      </c>
      <c r="G4772" s="3">
        <v>58</v>
      </c>
      <c r="H4772" s="3" t="s">
        <v>17</v>
      </c>
      <c r="I4772" s="3" t="s">
        <v>56</v>
      </c>
      <c r="J4772" s="3">
        <v>35</v>
      </c>
      <c r="K4772" s="3">
        <v>80</v>
      </c>
      <c r="L4772" s="3">
        <v>0</v>
      </c>
      <c r="M4772" s="4">
        <f>PI()*(K4772/2)^2/1000+PI()*(L4772/2)^2/1000</f>
        <v>5.026548245743669</v>
      </c>
      <c r="N4772" s="33">
        <v>0</v>
      </c>
      <c r="O4772" s="3">
        <v>8</v>
      </c>
      <c r="P4772" s="6">
        <v>4.5060000000000002</v>
      </c>
      <c r="Q4772" s="6">
        <v>10.741</v>
      </c>
      <c r="R4772" s="6">
        <v>10.552</v>
      </c>
      <c r="S4772" s="6">
        <v>0</v>
      </c>
      <c r="T4772" s="6">
        <f>R4772-S4772</f>
        <v>10.552</v>
      </c>
      <c r="U4772" s="6">
        <v>10.552</v>
      </c>
      <c r="V4772" s="6">
        <f>U4772-S4772</f>
        <v>10.552</v>
      </c>
      <c r="W4772" s="6">
        <f>100 - (1 - (((U4772-T4772)/U4772)+(S4772/T4772)))*100</f>
        <v>0</v>
      </c>
      <c r="X4772" s="13">
        <v>10.552</v>
      </c>
      <c r="Y4772" s="13">
        <f>(X4772-U4772)/U4772*100</f>
        <v>0</v>
      </c>
      <c r="Z4772" s="14">
        <f>IF(W4772&gt;10,"NA",Y4772)</f>
        <v>0</v>
      </c>
    </row>
    <row r="4773" spans="1:26" ht="19" x14ac:dyDescent="0.25">
      <c r="A4773" s="23">
        <v>4772</v>
      </c>
      <c r="B4773" s="5" t="s">
        <v>0</v>
      </c>
      <c r="C4773" s="3" t="s">
        <v>51</v>
      </c>
      <c r="D4773" s="3" t="s">
        <v>51</v>
      </c>
      <c r="E4773" s="3" t="s">
        <v>47</v>
      </c>
      <c r="F4773" s="3" t="s">
        <v>21</v>
      </c>
      <c r="G4773" s="3">
        <v>58</v>
      </c>
      <c r="H4773" s="3" t="s">
        <v>17</v>
      </c>
      <c r="I4773" s="3" t="s">
        <v>56</v>
      </c>
      <c r="J4773" s="3">
        <v>35</v>
      </c>
      <c r="K4773" s="3">
        <v>80</v>
      </c>
      <c r="L4773" s="3">
        <v>0</v>
      </c>
      <c r="M4773" s="4">
        <f>PI()*(K4773/2)^2/1000+PI()*(L4773/2)^2/1000</f>
        <v>5.026548245743669</v>
      </c>
      <c r="N4773" s="33">
        <v>0</v>
      </c>
      <c r="O4773" s="3">
        <v>9</v>
      </c>
      <c r="P4773" s="6">
        <v>7.8550000000000004</v>
      </c>
      <c r="Q4773" s="6">
        <v>27.593</v>
      </c>
      <c r="R4773" s="6">
        <v>27.292000000000002</v>
      </c>
      <c r="S4773" s="6">
        <v>0</v>
      </c>
      <c r="T4773" s="6">
        <f>R4773-S4773</f>
        <v>27.292000000000002</v>
      </c>
      <c r="U4773" s="6">
        <v>27.292000000000002</v>
      </c>
      <c r="V4773" s="6">
        <f>U4773-S4773</f>
        <v>27.292000000000002</v>
      </c>
      <c r="W4773" s="6">
        <f>100 - (1 - (((U4773-T4773)/U4773)+(S4773/T4773)))*100</f>
        <v>0</v>
      </c>
      <c r="X4773" s="13">
        <v>27.632000000000001</v>
      </c>
      <c r="Y4773" s="13">
        <f>(X4773-U4773)/U4773*100</f>
        <v>1.2457863110068879</v>
      </c>
      <c r="Z4773" s="14">
        <f>IF(W4773&gt;10,"NA",Y4773)</f>
        <v>1.2457863110068879</v>
      </c>
    </row>
    <row r="4774" spans="1:26" ht="19" x14ac:dyDescent="0.25">
      <c r="A4774" s="23">
        <v>4773</v>
      </c>
      <c r="B4774" s="5" t="s">
        <v>0</v>
      </c>
      <c r="C4774" s="3" t="s">
        <v>51</v>
      </c>
      <c r="D4774" s="3" t="s">
        <v>51</v>
      </c>
      <c r="E4774" s="3" t="s">
        <v>47</v>
      </c>
      <c r="F4774" s="3" t="s">
        <v>21</v>
      </c>
      <c r="G4774" s="3">
        <v>59</v>
      </c>
      <c r="H4774" s="3" t="s">
        <v>9</v>
      </c>
      <c r="I4774" s="3" t="s">
        <v>45</v>
      </c>
      <c r="J4774" s="3">
        <v>12</v>
      </c>
      <c r="K4774" s="3">
        <v>300</v>
      </c>
      <c r="L4774" s="3">
        <v>0</v>
      </c>
      <c r="M4774" s="4">
        <f>PI()*(K4774/2)^2/1000+PI()*(L4774/2)^2/1000</f>
        <v>70.685834705770347</v>
      </c>
      <c r="N4774" s="33">
        <v>0</v>
      </c>
      <c r="O4774" s="3">
        <v>1</v>
      </c>
      <c r="P4774" s="6">
        <v>8.0370000000000008</v>
      </c>
      <c r="Q4774" s="6">
        <v>26.433</v>
      </c>
      <c r="R4774" s="6">
        <v>26.158000000000001</v>
      </c>
      <c r="S4774" s="6">
        <v>0.69799999999999995</v>
      </c>
      <c r="T4774" s="6">
        <f>R4774-S4774</f>
        <v>25.46</v>
      </c>
      <c r="U4774" s="6">
        <v>26.158000000000001</v>
      </c>
      <c r="V4774" s="6">
        <f>U4774-S4774</f>
        <v>25.46</v>
      </c>
      <c r="W4774" s="6">
        <f>100 - (1 - (((U4774-T4774)/U4774)+(S4774/T4774)))*100</f>
        <v>5.4099551057393853</v>
      </c>
      <c r="X4774" s="13">
        <v>26.158000000000001</v>
      </c>
      <c r="Y4774" s="13">
        <f>(X4774-U4774)/U4774*100</f>
        <v>0</v>
      </c>
      <c r="Z4774" s="14">
        <f>IF(W4774&gt;10,"NA",Y4774)</f>
        <v>0</v>
      </c>
    </row>
    <row r="4775" spans="1:26" ht="19" x14ac:dyDescent="0.25">
      <c r="A4775" s="23">
        <v>4774</v>
      </c>
      <c r="B4775" s="5" t="s">
        <v>0</v>
      </c>
      <c r="C4775" s="3" t="s">
        <v>51</v>
      </c>
      <c r="D4775" s="3" t="s">
        <v>51</v>
      </c>
      <c r="E4775" s="3" t="s">
        <v>47</v>
      </c>
      <c r="F4775" s="3" t="s">
        <v>21</v>
      </c>
      <c r="G4775" s="3">
        <v>59</v>
      </c>
      <c r="H4775" s="3" t="s">
        <v>9</v>
      </c>
      <c r="I4775" s="3" t="s">
        <v>45</v>
      </c>
      <c r="J4775" s="3">
        <v>12</v>
      </c>
      <c r="K4775" s="3">
        <v>300</v>
      </c>
      <c r="L4775" s="3">
        <v>0</v>
      </c>
      <c r="M4775" s="4">
        <f>PI()*(K4775/2)^2/1000+PI()*(L4775/2)^2/1000</f>
        <v>70.685834705770347</v>
      </c>
      <c r="N4775" s="33">
        <v>0</v>
      </c>
      <c r="O4775" s="3">
        <v>2</v>
      </c>
      <c r="P4775" s="6">
        <v>8.4849999999999994</v>
      </c>
      <c r="Q4775" s="6">
        <v>25.01</v>
      </c>
      <c r="R4775" s="6">
        <v>24.754000000000001</v>
      </c>
      <c r="S4775" s="6">
        <v>0</v>
      </c>
      <c r="T4775" s="6">
        <f>R4775-S4775</f>
        <v>24.754000000000001</v>
      </c>
      <c r="U4775" s="6">
        <v>24.832999999999998</v>
      </c>
      <c r="V4775" s="6">
        <f>U4775-S4775</f>
        <v>24.832999999999998</v>
      </c>
      <c r="W4775" s="6">
        <f>100 - (1 - (((U4775-T4775)/U4775)+(S4775/T4775)))*100</f>
        <v>0.31812507550435498</v>
      </c>
      <c r="X4775" s="13">
        <f>V4775</f>
        <v>24.832999999999998</v>
      </c>
      <c r="Y4775" s="13">
        <f>(X4775-U4775)/U4775*100</f>
        <v>0</v>
      </c>
      <c r="Z4775" s="14">
        <f>IF(W4775&gt;10,"NA",Y4775)</f>
        <v>0</v>
      </c>
    </row>
    <row r="4776" spans="1:26" ht="19" x14ac:dyDescent="0.25">
      <c r="A4776" s="23">
        <v>4775</v>
      </c>
      <c r="B4776" s="5" t="s">
        <v>0</v>
      </c>
      <c r="C4776" s="3" t="s">
        <v>51</v>
      </c>
      <c r="D4776" s="3" t="s">
        <v>51</v>
      </c>
      <c r="E4776" s="3" t="s">
        <v>47</v>
      </c>
      <c r="F4776" s="3" t="s">
        <v>21</v>
      </c>
      <c r="G4776" s="3">
        <v>59</v>
      </c>
      <c r="H4776" s="3" t="s">
        <v>9</v>
      </c>
      <c r="I4776" s="3" t="s">
        <v>45</v>
      </c>
      <c r="J4776" s="3">
        <v>12</v>
      </c>
      <c r="K4776" s="3">
        <v>300</v>
      </c>
      <c r="L4776" s="3">
        <v>0</v>
      </c>
      <c r="M4776" s="4">
        <f>PI()*(K4776/2)^2/1000+PI()*(L4776/2)^2/1000</f>
        <v>70.685834705770347</v>
      </c>
      <c r="N4776" s="33">
        <v>0</v>
      </c>
      <c r="O4776" s="3">
        <v>3</v>
      </c>
      <c r="P4776" s="6">
        <v>8.2750000000000004</v>
      </c>
      <c r="Q4776" s="6">
        <v>25.241</v>
      </c>
      <c r="R4776" s="6">
        <v>25.02</v>
      </c>
      <c r="S4776" s="6">
        <v>0</v>
      </c>
      <c r="T4776" s="6">
        <f>R4776-S4776</f>
        <v>25.02</v>
      </c>
      <c r="U4776" s="6">
        <v>25.02</v>
      </c>
      <c r="V4776" s="6">
        <f>U4776-S4776</f>
        <v>25.02</v>
      </c>
      <c r="W4776" s="6">
        <f>100 - (1 - (((U4776-T4776)/U4776)+(S4776/T4776)))*100</f>
        <v>0</v>
      </c>
      <c r="X4776" s="13">
        <f>V4776</f>
        <v>25.02</v>
      </c>
      <c r="Y4776" s="13">
        <f>(X4776-U4776)/U4776*100</f>
        <v>0</v>
      </c>
      <c r="Z4776" s="14">
        <f>IF(W4776&gt;10,"NA",Y4776)</f>
        <v>0</v>
      </c>
    </row>
    <row r="4777" spans="1:26" ht="19" x14ac:dyDescent="0.25">
      <c r="A4777" s="23">
        <v>4776</v>
      </c>
      <c r="B4777" s="5" t="s">
        <v>0</v>
      </c>
      <c r="C4777" s="3" t="s">
        <v>51</v>
      </c>
      <c r="D4777" s="3" t="s">
        <v>51</v>
      </c>
      <c r="E4777" s="3" t="s">
        <v>47</v>
      </c>
      <c r="F4777" s="3" t="s">
        <v>21</v>
      </c>
      <c r="G4777" s="3">
        <v>59</v>
      </c>
      <c r="H4777" s="3" t="s">
        <v>9</v>
      </c>
      <c r="I4777" s="3" t="s">
        <v>45</v>
      </c>
      <c r="J4777" s="3">
        <v>12</v>
      </c>
      <c r="K4777" s="3">
        <v>300</v>
      </c>
      <c r="L4777" s="3">
        <v>0</v>
      </c>
      <c r="M4777" s="4">
        <f>PI()*(K4777/2)^2/1000+PI()*(L4777/2)^2/1000</f>
        <v>70.685834705770347</v>
      </c>
      <c r="N4777" s="33">
        <v>0</v>
      </c>
      <c r="O4777" s="3">
        <v>4</v>
      </c>
      <c r="P4777" s="6">
        <v>7.9829999999999997</v>
      </c>
      <c r="Q4777" s="6">
        <v>19.632000000000001</v>
      </c>
      <c r="R4777" s="6">
        <v>19.442</v>
      </c>
      <c r="S4777" s="6">
        <v>0</v>
      </c>
      <c r="T4777" s="6">
        <f>R4777-S4777</f>
        <v>19.442</v>
      </c>
      <c r="U4777" s="6">
        <v>21.835000000000001</v>
      </c>
      <c r="V4777" s="6">
        <f>U4777-S4777</f>
        <v>21.835000000000001</v>
      </c>
      <c r="W4777" s="6">
        <f>100 - (1 - (((U4777-T4777)/U4777)+(S4777/T4777)))*100</f>
        <v>10.959468742844052</v>
      </c>
      <c r="X4777" s="13">
        <f>V4777</f>
        <v>21.835000000000001</v>
      </c>
      <c r="Y4777" s="13">
        <f>(X4777-U4777)/U4777*100</f>
        <v>0</v>
      </c>
      <c r="Z4777" s="14" t="str">
        <f>IF(W4777&gt;10,"NA",Y4777)</f>
        <v>NA</v>
      </c>
    </row>
    <row r="4778" spans="1:26" ht="19" x14ac:dyDescent="0.25">
      <c r="A4778" s="23">
        <v>4777</v>
      </c>
      <c r="B4778" s="5" t="s">
        <v>0</v>
      </c>
      <c r="C4778" s="3" t="s">
        <v>51</v>
      </c>
      <c r="D4778" s="3" t="s">
        <v>51</v>
      </c>
      <c r="E4778" s="3" t="s">
        <v>47</v>
      </c>
      <c r="F4778" s="3" t="s">
        <v>21</v>
      </c>
      <c r="G4778" s="3">
        <v>59</v>
      </c>
      <c r="H4778" s="3" t="s">
        <v>17</v>
      </c>
      <c r="I4778" s="3" t="s">
        <v>45</v>
      </c>
      <c r="J4778" s="3">
        <v>12</v>
      </c>
      <c r="K4778" s="3">
        <v>300</v>
      </c>
      <c r="L4778" s="3">
        <v>0</v>
      </c>
      <c r="M4778" s="4">
        <f>PI()*(K4778/2)^2/1000+PI()*(L4778/2)^2/1000</f>
        <v>70.685834705770347</v>
      </c>
      <c r="N4778" s="33">
        <v>0</v>
      </c>
      <c r="O4778" s="3">
        <v>1</v>
      </c>
      <c r="P4778" s="6">
        <v>7.0860000000000003</v>
      </c>
      <c r="Q4778" s="6">
        <v>16.786999999999999</v>
      </c>
      <c r="R4778" s="6">
        <v>16.553000000000001</v>
      </c>
      <c r="S4778" s="6">
        <v>0.22800000000000001</v>
      </c>
      <c r="T4778" s="6">
        <f>R4778-S4778</f>
        <v>16.324999999999999</v>
      </c>
      <c r="U4778" s="6">
        <v>17.731999999999999</v>
      </c>
      <c r="V4778" s="6">
        <f>U4778-S4778</f>
        <v>17.503999999999998</v>
      </c>
      <c r="W4778" s="6">
        <f>100 - (1 - (((U4778-T4778)/U4778)+(S4778/T4778)))*100</f>
        <v>9.3314380625055975</v>
      </c>
      <c r="X4778" s="13">
        <v>17.759</v>
      </c>
      <c r="Y4778" s="13">
        <f>(X4778-U4778)/U4778*100</f>
        <v>0.15226708775096448</v>
      </c>
      <c r="Z4778" s="14">
        <f>IF(W4778&gt;10,"NA",Y4778)</f>
        <v>0.15226708775096448</v>
      </c>
    </row>
    <row r="4779" spans="1:26" ht="19" x14ac:dyDescent="0.25">
      <c r="A4779" s="23">
        <v>4778</v>
      </c>
      <c r="B4779" s="5" t="s">
        <v>0</v>
      </c>
      <c r="C4779" s="3" t="s">
        <v>51</v>
      </c>
      <c r="D4779" s="3" t="s">
        <v>51</v>
      </c>
      <c r="E4779" s="3" t="s">
        <v>47</v>
      </c>
      <c r="F4779" s="3" t="s">
        <v>21</v>
      </c>
      <c r="G4779" s="3">
        <v>59</v>
      </c>
      <c r="H4779" s="3" t="s">
        <v>17</v>
      </c>
      <c r="I4779" s="3" t="s">
        <v>45</v>
      </c>
      <c r="J4779" s="3">
        <v>12</v>
      </c>
      <c r="K4779" s="3">
        <v>300</v>
      </c>
      <c r="L4779" s="3">
        <v>0</v>
      </c>
      <c r="M4779" s="4">
        <f>PI()*(K4779/2)^2/1000+PI()*(L4779/2)^2/1000</f>
        <v>70.685834705770347</v>
      </c>
      <c r="N4779" s="33">
        <v>0</v>
      </c>
      <c r="O4779" s="3">
        <v>2</v>
      </c>
      <c r="P4779" s="6">
        <v>7.9489999999999998</v>
      </c>
      <c r="Q4779" s="6">
        <v>21.097999999999999</v>
      </c>
      <c r="R4779" s="6">
        <v>20.794</v>
      </c>
      <c r="S4779" s="6">
        <v>0</v>
      </c>
      <c r="T4779" s="6">
        <f>R4779-S4779</f>
        <v>20.794</v>
      </c>
      <c r="U4779" s="6">
        <v>21.321999999999999</v>
      </c>
      <c r="V4779" s="6">
        <f>U4779-S4779</f>
        <v>21.321999999999999</v>
      </c>
      <c r="W4779" s="6">
        <f>100 - (1 - (((U4779-T4779)/U4779)+(S4779/T4779)))*100</f>
        <v>2.4763155426320083</v>
      </c>
      <c r="X4779" s="13">
        <v>21.323</v>
      </c>
      <c r="Y4779" s="13">
        <f>(X4779-U4779)/U4779*100</f>
        <v>4.6899915580209273E-3</v>
      </c>
      <c r="Z4779" s="14">
        <f>IF(W4779&gt;10,"NA",Y4779)</f>
        <v>4.6899915580209273E-3</v>
      </c>
    </row>
    <row r="4780" spans="1:26" ht="19" x14ac:dyDescent="0.25">
      <c r="A4780" s="23">
        <v>4779</v>
      </c>
      <c r="B4780" s="5" t="s">
        <v>0</v>
      </c>
      <c r="C4780" s="3" t="s">
        <v>51</v>
      </c>
      <c r="D4780" s="3" t="s">
        <v>51</v>
      </c>
      <c r="E4780" s="3" t="s">
        <v>47</v>
      </c>
      <c r="F4780" s="3" t="s">
        <v>21</v>
      </c>
      <c r="G4780" s="3">
        <v>59</v>
      </c>
      <c r="H4780" s="3" t="s">
        <v>17</v>
      </c>
      <c r="I4780" s="3" t="s">
        <v>45</v>
      </c>
      <c r="J4780" s="3">
        <v>12</v>
      </c>
      <c r="K4780" s="3">
        <v>300</v>
      </c>
      <c r="L4780" s="3">
        <v>0</v>
      </c>
      <c r="M4780" s="4">
        <f>PI()*(K4780/2)^2/1000+PI()*(L4780/2)^2/1000</f>
        <v>70.685834705770347</v>
      </c>
      <c r="N4780" s="33">
        <v>0</v>
      </c>
      <c r="O4780" s="3">
        <v>3</v>
      </c>
      <c r="P4780" s="6">
        <v>7.1580000000000004</v>
      </c>
      <c r="Q4780" s="6">
        <v>14.875</v>
      </c>
      <c r="R4780" s="6">
        <v>14.54</v>
      </c>
      <c r="S4780" s="6">
        <v>0</v>
      </c>
      <c r="T4780" s="6">
        <f>R4780-S4780</f>
        <v>14.54</v>
      </c>
      <c r="U4780" s="6">
        <v>14.54</v>
      </c>
      <c r="V4780" s="6">
        <f>U4780-S4780</f>
        <v>14.54</v>
      </c>
      <c r="W4780" s="6">
        <f>100 - (1 - (((U4780-T4780)/U4780)+(S4780/T4780)))*100</f>
        <v>0</v>
      </c>
      <c r="X4780" s="13">
        <v>14.590999999999999</v>
      </c>
      <c r="Y4780" s="13">
        <f>(X4780-U4780)/U4780*100</f>
        <v>0.35075653370013865</v>
      </c>
      <c r="Z4780" s="14">
        <f>IF(W4780&gt;10,"NA",Y4780)</f>
        <v>0.35075653370013865</v>
      </c>
    </row>
    <row r="4781" spans="1:26" ht="19" x14ac:dyDescent="0.25">
      <c r="A4781" s="23">
        <v>4780</v>
      </c>
      <c r="B4781" s="5" t="s">
        <v>0</v>
      </c>
      <c r="C4781" s="3" t="s">
        <v>51</v>
      </c>
      <c r="D4781" s="3" t="s">
        <v>51</v>
      </c>
      <c r="E4781" s="3" t="s">
        <v>47</v>
      </c>
      <c r="F4781" s="3" t="s">
        <v>21</v>
      </c>
      <c r="G4781" s="3">
        <v>59</v>
      </c>
      <c r="H4781" s="3" t="s">
        <v>17</v>
      </c>
      <c r="I4781" s="3" t="s">
        <v>45</v>
      </c>
      <c r="J4781" s="3">
        <v>12</v>
      </c>
      <c r="K4781" s="3">
        <v>300</v>
      </c>
      <c r="L4781" s="3">
        <v>0</v>
      </c>
      <c r="M4781" s="4">
        <f>PI()*(K4781/2)^2/1000+PI()*(L4781/2)^2/1000</f>
        <v>70.685834705770347</v>
      </c>
      <c r="N4781" s="33">
        <v>0</v>
      </c>
      <c r="O4781" s="3">
        <v>4</v>
      </c>
      <c r="P4781" s="6">
        <v>7.3010000000000002</v>
      </c>
      <c r="Q4781" s="6">
        <v>15.96</v>
      </c>
      <c r="R4781" s="6">
        <v>15.615</v>
      </c>
      <c r="S4781" s="6">
        <v>0</v>
      </c>
      <c r="T4781" s="6">
        <f>R4781-S4781</f>
        <v>15.615</v>
      </c>
      <c r="U4781" s="6">
        <v>15.615</v>
      </c>
      <c r="V4781" s="6">
        <f>U4781-S4781</f>
        <v>15.615</v>
      </c>
      <c r="W4781" s="6">
        <f>100 - (1 - (((U4781-T4781)/U4781)+(S4781/T4781)))*100</f>
        <v>0</v>
      </c>
      <c r="X4781" s="13">
        <v>15.654</v>
      </c>
      <c r="Y4781" s="13">
        <f>(X4781-U4781)/U4781*100</f>
        <v>0.24975984630163112</v>
      </c>
      <c r="Z4781" s="14">
        <f>IF(W4781&gt;10,"NA",Y4781)</f>
        <v>0.24975984630163112</v>
      </c>
    </row>
    <row r="4782" spans="1:26" ht="19" x14ac:dyDescent="0.25">
      <c r="A4782" s="23">
        <v>4781</v>
      </c>
      <c r="B4782" s="5" t="s">
        <v>0</v>
      </c>
      <c r="C4782" s="3" t="s">
        <v>51</v>
      </c>
      <c r="D4782" s="3" t="s">
        <v>51</v>
      </c>
      <c r="E4782" s="3" t="s">
        <v>47</v>
      </c>
      <c r="F4782" s="3" t="s">
        <v>21</v>
      </c>
      <c r="G4782" s="3">
        <v>59</v>
      </c>
      <c r="H4782" s="3" t="s">
        <v>17</v>
      </c>
      <c r="I4782" s="3" t="s">
        <v>45</v>
      </c>
      <c r="J4782" s="3">
        <v>12</v>
      </c>
      <c r="K4782" s="3">
        <v>300</v>
      </c>
      <c r="L4782" s="3">
        <v>0</v>
      </c>
      <c r="M4782" s="4">
        <f>PI()*(K4782/2)^2/1000+PI()*(L4782/2)^2/1000</f>
        <v>70.685834705770347</v>
      </c>
      <c r="N4782" s="33">
        <v>0</v>
      </c>
      <c r="O4782" s="3">
        <v>5</v>
      </c>
      <c r="P4782" s="6">
        <v>8.2789999999999999</v>
      </c>
      <c r="Q4782" s="6">
        <v>21.370999999999999</v>
      </c>
      <c r="R4782" s="6">
        <v>21.004000000000001</v>
      </c>
      <c r="S4782" s="6">
        <v>0</v>
      </c>
      <c r="T4782" s="6">
        <f>R4782-S4782</f>
        <v>21.004000000000001</v>
      </c>
      <c r="U4782" s="6">
        <v>21.077999999999999</v>
      </c>
      <c r="V4782" s="6">
        <f>U4782-S4782</f>
        <v>21.077999999999999</v>
      </c>
      <c r="W4782" s="6">
        <f>100 - (1 - (((U4782-T4782)/U4782)+(S4782/T4782)))*100</f>
        <v>0.35107695227250701</v>
      </c>
      <c r="X4782" s="13">
        <v>21.077999999999999</v>
      </c>
      <c r="Y4782" s="13">
        <f>(X4782-U4782)/U4782*100</f>
        <v>0</v>
      </c>
      <c r="Z4782" s="14">
        <f>IF(W4782&gt;10,"NA",Y4782)</f>
        <v>0</v>
      </c>
    </row>
    <row r="4783" spans="1:26" ht="19" x14ac:dyDescent="0.25">
      <c r="A4783" s="23">
        <v>4782</v>
      </c>
      <c r="B4783" s="5" t="s">
        <v>0</v>
      </c>
      <c r="C4783" s="3" t="s">
        <v>51</v>
      </c>
      <c r="D4783" s="3" t="s">
        <v>51</v>
      </c>
      <c r="E4783" s="3" t="s">
        <v>47</v>
      </c>
      <c r="F4783" s="3" t="s">
        <v>21</v>
      </c>
      <c r="G4783" s="3">
        <v>59</v>
      </c>
      <c r="H4783" s="3" t="s">
        <v>17</v>
      </c>
      <c r="I4783" s="3" t="s">
        <v>45</v>
      </c>
      <c r="J4783" s="3">
        <v>12</v>
      </c>
      <c r="K4783" s="3">
        <v>300</v>
      </c>
      <c r="L4783" s="3">
        <v>0</v>
      </c>
      <c r="M4783" s="4">
        <f>PI()*(K4783/2)^2/1000+PI()*(L4783/2)^2/1000</f>
        <v>70.685834705770347</v>
      </c>
      <c r="N4783" s="33">
        <v>0</v>
      </c>
      <c r="O4783" s="3">
        <v>6</v>
      </c>
      <c r="P4783" s="6">
        <v>8.36</v>
      </c>
      <c r="Q4783" s="6">
        <v>23.968</v>
      </c>
      <c r="R4783" s="6">
        <v>23.567</v>
      </c>
      <c r="S4783" s="6">
        <v>0</v>
      </c>
      <c r="T4783" s="6">
        <f>R4783-S4783</f>
        <v>23.567</v>
      </c>
      <c r="U4783" s="6">
        <v>24.181000000000001</v>
      </c>
      <c r="V4783" s="6">
        <f>U4783-S4783</f>
        <v>24.181000000000001</v>
      </c>
      <c r="W4783" s="6">
        <f>100 - (1 - (((U4783-T4783)/U4783)+(S4783/T4783)))*100</f>
        <v>2.5391836565898842</v>
      </c>
      <c r="X4783" s="13">
        <v>24.207999999999998</v>
      </c>
      <c r="Y4783" s="13">
        <f>(X4783-U4783)/U4783*100</f>
        <v>0.11165791323765548</v>
      </c>
      <c r="Z4783" s="14">
        <f>IF(W4783&gt;10,"NA",Y4783)</f>
        <v>0.11165791323765548</v>
      </c>
    </row>
    <row r="4784" spans="1:26" ht="19" x14ac:dyDescent="0.25">
      <c r="A4784" s="23">
        <v>4783</v>
      </c>
      <c r="B4784" s="5" t="s">
        <v>0</v>
      </c>
      <c r="C4784" s="3" t="s">
        <v>51</v>
      </c>
      <c r="D4784" s="3" t="s">
        <v>51</v>
      </c>
      <c r="E4784" s="3" t="s">
        <v>47</v>
      </c>
      <c r="F4784" s="3" t="s">
        <v>21</v>
      </c>
      <c r="G4784" s="3">
        <v>59</v>
      </c>
      <c r="H4784" s="3" t="s">
        <v>17</v>
      </c>
      <c r="I4784" s="3" t="s">
        <v>45</v>
      </c>
      <c r="J4784" s="3">
        <v>12</v>
      </c>
      <c r="K4784" s="3">
        <v>300</v>
      </c>
      <c r="L4784" s="3">
        <v>0</v>
      </c>
      <c r="M4784" s="4">
        <f>PI()*(K4784/2)^2/1000+PI()*(L4784/2)^2/1000</f>
        <v>70.685834705770347</v>
      </c>
      <c r="N4784" s="33">
        <v>0</v>
      </c>
      <c r="O4784" s="3">
        <v>7</v>
      </c>
      <c r="P4784" s="6">
        <v>6.5289999999999999</v>
      </c>
      <c r="Q4784" s="6">
        <v>12.871</v>
      </c>
      <c r="R4784" s="6">
        <v>12.564</v>
      </c>
      <c r="S4784" s="6">
        <v>0</v>
      </c>
      <c r="T4784" s="6">
        <f>R4784-S4784</f>
        <v>12.564</v>
      </c>
      <c r="U4784" s="6">
        <v>13.352</v>
      </c>
      <c r="V4784" s="6">
        <f>U4784-S4784</f>
        <v>13.352</v>
      </c>
      <c r="W4784" s="6">
        <f>100 - (1 - (((U4784-T4784)/U4784)+(S4784/T4784)))*100</f>
        <v>5.9017375674056325</v>
      </c>
      <c r="X4784" s="13">
        <v>13.397</v>
      </c>
      <c r="Y4784" s="13">
        <f>(X4784-U4784)/U4784*100</f>
        <v>0.33702816057519419</v>
      </c>
      <c r="Z4784" s="14">
        <f>IF(W4784&gt;10,"NA",Y4784)</f>
        <v>0.33702816057519419</v>
      </c>
    </row>
    <row r="4785" spans="1:26" ht="19" x14ac:dyDescent="0.25">
      <c r="A4785" s="23">
        <v>4784</v>
      </c>
      <c r="B4785" s="5" t="s">
        <v>25</v>
      </c>
      <c r="C4785" s="3" t="s">
        <v>52</v>
      </c>
      <c r="D4785" s="3" t="s">
        <v>52</v>
      </c>
      <c r="E4785" s="3" t="s">
        <v>47</v>
      </c>
      <c r="F4785" s="3" t="s">
        <v>21</v>
      </c>
      <c r="G4785" s="3">
        <v>60</v>
      </c>
      <c r="H4785" s="3" t="s">
        <v>9</v>
      </c>
      <c r="I4785" s="3" t="s">
        <v>13</v>
      </c>
      <c r="J4785" s="3">
        <v>741</v>
      </c>
      <c r="K4785" s="3">
        <v>30</v>
      </c>
      <c r="L4785" s="3">
        <v>24</v>
      </c>
      <c r="M4785" s="4">
        <f>PI()*(K4785/2)^2/1000+PI()*(L4785/2)^2/1000</f>
        <v>1.1592476891746337</v>
      </c>
      <c r="N4785" s="33">
        <v>0</v>
      </c>
      <c r="O4785" s="3">
        <v>1</v>
      </c>
      <c r="P4785" s="6">
        <v>2.0569999999999999</v>
      </c>
      <c r="Q4785" s="6">
        <v>2.4359999999999999</v>
      </c>
      <c r="R4785" s="6">
        <v>2.3719999999999999</v>
      </c>
      <c r="S4785" s="6">
        <v>0</v>
      </c>
      <c r="T4785" s="6">
        <f>R4785-S4785</f>
        <v>2.3719999999999999</v>
      </c>
      <c r="U4785" s="6">
        <v>2.3719999999999999</v>
      </c>
      <c r="V4785" s="6">
        <f>U4785-S4785</f>
        <v>2.3719999999999999</v>
      </c>
      <c r="W4785" s="6">
        <f>100 - (1 - (((U4785-T4785)/U4785)+(S4785/T4785)))*100</f>
        <v>0</v>
      </c>
      <c r="X4785" s="13">
        <v>2.4350000000000001</v>
      </c>
      <c r="Y4785" s="13">
        <f>(X4785-U4785)/U4785*100</f>
        <v>2.6559865092748809</v>
      </c>
      <c r="Z4785" s="14">
        <f>IF(W4785&gt;10,"NA",Y4785)</f>
        <v>2.6559865092748809</v>
      </c>
    </row>
    <row r="4786" spans="1:26" ht="19" x14ac:dyDescent="0.25">
      <c r="A4786" s="23">
        <v>4785</v>
      </c>
      <c r="B4786" s="5" t="s">
        <v>25</v>
      </c>
      <c r="C4786" s="3" t="s">
        <v>52</v>
      </c>
      <c r="D4786" s="3" t="s">
        <v>52</v>
      </c>
      <c r="E4786" s="3" t="s">
        <v>47</v>
      </c>
      <c r="F4786" s="3" t="s">
        <v>21</v>
      </c>
      <c r="G4786" s="3">
        <v>60</v>
      </c>
      <c r="H4786" s="3" t="s">
        <v>9</v>
      </c>
      <c r="I4786" s="3" t="s">
        <v>13</v>
      </c>
      <c r="J4786" s="3">
        <v>741</v>
      </c>
      <c r="K4786" s="3">
        <v>30</v>
      </c>
      <c r="L4786" s="3">
        <v>24</v>
      </c>
      <c r="M4786" s="4">
        <f>PI()*(K4786/2)^2/1000+PI()*(L4786/2)^2/1000</f>
        <v>1.1592476891746337</v>
      </c>
      <c r="N4786" s="33">
        <v>0</v>
      </c>
      <c r="O4786" s="3">
        <v>2</v>
      </c>
      <c r="P4786" s="6">
        <v>2.5459999999999998</v>
      </c>
      <c r="Q4786" s="6">
        <v>3.899</v>
      </c>
      <c r="R4786" s="6">
        <v>3.899</v>
      </c>
      <c r="S4786" s="6">
        <v>0</v>
      </c>
      <c r="T4786" s="6">
        <f>R4786-S4786</f>
        <v>3.899</v>
      </c>
      <c r="U4786" s="6">
        <v>3.899</v>
      </c>
      <c r="V4786" s="6">
        <f>U4786-S4786</f>
        <v>3.899</v>
      </c>
      <c r="W4786" s="6">
        <f>100 - (1 - (((U4786-T4786)/U4786)+(S4786/T4786)))*100</f>
        <v>0</v>
      </c>
      <c r="X4786" s="13">
        <v>4.2649999999999997</v>
      </c>
      <c r="Y4786" s="13">
        <f>(X4786-U4786)/U4786*100</f>
        <v>9.3870223134136879</v>
      </c>
      <c r="Z4786" s="14">
        <f>IF(W4786&gt;10,"NA",Y4786)</f>
        <v>9.3870223134136879</v>
      </c>
    </row>
    <row r="4787" spans="1:26" ht="19" x14ac:dyDescent="0.25">
      <c r="A4787" s="23">
        <v>4786</v>
      </c>
      <c r="B4787" s="5" t="s">
        <v>25</v>
      </c>
      <c r="C4787" s="3" t="s">
        <v>52</v>
      </c>
      <c r="D4787" s="3" t="s">
        <v>52</v>
      </c>
      <c r="E4787" s="3" t="s">
        <v>47</v>
      </c>
      <c r="F4787" s="3" t="s">
        <v>21</v>
      </c>
      <c r="G4787" s="3">
        <v>60</v>
      </c>
      <c r="H4787" s="3" t="s">
        <v>9</v>
      </c>
      <c r="I4787" s="3" t="s">
        <v>13</v>
      </c>
      <c r="J4787" s="3">
        <v>741</v>
      </c>
      <c r="K4787" s="3">
        <v>30</v>
      </c>
      <c r="L4787" s="3">
        <v>24</v>
      </c>
      <c r="M4787" s="4">
        <f>PI()*(K4787/2)^2/1000+PI()*(L4787/2)^2/1000</f>
        <v>1.1592476891746337</v>
      </c>
      <c r="N4787" s="33">
        <v>0</v>
      </c>
      <c r="O4787" s="3">
        <v>3</v>
      </c>
      <c r="P4787" s="6">
        <v>2.7440000000000002</v>
      </c>
      <c r="Q4787" s="6">
        <v>3.4390000000000001</v>
      </c>
      <c r="R4787" s="6">
        <v>3.4409999999999998</v>
      </c>
      <c r="S4787" s="6">
        <v>0</v>
      </c>
      <c r="T4787" s="6">
        <f>R4787-S4787</f>
        <v>3.4409999999999998</v>
      </c>
      <c r="U4787" s="6">
        <v>3.4409999999999998</v>
      </c>
      <c r="V4787" s="6">
        <f>U4787-S4787</f>
        <v>3.4409999999999998</v>
      </c>
      <c r="W4787" s="6">
        <f>100 - (1 - (((U4787-T4787)/U4787)+(S4787/T4787)))*100</f>
        <v>0</v>
      </c>
      <c r="X4787" s="13">
        <v>3.7229999999999999</v>
      </c>
      <c r="Y4787" s="13">
        <f>(X4787-U4787)/U4787*100</f>
        <v>8.1952920662598103</v>
      </c>
      <c r="Z4787" s="14">
        <f>IF(W4787&gt;10,"NA",Y4787)</f>
        <v>8.1952920662598103</v>
      </c>
    </row>
    <row r="4788" spans="1:26" ht="19" x14ac:dyDescent="0.25">
      <c r="A4788" s="23">
        <v>4787</v>
      </c>
      <c r="B4788" s="5" t="s">
        <v>25</v>
      </c>
      <c r="C4788" s="3" t="s">
        <v>52</v>
      </c>
      <c r="D4788" s="3" t="s">
        <v>52</v>
      </c>
      <c r="E4788" s="3" t="s">
        <v>47</v>
      </c>
      <c r="F4788" s="3" t="s">
        <v>21</v>
      </c>
      <c r="G4788" s="3">
        <v>60</v>
      </c>
      <c r="H4788" s="3" t="s">
        <v>9</v>
      </c>
      <c r="I4788" s="3" t="s">
        <v>13</v>
      </c>
      <c r="J4788" s="3">
        <v>741</v>
      </c>
      <c r="K4788" s="3">
        <v>30</v>
      </c>
      <c r="L4788" s="3">
        <v>24</v>
      </c>
      <c r="M4788" s="4">
        <f>PI()*(K4788/2)^2/1000+PI()*(L4788/2)^2/1000</f>
        <v>1.1592476891746337</v>
      </c>
      <c r="N4788" s="33">
        <v>0</v>
      </c>
      <c r="O4788" s="3">
        <v>4</v>
      </c>
      <c r="P4788" s="6">
        <v>2.5640000000000001</v>
      </c>
      <c r="Q4788" s="6">
        <v>2.6850000000000001</v>
      </c>
      <c r="R4788" s="6">
        <v>2.6259999999999999</v>
      </c>
      <c r="S4788" s="6">
        <v>0</v>
      </c>
      <c r="T4788" s="6">
        <f>R4788-S4788</f>
        <v>2.6259999999999999</v>
      </c>
      <c r="U4788" s="6">
        <v>3.3279999999999998</v>
      </c>
      <c r="V4788" s="6">
        <f>U4788-S4788</f>
        <v>3.3279999999999998</v>
      </c>
      <c r="W4788" s="6">
        <f>100 - (1 - (((U4788-T4788)/U4788)+(S4788/T4788)))*100</f>
        <v>21.09375</v>
      </c>
      <c r="X4788" s="13">
        <v>3.3690000000000002</v>
      </c>
      <c r="Y4788" s="13">
        <f>(X4788-U4788)/U4788*100</f>
        <v>1.2319711538461651</v>
      </c>
      <c r="Z4788" s="14" t="str">
        <f>IF(W4788&gt;10,"NA",Y4788)</f>
        <v>NA</v>
      </c>
    </row>
    <row r="4789" spans="1:26" ht="19" x14ac:dyDescent="0.25">
      <c r="A4789" s="23">
        <v>4788</v>
      </c>
      <c r="B4789" s="5" t="s">
        <v>25</v>
      </c>
      <c r="C4789" s="3" t="s">
        <v>52</v>
      </c>
      <c r="D4789" s="3" t="s">
        <v>52</v>
      </c>
      <c r="E4789" s="3" t="s">
        <v>47</v>
      </c>
      <c r="F4789" s="3" t="s">
        <v>21</v>
      </c>
      <c r="G4789" s="3">
        <v>60</v>
      </c>
      <c r="H4789" s="3" t="s">
        <v>9</v>
      </c>
      <c r="I4789" s="3" t="s">
        <v>13</v>
      </c>
      <c r="J4789" s="3">
        <v>741</v>
      </c>
      <c r="K4789" s="3">
        <v>30</v>
      </c>
      <c r="L4789" s="3">
        <v>24</v>
      </c>
      <c r="M4789" s="4">
        <f>PI()*(K4789/2)^2/1000+PI()*(L4789/2)^2/1000</f>
        <v>1.1592476891746337</v>
      </c>
      <c r="N4789" s="33">
        <v>0</v>
      </c>
      <c r="O4789" s="3">
        <v>5</v>
      </c>
      <c r="P4789" s="6">
        <v>3.117</v>
      </c>
      <c r="Q4789" s="6">
        <v>6.1829999999999998</v>
      </c>
      <c r="R4789" s="6">
        <v>6.0910000000000002</v>
      </c>
      <c r="S4789" s="6">
        <v>0</v>
      </c>
      <c r="T4789" s="6">
        <f>R4789-S4789</f>
        <v>6.0910000000000002</v>
      </c>
      <c r="U4789" s="6">
        <v>7.0229999999999997</v>
      </c>
      <c r="V4789" s="6">
        <f>U4789-S4789</f>
        <v>7.0229999999999997</v>
      </c>
      <c r="W4789" s="6">
        <f>100 - (1 - (((U4789-T4789)/U4789)+(S4789/T4789)))*100</f>
        <v>13.270682044710227</v>
      </c>
      <c r="X4789" s="13">
        <v>7.4489999999999998</v>
      </c>
      <c r="Y4789" s="13">
        <f>(X4789-U4789)/U4789*100</f>
        <v>6.0657838530542527</v>
      </c>
      <c r="Z4789" s="14" t="str">
        <f>IF(W4789&gt;10,"NA",Y4789)</f>
        <v>NA</v>
      </c>
    </row>
    <row r="4790" spans="1:26" ht="19" x14ac:dyDescent="0.25">
      <c r="A4790" s="23">
        <v>4789</v>
      </c>
      <c r="B4790" s="5" t="s">
        <v>25</v>
      </c>
      <c r="C4790" s="3" t="s">
        <v>52</v>
      </c>
      <c r="D4790" s="3" t="s">
        <v>52</v>
      </c>
      <c r="E4790" s="3" t="s">
        <v>47</v>
      </c>
      <c r="F4790" s="3" t="s">
        <v>21</v>
      </c>
      <c r="G4790" s="3">
        <v>60</v>
      </c>
      <c r="H4790" s="3" t="s">
        <v>9</v>
      </c>
      <c r="I4790" s="3" t="s">
        <v>13</v>
      </c>
      <c r="J4790" s="3">
        <v>741</v>
      </c>
      <c r="K4790" s="3">
        <v>30</v>
      </c>
      <c r="L4790" s="3">
        <v>24</v>
      </c>
      <c r="M4790" s="4">
        <f>PI()*(K4790/2)^2/1000+PI()*(L4790/2)^2/1000</f>
        <v>1.1592476891746337</v>
      </c>
      <c r="N4790" s="33">
        <v>0</v>
      </c>
      <c r="O4790" s="3">
        <v>6</v>
      </c>
      <c r="P4790" s="6">
        <v>2.1619999999999999</v>
      </c>
      <c r="Q4790" s="6">
        <v>2.85</v>
      </c>
      <c r="R4790" s="6">
        <v>2.85</v>
      </c>
      <c r="S4790" s="6">
        <v>0</v>
      </c>
      <c r="T4790" s="6">
        <f>R4790-S4790</f>
        <v>2.85</v>
      </c>
      <c r="U4790" s="6">
        <v>2.89</v>
      </c>
      <c r="V4790" s="6">
        <f>U4790-S4790</f>
        <v>2.89</v>
      </c>
      <c r="W4790" s="6">
        <f>100 - (1 - (((U4790-T4790)/U4790)+(S4790/T4790)))*100</f>
        <v>1.3840830449827024</v>
      </c>
      <c r="X4790" s="13">
        <v>3.0390000000000001</v>
      </c>
      <c r="Y4790" s="13">
        <f>(X4790-U4790)/U4790*100</f>
        <v>5.155709342560554</v>
      </c>
      <c r="Z4790" s="14">
        <f>IF(W4790&gt;10,"NA",Y4790)</f>
        <v>5.155709342560554</v>
      </c>
    </row>
    <row r="4791" spans="1:26" ht="19" x14ac:dyDescent="0.25">
      <c r="A4791" s="23">
        <v>4790</v>
      </c>
      <c r="B4791" s="5" t="s">
        <v>25</v>
      </c>
      <c r="C4791" s="3" t="s">
        <v>52</v>
      </c>
      <c r="D4791" s="3" t="s">
        <v>52</v>
      </c>
      <c r="E4791" s="3" t="s">
        <v>47</v>
      </c>
      <c r="F4791" s="3" t="s">
        <v>21</v>
      </c>
      <c r="G4791" s="3">
        <v>60</v>
      </c>
      <c r="H4791" s="3" t="s">
        <v>9</v>
      </c>
      <c r="I4791" s="3" t="s">
        <v>13</v>
      </c>
      <c r="J4791" s="3">
        <v>741</v>
      </c>
      <c r="K4791" s="3">
        <v>30</v>
      </c>
      <c r="L4791" s="3">
        <v>24</v>
      </c>
      <c r="M4791" s="4">
        <f>PI()*(K4791/2)^2/1000+PI()*(L4791/2)^2/1000</f>
        <v>1.1592476891746337</v>
      </c>
      <c r="N4791" s="33">
        <v>0</v>
      </c>
      <c r="O4791" s="3">
        <v>7</v>
      </c>
      <c r="P4791" s="6">
        <v>3.2509999999999999</v>
      </c>
      <c r="Q4791" s="6">
        <v>5.7329999999999997</v>
      </c>
      <c r="R4791" s="6">
        <v>5.7329999999999997</v>
      </c>
      <c r="S4791" s="6">
        <v>0</v>
      </c>
      <c r="T4791" s="6">
        <f>R4791-S4791</f>
        <v>5.7329999999999997</v>
      </c>
      <c r="U4791" s="6">
        <v>5.819</v>
      </c>
      <c r="V4791" s="6">
        <f>U4791-S4791</f>
        <v>5.819</v>
      </c>
      <c r="W4791" s="6">
        <f>100 - (1 - (((U4791-T4791)/U4791)+(S4791/T4791)))*100</f>
        <v>1.4779171678982692</v>
      </c>
      <c r="X4791" s="13">
        <v>5.9039999999999999</v>
      </c>
      <c r="Y4791" s="13">
        <f>(X4791-U4791)/U4791*100</f>
        <v>1.4607320845506093</v>
      </c>
      <c r="Z4791" s="14">
        <f>IF(W4791&gt;10,"NA",Y4791)</f>
        <v>1.4607320845506093</v>
      </c>
    </row>
    <row r="4792" spans="1:26" ht="19" x14ac:dyDescent="0.25">
      <c r="A4792" s="23">
        <v>4791</v>
      </c>
      <c r="B4792" s="5" t="s">
        <v>25</v>
      </c>
      <c r="C4792" s="3" t="s">
        <v>52</v>
      </c>
      <c r="D4792" s="3" t="s">
        <v>52</v>
      </c>
      <c r="E4792" s="3" t="s">
        <v>47</v>
      </c>
      <c r="F4792" s="3" t="s">
        <v>21</v>
      </c>
      <c r="G4792" s="3">
        <v>60</v>
      </c>
      <c r="H4792" s="3" t="s">
        <v>9</v>
      </c>
      <c r="I4792" s="3" t="s">
        <v>13</v>
      </c>
      <c r="J4792" s="3">
        <v>741</v>
      </c>
      <c r="K4792" s="3">
        <v>30</v>
      </c>
      <c r="L4792" s="3">
        <v>24</v>
      </c>
      <c r="M4792" s="4">
        <f>PI()*(K4792/2)^2/1000+PI()*(L4792/2)^2/1000</f>
        <v>1.1592476891746337</v>
      </c>
      <c r="N4792" s="33">
        <v>1</v>
      </c>
      <c r="O4792" s="3">
        <v>8</v>
      </c>
      <c r="P4792" s="6">
        <v>2.5059999999999998</v>
      </c>
      <c r="Q4792" s="6">
        <v>3.2069999999999999</v>
      </c>
      <c r="R4792" s="6">
        <v>3.1560000000000001</v>
      </c>
      <c r="S4792" s="6">
        <v>0</v>
      </c>
      <c r="T4792" s="6">
        <f>R4792-S4792</f>
        <v>3.1560000000000001</v>
      </c>
      <c r="U4792" s="6">
        <v>3.1560000000000001</v>
      </c>
      <c r="V4792" s="6">
        <f>U4792-S4792</f>
        <v>3.1560000000000001</v>
      </c>
      <c r="W4792" s="6">
        <f>100 - (1 - (((U4792-T4792)/U4792)+(S4792/T4792)))*100</f>
        <v>0</v>
      </c>
      <c r="X4792" s="13">
        <v>3.3879999999999999</v>
      </c>
      <c r="Y4792" s="13">
        <f>(X4792-U4792)/U4792*100</f>
        <v>7.3510773130544909</v>
      </c>
      <c r="Z4792" s="14">
        <f>IF(W4792&gt;10,"NA",Y4792)</f>
        <v>7.3510773130544909</v>
      </c>
    </row>
    <row r="4793" spans="1:26" ht="19" x14ac:dyDescent="0.25">
      <c r="A4793" s="23">
        <v>4792</v>
      </c>
      <c r="B4793" s="5" t="s">
        <v>25</v>
      </c>
      <c r="C4793" s="3" t="s">
        <v>52</v>
      </c>
      <c r="D4793" s="3" t="s">
        <v>52</v>
      </c>
      <c r="E4793" s="3" t="s">
        <v>47</v>
      </c>
      <c r="F4793" s="3" t="s">
        <v>21</v>
      </c>
      <c r="G4793" s="3">
        <v>60</v>
      </c>
      <c r="H4793" s="3" t="s">
        <v>9</v>
      </c>
      <c r="I4793" s="3" t="s">
        <v>13</v>
      </c>
      <c r="J4793" s="3">
        <v>741</v>
      </c>
      <c r="K4793" s="3">
        <v>30</v>
      </c>
      <c r="L4793" s="3">
        <v>24</v>
      </c>
      <c r="M4793" s="4">
        <f>PI()*(K4793/2)^2/1000+PI()*(L4793/2)^2/1000</f>
        <v>1.1592476891746337</v>
      </c>
      <c r="N4793" s="33">
        <v>0</v>
      </c>
      <c r="O4793" s="3">
        <v>9</v>
      </c>
      <c r="P4793" s="6">
        <v>2.992</v>
      </c>
      <c r="Q4793" s="6">
        <v>4.3689999999999998</v>
      </c>
      <c r="R4793" s="6">
        <v>4.32</v>
      </c>
      <c r="S4793" s="6">
        <v>0</v>
      </c>
      <c r="T4793" s="6">
        <f>R4793-S4793</f>
        <v>4.32</v>
      </c>
      <c r="U4793" s="6">
        <v>4.32</v>
      </c>
      <c r="V4793" s="6">
        <f>U4793-S4793</f>
        <v>4.32</v>
      </c>
      <c r="W4793" s="6">
        <f>100 - (1 - (((U4793-T4793)/U4793)+(S4793/T4793)))*100</f>
        <v>0</v>
      </c>
      <c r="X4793" s="13">
        <v>4.6280000000000001</v>
      </c>
      <c r="Y4793" s="13">
        <f>(X4793-U4793)/U4793*100</f>
        <v>7.1296296296296244</v>
      </c>
      <c r="Z4793" s="14">
        <f>IF(W4793&gt;10,"NA",Y4793)</f>
        <v>7.1296296296296244</v>
      </c>
    </row>
    <row r="4794" spans="1:26" ht="19" x14ac:dyDescent="0.25">
      <c r="A4794" s="23">
        <v>4793</v>
      </c>
      <c r="B4794" s="5" t="s">
        <v>25</v>
      </c>
      <c r="C4794" s="3" t="s">
        <v>52</v>
      </c>
      <c r="D4794" s="3" t="s">
        <v>52</v>
      </c>
      <c r="E4794" s="3" t="s">
        <v>47</v>
      </c>
      <c r="F4794" s="3" t="s">
        <v>21</v>
      </c>
      <c r="G4794" s="3">
        <v>61</v>
      </c>
      <c r="H4794" s="3" t="s">
        <v>9</v>
      </c>
      <c r="I4794" s="3" t="s">
        <v>36</v>
      </c>
      <c r="J4794" s="3">
        <v>681</v>
      </c>
      <c r="K4794" s="3">
        <v>42</v>
      </c>
      <c r="L4794" s="3">
        <v>0</v>
      </c>
      <c r="M4794" s="4">
        <f>PI()*(K4794/2)^2/1000+PI()*(L4794/2)^2/1000</f>
        <v>1.3854423602330987</v>
      </c>
      <c r="N4794" s="33">
        <v>1</v>
      </c>
      <c r="O4794" s="3">
        <v>1</v>
      </c>
      <c r="P4794" s="6">
        <v>4.5709999999999997</v>
      </c>
      <c r="Q4794" s="6">
        <v>14.884</v>
      </c>
      <c r="R4794" s="6">
        <v>14.683999999999999</v>
      </c>
      <c r="S4794" s="6">
        <v>0</v>
      </c>
      <c r="T4794" s="6">
        <f>R4794-S4794</f>
        <v>14.683999999999999</v>
      </c>
      <c r="U4794" s="6">
        <v>14.715999999999999</v>
      </c>
      <c r="V4794" s="6">
        <f>U4794-S4794</f>
        <v>14.715999999999999</v>
      </c>
      <c r="W4794" s="6">
        <f>100 - (1 - (((U4794-T4794)/U4794)+(S4794/T4794)))*100</f>
        <v>0.21745039412883216</v>
      </c>
      <c r="X4794" s="13">
        <v>15.507</v>
      </c>
      <c r="Y4794" s="13">
        <f>(X4794-U4794)/U4794*100</f>
        <v>5.3751019298722511</v>
      </c>
      <c r="Z4794" s="14">
        <f>IF(W4794&gt;10,"NA",Y4794)</f>
        <v>5.3751019298722511</v>
      </c>
    </row>
    <row r="4795" spans="1:26" ht="19" x14ac:dyDescent="0.25">
      <c r="A4795" s="23">
        <v>4794</v>
      </c>
      <c r="B4795" s="5" t="s">
        <v>25</v>
      </c>
      <c r="C4795" s="3" t="s">
        <v>52</v>
      </c>
      <c r="D4795" s="3" t="s">
        <v>52</v>
      </c>
      <c r="E4795" s="3" t="s">
        <v>47</v>
      </c>
      <c r="F4795" s="3" t="s">
        <v>21</v>
      </c>
      <c r="G4795" s="3">
        <v>61</v>
      </c>
      <c r="H4795" s="3" t="s">
        <v>9</v>
      </c>
      <c r="I4795" s="3" t="s">
        <v>36</v>
      </c>
      <c r="J4795" s="3">
        <v>681</v>
      </c>
      <c r="K4795" s="3">
        <v>42</v>
      </c>
      <c r="L4795" s="3">
        <v>0</v>
      </c>
      <c r="M4795" s="4">
        <f>PI()*(K4795/2)^2/1000+PI()*(L4795/2)^2/1000</f>
        <v>1.3854423602330987</v>
      </c>
      <c r="N4795" s="33">
        <v>0</v>
      </c>
      <c r="O4795" s="3">
        <v>2</v>
      </c>
      <c r="P4795" s="6">
        <v>4.3520000000000003</v>
      </c>
      <c r="Q4795" s="6">
        <v>9.3680000000000003</v>
      </c>
      <c r="R4795" s="6">
        <v>9.1809999999999992</v>
      </c>
      <c r="S4795" s="6">
        <v>0</v>
      </c>
      <c r="T4795" s="6">
        <f>R4795-S4795</f>
        <v>9.1809999999999992</v>
      </c>
      <c r="U4795" s="6">
        <v>10.237</v>
      </c>
      <c r="V4795" s="6">
        <f>U4795-S4795</f>
        <v>10.237</v>
      </c>
      <c r="W4795" s="6">
        <f>100 - (1 - (((U4795-T4795)/U4795)+(S4795/T4795)))*100</f>
        <v>10.315522125622749</v>
      </c>
      <c r="X4795" s="13">
        <v>10.686</v>
      </c>
      <c r="Y4795" s="13">
        <f>(X4795-U4795)/U4795*100</f>
        <v>4.3860506007619406</v>
      </c>
      <c r="Z4795" s="14" t="str">
        <f>IF(W4795&gt;10,"NA",Y4795)</f>
        <v>NA</v>
      </c>
    </row>
    <row r="4796" spans="1:26" ht="19" x14ac:dyDescent="0.25">
      <c r="A4796" s="23">
        <v>4795</v>
      </c>
      <c r="B4796" s="5" t="s">
        <v>25</v>
      </c>
      <c r="C4796" s="3" t="s">
        <v>52</v>
      </c>
      <c r="D4796" s="3" t="s">
        <v>52</v>
      </c>
      <c r="E4796" s="3" t="s">
        <v>47</v>
      </c>
      <c r="F4796" s="3" t="s">
        <v>21</v>
      </c>
      <c r="G4796" s="3">
        <v>61</v>
      </c>
      <c r="H4796" s="3" t="s">
        <v>9</v>
      </c>
      <c r="I4796" s="3" t="s">
        <v>36</v>
      </c>
      <c r="J4796" s="3">
        <v>681</v>
      </c>
      <c r="K4796" s="3">
        <v>42</v>
      </c>
      <c r="L4796" s="3">
        <v>0</v>
      </c>
      <c r="M4796" s="4">
        <f>PI()*(K4796/2)^2/1000+PI()*(L4796/2)^2/1000</f>
        <v>1.3854423602330987</v>
      </c>
      <c r="N4796" s="33">
        <v>1</v>
      </c>
      <c r="O4796" s="3">
        <v>3</v>
      </c>
      <c r="P4796" s="6">
        <v>4.5369999999999999</v>
      </c>
      <c r="Q4796" s="6">
        <v>16.683</v>
      </c>
      <c r="R4796" s="6">
        <v>16.48</v>
      </c>
      <c r="S4796" s="6">
        <v>0</v>
      </c>
      <c r="T4796" s="6">
        <f>R4796-S4796</f>
        <v>16.48</v>
      </c>
      <c r="U4796" s="6">
        <v>16.48</v>
      </c>
      <c r="V4796" s="6">
        <f>U4796-S4796</f>
        <v>16.48</v>
      </c>
      <c r="W4796" s="6">
        <f>100 - (1 - (((U4796-T4796)/U4796)+(S4796/T4796)))*100</f>
        <v>0</v>
      </c>
      <c r="X4796" s="13">
        <v>17.3</v>
      </c>
      <c r="Y4796" s="13">
        <f>(X4796-U4796)/U4796*100</f>
        <v>4.9757281553398069</v>
      </c>
      <c r="Z4796" s="14">
        <f>IF(W4796&gt;10,"NA",Y4796)</f>
        <v>4.9757281553398069</v>
      </c>
    </row>
    <row r="4797" spans="1:26" ht="19" x14ac:dyDescent="0.25">
      <c r="A4797" s="23">
        <v>4796</v>
      </c>
      <c r="B4797" s="5" t="s">
        <v>25</v>
      </c>
      <c r="C4797" s="3" t="s">
        <v>52</v>
      </c>
      <c r="D4797" s="3" t="s">
        <v>52</v>
      </c>
      <c r="E4797" s="3" t="s">
        <v>47</v>
      </c>
      <c r="F4797" s="3" t="s">
        <v>21</v>
      </c>
      <c r="G4797" s="3">
        <v>61</v>
      </c>
      <c r="H4797" s="3" t="s">
        <v>9</v>
      </c>
      <c r="I4797" s="3" t="s">
        <v>36</v>
      </c>
      <c r="J4797" s="3">
        <v>681</v>
      </c>
      <c r="K4797" s="3">
        <v>42</v>
      </c>
      <c r="L4797" s="3">
        <v>0</v>
      </c>
      <c r="M4797" s="4">
        <f>PI()*(K4797/2)^2/1000+PI()*(L4797/2)^2/1000</f>
        <v>1.3854423602330987</v>
      </c>
      <c r="N4797" s="33">
        <v>0</v>
      </c>
      <c r="O4797" s="3">
        <v>4</v>
      </c>
      <c r="P4797" s="6">
        <v>4.5659999999999998</v>
      </c>
      <c r="Q4797" s="6">
        <v>13.45</v>
      </c>
      <c r="R4797" s="6">
        <v>13.195</v>
      </c>
      <c r="S4797" s="6">
        <v>0</v>
      </c>
      <c r="T4797" s="6">
        <f>R4797-S4797</f>
        <v>13.195</v>
      </c>
      <c r="U4797" s="6">
        <v>13.474</v>
      </c>
      <c r="V4797" s="6">
        <f>U4797-S4797</f>
        <v>13.474</v>
      </c>
      <c r="W4797" s="6">
        <f>100 - (1 - (((U4797-T4797)/U4797)+(S4797/T4797)))*100</f>
        <v>2.0706545940329448</v>
      </c>
      <c r="X4797" s="13">
        <v>14.317</v>
      </c>
      <c r="Y4797" s="13">
        <f>(X4797-U4797)/U4797*100</f>
        <v>6.2564939884221458</v>
      </c>
      <c r="Z4797" s="14">
        <f>IF(W4797&gt;10,"NA",Y4797)</f>
        <v>6.2564939884221458</v>
      </c>
    </row>
    <row r="4798" spans="1:26" ht="19" x14ac:dyDescent="0.25">
      <c r="A4798" s="23">
        <v>4797</v>
      </c>
      <c r="B4798" s="5" t="s">
        <v>25</v>
      </c>
      <c r="C4798" s="3" t="s">
        <v>52</v>
      </c>
      <c r="D4798" s="3" t="s">
        <v>52</v>
      </c>
      <c r="E4798" s="3" t="s">
        <v>47</v>
      </c>
      <c r="F4798" s="3" t="s">
        <v>21</v>
      </c>
      <c r="G4798" s="3">
        <v>61</v>
      </c>
      <c r="H4798" s="3" t="s">
        <v>9</v>
      </c>
      <c r="I4798" s="3" t="s">
        <v>36</v>
      </c>
      <c r="J4798" s="3">
        <v>681</v>
      </c>
      <c r="K4798" s="3">
        <v>42</v>
      </c>
      <c r="L4798" s="3">
        <v>0</v>
      </c>
      <c r="M4798" s="4">
        <f>PI()*(K4798/2)^2/1000+PI()*(L4798/2)^2/1000</f>
        <v>1.3854423602330987</v>
      </c>
      <c r="N4798" s="33">
        <v>0</v>
      </c>
      <c r="O4798" s="3">
        <v>5</v>
      </c>
      <c r="P4798" s="6">
        <v>3.6349999999999998</v>
      </c>
      <c r="Q4798" s="6">
        <v>6.4189999999999996</v>
      </c>
      <c r="R4798" s="6">
        <v>6.2149999999999999</v>
      </c>
      <c r="S4798" s="6">
        <v>0</v>
      </c>
      <c r="T4798" s="6">
        <f>R4798-S4798</f>
        <v>6.2149999999999999</v>
      </c>
      <c r="U4798" s="6">
        <v>6.9089999999999998</v>
      </c>
      <c r="V4798" s="6">
        <f>U4798-S4798</f>
        <v>6.9089999999999998</v>
      </c>
      <c r="W4798" s="6">
        <f>100 - (1 - (((U4798-T4798)/U4798)+(S4798/T4798)))*100</f>
        <v>10.044869011434372</v>
      </c>
      <c r="X4798" s="13">
        <v>7.18</v>
      </c>
      <c r="Y4798" s="13">
        <f>(X4798-U4798)/U4798*100</f>
        <v>3.9224200318425231</v>
      </c>
      <c r="Z4798" s="14" t="str">
        <f>IF(W4798&gt;10,"NA",Y4798)</f>
        <v>NA</v>
      </c>
    </row>
    <row r="4799" spans="1:26" ht="19" x14ac:dyDescent="0.25">
      <c r="A4799" s="23">
        <v>4798</v>
      </c>
      <c r="B4799" s="5" t="s">
        <v>25</v>
      </c>
      <c r="C4799" s="3" t="s">
        <v>52</v>
      </c>
      <c r="D4799" s="3" t="s">
        <v>52</v>
      </c>
      <c r="E4799" s="3" t="s">
        <v>47</v>
      </c>
      <c r="F4799" s="3" t="s">
        <v>21</v>
      </c>
      <c r="G4799" s="3">
        <v>61</v>
      </c>
      <c r="H4799" s="3" t="s">
        <v>17</v>
      </c>
      <c r="I4799" s="3" t="s">
        <v>36</v>
      </c>
      <c r="J4799" s="3">
        <v>681</v>
      </c>
      <c r="K4799" s="3">
        <v>42</v>
      </c>
      <c r="L4799" s="3">
        <v>0</v>
      </c>
      <c r="M4799" s="4">
        <f>PI()*(K4799/2)^2/1000+PI()*(L4799/2)^2/1000</f>
        <v>1.3854423602330987</v>
      </c>
      <c r="N4799" s="33">
        <v>0</v>
      </c>
      <c r="O4799" s="3">
        <v>1</v>
      </c>
      <c r="P4799" s="6">
        <v>2.8050000000000002</v>
      </c>
      <c r="Q4799" s="6">
        <v>3.46</v>
      </c>
      <c r="R4799" s="6">
        <v>3.294</v>
      </c>
      <c r="S4799" s="6">
        <v>0</v>
      </c>
      <c r="T4799" s="6">
        <f>R4799-S4799</f>
        <v>3.294</v>
      </c>
      <c r="U4799" s="6">
        <v>4.016</v>
      </c>
      <c r="V4799" s="6">
        <f>U4799-S4799</f>
        <v>4.016</v>
      </c>
      <c r="W4799" s="6">
        <f>100 - (1 - (((U4799-T4799)/U4799)+(S4799/T4799)))*100</f>
        <v>17.978087649402383</v>
      </c>
      <c r="X4799" s="13">
        <v>4.1079999999999997</v>
      </c>
      <c r="Y4799" s="13">
        <f>(X4799-U4799)/U4799*100</f>
        <v>2.290836653386445</v>
      </c>
      <c r="Z4799" s="14" t="str">
        <f>IF(W4799&gt;10,"NA",Y4799)</f>
        <v>NA</v>
      </c>
    </row>
    <row r="4800" spans="1:26" ht="19" x14ac:dyDescent="0.25">
      <c r="A4800" s="23">
        <v>4799</v>
      </c>
      <c r="B4800" s="5" t="s">
        <v>25</v>
      </c>
      <c r="C4800" s="3" t="s">
        <v>52</v>
      </c>
      <c r="D4800" s="3" t="s">
        <v>52</v>
      </c>
      <c r="E4800" s="3" t="s">
        <v>47</v>
      </c>
      <c r="F4800" s="3" t="s">
        <v>21</v>
      </c>
      <c r="G4800" s="3">
        <v>61</v>
      </c>
      <c r="H4800" s="3" t="s">
        <v>17</v>
      </c>
      <c r="I4800" s="3" t="s">
        <v>36</v>
      </c>
      <c r="J4800" s="3">
        <v>681</v>
      </c>
      <c r="K4800" s="3">
        <v>42</v>
      </c>
      <c r="L4800" s="3">
        <v>0</v>
      </c>
      <c r="M4800" s="4">
        <f>PI()*(K4800/2)^2/1000+PI()*(L4800/2)^2/1000</f>
        <v>1.3854423602330987</v>
      </c>
      <c r="N4800" s="33">
        <v>1</v>
      </c>
      <c r="O4800" s="3">
        <v>2</v>
      </c>
      <c r="P4800" s="6">
        <v>2.5659999999999998</v>
      </c>
      <c r="Q4800" s="6">
        <v>6.1470000000000002</v>
      </c>
      <c r="R4800" s="6">
        <v>6.0339999999999998</v>
      </c>
      <c r="S4800" s="6">
        <v>0</v>
      </c>
      <c r="T4800" s="6">
        <f>R4800-S4800</f>
        <v>6.0339999999999998</v>
      </c>
      <c r="U4800" s="6">
        <v>6.0339999999999998</v>
      </c>
      <c r="V4800" s="6">
        <f>U4800-S4800</f>
        <v>6.0339999999999998</v>
      </c>
      <c r="W4800" s="6">
        <f>100 - (1 - (((U4800-T4800)/U4800)+(S4800/T4800)))*100</f>
        <v>0</v>
      </c>
      <c r="X4800" s="13">
        <v>6.3310000000000004</v>
      </c>
      <c r="Y4800" s="13">
        <f>(X4800-U4800)/U4800*100</f>
        <v>4.9221080543586444</v>
      </c>
      <c r="Z4800" s="14">
        <f>IF(W4800&gt;10,"NA",Y4800)</f>
        <v>4.9221080543586444</v>
      </c>
    </row>
    <row r="4801" spans="1:26" ht="19" x14ac:dyDescent="0.25">
      <c r="A4801" s="23">
        <v>4800</v>
      </c>
      <c r="B4801" s="5" t="s">
        <v>25</v>
      </c>
      <c r="C4801" s="3" t="s">
        <v>52</v>
      </c>
      <c r="D4801" s="3" t="s">
        <v>52</v>
      </c>
      <c r="E4801" s="3" t="s">
        <v>47</v>
      </c>
      <c r="F4801" s="3" t="s">
        <v>21</v>
      </c>
      <c r="G4801" s="3">
        <v>61</v>
      </c>
      <c r="H4801" s="3" t="s">
        <v>17</v>
      </c>
      <c r="I4801" s="3" t="s">
        <v>36</v>
      </c>
      <c r="J4801" s="3">
        <v>681</v>
      </c>
      <c r="K4801" s="3">
        <v>42</v>
      </c>
      <c r="L4801" s="3">
        <v>0</v>
      </c>
      <c r="M4801" s="4">
        <f>PI()*(K4801/2)^2/1000+PI()*(L4801/2)^2/1000</f>
        <v>1.3854423602330987</v>
      </c>
      <c r="N4801" s="33">
        <v>0</v>
      </c>
      <c r="O4801" s="3">
        <v>3</v>
      </c>
      <c r="P4801" s="6">
        <v>3.2919999999999998</v>
      </c>
      <c r="Q4801" s="6">
        <v>7.4</v>
      </c>
      <c r="R4801" s="6">
        <v>7.4</v>
      </c>
      <c r="S4801" s="6">
        <v>0</v>
      </c>
      <c r="T4801" s="6">
        <f>R4801-S4801</f>
        <v>7.4</v>
      </c>
      <c r="U4801" s="6">
        <v>7.4</v>
      </c>
      <c r="V4801" s="6">
        <f>U4801-S4801</f>
        <v>7.4</v>
      </c>
      <c r="W4801" s="6">
        <f>100 - (1 - (((U4801-T4801)/U4801)+(S4801/T4801)))*100</f>
        <v>0</v>
      </c>
      <c r="X4801" s="13">
        <v>7.8659999999999997</v>
      </c>
      <c r="Y4801" s="13">
        <f>(X4801-U4801)/U4801*100</f>
        <v>6.2972972972972867</v>
      </c>
      <c r="Z4801" s="14">
        <f>IF(W4801&gt;10,"NA",Y4801)</f>
        <v>6.2972972972972867</v>
      </c>
    </row>
    <row r="4802" spans="1:26" ht="19" x14ac:dyDescent="0.25">
      <c r="A4802" s="23">
        <v>4801</v>
      </c>
      <c r="B4802" s="5" t="s">
        <v>25</v>
      </c>
      <c r="C4802" s="3" t="s">
        <v>52</v>
      </c>
      <c r="D4802" s="3" t="s">
        <v>52</v>
      </c>
      <c r="E4802" s="3" t="s">
        <v>47</v>
      </c>
      <c r="F4802" s="3" t="s">
        <v>21</v>
      </c>
      <c r="G4802" s="3">
        <v>61</v>
      </c>
      <c r="H4802" s="3" t="s">
        <v>17</v>
      </c>
      <c r="I4802" s="3" t="s">
        <v>36</v>
      </c>
      <c r="J4802" s="3">
        <v>681</v>
      </c>
      <c r="K4802" s="3">
        <v>42</v>
      </c>
      <c r="L4802" s="3">
        <v>0</v>
      </c>
      <c r="M4802" s="4">
        <f>PI()*(K4802/2)^2/1000+PI()*(L4802/2)^2/1000</f>
        <v>1.3854423602330987</v>
      </c>
      <c r="N4802" s="33">
        <v>1</v>
      </c>
      <c r="O4802" s="3">
        <v>4</v>
      </c>
      <c r="P4802" s="6">
        <v>1.871</v>
      </c>
      <c r="Q4802" s="6">
        <v>1.468</v>
      </c>
      <c r="R4802" s="6">
        <v>1.4139999999999999</v>
      </c>
      <c r="S4802" s="6">
        <v>0</v>
      </c>
      <c r="T4802" s="6">
        <f>R4802-S4802</f>
        <v>1.4139999999999999</v>
      </c>
      <c r="U4802" s="6">
        <v>2.1779999999999999</v>
      </c>
      <c r="V4802" s="6">
        <f>U4802-S4802</f>
        <v>2.1779999999999999</v>
      </c>
      <c r="W4802" s="6">
        <f>100 - (1 - (((U4802-T4802)/U4802)+(S4802/T4802)))*100</f>
        <v>35.078053259871439</v>
      </c>
      <c r="X4802" s="13">
        <v>2.278</v>
      </c>
      <c r="Y4802" s="13">
        <f>(X4802-U4802)/U4802*100</f>
        <v>4.591368227731869</v>
      </c>
      <c r="Z4802" s="14" t="str">
        <f>IF(W4802&gt;10,"NA",Y4802)</f>
        <v>NA</v>
      </c>
    </row>
    <row r="4803" spans="1:26" ht="19" x14ac:dyDescent="0.25">
      <c r="A4803" s="23">
        <v>4802</v>
      </c>
      <c r="B4803" s="5" t="s">
        <v>25</v>
      </c>
      <c r="C4803" s="3" t="s">
        <v>52</v>
      </c>
      <c r="D4803" s="3" t="s">
        <v>52</v>
      </c>
      <c r="E4803" s="3" t="s">
        <v>47</v>
      </c>
      <c r="F4803" s="3" t="s">
        <v>21</v>
      </c>
      <c r="G4803" s="3">
        <v>61</v>
      </c>
      <c r="H4803" s="3" t="s">
        <v>17</v>
      </c>
      <c r="I4803" s="3" t="s">
        <v>36</v>
      </c>
      <c r="J4803" s="3">
        <v>681</v>
      </c>
      <c r="K4803" s="3">
        <v>42</v>
      </c>
      <c r="L4803" s="3">
        <v>0</v>
      </c>
      <c r="M4803" s="4">
        <f>PI()*(K4803/2)^2/1000+PI()*(L4803/2)^2/1000</f>
        <v>1.3854423602330987</v>
      </c>
      <c r="N4803" s="33">
        <v>0</v>
      </c>
      <c r="O4803" s="3">
        <v>5</v>
      </c>
      <c r="P4803" s="6">
        <v>4.0350000000000001</v>
      </c>
      <c r="Q4803" s="6">
        <v>11.685</v>
      </c>
      <c r="R4803" s="6">
        <v>11.632</v>
      </c>
      <c r="S4803" s="6">
        <v>0</v>
      </c>
      <c r="T4803" s="6">
        <f>R4803-S4803</f>
        <v>11.632</v>
      </c>
      <c r="U4803" s="6">
        <v>11.831</v>
      </c>
      <c r="V4803" s="6">
        <f>U4803-S4803</f>
        <v>11.831</v>
      </c>
      <c r="W4803" s="6">
        <f>100 - (1 - (((U4803-T4803)/U4803)+(S4803/T4803)))*100</f>
        <v>1.6820218071168966</v>
      </c>
      <c r="X4803" s="13">
        <v>12.484999999999999</v>
      </c>
      <c r="Y4803" s="13">
        <f>(X4803-U4803)/U4803*100</f>
        <v>5.5278505620826639</v>
      </c>
      <c r="Z4803" s="14">
        <f>IF(W4803&gt;10,"NA",Y4803)</f>
        <v>5.5278505620826639</v>
      </c>
    </row>
    <row r="4804" spans="1:26" ht="19" x14ac:dyDescent="0.25">
      <c r="A4804" s="23">
        <v>4803</v>
      </c>
      <c r="B4804" s="5" t="s">
        <v>25</v>
      </c>
      <c r="C4804" s="3" t="s">
        <v>52</v>
      </c>
      <c r="D4804" s="3" t="s">
        <v>52</v>
      </c>
      <c r="E4804" s="3" t="s">
        <v>47</v>
      </c>
      <c r="F4804" s="3" t="s">
        <v>21</v>
      </c>
      <c r="G4804" s="3">
        <v>61</v>
      </c>
      <c r="H4804" s="3" t="s">
        <v>17</v>
      </c>
      <c r="I4804" s="3" t="s">
        <v>36</v>
      </c>
      <c r="J4804" s="3">
        <v>681</v>
      </c>
      <c r="K4804" s="3">
        <v>42</v>
      </c>
      <c r="L4804" s="3">
        <v>0</v>
      </c>
      <c r="M4804" s="4">
        <f>PI()*(K4804/2)^2/1000+PI()*(L4804/2)^2/1000</f>
        <v>1.3854423602330987</v>
      </c>
      <c r="N4804" s="33">
        <v>0</v>
      </c>
      <c r="O4804" s="3">
        <v>6</v>
      </c>
      <c r="P4804" s="6">
        <v>5.2370000000000001</v>
      </c>
      <c r="Q4804" s="6">
        <v>14.228999999999999</v>
      </c>
      <c r="R4804" s="6">
        <v>14.178000000000001</v>
      </c>
      <c r="S4804" s="6">
        <v>0</v>
      </c>
      <c r="T4804" s="6">
        <f>R4804-S4804</f>
        <v>14.178000000000001</v>
      </c>
      <c r="U4804" s="6">
        <v>14.178000000000001</v>
      </c>
      <c r="V4804" s="6">
        <f>U4804-S4804</f>
        <v>14.178000000000001</v>
      </c>
      <c r="W4804" s="6">
        <f>100 - (1 - (((U4804-T4804)/U4804)+(S4804/T4804)))*100</f>
        <v>0</v>
      </c>
      <c r="X4804" s="13">
        <v>14.975</v>
      </c>
      <c r="Y4804" s="13">
        <f>(X4804-U4804)/U4804*100</f>
        <v>5.6213852447453716</v>
      </c>
      <c r="Z4804" s="14">
        <f>IF(W4804&gt;10,"NA",Y4804)</f>
        <v>5.6213852447453716</v>
      </c>
    </row>
    <row r="4805" spans="1:26" ht="19" x14ac:dyDescent="0.25">
      <c r="A4805" s="23">
        <v>4804</v>
      </c>
      <c r="B4805" s="5" t="s">
        <v>25</v>
      </c>
      <c r="C4805" s="3" t="s">
        <v>52</v>
      </c>
      <c r="D4805" s="3" t="s">
        <v>52</v>
      </c>
      <c r="E4805" s="3" t="s">
        <v>47</v>
      </c>
      <c r="F4805" s="3" t="s">
        <v>21</v>
      </c>
      <c r="G4805" s="3">
        <v>61</v>
      </c>
      <c r="H4805" s="3" t="s">
        <v>17</v>
      </c>
      <c r="I4805" s="3" t="s">
        <v>36</v>
      </c>
      <c r="J4805" s="3">
        <v>681</v>
      </c>
      <c r="K4805" s="3">
        <v>42</v>
      </c>
      <c r="L4805" s="3">
        <v>0</v>
      </c>
      <c r="M4805" s="4">
        <f>PI()*(K4805/2)^2/1000+PI()*(L4805/2)^2/1000</f>
        <v>1.3854423602330987</v>
      </c>
      <c r="N4805" s="33">
        <v>0</v>
      </c>
      <c r="O4805" s="3">
        <v>7</v>
      </c>
      <c r="P4805" s="6">
        <v>2.0870000000000002</v>
      </c>
      <c r="Q4805" s="6">
        <v>1.8120000000000001</v>
      </c>
      <c r="R4805" s="6">
        <v>1.704</v>
      </c>
      <c r="S4805" s="6">
        <v>0</v>
      </c>
      <c r="T4805" s="6">
        <f>R4805-S4805</f>
        <v>1.704</v>
      </c>
      <c r="U4805" s="6">
        <v>2.4609999999999999</v>
      </c>
      <c r="V4805" s="6">
        <f>U4805-S4805</f>
        <v>2.4609999999999999</v>
      </c>
      <c r="W4805" s="6">
        <f>100 - (1 - (((U4805-T4805)/U4805)+(S4805/T4805)))*100</f>
        <v>30.759853718000812</v>
      </c>
      <c r="X4805" s="13">
        <v>2.4710000000000001</v>
      </c>
      <c r="Y4805" s="13">
        <f>(X4805-U4805)/U4805*100</f>
        <v>0.40633888663146001</v>
      </c>
      <c r="Z4805" s="14" t="str">
        <f>IF(W4805&gt;10,"NA",Y4805)</f>
        <v>NA</v>
      </c>
    </row>
    <row r="4806" spans="1:26" ht="19" x14ac:dyDescent="0.25">
      <c r="A4806" s="23">
        <v>4805</v>
      </c>
      <c r="B4806" s="5" t="s">
        <v>25</v>
      </c>
      <c r="C4806" s="3" t="s">
        <v>52</v>
      </c>
      <c r="D4806" s="3" t="s">
        <v>52</v>
      </c>
      <c r="E4806" s="3" t="s">
        <v>47</v>
      </c>
      <c r="F4806" s="3" t="s">
        <v>21</v>
      </c>
      <c r="G4806" s="3">
        <v>61</v>
      </c>
      <c r="H4806" s="3" t="s">
        <v>17</v>
      </c>
      <c r="I4806" s="3" t="s">
        <v>36</v>
      </c>
      <c r="J4806" s="3">
        <v>681</v>
      </c>
      <c r="K4806" s="3">
        <v>42</v>
      </c>
      <c r="L4806" s="3">
        <v>0</v>
      </c>
      <c r="M4806" s="4">
        <f>PI()*(K4806/2)^2/1000+PI()*(L4806/2)^2/1000</f>
        <v>1.3854423602330987</v>
      </c>
      <c r="N4806" s="33">
        <v>1</v>
      </c>
      <c r="O4806" s="3">
        <v>8</v>
      </c>
      <c r="P4806" s="6">
        <v>1.4590000000000001</v>
      </c>
      <c r="Q4806" s="6">
        <v>1.427</v>
      </c>
      <c r="R4806" s="6">
        <v>1.2809999999999999</v>
      </c>
      <c r="S4806" s="6">
        <v>0</v>
      </c>
      <c r="T4806" s="6">
        <f>R4806-S4806</f>
        <v>1.2809999999999999</v>
      </c>
      <c r="U4806" s="6">
        <v>1.5309999999999999</v>
      </c>
      <c r="V4806" s="6">
        <f>U4806-S4806</f>
        <v>1.5309999999999999</v>
      </c>
      <c r="W4806" s="6">
        <f>100 - (1 - (((U4806-T4806)/U4806)+(S4806/T4806)))*100</f>
        <v>16.329196603527109</v>
      </c>
      <c r="X4806" s="13">
        <v>1.57</v>
      </c>
      <c r="Y4806" s="13">
        <f>(X4806-U4806)/U4806*100</f>
        <v>2.5473546701502383</v>
      </c>
      <c r="Z4806" s="14" t="str">
        <f>IF(W4806&gt;10,"NA",Y4806)</f>
        <v>NA</v>
      </c>
    </row>
    <row r="4807" spans="1:26" ht="19" x14ac:dyDescent="0.25">
      <c r="A4807" s="23">
        <v>4806</v>
      </c>
      <c r="B4807" s="5" t="s">
        <v>25</v>
      </c>
      <c r="C4807" s="3" t="s">
        <v>52</v>
      </c>
      <c r="D4807" s="3" t="s">
        <v>52</v>
      </c>
      <c r="E4807" s="3" t="s">
        <v>47</v>
      </c>
      <c r="F4807" s="3" t="s">
        <v>21</v>
      </c>
      <c r="G4807" s="3">
        <v>61</v>
      </c>
      <c r="H4807" s="3" t="s">
        <v>17</v>
      </c>
      <c r="I4807" s="3" t="s">
        <v>36</v>
      </c>
      <c r="J4807" s="3">
        <v>681</v>
      </c>
      <c r="K4807" s="3">
        <v>42</v>
      </c>
      <c r="L4807" s="3">
        <v>0</v>
      </c>
      <c r="M4807" s="4">
        <f>PI()*(K4807/2)^2/1000+PI()*(L4807/2)^2/1000</f>
        <v>1.3854423602330987</v>
      </c>
      <c r="N4807" s="33">
        <v>0</v>
      </c>
      <c r="O4807" s="3">
        <v>9</v>
      </c>
      <c r="P4807" s="6">
        <v>4.5549999999999997</v>
      </c>
      <c r="Q4807" s="6">
        <v>12.771000000000001</v>
      </c>
      <c r="R4807" s="6">
        <v>12.723000000000001</v>
      </c>
      <c r="S4807" s="6">
        <v>0</v>
      </c>
      <c r="T4807" s="6">
        <f>R4807-S4807</f>
        <v>12.723000000000001</v>
      </c>
      <c r="U4807" s="6">
        <v>17.302</v>
      </c>
      <c r="V4807" s="6">
        <f>U4807-S4807</f>
        <v>17.302</v>
      </c>
      <c r="W4807" s="6">
        <f>100 - (1 - (((U4807-T4807)/U4807)+(S4807/T4807)))*100</f>
        <v>26.465148537741285</v>
      </c>
      <c r="X4807" s="13">
        <v>17.966999999999999</v>
      </c>
      <c r="Y4807" s="13">
        <f>(X4807-U4807)/U4807*100</f>
        <v>3.8434863021615953</v>
      </c>
      <c r="Z4807" s="14" t="str">
        <f>IF(W4807&gt;10,"NA",Y4807)</f>
        <v>NA</v>
      </c>
    </row>
    <row r="4808" spans="1:26" ht="19" x14ac:dyDescent="0.25">
      <c r="A4808" s="23">
        <v>4807</v>
      </c>
      <c r="B4808" s="5" t="s">
        <v>25</v>
      </c>
      <c r="C4808" s="3" t="s">
        <v>52</v>
      </c>
      <c r="D4808" s="3" t="s">
        <v>52</v>
      </c>
      <c r="E4808" s="3" t="s">
        <v>47</v>
      </c>
      <c r="F4808" s="3" t="s">
        <v>21</v>
      </c>
      <c r="G4808" s="3">
        <v>61</v>
      </c>
      <c r="H4808" s="3" t="s">
        <v>17</v>
      </c>
      <c r="I4808" s="3" t="s">
        <v>36</v>
      </c>
      <c r="J4808" s="3">
        <v>681</v>
      </c>
      <c r="K4808" s="3">
        <v>42</v>
      </c>
      <c r="L4808" s="3">
        <v>0</v>
      </c>
      <c r="M4808" s="4">
        <f>PI()*(K4808/2)^2/1000+PI()*(L4808/2)^2/1000</f>
        <v>1.3854423602330987</v>
      </c>
      <c r="N4808" s="33">
        <v>1</v>
      </c>
      <c r="O4808" s="3">
        <v>10</v>
      </c>
      <c r="P4808" s="6">
        <v>4.7460000000000004</v>
      </c>
      <c r="Q4808" s="6">
        <v>12.388</v>
      </c>
      <c r="R4808" s="6">
        <v>12.29</v>
      </c>
      <c r="S4808" s="6">
        <v>0</v>
      </c>
      <c r="T4808" s="6">
        <f>R4808-S4808</f>
        <v>12.29</v>
      </c>
      <c r="U4808" s="6">
        <v>12.601000000000001</v>
      </c>
      <c r="V4808" s="6">
        <f>U4808-S4808</f>
        <v>12.601000000000001</v>
      </c>
      <c r="W4808" s="6">
        <f>100 - (1 - (((U4808-T4808)/U4808)+(S4808/T4808)))*100</f>
        <v>2.4680580906277498</v>
      </c>
      <c r="X4808" s="13">
        <v>13.332000000000001</v>
      </c>
      <c r="Y4808" s="13">
        <f>(X4808-U4808)/U4808*100</f>
        <v>5.8011268946908956</v>
      </c>
      <c r="Z4808" s="14">
        <f>IF(W4808&gt;10,"NA",Y4808)</f>
        <v>5.8011268946908956</v>
      </c>
    </row>
    <row r="4809" spans="1:26" ht="19" x14ac:dyDescent="0.25">
      <c r="A4809" s="23">
        <v>4808</v>
      </c>
      <c r="B4809" s="5" t="s">
        <v>25</v>
      </c>
      <c r="C4809" s="3" t="s">
        <v>52</v>
      </c>
      <c r="D4809" s="3" t="s">
        <v>52</v>
      </c>
      <c r="E4809" s="3" t="s">
        <v>47</v>
      </c>
      <c r="F4809" s="3" t="s">
        <v>21</v>
      </c>
      <c r="G4809" s="3">
        <v>61</v>
      </c>
      <c r="H4809" s="3" t="s">
        <v>17</v>
      </c>
      <c r="I4809" s="3" t="s">
        <v>36</v>
      </c>
      <c r="J4809" s="3">
        <v>681</v>
      </c>
      <c r="K4809" s="3">
        <v>42</v>
      </c>
      <c r="L4809" s="3">
        <v>0</v>
      </c>
      <c r="M4809" s="4">
        <f>PI()*(K4809/2)^2/1000+PI()*(L4809/2)^2/1000</f>
        <v>1.3854423602330987</v>
      </c>
      <c r="N4809" s="33">
        <v>1</v>
      </c>
      <c r="O4809" s="3">
        <v>11</v>
      </c>
      <c r="P4809" s="6">
        <v>3.3959999999999999</v>
      </c>
      <c r="Q4809" s="6">
        <v>6.09</v>
      </c>
      <c r="R4809" s="6">
        <v>6.09</v>
      </c>
      <c r="S4809" s="6">
        <v>0</v>
      </c>
      <c r="T4809" s="6">
        <f>R4809-S4809</f>
        <v>6.09</v>
      </c>
      <c r="U4809" s="6">
        <v>6.9740000000000002</v>
      </c>
      <c r="V4809" s="6">
        <f>U4809-S4809</f>
        <v>6.9740000000000002</v>
      </c>
      <c r="W4809" s="6">
        <f>100 - (1 - (((U4809-T4809)/U4809)+(S4809/T4809)))*100</f>
        <v>12.675652423286493</v>
      </c>
      <c r="X4809" s="13">
        <v>7.2249999999999996</v>
      </c>
      <c r="Y4809" s="13">
        <f>(X4809-U4809)/U4809*100</f>
        <v>3.5990823057069035</v>
      </c>
      <c r="Z4809" s="14" t="str">
        <f>IF(W4809&gt;10,"NA",Y4809)</f>
        <v>NA</v>
      </c>
    </row>
    <row r="4810" spans="1:26" ht="19" x14ac:dyDescent="0.25">
      <c r="A4810" s="23">
        <v>4809</v>
      </c>
      <c r="B4810" s="5" t="s">
        <v>25</v>
      </c>
      <c r="C4810" s="3" t="s">
        <v>52</v>
      </c>
      <c r="D4810" s="3" t="s">
        <v>52</v>
      </c>
      <c r="E4810" s="3" t="s">
        <v>47</v>
      </c>
      <c r="F4810" s="3" t="s">
        <v>21</v>
      </c>
      <c r="G4810" s="3">
        <v>62</v>
      </c>
      <c r="H4810" s="3" t="s">
        <v>9</v>
      </c>
      <c r="I4810" s="3" t="s">
        <v>31</v>
      </c>
      <c r="J4810" s="3">
        <v>666</v>
      </c>
      <c r="K4810" s="3">
        <v>45</v>
      </c>
      <c r="L4810" s="3">
        <v>0</v>
      </c>
      <c r="M4810" s="4">
        <f>PI()*(K4810/2)^2/1000+PI()*(L4810/2)^2/1000</f>
        <v>1.5904312808798327</v>
      </c>
      <c r="N4810" s="33">
        <v>0</v>
      </c>
      <c r="O4810" s="3">
        <v>1</v>
      </c>
      <c r="P4810" s="6">
        <v>2.3980000000000001</v>
      </c>
      <c r="Q4810" s="6">
        <v>3.68</v>
      </c>
      <c r="R4810" s="6">
        <v>3.625</v>
      </c>
      <c r="S4810" s="6">
        <v>0</v>
      </c>
      <c r="T4810" s="6">
        <f>R4810-S4810</f>
        <v>3.625</v>
      </c>
      <c r="U4810" s="6">
        <v>3.625</v>
      </c>
      <c r="V4810" s="6">
        <f>U4810-S4810</f>
        <v>3.625</v>
      </c>
      <c r="W4810" s="6">
        <f>100 - (1 - (((U4810-T4810)/U4810)+(S4810/T4810)))*100</f>
        <v>0</v>
      </c>
      <c r="X4810" s="13">
        <v>3.92</v>
      </c>
      <c r="Y4810" s="13">
        <f>(X4810-U4810)/U4810*100</f>
        <v>8.1379310344827562</v>
      </c>
      <c r="Z4810" s="14">
        <f>IF(W4810&gt;10,"NA",Y4810)</f>
        <v>8.1379310344827562</v>
      </c>
    </row>
    <row r="4811" spans="1:26" ht="19" x14ac:dyDescent="0.25">
      <c r="A4811" s="23">
        <v>4810</v>
      </c>
      <c r="B4811" s="5" t="s">
        <v>25</v>
      </c>
      <c r="C4811" s="3" t="s">
        <v>52</v>
      </c>
      <c r="D4811" s="3" t="s">
        <v>52</v>
      </c>
      <c r="E4811" s="3" t="s">
        <v>47</v>
      </c>
      <c r="F4811" s="3" t="s">
        <v>21</v>
      </c>
      <c r="G4811" s="3">
        <v>62</v>
      </c>
      <c r="H4811" s="3" t="s">
        <v>9</v>
      </c>
      <c r="I4811" s="3" t="s">
        <v>31</v>
      </c>
      <c r="J4811" s="3">
        <v>666</v>
      </c>
      <c r="K4811" s="3">
        <v>45</v>
      </c>
      <c r="L4811" s="3">
        <v>0</v>
      </c>
      <c r="M4811" s="4">
        <f>PI()*(K4811/2)^2/1000+PI()*(L4811/2)^2/1000</f>
        <v>1.5904312808798327</v>
      </c>
      <c r="N4811" s="33">
        <v>0</v>
      </c>
      <c r="O4811" s="3">
        <v>2</v>
      </c>
      <c r="P4811" s="6">
        <v>1.8169999999999999</v>
      </c>
      <c r="Q4811" s="6">
        <v>1.9530000000000001</v>
      </c>
      <c r="R4811" s="6">
        <v>1.8839999999999999</v>
      </c>
      <c r="S4811" s="6">
        <v>0</v>
      </c>
      <c r="T4811" s="6">
        <f>R4811-S4811</f>
        <v>1.8839999999999999</v>
      </c>
      <c r="U4811" s="6">
        <v>1.8839999999999999</v>
      </c>
      <c r="V4811" s="6">
        <f>U4811-S4811</f>
        <v>1.8839999999999999</v>
      </c>
      <c r="W4811" s="6">
        <f>100 - (1 - (((U4811-T4811)/U4811)+(S4811/T4811)))*100</f>
        <v>0</v>
      </c>
      <c r="X4811" s="13">
        <v>2.052</v>
      </c>
      <c r="Y4811" s="13">
        <f>(X4811-U4811)/U4811*100</f>
        <v>8.9171974522293063</v>
      </c>
      <c r="Z4811" s="14">
        <f>IF(W4811&gt;10,"NA",Y4811)</f>
        <v>8.9171974522293063</v>
      </c>
    </row>
    <row r="4812" spans="1:26" ht="19" x14ac:dyDescent="0.25">
      <c r="A4812" s="23">
        <v>4811</v>
      </c>
      <c r="B4812" s="5" t="s">
        <v>25</v>
      </c>
      <c r="C4812" s="3" t="s">
        <v>52</v>
      </c>
      <c r="D4812" s="3" t="s">
        <v>52</v>
      </c>
      <c r="E4812" s="3" t="s">
        <v>47</v>
      </c>
      <c r="F4812" s="3" t="s">
        <v>21</v>
      </c>
      <c r="G4812" s="3">
        <v>62</v>
      </c>
      <c r="H4812" s="3" t="s">
        <v>9</v>
      </c>
      <c r="I4812" s="3" t="s">
        <v>31</v>
      </c>
      <c r="J4812" s="3">
        <v>666</v>
      </c>
      <c r="K4812" s="3">
        <v>45</v>
      </c>
      <c r="L4812" s="3">
        <v>0</v>
      </c>
      <c r="M4812" s="4">
        <f>PI()*(K4812/2)^2/1000+PI()*(L4812/2)^2/1000</f>
        <v>1.5904312808798327</v>
      </c>
      <c r="N4812" s="33">
        <v>1</v>
      </c>
      <c r="O4812" s="3">
        <v>3</v>
      </c>
      <c r="P4812" s="6">
        <v>1.1120000000000001</v>
      </c>
      <c r="Q4812" s="6">
        <v>1.0820000000000001</v>
      </c>
      <c r="R4812" s="6">
        <v>1.0329999999999999</v>
      </c>
      <c r="S4812" s="6">
        <v>0</v>
      </c>
      <c r="T4812" s="6">
        <f>R4812-S4812</f>
        <v>1.0329999999999999</v>
      </c>
      <c r="U4812" s="6">
        <v>1.2350000000000001</v>
      </c>
      <c r="V4812" s="6">
        <f>U4812-S4812</f>
        <v>1.2350000000000001</v>
      </c>
      <c r="W4812" s="6">
        <f>100 - (1 - (((U4812-T4812)/U4812)+(S4812/T4812)))*100</f>
        <v>16.356275303643741</v>
      </c>
      <c r="X4812" s="13">
        <v>1.3220000000000001</v>
      </c>
      <c r="Y4812" s="13">
        <f>(X4812-U4812)/U4812*100</f>
        <v>7.0445344129554623</v>
      </c>
      <c r="Z4812" s="14" t="str">
        <f>IF(W4812&gt;10,"NA",Y4812)</f>
        <v>NA</v>
      </c>
    </row>
    <row r="4813" spans="1:26" ht="19" x14ac:dyDescent="0.25">
      <c r="A4813" s="23">
        <v>4812</v>
      </c>
      <c r="B4813" s="5" t="s">
        <v>25</v>
      </c>
      <c r="C4813" s="3" t="s">
        <v>52</v>
      </c>
      <c r="D4813" s="3" t="s">
        <v>52</v>
      </c>
      <c r="E4813" s="3" t="s">
        <v>47</v>
      </c>
      <c r="F4813" s="3" t="s">
        <v>21</v>
      </c>
      <c r="G4813" s="3">
        <v>62</v>
      </c>
      <c r="H4813" s="3" t="s">
        <v>9</v>
      </c>
      <c r="I4813" s="3" t="s">
        <v>31</v>
      </c>
      <c r="J4813" s="3">
        <v>666</v>
      </c>
      <c r="K4813" s="3">
        <v>45</v>
      </c>
      <c r="L4813" s="3">
        <v>0</v>
      </c>
      <c r="M4813" s="4">
        <f>PI()*(K4813/2)^2/1000+PI()*(L4813/2)^2/1000</f>
        <v>1.5904312808798327</v>
      </c>
      <c r="N4813" s="33">
        <v>0</v>
      </c>
      <c r="O4813" s="3">
        <v>4</v>
      </c>
      <c r="P4813" s="6">
        <v>3.766</v>
      </c>
      <c r="Q4813" s="6">
        <v>8.5839999999999996</v>
      </c>
      <c r="R4813" s="6">
        <v>8.5839999999999996</v>
      </c>
      <c r="S4813" s="6">
        <v>0</v>
      </c>
      <c r="T4813" s="6">
        <f>R4813-S4813</f>
        <v>8.5839999999999996</v>
      </c>
      <c r="U4813" s="6">
        <v>8.5839999999999996</v>
      </c>
      <c r="V4813" s="6">
        <f>U4813-S4813</f>
        <v>8.5839999999999996</v>
      </c>
      <c r="W4813" s="6">
        <f>100 - (1 - (((U4813-T4813)/U4813)+(S4813/T4813)))*100</f>
        <v>0</v>
      </c>
      <c r="X4813" s="13">
        <v>9.0530000000000008</v>
      </c>
      <c r="Y4813" s="13">
        <f>(X4813-U4813)/U4813*100</f>
        <v>5.4636533084809091</v>
      </c>
      <c r="Z4813" s="14">
        <f>IF(W4813&gt;10,"NA",Y4813)</f>
        <v>5.4636533084809091</v>
      </c>
    </row>
    <row r="4814" spans="1:26" ht="19" x14ac:dyDescent="0.25">
      <c r="A4814" s="23">
        <v>4813</v>
      </c>
      <c r="B4814" s="5" t="s">
        <v>25</v>
      </c>
      <c r="C4814" s="3" t="s">
        <v>52</v>
      </c>
      <c r="D4814" s="3" t="s">
        <v>52</v>
      </c>
      <c r="E4814" s="3" t="s">
        <v>47</v>
      </c>
      <c r="F4814" s="3" t="s">
        <v>21</v>
      </c>
      <c r="G4814" s="3">
        <v>62</v>
      </c>
      <c r="H4814" s="3" t="s">
        <v>9</v>
      </c>
      <c r="I4814" s="3" t="s">
        <v>31</v>
      </c>
      <c r="J4814" s="3">
        <v>666</v>
      </c>
      <c r="K4814" s="3">
        <v>45</v>
      </c>
      <c r="L4814" s="3">
        <v>0</v>
      </c>
      <c r="M4814" s="4">
        <f>PI()*(K4814/2)^2/1000+PI()*(L4814/2)^2/1000</f>
        <v>1.5904312808798327</v>
      </c>
      <c r="N4814" s="33">
        <v>1</v>
      </c>
      <c r="O4814" s="3">
        <v>5</v>
      </c>
      <c r="P4814" s="6">
        <v>2.9660000000000002</v>
      </c>
      <c r="Q4814" s="6">
        <v>5.9980000000000002</v>
      </c>
      <c r="R4814" s="6">
        <v>5.9980000000000002</v>
      </c>
      <c r="S4814" s="6">
        <v>0</v>
      </c>
      <c r="T4814" s="6">
        <f>R4814-S4814</f>
        <v>5.9980000000000002</v>
      </c>
      <c r="U4814" s="6">
        <v>5.9980000000000002</v>
      </c>
      <c r="V4814" s="6">
        <f>U4814-S4814</f>
        <v>5.9980000000000002</v>
      </c>
      <c r="W4814" s="6">
        <f>100 - (1 - (((U4814-T4814)/U4814)+(S4814/T4814)))*100</f>
        <v>0</v>
      </c>
      <c r="X4814" s="13">
        <v>6.54</v>
      </c>
      <c r="Y4814" s="13">
        <f>(X4814-U4814)/U4814*100</f>
        <v>9.0363454484828249</v>
      </c>
      <c r="Z4814" s="14">
        <f>IF(W4814&gt;10,"NA",Y4814)</f>
        <v>9.0363454484828249</v>
      </c>
    </row>
    <row r="4815" spans="1:26" ht="19" x14ac:dyDescent="0.25">
      <c r="A4815" s="23">
        <v>4814</v>
      </c>
      <c r="B4815" s="5" t="s">
        <v>25</v>
      </c>
      <c r="C4815" s="3" t="s">
        <v>52</v>
      </c>
      <c r="D4815" s="3" t="s">
        <v>52</v>
      </c>
      <c r="E4815" s="3" t="s">
        <v>47</v>
      </c>
      <c r="F4815" s="3" t="s">
        <v>21</v>
      </c>
      <c r="G4815" s="3">
        <v>62</v>
      </c>
      <c r="H4815" s="3" t="s">
        <v>9</v>
      </c>
      <c r="I4815" s="3" t="s">
        <v>31</v>
      </c>
      <c r="J4815" s="3">
        <v>666</v>
      </c>
      <c r="K4815" s="3">
        <v>45</v>
      </c>
      <c r="L4815" s="3">
        <v>0</v>
      </c>
      <c r="M4815" s="4">
        <f>PI()*(K4815/2)^2/1000+PI()*(L4815/2)^2/1000</f>
        <v>1.5904312808798327</v>
      </c>
      <c r="N4815" s="33">
        <v>0</v>
      </c>
      <c r="O4815" s="3">
        <v>6</v>
      </c>
      <c r="P4815" s="6">
        <v>2.911</v>
      </c>
      <c r="Q4815" s="6">
        <v>5.1909999999999998</v>
      </c>
      <c r="R4815" s="6">
        <v>5.09</v>
      </c>
      <c r="S4815" s="6">
        <v>0</v>
      </c>
      <c r="T4815" s="6">
        <f>R4815-S4815</f>
        <v>5.09</v>
      </c>
      <c r="U4815" s="6">
        <v>5.09</v>
      </c>
      <c r="V4815" s="6">
        <f>U4815-S4815</f>
        <v>5.09</v>
      </c>
      <c r="W4815" s="6">
        <f>100 - (1 - (((U4815-T4815)/U4815)+(S4815/T4815)))*100</f>
        <v>0</v>
      </c>
      <c r="X4815" s="13">
        <v>5.3529999999999998</v>
      </c>
      <c r="Y4815" s="13">
        <f>(X4815-U4815)/U4815*100</f>
        <v>5.1669941060903719</v>
      </c>
      <c r="Z4815" s="14">
        <f>IF(W4815&gt;10,"NA",Y4815)</f>
        <v>5.1669941060903719</v>
      </c>
    </row>
    <row r="4816" spans="1:26" ht="19" x14ac:dyDescent="0.25">
      <c r="A4816" s="23">
        <v>4815</v>
      </c>
      <c r="B4816" s="5" t="s">
        <v>25</v>
      </c>
      <c r="C4816" s="3" t="s">
        <v>52</v>
      </c>
      <c r="D4816" s="3" t="s">
        <v>52</v>
      </c>
      <c r="E4816" s="3" t="s">
        <v>47</v>
      </c>
      <c r="F4816" s="3" t="s">
        <v>21</v>
      </c>
      <c r="G4816" s="3">
        <v>62</v>
      </c>
      <c r="H4816" s="3" t="s">
        <v>9</v>
      </c>
      <c r="I4816" s="3" t="s">
        <v>31</v>
      </c>
      <c r="J4816" s="3">
        <v>666</v>
      </c>
      <c r="K4816" s="3">
        <v>45</v>
      </c>
      <c r="L4816" s="3">
        <v>0</v>
      </c>
      <c r="M4816" s="4">
        <f>PI()*(K4816/2)^2/1000+PI()*(L4816/2)^2/1000</f>
        <v>1.5904312808798327</v>
      </c>
      <c r="N4816" s="33">
        <v>0</v>
      </c>
      <c r="O4816" s="3">
        <v>7</v>
      </c>
      <c r="P4816" s="6">
        <v>2.585</v>
      </c>
      <c r="Q4816" s="6">
        <v>4.7389999999999999</v>
      </c>
      <c r="R4816" s="6">
        <v>4.7389999999999999</v>
      </c>
      <c r="S4816" s="6">
        <v>0</v>
      </c>
      <c r="T4816" s="6">
        <f>R4816-S4816</f>
        <v>4.7389999999999999</v>
      </c>
      <c r="U4816" s="6">
        <v>5.0549999999999997</v>
      </c>
      <c r="V4816" s="6">
        <f>U4816-S4816</f>
        <v>5.0549999999999997</v>
      </c>
      <c r="W4816" s="6">
        <f>100 - (1 - (((U4816-T4816)/U4816)+(S4816/T4816)))*100</f>
        <v>6.2512363996043518</v>
      </c>
      <c r="X4816" s="13">
        <v>5.3739999999999997</v>
      </c>
      <c r="Y4816" s="13">
        <f>(X4816-U4816)/U4816*100</f>
        <v>6.3105835806132538</v>
      </c>
      <c r="Z4816" s="14">
        <f>IF(W4816&gt;10,"NA",Y4816)</f>
        <v>6.3105835806132538</v>
      </c>
    </row>
    <row r="4817" spans="1:26" ht="19" x14ac:dyDescent="0.25">
      <c r="A4817" s="23">
        <v>4816</v>
      </c>
      <c r="B4817" s="5" t="s">
        <v>25</v>
      </c>
      <c r="C4817" s="3" t="s">
        <v>52</v>
      </c>
      <c r="D4817" s="3" t="s">
        <v>52</v>
      </c>
      <c r="E4817" s="3" t="s">
        <v>47</v>
      </c>
      <c r="F4817" s="3" t="s">
        <v>21</v>
      </c>
      <c r="G4817" s="3">
        <v>62</v>
      </c>
      <c r="H4817" s="3" t="s">
        <v>9</v>
      </c>
      <c r="I4817" s="3" t="s">
        <v>31</v>
      </c>
      <c r="J4817" s="3">
        <v>666</v>
      </c>
      <c r="K4817" s="3">
        <v>45</v>
      </c>
      <c r="L4817" s="3">
        <v>0</v>
      </c>
      <c r="M4817" s="4">
        <f>PI()*(K4817/2)^2/1000+PI()*(L4817/2)^2/1000</f>
        <v>1.5904312808798327</v>
      </c>
      <c r="N4817" s="33">
        <v>0</v>
      </c>
      <c r="O4817" s="3">
        <v>8</v>
      </c>
      <c r="P4817" s="6">
        <v>3.641</v>
      </c>
      <c r="Q4817" s="6">
        <v>7.6159999999999997</v>
      </c>
      <c r="R4817" s="6">
        <v>7.484</v>
      </c>
      <c r="S4817" s="6">
        <v>0</v>
      </c>
      <c r="T4817" s="6">
        <f>R4817-S4817</f>
        <v>7.484</v>
      </c>
      <c r="U4817" s="6">
        <v>7.64</v>
      </c>
      <c r="V4817" s="6">
        <f>U4817-S4817</f>
        <v>7.64</v>
      </c>
      <c r="W4817" s="6">
        <f>100 - (1 - (((U4817-T4817)/U4817)+(S4817/T4817)))*100</f>
        <v>2.041884816753921</v>
      </c>
      <c r="X4817" s="13">
        <v>7.8250000000000002</v>
      </c>
      <c r="Y4817" s="13">
        <f>(X4817-U4817)/U4817*100</f>
        <v>2.4214659685863942</v>
      </c>
      <c r="Z4817" s="14">
        <f>IF(W4817&gt;10,"NA",Y4817)</f>
        <v>2.4214659685863942</v>
      </c>
    </row>
    <row r="4818" spans="1:26" ht="19" x14ac:dyDescent="0.25">
      <c r="A4818" s="23">
        <v>4817</v>
      </c>
      <c r="B4818" s="5" t="s">
        <v>25</v>
      </c>
      <c r="C4818" s="3" t="s">
        <v>52</v>
      </c>
      <c r="D4818" s="3" t="s">
        <v>52</v>
      </c>
      <c r="E4818" s="3" t="s">
        <v>47</v>
      </c>
      <c r="F4818" s="3" t="s">
        <v>21</v>
      </c>
      <c r="G4818" s="3">
        <v>62</v>
      </c>
      <c r="H4818" s="3" t="s">
        <v>9</v>
      </c>
      <c r="I4818" s="3" t="s">
        <v>31</v>
      </c>
      <c r="J4818" s="3">
        <v>666</v>
      </c>
      <c r="K4818" s="3">
        <v>45</v>
      </c>
      <c r="L4818" s="3">
        <v>0</v>
      </c>
      <c r="M4818" s="4">
        <f>PI()*(K4818/2)^2/1000+PI()*(L4818/2)^2/1000</f>
        <v>1.5904312808798327</v>
      </c>
      <c r="N4818" s="33">
        <v>0</v>
      </c>
      <c r="O4818" s="3">
        <v>9</v>
      </c>
      <c r="P4818" s="6">
        <v>2.9209999999999998</v>
      </c>
      <c r="Q4818" s="6">
        <v>7.0460000000000003</v>
      </c>
      <c r="R4818" s="6">
        <v>7.0460000000000003</v>
      </c>
      <c r="S4818" s="6">
        <v>0</v>
      </c>
      <c r="T4818" s="6">
        <f>R4818-S4818</f>
        <v>7.0460000000000003</v>
      </c>
      <c r="U4818" s="6">
        <v>7.0819999999999999</v>
      </c>
      <c r="V4818" s="6">
        <f>U4818-S4818</f>
        <v>7.0819999999999999</v>
      </c>
      <c r="W4818" s="6">
        <f>100 - (1 - (((U4818-T4818)/U4818)+(S4818/T4818)))*100</f>
        <v>0.50833097994915022</v>
      </c>
      <c r="X4818" s="13">
        <v>7.5220000000000002</v>
      </c>
      <c r="Y4818" s="13">
        <f>(X4818-U4818)/U4818*100</f>
        <v>6.2129341993787124</v>
      </c>
      <c r="Z4818" s="14">
        <f>IF(W4818&gt;10,"NA",Y4818)</f>
        <v>6.2129341993787124</v>
      </c>
    </row>
    <row r="4819" spans="1:26" ht="19" x14ac:dyDescent="0.25">
      <c r="A4819" s="23">
        <v>4818</v>
      </c>
      <c r="B4819" s="5" t="s">
        <v>25</v>
      </c>
      <c r="C4819" s="3" t="s">
        <v>52</v>
      </c>
      <c r="D4819" s="3" t="s">
        <v>52</v>
      </c>
      <c r="E4819" s="3" t="s">
        <v>47</v>
      </c>
      <c r="F4819" s="3" t="s">
        <v>21</v>
      </c>
      <c r="G4819" s="3">
        <v>62</v>
      </c>
      <c r="H4819" s="3" t="s">
        <v>9</v>
      </c>
      <c r="I4819" s="3" t="s">
        <v>31</v>
      </c>
      <c r="J4819" s="3">
        <v>666</v>
      </c>
      <c r="K4819" s="3">
        <v>45</v>
      </c>
      <c r="L4819" s="3">
        <v>0</v>
      </c>
      <c r="M4819" s="4">
        <f>PI()*(K4819/2)^2/1000+PI()*(L4819/2)^2/1000</f>
        <v>1.5904312808798327</v>
      </c>
      <c r="N4819" s="33">
        <v>0</v>
      </c>
      <c r="O4819" s="3">
        <v>10</v>
      </c>
      <c r="P4819" s="6">
        <v>4.125</v>
      </c>
      <c r="Q4819" s="6">
        <v>9.7949999999999999</v>
      </c>
      <c r="R4819" s="6">
        <v>9.6620000000000008</v>
      </c>
      <c r="S4819" s="6">
        <v>0</v>
      </c>
      <c r="T4819" s="6">
        <f>R4819-S4819</f>
        <v>9.6620000000000008</v>
      </c>
      <c r="U4819" s="6">
        <v>9.6620000000000008</v>
      </c>
      <c r="V4819" s="6">
        <f>U4819-S4819</f>
        <v>9.6620000000000008</v>
      </c>
      <c r="W4819" s="6">
        <f>100 - (1 - (((U4819-T4819)/U4819)+(S4819/T4819)))*100</f>
        <v>0</v>
      </c>
      <c r="X4819" s="13">
        <v>10.634</v>
      </c>
      <c r="Y4819" s="13">
        <f>(X4819-U4819)/U4819*100</f>
        <v>10.060028979507344</v>
      </c>
      <c r="Z4819" s="14">
        <f>IF(W4819&gt;10,"NA",Y4819)</f>
        <v>10.060028979507344</v>
      </c>
    </row>
    <row r="4820" spans="1:26" ht="19" x14ac:dyDescent="0.25">
      <c r="A4820" s="23">
        <v>4819</v>
      </c>
      <c r="B4820" s="5" t="s">
        <v>25</v>
      </c>
      <c r="C4820" s="3" t="s">
        <v>52</v>
      </c>
      <c r="D4820" s="3" t="s">
        <v>52</v>
      </c>
      <c r="E4820" s="3" t="s">
        <v>47</v>
      </c>
      <c r="F4820" s="3" t="s">
        <v>21</v>
      </c>
      <c r="G4820" s="3">
        <v>62</v>
      </c>
      <c r="H4820" s="3" t="s">
        <v>9</v>
      </c>
      <c r="I4820" s="3" t="s">
        <v>31</v>
      </c>
      <c r="J4820" s="3">
        <v>666</v>
      </c>
      <c r="K4820" s="3">
        <v>45</v>
      </c>
      <c r="L4820" s="3">
        <v>0</v>
      </c>
      <c r="M4820" s="4">
        <f>PI()*(K4820/2)^2/1000+PI()*(L4820/2)^2/1000</f>
        <v>1.5904312808798327</v>
      </c>
      <c r="N4820" s="33">
        <v>0</v>
      </c>
      <c r="O4820" s="3">
        <v>11</v>
      </c>
      <c r="P4820" s="6">
        <v>4.9420000000000002</v>
      </c>
      <c r="Q4820" s="6">
        <v>12.477</v>
      </c>
      <c r="R4820" s="6">
        <v>12.477</v>
      </c>
      <c r="S4820" s="6">
        <v>0</v>
      </c>
      <c r="T4820" s="6">
        <f>R4820-S4820</f>
        <v>12.477</v>
      </c>
      <c r="U4820" s="6">
        <v>12.477</v>
      </c>
      <c r="V4820" s="6">
        <f>U4820-S4820</f>
        <v>12.477</v>
      </c>
      <c r="W4820" s="6">
        <f>100 - (1 - (((U4820-T4820)/U4820)+(S4820/T4820)))*100</f>
        <v>0</v>
      </c>
      <c r="X4820" s="13">
        <v>13.25</v>
      </c>
      <c r="Y4820" s="13">
        <f>(X4820-U4820)/U4820*100</f>
        <v>6.1953995351446629</v>
      </c>
      <c r="Z4820" s="14">
        <f>IF(W4820&gt;10,"NA",Y4820)</f>
        <v>6.1953995351446629</v>
      </c>
    </row>
    <row r="4821" spans="1:26" ht="19" x14ac:dyDescent="0.25">
      <c r="A4821" s="23">
        <v>4820</v>
      </c>
      <c r="B4821" s="5" t="s">
        <v>25</v>
      </c>
      <c r="C4821" s="3" t="s">
        <v>52</v>
      </c>
      <c r="D4821" s="3" t="s">
        <v>52</v>
      </c>
      <c r="E4821" s="3" t="s">
        <v>47</v>
      </c>
      <c r="F4821" s="3" t="s">
        <v>21</v>
      </c>
      <c r="G4821" s="3">
        <v>62</v>
      </c>
      <c r="H4821" s="3" t="s">
        <v>9</v>
      </c>
      <c r="I4821" s="3" t="s">
        <v>31</v>
      </c>
      <c r="J4821" s="3">
        <v>666</v>
      </c>
      <c r="K4821" s="3">
        <v>45</v>
      </c>
      <c r="L4821" s="3">
        <v>0</v>
      </c>
      <c r="M4821" s="4">
        <f>PI()*(K4821/2)^2/1000+PI()*(L4821/2)^2/1000</f>
        <v>1.5904312808798327</v>
      </c>
      <c r="N4821" s="33">
        <v>0</v>
      </c>
      <c r="O4821" s="3">
        <v>12</v>
      </c>
      <c r="P4821" s="6">
        <v>3.9969999999999999</v>
      </c>
      <c r="Q4821" s="6">
        <v>9.56</v>
      </c>
      <c r="R4821" s="6">
        <v>9.5020000000000007</v>
      </c>
      <c r="S4821" s="6">
        <v>0</v>
      </c>
      <c r="T4821" s="6">
        <f>R4821-S4821</f>
        <v>9.5020000000000007</v>
      </c>
      <c r="U4821" s="6">
        <v>9.5020000000000007</v>
      </c>
      <c r="V4821" s="6">
        <f>U4821-S4821</f>
        <v>9.5020000000000007</v>
      </c>
      <c r="W4821" s="6">
        <f>100 - (1 - (((U4821-T4821)/U4821)+(S4821/T4821)))*100</f>
        <v>0</v>
      </c>
      <c r="X4821" s="13">
        <v>9.9420000000000002</v>
      </c>
      <c r="Y4821" s="13">
        <f>(X4821-U4821)/U4821*100</f>
        <v>4.6306040833508675</v>
      </c>
      <c r="Z4821" s="14">
        <f>IF(W4821&gt;10,"NA",Y4821)</f>
        <v>4.6306040833508675</v>
      </c>
    </row>
    <row r="4822" spans="1:26" ht="19" x14ac:dyDescent="0.25">
      <c r="A4822" s="23">
        <v>4821</v>
      </c>
      <c r="B4822" s="5" t="s">
        <v>25</v>
      </c>
      <c r="C4822" s="3" t="s">
        <v>52</v>
      </c>
      <c r="D4822" s="3" t="s">
        <v>52</v>
      </c>
      <c r="E4822" s="3" t="s">
        <v>47</v>
      </c>
      <c r="F4822" s="3" t="s">
        <v>21</v>
      </c>
      <c r="G4822" s="3">
        <v>62</v>
      </c>
      <c r="H4822" s="3" t="s">
        <v>17</v>
      </c>
      <c r="I4822" s="3" t="s">
        <v>31</v>
      </c>
      <c r="J4822" s="3">
        <v>666</v>
      </c>
      <c r="K4822" s="3">
        <v>45</v>
      </c>
      <c r="L4822" s="3">
        <v>0</v>
      </c>
      <c r="M4822" s="4">
        <f>PI()*(K4822/2)^2/1000+PI()*(L4822/2)^2/1000</f>
        <v>1.5904312808798327</v>
      </c>
      <c r="N4822" s="33">
        <v>0</v>
      </c>
      <c r="O4822" s="3">
        <v>1</v>
      </c>
      <c r="P4822" s="6">
        <v>3.548</v>
      </c>
      <c r="Q4822" s="6">
        <v>6.2709999999999999</v>
      </c>
      <c r="R4822" s="6">
        <v>6.1749999999999998</v>
      </c>
      <c r="S4822" s="6">
        <v>0</v>
      </c>
      <c r="T4822" s="6">
        <f>R4822-S4822</f>
        <v>6.1749999999999998</v>
      </c>
      <c r="U4822" s="6">
        <v>6.4059999999999997</v>
      </c>
      <c r="V4822" s="6">
        <f>U4822-S4822</f>
        <v>6.4059999999999997</v>
      </c>
      <c r="W4822" s="6">
        <f>100 - (1 - (((U4822-T4822)/U4822)+(S4822/T4822)))*100</f>
        <v>3.6059943802684984</v>
      </c>
      <c r="X4822" s="13">
        <v>6.6189999999999998</v>
      </c>
      <c r="Y4822" s="13">
        <f>(X4822-U4822)/U4822*100</f>
        <v>3.3250078051826426</v>
      </c>
      <c r="Z4822" s="14">
        <f>IF(W4822&gt;10,"NA",Y4822)</f>
        <v>3.3250078051826426</v>
      </c>
    </row>
    <row r="4823" spans="1:26" ht="19" x14ac:dyDescent="0.25">
      <c r="A4823" s="23">
        <v>4822</v>
      </c>
      <c r="B4823" s="5" t="s">
        <v>25</v>
      </c>
      <c r="C4823" s="3" t="s">
        <v>52</v>
      </c>
      <c r="D4823" s="3" t="s">
        <v>52</v>
      </c>
      <c r="E4823" s="3" t="s">
        <v>47</v>
      </c>
      <c r="F4823" s="3" t="s">
        <v>21</v>
      </c>
      <c r="G4823" s="3">
        <v>62</v>
      </c>
      <c r="H4823" s="3" t="s">
        <v>17</v>
      </c>
      <c r="I4823" s="3" t="s">
        <v>31</v>
      </c>
      <c r="J4823" s="3">
        <v>666</v>
      </c>
      <c r="K4823" s="3">
        <v>45</v>
      </c>
      <c r="L4823" s="3">
        <v>0</v>
      </c>
      <c r="M4823" s="4">
        <f>PI()*(K4823/2)^2/1000+PI()*(L4823/2)^2/1000</f>
        <v>1.5904312808798327</v>
      </c>
      <c r="N4823" s="33">
        <v>0</v>
      </c>
      <c r="O4823" s="3">
        <v>2</v>
      </c>
      <c r="P4823" s="6">
        <v>2.6030000000000002</v>
      </c>
      <c r="Q4823" s="6">
        <v>3.8</v>
      </c>
      <c r="R4823" s="6">
        <v>3.7280000000000002</v>
      </c>
      <c r="S4823" s="6">
        <v>0</v>
      </c>
      <c r="T4823" s="6">
        <f>R4823-S4823</f>
        <v>3.7280000000000002</v>
      </c>
      <c r="U4823" s="6">
        <v>3.7280000000000002</v>
      </c>
      <c r="V4823" s="6">
        <f>U4823-S4823</f>
        <v>3.7280000000000002</v>
      </c>
      <c r="W4823" s="6">
        <f>100 - (1 - (((U4823-T4823)/U4823)+(S4823/T4823)))*100</f>
        <v>0</v>
      </c>
      <c r="X4823" s="13">
        <v>3.9729999999999999</v>
      </c>
      <c r="Y4823" s="13">
        <f>(X4823-U4823)/U4823*100</f>
        <v>6.5718884120171586</v>
      </c>
      <c r="Z4823" s="14">
        <f>IF(W4823&gt;10,"NA",Y4823)</f>
        <v>6.5718884120171586</v>
      </c>
    </row>
    <row r="4824" spans="1:26" ht="19" x14ac:dyDescent="0.25">
      <c r="A4824" s="23">
        <v>4823</v>
      </c>
      <c r="B4824" s="5" t="s">
        <v>25</v>
      </c>
      <c r="C4824" s="3" t="s">
        <v>52</v>
      </c>
      <c r="D4824" s="3" t="s">
        <v>52</v>
      </c>
      <c r="E4824" s="3" t="s">
        <v>47</v>
      </c>
      <c r="F4824" s="3" t="s">
        <v>21</v>
      </c>
      <c r="G4824" s="3">
        <v>62</v>
      </c>
      <c r="H4824" s="3" t="s">
        <v>17</v>
      </c>
      <c r="I4824" s="3" t="s">
        <v>31</v>
      </c>
      <c r="J4824" s="3">
        <v>666</v>
      </c>
      <c r="K4824" s="3">
        <v>45</v>
      </c>
      <c r="L4824" s="3">
        <v>0</v>
      </c>
      <c r="M4824" s="4">
        <f>PI()*(K4824/2)^2/1000+PI()*(L4824/2)^2/1000</f>
        <v>1.5904312808798327</v>
      </c>
      <c r="N4824" s="33">
        <v>0</v>
      </c>
      <c r="O4824" s="3">
        <v>3</v>
      </c>
      <c r="P4824" s="6">
        <v>2.3119999999999998</v>
      </c>
      <c r="Q4824" s="6">
        <v>4.13</v>
      </c>
      <c r="R4824" s="6">
        <v>4.0609999999999999</v>
      </c>
      <c r="S4824" s="6">
        <v>0</v>
      </c>
      <c r="T4824" s="6">
        <f>R4824-S4824</f>
        <v>4.0609999999999999</v>
      </c>
      <c r="U4824" s="6">
        <v>4.1970000000000001</v>
      </c>
      <c r="V4824" s="6">
        <f>U4824-S4824</f>
        <v>4.1970000000000001</v>
      </c>
      <c r="W4824" s="6">
        <f>100 - (1 - (((U4824-T4824)/U4824)+(S4824/T4824)))*100</f>
        <v>3.2404098165356316</v>
      </c>
      <c r="X4824" s="13">
        <v>4.43</v>
      </c>
      <c r="Y4824" s="13">
        <f>(X4824-U4824)/U4824*100</f>
        <v>5.5515844650941064</v>
      </c>
      <c r="Z4824" s="14">
        <f>IF(W4824&gt;10,"NA",Y4824)</f>
        <v>5.5515844650941064</v>
      </c>
    </row>
    <row r="4825" spans="1:26" ht="19" x14ac:dyDescent="0.25">
      <c r="A4825" s="23">
        <v>4824</v>
      </c>
      <c r="B4825" s="5" t="s">
        <v>25</v>
      </c>
      <c r="C4825" s="3" t="s">
        <v>52</v>
      </c>
      <c r="D4825" s="3" t="s">
        <v>52</v>
      </c>
      <c r="E4825" s="3" t="s">
        <v>47</v>
      </c>
      <c r="F4825" s="3" t="s">
        <v>21</v>
      </c>
      <c r="G4825" s="3">
        <v>62</v>
      </c>
      <c r="H4825" s="3" t="s">
        <v>17</v>
      </c>
      <c r="I4825" s="3" t="s">
        <v>31</v>
      </c>
      <c r="J4825" s="3">
        <v>666</v>
      </c>
      <c r="K4825" s="3">
        <v>45</v>
      </c>
      <c r="L4825" s="3">
        <v>0</v>
      </c>
      <c r="M4825" s="4">
        <f>PI()*(K4825/2)^2/1000+PI()*(L4825/2)^2/1000</f>
        <v>1.5904312808798327</v>
      </c>
      <c r="N4825" s="33">
        <v>0</v>
      </c>
      <c r="O4825" s="3">
        <v>4</v>
      </c>
      <c r="P4825" s="6">
        <v>2.0390000000000001</v>
      </c>
      <c r="Q4825" s="6">
        <v>2.1080000000000001</v>
      </c>
      <c r="R4825" s="6">
        <v>2.1080000000000001</v>
      </c>
      <c r="S4825" s="6">
        <v>0</v>
      </c>
      <c r="T4825" s="6">
        <f>R4825-S4825</f>
        <v>2.1080000000000001</v>
      </c>
      <c r="U4825" s="6">
        <v>2.359</v>
      </c>
      <c r="V4825" s="6">
        <f>U4825-S4825</f>
        <v>2.359</v>
      </c>
      <c r="W4825" s="6">
        <f>100 - (1 - (((U4825-T4825)/U4825)+(S4825/T4825)))*100</f>
        <v>10.640101738024583</v>
      </c>
      <c r="X4825" s="13">
        <v>2.4129999999999998</v>
      </c>
      <c r="Y4825" s="13">
        <f>(X4825-U4825)/U4825*100</f>
        <v>2.2891055532005011</v>
      </c>
      <c r="Z4825" s="14" t="str">
        <f>IF(W4825&gt;10,"NA",Y4825)</f>
        <v>NA</v>
      </c>
    </row>
    <row r="4826" spans="1:26" ht="19" x14ac:dyDescent="0.25">
      <c r="A4826" s="23">
        <v>4825</v>
      </c>
      <c r="B4826" s="5" t="s">
        <v>25</v>
      </c>
      <c r="C4826" s="3" t="s">
        <v>52</v>
      </c>
      <c r="D4826" s="3" t="s">
        <v>52</v>
      </c>
      <c r="E4826" s="3" t="s">
        <v>47</v>
      </c>
      <c r="F4826" s="3" t="s">
        <v>21</v>
      </c>
      <c r="G4826" s="3">
        <v>62</v>
      </c>
      <c r="H4826" s="3" t="s">
        <v>17</v>
      </c>
      <c r="I4826" s="3" t="s">
        <v>31</v>
      </c>
      <c r="J4826" s="3">
        <v>666</v>
      </c>
      <c r="K4826" s="3">
        <v>45</v>
      </c>
      <c r="L4826" s="3">
        <v>0</v>
      </c>
      <c r="M4826" s="4">
        <f>PI()*(K4826/2)^2/1000+PI()*(L4826/2)^2/1000</f>
        <v>1.5904312808798327</v>
      </c>
      <c r="N4826" s="33">
        <v>0</v>
      </c>
      <c r="O4826" s="3">
        <v>5</v>
      </c>
      <c r="P4826" s="6">
        <v>3.4470000000000001</v>
      </c>
      <c r="Q4826" s="6">
        <v>6.6449999999999996</v>
      </c>
      <c r="R4826" s="6">
        <v>6.6449999999999996</v>
      </c>
      <c r="S4826" s="6">
        <v>0</v>
      </c>
      <c r="T4826" s="6">
        <f>R4826-S4826</f>
        <v>6.6449999999999996</v>
      </c>
      <c r="U4826" s="6">
        <v>6.7960000000000003</v>
      </c>
      <c r="V4826" s="6">
        <f>U4826-S4826</f>
        <v>6.7960000000000003</v>
      </c>
      <c r="W4826" s="6">
        <f>100 - (1 - (((U4826-T4826)/U4826)+(S4826/T4826)))*100</f>
        <v>2.2218952324897145</v>
      </c>
      <c r="X4826" s="13">
        <v>7.1859999999999999</v>
      </c>
      <c r="Y4826" s="13">
        <f>(X4826-U4826)/U4826*100</f>
        <v>5.7386698057680938</v>
      </c>
      <c r="Z4826" s="14">
        <f>IF(W4826&gt;10,"NA",Y4826)</f>
        <v>5.7386698057680938</v>
      </c>
    </row>
    <row r="4827" spans="1:26" ht="19" x14ac:dyDescent="0.25">
      <c r="A4827" s="23">
        <v>4826</v>
      </c>
      <c r="B4827" s="5" t="s">
        <v>25</v>
      </c>
      <c r="C4827" s="3" t="s">
        <v>52</v>
      </c>
      <c r="D4827" s="3" t="s">
        <v>52</v>
      </c>
      <c r="E4827" s="3" t="s">
        <v>47</v>
      </c>
      <c r="F4827" s="3" t="s">
        <v>21</v>
      </c>
      <c r="G4827" s="3">
        <v>62</v>
      </c>
      <c r="H4827" s="3" t="s">
        <v>17</v>
      </c>
      <c r="I4827" s="3" t="s">
        <v>31</v>
      </c>
      <c r="J4827" s="3">
        <v>666</v>
      </c>
      <c r="K4827" s="3">
        <v>45</v>
      </c>
      <c r="L4827" s="3">
        <v>0</v>
      </c>
      <c r="M4827" s="4">
        <f>PI()*(K4827/2)^2/1000+PI()*(L4827/2)^2/1000</f>
        <v>1.5904312808798327</v>
      </c>
      <c r="N4827" s="33">
        <v>0</v>
      </c>
      <c r="O4827" s="3">
        <v>6</v>
      </c>
      <c r="P4827" s="6">
        <v>3.05</v>
      </c>
      <c r="Q4827" s="6">
        <v>5.1760000000000002</v>
      </c>
      <c r="R4827" s="6">
        <v>5.1749999999999998</v>
      </c>
      <c r="S4827" s="6">
        <v>0</v>
      </c>
      <c r="T4827" s="6">
        <f>R4827-S4827</f>
        <v>5.1749999999999998</v>
      </c>
      <c r="U4827" s="6">
        <v>5.2149999999999999</v>
      </c>
      <c r="V4827" s="6">
        <f>U4827-S4827</f>
        <v>5.2149999999999999</v>
      </c>
      <c r="W4827" s="6">
        <f>100 - (1 - (((U4827-T4827)/U4827)+(S4827/T4827)))*100</f>
        <v>0.76701821668264358</v>
      </c>
      <c r="X4827" s="13">
        <v>5.641</v>
      </c>
      <c r="Y4827" s="13">
        <f>(X4827-U4827)/U4827*100</f>
        <v>8.1687440076701847</v>
      </c>
      <c r="Z4827" s="14">
        <f>IF(W4827&gt;10,"NA",Y4827)</f>
        <v>8.1687440076701847</v>
      </c>
    </row>
    <row r="4828" spans="1:26" ht="19" x14ac:dyDescent="0.25">
      <c r="A4828" s="23">
        <v>4827</v>
      </c>
      <c r="B4828" s="5" t="s">
        <v>25</v>
      </c>
      <c r="C4828" s="3" t="s">
        <v>52</v>
      </c>
      <c r="D4828" s="3" t="s">
        <v>52</v>
      </c>
      <c r="E4828" s="3" t="s">
        <v>47</v>
      </c>
      <c r="F4828" s="3" t="s">
        <v>21</v>
      </c>
      <c r="G4828" s="3">
        <v>62</v>
      </c>
      <c r="H4828" s="3" t="s">
        <v>17</v>
      </c>
      <c r="I4828" s="3" t="s">
        <v>31</v>
      </c>
      <c r="J4828" s="3">
        <v>666</v>
      </c>
      <c r="K4828" s="3">
        <v>45</v>
      </c>
      <c r="L4828" s="3">
        <v>0</v>
      </c>
      <c r="M4828" s="4">
        <f>PI()*(K4828/2)^2/1000+PI()*(L4828/2)^2/1000</f>
        <v>1.5904312808798327</v>
      </c>
      <c r="N4828" s="33">
        <v>0</v>
      </c>
      <c r="O4828" s="3">
        <v>7</v>
      </c>
      <c r="P4828" s="6">
        <v>3.5590000000000002</v>
      </c>
      <c r="Q4828" s="6">
        <v>6.9420000000000002</v>
      </c>
      <c r="R4828" s="6">
        <v>6.9429999999999996</v>
      </c>
      <c r="S4828" s="6">
        <v>0</v>
      </c>
      <c r="T4828" s="6">
        <f>R4828-S4828</f>
        <v>6.9429999999999996</v>
      </c>
      <c r="U4828" s="6">
        <v>6.9509999999999996</v>
      </c>
      <c r="V4828" s="6">
        <f>U4828-S4828</f>
        <v>6.9509999999999996</v>
      </c>
      <c r="W4828" s="6">
        <f>100 - (1 - (((U4828-T4828)/U4828)+(S4828/T4828)))*100</f>
        <v>0.11509135376205393</v>
      </c>
      <c r="X4828" s="13">
        <v>7.3760000000000003</v>
      </c>
      <c r="Y4828" s="13">
        <f>(X4828-U4828)/U4828*100</f>
        <v>6.114228168608844</v>
      </c>
      <c r="Z4828" s="14">
        <f>IF(W4828&gt;10,"NA",Y4828)</f>
        <v>6.114228168608844</v>
      </c>
    </row>
    <row r="4829" spans="1:26" ht="19" x14ac:dyDescent="0.25">
      <c r="A4829" s="23">
        <v>4828</v>
      </c>
      <c r="B4829" s="5" t="s">
        <v>25</v>
      </c>
      <c r="C4829" s="3" t="s">
        <v>52</v>
      </c>
      <c r="D4829" s="3" t="s">
        <v>52</v>
      </c>
      <c r="E4829" s="3" t="s">
        <v>47</v>
      </c>
      <c r="F4829" s="3" t="s">
        <v>21</v>
      </c>
      <c r="G4829" s="3">
        <v>62</v>
      </c>
      <c r="H4829" s="3" t="s">
        <v>17</v>
      </c>
      <c r="I4829" s="3" t="s">
        <v>31</v>
      </c>
      <c r="J4829" s="3">
        <v>666</v>
      </c>
      <c r="K4829" s="3">
        <v>45</v>
      </c>
      <c r="L4829" s="3">
        <v>0</v>
      </c>
      <c r="M4829" s="4">
        <f>PI()*(K4829/2)^2/1000+PI()*(L4829/2)^2/1000</f>
        <v>1.5904312808798327</v>
      </c>
      <c r="N4829" s="33">
        <v>0</v>
      </c>
      <c r="O4829" s="3">
        <v>8</v>
      </c>
      <c r="P4829" s="6">
        <v>4.0629999999999997</v>
      </c>
      <c r="Q4829" s="6">
        <v>9.5760000000000005</v>
      </c>
      <c r="R4829" s="6">
        <v>9.4930000000000003</v>
      </c>
      <c r="S4829" s="6">
        <v>0</v>
      </c>
      <c r="T4829" s="6">
        <f>R4829-S4829</f>
        <v>9.4930000000000003</v>
      </c>
      <c r="U4829" s="6">
        <v>9.4930000000000003</v>
      </c>
      <c r="V4829" s="6">
        <f>U4829-S4829</f>
        <v>9.4930000000000003</v>
      </c>
      <c r="W4829" s="6">
        <f>100 - (1 - (((U4829-T4829)/U4829)+(S4829/T4829)))*100</f>
        <v>0</v>
      </c>
      <c r="X4829" s="13">
        <v>10.141</v>
      </c>
      <c r="Y4829" s="13">
        <f>(X4829-U4829)/U4829*100</f>
        <v>6.8260823764879355</v>
      </c>
      <c r="Z4829" s="14">
        <f>IF(W4829&gt;10,"NA",Y4829)</f>
        <v>6.8260823764879355</v>
      </c>
    </row>
    <row r="4830" spans="1:26" ht="19" x14ac:dyDescent="0.25">
      <c r="A4830" s="23">
        <v>4829</v>
      </c>
      <c r="B4830" s="5" t="s">
        <v>25</v>
      </c>
      <c r="C4830" s="3" t="s">
        <v>52</v>
      </c>
      <c r="D4830" s="3" t="s">
        <v>52</v>
      </c>
      <c r="E4830" s="3" t="s">
        <v>47</v>
      </c>
      <c r="F4830" s="3" t="s">
        <v>21</v>
      </c>
      <c r="G4830" s="3">
        <v>62</v>
      </c>
      <c r="H4830" s="3" t="s">
        <v>17</v>
      </c>
      <c r="I4830" s="3" t="s">
        <v>31</v>
      </c>
      <c r="J4830" s="3">
        <v>666</v>
      </c>
      <c r="K4830" s="3">
        <v>45</v>
      </c>
      <c r="L4830" s="3">
        <v>0</v>
      </c>
      <c r="M4830" s="4">
        <f>PI()*(K4830/2)^2/1000+PI()*(L4830/2)^2/1000</f>
        <v>1.5904312808798327</v>
      </c>
      <c r="N4830" s="33">
        <v>0</v>
      </c>
      <c r="O4830" s="3">
        <v>9</v>
      </c>
      <c r="P4830" s="6">
        <v>3.9740000000000002</v>
      </c>
      <c r="Q4830" s="6">
        <v>6.57</v>
      </c>
      <c r="R4830" s="6">
        <v>6.48</v>
      </c>
      <c r="S4830" s="6">
        <v>0</v>
      </c>
      <c r="T4830" s="6">
        <f>R4830-S4830</f>
        <v>6.48</v>
      </c>
      <c r="U4830" s="6">
        <v>7.234</v>
      </c>
      <c r="V4830" s="6">
        <f>U4830-S4830</f>
        <v>7.234</v>
      </c>
      <c r="W4830" s="6">
        <f>100 - (1 - (((U4830-T4830)/U4830)+(S4830/T4830)))*100</f>
        <v>10.423002488249921</v>
      </c>
      <c r="X4830" s="13">
        <v>7.5170000000000003</v>
      </c>
      <c r="Y4830" s="13">
        <f>(X4830-U4830)/U4830*100</f>
        <v>3.9120818357755098</v>
      </c>
      <c r="Z4830" s="14" t="str">
        <f>IF(W4830&gt;10,"NA",Y4830)</f>
        <v>NA</v>
      </c>
    </row>
    <row r="4831" spans="1:26" ht="19" x14ac:dyDescent="0.25">
      <c r="A4831" s="23">
        <v>4830</v>
      </c>
      <c r="B4831" s="5" t="s">
        <v>25</v>
      </c>
      <c r="C4831" s="3" t="s">
        <v>52</v>
      </c>
      <c r="D4831" s="3" t="s">
        <v>52</v>
      </c>
      <c r="E4831" s="3" t="s">
        <v>47</v>
      </c>
      <c r="F4831" s="3" t="s">
        <v>21</v>
      </c>
      <c r="G4831" s="3">
        <v>62</v>
      </c>
      <c r="H4831" s="3" t="s">
        <v>17</v>
      </c>
      <c r="I4831" s="3" t="s">
        <v>31</v>
      </c>
      <c r="J4831" s="3">
        <v>666</v>
      </c>
      <c r="K4831" s="3">
        <v>45</v>
      </c>
      <c r="L4831" s="3">
        <v>0</v>
      </c>
      <c r="M4831" s="4">
        <f>PI()*(K4831/2)^2/1000+PI()*(L4831/2)^2/1000</f>
        <v>1.5904312808798327</v>
      </c>
      <c r="N4831" s="33">
        <v>0</v>
      </c>
      <c r="O4831" s="3">
        <v>10</v>
      </c>
      <c r="P4831" s="6">
        <v>4.0949999999999998</v>
      </c>
      <c r="Q4831" s="6">
        <v>8.5459999999999994</v>
      </c>
      <c r="R4831" s="6">
        <v>8.4450000000000003</v>
      </c>
      <c r="S4831" s="6">
        <v>0</v>
      </c>
      <c r="T4831" s="6">
        <f>R4831-S4831</f>
        <v>8.4450000000000003</v>
      </c>
      <c r="U4831" s="6">
        <v>8.5060000000000002</v>
      </c>
      <c r="V4831" s="6">
        <f>U4831-S4831</f>
        <v>8.5060000000000002</v>
      </c>
      <c r="W4831" s="6">
        <f>100 - (1 - (((U4831-T4831)/U4831)+(S4831/T4831)))*100</f>
        <v>0.7171408417587628</v>
      </c>
      <c r="X4831" s="13">
        <v>9.109</v>
      </c>
      <c r="Y4831" s="13">
        <f>(X4831-U4831)/U4831*100</f>
        <v>7.0891135668939533</v>
      </c>
      <c r="Z4831" s="14">
        <f>IF(W4831&gt;10,"NA",Y4831)</f>
        <v>7.0891135668939533</v>
      </c>
    </row>
    <row r="4832" spans="1:26" ht="19" x14ac:dyDescent="0.25">
      <c r="A4832" s="23">
        <v>4831</v>
      </c>
      <c r="B4832" s="5" t="s">
        <v>25</v>
      </c>
      <c r="C4832" s="3" t="s">
        <v>52</v>
      </c>
      <c r="D4832" s="3" t="s">
        <v>52</v>
      </c>
      <c r="E4832" s="3" t="s">
        <v>47</v>
      </c>
      <c r="F4832" s="3" t="s">
        <v>21</v>
      </c>
      <c r="G4832" s="3">
        <v>62</v>
      </c>
      <c r="H4832" s="3" t="s">
        <v>17</v>
      </c>
      <c r="I4832" s="3" t="s">
        <v>31</v>
      </c>
      <c r="J4832" s="3">
        <v>666</v>
      </c>
      <c r="K4832" s="3">
        <v>45</v>
      </c>
      <c r="L4832" s="3">
        <v>0</v>
      </c>
      <c r="M4832" s="4">
        <f>PI()*(K4832/2)^2/1000+PI()*(L4832/2)^2/1000</f>
        <v>1.5904312808798327</v>
      </c>
      <c r="N4832" s="33">
        <v>0</v>
      </c>
      <c r="O4832" s="3">
        <v>11</v>
      </c>
      <c r="P4832" s="6">
        <v>2.0710000000000002</v>
      </c>
      <c r="Q4832" s="6">
        <v>1.264</v>
      </c>
      <c r="R4832" s="6">
        <v>1.264</v>
      </c>
      <c r="S4832" s="6">
        <v>0</v>
      </c>
      <c r="T4832" s="6">
        <f>R4832-S4832</f>
        <v>1.264</v>
      </c>
      <c r="U4832" s="6">
        <v>1.9390000000000001</v>
      </c>
      <c r="V4832" s="6">
        <f>U4832-S4832</f>
        <v>1.9390000000000001</v>
      </c>
      <c r="W4832" s="6">
        <f>100 - (1 - (((U4832-T4832)/U4832)+(S4832/T4832)))*100</f>
        <v>34.811758638473435</v>
      </c>
      <c r="X4832" s="13">
        <v>2.0019999999999998</v>
      </c>
      <c r="Y4832" s="13">
        <f>(X4832-U4832)/U4832*100</f>
        <v>3.2490974729241735</v>
      </c>
      <c r="Z4832" s="14" t="str">
        <f>IF(W4832&gt;10,"NA",Y4832)</f>
        <v>NA</v>
      </c>
    </row>
    <row r="4833" spans="1:26" ht="19" x14ac:dyDescent="0.25">
      <c r="A4833" s="23">
        <v>4832</v>
      </c>
      <c r="B4833" s="5" t="s">
        <v>25</v>
      </c>
      <c r="C4833" s="3" t="s">
        <v>52</v>
      </c>
      <c r="D4833" s="3" t="s">
        <v>52</v>
      </c>
      <c r="E4833" s="3" t="s">
        <v>47</v>
      </c>
      <c r="F4833" s="3" t="s">
        <v>21</v>
      </c>
      <c r="G4833" s="3">
        <v>63</v>
      </c>
      <c r="H4833" s="3" t="s">
        <v>9</v>
      </c>
      <c r="I4833" s="3" t="s">
        <v>45</v>
      </c>
      <c r="J4833" s="3">
        <v>638</v>
      </c>
      <c r="K4833" s="3" t="s">
        <v>13</v>
      </c>
      <c r="L4833" s="3" t="s">
        <v>13</v>
      </c>
      <c r="M4833" s="4" t="s">
        <v>13</v>
      </c>
      <c r="N4833" s="33">
        <v>0</v>
      </c>
      <c r="O4833" s="3">
        <v>1</v>
      </c>
      <c r="P4833" s="6">
        <v>3.0139999999999998</v>
      </c>
      <c r="Q4833" s="3">
        <v>3.76</v>
      </c>
      <c r="R4833" s="3">
        <v>3.6349999999999998</v>
      </c>
      <c r="S4833" s="6">
        <v>0</v>
      </c>
      <c r="T4833" s="6">
        <f>R4833-S4833</f>
        <v>3.6349999999999998</v>
      </c>
      <c r="U4833" s="3">
        <v>4.8109999999999999</v>
      </c>
      <c r="V4833" s="6">
        <f>U4833-S4833</f>
        <v>4.8109999999999999</v>
      </c>
      <c r="W4833" s="6">
        <f>100 - (1 - (((U4833-T4833)/U4833)+(S4833/T4833)))*100</f>
        <v>24.44398254001247</v>
      </c>
      <c r="X4833" s="23">
        <v>4.9980000000000002</v>
      </c>
      <c r="Y4833" s="13">
        <f>(X4833-U4833)/U4833*100</f>
        <v>3.8869257950530098</v>
      </c>
      <c r="Z4833" s="14" t="str">
        <f>IF(W4833&gt;10,"NA",Y4833)</f>
        <v>NA</v>
      </c>
    </row>
    <row r="4834" spans="1:26" ht="19" x14ac:dyDescent="0.25">
      <c r="A4834" s="23">
        <v>4833</v>
      </c>
      <c r="B4834" s="5" t="s">
        <v>25</v>
      </c>
      <c r="C4834" s="3" t="s">
        <v>52</v>
      </c>
      <c r="D4834" s="3" t="s">
        <v>52</v>
      </c>
      <c r="E4834" s="3" t="s">
        <v>47</v>
      </c>
      <c r="F4834" s="3" t="s">
        <v>21</v>
      </c>
      <c r="G4834" s="3">
        <v>63</v>
      </c>
      <c r="H4834" s="3" t="s">
        <v>9</v>
      </c>
      <c r="I4834" s="3" t="s">
        <v>45</v>
      </c>
      <c r="J4834" s="3">
        <v>638</v>
      </c>
      <c r="K4834" s="3" t="s">
        <v>13</v>
      </c>
      <c r="L4834" s="3" t="s">
        <v>13</v>
      </c>
      <c r="M4834" s="4" t="s">
        <v>13</v>
      </c>
      <c r="N4834" s="33">
        <v>0</v>
      </c>
      <c r="O4834" s="3">
        <v>2</v>
      </c>
      <c r="P4834" s="6">
        <v>4.3109999999999999</v>
      </c>
      <c r="Q4834" s="3">
        <v>10.111000000000001</v>
      </c>
      <c r="R4834" s="3">
        <v>9.9819999999999993</v>
      </c>
      <c r="S4834" s="6">
        <v>0</v>
      </c>
      <c r="T4834" s="6">
        <f>R4834-S4834</f>
        <v>9.9819999999999993</v>
      </c>
      <c r="U4834" s="3">
        <v>9.9819999999999993</v>
      </c>
      <c r="V4834" s="6">
        <f>U4834-S4834</f>
        <v>9.9819999999999993</v>
      </c>
      <c r="W4834" s="6">
        <f>100 - (1 - (((U4834-T4834)/U4834)+(S4834/T4834)))*100</f>
        <v>0</v>
      </c>
      <c r="X4834" s="23">
        <v>10.93</v>
      </c>
      <c r="Y4834" s="13">
        <f>(X4834-U4834)/U4834*100</f>
        <v>9.4970947705870614</v>
      </c>
      <c r="Z4834" s="14">
        <f>IF(W4834&gt;10,"NA",Y4834)</f>
        <v>9.4970947705870614</v>
      </c>
    </row>
    <row r="4835" spans="1:26" ht="19" x14ac:dyDescent="0.25">
      <c r="A4835" s="23">
        <v>4834</v>
      </c>
      <c r="B4835" s="5" t="s">
        <v>25</v>
      </c>
      <c r="C4835" s="3" t="s">
        <v>52</v>
      </c>
      <c r="D4835" s="3" t="s">
        <v>52</v>
      </c>
      <c r="E4835" s="3" t="s">
        <v>47</v>
      </c>
      <c r="F4835" s="3" t="s">
        <v>21</v>
      </c>
      <c r="G4835" s="3">
        <v>63</v>
      </c>
      <c r="H4835" s="3" t="s">
        <v>9</v>
      </c>
      <c r="I4835" s="3" t="s">
        <v>45</v>
      </c>
      <c r="J4835" s="3">
        <v>638</v>
      </c>
      <c r="K4835" s="3" t="s">
        <v>13</v>
      </c>
      <c r="L4835" s="3" t="s">
        <v>13</v>
      </c>
      <c r="M4835" s="4" t="s">
        <v>13</v>
      </c>
      <c r="N4835" s="33">
        <v>0</v>
      </c>
      <c r="O4835" s="3">
        <v>3</v>
      </c>
      <c r="P4835" s="6">
        <v>1.976</v>
      </c>
      <c r="Q4835" s="3">
        <v>4.8730000000000002</v>
      </c>
      <c r="R4835" s="3">
        <v>4.7859999999999996</v>
      </c>
      <c r="S4835" s="6">
        <v>0</v>
      </c>
      <c r="T4835" s="6">
        <f>R4835-S4835</f>
        <v>4.7859999999999996</v>
      </c>
      <c r="U4835" s="3">
        <v>5.0389999999999997</v>
      </c>
      <c r="V4835" s="6">
        <f>U4835-S4835</f>
        <v>5.0389999999999997</v>
      </c>
      <c r="W4835" s="6">
        <f>100 - (1 - (((U4835-T4835)/U4835)+(S4835/T4835)))*100</f>
        <v>5.0208374677515337</v>
      </c>
      <c r="X4835" s="23">
        <v>5.5129999999999999</v>
      </c>
      <c r="Y4835" s="13">
        <f>(X4835-U4835)/U4835*100</f>
        <v>9.4066282992657317</v>
      </c>
      <c r="Z4835" s="14">
        <f>IF(W4835&gt;10,"NA",Y4835)</f>
        <v>9.4066282992657317</v>
      </c>
    </row>
    <row r="4836" spans="1:26" ht="19" x14ac:dyDescent="0.25">
      <c r="A4836" s="23">
        <v>4835</v>
      </c>
      <c r="B4836" s="5" t="s">
        <v>25</v>
      </c>
      <c r="C4836" s="3" t="s">
        <v>52</v>
      </c>
      <c r="D4836" s="3" t="s">
        <v>52</v>
      </c>
      <c r="E4836" s="3" t="s">
        <v>47</v>
      </c>
      <c r="F4836" s="3" t="s">
        <v>21</v>
      </c>
      <c r="G4836" s="3">
        <v>63</v>
      </c>
      <c r="H4836" s="3" t="s">
        <v>9</v>
      </c>
      <c r="I4836" s="3" t="s">
        <v>45</v>
      </c>
      <c r="J4836" s="3">
        <v>638</v>
      </c>
      <c r="K4836" s="3" t="s">
        <v>13</v>
      </c>
      <c r="L4836" s="3" t="s">
        <v>13</v>
      </c>
      <c r="M4836" s="4" t="s">
        <v>13</v>
      </c>
      <c r="N4836" s="33">
        <v>0</v>
      </c>
      <c r="O4836" s="3">
        <v>4</v>
      </c>
      <c r="P4836" s="6">
        <v>3.92</v>
      </c>
      <c r="Q4836" s="3">
        <v>8.452</v>
      </c>
      <c r="R4836" s="3">
        <v>8.4350000000000005</v>
      </c>
      <c r="S4836" s="6">
        <v>0</v>
      </c>
      <c r="T4836" s="6">
        <f>R4836-S4836</f>
        <v>8.4350000000000005</v>
      </c>
      <c r="U4836" s="3">
        <v>8.4350000000000005</v>
      </c>
      <c r="V4836" s="6">
        <f>U4836-S4836</f>
        <v>8.4350000000000005</v>
      </c>
      <c r="W4836" s="6">
        <f>100 - (1 - (((U4836-T4836)/U4836)+(S4836/T4836)))*100</f>
        <v>0</v>
      </c>
      <c r="X4836" s="23">
        <v>9.0340000000000007</v>
      </c>
      <c r="Y4836" s="13">
        <f>(X4836-U4836)/U4836*100</f>
        <v>7.1013633669235352</v>
      </c>
      <c r="Z4836" s="14">
        <f>IF(W4836&gt;10,"NA",Y4836)</f>
        <v>7.1013633669235352</v>
      </c>
    </row>
    <row r="4837" spans="1:26" ht="19" x14ac:dyDescent="0.25">
      <c r="A4837" s="23">
        <v>4836</v>
      </c>
      <c r="B4837" s="5" t="s">
        <v>25</v>
      </c>
      <c r="C4837" s="3" t="s">
        <v>52</v>
      </c>
      <c r="D4837" s="3" t="s">
        <v>52</v>
      </c>
      <c r="E4837" s="3" t="s">
        <v>47</v>
      </c>
      <c r="F4837" s="3" t="s">
        <v>21</v>
      </c>
      <c r="G4837" s="3">
        <v>63</v>
      </c>
      <c r="H4837" s="3" t="s">
        <v>9</v>
      </c>
      <c r="I4837" s="3" t="s">
        <v>45</v>
      </c>
      <c r="J4837" s="3">
        <v>638</v>
      </c>
      <c r="K4837" s="3" t="s">
        <v>13</v>
      </c>
      <c r="L4837" s="3" t="s">
        <v>13</v>
      </c>
      <c r="M4837" s="4" t="s">
        <v>13</v>
      </c>
      <c r="N4837" s="33">
        <v>0</v>
      </c>
      <c r="O4837" s="3">
        <v>5</v>
      </c>
      <c r="P4837" s="6">
        <v>3.1920000000000002</v>
      </c>
      <c r="Q4837" s="3">
        <v>3.0339999999999998</v>
      </c>
      <c r="R4837" s="3">
        <v>2.964</v>
      </c>
      <c r="S4837" s="6">
        <v>0</v>
      </c>
      <c r="T4837" s="6">
        <f>R4837-S4837</f>
        <v>2.964</v>
      </c>
      <c r="U4837" s="3">
        <v>5.1289999999999996</v>
      </c>
      <c r="V4837" s="6">
        <f>U4837-S4837</f>
        <v>5.1289999999999996</v>
      </c>
      <c r="W4837" s="6">
        <f>100 - (1 - (((U4837-T4837)/U4837)+(S4837/T4837)))*100</f>
        <v>42.210957301618244</v>
      </c>
      <c r="X4837" s="23">
        <v>5.17</v>
      </c>
      <c r="Y4837" s="13">
        <f>(X4837-U4837)/U4837*100</f>
        <v>0.79937609670501808</v>
      </c>
      <c r="Z4837" s="14" t="str">
        <f>IF(W4837&gt;10,"NA",Y4837)</f>
        <v>NA</v>
      </c>
    </row>
    <row r="4838" spans="1:26" ht="19" x14ac:dyDescent="0.25">
      <c r="A4838" s="23">
        <v>4837</v>
      </c>
      <c r="B4838" s="5" t="s">
        <v>25</v>
      </c>
      <c r="C4838" s="3" t="s">
        <v>52</v>
      </c>
      <c r="D4838" s="3" t="s">
        <v>52</v>
      </c>
      <c r="E4838" s="3" t="s">
        <v>47</v>
      </c>
      <c r="F4838" s="3" t="s">
        <v>21</v>
      </c>
      <c r="G4838" s="3">
        <v>63</v>
      </c>
      <c r="H4838" s="3" t="s">
        <v>9</v>
      </c>
      <c r="I4838" s="3" t="s">
        <v>45</v>
      </c>
      <c r="J4838" s="3">
        <v>638</v>
      </c>
      <c r="K4838" s="3" t="s">
        <v>13</v>
      </c>
      <c r="L4838" s="3" t="s">
        <v>13</v>
      </c>
      <c r="M4838" s="4" t="s">
        <v>13</v>
      </c>
      <c r="N4838" s="33">
        <v>0</v>
      </c>
      <c r="O4838" s="3">
        <v>6</v>
      </c>
      <c r="P4838" s="6">
        <v>2.028</v>
      </c>
      <c r="Q4838" s="3">
        <v>2.1469999999999998</v>
      </c>
      <c r="R4838" s="3">
        <v>2.028</v>
      </c>
      <c r="S4838" s="6">
        <v>0</v>
      </c>
      <c r="T4838" s="6">
        <f>R4838-S4838</f>
        <v>2.028</v>
      </c>
      <c r="U4838" s="3">
        <v>2.5059999999999998</v>
      </c>
      <c r="V4838" s="6">
        <f>U4838-S4838</f>
        <v>2.5059999999999998</v>
      </c>
      <c r="W4838" s="6">
        <f>100 - (1 - (((U4838-T4838)/U4838)+(S4838/T4838)))*100</f>
        <v>19.074221867517949</v>
      </c>
      <c r="X4838" s="23">
        <v>2.6120000000000001</v>
      </c>
      <c r="Y4838" s="13">
        <f>(X4838-U4838)/U4838*100</f>
        <v>4.2298483639265898</v>
      </c>
      <c r="Z4838" s="14" t="str">
        <f>IF(W4838&gt;10,"NA",Y4838)</f>
        <v>NA</v>
      </c>
    </row>
    <row r="4839" spans="1:26" ht="19" x14ac:dyDescent="0.25">
      <c r="A4839" s="23">
        <v>4838</v>
      </c>
      <c r="B4839" s="5" t="s">
        <v>25</v>
      </c>
      <c r="C4839" s="3" t="s">
        <v>52</v>
      </c>
      <c r="D4839" s="3" t="s">
        <v>52</v>
      </c>
      <c r="E4839" s="3" t="s">
        <v>47</v>
      </c>
      <c r="F4839" s="3" t="s">
        <v>21</v>
      </c>
      <c r="G4839" s="3">
        <v>63</v>
      </c>
      <c r="H4839" s="3" t="s">
        <v>9</v>
      </c>
      <c r="I4839" s="3" t="s">
        <v>45</v>
      </c>
      <c r="J4839" s="3">
        <v>638</v>
      </c>
      <c r="K4839" s="3" t="s">
        <v>13</v>
      </c>
      <c r="L4839" s="3" t="s">
        <v>13</v>
      </c>
      <c r="M4839" s="4" t="s">
        <v>13</v>
      </c>
      <c r="N4839" s="33">
        <v>0</v>
      </c>
      <c r="O4839" s="3">
        <v>7</v>
      </c>
      <c r="P4839" s="6">
        <v>1.8440000000000001</v>
      </c>
      <c r="Q4839" s="3">
        <v>1.986</v>
      </c>
      <c r="R4839" s="3">
        <v>1.9410000000000001</v>
      </c>
      <c r="S4839" s="6">
        <v>0</v>
      </c>
      <c r="T4839" s="6">
        <f>R4839-S4839</f>
        <v>1.9410000000000001</v>
      </c>
      <c r="U4839" s="3">
        <v>2.1360000000000001</v>
      </c>
      <c r="V4839" s="6">
        <f>U4839-S4839</f>
        <v>2.1360000000000001</v>
      </c>
      <c r="W4839" s="6">
        <f>100 - (1 - (((U4839-T4839)/U4839)+(S4839/T4839)))*100</f>
        <v>9.1292134831460743</v>
      </c>
      <c r="X4839" s="23">
        <v>2.2890000000000001</v>
      </c>
      <c r="Y4839" s="13">
        <f>(X4839-U4839)/U4839*100</f>
        <v>7.1629213483146073</v>
      </c>
      <c r="Z4839" s="14">
        <f>IF(W4839&gt;10,"NA",Y4839)</f>
        <v>7.1629213483146073</v>
      </c>
    </row>
    <row r="4840" spans="1:26" ht="19" x14ac:dyDescent="0.25">
      <c r="A4840" s="23">
        <v>4839</v>
      </c>
      <c r="B4840" s="5" t="s">
        <v>25</v>
      </c>
      <c r="C4840" s="3" t="s">
        <v>52</v>
      </c>
      <c r="D4840" s="3" t="s">
        <v>52</v>
      </c>
      <c r="E4840" s="3" t="s">
        <v>47</v>
      </c>
      <c r="F4840" s="3" t="s">
        <v>21</v>
      </c>
      <c r="G4840" s="3">
        <v>63</v>
      </c>
      <c r="H4840" s="3" t="s">
        <v>9</v>
      </c>
      <c r="I4840" s="3" t="s">
        <v>45</v>
      </c>
      <c r="J4840" s="3">
        <v>638</v>
      </c>
      <c r="K4840" s="3" t="s">
        <v>13</v>
      </c>
      <c r="L4840" s="3" t="s">
        <v>13</v>
      </c>
      <c r="M4840" s="4" t="s">
        <v>13</v>
      </c>
      <c r="N4840" s="33">
        <v>0</v>
      </c>
      <c r="O4840" s="3">
        <v>8</v>
      </c>
      <c r="P4840" s="6">
        <v>2.1019999999999999</v>
      </c>
      <c r="Q4840" s="3">
        <v>3.29</v>
      </c>
      <c r="R4840" s="3">
        <v>3.0049999999999999</v>
      </c>
      <c r="S4840" s="6">
        <v>0</v>
      </c>
      <c r="T4840" s="6">
        <f>R4840-S4840</f>
        <v>3.0049999999999999</v>
      </c>
      <c r="U4840" s="3">
        <v>4.1340000000000003</v>
      </c>
      <c r="V4840" s="6">
        <f>U4840-S4840</f>
        <v>4.1340000000000003</v>
      </c>
      <c r="W4840" s="6">
        <f>100 - (1 - (((U4840-T4840)/U4840)+(S4840/T4840)))*100</f>
        <v>27.310111272375437</v>
      </c>
      <c r="X4840" s="23">
        <v>4.3819999999999997</v>
      </c>
      <c r="Y4840" s="13">
        <f>(X4840-U4840)/U4840*100</f>
        <v>5.999032414126737</v>
      </c>
      <c r="Z4840" s="14" t="str">
        <f>IF(W4840&gt;10,"NA",Y4840)</f>
        <v>NA</v>
      </c>
    </row>
    <row r="4841" spans="1:26" ht="19" x14ac:dyDescent="0.25">
      <c r="A4841" s="23">
        <v>4840</v>
      </c>
      <c r="B4841" s="5" t="s">
        <v>25</v>
      </c>
      <c r="C4841" s="3" t="s">
        <v>52</v>
      </c>
      <c r="D4841" s="3" t="s">
        <v>52</v>
      </c>
      <c r="E4841" s="3" t="s">
        <v>47</v>
      </c>
      <c r="F4841" s="3" t="s">
        <v>21</v>
      </c>
      <c r="G4841" s="3">
        <v>63</v>
      </c>
      <c r="H4841" s="3" t="s">
        <v>9</v>
      </c>
      <c r="I4841" s="3" t="s">
        <v>45</v>
      </c>
      <c r="J4841" s="3">
        <v>638</v>
      </c>
      <c r="K4841" s="3" t="s">
        <v>13</v>
      </c>
      <c r="L4841" s="3" t="s">
        <v>13</v>
      </c>
      <c r="M4841" s="4" t="s">
        <v>13</v>
      </c>
      <c r="N4841" s="33">
        <v>0</v>
      </c>
      <c r="O4841" s="3">
        <v>9</v>
      </c>
      <c r="P4841" s="6">
        <v>2.9740000000000002</v>
      </c>
      <c r="Q4841" s="3">
        <v>4.7220000000000004</v>
      </c>
      <c r="R4841" s="3">
        <v>4.6609999999999996</v>
      </c>
      <c r="S4841" s="6">
        <v>0</v>
      </c>
      <c r="T4841" s="6">
        <f>R4841-S4841</f>
        <v>4.6609999999999996</v>
      </c>
      <c r="U4841" s="3">
        <v>4.8520000000000003</v>
      </c>
      <c r="V4841" s="6">
        <f>U4841-S4841</f>
        <v>4.8520000000000003</v>
      </c>
      <c r="W4841" s="6">
        <f>100 - (1 - (((U4841-T4841)/U4841)+(S4841/T4841)))*100</f>
        <v>3.9365210222588729</v>
      </c>
      <c r="X4841" s="23">
        <v>5.27</v>
      </c>
      <c r="Y4841" s="13">
        <f>(X4841-U4841)/U4841*100</f>
        <v>8.6150041220115252</v>
      </c>
      <c r="Z4841" s="14">
        <f>IF(W4841&gt;10,"NA",Y4841)</f>
        <v>8.6150041220115252</v>
      </c>
    </row>
    <row r="4842" spans="1:26" ht="19" x14ac:dyDescent="0.25">
      <c r="A4842" s="23">
        <v>4841</v>
      </c>
      <c r="B4842" s="5" t="s">
        <v>25</v>
      </c>
      <c r="C4842" s="3" t="s">
        <v>52</v>
      </c>
      <c r="D4842" s="3" t="s">
        <v>52</v>
      </c>
      <c r="E4842" s="3" t="s">
        <v>47</v>
      </c>
      <c r="F4842" s="3" t="s">
        <v>21</v>
      </c>
      <c r="G4842" s="3">
        <v>63</v>
      </c>
      <c r="H4842" s="3" t="s">
        <v>9</v>
      </c>
      <c r="I4842" s="3" t="s">
        <v>45</v>
      </c>
      <c r="J4842" s="3">
        <v>638</v>
      </c>
      <c r="K4842" s="3" t="s">
        <v>13</v>
      </c>
      <c r="L4842" s="3" t="s">
        <v>13</v>
      </c>
      <c r="M4842" s="4" t="s">
        <v>13</v>
      </c>
      <c r="N4842" s="33">
        <v>0</v>
      </c>
      <c r="O4842" s="3">
        <v>10</v>
      </c>
      <c r="P4842" s="6">
        <v>2.347</v>
      </c>
      <c r="Q4842" s="3">
        <v>4.4000000000000004</v>
      </c>
      <c r="R4842" s="3">
        <v>4.2910000000000004</v>
      </c>
      <c r="S4842" s="6">
        <v>0</v>
      </c>
      <c r="T4842" s="6">
        <f>R4842-S4842</f>
        <v>4.2910000000000004</v>
      </c>
      <c r="U4842" s="3">
        <v>4.4690000000000003</v>
      </c>
      <c r="V4842" s="6">
        <f>U4842-S4842</f>
        <v>4.4690000000000003</v>
      </c>
      <c r="W4842" s="6">
        <f>100 - (1 - (((U4842-T4842)/U4842)+(S4842/T4842)))*100</f>
        <v>3.9829939583799501</v>
      </c>
      <c r="X4842" s="23">
        <v>4.6459999999999999</v>
      </c>
      <c r="Y4842" s="13">
        <f>(X4842-U4842)/U4842*100</f>
        <v>3.9606175878272456</v>
      </c>
      <c r="Z4842" s="14">
        <f>IF(W4842&gt;10,"NA",Y4842)</f>
        <v>3.9606175878272456</v>
      </c>
    </row>
    <row r="4843" spans="1:26" ht="19" x14ac:dyDescent="0.25">
      <c r="A4843" s="23">
        <v>4842</v>
      </c>
      <c r="B4843" s="5" t="s">
        <v>25</v>
      </c>
      <c r="C4843" s="3" t="s">
        <v>52</v>
      </c>
      <c r="D4843" s="3" t="s">
        <v>52</v>
      </c>
      <c r="E4843" s="3" t="s">
        <v>47</v>
      </c>
      <c r="F4843" s="3" t="s">
        <v>21</v>
      </c>
      <c r="G4843" s="3">
        <v>63</v>
      </c>
      <c r="H4843" s="3" t="s">
        <v>9</v>
      </c>
      <c r="I4843" s="3" t="s">
        <v>45</v>
      </c>
      <c r="J4843" s="3">
        <v>638</v>
      </c>
      <c r="K4843" s="3" t="s">
        <v>13</v>
      </c>
      <c r="L4843" s="3" t="s">
        <v>13</v>
      </c>
      <c r="M4843" s="4" t="s">
        <v>13</v>
      </c>
      <c r="N4843" s="33">
        <v>0</v>
      </c>
      <c r="O4843" s="3">
        <v>11</v>
      </c>
      <c r="P4843" s="6">
        <v>3.2690000000000001</v>
      </c>
      <c r="Q4843" s="3">
        <v>6.0759999999999996</v>
      </c>
      <c r="R4843" s="3">
        <v>5.9790000000000001</v>
      </c>
      <c r="S4843" s="6">
        <v>0</v>
      </c>
      <c r="T4843" s="6">
        <f>R4843-S4843</f>
        <v>5.9790000000000001</v>
      </c>
      <c r="U4843" s="3">
        <v>6.0419999999999998</v>
      </c>
      <c r="V4843" s="6">
        <f>U4843-S4843</f>
        <v>6.0419999999999998</v>
      </c>
      <c r="W4843" s="6">
        <f>100 - (1 - (((U4843-T4843)/U4843)+(S4843/T4843)))*100</f>
        <v>1.0427010923535107</v>
      </c>
      <c r="X4843" s="23">
        <v>6.2640000000000002</v>
      </c>
      <c r="Y4843" s="13">
        <f>(X4843-U4843)/U4843*100</f>
        <v>3.6742800397219533</v>
      </c>
      <c r="Z4843" s="14">
        <f>IF(W4843&gt;10,"NA",Y4843)</f>
        <v>3.6742800397219533</v>
      </c>
    </row>
    <row r="4844" spans="1:26" ht="19" x14ac:dyDescent="0.25">
      <c r="A4844" s="23">
        <v>4843</v>
      </c>
      <c r="B4844" s="5" t="s">
        <v>25</v>
      </c>
      <c r="C4844" s="3" t="s">
        <v>52</v>
      </c>
      <c r="D4844" s="3" t="s">
        <v>52</v>
      </c>
      <c r="E4844" s="3" t="s">
        <v>47</v>
      </c>
      <c r="F4844" s="3" t="s">
        <v>21</v>
      </c>
      <c r="G4844" s="3">
        <v>63</v>
      </c>
      <c r="H4844" s="3" t="s">
        <v>9</v>
      </c>
      <c r="I4844" s="3" t="s">
        <v>45</v>
      </c>
      <c r="J4844" s="3">
        <v>638</v>
      </c>
      <c r="K4844" s="3" t="s">
        <v>13</v>
      </c>
      <c r="L4844" s="3" t="s">
        <v>13</v>
      </c>
      <c r="M4844" s="4" t="s">
        <v>13</v>
      </c>
      <c r="N4844" s="33">
        <v>0</v>
      </c>
      <c r="O4844" s="3">
        <v>12</v>
      </c>
      <c r="P4844" s="6">
        <v>3.9849999999999999</v>
      </c>
      <c r="Q4844" s="3">
        <v>8.7569999999999997</v>
      </c>
      <c r="R4844" s="3">
        <v>8.7569999999999997</v>
      </c>
      <c r="S4844" s="6">
        <v>0</v>
      </c>
      <c r="T4844" s="6">
        <f>R4844-S4844</f>
        <v>8.7569999999999997</v>
      </c>
      <c r="U4844" s="3">
        <v>8.859</v>
      </c>
      <c r="V4844" s="6">
        <f>U4844-S4844</f>
        <v>8.859</v>
      </c>
      <c r="W4844" s="6">
        <f>100 - (1 - (((U4844-T4844)/U4844)+(S4844/T4844)))*100</f>
        <v>1.1513714866237734</v>
      </c>
      <c r="X4844" s="23">
        <v>9.35</v>
      </c>
      <c r="Y4844" s="13">
        <f>(X4844-U4844)/U4844*100</f>
        <v>5.5423862738458025</v>
      </c>
      <c r="Z4844" s="14">
        <f>IF(W4844&gt;10,"NA",Y4844)</f>
        <v>5.5423862738458025</v>
      </c>
    </row>
    <row r="4845" spans="1:26" ht="19" x14ac:dyDescent="0.25">
      <c r="A4845" s="23">
        <v>4844</v>
      </c>
      <c r="B4845" s="5" t="s">
        <v>25</v>
      </c>
      <c r="C4845" s="3" t="s">
        <v>52</v>
      </c>
      <c r="D4845" s="3" t="s">
        <v>52</v>
      </c>
      <c r="E4845" s="3" t="s">
        <v>47</v>
      </c>
      <c r="F4845" s="3" t="s">
        <v>21</v>
      </c>
      <c r="G4845" s="3">
        <v>63</v>
      </c>
      <c r="H4845" s="3" t="s">
        <v>9</v>
      </c>
      <c r="I4845" s="3" t="s">
        <v>45</v>
      </c>
      <c r="J4845" s="3">
        <v>638</v>
      </c>
      <c r="K4845" s="3" t="s">
        <v>13</v>
      </c>
      <c r="L4845" s="3" t="s">
        <v>13</v>
      </c>
      <c r="M4845" s="4" t="s">
        <v>13</v>
      </c>
      <c r="N4845" s="33">
        <v>0</v>
      </c>
      <c r="O4845" s="3">
        <v>13</v>
      </c>
      <c r="P4845" s="6">
        <v>3.5760000000000001</v>
      </c>
      <c r="Q4845" s="3">
        <v>6.3490000000000002</v>
      </c>
      <c r="R4845" s="3">
        <v>6.266</v>
      </c>
      <c r="S4845" s="6">
        <v>0</v>
      </c>
      <c r="T4845" s="6">
        <f>R4845-S4845</f>
        <v>6.266</v>
      </c>
      <c r="U4845" s="3">
        <v>6.5049999999999999</v>
      </c>
      <c r="V4845" s="6">
        <f>U4845-S4845</f>
        <v>6.5049999999999999</v>
      </c>
      <c r="W4845" s="6">
        <f>100 - (1 - (((U4845-T4845)/U4845)+(S4845/T4845)))*100</f>
        <v>3.6740968485780172</v>
      </c>
      <c r="X4845" s="23">
        <v>7.0279999999999996</v>
      </c>
      <c r="Y4845" s="13">
        <f>(X4845-U4845)/U4845*100</f>
        <v>8.0399692544196721</v>
      </c>
      <c r="Z4845" s="14">
        <f>IF(W4845&gt;10,"NA",Y4845)</f>
        <v>8.0399692544196721</v>
      </c>
    </row>
    <row r="4846" spans="1:26" ht="19" x14ac:dyDescent="0.25">
      <c r="A4846" s="23">
        <v>4845</v>
      </c>
      <c r="B4846" s="5" t="s">
        <v>25</v>
      </c>
      <c r="C4846" s="3" t="s">
        <v>52</v>
      </c>
      <c r="D4846" s="3" t="s">
        <v>52</v>
      </c>
      <c r="E4846" s="3" t="s">
        <v>47</v>
      </c>
      <c r="F4846" s="3" t="s">
        <v>21</v>
      </c>
      <c r="G4846" s="3">
        <v>63</v>
      </c>
      <c r="H4846" s="3" t="s">
        <v>17</v>
      </c>
      <c r="I4846" s="3" t="s">
        <v>45</v>
      </c>
      <c r="J4846" s="3">
        <v>638</v>
      </c>
      <c r="K4846" s="3" t="s">
        <v>13</v>
      </c>
      <c r="L4846" s="3" t="s">
        <v>13</v>
      </c>
      <c r="M4846" s="4" t="s">
        <v>13</v>
      </c>
      <c r="N4846" s="33">
        <v>0</v>
      </c>
      <c r="O4846" s="3">
        <v>1</v>
      </c>
      <c r="P4846" s="3">
        <v>2.6360000000000001</v>
      </c>
      <c r="Q4846" s="3">
        <v>4.1840000000000002</v>
      </c>
      <c r="R4846" s="3">
        <v>4.0869999999999997</v>
      </c>
      <c r="S4846" s="6">
        <v>0</v>
      </c>
      <c r="T4846" s="6">
        <f>R4846-S4846</f>
        <v>4.0869999999999997</v>
      </c>
      <c r="U4846" s="3">
        <v>4.0869999999999997</v>
      </c>
      <c r="V4846" s="6">
        <f>U4846-S4846</f>
        <v>4.0869999999999997</v>
      </c>
      <c r="W4846" s="6">
        <f>100 - (1 - (((U4846-T4846)/U4846)+(S4846/T4846)))*100</f>
        <v>0</v>
      </c>
      <c r="X4846" s="23">
        <v>4.3479999999999999</v>
      </c>
      <c r="Y4846" s="13">
        <f>(X4846-U4846)/U4846*100</f>
        <v>6.3861022755077101</v>
      </c>
      <c r="Z4846" s="14">
        <f>IF(W4846&gt;10,"NA",Y4846)</f>
        <v>6.3861022755077101</v>
      </c>
    </row>
    <row r="4847" spans="1:26" ht="19" x14ac:dyDescent="0.25">
      <c r="A4847" s="23">
        <v>4846</v>
      </c>
      <c r="B4847" s="5" t="s">
        <v>25</v>
      </c>
      <c r="C4847" s="3" t="s">
        <v>52</v>
      </c>
      <c r="D4847" s="3" t="s">
        <v>52</v>
      </c>
      <c r="E4847" s="3" t="s">
        <v>47</v>
      </c>
      <c r="F4847" s="3" t="s">
        <v>21</v>
      </c>
      <c r="G4847" s="3">
        <v>63</v>
      </c>
      <c r="H4847" s="3" t="s">
        <v>17</v>
      </c>
      <c r="I4847" s="3" t="s">
        <v>45</v>
      </c>
      <c r="J4847" s="3">
        <v>638</v>
      </c>
      <c r="K4847" s="3" t="s">
        <v>13</v>
      </c>
      <c r="L4847" s="3" t="s">
        <v>13</v>
      </c>
      <c r="M4847" s="4" t="s">
        <v>13</v>
      </c>
      <c r="N4847" s="33">
        <v>0</v>
      </c>
      <c r="O4847" s="3">
        <v>2</v>
      </c>
      <c r="P4847" s="3">
        <v>2.1539999999999999</v>
      </c>
      <c r="Q4847" s="3">
        <v>1.899</v>
      </c>
      <c r="R4847" s="3">
        <v>1.857</v>
      </c>
      <c r="S4847" s="6">
        <v>0</v>
      </c>
      <c r="T4847" s="6">
        <f>R4847-S4847</f>
        <v>1.857</v>
      </c>
      <c r="U4847" s="3">
        <v>3.198</v>
      </c>
      <c r="V4847" s="6">
        <f>U4847-S4847</f>
        <v>3.198</v>
      </c>
      <c r="W4847" s="6">
        <f>100 - (1 - (((U4847-T4847)/U4847)+(S4847/T4847)))*100</f>
        <v>41.932457786116316</v>
      </c>
      <c r="X4847" s="23">
        <v>3.2530000000000001</v>
      </c>
      <c r="Y4847" s="13">
        <f>(X4847-U4847)/U4847*100</f>
        <v>1.7198248905566027</v>
      </c>
      <c r="Z4847" s="14" t="str">
        <f>IF(W4847&gt;10,"NA",Y4847)</f>
        <v>NA</v>
      </c>
    </row>
    <row r="4848" spans="1:26" ht="19" x14ac:dyDescent="0.25">
      <c r="A4848" s="23">
        <v>4847</v>
      </c>
      <c r="B4848" s="5" t="s">
        <v>25</v>
      </c>
      <c r="C4848" s="3" t="s">
        <v>52</v>
      </c>
      <c r="D4848" s="3" t="s">
        <v>52</v>
      </c>
      <c r="E4848" s="3" t="s">
        <v>47</v>
      </c>
      <c r="F4848" s="3" t="s">
        <v>21</v>
      </c>
      <c r="G4848" s="3">
        <v>63</v>
      </c>
      <c r="H4848" s="3" t="s">
        <v>17</v>
      </c>
      <c r="I4848" s="3" t="s">
        <v>45</v>
      </c>
      <c r="J4848" s="3">
        <v>638</v>
      </c>
      <c r="K4848" s="3" t="s">
        <v>13</v>
      </c>
      <c r="L4848" s="3" t="s">
        <v>13</v>
      </c>
      <c r="M4848" s="4" t="s">
        <v>13</v>
      </c>
      <c r="N4848" s="33">
        <v>0</v>
      </c>
      <c r="O4848" s="3">
        <v>3</v>
      </c>
      <c r="P4848" s="3">
        <v>2.8170000000000002</v>
      </c>
      <c r="Q4848" s="3">
        <v>5.4539999999999997</v>
      </c>
      <c r="R4848" s="3">
        <v>5.4539999999999997</v>
      </c>
      <c r="S4848" s="6">
        <v>0</v>
      </c>
      <c r="T4848" s="6">
        <f>R4848-S4848</f>
        <v>5.4539999999999997</v>
      </c>
      <c r="U4848" s="3">
        <v>5.8120000000000003</v>
      </c>
      <c r="V4848" s="6">
        <f>U4848-S4848</f>
        <v>5.8120000000000003</v>
      </c>
      <c r="W4848" s="6">
        <f>100 - (1 - (((U4848-T4848)/U4848)+(S4848/T4848)))*100</f>
        <v>6.159669649002069</v>
      </c>
      <c r="X4848" s="23">
        <v>6.1870000000000003</v>
      </c>
      <c r="Y4848" s="13">
        <f>(X4848-U4848)/U4848*100</f>
        <v>6.4521679284239504</v>
      </c>
      <c r="Z4848" s="14">
        <f>IF(W4848&gt;10,"NA",Y4848)</f>
        <v>6.4521679284239504</v>
      </c>
    </row>
    <row r="4849" spans="1:26" ht="19" x14ac:dyDescent="0.25">
      <c r="A4849" s="23">
        <v>4848</v>
      </c>
      <c r="B4849" s="5" t="s">
        <v>25</v>
      </c>
      <c r="C4849" s="3" t="s">
        <v>52</v>
      </c>
      <c r="D4849" s="3" t="s">
        <v>52</v>
      </c>
      <c r="E4849" s="3" t="s">
        <v>47</v>
      </c>
      <c r="F4849" s="3" t="s">
        <v>21</v>
      </c>
      <c r="G4849" s="3">
        <v>63</v>
      </c>
      <c r="H4849" s="3" t="s">
        <v>17</v>
      </c>
      <c r="I4849" s="3" t="s">
        <v>45</v>
      </c>
      <c r="J4849" s="3">
        <v>638</v>
      </c>
      <c r="K4849" s="3" t="s">
        <v>13</v>
      </c>
      <c r="L4849" s="3" t="s">
        <v>13</v>
      </c>
      <c r="M4849" s="4" t="s">
        <v>13</v>
      </c>
      <c r="N4849" s="33">
        <v>0</v>
      </c>
      <c r="O4849" s="3">
        <v>4</v>
      </c>
      <c r="P4849" s="3">
        <v>3.718</v>
      </c>
      <c r="Q4849" s="3">
        <v>7.1509999999999998</v>
      </c>
      <c r="R4849" s="3">
        <v>7.0529999999999999</v>
      </c>
      <c r="S4849" s="6">
        <v>0</v>
      </c>
      <c r="T4849" s="6">
        <f>R4849-S4849</f>
        <v>7.0529999999999999</v>
      </c>
      <c r="U4849" s="3">
        <v>7.0620000000000003</v>
      </c>
      <c r="V4849" s="6">
        <f>U4849-S4849</f>
        <v>7.0620000000000003</v>
      </c>
      <c r="W4849" s="6">
        <f>100 - (1 - (((U4849-T4849)/U4849)+(S4849/T4849)))*100</f>
        <v>0.12744265080714001</v>
      </c>
      <c r="X4849" s="23">
        <v>7.5730000000000004</v>
      </c>
      <c r="Y4849" s="13">
        <f>(X4849-U4849)/U4849*100</f>
        <v>7.2359105069385459</v>
      </c>
      <c r="Z4849" s="14">
        <f>IF(W4849&gt;10,"NA",Y4849)</f>
        <v>7.2359105069385459</v>
      </c>
    </row>
    <row r="4850" spans="1:26" ht="19" x14ac:dyDescent="0.25">
      <c r="A4850" s="23">
        <v>4849</v>
      </c>
      <c r="B4850" s="5" t="s">
        <v>25</v>
      </c>
      <c r="C4850" s="3" t="s">
        <v>52</v>
      </c>
      <c r="D4850" s="3" t="s">
        <v>52</v>
      </c>
      <c r="E4850" s="3" t="s">
        <v>47</v>
      </c>
      <c r="F4850" s="3" t="s">
        <v>21</v>
      </c>
      <c r="G4850" s="3">
        <v>63</v>
      </c>
      <c r="H4850" s="3" t="s">
        <v>17</v>
      </c>
      <c r="I4850" s="3" t="s">
        <v>45</v>
      </c>
      <c r="J4850" s="3">
        <v>638</v>
      </c>
      <c r="K4850" s="3" t="s">
        <v>13</v>
      </c>
      <c r="L4850" s="3" t="s">
        <v>13</v>
      </c>
      <c r="M4850" s="4" t="s">
        <v>13</v>
      </c>
      <c r="N4850" s="33">
        <v>0</v>
      </c>
      <c r="O4850" s="3">
        <v>5</v>
      </c>
      <c r="P4850" s="3">
        <v>3.9460000000000002</v>
      </c>
      <c r="Q4850" s="3">
        <v>7.3940000000000001</v>
      </c>
      <c r="R4850" s="3">
        <v>7.2489999999999997</v>
      </c>
      <c r="S4850" s="6">
        <v>0</v>
      </c>
      <c r="T4850" s="6">
        <f>R4850-S4850</f>
        <v>7.2489999999999997</v>
      </c>
      <c r="U4850" s="3">
        <v>7.2489999999999997</v>
      </c>
      <c r="V4850" s="6">
        <f>U4850-S4850</f>
        <v>7.2489999999999997</v>
      </c>
      <c r="W4850" s="6">
        <f>100 - (1 - (((U4850-T4850)/U4850)+(S4850/T4850)))*100</f>
        <v>0</v>
      </c>
      <c r="X4850" s="23">
        <v>7.6079999999999997</v>
      </c>
      <c r="Y4850" s="13">
        <f>(X4850-U4850)/U4850*100</f>
        <v>4.9524072285832528</v>
      </c>
      <c r="Z4850" s="14">
        <f>IF(W4850&gt;10,"NA",Y4850)</f>
        <v>4.9524072285832528</v>
      </c>
    </row>
    <row r="4851" spans="1:26" ht="19" x14ac:dyDescent="0.25">
      <c r="A4851" s="23">
        <v>4850</v>
      </c>
      <c r="B4851" s="5" t="s">
        <v>25</v>
      </c>
      <c r="C4851" s="3" t="s">
        <v>52</v>
      </c>
      <c r="D4851" s="3" t="s">
        <v>52</v>
      </c>
      <c r="E4851" s="3" t="s">
        <v>47</v>
      </c>
      <c r="F4851" s="3" t="s">
        <v>21</v>
      </c>
      <c r="G4851" s="3">
        <v>63</v>
      </c>
      <c r="H4851" s="3" t="s">
        <v>17</v>
      </c>
      <c r="I4851" s="3" t="s">
        <v>45</v>
      </c>
      <c r="J4851" s="3">
        <v>638</v>
      </c>
      <c r="K4851" s="3" t="s">
        <v>13</v>
      </c>
      <c r="L4851" s="3" t="s">
        <v>13</v>
      </c>
      <c r="M4851" s="4" t="s">
        <v>13</v>
      </c>
      <c r="N4851" s="33">
        <v>0</v>
      </c>
      <c r="O4851" s="3">
        <v>6</v>
      </c>
      <c r="P4851" s="3">
        <v>3.9159999999999999</v>
      </c>
      <c r="Q4851" s="3">
        <v>9.2100000000000009</v>
      </c>
      <c r="R4851" s="3">
        <v>9.0259999999999998</v>
      </c>
      <c r="S4851" s="6">
        <v>0</v>
      </c>
      <c r="T4851" s="6">
        <f>R4851-S4851</f>
        <v>9.0259999999999998</v>
      </c>
      <c r="U4851" s="3">
        <v>9.0259999999999998</v>
      </c>
      <c r="V4851" s="6">
        <f>U4851-S4851</f>
        <v>9.0259999999999998</v>
      </c>
      <c r="W4851" s="6">
        <f>100 - (1 - (((U4851-T4851)/U4851)+(S4851/T4851)))*100</f>
        <v>0</v>
      </c>
      <c r="X4851" s="23">
        <v>9.6189999999999998</v>
      </c>
      <c r="Y4851" s="13">
        <f>(X4851-U4851)/U4851*100</f>
        <v>6.5699091513405721</v>
      </c>
      <c r="Z4851" s="14">
        <f>IF(W4851&gt;10,"NA",Y4851)</f>
        <v>6.5699091513405721</v>
      </c>
    </row>
    <row r="4852" spans="1:26" ht="19" x14ac:dyDescent="0.25">
      <c r="A4852" s="23">
        <v>4851</v>
      </c>
      <c r="B4852" s="5" t="s">
        <v>25</v>
      </c>
      <c r="C4852" s="3" t="s">
        <v>52</v>
      </c>
      <c r="D4852" s="3" t="s">
        <v>52</v>
      </c>
      <c r="E4852" s="3" t="s">
        <v>47</v>
      </c>
      <c r="F4852" s="3" t="s">
        <v>21</v>
      </c>
      <c r="G4852" s="3">
        <v>63</v>
      </c>
      <c r="H4852" s="3" t="s">
        <v>17</v>
      </c>
      <c r="I4852" s="3" t="s">
        <v>45</v>
      </c>
      <c r="J4852" s="3">
        <v>638</v>
      </c>
      <c r="K4852" s="3" t="s">
        <v>13</v>
      </c>
      <c r="L4852" s="3" t="s">
        <v>13</v>
      </c>
      <c r="M4852" s="4" t="s">
        <v>13</v>
      </c>
      <c r="N4852" s="33">
        <v>0</v>
      </c>
      <c r="O4852" s="3">
        <v>7</v>
      </c>
      <c r="P4852" s="3">
        <v>3.8769999999999998</v>
      </c>
      <c r="Q4852" s="3">
        <v>9.2390000000000008</v>
      </c>
      <c r="R4852" s="3">
        <v>9.2379999999999995</v>
      </c>
      <c r="S4852" s="6">
        <v>0</v>
      </c>
      <c r="T4852" s="6">
        <f>R4852-S4852</f>
        <v>9.2379999999999995</v>
      </c>
      <c r="U4852" s="3">
        <v>9.2390000000000008</v>
      </c>
      <c r="V4852" s="6">
        <f>U4852-S4852</f>
        <v>9.2390000000000008</v>
      </c>
      <c r="W4852" s="6">
        <f>100 - (1 - (((U4852-T4852)/U4852)+(S4852/T4852)))*100</f>
        <v>1.0823682216695829E-2</v>
      </c>
      <c r="X4852" s="23">
        <v>9.9589999999999996</v>
      </c>
      <c r="Y4852" s="13">
        <f>(X4852-U4852)/U4852*100</f>
        <v>7.7930511960168714</v>
      </c>
      <c r="Z4852" s="14">
        <f>IF(W4852&gt;10,"NA",Y4852)</f>
        <v>7.7930511960168714</v>
      </c>
    </row>
    <row r="4853" spans="1:26" ht="19" x14ac:dyDescent="0.25">
      <c r="A4853" s="23">
        <v>4852</v>
      </c>
      <c r="B4853" s="5" t="s">
        <v>25</v>
      </c>
      <c r="C4853" s="3" t="s">
        <v>52</v>
      </c>
      <c r="D4853" s="3" t="s">
        <v>52</v>
      </c>
      <c r="E4853" s="3" t="s">
        <v>47</v>
      </c>
      <c r="F4853" s="3" t="s">
        <v>21</v>
      </c>
      <c r="G4853" s="3">
        <v>63</v>
      </c>
      <c r="H4853" s="3" t="s">
        <v>17</v>
      </c>
      <c r="I4853" s="3" t="s">
        <v>45</v>
      </c>
      <c r="J4853" s="3">
        <v>638</v>
      </c>
      <c r="K4853" s="3" t="s">
        <v>13</v>
      </c>
      <c r="L4853" s="3" t="s">
        <v>13</v>
      </c>
      <c r="M4853" s="4" t="s">
        <v>13</v>
      </c>
      <c r="N4853" s="33">
        <v>0</v>
      </c>
      <c r="O4853" s="3">
        <v>8</v>
      </c>
      <c r="P4853" s="3">
        <v>3.6739999999999999</v>
      </c>
      <c r="Q4853" s="3">
        <v>7.2320000000000002</v>
      </c>
      <c r="R4853" s="3">
        <v>7.0949999999999998</v>
      </c>
      <c r="S4853" s="6">
        <v>0</v>
      </c>
      <c r="T4853" s="6">
        <f>R4853-S4853</f>
        <v>7.0949999999999998</v>
      </c>
      <c r="U4853" s="3">
        <v>7.2270000000000003</v>
      </c>
      <c r="V4853" s="6">
        <f>U4853-S4853</f>
        <v>7.2270000000000003</v>
      </c>
      <c r="W4853" s="6">
        <f>100 - (1 - (((U4853-T4853)/U4853)+(S4853/T4853)))*100</f>
        <v>1.8264840182648499</v>
      </c>
      <c r="X4853" s="23">
        <v>7.7430000000000003</v>
      </c>
      <c r="Y4853" s="13">
        <f>(X4853-U4853)/U4853*100</f>
        <v>7.1398920713989202</v>
      </c>
      <c r="Z4853" s="14">
        <f>IF(W4853&gt;10,"NA",Y4853)</f>
        <v>7.1398920713989202</v>
      </c>
    </row>
    <row r="4854" spans="1:26" ht="19" x14ac:dyDescent="0.25">
      <c r="A4854" s="23">
        <v>4853</v>
      </c>
      <c r="B4854" s="5" t="s">
        <v>25</v>
      </c>
      <c r="C4854" s="3" t="s">
        <v>52</v>
      </c>
      <c r="D4854" s="3" t="s">
        <v>52</v>
      </c>
      <c r="E4854" s="3" t="s">
        <v>47</v>
      </c>
      <c r="F4854" s="3" t="s">
        <v>21</v>
      </c>
      <c r="G4854" s="3">
        <v>63</v>
      </c>
      <c r="H4854" s="3" t="s">
        <v>17</v>
      </c>
      <c r="I4854" s="3" t="s">
        <v>45</v>
      </c>
      <c r="J4854" s="3">
        <v>638</v>
      </c>
      <c r="K4854" s="3" t="s">
        <v>13</v>
      </c>
      <c r="L4854" s="3" t="s">
        <v>13</v>
      </c>
      <c r="M4854" s="4" t="s">
        <v>13</v>
      </c>
      <c r="N4854" s="33">
        <v>0</v>
      </c>
      <c r="O4854" s="3">
        <v>9</v>
      </c>
      <c r="P4854" s="3">
        <v>3.403</v>
      </c>
      <c r="Q4854" s="3">
        <v>6.0519999999999996</v>
      </c>
      <c r="R4854" s="3">
        <v>5.907</v>
      </c>
      <c r="S4854" s="6">
        <v>0</v>
      </c>
      <c r="T4854" s="6">
        <f>R4854-S4854</f>
        <v>5.907</v>
      </c>
      <c r="U4854" s="3">
        <v>5.9080000000000004</v>
      </c>
      <c r="V4854" s="6">
        <f>U4854-S4854</f>
        <v>5.9080000000000004</v>
      </c>
      <c r="W4854" s="6">
        <f>100 - (1 - (((U4854-T4854)/U4854)+(S4854/T4854)))*100</f>
        <v>1.6926201760327331E-2</v>
      </c>
      <c r="X4854" s="23">
        <v>6.4539999999999997</v>
      </c>
      <c r="Y4854" s="13">
        <f>(X4854-U4854)/U4854*100</f>
        <v>9.2417061611374294</v>
      </c>
      <c r="Z4854" s="14">
        <f>IF(W4854&gt;10,"NA",Y4854)</f>
        <v>9.2417061611374294</v>
      </c>
    </row>
    <row r="4855" spans="1:26" ht="19" x14ac:dyDescent="0.25">
      <c r="A4855" s="23">
        <v>4854</v>
      </c>
      <c r="B4855" s="5" t="s">
        <v>25</v>
      </c>
      <c r="C4855" s="3" t="s">
        <v>52</v>
      </c>
      <c r="D4855" s="3" t="s">
        <v>52</v>
      </c>
      <c r="E4855" s="3" t="s">
        <v>47</v>
      </c>
      <c r="F4855" s="3" t="s">
        <v>21</v>
      </c>
      <c r="G4855" s="3">
        <v>63</v>
      </c>
      <c r="H4855" s="3" t="s">
        <v>17</v>
      </c>
      <c r="I4855" s="3" t="s">
        <v>45</v>
      </c>
      <c r="J4855" s="3">
        <v>638</v>
      </c>
      <c r="K4855" s="3" t="s">
        <v>13</v>
      </c>
      <c r="L4855" s="3" t="s">
        <v>13</v>
      </c>
      <c r="M4855" s="4" t="s">
        <v>13</v>
      </c>
      <c r="N4855" s="33">
        <v>0</v>
      </c>
      <c r="O4855" s="3">
        <v>10</v>
      </c>
      <c r="P4855" s="3">
        <v>1.623</v>
      </c>
      <c r="Q4855" s="3">
        <v>2.5470000000000002</v>
      </c>
      <c r="R4855" s="3">
        <v>2.516</v>
      </c>
      <c r="S4855" s="6">
        <v>0</v>
      </c>
      <c r="T4855" s="6">
        <f>R4855-S4855</f>
        <v>2.516</v>
      </c>
      <c r="U4855" s="3">
        <v>2.516</v>
      </c>
      <c r="V4855" s="6">
        <f>U4855-S4855</f>
        <v>2.516</v>
      </c>
      <c r="W4855" s="6">
        <f>100 - (1 - (((U4855-T4855)/U4855)+(S4855/T4855)))*100</f>
        <v>0</v>
      </c>
      <c r="X4855" s="23">
        <v>2.6379999999999999</v>
      </c>
      <c r="Y4855" s="13">
        <f>(X4855-U4855)/U4855*100</f>
        <v>4.8489666136724914</v>
      </c>
      <c r="Z4855" s="14">
        <f>IF(W4855&gt;10,"NA",Y4855)</f>
        <v>4.8489666136724914</v>
      </c>
    </row>
    <row r="4856" spans="1:26" ht="19" x14ac:dyDescent="0.25">
      <c r="A4856" s="23">
        <v>4855</v>
      </c>
      <c r="B4856" s="5" t="s">
        <v>25</v>
      </c>
      <c r="C4856" s="3" t="s">
        <v>52</v>
      </c>
      <c r="D4856" s="3" t="s">
        <v>52</v>
      </c>
      <c r="E4856" s="3" t="s">
        <v>47</v>
      </c>
      <c r="F4856" s="3" t="s">
        <v>21</v>
      </c>
      <c r="G4856" s="3">
        <v>65</v>
      </c>
      <c r="H4856" s="3" t="s">
        <v>9</v>
      </c>
      <c r="I4856" s="3" t="s">
        <v>59</v>
      </c>
      <c r="J4856" s="3">
        <v>520</v>
      </c>
      <c r="K4856" s="3">
        <v>65</v>
      </c>
      <c r="L4856" s="3">
        <v>0</v>
      </c>
      <c r="M4856" s="4">
        <f>PI()*(K4856/2)^2/1000+PI()*(L4856/2)^2/1000</f>
        <v>3.3183072403542191</v>
      </c>
      <c r="N4856" s="33">
        <v>0</v>
      </c>
      <c r="O4856" s="3">
        <v>1</v>
      </c>
      <c r="P4856" s="6">
        <v>2.8340000000000001</v>
      </c>
      <c r="Q4856" s="6">
        <v>4.8170000000000002</v>
      </c>
      <c r="R4856" s="6">
        <v>4.7469999999999999</v>
      </c>
      <c r="S4856" s="6">
        <f>0.078+0.033</f>
        <v>0.111</v>
      </c>
      <c r="T4856" s="6">
        <f>R4856-S4856</f>
        <v>4.6360000000000001</v>
      </c>
      <c r="U4856" s="6">
        <v>5.0069999999999997</v>
      </c>
      <c r="V4856" s="6">
        <f>U4856-S4856</f>
        <v>4.8959999999999999</v>
      </c>
      <c r="W4856" s="6">
        <f>100 - (1 - (((U4856-T4856)/U4856)+(S4856/T4856)))*100</f>
        <v>9.8039319585884215</v>
      </c>
      <c r="X4856" s="13">
        <v>5.5209999999999999</v>
      </c>
      <c r="Y4856" s="13">
        <f>(X4856-U4856)/U4856*100</f>
        <v>10.265628120631122</v>
      </c>
      <c r="Z4856" s="14">
        <f>IF(W4856&gt;10,"NA",Y4856)</f>
        <v>10.265628120631122</v>
      </c>
    </row>
    <row r="4857" spans="1:26" ht="19" x14ac:dyDescent="0.25">
      <c r="A4857" s="23">
        <v>4856</v>
      </c>
      <c r="B4857" s="5" t="s">
        <v>25</v>
      </c>
      <c r="C4857" s="3" t="s">
        <v>52</v>
      </c>
      <c r="D4857" s="3" t="s">
        <v>52</v>
      </c>
      <c r="E4857" s="3" t="s">
        <v>47</v>
      </c>
      <c r="F4857" s="3" t="s">
        <v>21</v>
      </c>
      <c r="G4857" s="3">
        <v>65</v>
      </c>
      <c r="H4857" s="3" t="s">
        <v>9</v>
      </c>
      <c r="I4857" s="3" t="s">
        <v>59</v>
      </c>
      <c r="J4857" s="3">
        <v>520</v>
      </c>
      <c r="K4857" s="3">
        <v>65</v>
      </c>
      <c r="L4857" s="3">
        <v>0</v>
      </c>
      <c r="M4857" s="4">
        <f>PI()*(K4857/2)^2/1000+PI()*(L4857/2)^2/1000</f>
        <v>3.3183072403542191</v>
      </c>
      <c r="N4857" s="33">
        <v>0</v>
      </c>
      <c r="O4857" s="3">
        <v>2</v>
      </c>
      <c r="P4857" s="6">
        <v>3.867</v>
      </c>
      <c r="Q4857" s="6">
        <v>9.4079999999999995</v>
      </c>
      <c r="R4857" s="6">
        <v>9.2759999999999998</v>
      </c>
      <c r="S4857" s="6">
        <v>0</v>
      </c>
      <c r="T4857" s="6">
        <f>R4857-S4857</f>
        <v>9.2759999999999998</v>
      </c>
      <c r="U4857" s="6">
        <v>9.2759999999999998</v>
      </c>
      <c r="V4857" s="6">
        <f>U4857-S4857</f>
        <v>9.2759999999999998</v>
      </c>
      <c r="W4857" s="6">
        <f>100 - (1 - (((U4857-T4857)/U4857)+(S4857/T4857)))*100</f>
        <v>0</v>
      </c>
      <c r="X4857" s="13">
        <v>10.456</v>
      </c>
      <c r="Y4857" s="13">
        <f>(X4857-U4857)/U4857*100</f>
        <v>12.72100043122035</v>
      </c>
      <c r="Z4857" s="14">
        <f>IF(W4857&gt;10,"NA",Y4857)</f>
        <v>12.72100043122035</v>
      </c>
    </row>
    <row r="4858" spans="1:26" ht="19" x14ac:dyDescent="0.25">
      <c r="A4858" s="23">
        <v>4857</v>
      </c>
      <c r="B4858" s="5" t="s">
        <v>25</v>
      </c>
      <c r="C4858" s="3" t="s">
        <v>52</v>
      </c>
      <c r="D4858" s="3" t="s">
        <v>52</v>
      </c>
      <c r="E4858" s="3" t="s">
        <v>47</v>
      </c>
      <c r="F4858" s="3" t="s">
        <v>21</v>
      </c>
      <c r="G4858" s="3">
        <v>65</v>
      </c>
      <c r="H4858" s="3" t="s">
        <v>9</v>
      </c>
      <c r="I4858" s="3" t="s">
        <v>59</v>
      </c>
      <c r="J4858" s="3">
        <v>520</v>
      </c>
      <c r="K4858" s="3">
        <v>65</v>
      </c>
      <c r="L4858" s="3">
        <v>0</v>
      </c>
      <c r="M4858" s="4">
        <f>PI()*(K4858/2)^2/1000+PI()*(L4858/2)^2/1000</f>
        <v>3.3183072403542191</v>
      </c>
      <c r="N4858" s="33">
        <v>0</v>
      </c>
      <c r="O4858" s="3">
        <v>3</v>
      </c>
      <c r="P4858" s="6">
        <v>3.18</v>
      </c>
      <c r="Q4858" s="6">
        <v>6.1769999999999996</v>
      </c>
      <c r="R4858" s="6">
        <v>6.085</v>
      </c>
      <c r="S4858" s="6">
        <v>3.5999999999999997E-2</v>
      </c>
      <c r="T4858" s="6">
        <f>R4858-S4858</f>
        <v>6.0490000000000004</v>
      </c>
      <c r="U4858" s="6">
        <v>6.1449999999999996</v>
      </c>
      <c r="V4858" s="6">
        <f>U4858-S4858</f>
        <v>6.109</v>
      </c>
      <c r="W4858" s="6">
        <f>100 - (1 - (((U4858-T4858)/U4858)+(S4858/T4858)))*100</f>
        <v>2.1573854207454843</v>
      </c>
      <c r="X4858" s="13">
        <v>6.9610000000000003</v>
      </c>
      <c r="Y4858" s="13">
        <f>(X4858-U4858)/U4858*100</f>
        <v>13.279088689991875</v>
      </c>
      <c r="Z4858" s="14">
        <f>IF(W4858&gt;10,"NA",Y4858)</f>
        <v>13.279088689991875</v>
      </c>
    </row>
    <row r="4859" spans="1:26" ht="19" x14ac:dyDescent="0.25">
      <c r="A4859" s="23">
        <v>4858</v>
      </c>
      <c r="B4859" s="5" t="s">
        <v>25</v>
      </c>
      <c r="C4859" s="3" t="s">
        <v>52</v>
      </c>
      <c r="D4859" s="3" t="s">
        <v>52</v>
      </c>
      <c r="E4859" s="3" t="s">
        <v>47</v>
      </c>
      <c r="F4859" s="3" t="s">
        <v>21</v>
      </c>
      <c r="G4859" s="3">
        <v>65</v>
      </c>
      <c r="H4859" s="3" t="s">
        <v>9</v>
      </c>
      <c r="I4859" s="3" t="s">
        <v>59</v>
      </c>
      <c r="J4859" s="3">
        <v>520</v>
      </c>
      <c r="K4859" s="3">
        <v>65</v>
      </c>
      <c r="L4859" s="3">
        <v>0</v>
      </c>
      <c r="M4859" s="4">
        <f>PI()*(K4859/2)^2/1000+PI()*(L4859/2)^2/1000</f>
        <v>3.3183072403542191</v>
      </c>
      <c r="N4859" s="33">
        <v>0</v>
      </c>
      <c r="O4859" s="3">
        <v>4</v>
      </c>
      <c r="P4859" s="6">
        <v>3.8610000000000002</v>
      </c>
      <c r="Q4859" s="6">
        <v>8.3249999999999993</v>
      </c>
      <c r="R4859" s="6">
        <v>8.1539999999999999</v>
      </c>
      <c r="S4859" s="6">
        <v>0</v>
      </c>
      <c r="T4859" s="6">
        <f>R4859-S4859</f>
        <v>8.1539999999999999</v>
      </c>
      <c r="U4859" s="6">
        <v>8.2420000000000009</v>
      </c>
      <c r="V4859" s="6">
        <f>U4859-S4859</f>
        <v>8.2420000000000009</v>
      </c>
      <c r="W4859" s="6">
        <f>100 - (1 - (((U4859-T4859)/U4859)+(S4859/T4859)))*100</f>
        <v>1.0677020140742712</v>
      </c>
      <c r="X4859" s="13">
        <v>9.2070000000000007</v>
      </c>
      <c r="Y4859" s="13">
        <f>(X4859-U4859)/U4859*100</f>
        <v>11.708323222518803</v>
      </c>
      <c r="Z4859" s="14">
        <f>IF(W4859&gt;10,"NA",Y4859)</f>
        <v>11.708323222518803</v>
      </c>
    </row>
    <row r="4860" spans="1:26" ht="19" x14ac:dyDescent="0.25">
      <c r="A4860" s="23">
        <v>4859</v>
      </c>
      <c r="B4860" s="5" t="s">
        <v>25</v>
      </c>
      <c r="C4860" s="3" t="s">
        <v>52</v>
      </c>
      <c r="D4860" s="3" t="s">
        <v>52</v>
      </c>
      <c r="E4860" s="3" t="s">
        <v>47</v>
      </c>
      <c r="F4860" s="3" t="s">
        <v>21</v>
      </c>
      <c r="G4860" s="3">
        <v>65</v>
      </c>
      <c r="H4860" s="3" t="s">
        <v>9</v>
      </c>
      <c r="I4860" s="3" t="s">
        <v>59</v>
      </c>
      <c r="J4860" s="3">
        <v>520</v>
      </c>
      <c r="K4860" s="3">
        <v>65</v>
      </c>
      <c r="L4860" s="3">
        <v>0</v>
      </c>
      <c r="M4860" s="4">
        <f>PI()*(K4860/2)^2/1000+PI()*(L4860/2)^2/1000</f>
        <v>3.3183072403542191</v>
      </c>
      <c r="N4860" s="33">
        <v>0</v>
      </c>
      <c r="O4860" s="3">
        <v>5</v>
      </c>
      <c r="P4860" s="6">
        <v>4.9450000000000003</v>
      </c>
      <c r="Q4860" s="6">
        <v>11.909000000000001</v>
      </c>
      <c r="R4860" s="6">
        <v>11.813000000000001</v>
      </c>
      <c r="S4860" s="6">
        <v>0</v>
      </c>
      <c r="T4860" s="6">
        <f>R4860-S4860</f>
        <v>11.813000000000001</v>
      </c>
      <c r="U4860" s="6">
        <v>11.813000000000001</v>
      </c>
      <c r="V4860" s="6">
        <f>U4860-S4860</f>
        <v>11.813000000000001</v>
      </c>
      <c r="W4860" s="6">
        <f>100 - (1 - (((U4860-T4860)/U4860)+(S4860/T4860)))*100</f>
        <v>0</v>
      </c>
      <c r="X4860" s="13">
        <v>13.045</v>
      </c>
      <c r="Y4860" s="13">
        <f>(X4860-U4860)/U4860*100</f>
        <v>10.429188182510787</v>
      </c>
      <c r="Z4860" s="14">
        <f>IF(W4860&gt;10,"NA",Y4860)</f>
        <v>10.429188182510787</v>
      </c>
    </row>
    <row r="4861" spans="1:26" ht="19" x14ac:dyDescent="0.25">
      <c r="A4861" s="23">
        <v>4860</v>
      </c>
      <c r="B4861" s="5" t="s">
        <v>25</v>
      </c>
      <c r="C4861" s="3" t="s">
        <v>52</v>
      </c>
      <c r="D4861" s="3" t="s">
        <v>52</v>
      </c>
      <c r="E4861" s="3" t="s">
        <v>47</v>
      </c>
      <c r="F4861" s="3" t="s">
        <v>21</v>
      </c>
      <c r="G4861" s="3">
        <v>65</v>
      </c>
      <c r="H4861" s="3" t="s">
        <v>9</v>
      </c>
      <c r="I4861" s="3" t="s">
        <v>59</v>
      </c>
      <c r="J4861" s="3">
        <v>520</v>
      </c>
      <c r="K4861" s="3">
        <v>65</v>
      </c>
      <c r="L4861" s="3">
        <v>0</v>
      </c>
      <c r="M4861" s="4">
        <f>PI()*(K4861/2)^2/1000+PI()*(L4861/2)^2/1000</f>
        <v>3.3183072403542191</v>
      </c>
      <c r="N4861" s="33">
        <v>0</v>
      </c>
      <c r="O4861" s="3">
        <v>6</v>
      </c>
      <c r="P4861" s="6">
        <v>4.9180000000000001</v>
      </c>
      <c r="Q4861" s="6">
        <v>11.856999999999999</v>
      </c>
      <c r="R4861" s="6">
        <v>11.68</v>
      </c>
      <c r="S4861" s="6">
        <v>0</v>
      </c>
      <c r="T4861" s="6">
        <f>R4861-S4861</f>
        <v>11.68</v>
      </c>
      <c r="U4861" s="6">
        <v>11.68</v>
      </c>
      <c r="V4861" s="6">
        <f>U4861-S4861</f>
        <v>11.68</v>
      </c>
      <c r="W4861" s="6">
        <f>100 - (1 - (((U4861-T4861)/U4861)+(S4861/T4861)))*100</f>
        <v>0</v>
      </c>
      <c r="X4861" s="13">
        <v>12.8</v>
      </c>
      <c r="Y4861" s="13">
        <f>(X4861-U4861)/U4861*100</f>
        <v>9.5890410958904209</v>
      </c>
      <c r="Z4861" s="14">
        <f>IF(W4861&gt;10,"NA",Y4861)</f>
        <v>9.5890410958904209</v>
      </c>
    </row>
    <row r="4862" spans="1:26" ht="19" x14ac:dyDescent="0.25">
      <c r="A4862" s="23">
        <v>4861</v>
      </c>
      <c r="B4862" s="5" t="s">
        <v>25</v>
      </c>
      <c r="C4862" s="3" t="s">
        <v>52</v>
      </c>
      <c r="D4862" s="3" t="s">
        <v>52</v>
      </c>
      <c r="E4862" s="3" t="s">
        <v>47</v>
      </c>
      <c r="F4862" s="3" t="s">
        <v>21</v>
      </c>
      <c r="G4862" s="3">
        <v>65</v>
      </c>
      <c r="H4862" s="3" t="s">
        <v>9</v>
      </c>
      <c r="I4862" s="3" t="s">
        <v>59</v>
      </c>
      <c r="J4862" s="3">
        <v>520</v>
      </c>
      <c r="K4862" s="3">
        <v>65</v>
      </c>
      <c r="L4862" s="3">
        <v>0</v>
      </c>
      <c r="M4862" s="4">
        <f>PI()*(K4862/2)^2/1000+PI()*(L4862/2)^2/1000</f>
        <v>3.3183072403542191</v>
      </c>
      <c r="N4862" s="33">
        <v>0</v>
      </c>
      <c r="O4862" s="3">
        <v>7</v>
      </c>
      <c r="P4862" s="6">
        <v>4.4539999999999997</v>
      </c>
      <c r="Q4862" s="6">
        <v>11.314</v>
      </c>
      <c r="R4862" s="6">
        <v>11.223000000000001</v>
      </c>
      <c r="S4862" s="6">
        <v>0</v>
      </c>
      <c r="T4862" s="6">
        <f>R4862-S4862</f>
        <v>11.223000000000001</v>
      </c>
      <c r="U4862" s="6">
        <v>11.223000000000001</v>
      </c>
      <c r="V4862" s="6">
        <f>U4862-S4862</f>
        <v>11.223000000000001</v>
      </c>
      <c r="W4862" s="6">
        <f>100 - (1 - (((U4862-T4862)/U4862)+(S4862/T4862)))*100</f>
        <v>0</v>
      </c>
      <c r="X4862" s="13">
        <v>12.234999999999999</v>
      </c>
      <c r="Y4862" s="13">
        <f>(X4862-U4862)/U4862*100</f>
        <v>9.0171968279426054</v>
      </c>
      <c r="Z4862" s="14">
        <f>IF(W4862&gt;10,"NA",Y4862)</f>
        <v>9.0171968279426054</v>
      </c>
    </row>
    <row r="4863" spans="1:26" ht="19" x14ac:dyDescent="0.25">
      <c r="A4863" s="23">
        <v>4862</v>
      </c>
      <c r="B4863" s="5" t="s">
        <v>25</v>
      </c>
      <c r="C4863" s="3" t="s">
        <v>52</v>
      </c>
      <c r="D4863" s="3" t="s">
        <v>52</v>
      </c>
      <c r="E4863" s="3" t="s">
        <v>47</v>
      </c>
      <c r="F4863" s="3" t="s">
        <v>21</v>
      </c>
      <c r="G4863" s="3">
        <v>65</v>
      </c>
      <c r="H4863" s="3" t="s">
        <v>17</v>
      </c>
      <c r="I4863" s="3" t="s">
        <v>59</v>
      </c>
      <c r="J4863" s="3">
        <v>520</v>
      </c>
      <c r="K4863" s="3">
        <v>65</v>
      </c>
      <c r="L4863" s="3">
        <v>0</v>
      </c>
      <c r="M4863" s="4">
        <f>PI()*(K4863/2)^2/1000+PI()*(L4863/2)^2/1000</f>
        <v>3.3183072403542191</v>
      </c>
      <c r="N4863" s="33">
        <v>0</v>
      </c>
      <c r="O4863" s="3">
        <v>1</v>
      </c>
      <c r="P4863" s="6">
        <v>2.5019999999999998</v>
      </c>
      <c r="Q4863" s="6">
        <v>5.1840000000000002</v>
      </c>
      <c r="R4863" s="6">
        <v>5.0979999999999999</v>
      </c>
      <c r="S4863" s="6">
        <v>0</v>
      </c>
      <c r="T4863" s="6">
        <f>R4863-S4863</f>
        <v>5.0979999999999999</v>
      </c>
      <c r="U4863" s="6">
        <v>5.415</v>
      </c>
      <c r="V4863" s="6">
        <f>U4863-S4863</f>
        <v>5.415</v>
      </c>
      <c r="W4863" s="6">
        <f>100 - (1 - (((U4863-T4863)/U4863)+(S4863/T4863)))*100</f>
        <v>5.8541089566020332</v>
      </c>
      <c r="X4863" s="13">
        <v>5.806</v>
      </c>
      <c r="Y4863" s="13">
        <f>(X4863-U4863)/U4863*100</f>
        <v>7.220683287165282</v>
      </c>
      <c r="Z4863" s="14">
        <f>IF(W4863&gt;10,"NA",Y4863)</f>
        <v>7.220683287165282</v>
      </c>
    </row>
    <row r="4864" spans="1:26" ht="19" x14ac:dyDescent="0.25">
      <c r="A4864" s="23">
        <v>4863</v>
      </c>
      <c r="B4864" s="5" t="s">
        <v>25</v>
      </c>
      <c r="C4864" s="3" t="s">
        <v>52</v>
      </c>
      <c r="D4864" s="3" t="s">
        <v>52</v>
      </c>
      <c r="E4864" s="3" t="s">
        <v>47</v>
      </c>
      <c r="F4864" s="3" t="s">
        <v>21</v>
      </c>
      <c r="G4864" s="3">
        <v>65</v>
      </c>
      <c r="H4864" s="3" t="s">
        <v>17</v>
      </c>
      <c r="I4864" s="3" t="s">
        <v>59</v>
      </c>
      <c r="J4864" s="3">
        <v>520</v>
      </c>
      <c r="K4864" s="3">
        <v>65</v>
      </c>
      <c r="L4864" s="3">
        <v>0</v>
      </c>
      <c r="M4864" s="4">
        <f>PI()*(K4864/2)^2/1000+PI()*(L4864/2)^2/1000</f>
        <v>3.3183072403542191</v>
      </c>
      <c r="N4864" s="33">
        <v>0</v>
      </c>
      <c r="O4864" s="3">
        <v>2</v>
      </c>
      <c r="P4864" s="6">
        <v>2.6840000000000002</v>
      </c>
      <c r="Q4864" s="6">
        <v>4.4630000000000001</v>
      </c>
      <c r="R4864" s="6">
        <v>4.41</v>
      </c>
      <c r="S4864" s="6">
        <v>1.4999999999999999E-2</v>
      </c>
      <c r="T4864" s="6">
        <f>R4864-S4864</f>
        <v>4.3950000000000005</v>
      </c>
      <c r="U4864" s="6">
        <v>4.7119999999999997</v>
      </c>
      <c r="V4864" s="6">
        <f>U4864-S4864</f>
        <v>4.6970000000000001</v>
      </c>
      <c r="W4864" s="6">
        <f>100 - (1 - (((U4864-T4864)/U4864)+(S4864/T4864)))*100</f>
        <v>7.068801172809799</v>
      </c>
      <c r="X4864" s="13">
        <v>5.0490000000000004</v>
      </c>
      <c r="Y4864" s="13">
        <f>(X4864-U4864)/U4864*100</f>
        <v>7.1519524617996737</v>
      </c>
      <c r="Z4864" s="14">
        <f>IF(W4864&gt;10,"NA",Y4864)</f>
        <v>7.1519524617996737</v>
      </c>
    </row>
    <row r="4865" spans="1:26" ht="19" x14ac:dyDescent="0.25">
      <c r="A4865" s="23">
        <v>4864</v>
      </c>
      <c r="B4865" s="5" t="s">
        <v>25</v>
      </c>
      <c r="C4865" s="3" t="s">
        <v>52</v>
      </c>
      <c r="D4865" s="3" t="s">
        <v>52</v>
      </c>
      <c r="E4865" s="3" t="s">
        <v>47</v>
      </c>
      <c r="F4865" s="3" t="s">
        <v>21</v>
      </c>
      <c r="G4865" s="3">
        <v>65</v>
      </c>
      <c r="H4865" s="3" t="s">
        <v>17</v>
      </c>
      <c r="I4865" s="3" t="s">
        <v>59</v>
      </c>
      <c r="J4865" s="3">
        <v>520</v>
      </c>
      <c r="K4865" s="3">
        <v>65</v>
      </c>
      <c r="L4865" s="3">
        <v>0</v>
      </c>
      <c r="M4865" s="4">
        <f>PI()*(K4865/2)^2/1000+PI()*(L4865/2)^2/1000</f>
        <v>3.3183072403542191</v>
      </c>
      <c r="N4865" s="33">
        <v>0</v>
      </c>
      <c r="O4865" s="3">
        <v>3</v>
      </c>
      <c r="P4865" s="6">
        <v>4.4820000000000002</v>
      </c>
      <c r="Q4865" s="6">
        <v>11.196</v>
      </c>
      <c r="R4865" s="6">
        <v>11.097</v>
      </c>
      <c r="S4865" s="6">
        <v>0</v>
      </c>
      <c r="T4865" s="6">
        <f>R4865-S4865</f>
        <v>11.097</v>
      </c>
      <c r="U4865" s="6">
        <v>11.097</v>
      </c>
      <c r="V4865" s="6">
        <f>U4865-S4865</f>
        <v>11.097</v>
      </c>
      <c r="W4865" s="6">
        <f>100 - (1 - (((U4865-T4865)/U4865)+(S4865/T4865)))*100</f>
        <v>0</v>
      </c>
      <c r="X4865" s="13">
        <v>12.254</v>
      </c>
      <c r="Y4865" s="13">
        <f>(X4865-U4865)/U4865*100</f>
        <v>10.426241326484636</v>
      </c>
      <c r="Z4865" s="14">
        <f>IF(W4865&gt;10,"NA",Y4865)</f>
        <v>10.426241326484636</v>
      </c>
    </row>
    <row r="4866" spans="1:26" ht="19" x14ac:dyDescent="0.25">
      <c r="A4866" s="23">
        <v>4865</v>
      </c>
      <c r="B4866" s="5" t="s">
        <v>25</v>
      </c>
      <c r="C4866" s="3" t="s">
        <v>52</v>
      </c>
      <c r="D4866" s="3" t="s">
        <v>52</v>
      </c>
      <c r="E4866" s="3" t="s">
        <v>47</v>
      </c>
      <c r="F4866" s="3" t="s">
        <v>21</v>
      </c>
      <c r="G4866" s="3">
        <v>65</v>
      </c>
      <c r="H4866" s="3" t="s">
        <v>17</v>
      </c>
      <c r="I4866" s="3" t="s">
        <v>59</v>
      </c>
      <c r="J4866" s="3">
        <v>520</v>
      </c>
      <c r="K4866" s="3">
        <v>65</v>
      </c>
      <c r="L4866" s="3">
        <v>0</v>
      </c>
      <c r="M4866" s="4">
        <f>PI()*(K4866/2)^2/1000+PI()*(L4866/2)^2/1000</f>
        <v>3.3183072403542191</v>
      </c>
      <c r="N4866" s="33">
        <v>0</v>
      </c>
      <c r="O4866" s="3">
        <v>4</v>
      </c>
      <c r="P4866" s="6">
        <v>4.12</v>
      </c>
      <c r="Q4866" s="6">
        <v>9.9039999999999999</v>
      </c>
      <c r="R4866" s="6">
        <v>9.8409999999999993</v>
      </c>
      <c r="S4866" s="6">
        <v>0</v>
      </c>
      <c r="T4866" s="6">
        <f>R4866-S4866</f>
        <v>9.8409999999999993</v>
      </c>
      <c r="U4866" s="6">
        <v>9.875</v>
      </c>
      <c r="V4866" s="6">
        <f>U4866-S4866</f>
        <v>9.875</v>
      </c>
      <c r="W4866" s="6">
        <f>100 - (1 - (((U4866-T4866)/U4866)+(S4866/T4866)))*100</f>
        <v>0.34430379746835627</v>
      </c>
      <c r="X4866" s="13">
        <v>10.917</v>
      </c>
      <c r="Y4866" s="13">
        <f>(X4866-U4866)/U4866*100</f>
        <v>10.551898734177213</v>
      </c>
      <c r="Z4866" s="14">
        <f>IF(W4866&gt;10,"NA",Y4866)</f>
        <v>10.551898734177213</v>
      </c>
    </row>
    <row r="4867" spans="1:26" ht="19" x14ac:dyDescent="0.25">
      <c r="A4867" s="23">
        <v>4866</v>
      </c>
      <c r="B4867" s="5" t="s">
        <v>25</v>
      </c>
      <c r="C4867" s="3" t="s">
        <v>52</v>
      </c>
      <c r="D4867" s="3" t="s">
        <v>52</v>
      </c>
      <c r="E4867" s="3" t="s">
        <v>47</v>
      </c>
      <c r="F4867" s="3" t="s">
        <v>21</v>
      </c>
      <c r="G4867" s="3">
        <v>65</v>
      </c>
      <c r="H4867" s="3" t="s">
        <v>17</v>
      </c>
      <c r="I4867" s="3" t="s">
        <v>59</v>
      </c>
      <c r="J4867" s="3">
        <v>520</v>
      </c>
      <c r="K4867" s="3">
        <v>65</v>
      </c>
      <c r="L4867" s="3">
        <v>0</v>
      </c>
      <c r="M4867" s="4">
        <f>PI()*(K4867/2)^2/1000+PI()*(L4867/2)^2/1000</f>
        <v>3.3183072403542191</v>
      </c>
      <c r="N4867" s="33">
        <v>0</v>
      </c>
      <c r="O4867" s="3">
        <v>5</v>
      </c>
      <c r="P4867" s="6">
        <v>5.0659999999999998</v>
      </c>
      <c r="Q4867" s="6">
        <v>12.621</v>
      </c>
      <c r="R4867" s="6">
        <v>12.545999999999999</v>
      </c>
      <c r="S4867" s="6">
        <v>0</v>
      </c>
      <c r="T4867" s="6">
        <f>R4867-S4867</f>
        <v>12.545999999999999</v>
      </c>
      <c r="U4867" s="6">
        <v>12.662000000000001</v>
      </c>
      <c r="V4867" s="6">
        <f>U4867-S4867</f>
        <v>12.662000000000001</v>
      </c>
      <c r="W4867" s="6">
        <f>100 - (1 - (((U4867-T4867)/U4867)+(S4867/T4867)))*100</f>
        <v>0.91612699415574639</v>
      </c>
      <c r="X4867" s="13">
        <v>13.787000000000001</v>
      </c>
      <c r="Y4867" s="13">
        <f>(X4867-U4867)/U4867*100</f>
        <v>8.8848523140104252</v>
      </c>
      <c r="Z4867" s="14">
        <f>IF(W4867&gt;10,"NA",Y4867)</f>
        <v>8.8848523140104252</v>
      </c>
    </row>
    <row r="4868" spans="1:26" ht="19" x14ac:dyDescent="0.25">
      <c r="A4868" s="23">
        <v>4867</v>
      </c>
      <c r="B4868" s="5" t="s">
        <v>25</v>
      </c>
      <c r="C4868" s="3" t="s">
        <v>52</v>
      </c>
      <c r="D4868" s="3" t="s">
        <v>52</v>
      </c>
      <c r="E4868" s="3" t="s">
        <v>47</v>
      </c>
      <c r="F4868" s="3" t="s">
        <v>21</v>
      </c>
      <c r="G4868" s="3">
        <v>65</v>
      </c>
      <c r="H4868" s="3" t="s">
        <v>17</v>
      </c>
      <c r="I4868" s="3" t="s">
        <v>59</v>
      </c>
      <c r="J4868" s="3">
        <v>520</v>
      </c>
      <c r="K4868" s="3">
        <v>65</v>
      </c>
      <c r="L4868" s="3">
        <v>0</v>
      </c>
      <c r="M4868" s="4">
        <f>PI()*(K4868/2)^2/1000+PI()*(L4868/2)^2/1000</f>
        <v>3.3183072403542191</v>
      </c>
      <c r="N4868" s="33">
        <v>0</v>
      </c>
      <c r="O4868" s="3">
        <v>6</v>
      </c>
      <c r="P4868" s="6">
        <v>4.3769999999999998</v>
      </c>
      <c r="Q4868" s="6">
        <v>8.9770000000000003</v>
      </c>
      <c r="R4868" s="6">
        <v>8.8550000000000004</v>
      </c>
      <c r="S4868" s="6">
        <v>0</v>
      </c>
      <c r="T4868" s="6">
        <f>R4868-S4868</f>
        <v>8.8550000000000004</v>
      </c>
      <c r="U4868" s="6">
        <v>9.9860000000000007</v>
      </c>
      <c r="V4868" s="6">
        <f>U4868-S4868</f>
        <v>9.9860000000000007</v>
      </c>
      <c r="W4868" s="6">
        <f>100 - (1 - (((U4868-T4868)/U4868)+(S4868/T4868)))*100</f>
        <v>11.325856198678153</v>
      </c>
      <c r="X4868" s="13">
        <v>10.696999999999999</v>
      </c>
      <c r="Y4868" s="13">
        <f>(X4868-U4868)/U4868*100</f>
        <v>7.1199679551371773</v>
      </c>
      <c r="Z4868" s="14" t="str">
        <f>IF(W4868&gt;10,"NA",Y4868)</f>
        <v>NA</v>
      </c>
    </row>
    <row r="4869" spans="1:26" ht="19" x14ac:dyDescent="0.25">
      <c r="A4869" s="23">
        <v>4868</v>
      </c>
      <c r="B4869" s="5" t="s">
        <v>25</v>
      </c>
      <c r="C4869" s="3" t="s">
        <v>52</v>
      </c>
      <c r="D4869" s="3" t="s">
        <v>52</v>
      </c>
      <c r="E4869" s="3" t="s">
        <v>47</v>
      </c>
      <c r="F4869" s="3" t="s">
        <v>21</v>
      </c>
      <c r="G4869" s="3">
        <v>65</v>
      </c>
      <c r="H4869" s="3" t="s">
        <v>17</v>
      </c>
      <c r="I4869" s="3" t="s">
        <v>59</v>
      </c>
      <c r="J4869" s="3">
        <v>520</v>
      </c>
      <c r="K4869" s="3">
        <v>65</v>
      </c>
      <c r="L4869" s="3">
        <v>0</v>
      </c>
      <c r="M4869" s="4">
        <f>PI()*(K4869/2)^2/1000+PI()*(L4869/2)^2/1000</f>
        <v>3.3183072403542191</v>
      </c>
      <c r="N4869" s="33">
        <v>0</v>
      </c>
      <c r="O4869" s="3">
        <v>7</v>
      </c>
      <c r="P4869" s="6">
        <v>3.032</v>
      </c>
      <c r="Q4869" s="6">
        <v>3.7879999999999998</v>
      </c>
      <c r="R4869" s="6">
        <v>3.706</v>
      </c>
      <c r="S4869" s="6">
        <v>5.1999999999999998E-2</v>
      </c>
      <c r="T4869" s="6">
        <f>R4869-S4869</f>
        <v>3.6539999999999999</v>
      </c>
      <c r="U4869" s="6">
        <v>4.577</v>
      </c>
      <c r="V4869" s="6">
        <f>U4869-S4869</f>
        <v>4.5250000000000004</v>
      </c>
      <c r="W4869" s="6">
        <f>100 - (1 - (((U4869-T4869)/U4869)+(S4869/T4869)))*100</f>
        <v>21.589145604273725</v>
      </c>
      <c r="X4869" s="13">
        <v>4.8970000000000002</v>
      </c>
      <c r="Y4869" s="13">
        <f>(X4869-U4869)/U4869*100</f>
        <v>6.9914791348044636</v>
      </c>
      <c r="Z4869" s="14" t="str">
        <f>IF(W4869&gt;10,"NA",Y4869)</f>
        <v>NA</v>
      </c>
    </row>
    <row r="4870" spans="1:26" ht="19" x14ac:dyDescent="0.25">
      <c r="A4870" s="23">
        <v>4869</v>
      </c>
      <c r="B4870" s="5" t="s">
        <v>25</v>
      </c>
      <c r="C4870" s="3" t="s">
        <v>52</v>
      </c>
      <c r="D4870" s="3" t="s">
        <v>52</v>
      </c>
      <c r="E4870" s="3" t="s">
        <v>47</v>
      </c>
      <c r="F4870" s="3" t="s">
        <v>21</v>
      </c>
      <c r="G4870" s="3">
        <v>66</v>
      </c>
      <c r="H4870" s="3" t="s">
        <v>9</v>
      </c>
      <c r="I4870" s="3" t="s">
        <v>60</v>
      </c>
      <c r="J4870" s="3">
        <v>454</v>
      </c>
      <c r="K4870" s="3">
        <v>50</v>
      </c>
      <c r="L4870" s="3">
        <v>0</v>
      </c>
      <c r="M4870" s="4">
        <f>PI()*(K4870/2)^2/1000+PI()*(L4870/2)^2/1000</f>
        <v>1.9634954084936207</v>
      </c>
      <c r="N4870" s="33">
        <v>0</v>
      </c>
      <c r="O4870" s="3">
        <v>1</v>
      </c>
      <c r="P4870" s="6">
        <v>2.294</v>
      </c>
      <c r="Q4870" s="6">
        <v>2.8330000000000002</v>
      </c>
      <c r="R4870" s="6">
        <v>2.7789999999999999</v>
      </c>
      <c r="S4870" s="6">
        <v>0</v>
      </c>
      <c r="T4870" s="6">
        <f>R4870-S4870</f>
        <v>2.7789999999999999</v>
      </c>
      <c r="U4870" s="6">
        <v>2.786</v>
      </c>
      <c r="V4870" s="6">
        <f>U4870-S4870</f>
        <v>2.786</v>
      </c>
      <c r="W4870" s="6">
        <f>100 - (1 - (((U4870-T4870)/U4870)+(S4870/T4870)))*100</f>
        <v>0.25125628140703782</v>
      </c>
      <c r="X4870" s="13">
        <v>3.036</v>
      </c>
      <c r="Y4870" s="13">
        <f>(X4870-U4870)/U4870*100</f>
        <v>8.9734386216798274</v>
      </c>
      <c r="Z4870" s="14">
        <f>IF(W4870&gt;10,"NA",Y4870)</f>
        <v>8.9734386216798274</v>
      </c>
    </row>
    <row r="4871" spans="1:26" ht="19" x14ac:dyDescent="0.25">
      <c r="A4871" s="23">
        <v>4870</v>
      </c>
      <c r="B4871" s="5" t="s">
        <v>25</v>
      </c>
      <c r="C4871" s="3" t="s">
        <v>52</v>
      </c>
      <c r="D4871" s="3" t="s">
        <v>52</v>
      </c>
      <c r="E4871" s="3" t="s">
        <v>47</v>
      </c>
      <c r="F4871" s="3" t="s">
        <v>21</v>
      </c>
      <c r="G4871" s="3">
        <v>66</v>
      </c>
      <c r="H4871" s="3" t="s">
        <v>9</v>
      </c>
      <c r="I4871" s="3" t="s">
        <v>60</v>
      </c>
      <c r="J4871" s="3">
        <v>454</v>
      </c>
      <c r="K4871" s="3">
        <v>50</v>
      </c>
      <c r="L4871" s="3">
        <v>0</v>
      </c>
      <c r="M4871" s="4">
        <f>PI()*(K4871/2)^2/1000+PI()*(L4871/2)^2/1000</f>
        <v>1.9634954084936207</v>
      </c>
      <c r="N4871" s="33">
        <v>0</v>
      </c>
      <c r="O4871" s="3">
        <v>2</v>
      </c>
      <c r="P4871" s="6">
        <v>3.8420000000000001</v>
      </c>
      <c r="Q4871" s="6">
        <v>9.86</v>
      </c>
      <c r="R4871" s="6">
        <v>9.7249999999999996</v>
      </c>
      <c r="S4871" s="6">
        <v>0</v>
      </c>
      <c r="T4871" s="6">
        <f>R4871-S4871</f>
        <v>9.7249999999999996</v>
      </c>
      <c r="U4871" s="6">
        <v>9.7729999999999997</v>
      </c>
      <c r="V4871" s="6">
        <f>U4871-S4871</f>
        <v>9.7729999999999997</v>
      </c>
      <c r="W4871" s="6">
        <f>100 - (1 - (((U4871-T4871)/U4871)+(S4871/T4871)))*100</f>
        <v>0.49114908421159953</v>
      </c>
      <c r="X4871" s="13">
        <v>10.369</v>
      </c>
      <c r="Y4871" s="13">
        <f>(X4871-U4871)/U4871*100</f>
        <v>6.098434462294076</v>
      </c>
      <c r="Z4871" s="14">
        <f>IF(W4871&gt;10,"NA",Y4871)</f>
        <v>6.098434462294076</v>
      </c>
    </row>
    <row r="4872" spans="1:26" ht="19" x14ac:dyDescent="0.25">
      <c r="A4872" s="23">
        <v>4871</v>
      </c>
      <c r="B4872" s="5" t="s">
        <v>25</v>
      </c>
      <c r="C4872" s="3" t="s">
        <v>52</v>
      </c>
      <c r="D4872" s="3" t="s">
        <v>52</v>
      </c>
      <c r="E4872" s="3" t="s">
        <v>47</v>
      </c>
      <c r="F4872" s="3" t="s">
        <v>21</v>
      </c>
      <c r="G4872" s="3">
        <v>66</v>
      </c>
      <c r="H4872" s="3" t="s">
        <v>9</v>
      </c>
      <c r="I4872" s="3" t="s">
        <v>60</v>
      </c>
      <c r="J4872" s="3">
        <v>454</v>
      </c>
      <c r="K4872" s="3">
        <v>50</v>
      </c>
      <c r="L4872" s="3">
        <v>0</v>
      </c>
      <c r="M4872" s="4">
        <f>PI()*(K4872/2)^2/1000+PI()*(L4872/2)^2/1000</f>
        <v>1.9634954084936207</v>
      </c>
      <c r="N4872" s="33">
        <v>0</v>
      </c>
      <c r="O4872" s="3">
        <v>3</v>
      </c>
      <c r="P4872" s="6">
        <v>2.673</v>
      </c>
      <c r="Q4872" s="6">
        <v>3.6819999999999999</v>
      </c>
      <c r="R4872" s="6">
        <v>3.6059999999999999</v>
      </c>
      <c r="S4872" s="6">
        <v>0</v>
      </c>
      <c r="T4872" s="6">
        <f>R4872-S4872</f>
        <v>3.6059999999999999</v>
      </c>
      <c r="U4872" s="6">
        <v>4.109</v>
      </c>
      <c r="V4872" s="6">
        <f>U4872-S4872</f>
        <v>4.109</v>
      </c>
      <c r="W4872" s="6">
        <f>100 - (1 - (((U4872-T4872)/U4872)+(S4872/T4872)))*100</f>
        <v>12.241421270382091</v>
      </c>
      <c r="X4872" s="13">
        <v>4.2889999999999997</v>
      </c>
      <c r="Y4872" s="13">
        <f>(X4872-U4872)/U4872*100</f>
        <v>4.3806278899975588</v>
      </c>
      <c r="Z4872" s="14" t="str">
        <f>IF(W4872&gt;10,"NA",Y4872)</f>
        <v>NA</v>
      </c>
    </row>
    <row r="4873" spans="1:26" ht="19" x14ac:dyDescent="0.25">
      <c r="A4873" s="23">
        <v>4872</v>
      </c>
      <c r="B4873" s="5" t="s">
        <v>25</v>
      </c>
      <c r="C4873" s="3" t="s">
        <v>52</v>
      </c>
      <c r="D4873" s="3" t="s">
        <v>52</v>
      </c>
      <c r="E4873" s="3" t="s">
        <v>47</v>
      </c>
      <c r="F4873" s="3" t="s">
        <v>21</v>
      </c>
      <c r="G4873" s="3">
        <v>66</v>
      </c>
      <c r="H4873" s="3" t="s">
        <v>9</v>
      </c>
      <c r="I4873" s="3" t="s">
        <v>60</v>
      </c>
      <c r="J4873" s="3">
        <v>454</v>
      </c>
      <c r="K4873" s="3">
        <v>50</v>
      </c>
      <c r="L4873" s="3">
        <v>0</v>
      </c>
      <c r="M4873" s="4">
        <f>PI()*(K4873/2)^2/1000+PI()*(L4873/2)^2/1000</f>
        <v>1.9634954084936207</v>
      </c>
      <c r="N4873" s="33">
        <v>0</v>
      </c>
      <c r="O4873" s="3">
        <v>4</v>
      </c>
      <c r="P4873" s="6">
        <v>4.3760000000000003</v>
      </c>
      <c r="Q4873" s="6">
        <v>10.76</v>
      </c>
      <c r="R4873" s="6">
        <v>10.648999999999999</v>
      </c>
      <c r="S4873" s="6">
        <v>0</v>
      </c>
      <c r="T4873" s="6">
        <f>R4873-S4873</f>
        <v>10.648999999999999</v>
      </c>
      <c r="U4873" s="6">
        <v>11.132</v>
      </c>
      <c r="V4873" s="6">
        <f>U4873-S4873</f>
        <v>11.132</v>
      </c>
      <c r="W4873" s="6">
        <f>100 - (1 - (((U4873-T4873)/U4873)+(S4873/T4873)))*100</f>
        <v>4.3388429752066173</v>
      </c>
      <c r="X4873" s="13">
        <v>11.827999999999999</v>
      </c>
      <c r="Y4873" s="13">
        <f>(X4873-U4873)/U4873*100</f>
        <v>6.2522457779374747</v>
      </c>
      <c r="Z4873" s="14">
        <f>IF(W4873&gt;10,"NA",Y4873)</f>
        <v>6.2522457779374747</v>
      </c>
    </row>
    <row r="4874" spans="1:26" ht="19" x14ac:dyDescent="0.25">
      <c r="A4874" s="23">
        <v>4873</v>
      </c>
      <c r="B4874" s="5" t="s">
        <v>25</v>
      </c>
      <c r="C4874" s="3" t="s">
        <v>52</v>
      </c>
      <c r="D4874" s="3" t="s">
        <v>52</v>
      </c>
      <c r="E4874" s="3" t="s">
        <v>47</v>
      </c>
      <c r="F4874" s="3" t="s">
        <v>21</v>
      </c>
      <c r="G4874" s="3">
        <v>66</v>
      </c>
      <c r="H4874" s="3" t="s">
        <v>9</v>
      </c>
      <c r="I4874" s="3" t="s">
        <v>60</v>
      </c>
      <c r="J4874" s="3">
        <v>454</v>
      </c>
      <c r="K4874" s="3">
        <v>50</v>
      </c>
      <c r="L4874" s="3">
        <v>0</v>
      </c>
      <c r="M4874" s="4">
        <f>PI()*(K4874/2)^2/1000+PI()*(L4874/2)^2/1000</f>
        <v>1.9634954084936207</v>
      </c>
      <c r="N4874" s="33">
        <v>0</v>
      </c>
      <c r="O4874" s="3">
        <v>5</v>
      </c>
      <c r="P4874" s="6">
        <v>2.528</v>
      </c>
      <c r="Q4874" s="6">
        <v>4.2670000000000003</v>
      </c>
      <c r="R4874" s="6">
        <v>4.1420000000000003</v>
      </c>
      <c r="S4874" s="6">
        <v>0</v>
      </c>
      <c r="T4874" s="6">
        <f>R4874-S4874</f>
        <v>4.1420000000000003</v>
      </c>
      <c r="U4874" s="6">
        <v>6.0439999999999996</v>
      </c>
      <c r="V4874" s="6">
        <f>U4874-S4874</f>
        <v>6.0439999999999996</v>
      </c>
      <c r="W4874" s="6">
        <f>100 - (1 - (((U4874-T4874)/U4874)+(S4874/T4874)))*100</f>
        <v>31.469225678358697</v>
      </c>
      <c r="X4874" s="13">
        <v>6.3170000000000002</v>
      </c>
      <c r="Y4874" s="13">
        <f>(X4874-U4874)/U4874*100</f>
        <v>4.5168762409000758</v>
      </c>
      <c r="Z4874" s="14" t="str">
        <f>IF(W4874&gt;10,"NA",Y4874)</f>
        <v>NA</v>
      </c>
    </row>
    <row r="4875" spans="1:26" ht="19" x14ac:dyDescent="0.25">
      <c r="A4875" s="23">
        <v>4874</v>
      </c>
      <c r="B4875" s="5" t="s">
        <v>25</v>
      </c>
      <c r="C4875" s="3" t="s">
        <v>52</v>
      </c>
      <c r="D4875" s="3" t="s">
        <v>52</v>
      </c>
      <c r="E4875" s="3" t="s">
        <v>47</v>
      </c>
      <c r="F4875" s="3" t="s">
        <v>21</v>
      </c>
      <c r="G4875" s="3">
        <v>66</v>
      </c>
      <c r="H4875" s="3" t="s">
        <v>9</v>
      </c>
      <c r="I4875" s="3" t="s">
        <v>60</v>
      </c>
      <c r="J4875" s="3">
        <v>454</v>
      </c>
      <c r="K4875" s="3">
        <v>50</v>
      </c>
      <c r="L4875" s="3">
        <v>0</v>
      </c>
      <c r="M4875" s="4">
        <f>PI()*(K4875/2)^2/1000+PI()*(L4875/2)^2/1000</f>
        <v>1.9634954084936207</v>
      </c>
      <c r="N4875" s="33">
        <v>0</v>
      </c>
      <c r="O4875" s="3">
        <v>6</v>
      </c>
      <c r="P4875" s="6">
        <v>4.2759999999999998</v>
      </c>
      <c r="Q4875" s="6">
        <v>8.6180000000000003</v>
      </c>
      <c r="R4875" s="6">
        <v>8.5210000000000008</v>
      </c>
      <c r="S4875" s="6">
        <v>0</v>
      </c>
      <c r="T4875" s="6">
        <f>R4875-S4875</f>
        <v>8.5210000000000008</v>
      </c>
      <c r="U4875" s="6">
        <v>9.1289999999999996</v>
      </c>
      <c r="V4875" s="6">
        <f>U4875-S4875</f>
        <v>9.1289999999999996</v>
      </c>
      <c r="W4875" s="6">
        <f>100 - (1 - (((U4875-T4875)/U4875)+(S4875/T4875)))*100</f>
        <v>6.6600942052798615</v>
      </c>
      <c r="X4875" s="13">
        <v>9.8109999999999999</v>
      </c>
      <c r="Y4875" s="13">
        <f>(X4875-U4875)/U4875*100</f>
        <v>7.4706977763172349</v>
      </c>
      <c r="Z4875" s="14">
        <f>IF(W4875&gt;10,"NA",Y4875)</f>
        <v>7.4706977763172349</v>
      </c>
    </row>
    <row r="4876" spans="1:26" ht="19" x14ac:dyDescent="0.25">
      <c r="A4876" s="23">
        <v>4875</v>
      </c>
      <c r="B4876" s="5" t="s">
        <v>25</v>
      </c>
      <c r="C4876" s="3" t="s">
        <v>52</v>
      </c>
      <c r="D4876" s="3" t="s">
        <v>52</v>
      </c>
      <c r="E4876" s="3" t="s">
        <v>47</v>
      </c>
      <c r="F4876" s="3" t="s">
        <v>21</v>
      </c>
      <c r="G4876" s="3">
        <v>66</v>
      </c>
      <c r="H4876" s="3" t="s">
        <v>9</v>
      </c>
      <c r="I4876" s="3" t="s">
        <v>60</v>
      </c>
      <c r="J4876" s="3">
        <v>454</v>
      </c>
      <c r="K4876" s="3">
        <v>50</v>
      </c>
      <c r="L4876" s="3">
        <v>0</v>
      </c>
      <c r="M4876" s="4">
        <f>PI()*(K4876/2)^2/1000+PI()*(L4876/2)^2/1000</f>
        <v>1.9634954084936207</v>
      </c>
      <c r="N4876" s="33">
        <v>0</v>
      </c>
      <c r="O4876" s="3">
        <v>7</v>
      </c>
      <c r="P4876" s="6">
        <v>4.3879999999999999</v>
      </c>
      <c r="Q4876" s="6">
        <v>11.917999999999999</v>
      </c>
      <c r="R4876" s="6">
        <v>11.766</v>
      </c>
      <c r="S4876" s="6">
        <v>0</v>
      </c>
      <c r="T4876" s="6">
        <f>R4876-S4876</f>
        <v>11.766</v>
      </c>
      <c r="U4876" s="6">
        <v>11.8</v>
      </c>
      <c r="V4876" s="6">
        <f>U4876-S4876</f>
        <v>11.8</v>
      </c>
      <c r="W4876" s="6">
        <f>100 - (1 - (((U4876-T4876)/U4876)+(S4876/T4876)))*100</f>
        <v>0.28813559322034621</v>
      </c>
      <c r="X4876" s="13">
        <v>12.541</v>
      </c>
      <c r="Y4876" s="13">
        <f>(X4876-U4876)/U4876*100</f>
        <v>6.2796610169491496</v>
      </c>
      <c r="Z4876" s="14">
        <f>IF(W4876&gt;10,"NA",Y4876)</f>
        <v>6.2796610169491496</v>
      </c>
    </row>
    <row r="4877" spans="1:26" ht="19" x14ac:dyDescent="0.25">
      <c r="A4877" s="23">
        <v>4876</v>
      </c>
      <c r="B4877" s="5" t="s">
        <v>25</v>
      </c>
      <c r="C4877" s="3" t="s">
        <v>52</v>
      </c>
      <c r="D4877" s="3" t="s">
        <v>52</v>
      </c>
      <c r="E4877" s="3" t="s">
        <v>47</v>
      </c>
      <c r="F4877" s="3" t="s">
        <v>21</v>
      </c>
      <c r="G4877" s="3">
        <v>66</v>
      </c>
      <c r="H4877" s="3" t="s">
        <v>9</v>
      </c>
      <c r="I4877" s="3" t="s">
        <v>60</v>
      </c>
      <c r="J4877" s="3">
        <v>454</v>
      </c>
      <c r="K4877" s="3">
        <v>50</v>
      </c>
      <c r="L4877" s="3">
        <v>0</v>
      </c>
      <c r="M4877" s="4">
        <f>PI()*(K4877/2)^2/1000+PI()*(L4877/2)^2/1000</f>
        <v>1.9634954084936207</v>
      </c>
      <c r="N4877" s="33">
        <v>0</v>
      </c>
      <c r="O4877" s="3">
        <v>8</v>
      </c>
      <c r="P4877" s="6">
        <v>3.847</v>
      </c>
      <c r="Q4877" s="6">
        <v>8.58</v>
      </c>
      <c r="R4877" s="6">
        <v>8.4239999999999995</v>
      </c>
      <c r="S4877" s="6">
        <v>0</v>
      </c>
      <c r="T4877" s="6">
        <f>R4877-S4877</f>
        <v>8.4239999999999995</v>
      </c>
      <c r="U4877" s="6">
        <v>8.4239999999999995</v>
      </c>
      <c r="V4877" s="6">
        <f>U4877-S4877</f>
        <v>8.4239999999999995</v>
      </c>
      <c r="W4877" s="6">
        <f>100 - (1 - (((U4877-T4877)/U4877)+(S4877/T4877)))*100</f>
        <v>0</v>
      </c>
      <c r="X4877" s="13">
        <v>9.0609999999999999</v>
      </c>
      <c r="Y4877" s="13">
        <f>(X4877-U4877)/U4877*100</f>
        <v>7.561728395061734</v>
      </c>
      <c r="Z4877" s="14">
        <f>IF(W4877&gt;10,"NA",Y4877)</f>
        <v>7.561728395061734</v>
      </c>
    </row>
    <row r="4878" spans="1:26" ht="19" x14ac:dyDescent="0.25">
      <c r="A4878" s="23">
        <v>4877</v>
      </c>
      <c r="B4878" s="5" t="s">
        <v>25</v>
      </c>
      <c r="C4878" s="3" t="s">
        <v>52</v>
      </c>
      <c r="D4878" s="3" t="s">
        <v>52</v>
      </c>
      <c r="E4878" s="3" t="s">
        <v>47</v>
      </c>
      <c r="F4878" s="3" t="s">
        <v>21</v>
      </c>
      <c r="G4878" s="3">
        <v>66</v>
      </c>
      <c r="H4878" s="3" t="s">
        <v>17</v>
      </c>
      <c r="I4878" s="3" t="s">
        <v>60</v>
      </c>
      <c r="J4878" s="3">
        <v>454</v>
      </c>
      <c r="K4878" s="3">
        <v>50</v>
      </c>
      <c r="L4878" s="3">
        <v>0</v>
      </c>
      <c r="M4878" s="4">
        <f>PI()*(K4878/2)^2/1000+PI()*(L4878/2)^2/1000</f>
        <v>1.9634954084936207</v>
      </c>
      <c r="N4878" s="33">
        <v>0</v>
      </c>
      <c r="O4878" s="3">
        <v>1</v>
      </c>
      <c r="P4878" s="6">
        <v>2.992</v>
      </c>
      <c r="Q4878" s="6">
        <v>4.9829999999999997</v>
      </c>
      <c r="R4878" s="6">
        <v>4.8890000000000002</v>
      </c>
      <c r="S4878" s="6">
        <v>0</v>
      </c>
      <c r="T4878" s="6">
        <f>R4878-S4878</f>
        <v>4.8890000000000002</v>
      </c>
      <c r="U4878" s="6">
        <v>4.8890000000000002</v>
      </c>
      <c r="V4878" s="6">
        <f>U4878-S4878</f>
        <v>4.8890000000000002</v>
      </c>
      <c r="W4878" s="6">
        <f>100 - (1 - (((U4878-T4878)/U4878)+(S4878/T4878)))*100</f>
        <v>0</v>
      </c>
      <c r="X4878" s="13">
        <v>5.2279999999999998</v>
      </c>
      <c r="Y4878" s="13">
        <f>(X4878-U4878)/U4878*100</f>
        <v>6.9339333196972692</v>
      </c>
      <c r="Z4878" s="14">
        <f>IF(W4878&gt;10,"NA",Y4878)</f>
        <v>6.9339333196972692</v>
      </c>
    </row>
    <row r="4879" spans="1:26" ht="19" x14ac:dyDescent="0.25">
      <c r="A4879" s="23">
        <v>4878</v>
      </c>
      <c r="B4879" s="5" t="s">
        <v>25</v>
      </c>
      <c r="C4879" s="3" t="s">
        <v>52</v>
      </c>
      <c r="D4879" s="3" t="s">
        <v>52</v>
      </c>
      <c r="E4879" s="3" t="s">
        <v>47</v>
      </c>
      <c r="F4879" s="3" t="s">
        <v>21</v>
      </c>
      <c r="G4879" s="3">
        <v>66</v>
      </c>
      <c r="H4879" s="3" t="s">
        <v>17</v>
      </c>
      <c r="I4879" s="3" t="s">
        <v>60</v>
      </c>
      <c r="J4879" s="3">
        <v>454</v>
      </c>
      <c r="K4879" s="3">
        <v>50</v>
      </c>
      <c r="L4879" s="3">
        <v>0</v>
      </c>
      <c r="M4879" s="4">
        <f>PI()*(K4879/2)^2/1000+PI()*(L4879/2)^2/1000</f>
        <v>1.9634954084936207</v>
      </c>
      <c r="N4879" s="33">
        <v>0</v>
      </c>
      <c r="O4879" s="3">
        <v>2</v>
      </c>
      <c r="P4879" s="6">
        <v>3.1459999999999999</v>
      </c>
      <c r="Q4879" s="6">
        <v>5.1449999999999996</v>
      </c>
      <c r="R4879" s="6">
        <v>5.0460000000000003</v>
      </c>
      <c r="S4879" s="6">
        <v>0</v>
      </c>
      <c r="T4879" s="6">
        <f>R4879-S4879</f>
        <v>5.0460000000000003</v>
      </c>
      <c r="U4879" s="6">
        <v>5.133</v>
      </c>
      <c r="V4879" s="6">
        <f>U4879-S4879</f>
        <v>5.133</v>
      </c>
      <c r="W4879" s="6">
        <f>100 - (1 - (((U4879-T4879)/U4879)+(S4879/T4879)))*100</f>
        <v>1.6949152542372872</v>
      </c>
      <c r="X4879" s="13">
        <v>5.4450000000000003</v>
      </c>
      <c r="Y4879" s="13">
        <f>(X4879-U4879)/U4879*100</f>
        <v>6.0783167738164865</v>
      </c>
      <c r="Z4879" s="14">
        <f>IF(W4879&gt;10,"NA",Y4879)</f>
        <v>6.0783167738164865</v>
      </c>
    </row>
    <row r="4880" spans="1:26" ht="19" x14ac:dyDescent="0.25">
      <c r="A4880" s="23">
        <v>4879</v>
      </c>
      <c r="B4880" s="5" t="s">
        <v>25</v>
      </c>
      <c r="C4880" s="3" t="s">
        <v>52</v>
      </c>
      <c r="D4880" s="3" t="s">
        <v>52</v>
      </c>
      <c r="E4880" s="3" t="s">
        <v>47</v>
      </c>
      <c r="F4880" s="3" t="s">
        <v>21</v>
      </c>
      <c r="G4880" s="3">
        <v>66</v>
      </c>
      <c r="H4880" s="3" t="s">
        <v>17</v>
      </c>
      <c r="I4880" s="3" t="s">
        <v>60</v>
      </c>
      <c r="J4880" s="3">
        <v>454</v>
      </c>
      <c r="K4880" s="3">
        <v>50</v>
      </c>
      <c r="L4880" s="3">
        <v>0</v>
      </c>
      <c r="M4880" s="4">
        <f>PI()*(K4880/2)^2/1000+PI()*(L4880/2)^2/1000</f>
        <v>1.9634954084936207</v>
      </c>
      <c r="N4880" s="33">
        <v>0</v>
      </c>
      <c r="O4880" s="3">
        <v>3</v>
      </c>
      <c r="P4880" s="6">
        <v>2.8740000000000001</v>
      </c>
      <c r="Q4880" s="6">
        <v>3.496</v>
      </c>
      <c r="R4880" s="6">
        <v>3.4329999999999998</v>
      </c>
      <c r="S4880" s="6">
        <v>0</v>
      </c>
      <c r="T4880" s="6">
        <f>R4880-S4880</f>
        <v>3.4329999999999998</v>
      </c>
      <c r="U4880" s="6">
        <v>3.4620000000000002</v>
      </c>
      <c r="V4880" s="6">
        <f>U4880-S4880</f>
        <v>3.4620000000000002</v>
      </c>
      <c r="W4880" s="6">
        <f>100 - (1 - (((U4880-T4880)/U4880)+(S4880/T4880)))*100</f>
        <v>0.83766608896593198</v>
      </c>
      <c r="X4880" s="13">
        <v>3.5680000000000001</v>
      </c>
      <c r="Y4880" s="13">
        <f>(X4880-U4880)/U4880*100</f>
        <v>3.0618139803581705</v>
      </c>
      <c r="Z4880" s="14">
        <f>IF(W4880&gt;10,"NA",Y4880)</f>
        <v>3.0618139803581705</v>
      </c>
    </row>
    <row r="4881" spans="1:26" ht="19" x14ac:dyDescent="0.25">
      <c r="A4881" s="23">
        <v>4880</v>
      </c>
      <c r="B4881" s="5" t="s">
        <v>25</v>
      </c>
      <c r="C4881" s="3" t="s">
        <v>52</v>
      </c>
      <c r="D4881" s="3" t="s">
        <v>52</v>
      </c>
      <c r="E4881" s="3" t="s">
        <v>47</v>
      </c>
      <c r="F4881" s="3" t="s">
        <v>21</v>
      </c>
      <c r="G4881" s="3">
        <v>66</v>
      </c>
      <c r="H4881" s="3" t="s">
        <v>17</v>
      </c>
      <c r="I4881" s="3" t="s">
        <v>60</v>
      </c>
      <c r="J4881" s="3">
        <v>454</v>
      </c>
      <c r="K4881" s="3">
        <v>50</v>
      </c>
      <c r="L4881" s="3">
        <v>0</v>
      </c>
      <c r="M4881" s="4">
        <f>PI()*(K4881/2)^2/1000+PI()*(L4881/2)^2/1000</f>
        <v>1.9634954084936207</v>
      </c>
      <c r="N4881" s="33">
        <v>0</v>
      </c>
      <c r="O4881" s="3">
        <v>4</v>
      </c>
      <c r="P4881" s="6">
        <v>2.3460000000000001</v>
      </c>
      <c r="Q4881" s="6">
        <v>2.5379999999999998</v>
      </c>
      <c r="R4881" s="6">
        <v>2.38</v>
      </c>
      <c r="S4881" s="6">
        <v>0</v>
      </c>
      <c r="T4881" s="6">
        <f>R4881-S4881</f>
        <v>2.38</v>
      </c>
      <c r="U4881" s="6">
        <v>2.38</v>
      </c>
      <c r="V4881" s="6">
        <f>U4881-S4881</f>
        <v>2.38</v>
      </c>
      <c r="W4881" s="6">
        <f>100 - (1 - (((U4881-T4881)/U4881)+(S4881/T4881)))*100</f>
        <v>0</v>
      </c>
      <c r="X4881" s="13">
        <v>2.5150000000000001</v>
      </c>
      <c r="Y4881" s="13">
        <f>(X4881-U4881)/U4881*100</f>
        <v>5.6722689075630353</v>
      </c>
      <c r="Z4881" s="14">
        <f>IF(W4881&gt;10,"NA",Y4881)</f>
        <v>5.6722689075630353</v>
      </c>
    </row>
    <row r="4882" spans="1:26" ht="19" x14ac:dyDescent="0.25">
      <c r="A4882" s="23">
        <v>4881</v>
      </c>
      <c r="B4882" s="5" t="s">
        <v>25</v>
      </c>
      <c r="C4882" s="3" t="s">
        <v>52</v>
      </c>
      <c r="D4882" s="3" t="s">
        <v>52</v>
      </c>
      <c r="E4882" s="3" t="s">
        <v>47</v>
      </c>
      <c r="F4882" s="3" t="s">
        <v>21</v>
      </c>
      <c r="G4882" s="3">
        <v>66</v>
      </c>
      <c r="H4882" s="3" t="s">
        <v>17</v>
      </c>
      <c r="I4882" s="3" t="s">
        <v>60</v>
      </c>
      <c r="J4882" s="3">
        <v>454</v>
      </c>
      <c r="K4882" s="3">
        <v>50</v>
      </c>
      <c r="L4882" s="3">
        <v>0</v>
      </c>
      <c r="M4882" s="4">
        <f>PI()*(K4882/2)^2/1000+PI()*(L4882/2)^2/1000</f>
        <v>1.9634954084936207</v>
      </c>
      <c r="N4882" s="33">
        <v>0</v>
      </c>
      <c r="O4882" s="3">
        <v>5</v>
      </c>
      <c r="P4882" s="6">
        <v>3.66</v>
      </c>
      <c r="Q4882" s="6">
        <v>7.0860000000000003</v>
      </c>
      <c r="R4882" s="6">
        <v>7.0419999999999998</v>
      </c>
      <c r="S4882" s="6">
        <v>0</v>
      </c>
      <c r="T4882" s="6">
        <f>R4882-S4882</f>
        <v>7.0419999999999998</v>
      </c>
      <c r="U4882" s="6">
        <v>7.266</v>
      </c>
      <c r="V4882" s="6">
        <f>U4882-S4882</f>
        <v>7.266</v>
      </c>
      <c r="W4882" s="6">
        <f>100 - (1 - (((U4882-T4882)/U4882)+(S4882/T4882)))*100</f>
        <v>3.0828516377649322</v>
      </c>
      <c r="X4882" s="13">
        <v>7.7160000000000002</v>
      </c>
      <c r="Y4882" s="13">
        <f>(X4882-U4882)/U4882*100</f>
        <v>6.1932287365813403</v>
      </c>
      <c r="Z4882" s="14">
        <f>IF(W4882&gt;10,"NA",Y4882)</f>
        <v>6.1932287365813403</v>
      </c>
    </row>
    <row r="4883" spans="1:26" ht="19" x14ac:dyDescent="0.25">
      <c r="A4883" s="23">
        <v>4882</v>
      </c>
      <c r="B4883" s="5" t="s">
        <v>25</v>
      </c>
      <c r="C4883" s="3" t="s">
        <v>52</v>
      </c>
      <c r="D4883" s="3" t="s">
        <v>52</v>
      </c>
      <c r="E4883" s="3" t="s">
        <v>47</v>
      </c>
      <c r="F4883" s="3" t="s">
        <v>21</v>
      </c>
      <c r="G4883" s="3">
        <v>66</v>
      </c>
      <c r="H4883" s="3" t="s">
        <v>17</v>
      </c>
      <c r="I4883" s="3" t="s">
        <v>60</v>
      </c>
      <c r="J4883" s="3">
        <v>454</v>
      </c>
      <c r="K4883" s="3">
        <v>50</v>
      </c>
      <c r="L4883" s="3">
        <v>0</v>
      </c>
      <c r="M4883" s="4">
        <f>PI()*(K4883/2)^2/1000+PI()*(L4883/2)^2/1000</f>
        <v>1.9634954084936207</v>
      </c>
      <c r="N4883" s="33">
        <v>0</v>
      </c>
      <c r="O4883" s="3">
        <v>6</v>
      </c>
      <c r="P4883" s="6">
        <v>3.4350000000000001</v>
      </c>
      <c r="Q4883" s="6">
        <v>5.9539999999999997</v>
      </c>
      <c r="R4883" s="6">
        <v>5.851</v>
      </c>
      <c r="S4883" s="6">
        <v>0</v>
      </c>
      <c r="T4883" s="6">
        <f>R4883-S4883</f>
        <v>5.851</v>
      </c>
      <c r="U4883" s="6">
        <v>5.851</v>
      </c>
      <c r="V4883" s="6">
        <f>U4883-S4883</f>
        <v>5.851</v>
      </c>
      <c r="W4883" s="6">
        <f>100 - (1 - (((U4883-T4883)/U4883)+(S4883/T4883)))*100</f>
        <v>0</v>
      </c>
      <c r="X4883" s="13">
        <v>6.2460000000000004</v>
      </c>
      <c r="Y4883" s="13">
        <f>(X4883-U4883)/U4883*100</f>
        <v>6.750982737993513</v>
      </c>
      <c r="Z4883" s="14">
        <f>IF(W4883&gt;10,"NA",Y4883)</f>
        <v>6.750982737993513</v>
      </c>
    </row>
    <row r="4884" spans="1:26" ht="19" x14ac:dyDescent="0.25">
      <c r="A4884" s="23">
        <v>4883</v>
      </c>
      <c r="B4884" s="5" t="s">
        <v>25</v>
      </c>
      <c r="C4884" s="3" t="s">
        <v>52</v>
      </c>
      <c r="D4884" s="3" t="s">
        <v>52</v>
      </c>
      <c r="E4884" s="3" t="s">
        <v>47</v>
      </c>
      <c r="F4884" s="3" t="s">
        <v>21</v>
      </c>
      <c r="G4884" s="3">
        <v>66</v>
      </c>
      <c r="H4884" s="3" t="s">
        <v>17</v>
      </c>
      <c r="I4884" s="3" t="s">
        <v>60</v>
      </c>
      <c r="J4884" s="3">
        <v>454</v>
      </c>
      <c r="K4884" s="3">
        <v>50</v>
      </c>
      <c r="L4884" s="3">
        <v>0</v>
      </c>
      <c r="M4884" s="4">
        <f>PI()*(K4884/2)^2/1000+PI()*(L4884/2)^2/1000</f>
        <v>1.9634954084936207</v>
      </c>
      <c r="N4884" s="33">
        <v>0</v>
      </c>
      <c r="O4884" s="3">
        <v>7</v>
      </c>
      <c r="P4884" s="6">
        <v>4.1580000000000004</v>
      </c>
      <c r="Q4884" s="6">
        <v>8.58</v>
      </c>
      <c r="R4884" s="6">
        <v>8.4369999999999994</v>
      </c>
      <c r="S4884" s="6">
        <v>0</v>
      </c>
      <c r="T4884" s="6">
        <f>R4884-S4884</f>
        <v>8.4369999999999994</v>
      </c>
      <c r="U4884" s="6">
        <v>8.4369999999999994</v>
      </c>
      <c r="V4884" s="6">
        <f>U4884-S4884</f>
        <v>8.4369999999999994</v>
      </c>
      <c r="W4884" s="6">
        <f>100 - (1 - (((U4884-T4884)/U4884)+(S4884/T4884)))*100</f>
        <v>0</v>
      </c>
      <c r="X4884" s="13">
        <v>9.0589999999999993</v>
      </c>
      <c r="Y4884" s="13">
        <f>(X4884-U4884)/U4884*100</f>
        <v>7.3722887282209308</v>
      </c>
      <c r="Z4884" s="14">
        <f>IF(W4884&gt;10,"NA",Y4884)</f>
        <v>7.3722887282209308</v>
      </c>
    </row>
    <row r="4885" spans="1:26" ht="19" x14ac:dyDescent="0.25">
      <c r="A4885" s="23">
        <v>4884</v>
      </c>
      <c r="B4885" s="5" t="s">
        <v>25</v>
      </c>
      <c r="C4885" s="3" t="s">
        <v>52</v>
      </c>
      <c r="D4885" s="3" t="s">
        <v>52</v>
      </c>
      <c r="E4885" s="3" t="s">
        <v>47</v>
      </c>
      <c r="F4885" s="3" t="s">
        <v>21</v>
      </c>
      <c r="G4885" s="3">
        <v>66</v>
      </c>
      <c r="H4885" s="3" t="s">
        <v>17</v>
      </c>
      <c r="I4885" s="3" t="s">
        <v>60</v>
      </c>
      <c r="J4885" s="3">
        <v>454</v>
      </c>
      <c r="K4885" s="3">
        <v>50</v>
      </c>
      <c r="L4885" s="3">
        <v>0</v>
      </c>
      <c r="M4885" s="4">
        <f>PI()*(K4885/2)^2/1000+PI()*(L4885/2)^2/1000</f>
        <v>1.9634954084936207</v>
      </c>
      <c r="N4885" s="33">
        <v>0</v>
      </c>
      <c r="O4885" s="3">
        <v>8</v>
      </c>
      <c r="P4885" s="6">
        <v>3.2989999999999999</v>
      </c>
      <c r="Q4885" s="6">
        <v>7.17</v>
      </c>
      <c r="R4885" s="6">
        <v>7.1280000000000001</v>
      </c>
      <c r="S4885" s="6">
        <v>0</v>
      </c>
      <c r="T4885" s="6">
        <f>R4885-S4885</f>
        <v>7.1280000000000001</v>
      </c>
      <c r="U4885" s="6">
        <v>7.1280000000000001</v>
      </c>
      <c r="V4885" s="6">
        <f>U4885-S4885</f>
        <v>7.1280000000000001</v>
      </c>
      <c r="W4885" s="6">
        <f>100 - (1 - (((U4885-T4885)/U4885)+(S4885/T4885)))*100</f>
        <v>0</v>
      </c>
      <c r="X4885" s="13">
        <v>7.59</v>
      </c>
      <c r="Y4885" s="13">
        <f>(X4885-U4885)/U4885*100</f>
        <v>6.4814814814814783</v>
      </c>
      <c r="Z4885" s="14">
        <f>IF(W4885&gt;10,"NA",Y4885)</f>
        <v>6.4814814814814783</v>
      </c>
    </row>
    <row r="4886" spans="1:26" ht="19" x14ac:dyDescent="0.25">
      <c r="A4886" s="23">
        <v>4885</v>
      </c>
      <c r="B4886" s="5" t="s">
        <v>25</v>
      </c>
      <c r="C4886" s="3" t="s">
        <v>52</v>
      </c>
      <c r="D4886" s="3" t="s">
        <v>52</v>
      </c>
      <c r="E4886" s="3" t="s">
        <v>47</v>
      </c>
      <c r="F4886" s="3" t="s">
        <v>21</v>
      </c>
      <c r="G4886" s="3">
        <v>66</v>
      </c>
      <c r="H4886" s="3" t="s">
        <v>17</v>
      </c>
      <c r="I4886" s="3" t="s">
        <v>60</v>
      </c>
      <c r="J4886" s="3">
        <v>454</v>
      </c>
      <c r="K4886" s="3">
        <v>50</v>
      </c>
      <c r="L4886" s="3">
        <v>0</v>
      </c>
      <c r="M4886" s="4">
        <f>PI()*(K4886/2)^2/1000+PI()*(L4886/2)^2/1000</f>
        <v>1.9634954084936207</v>
      </c>
      <c r="N4886" s="33">
        <v>0</v>
      </c>
      <c r="O4886" s="3">
        <v>9</v>
      </c>
      <c r="P4886" s="6">
        <v>4.47</v>
      </c>
      <c r="Q4886" s="6">
        <v>9.7910000000000004</v>
      </c>
      <c r="R4886" s="6">
        <v>9.6519999999999992</v>
      </c>
      <c r="S4886" s="6">
        <v>2.7E-2</v>
      </c>
      <c r="T4886" s="6">
        <f>R4886-S4886</f>
        <v>9.625</v>
      </c>
      <c r="U4886" s="6">
        <v>9.6519999999999992</v>
      </c>
      <c r="V4886" s="6">
        <f>U4886-S4886</f>
        <v>9.625</v>
      </c>
      <c r="W4886" s="6">
        <f>100 - (1 - (((U4886-T4886)/U4886)+(S4886/T4886)))*100</f>
        <v>0.56025425051532807</v>
      </c>
      <c r="X4886" s="13">
        <v>10.361000000000001</v>
      </c>
      <c r="Y4886" s="13">
        <f>(X4886-U4886)/U4886*100</f>
        <v>7.3456278491504507</v>
      </c>
      <c r="Z4886" s="14">
        <f>IF(W4886&gt;10,"NA",Y4886)</f>
        <v>7.3456278491504507</v>
      </c>
    </row>
    <row r="4887" spans="1:26" ht="19" x14ac:dyDescent="0.25">
      <c r="A4887" s="23">
        <v>4886</v>
      </c>
      <c r="B4887" s="5" t="s">
        <v>25</v>
      </c>
      <c r="C4887" s="3" t="s">
        <v>52</v>
      </c>
      <c r="D4887" s="3" t="s">
        <v>52</v>
      </c>
      <c r="E4887" s="3" t="s">
        <v>47</v>
      </c>
      <c r="F4887" s="3" t="s">
        <v>21</v>
      </c>
      <c r="G4887" s="3">
        <v>66</v>
      </c>
      <c r="H4887" s="3" t="s">
        <v>17</v>
      </c>
      <c r="I4887" s="3" t="s">
        <v>60</v>
      </c>
      <c r="J4887" s="3">
        <v>454</v>
      </c>
      <c r="K4887" s="3">
        <v>50</v>
      </c>
      <c r="L4887" s="3">
        <v>0</v>
      </c>
      <c r="M4887" s="4">
        <f>PI()*(K4887/2)^2/1000+PI()*(L4887/2)^2/1000</f>
        <v>1.9634954084936207</v>
      </c>
      <c r="N4887" s="33">
        <v>0</v>
      </c>
      <c r="O4887" s="3">
        <v>10</v>
      </c>
      <c r="P4887" s="6">
        <v>4.5359999999999996</v>
      </c>
      <c r="Q4887" s="6">
        <v>10.148</v>
      </c>
      <c r="R4887" s="6">
        <v>9.9819999999999993</v>
      </c>
      <c r="S4887" s="6">
        <v>0</v>
      </c>
      <c r="T4887" s="6">
        <f>R4887-S4887</f>
        <v>9.9819999999999993</v>
      </c>
      <c r="U4887" s="6">
        <v>9.9819999999999993</v>
      </c>
      <c r="V4887" s="6">
        <f>U4887-S4887</f>
        <v>9.9819999999999993</v>
      </c>
      <c r="W4887" s="6">
        <f>100 - (1 - (((U4887-T4887)/U4887)+(S4887/T4887)))*100</f>
        <v>0</v>
      </c>
      <c r="X4887" s="13">
        <v>10.579000000000001</v>
      </c>
      <c r="Y4887" s="13">
        <f>(X4887-U4887)/U4887*100</f>
        <v>5.9807653776798375</v>
      </c>
      <c r="Z4887" s="14">
        <f>IF(W4887&gt;10,"NA",Y4887)</f>
        <v>5.9807653776798375</v>
      </c>
    </row>
    <row r="4888" spans="1:26" ht="19" x14ac:dyDescent="0.25">
      <c r="A4888" s="23">
        <v>4887</v>
      </c>
      <c r="B4888" s="5" t="s">
        <v>25</v>
      </c>
      <c r="C4888" s="3" t="s">
        <v>52</v>
      </c>
      <c r="D4888" s="3" t="s">
        <v>52</v>
      </c>
      <c r="E4888" s="3" t="s">
        <v>47</v>
      </c>
      <c r="F4888" s="3" t="s">
        <v>21</v>
      </c>
      <c r="G4888" s="3">
        <v>67</v>
      </c>
      <c r="H4888" s="3" t="s">
        <v>9</v>
      </c>
      <c r="I4888" s="3" t="s">
        <v>56</v>
      </c>
      <c r="J4888" s="3">
        <v>407</v>
      </c>
      <c r="K4888" s="3" t="s">
        <v>13</v>
      </c>
      <c r="L4888" s="3" t="s">
        <v>13</v>
      </c>
      <c r="M4888" s="4" t="s">
        <v>13</v>
      </c>
      <c r="N4888" s="33">
        <v>0</v>
      </c>
      <c r="O4888" s="3">
        <v>1</v>
      </c>
      <c r="P4888" s="6">
        <v>3.4889999999999999</v>
      </c>
      <c r="Q4888" s="6">
        <v>5.8010000000000002</v>
      </c>
      <c r="R4888" s="6">
        <v>5.7640000000000002</v>
      </c>
      <c r="S4888" s="6">
        <v>0</v>
      </c>
      <c r="T4888" s="6">
        <f>R4888-S4888</f>
        <v>5.7640000000000002</v>
      </c>
      <c r="U4888" s="3">
        <v>6.3869999999999996</v>
      </c>
      <c r="V4888" s="6">
        <f>U4888-S4888</f>
        <v>6.3869999999999996</v>
      </c>
      <c r="W4888" s="6">
        <f>100 - (1 - (((U4888-T4888)/U4888)+(S4888/T4888)))*100</f>
        <v>9.7541881947706202</v>
      </c>
      <c r="X4888" s="23">
        <v>6.71</v>
      </c>
      <c r="Y4888" s="13">
        <f>(X4888-U4888)/U4888*100</f>
        <v>5.0571473305151153</v>
      </c>
      <c r="Z4888" s="14">
        <f>IF(W4888&gt;10,"NA",Y4888)</f>
        <v>5.0571473305151153</v>
      </c>
    </row>
    <row r="4889" spans="1:26" ht="19" x14ac:dyDescent="0.25">
      <c r="A4889" s="23">
        <v>4888</v>
      </c>
      <c r="B4889" s="5" t="s">
        <v>25</v>
      </c>
      <c r="C4889" s="3" t="s">
        <v>52</v>
      </c>
      <c r="D4889" s="3" t="s">
        <v>52</v>
      </c>
      <c r="E4889" s="3" t="s">
        <v>47</v>
      </c>
      <c r="F4889" s="3" t="s">
        <v>21</v>
      </c>
      <c r="G4889" s="3">
        <v>67</v>
      </c>
      <c r="H4889" s="3" t="s">
        <v>9</v>
      </c>
      <c r="I4889" s="3" t="s">
        <v>56</v>
      </c>
      <c r="J4889" s="3">
        <v>407</v>
      </c>
      <c r="K4889" s="3" t="s">
        <v>13</v>
      </c>
      <c r="L4889" s="3" t="s">
        <v>13</v>
      </c>
      <c r="M4889" s="4" t="s">
        <v>13</v>
      </c>
      <c r="N4889" s="33">
        <v>0</v>
      </c>
      <c r="O4889" s="3">
        <v>2</v>
      </c>
      <c r="P4889" s="6">
        <v>3.3370000000000002</v>
      </c>
      <c r="Q4889" s="6">
        <v>6.1379999999999999</v>
      </c>
      <c r="R4889" s="6">
        <v>6.0640000000000001</v>
      </c>
      <c r="S4889" s="6">
        <v>0</v>
      </c>
      <c r="T4889" s="6">
        <f>R4889-S4889</f>
        <v>6.0640000000000001</v>
      </c>
      <c r="U4889" s="3">
        <v>6.1150000000000002</v>
      </c>
      <c r="V4889" s="6">
        <f>U4889-S4889</f>
        <v>6.1150000000000002</v>
      </c>
      <c r="W4889" s="6">
        <f>100 - (1 - (((U4889-T4889)/U4889)+(S4889/T4889)))*100</f>
        <v>0.83401471790678272</v>
      </c>
      <c r="X4889" s="23">
        <v>6.681</v>
      </c>
      <c r="Y4889" s="13">
        <f>(X4889-U4889)/U4889*100</f>
        <v>9.2559280457890392</v>
      </c>
      <c r="Z4889" s="14">
        <f>IF(W4889&gt;10,"NA",Y4889)</f>
        <v>9.2559280457890392</v>
      </c>
    </row>
    <row r="4890" spans="1:26" ht="19" x14ac:dyDescent="0.25">
      <c r="A4890" s="23">
        <v>4889</v>
      </c>
      <c r="B4890" s="5" t="s">
        <v>25</v>
      </c>
      <c r="C4890" s="3" t="s">
        <v>52</v>
      </c>
      <c r="D4890" s="3" t="s">
        <v>52</v>
      </c>
      <c r="E4890" s="3" t="s">
        <v>47</v>
      </c>
      <c r="F4890" s="3" t="s">
        <v>21</v>
      </c>
      <c r="G4890" s="3">
        <v>67</v>
      </c>
      <c r="H4890" s="3" t="s">
        <v>9</v>
      </c>
      <c r="I4890" s="3" t="s">
        <v>56</v>
      </c>
      <c r="J4890" s="3">
        <v>407</v>
      </c>
      <c r="K4890" s="3" t="s">
        <v>13</v>
      </c>
      <c r="L4890" s="3" t="s">
        <v>13</v>
      </c>
      <c r="M4890" s="4" t="s">
        <v>13</v>
      </c>
      <c r="N4890" s="33">
        <v>0</v>
      </c>
      <c r="O4890" s="3">
        <v>3</v>
      </c>
      <c r="P4890" s="6">
        <v>2.9089999999999998</v>
      </c>
      <c r="Q4890" s="6">
        <v>6.4269999999999996</v>
      </c>
      <c r="R4890" s="6">
        <v>6.4269999999999996</v>
      </c>
      <c r="S4890" s="6">
        <v>0</v>
      </c>
      <c r="T4890" s="6">
        <f>R4890-S4890</f>
        <v>6.4269999999999996</v>
      </c>
      <c r="U4890" s="3">
        <v>6.524</v>
      </c>
      <c r="V4890" s="6">
        <f>U4890-S4890</f>
        <v>6.524</v>
      </c>
      <c r="W4890" s="6">
        <f>100 - (1 - (((U4890-T4890)/U4890)+(S4890/T4890)))*100</f>
        <v>1.4868179031269193</v>
      </c>
      <c r="X4890" s="23">
        <v>6.9960000000000004</v>
      </c>
      <c r="Y4890" s="13">
        <f>(X4890-U4890)/U4890*100</f>
        <v>7.2348252605763399</v>
      </c>
      <c r="Z4890" s="14">
        <f>IF(W4890&gt;10,"NA",Y4890)</f>
        <v>7.2348252605763399</v>
      </c>
    </row>
    <row r="4891" spans="1:26" ht="19" x14ac:dyDescent="0.25">
      <c r="A4891" s="23">
        <v>4890</v>
      </c>
      <c r="B4891" s="5" t="s">
        <v>25</v>
      </c>
      <c r="C4891" s="3" t="s">
        <v>52</v>
      </c>
      <c r="D4891" s="3" t="s">
        <v>52</v>
      </c>
      <c r="E4891" s="3" t="s">
        <v>47</v>
      </c>
      <c r="F4891" s="3" t="s">
        <v>21</v>
      </c>
      <c r="G4891" s="3">
        <v>67</v>
      </c>
      <c r="H4891" s="3" t="s">
        <v>9</v>
      </c>
      <c r="I4891" s="3" t="s">
        <v>56</v>
      </c>
      <c r="J4891" s="3">
        <v>407</v>
      </c>
      <c r="K4891" s="3" t="s">
        <v>13</v>
      </c>
      <c r="L4891" s="3" t="s">
        <v>13</v>
      </c>
      <c r="M4891" s="4" t="s">
        <v>13</v>
      </c>
      <c r="N4891" s="33">
        <v>0</v>
      </c>
      <c r="O4891" s="3">
        <v>4</v>
      </c>
      <c r="P4891" s="6">
        <v>2.468</v>
      </c>
      <c r="Q4891" s="6">
        <v>3.62</v>
      </c>
      <c r="R4891" s="6">
        <v>3.492</v>
      </c>
      <c r="S4891" s="6">
        <v>0</v>
      </c>
      <c r="T4891" s="6">
        <f>R4891-S4891</f>
        <v>3.492</v>
      </c>
      <c r="U4891" s="3">
        <v>4.165</v>
      </c>
      <c r="V4891" s="6">
        <f>U4891-S4891</f>
        <v>4.165</v>
      </c>
      <c r="W4891" s="6">
        <f>100 - (1 - (((U4891-T4891)/U4891)+(S4891/T4891)))*100</f>
        <v>16.158463385354139</v>
      </c>
      <c r="X4891" s="23">
        <v>4.468</v>
      </c>
      <c r="Y4891" s="13">
        <f>(X4891-U4891)/U4891*100</f>
        <v>7.2749099639855928</v>
      </c>
      <c r="Z4891" s="14" t="str">
        <f>IF(W4891&gt;10,"NA",Y4891)</f>
        <v>NA</v>
      </c>
    </row>
    <row r="4892" spans="1:26" ht="19" x14ac:dyDescent="0.25">
      <c r="A4892" s="23">
        <v>4891</v>
      </c>
      <c r="B4892" s="5" t="s">
        <v>25</v>
      </c>
      <c r="C4892" s="3" t="s">
        <v>52</v>
      </c>
      <c r="D4892" s="3" t="s">
        <v>52</v>
      </c>
      <c r="E4892" s="3" t="s">
        <v>47</v>
      </c>
      <c r="F4892" s="3" t="s">
        <v>21</v>
      </c>
      <c r="G4892" s="3">
        <v>67</v>
      </c>
      <c r="H4892" s="3" t="s">
        <v>9</v>
      </c>
      <c r="I4892" s="3" t="s">
        <v>56</v>
      </c>
      <c r="J4892" s="3">
        <v>407</v>
      </c>
      <c r="K4892" s="3" t="s">
        <v>13</v>
      </c>
      <c r="L4892" s="3" t="s">
        <v>13</v>
      </c>
      <c r="M4892" s="4" t="s">
        <v>13</v>
      </c>
      <c r="N4892" s="33">
        <v>0</v>
      </c>
      <c r="O4892" s="3">
        <v>5</v>
      </c>
      <c r="P4892" s="6">
        <v>3.0920000000000001</v>
      </c>
      <c r="Q4892" s="6">
        <v>5.4610000000000003</v>
      </c>
      <c r="R4892" s="6">
        <v>5.4059999999999997</v>
      </c>
      <c r="S4892" s="6">
        <v>2.4E-2</v>
      </c>
      <c r="T4892" s="6">
        <f>R4892-S4892</f>
        <v>5.3819999999999997</v>
      </c>
      <c r="U4892" s="3">
        <v>5.42</v>
      </c>
      <c r="V4892" s="6">
        <f>U4892-S4892</f>
        <v>5.3959999999999999</v>
      </c>
      <c r="W4892" s="6">
        <f>100 - (1 - (((U4892-T4892)/U4892)+(S4892/T4892)))*100</f>
        <v>1.1470378917836115</v>
      </c>
      <c r="X4892" s="23">
        <v>5.7290000000000001</v>
      </c>
      <c r="Y4892" s="13">
        <f>(X4892-U4892)/U4892*100</f>
        <v>5.7011070110701141</v>
      </c>
      <c r="Z4892" s="14">
        <f>IF(W4892&gt;10,"NA",Y4892)</f>
        <v>5.7011070110701141</v>
      </c>
    </row>
    <row r="4893" spans="1:26" ht="19" x14ac:dyDescent="0.25">
      <c r="A4893" s="23">
        <v>4892</v>
      </c>
      <c r="B4893" s="5" t="s">
        <v>25</v>
      </c>
      <c r="C4893" s="3" t="s">
        <v>52</v>
      </c>
      <c r="D4893" s="3" t="s">
        <v>52</v>
      </c>
      <c r="E4893" s="3" t="s">
        <v>47</v>
      </c>
      <c r="F4893" s="3" t="s">
        <v>21</v>
      </c>
      <c r="G4893" s="3">
        <v>67</v>
      </c>
      <c r="H4893" s="3" t="s">
        <v>9</v>
      </c>
      <c r="I4893" s="3" t="s">
        <v>56</v>
      </c>
      <c r="J4893" s="3">
        <v>407</v>
      </c>
      <c r="K4893" s="3" t="s">
        <v>13</v>
      </c>
      <c r="L4893" s="3" t="s">
        <v>13</v>
      </c>
      <c r="M4893" s="4" t="s">
        <v>13</v>
      </c>
      <c r="N4893" s="33">
        <v>0</v>
      </c>
      <c r="O4893" s="3">
        <v>6</v>
      </c>
      <c r="P4893" s="6">
        <v>3.1539999999999999</v>
      </c>
      <c r="Q4893" s="6">
        <v>6.2649999999999997</v>
      </c>
      <c r="R4893" s="6">
        <v>6.1760000000000002</v>
      </c>
      <c r="S4893" s="6">
        <v>0</v>
      </c>
      <c r="T4893" s="6">
        <f>R4893-S4893</f>
        <v>6.1760000000000002</v>
      </c>
      <c r="U4893" s="3">
        <v>6.9349999999999996</v>
      </c>
      <c r="V4893" s="6">
        <f>U4893-S4893</f>
        <v>6.9349999999999996</v>
      </c>
      <c r="W4893" s="6">
        <f>100 - (1 - (((U4893-T4893)/U4893)+(S4893/T4893)))*100</f>
        <v>10.944484498918513</v>
      </c>
      <c r="X4893" s="23">
        <v>7.33</v>
      </c>
      <c r="Y4893" s="13">
        <f>(X4893-U4893)/U4893*100</f>
        <v>5.695746214852206</v>
      </c>
      <c r="Z4893" s="14" t="str">
        <f>IF(W4893&gt;10,"NA",Y4893)</f>
        <v>NA</v>
      </c>
    </row>
    <row r="4894" spans="1:26" ht="19" x14ac:dyDescent="0.25">
      <c r="A4894" s="23">
        <v>4893</v>
      </c>
      <c r="B4894" s="5" t="s">
        <v>25</v>
      </c>
      <c r="C4894" s="3" t="s">
        <v>52</v>
      </c>
      <c r="D4894" s="3" t="s">
        <v>52</v>
      </c>
      <c r="E4894" s="3" t="s">
        <v>47</v>
      </c>
      <c r="F4894" s="3" t="s">
        <v>21</v>
      </c>
      <c r="G4894" s="3">
        <v>67</v>
      </c>
      <c r="H4894" s="3" t="s">
        <v>9</v>
      </c>
      <c r="I4894" s="3" t="s">
        <v>56</v>
      </c>
      <c r="J4894" s="3">
        <v>407</v>
      </c>
      <c r="K4894" s="3" t="s">
        <v>13</v>
      </c>
      <c r="L4894" s="3" t="s">
        <v>13</v>
      </c>
      <c r="M4894" s="4" t="s">
        <v>13</v>
      </c>
      <c r="N4894" s="33">
        <v>0</v>
      </c>
      <c r="O4894" s="3">
        <v>7</v>
      </c>
      <c r="P4894" s="6">
        <v>2.355</v>
      </c>
      <c r="Q4894" s="6">
        <v>4.3810000000000002</v>
      </c>
      <c r="R4894" s="6">
        <v>4.3239999999999998</v>
      </c>
      <c r="S4894" s="6">
        <v>0</v>
      </c>
      <c r="T4894" s="6">
        <f>R4894-S4894</f>
        <v>4.3239999999999998</v>
      </c>
      <c r="U4894" s="3">
        <v>4.4480000000000004</v>
      </c>
      <c r="V4894" s="6">
        <f>U4894-S4894</f>
        <v>4.4480000000000004</v>
      </c>
      <c r="W4894" s="6">
        <f>100 - (1 - (((U4894-T4894)/U4894)+(S4894/T4894)))*100</f>
        <v>2.7877697841726814</v>
      </c>
      <c r="X4894" s="23">
        <v>4.8150000000000004</v>
      </c>
      <c r="Y4894" s="13">
        <f>(X4894-U4894)/U4894*100</f>
        <v>8.2508992805755383</v>
      </c>
      <c r="Z4894" s="14">
        <f>IF(W4894&gt;10,"NA",Y4894)</f>
        <v>8.2508992805755383</v>
      </c>
    </row>
    <row r="4895" spans="1:26" ht="19" x14ac:dyDescent="0.25">
      <c r="A4895" s="23">
        <v>4894</v>
      </c>
      <c r="B4895" s="5" t="s">
        <v>25</v>
      </c>
      <c r="C4895" s="3" t="s">
        <v>52</v>
      </c>
      <c r="D4895" s="3" t="s">
        <v>52</v>
      </c>
      <c r="E4895" s="3" t="s">
        <v>47</v>
      </c>
      <c r="F4895" s="3" t="s">
        <v>21</v>
      </c>
      <c r="G4895" s="3">
        <v>67</v>
      </c>
      <c r="H4895" s="3" t="s">
        <v>9</v>
      </c>
      <c r="I4895" s="3" t="s">
        <v>56</v>
      </c>
      <c r="J4895" s="3">
        <v>407</v>
      </c>
      <c r="K4895" s="3" t="s">
        <v>13</v>
      </c>
      <c r="L4895" s="3" t="s">
        <v>13</v>
      </c>
      <c r="M4895" s="4" t="s">
        <v>13</v>
      </c>
      <c r="N4895" s="33">
        <v>0</v>
      </c>
      <c r="O4895" s="3">
        <v>8</v>
      </c>
      <c r="P4895" s="6">
        <v>2.7269999999999999</v>
      </c>
      <c r="Q4895" s="6">
        <v>2.927</v>
      </c>
      <c r="R4895" s="6">
        <v>2.919</v>
      </c>
      <c r="S4895" s="6">
        <v>0</v>
      </c>
      <c r="T4895" s="6">
        <f>R4895-S4895</f>
        <v>2.919</v>
      </c>
      <c r="U4895" s="3">
        <v>3.58</v>
      </c>
      <c r="V4895" s="6">
        <f>U4895-S4895</f>
        <v>3.58</v>
      </c>
      <c r="W4895" s="6">
        <f>100 - (1 - (((U4895-T4895)/U4895)+(S4895/T4895)))*100</f>
        <v>18.463687150837998</v>
      </c>
      <c r="X4895" s="23">
        <v>4.0890000000000004</v>
      </c>
      <c r="Y4895" s="13">
        <f>(X4895-U4895)/U4895*100</f>
        <v>14.217877094972076</v>
      </c>
      <c r="Z4895" s="14" t="str">
        <f>IF(W4895&gt;10,"NA",Y4895)</f>
        <v>NA</v>
      </c>
    </row>
    <row r="4896" spans="1:26" ht="19" x14ac:dyDescent="0.25">
      <c r="A4896" s="23">
        <v>4895</v>
      </c>
      <c r="B4896" s="5" t="s">
        <v>25</v>
      </c>
      <c r="C4896" s="3" t="s">
        <v>52</v>
      </c>
      <c r="D4896" s="3" t="s">
        <v>52</v>
      </c>
      <c r="E4896" s="3" t="s">
        <v>47</v>
      </c>
      <c r="F4896" s="3" t="s">
        <v>21</v>
      </c>
      <c r="G4896" s="3">
        <v>67</v>
      </c>
      <c r="H4896" s="3" t="s">
        <v>17</v>
      </c>
      <c r="I4896" s="3" t="s">
        <v>56</v>
      </c>
      <c r="J4896" s="3">
        <v>407</v>
      </c>
      <c r="K4896" s="3" t="s">
        <v>13</v>
      </c>
      <c r="L4896" s="3" t="s">
        <v>13</v>
      </c>
      <c r="M4896" s="4" t="s">
        <v>13</v>
      </c>
      <c r="N4896" s="33">
        <v>0</v>
      </c>
      <c r="O4896" s="3">
        <v>1</v>
      </c>
      <c r="P4896" s="6">
        <v>4.2759999999999998</v>
      </c>
      <c r="Q4896" s="3">
        <v>9.7620000000000005</v>
      </c>
      <c r="R4896" s="3">
        <v>9.7620000000000005</v>
      </c>
      <c r="S4896" s="6">
        <v>0</v>
      </c>
      <c r="T4896" s="6">
        <f>R4896-S4896</f>
        <v>9.7620000000000005</v>
      </c>
      <c r="U4896" s="3">
        <v>10.210000000000001</v>
      </c>
      <c r="V4896" s="6">
        <f>U4896-S4896</f>
        <v>10.210000000000001</v>
      </c>
      <c r="W4896" s="6">
        <f>100 - (1 - (((U4896-T4896)/U4896)+(S4896/T4896)))*100</f>
        <v>4.3878550440744419</v>
      </c>
      <c r="X4896" s="23">
        <v>10.773</v>
      </c>
      <c r="Y4896" s="13">
        <f>(X4896-U4896)/U4896*100</f>
        <v>5.5142017629774607</v>
      </c>
      <c r="Z4896" s="14">
        <f>IF(W4896&gt;10,"NA",Y4896)</f>
        <v>5.5142017629774607</v>
      </c>
    </row>
    <row r="4897" spans="1:26" ht="19" x14ac:dyDescent="0.25">
      <c r="A4897" s="23">
        <v>4896</v>
      </c>
      <c r="B4897" s="5" t="s">
        <v>25</v>
      </c>
      <c r="C4897" s="3" t="s">
        <v>52</v>
      </c>
      <c r="D4897" s="3" t="s">
        <v>52</v>
      </c>
      <c r="E4897" s="3" t="s">
        <v>47</v>
      </c>
      <c r="F4897" s="3" t="s">
        <v>21</v>
      </c>
      <c r="G4897" s="3">
        <v>67</v>
      </c>
      <c r="H4897" s="3" t="s">
        <v>17</v>
      </c>
      <c r="I4897" s="3" t="s">
        <v>56</v>
      </c>
      <c r="J4897" s="3">
        <v>407</v>
      </c>
      <c r="K4897" s="3" t="s">
        <v>13</v>
      </c>
      <c r="L4897" s="3" t="s">
        <v>13</v>
      </c>
      <c r="M4897" s="4" t="s">
        <v>13</v>
      </c>
      <c r="N4897" s="33">
        <v>0</v>
      </c>
      <c r="O4897" s="3">
        <v>2</v>
      </c>
      <c r="P4897" s="6">
        <v>2.88</v>
      </c>
      <c r="Q4897" s="3">
        <v>2.5659999999999998</v>
      </c>
      <c r="R4897" s="3">
        <v>2.556</v>
      </c>
      <c r="S4897" s="6">
        <v>0</v>
      </c>
      <c r="T4897" s="6">
        <f>R4897-S4897</f>
        <v>2.556</v>
      </c>
      <c r="U4897" s="3">
        <v>4.0019999999999998</v>
      </c>
      <c r="V4897" s="6">
        <f>U4897-S4897</f>
        <v>4.0019999999999998</v>
      </c>
      <c r="W4897" s="6">
        <f>100 - (1 - (((U4897-T4897)/U4897)+(S4897/T4897)))*100</f>
        <v>36.131934032983501</v>
      </c>
      <c r="X4897" s="23">
        <v>4.2</v>
      </c>
      <c r="Y4897" s="13">
        <f>(X4897-U4897)/U4897*100</f>
        <v>4.9475262368815693</v>
      </c>
      <c r="Z4897" s="14" t="str">
        <f>IF(W4897&gt;10,"NA",Y4897)</f>
        <v>NA</v>
      </c>
    </row>
    <row r="4898" spans="1:26" ht="19" x14ac:dyDescent="0.25">
      <c r="A4898" s="23">
        <v>4897</v>
      </c>
      <c r="B4898" s="5" t="s">
        <v>25</v>
      </c>
      <c r="C4898" s="3" t="s">
        <v>52</v>
      </c>
      <c r="D4898" s="3" t="s">
        <v>52</v>
      </c>
      <c r="E4898" s="3" t="s">
        <v>47</v>
      </c>
      <c r="F4898" s="3" t="s">
        <v>21</v>
      </c>
      <c r="G4898" s="3">
        <v>67</v>
      </c>
      <c r="H4898" s="3" t="s">
        <v>17</v>
      </c>
      <c r="I4898" s="3" t="s">
        <v>56</v>
      </c>
      <c r="J4898" s="3">
        <v>407</v>
      </c>
      <c r="K4898" s="3" t="s">
        <v>13</v>
      </c>
      <c r="L4898" s="3" t="s">
        <v>13</v>
      </c>
      <c r="M4898" s="4" t="s">
        <v>13</v>
      </c>
      <c r="N4898" s="33">
        <v>0</v>
      </c>
      <c r="O4898" s="3">
        <v>3</v>
      </c>
      <c r="P4898" s="6">
        <v>1.609</v>
      </c>
      <c r="Q4898" s="3">
        <v>1.504</v>
      </c>
      <c r="R4898" s="3">
        <v>1.4350000000000001</v>
      </c>
      <c r="S4898" s="6">
        <v>0</v>
      </c>
      <c r="T4898" s="6">
        <f>R4898-S4898</f>
        <v>1.4350000000000001</v>
      </c>
      <c r="U4898" s="3">
        <v>1.7789999999999999</v>
      </c>
      <c r="V4898" s="6">
        <f>U4898-S4898</f>
        <v>1.7789999999999999</v>
      </c>
      <c r="W4898" s="6">
        <f>100 - (1 - (((U4898-T4898)/U4898)+(S4898/T4898)))*100</f>
        <v>19.336706014614947</v>
      </c>
      <c r="X4898" s="23">
        <v>1.909</v>
      </c>
      <c r="Y4898" s="13">
        <f>(X4898-U4898)/U4898*100</f>
        <v>7.307476110174262</v>
      </c>
      <c r="Z4898" s="14" t="str">
        <f>IF(W4898&gt;10,"NA",Y4898)</f>
        <v>NA</v>
      </c>
    </row>
    <row r="4899" spans="1:26" ht="19" x14ac:dyDescent="0.25">
      <c r="A4899" s="23">
        <v>4898</v>
      </c>
      <c r="B4899" s="5" t="s">
        <v>25</v>
      </c>
      <c r="C4899" s="3" t="s">
        <v>52</v>
      </c>
      <c r="D4899" s="3" t="s">
        <v>52</v>
      </c>
      <c r="E4899" s="3" t="s">
        <v>47</v>
      </c>
      <c r="F4899" s="3" t="s">
        <v>21</v>
      </c>
      <c r="G4899" s="3">
        <v>67</v>
      </c>
      <c r="H4899" s="3" t="s">
        <v>17</v>
      </c>
      <c r="I4899" s="3" t="s">
        <v>56</v>
      </c>
      <c r="J4899" s="3">
        <v>407</v>
      </c>
      <c r="K4899" s="3" t="s">
        <v>13</v>
      </c>
      <c r="L4899" s="3" t="s">
        <v>13</v>
      </c>
      <c r="M4899" s="4" t="s">
        <v>13</v>
      </c>
      <c r="N4899" s="33">
        <v>0</v>
      </c>
      <c r="O4899" s="3">
        <v>4</v>
      </c>
      <c r="P4899" s="6">
        <v>1.623</v>
      </c>
      <c r="Q4899" s="3">
        <v>1.0980000000000001</v>
      </c>
      <c r="R4899" s="3">
        <v>1.0209999999999999</v>
      </c>
      <c r="S4899" s="6">
        <v>0</v>
      </c>
      <c r="T4899" s="6">
        <f>R4899-S4899</f>
        <v>1.0209999999999999</v>
      </c>
      <c r="U4899" s="3">
        <v>1.762</v>
      </c>
      <c r="V4899" s="6">
        <f>U4899-S4899</f>
        <v>1.762</v>
      </c>
      <c r="W4899" s="6">
        <f>100 - (1 - (((U4899-T4899)/U4899)+(S4899/T4899)))*100</f>
        <v>42.054483541430201</v>
      </c>
      <c r="X4899" s="23">
        <v>1.7649999999999999</v>
      </c>
      <c r="Y4899" s="13">
        <f>(X4899-U4899)/U4899*100</f>
        <v>0.17026106696934687</v>
      </c>
      <c r="Z4899" s="14" t="str">
        <f>IF(W4899&gt;10,"NA",Y4899)</f>
        <v>NA</v>
      </c>
    </row>
    <row r="4900" spans="1:26" ht="19" x14ac:dyDescent="0.25">
      <c r="A4900" s="23">
        <v>4899</v>
      </c>
      <c r="B4900" s="5" t="s">
        <v>25</v>
      </c>
      <c r="C4900" s="3" t="s">
        <v>52</v>
      </c>
      <c r="D4900" s="3" t="s">
        <v>52</v>
      </c>
      <c r="E4900" s="3" t="s">
        <v>47</v>
      </c>
      <c r="F4900" s="3" t="s">
        <v>21</v>
      </c>
      <c r="G4900" s="3">
        <v>67</v>
      </c>
      <c r="H4900" s="3" t="s">
        <v>17</v>
      </c>
      <c r="I4900" s="3" t="s">
        <v>56</v>
      </c>
      <c r="J4900" s="3">
        <v>407</v>
      </c>
      <c r="K4900" s="3" t="s">
        <v>13</v>
      </c>
      <c r="L4900" s="3" t="s">
        <v>13</v>
      </c>
      <c r="M4900" s="4" t="s">
        <v>13</v>
      </c>
      <c r="N4900" s="33">
        <v>0</v>
      </c>
      <c r="O4900" s="3">
        <v>5</v>
      </c>
      <c r="P4900" s="6">
        <v>2.0680000000000001</v>
      </c>
      <c r="Q4900" s="3">
        <v>2.2010000000000001</v>
      </c>
      <c r="R4900" s="3">
        <v>2.2010000000000001</v>
      </c>
      <c r="S4900" s="6">
        <v>2.5999999999999999E-2</v>
      </c>
      <c r="T4900" s="6">
        <f>R4900-S4900</f>
        <v>2.1750000000000003</v>
      </c>
      <c r="U4900" s="3">
        <v>2.7040000000000002</v>
      </c>
      <c r="V4900" s="6">
        <f>U4900-S4900</f>
        <v>2.6780000000000004</v>
      </c>
      <c r="W4900" s="6">
        <f>100 - (1 - (((U4900-T4900)/U4900)+(S4900/T4900)))*100</f>
        <v>20.759011766306187</v>
      </c>
      <c r="X4900" s="23">
        <v>2.84</v>
      </c>
      <c r="Y4900" s="13">
        <f>(X4900-U4900)/U4900*100</f>
        <v>5.029585798816556</v>
      </c>
      <c r="Z4900" s="14" t="str">
        <f>IF(W4900&gt;10,"NA",Y4900)</f>
        <v>NA</v>
      </c>
    </row>
    <row r="4901" spans="1:26" ht="19" x14ac:dyDescent="0.25">
      <c r="A4901" s="23">
        <v>4900</v>
      </c>
      <c r="B4901" s="5" t="s">
        <v>25</v>
      </c>
      <c r="C4901" s="3" t="s">
        <v>52</v>
      </c>
      <c r="D4901" s="3" t="s">
        <v>52</v>
      </c>
      <c r="E4901" s="3" t="s">
        <v>47</v>
      </c>
      <c r="F4901" s="3" t="s">
        <v>21</v>
      </c>
      <c r="G4901" s="3">
        <v>67</v>
      </c>
      <c r="H4901" s="3" t="s">
        <v>17</v>
      </c>
      <c r="I4901" s="3" t="s">
        <v>56</v>
      </c>
      <c r="J4901" s="3">
        <v>407</v>
      </c>
      <c r="K4901" s="3" t="s">
        <v>13</v>
      </c>
      <c r="L4901" s="3" t="s">
        <v>13</v>
      </c>
      <c r="M4901" s="4" t="s">
        <v>13</v>
      </c>
      <c r="N4901" s="33">
        <v>0</v>
      </c>
      <c r="O4901" s="3">
        <v>6</v>
      </c>
      <c r="P4901" s="6">
        <v>1.865</v>
      </c>
      <c r="Q4901" s="3">
        <v>3.27</v>
      </c>
      <c r="R4901" s="3">
        <v>3.27</v>
      </c>
      <c r="S4901" s="6">
        <v>0</v>
      </c>
      <c r="T4901" s="6">
        <f>R4901-S4901</f>
        <v>3.27</v>
      </c>
      <c r="U4901" s="3">
        <v>3.3050000000000002</v>
      </c>
      <c r="V4901" s="6">
        <f>U4901-S4901</f>
        <v>3.3050000000000002</v>
      </c>
      <c r="W4901" s="6">
        <f>100 - (1 - (((U4901-T4901)/U4901)+(S4901/T4901)))*100</f>
        <v>1.0590015128592967</v>
      </c>
      <c r="X4901" s="23">
        <v>3.57</v>
      </c>
      <c r="Y4901" s="13">
        <f>(X4901-U4901)/U4901*100</f>
        <v>8.0181543116490062</v>
      </c>
      <c r="Z4901" s="14">
        <f>IF(W4901&gt;10,"NA",Y4901)</f>
        <v>8.0181543116490062</v>
      </c>
    </row>
    <row r="4902" spans="1:26" ht="19" x14ac:dyDescent="0.25">
      <c r="A4902" s="23">
        <v>4901</v>
      </c>
      <c r="B4902" s="5" t="s">
        <v>25</v>
      </c>
      <c r="C4902" s="3" t="s">
        <v>52</v>
      </c>
      <c r="D4902" s="3" t="s">
        <v>52</v>
      </c>
      <c r="E4902" s="3" t="s">
        <v>47</v>
      </c>
      <c r="F4902" s="3" t="s">
        <v>21</v>
      </c>
      <c r="G4902" s="3">
        <v>67</v>
      </c>
      <c r="H4902" s="3" t="s">
        <v>17</v>
      </c>
      <c r="I4902" s="3" t="s">
        <v>56</v>
      </c>
      <c r="J4902" s="3">
        <v>407</v>
      </c>
      <c r="K4902" s="3" t="s">
        <v>13</v>
      </c>
      <c r="L4902" s="3" t="s">
        <v>13</v>
      </c>
      <c r="M4902" s="4" t="s">
        <v>13</v>
      </c>
      <c r="N4902" s="33">
        <v>0</v>
      </c>
      <c r="O4902" s="3">
        <v>7</v>
      </c>
      <c r="P4902" s="6">
        <v>3.3439999999999999</v>
      </c>
      <c r="Q4902" s="3">
        <v>6.9219999999999997</v>
      </c>
      <c r="R4902" s="3">
        <v>6.8490000000000002</v>
      </c>
      <c r="S4902" s="6">
        <v>0</v>
      </c>
      <c r="T4902" s="6">
        <f>R4902-S4902</f>
        <v>6.8490000000000002</v>
      </c>
      <c r="U4902" s="3">
        <v>6.86</v>
      </c>
      <c r="V4902" s="6">
        <f>U4902-S4902</f>
        <v>6.86</v>
      </c>
      <c r="W4902" s="6">
        <f>100 - (1 - (((U4902-T4902)/U4902)+(S4902/T4902)))*100</f>
        <v>0.16034985422740533</v>
      </c>
      <c r="X4902" s="23">
        <v>7.38</v>
      </c>
      <c r="Y4902" s="13">
        <f>(X4902-U4902)/U4902*100</f>
        <v>7.5801749271136964</v>
      </c>
      <c r="Z4902" s="14">
        <f>IF(W4902&gt;10,"NA",Y4902)</f>
        <v>7.5801749271136964</v>
      </c>
    </row>
    <row r="4903" spans="1:26" ht="19" x14ac:dyDescent="0.25">
      <c r="A4903" s="23">
        <v>4902</v>
      </c>
      <c r="B4903" s="5" t="s">
        <v>25</v>
      </c>
      <c r="C4903" s="3" t="s">
        <v>52</v>
      </c>
      <c r="D4903" s="3" t="s">
        <v>52</v>
      </c>
      <c r="E4903" s="3" t="s">
        <v>47</v>
      </c>
      <c r="F4903" s="3" t="s">
        <v>21</v>
      </c>
      <c r="G4903" s="3">
        <v>67</v>
      </c>
      <c r="H4903" s="3" t="s">
        <v>17</v>
      </c>
      <c r="I4903" s="3" t="s">
        <v>56</v>
      </c>
      <c r="J4903" s="3">
        <v>407</v>
      </c>
      <c r="K4903" s="3" t="s">
        <v>13</v>
      </c>
      <c r="L4903" s="3" t="s">
        <v>13</v>
      </c>
      <c r="M4903" s="4" t="s">
        <v>13</v>
      </c>
      <c r="N4903" s="33">
        <v>0</v>
      </c>
      <c r="O4903" s="3">
        <v>8</v>
      </c>
      <c r="P4903" s="6">
        <v>2.9340000000000002</v>
      </c>
      <c r="Q4903" s="3">
        <v>2.9140000000000001</v>
      </c>
      <c r="R4903" s="3">
        <v>2.8180000000000001</v>
      </c>
      <c r="S4903" s="6">
        <v>0.26500000000000001</v>
      </c>
      <c r="T4903" s="6">
        <f>R4903-S4903</f>
        <v>2.5529999999999999</v>
      </c>
      <c r="U4903" s="3">
        <v>3.7639999999999998</v>
      </c>
      <c r="V4903" s="6">
        <f>U4903-S4903</f>
        <v>3.4989999999999997</v>
      </c>
      <c r="W4903" s="6">
        <f>100 - (1 - (((U4903-T4903)/U4903)+(S4903/T4903)))*100</f>
        <v>42.553165141299878</v>
      </c>
      <c r="X4903" s="23">
        <v>3.7639999999999998</v>
      </c>
      <c r="Y4903" s="13">
        <f>(X4903-U4903)/U4903*100</f>
        <v>0</v>
      </c>
      <c r="Z4903" s="14" t="str">
        <f>IF(W4903&gt;10,"NA",Y4903)</f>
        <v>NA</v>
      </c>
    </row>
    <row r="4904" spans="1:26" ht="19" x14ac:dyDescent="0.25">
      <c r="A4904" s="23">
        <v>4903</v>
      </c>
      <c r="B4904" s="5" t="s">
        <v>25</v>
      </c>
      <c r="C4904" s="3" t="s">
        <v>52</v>
      </c>
      <c r="D4904" s="3" t="s">
        <v>52</v>
      </c>
      <c r="E4904" s="3" t="s">
        <v>47</v>
      </c>
      <c r="F4904" s="3" t="s">
        <v>21</v>
      </c>
      <c r="G4904" s="3">
        <v>67</v>
      </c>
      <c r="H4904" s="3" t="s">
        <v>17</v>
      </c>
      <c r="I4904" s="3" t="s">
        <v>56</v>
      </c>
      <c r="J4904" s="3">
        <v>407</v>
      </c>
      <c r="K4904" s="3" t="s">
        <v>13</v>
      </c>
      <c r="L4904" s="3" t="s">
        <v>13</v>
      </c>
      <c r="M4904" s="4" t="s">
        <v>13</v>
      </c>
      <c r="N4904" s="33">
        <v>0</v>
      </c>
      <c r="O4904" s="3">
        <v>9</v>
      </c>
      <c r="P4904" s="6">
        <v>3.6629999999999998</v>
      </c>
      <c r="Q4904" s="3">
        <v>5.8620000000000001</v>
      </c>
      <c r="R4904" s="3">
        <v>5.7329999999999997</v>
      </c>
      <c r="S4904" s="6">
        <v>0</v>
      </c>
      <c r="T4904" s="6">
        <f>R4904-S4904</f>
        <v>5.7329999999999997</v>
      </c>
      <c r="U4904" s="3">
        <v>6.8860000000000001</v>
      </c>
      <c r="V4904" s="6">
        <f>U4904-S4904</f>
        <v>6.8860000000000001</v>
      </c>
      <c r="W4904" s="6">
        <f>100 - (1 - (((U4904-T4904)/U4904)+(S4904/T4904)))*100</f>
        <v>16.744118501307</v>
      </c>
      <c r="X4904" s="23">
        <v>7.2380000000000004</v>
      </c>
      <c r="Y4904" s="13">
        <f>(X4904-U4904)/U4904*100</f>
        <v>5.1118210862619851</v>
      </c>
      <c r="Z4904" s="14" t="str">
        <f>IF(W4904&gt;10,"NA",Y4904)</f>
        <v>NA</v>
      </c>
    </row>
    <row r="4905" spans="1:26" ht="19" x14ac:dyDescent="0.25">
      <c r="A4905" s="23">
        <v>4904</v>
      </c>
      <c r="B4905" s="5" t="s">
        <v>25</v>
      </c>
      <c r="C4905" s="3" t="s">
        <v>52</v>
      </c>
      <c r="D4905" s="3" t="s">
        <v>52</v>
      </c>
      <c r="E4905" s="3" t="s">
        <v>47</v>
      </c>
      <c r="F4905" s="3" t="s">
        <v>21</v>
      </c>
      <c r="G4905" s="3">
        <v>68</v>
      </c>
      <c r="H4905" s="3" t="s">
        <v>9</v>
      </c>
      <c r="I4905" s="3" t="s">
        <v>36</v>
      </c>
      <c r="J4905" s="3">
        <v>384</v>
      </c>
      <c r="K4905" s="3">
        <v>49</v>
      </c>
      <c r="L4905" s="3">
        <v>0</v>
      </c>
      <c r="M4905" s="4">
        <f>PI()*(K4905/2)^2/1000+PI()*(L4905/2)^2/1000</f>
        <v>1.8857409903172733</v>
      </c>
      <c r="N4905" s="33">
        <v>0</v>
      </c>
      <c r="O4905" s="3">
        <v>1</v>
      </c>
      <c r="P4905" s="6">
        <v>3.4620000000000002</v>
      </c>
      <c r="Q4905" s="6">
        <v>6.298</v>
      </c>
      <c r="R4905" s="6">
        <v>6.2060000000000004</v>
      </c>
      <c r="S4905" s="6">
        <v>0</v>
      </c>
      <c r="T4905" s="6">
        <f>R4905-S4905</f>
        <v>6.2060000000000004</v>
      </c>
      <c r="U4905" s="3">
        <v>7.2569999999999997</v>
      </c>
      <c r="V4905" s="6">
        <f>U4905-S4905</f>
        <v>7.2569999999999997</v>
      </c>
      <c r="W4905" s="6">
        <f>100 - (1 - (((U4905-T4905)/U4905)+(S4905/T4905)))*100</f>
        <v>14.482568554499096</v>
      </c>
      <c r="X4905" s="23">
        <v>7.68</v>
      </c>
      <c r="Y4905" s="13">
        <f>(X4905-U4905)/U4905*100</f>
        <v>5.8288548987184798</v>
      </c>
      <c r="Z4905" s="14" t="str">
        <f>IF(W4905&gt;10,"NA",Y4905)</f>
        <v>NA</v>
      </c>
    </row>
    <row r="4906" spans="1:26" ht="19" x14ac:dyDescent="0.25">
      <c r="A4906" s="23">
        <v>4905</v>
      </c>
      <c r="B4906" s="5" t="s">
        <v>25</v>
      </c>
      <c r="C4906" s="3" t="s">
        <v>52</v>
      </c>
      <c r="D4906" s="3" t="s">
        <v>52</v>
      </c>
      <c r="E4906" s="3" t="s">
        <v>47</v>
      </c>
      <c r="F4906" s="3" t="s">
        <v>21</v>
      </c>
      <c r="G4906" s="3">
        <v>68</v>
      </c>
      <c r="H4906" s="3" t="s">
        <v>9</v>
      </c>
      <c r="I4906" s="3" t="s">
        <v>36</v>
      </c>
      <c r="J4906" s="3">
        <v>384</v>
      </c>
      <c r="K4906" s="3">
        <v>49</v>
      </c>
      <c r="L4906" s="3">
        <v>0</v>
      </c>
      <c r="M4906" s="4">
        <f>PI()*(K4906/2)^2/1000+PI()*(L4906/2)^2/1000</f>
        <v>1.8857409903172733</v>
      </c>
      <c r="N4906" s="33">
        <v>0</v>
      </c>
      <c r="O4906" s="3">
        <v>2</v>
      </c>
      <c r="P4906" s="6">
        <v>3.1720000000000002</v>
      </c>
      <c r="Q4906" s="6">
        <v>5.7469999999999999</v>
      </c>
      <c r="R4906" s="6">
        <v>5.6280000000000001</v>
      </c>
      <c r="S4906" s="6">
        <v>0</v>
      </c>
      <c r="T4906" s="6">
        <f>R4906-S4906</f>
        <v>5.6280000000000001</v>
      </c>
      <c r="U4906" s="3">
        <v>6.101</v>
      </c>
      <c r="V4906" s="6">
        <f>U4906-S4906</f>
        <v>6.101</v>
      </c>
      <c r="W4906" s="6">
        <f>100 - (1 - (((U4906-T4906)/U4906)+(S4906/T4906)))*100</f>
        <v>7.7528274053433819</v>
      </c>
      <c r="X4906" s="23">
        <v>6.4050000000000002</v>
      </c>
      <c r="Y4906" s="13">
        <f>(X4906-U4906)/U4906*100</f>
        <v>4.9827897066054794</v>
      </c>
      <c r="Z4906" s="14">
        <f>IF(W4906&gt;10,"NA",Y4906)</f>
        <v>4.9827897066054794</v>
      </c>
    </row>
    <row r="4907" spans="1:26" ht="19" x14ac:dyDescent="0.25">
      <c r="A4907" s="23">
        <v>4906</v>
      </c>
      <c r="B4907" s="5" t="s">
        <v>25</v>
      </c>
      <c r="C4907" s="3" t="s">
        <v>52</v>
      </c>
      <c r="D4907" s="3" t="s">
        <v>52</v>
      </c>
      <c r="E4907" s="3" t="s">
        <v>47</v>
      </c>
      <c r="F4907" s="3" t="s">
        <v>21</v>
      </c>
      <c r="G4907" s="3">
        <v>68</v>
      </c>
      <c r="H4907" s="3" t="s">
        <v>9</v>
      </c>
      <c r="I4907" s="3" t="s">
        <v>36</v>
      </c>
      <c r="J4907" s="3">
        <v>384</v>
      </c>
      <c r="K4907" s="3">
        <v>49</v>
      </c>
      <c r="L4907" s="3">
        <v>0</v>
      </c>
      <c r="M4907" s="4">
        <f>PI()*(K4907/2)^2/1000+PI()*(L4907/2)^2/1000</f>
        <v>1.8857409903172733</v>
      </c>
      <c r="N4907" s="33">
        <v>0</v>
      </c>
      <c r="O4907" s="3">
        <v>3</v>
      </c>
      <c r="P4907" s="6">
        <v>1.8680000000000001</v>
      </c>
      <c r="Q4907" s="6">
        <v>1.254</v>
      </c>
      <c r="R4907" s="6">
        <v>1.1719999999999999</v>
      </c>
      <c r="S4907" s="6">
        <v>0</v>
      </c>
      <c r="T4907" s="6">
        <f>R4907-S4907</f>
        <v>1.1719999999999999</v>
      </c>
      <c r="U4907" s="3">
        <v>2.0219999999999998</v>
      </c>
      <c r="V4907" s="6">
        <f>U4907-S4907</f>
        <v>2.0219999999999998</v>
      </c>
      <c r="W4907" s="6">
        <f>100 - (1 - (((U4907-T4907)/U4907)+(S4907/T4907)))*100</f>
        <v>42.037586547972296</v>
      </c>
      <c r="X4907" s="23">
        <v>2.09</v>
      </c>
      <c r="Y4907" s="13">
        <f>(X4907-U4907)/U4907*100</f>
        <v>3.363006923837788</v>
      </c>
      <c r="Z4907" s="14" t="str">
        <f>IF(W4907&gt;10,"NA",Y4907)</f>
        <v>NA</v>
      </c>
    </row>
    <row r="4908" spans="1:26" ht="19" x14ac:dyDescent="0.25">
      <c r="A4908" s="23">
        <v>4907</v>
      </c>
      <c r="B4908" s="5" t="s">
        <v>25</v>
      </c>
      <c r="C4908" s="3" t="s">
        <v>52</v>
      </c>
      <c r="D4908" s="3" t="s">
        <v>52</v>
      </c>
      <c r="E4908" s="3" t="s">
        <v>47</v>
      </c>
      <c r="F4908" s="3" t="s">
        <v>21</v>
      </c>
      <c r="G4908" s="3">
        <v>68</v>
      </c>
      <c r="H4908" s="3" t="s">
        <v>9</v>
      </c>
      <c r="I4908" s="3" t="s">
        <v>36</v>
      </c>
      <c r="J4908" s="3">
        <v>384</v>
      </c>
      <c r="K4908" s="3">
        <v>49</v>
      </c>
      <c r="L4908" s="3">
        <v>0</v>
      </c>
      <c r="M4908" s="4">
        <f>PI()*(K4908/2)^2/1000+PI()*(L4908/2)^2/1000</f>
        <v>1.8857409903172733</v>
      </c>
      <c r="N4908" s="33">
        <v>0</v>
      </c>
      <c r="O4908" s="3">
        <v>4</v>
      </c>
      <c r="P4908" s="6">
        <v>3.919</v>
      </c>
      <c r="Q4908" s="6">
        <v>10.012</v>
      </c>
      <c r="R4908" s="6">
        <v>9.8819999999999997</v>
      </c>
      <c r="S4908" s="6">
        <v>0</v>
      </c>
      <c r="T4908" s="6">
        <f>R4908-S4908</f>
        <v>9.8819999999999997</v>
      </c>
      <c r="U4908" s="3">
        <v>9.8819999999999997</v>
      </c>
      <c r="V4908" s="6">
        <f>U4908-S4908</f>
        <v>9.8819999999999997</v>
      </c>
      <c r="W4908" s="6">
        <f>100 - (1 - (((U4908-T4908)/U4908)+(S4908/T4908)))*100</f>
        <v>0</v>
      </c>
      <c r="X4908" s="23">
        <v>10.404999999999999</v>
      </c>
      <c r="Y4908" s="13">
        <f>(X4908-U4908)/U4908*100</f>
        <v>5.2924509208662185</v>
      </c>
      <c r="Z4908" s="14">
        <f>IF(W4908&gt;10,"NA",Y4908)</f>
        <v>5.2924509208662185</v>
      </c>
    </row>
    <row r="4909" spans="1:26" ht="19" x14ac:dyDescent="0.25">
      <c r="A4909" s="23">
        <v>4908</v>
      </c>
      <c r="B4909" s="5" t="s">
        <v>25</v>
      </c>
      <c r="C4909" s="3" t="s">
        <v>52</v>
      </c>
      <c r="D4909" s="3" t="s">
        <v>52</v>
      </c>
      <c r="E4909" s="3" t="s">
        <v>47</v>
      </c>
      <c r="F4909" s="3" t="s">
        <v>21</v>
      </c>
      <c r="G4909" s="3">
        <v>68</v>
      </c>
      <c r="H4909" s="3" t="s">
        <v>9</v>
      </c>
      <c r="I4909" s="3" t="s">
        <v>36</v>
      </c>
      <c r="J4909" s="3">
        <v>384</v>
      </c>
      <c r="K4909" s="3">
        <v>49</v>
      </c>
      <c r="L4909" s="3">
        <v>0</v>
      </c>
      <c r="M4909" s="4">
        <f>PI()*(K4909/2)^2/1000+PI()*(L4909/2)^2/1000</f>
        <v>1.8857409903172733</v>
      </c>
      <c r="N4909" s="33">
        <v>0</v>
      </c>
      <c r="O4909" s="3">
        <v>5</v>
      </c>
      <c r="P4909" s="6">
        <v>4.4189999999999996</v>
      </c>
      <c r="Q4909" s="6">
        <v>10.268000000000001</v>
      </c>
      <c r="R4909" s="6">
        <v>10.134</v>
      </c>
      <c r="S4909" s="6">
        <v>0</v>
      </c>
      <c r="T4909" s="6">
        <f>R4909-S4909</f>
        <v>10.134</v>
      </c>
      <c r="U4909" s="3">
        <v>10.134</v>
      </c>
      <c r="V4909" s="6">
        <f>U4909-S4909</f>
        <v>10.134</v>
      </c>
      <c r="W4909" s="6">
        <f>100 - (1 - (((U4909-T4909)/U4909)+(S4909/T4909)))*100</f>
        <v>0</v>
      </c>
      <c r="X4909" s="23">
        <v>10.667</v>
      </c>
      <c r="Y4909" s="13">
        <f>(X4909-U4909)/U4909*100</f>
        <v>5.259522399842111</v>
      </c>
      <c r="Z4909" s="14">
        <f>IF(W4909&gt;10,"NA",Y4909)</f>
        <v>5.259522399842111</v>
      </c>
    </row>
    <row r="4910" spans="1:26" ht="19" x14ac:dyDescent="0.25">
      <c r="A4910" s="23">
        <v>4909</v>
      </c>
      <c r="B4910" s="5" t="s">
        <v>25</v>
      </c>
      <c r="C4910" s="3" t="s">
        <v>52</v>
      </c>
      <c r="D4910" s="3" t="s">
        <v>52</v>
      </c>
      <c r="E4910" s="3" t="s">
        <v>47</v>
      </c>
      <c r="F4910" s="3" t="s">
        <v>21</v>
      </c>
      <c r="G4910" s="3">
        <v>68</v>
      </c>
      <c r="H4910" s="3" t="s">
        <v>9</v>
      </c>
      <c r="I4910" s="3" t="s">
        <v>36</v>
      </c>
      <c r="J4910" s="3">
        <v>384</v>
      </c>
      <c r="K4910" s="3">
        <v>49</v>
      </c>
      <c r="L4910" s="3">
        <v>0</v>
      </c>
      <c r="M4910" s="4">
        <f>PI()*(K4910/2)^2/1000+PI()*(L4910/2)^2/1000</f>
        <v>1.8857409903172733</v>
      </c>
      <c r="N4910" s="33">
        <v>0</v>
      </c>
      <c r="O4910" s="3">
        <v>6</v>
      </c>
      <c r="P4910" s="6">
        <v>3.585</v>
      </c>
      <c r="Q4910" s="6">
        <v>7.2190000000000003</v>
      </c>
      <c r="R4910" s="6">
        <v>7.109</v>
      </c>
      <c r="S4910" s="6">
        <v>0</v>
      </c>
      <c r="T4910" s="6">
        <f>R4910-S4910</f>
        <v>7.109</v>
      </c>
      <c r="U4910" s="3">
        <v>7.1719999999999997</v>
      </c>
      <c r="V4910" s="6">
        <f>U4910-S4910</f>
        <v>7.1719999999999997</v>
      </c>
      <c r="W4910" s="6">
        <f>100 - (1 - (((U4910-T4910)/U4910)+(S4910/T4910)))*100</f>
        <v>0.87841606246513493</v>
      </c>
      <c r="X4910" s="23">
        <v>7.6550000000000002</v>
      </c>
      <c r="Y4910" s="13">
        <f>(X4910-U4910)/U4910*100</f>
        <v>6.734523145566099</v>
      </c>
      <c r="Z4910" s="14">
        <f>IF(W4910&gt;10,"NA",Y4910)</f>
        <v>6.734523145566099</v>
      </c>
    </row>
    <row r="4911" spans="1:26" ht="19" x14ac:dyDescent="0.25">
      <c r="A4911" s="23">
        <v>4910</v>
      </c>
      <c r="B4911" s="5" t="s">
        <v>25</v>
      </c>
      <c r="C4911" s="3" t="s">
        <v>52</v>
      </c>
      <c r="D4911" s="3" t="s">
        <v>52</v>
      </c>
      <c r="E4911" s="3" t="s">
        <v>47</v>
      </c>
      <c r="F4911" s="3" t="s">
        <v>21</v>
      </c>
      <c r="G4911" s="3">
        <v>68</v>
      </c>
      <c r="H4911" s="3" t="s">
        <v>9</v>
      </c>
      <c r="I4911" s="3" t="s">
        <v>36</v>
      </c>
      <c r="J4911" s="3">
        <v>384</v>
      </c>
      <c r="K4911" s="3">
        <v>49</v>
      </c>
      <c r="L4911" s="3">
        <v>0</v>
      </c>
      <c r="M4911" s="4">
        <f>PI()*(K4911/2)^2/1000+PI()*(L4911/2)^2/1000</f>
        <v>1.8857409903172733</v>
      </c>
      <c r="N4911" s="33">
        <v>0</v>
      </c>
      <c r="O4911" s="3">
        <v>7</v>
      </c>
      <c r="P4911" s="6">
        <v>4.2789999999999999</v>
      </c>
      <c r="Q4911" s="6">
        <v>12.538</v>
      </c>
      <c r="R4911" s="6">
        <v>12.423999999999999</v>
      </c>
      <c r="S4911" s="6">
        <v>0</v>
      </c>
      <c r="T4911" s="6">
        <f>R4911-S4911</f>
        <v>12.423999999999999</v>
      </c>
      <c r="U4911" s="3">
        <v>12.423999999999999</v>
      </c>
      <c r="V4911" s="6">
        <f>U4911-S4911</f>
        <v>12.423999999999999</v>
      </c>
      <c r="W4911" s="6">
        <f>100 - (1 - (((U4911-T4911)/U4911)+(S4911/T4911)))*100</f>
        <v>0</v>
      </c>
      <c r="X4911" s="23">
        <v>13.297000000000001</v>
      </c>
      <c r="Y4911" s="13">
        <f>(X4911-U4911)/U4911*100</f>
        <v>7.0267224726336215</v>
      </c>
      <c r="Z4911" s="14">
        <f>IF(W4911&gt;10,"NA",Y4911)</f>
        <v>7.0267224726336215</v>
      </c>
    </row>
    <row r="4912" spans="1:26" ht="19" x14ac:dyDescent="0.25">
      <c r="A4912" s="23">
        <v>4911</v>
      </c>
      <c r="B4912" s="5" t="s">
        <v>25</v>
      </c>
      <c r="C4912" s="3" t="s">
        <v>52</v>
      </c>
      <c r="D4912" s="3" t="s">
        <v>52</v>
      </c>
      <c r="E4912" s="3" t="s">
        <v>47</v>
      </c>
      <c r="F4912" s="3" t="s">
        <v>21</v>
      </c>
      <c r="G4912" s="3">
        <v>68</v>
      </c>
      <c r="H4912" s="3" t="s">
        <v>9</v>
      </c>
      <c r="I4912" s="3" t="s">
        <v>36</v>
      </c>
      <c r="J4912" s="3">
        <v>384</v>
      </c>
      <c r="K4912" s="3">
        <v>49</v>
      </c>
      <c r="L4912" s="3">
        <v>0</v>
      </c>
      <c r="M4912" s="4">
        <f>PI()*(K4912/2)^2/1000+PI()*(L4912/2)^2/1000</f>
        <v>1.8857409903172733</v>
      </c>
      <c r="N4912" s="33">
        <v>0</v>
      </c>
      <c r="O4912" s="3">
        <v>8</v>
      </c>
      <c r="P4912" s="6">
        <v>4.4960000000000004</v>
      </c>
      <c r="Q4912" s="6">
        <v>13.195</v>
      </c>
      <c r="R4912" s="6">
        <v>13.061999999999999</v>
      </c>
      <c r="S4912" s="6">
        <v>0</v>
      </c>
      <c r="T4912" s="6">
        <f>R4912-S4912</f>
        <v>13.061999999999999</v>
      </c>
      <c r="U4912" s="3">
        <v>14.792</v>
      </c>
      <c r="V4912" s="6">
        <f>U4912-S4912</f>
        <v>14.792</v>
      </c>
      <c r="W4912" s="6">
        <f>100 - (1 - (((U4912-T4912)/U4912)+(S4912/T4912)))*100</f>
        <v>11.695511087074095</v>
      </c>
      <c r="X4912" s="23">
        <v>15.603</v>
      </c>
      <c r="Y4912" s="13">
        <f>(X4912-U4912)/U4912*100</f>
        <v>5.4826933477555437</v>
      </c>
      <c r="Z4912" s="14" t="str">
        <f>IF(W4912&gt;10,"NA",Y4912)</f>
        <v>NA</v>
      </c>
    </row>
    <row r="4913" spans="1:26" ht="19" x14ac:dyDescent="0.25">
      <c r="A4913" s="23">
        <v>4912</v>
      </c>
      <c r="B4913" s="5" t="s">
        <v>25</v>
      </c>
      <c r="C4913" s="3" t="s">
        <v>52</v>
      </c>
      <c r="D4913" s="3" t="s">
        <v>52</v>
      </c>
      <c r="E4913" s="3" t="s">
        <v>47</v>
      </c>
      <c r="F4913" s="3" t="s">
        <v>21</v>
      </c>
      <c r="G4913" s="3">
        <v>68</v>
      </c>
      <c r="H4913" s="3" t="s">
        <v>17</v>
      </c>
      <c r="I4913" s="3" t="s">
        <v>36</v>
      </c>
      <c r="J4913" s="3">
        <v>384</v>
      </c>
      <c r="K4913" s="3">
        <v>49</v>
      </c>
      <c r="L4913" s="3">
        <v>0</v>
      </c>
      <c r="M4913" s="4">
        <f>PI()*(K4913/2)^2/1000+PI()*(L4913/2)^2/1000</f>
        <v>1.8857409903172733</v>
      </c>
      <c r="N4913" s="33">
        <v>0</v>
      </c>
      <c r="O4913" s="3">
        <v>1</v>
      </c>
      <c r="P4913" s="3">
        <v>1.9590000000000001</v>
      </c>
      <c r="Q4913" s="3">
        <v>1.96</v>
      </c>
      <c r="R4913" s="3">
        <v>1.899</v>
      </c>
      <c r="S4913" s="6">
        <v>0</v>
      </c>
      <c r="T4913" s="6">
        <f>R4913-S4913</f>
        <v>1.899</v>
      </c>
      <c r="U4913" s="3">
        <v>2.4569999999999999</v>
      </c>
      <c r="V4913" s="6">
        <f>U4913-S4913</f>
        <v>2.4569999999999999</v>
      </c>
      <c r="W4913" s="6">
        <f>100 - (1 - (((U4913-T4913)/U4913)+(S4913/T4913)))*100</f>
        <v>22.710622710622701</v>
      </c>
      <c r="X4913" s="23">
        <v>2.5590000000000002</v>
      </c>
      <c r="Y4913" s="13">
        <f>(X4913-U4913)/U4913*100</f>
        <v>4.1514041514041642</v>
      </c>
      <c r="Z4913" s="14" t="str">
        <f>IF(W4913&gt;10,"NA",Y4913)</f>
        <v>NA</v>
      </c>
    </row>
    <row r="4914" spans="1:26" ht="19" x14ac:dyDescent="0.25">
      <c r="A4914" s="23">
        <v>4913</v>
      </c>
      <c r="B4914" s="5" t="s">
        <v>25</v>
      </c>
      <c r="C4914" s="3" t="s">
        <v>52</v>
      </c>
      <c r="D4914" s="3" t="s">
        <v>52</v>
      </c>
      <c r="E4914" s="3" t="s">
        <v>47</v>
      </c>
      <c r="F4914" s="3" t="s">
        <v>21</v>
      </c>
      <c r="G4914" s="3">
        <v>68</v>
      </c>
      <c r="H4914" s="3" t="s">
        <v>17</v>
      </c>
      <c r="I4914" s="3" t="s">
        <v>36</v>
      </c>
      <c r="J4914" s="3">
        <v>384</v>
      </c>
      <c r="K4914" s="3">
        <v>49</v>
      </c>
      <c r="L4914" s="3">
        <v>0</v>
      </c>
      <c r="M4914" s="4">
        <f>PI()*(K4914/2)^2/1000+PI()*(L4914/2)^2/1000</f>
        <v>1.8857409903172733</v>
      </c>
      <c r="N4914" s="33">
        <v>0</v>
      </c>
      <c r="O4914" s="3">
        <v>2</v>
      </c>
      <c r="P4914" s="3">
        <v>3.9510000000000001</v>
      </c>
      <c r="Q4914" s="3">
        <v>10.628</v>
      </c>
      <c r="R4914" s="3">
        <v>10.459</v>
      </c>
      <c r="S4914" s="6">
        <v>0</v>
      </c>
      <c r="T4914" s="6">
        <f>R4914-S4914</f>
        <v>10.459</v>
      </c>
      <c r="U4914" s="3">
        <v>10.516999999999999</v>
      </c>
      <c r="V4914" s="6">
        <f>U4914-S4914</f>
        <v>10.516999999999999</v>
      </c>
      <c r="W4914" s="6">
        <f>100 - (1 - (((U4914-T4914)/U4914)+(S4914/T4914)))*100</f>
        <v>0.55148806693924257</v>
      </c>
      <c r="X4914" s="23">
        <v>11.042</v>
      </c>
      <c r="Y4914" s="13">
        <f>(X4914-U4914)/U4914*100</f>
        <v>4.99191784729486</v>
      </c>
      <c r="Z4914" s="14">
        <f>IF(W4914&gt;10,"NA",Y4914)</f>
        <v>4.99191784729486</v>
      </c>
    </row>
    <row r="4915" spans="1:26" ht="19" x14ac:dyDescent="0.25">
      <c r="A4915" s="23">
        <v>4914</v>
      </c>
      <c r="B4915" s="5" t="s">
        <v>25</v>
      </c>
      <c r="C4915" s="3" t="s">
        <v>52</v>
      </c>
      <c r="D4915" s="3" t="s">
        <v>52</v>
      </c>
      <c r="E4915" s="3" t="s">
        <v>47</v>
      </c>
      <c r="F4915" s="3" t="s">
        <v>21</v>
      </c>
      <c r="G4915" s="3">
        <v>68</v>
      </c>
      <c r="H4915" s="3" t="s">
        <v>17</v>
      </c>
      <c r="I4915" s="3" t="s">
        <v>36</v>
      </c>
      <c r="J4915" s="3">
        <v>384</v>
      </c>
      <c r="K4915" s="3">
        <v>49</v>
      </c>
      <c r="L4915" s="3">
        <v>0</v>
      </c>
      <c r="M4915" s="4">
        <f>PI()*(K4915/2)^2/1000+PI()*(L4915/2)^2/1000</f>
        <v>1.8857409903172733</v>
      </c>
      <c r="N4915" s="33">
        <v>0</v>
      </c>
      <c r="O4915" s="3">
        <v>3</v>
      </c>
      <c r="P4915" s="3">
        <v>3.31</v>
      </c>
      <c r="Q4915" s="3">
        <v>7.2409999999999997</v>
      </c>
      <c r="R4915" s="3">
        <v>7.181</v>
      </c>
      <c r="S4915" s="6">
        <v>0</v>
      </c>
      <c r="T4915" s="6">
        <f>R4915-S4915</f>
        <v>7.181</v>
      </c>
      <c r="U4915" s="3">
        <v>7.2039999999999997</v>
      </c>
      <c r="V4915" s="6">
        <f>U4915-S4915</f>
        <v>7.2039999999999997</v>
      </c>
      <c r="W4915" s="6">
        <f>100 - (1 - (((U4915-T4915)/U4915)+(S4915/T4915)))*100</f>
        <v>0.31926707384786823</v>
      </c>
      <c r="X4915" s="23">
        <v>7.7469999999999999</v>
      </c>
      <c r="Y4915" s="13">
        <f>(X4915-U4915)/U4915*100</f>
        <v>7.5374791782343173</v>
      </c>
      <c r="Z4915" s="14">
        <f>IF(W4915&gt;10,"NA",Y4915)</f>
        <v>7.5374791782343173</v>
      </c>
    </row>
    <row r="4916" spans="1:26" ht="19" x14ac:dyDescent="0.25">
      <c r="A4916" s="23">
        <v>4915</v>
      </c>
      <c r="B4916" s="5" t="s">
        <v>25</v>
      </c>
      <c r="C4916" s="3" t="s">
        <v>52</v>
      </c>
      <c r="D4916" s="3" t="s">
        <v>52</v>
      </c>
      <c r="E4916" s="3" t="s">
        <v>47</v>
      </c>
      <c r="F4916" s="3" t="s">
        <v>21</v>
      </c>
      <c r="G4916" s="3">
        <v>68</v>
      </c>
      <c r="H4916" s="3" t="s">
        <v>17</v>
      </c>
      <c r="I4916" s="3" t="s">
        <v>36</v>
      </c>
      <c r="J4916" s="3">
        <v>384</v>
      </c>
      <c r="K4916" s="3">
        <v>49</v>
      </c>
      <c r="L4916" s="3">
        <v>0</v>
      </c>
      <c r="M4916" s="4">
        <f>PI()*(K4916/2)^2/1000+PI()*(L4916/2)^2/1000</f>
        <v>1.8857409903172733</v>
      </c>
      <c r="N4916" s="33">
        <v>0</v>
      </c>
      <c r="O4916" s="3">
        <v>4</v>
      </c>
      <c r="P4916" s="3">
        <v>3.032</v>
      </c>
      <c r="Q4916" s="3">
        <v>5.3</v>
      </c>
      <c r="R4916" s="3">
        <v>5.2240000000000002</v>
      </c>
      <c r="S4916" s="6">
        <v>0</v>
      </c>
      <c r="T4916" s="6">
        <f>R4916-S4916</f>
        <v>5.2240000000000002</v>
      </c>
      <c r="U4916" s="3">
        <v>5.4859999999999998</v>
      </c>
      <c r="V4916" s="6">
        <f>U4916-S4916</f>
        <v>5.4859999999999998</v>
      </c>
      <c r="W4916" s="6">
        <f>100 - (1 - (((U4916-T4916)/U4916)+(S4916/T4916)))*100</f>
        <v>4.7757929274516897</v>
      </c>
      <c r="X4916" s="23">
        <v>5.8179999999999996</v>
      </c>
      <c r="Y4916" s="13">
        <f>(X4916-U4916)/U4916*100</f>
        <v>6.0517681370761922</v>
      </c>
      <c r="Z4916" s="14">
        <f>IF(W4916&gt;10,"NA",Y4916)</f>
        <v>6.0517681370761922</v>
      </c>
    </row>
    <row r="4917" spans="1:26" ht="19" x14ac:dyDescent="0.25">
      <c r="A4917" s="23">
        <v>4916</v>
      </c>
      <c r="B4917" s="5" t="s">
        <v>25</v>
      </c>
      <c r="C4917" s="3" t="s">
        <v>52</v>
      </c>
      <c r="D4917" s="3" t="s">
        <v>52</v>
      </c>
      <c r="E4917" s="3" t="s">
        <v>47</v>
      </c>
      <c r="F4917" s="3" t="s">
        <v>21</v>
      </c>
      <c r="G4917" s="3">
        <v>68</v>
      </c>
      <c r="H4917" s="3" t="s">
        <v>17</v>
      </c>
      <c r="I4917" s="3" t="s">
        <v>36</v>
      </c>
      <c r="J4917" s="3">
        <v>384</v>
      </c>
      <c r="K4917" s="3">
        <v>49</v>
      </c>
      <c r="L4917" s="3">
        <v>0</v>
      </c>
      <c r="M4917" s="4">
        <f>PI()*(K4917/2)^2/1000+PI()*(L4917/2)^2/1000</f>
        <v>1.8857409903172733</v>
      </c>
      <c r="N4917" s="33">
        <v>0</v>
      </c>
      <c r="O4917" s="3">
        <v>5</v>
      </c>
      <c r="P4917" s="3">
        <v>2.7269999999999999</v>
      </c>
      <c r="Q4917" s="3">
        <v>4.3630000000000004</v>
      </c>
      <c r="R4917" s="3">
        <v>4.2939999999999996</v>
      </c>
      <c r="S4917" s="6">
        <v>0</v>
      </c>
      <c r="T4917" s="6">
        <f>R4917-S4917</f>
        <v>4.2939999999999996</v>
      </c>
      <c r="U4917" s="3">
        <v>5.6790000000000003</v>
      </c>
      <c r="V4917" s="6">
        <f>U4917-S4917</f>
        <v>5.6790000000000003</v>
      </c>
      <c r="W4917" s="6">
        <f>100 - (1 - (((U4917-T4917)/U4917)+(S4917/T4917)))*100</f>
        <v>24.388096495861959</v>
      </c>
      <c r="X4917" s="23">
        <v>5.9669999999999996</v>
      </c>
      <c r="Y4917" s="13">
        <f>(X4917-U4917)/U4917*100</f>
        <v>5.0713153724247109</v>
      </c>
      <c r="Z4917" s="14" t="str">
        <f>IF(W4917&gt;10,"NA",Y4917)</f>
        <v>NA</v>
      </c>
    </row>
    <row r="4918" spans="1:26" ht="19" x14ac:dyDescent="0.25">
      <c r="A4918" s="23">
        <v>4917</v>
      </c>
      <c r="B4918" s="5" t="s">
        <v>25</v>
      </c>
      <c r="C4918" s="3" t="s">
        <v>52</v>
      </c>
      <c r="D4918" s="3" t="s">
        <v>52</v>
      </c>
      <c r="E4918" s="3" t="s">
        <v>47</v>
      </c>
      <c r="F4918" s="3" t="s">
        <v>21</v>
      </c>
      <c r="G4918" s="3">
        <v>68</v>
      </c>
      <c r="H4918" s="3" t="s">
        <v>17</v>
      </c>
      <c r="I4918" s="3" t="s">
        <v>36</v>
      </c>
      <c r="J4918" s="3">
        <v>384</v>
      </c>
      <c r="K4918" s="3">
        <v>49</v>
      </c>
      <c r="L4918" s="3">
        <v>0</v>
      </c>
      <c r="M4918" s="4">
        <f>PI()*(K4918/2)^2/1000+PI()*(L4918/2)^2/1000</f>
        <v>1.8857409903172733</v>
      </c>
      <c r="N4918" s="33">
        <v>0</v>
      </c>
      <c r="O4918" s="3">
        <v>6</v>
      </c>
      <c r="P4918" s="3">
        <v>3.4279999999999999</v>
      </c>
      <c r="Q4918" s="3">
        <v>4.085</v>
      </c>
      <c r="R4918" s="3">
        <v>4.0090000000000003</v>
      </c>
      <c r="S4918" s="6">
        <v>0</v>
      </c>
      <c r="T4918" s="6">
        <f>R4918-S4918</f>
        <v>4.0090000000000003</v>
      </c>
      <c r="U4918" s="3">
        <v>5.7060000000000004</v>
      </c>
      <c r="V4918" s="6">
        <f>U4918-S4918</f>
        <v>5.7060000000000004</v>
      </c>
      <c r="W4918" s="6">
        <f>100 - (1 - (((U4918-T4918)/U4918)+(S4918/T4918)))*100</f>
        <v>29.74062390466176</v>
      </c>
      <c r="X4918" s="23">
        <v>6.0469999999999997</v>
      </c>
      <c r="Y4918" s="13">
        <f>(X4918-U4918)/U4918*100</f>
        <v>5.9761654398878248</v>
      </c>
      <c r="Z4918" s="14" t="str">
        <f>IF(W4918&gt;10,"NA",Y4918)</f>
        <v>NA</v>
      </c>
    </row>
    <row r="4919" spans="1:26" ht="19" x14ac:dyDescent="0.25">
      <c r="A4919" s="23">
        <v>4918</v>
      </c>
      <c r="B4919" s="5" t="s">
        <v>25</v>
      </c>
      <c r="C4919" s="3" t="s">
        <v>52</v>
      </c>
      <c r="D4919" s="3" t="s">
        <v>52</v>
      </c>
      <c r="E4919" s="3" t="s">
        <v>47</v>
      </c>
      <c r="F4919" s="3" t="s">
        <v>21</v>
      </c>
      <c r="G4919" s="3">
        <v>68</v>
      </c>
      <c r="H4919" s="3" t="s">
        <v>17</v>
      </c>
      <c r="I4919" s="3" t="s">
        <v>36</v>
      </c>
      <c r="J4919" s="3">
        <v>384</v>
      </c>
      <c r="K4919" s="3">
        <v>49</v>
      </c>
      <c r="L4919" s="3">
        <v>0</v>
      </c>
      <c r="M4919" s="4">
        <f>PI()*(K4919/2)^2/1000+PI()*(L4919/2)^2/1000</f>
        <v>1.8857409903172733</v>
      </c>
      <c r="N4919" s="33">
        <v>0</v>
      </c>
      <c r="O4919" s="3">
        <v>7</v>
      </c>
      <c r="P4919" s="3">
        <v>2.968</v>
      </c>
      <c r="Q4919" s="3">
        <v>6.1520000000000001</v>
      </c>
      <c r="R4919" s="3">
        <v>6.07</v>
      </c>
      <c r="S4919" s="6">
        <v>0</v>
      </c>
      <c r="T4919" s="6">
        <f>R4919-S4919</f>
        <v>6.07</v>
      </c>
      <c r="U4919" s="3">
        <v>6.07</v>
      </c>
      <c r="V4919" s="6">
        <f>U4919-S4919</f>
        <v>6.07</v>
      </c>
      <c r="W4919" s="6">
        <f>100 - (1 - (((U4919-T4919)/U4919)+(S4919/T4919)))*100</f>
        <v>0</v>
      </c>
      <c r="X4919" s="23">
        <v>6.4320000000000004</v>
      </c>
      <c r="Y4919" s="13">
        <f>(X4919-U4919)/U4919*100</f>
        <v>5.9637561779242194</v>
      </c>
      <c r="Z4919" s="14">
        <f>IF(W4919&gt;10,"NA",Y4919)</f>
        <v>5.9637561779242194</v>
      </c>
    </row>
    <row r="4920" spans="1:26" ht="19" x14ac:dyDescent="0.25">
      <c r="A4920" s="23">
        <v>4919</v>
      </c>
      <c r="B4920" s="5" t="s">
        <v>25</v>
      </c>
      <c r="C4920" s="3" t="s">
        <v>52</v>
      </c>
      <c r="D4920" s="3" t="s">
        <v>52</v>
      </c>
      <c r="E4920" s="3" t="s">
        <v>47</v>
      </c>
      <c r="F4920" s="3" t="s">
        <v>21</v>
      </c>
      <c r="G4920" s="3">
        <v>69</v>
      </c>
      <c r="H4920" s="3" t="s">
        <v>9</v>
      </c>
      <c r="I4920" s="3" t="s">
        <v>60</v>
      </c>
      <c r="J4920" s="3">
        <v>338</v>
      </c>
      <c r="K4920" s="3" t="s">
        <v>13</v>
      </c>
      <c r="L4920" s="3" t="s">
        <v>13</v>
      </c>
      <c r="M4920" s="4" t="s">
        <v>13</v>
      </c>
      <c r="N4920" s="33">
        <v>0</v>
      </c>
      <c r="O4920" s="3">
        <v>1</v>
      </c>
      <c r="P4920" s="6">
        <v>3.9510000000000001</v>
      </c>
      <c r="Q4920" s="6">
        <v>7.5570000000000004</v>
      </c>
      <c r="R4920" s="6">
        <v>7.3840000000000003</v>
      </c>
      <c r="S4920" s="6">
        <v>0</v>
      </c>
      <c r="T4920" s="6">
        <f>R4920-S4920</f>
        <v>7.3840000000000003</v>
      </c>
      <c r="U4920" s="6">
        <v>7.399</v>
      </c>
      <c r="V4920" s="6">
        <f>U4920-S4920</f>
        <v>7.399</v>
      </c>
      <c r="W4920" s="6">
        <f>100 - (1 - (((U4920-T4920)/U4920)+(S4920/T4920)))*100</f>
        <v>0.20273009866197356</v>
      </c>
      <c r="X4920" s="13">
        <v>7.7480000000000002</v>
      </c>
      <c r="Y4920" s="13">
        <f>(X4920-U4920)/U4920*100</f>
        <v>4.716853628868769</v>
      </c>
      <c r="Z4920" s="14">
        <f>IF(W4920&gt;10,"NA",Y4920)</f>
        <v>4.716853628868769</v>
      </c>
    </row>
    <row r="4921" spans="1:26" ht="19" x14ac:dyDescent="0.25">
      <c r="A4921" s="23">
        <v>4920</v>
      </c>
      <c r="B4921" s="5" t="s">
        <v>25</v>
      </c>
      <c r="C4921" s="3" t="s">
        <v>52</v>
      </c>
      <c r="D4921" s="3" t="s">
        <v>52</v>
      </c>
      <c r="E4921" s="3" t="s">
        <v>47</v>
      </c>
      <c r="F4921" s="3" t="s">
        <v>21</v>
      </c>
      <c r="G4921" s="3">
        <v>69</v>
      </c>
      <c r="H4921" s="3" t="s">
        <v>9</v>
      </c>
      <c r="I4921" s="3" t="s">
        <v>60</v>
      </c>
      <c r="J4921" s="3">
        <v>338</v>
      </c>
      <c r="K4921" s="3" t="s">
        <v>13</v>
      </c>
      <c r="L4921" s="3" t="s">
        <v>13</v>
      </c>
      <c r="M4921" s="4" t="s">
        <v>13</v>
      </c>
      <c r="N4921" s="33">
        <v>0</v>
      </c>
      <c r="O4921" s="3">
        <v>2</v>
      </c>
      <c r="P4921" s="6">
        <v>2.472</v>
      </c>
      <c r="Q4921" s="6">
        <v>3.4079999999999999</v>
      </c>
      <c r="R4921" s="6">
        <v>3.335</v>
      </c>
      <c r="S4921" s="6">
        <v>0</v>
      </c>
      <c r="T4921" s="6">
        <f>R4921-S4921</f>
        <v>3.335</v>
      </c>
      <c r="U4921" s="6">
        <v>3.335</v>
      </c>
      <c r="V4921" s="6">
        <f>U4921-S4921</f>
        <v>3.335</v>
      </c>
      <c r="W4921" s="6">
        <f>100 - (1 - (((U4921-T4921)/U4921)+(S4921/T4921)))*100</f>
        <v>0</v>
      </c>
      <c r="X4921" s="13">
        <v>3.335</v>
      </c>
      <c r="Y4921" s="13">
        <f>(X4921-U4921)/U4921*100</f>
        <v>0</v>
      </c>
      <c r="Z4921" s="14">
        <f>IF(W4921&gt;10,"NA",Y4921)</f>
        <v>0</v>
      </c>
    </row>
    <row r="4922" spans="1:26" ht="19" x14ac:dyDescent="0.25">
      <c r="A4922" s="23">
        <v>4921</v>
      </c>
      <c r="B4922" s="5" t="s">
        <v>25</v>
      </c>
      <c r="C4922" s="3" t="s">
        <v>52</v>
      </c>
      <c r="D4922" s="3" t="s">
        <v>52</v>
      </c>
      <c r="E4922" s="3" t="s">
        <v>47</v>
      </c>
      <c r="F4922" s="3" t="s">
        <v>21</v>
      </c>
      <c r="G4922" s="3">
        <v>69</v>
      </c>
      <c r="H4922" s="3" t="s">
        <v>9</v>
      </c>
      <c r="I4922" s="3" t="s">
        <v>60</v>
      </c>
      <c r="J4922" s="3">
        <v>338</v>
      </c>
      <c r="K4922" s="3" t="s">
        <v>13</v>
      </c>
      <c r="L4922" s="3" t="s">
        <v>13</v>
      </c>
      <c r="M4922" s="4" t="s">
        <v>13</v>
      </c>
      <c r="N4922" s="33">
        <v>0</v>
      </c>
      <c r="O4922" s="3">
        <v>3</v>
      </c>
      <c r="P4922" s="6">
        <v>2.4980000000000002</v>
      </c>
      <c r="Q4922" s="6">
        <v>3.2709999999999999</v>
      </c>
      <c r="R4922" s="6">
        <v>3.1989999999999998</v>
      </c>
      <c r="S4922" s="6">
        <v>0</v>
      </c>
      <c r="T4922" s="6">
        <f>R4922-S4922</f>
        <v>3.1989999999999998</v>
      </c>
      <c r="U4922" s="6">
        <v>3.3650000000000002</v>
      </c>
      <c r="V4922" s="6">
        <f>U4922-S4922</f>
        <v>3.3650000000000002</v>
      </c>
      <c r="W4922" s="6">
        <f>100 - (1 - (((U4922-T4922)/U4922)+(S4922/T4922)))*100</f>
        <v>4.9331352154532055</v>
      </c>
      <c r="X4922" s="13">
        <v>3.3650000000000002</v>
      </c>
      <c r="Y4922" s="13">
        <f>(X4922-U4922)/U4922*100</f>
        <v>0</v>
      </c>
      <c r="Z4922" s="14">
        <f>IF(W4922&gt;10,"NA",Y4922)</f>
        <v>0</v>
      </c>
    </row>
    <row r="4923" spans="1:26" ht="19" x14ac:dyDescent="0.25">
      <c r="A4923" s="23">
        <v>4922</v>
      </c>
      <c r="B4923" s="5" t="s">
        <v>25</v>
      </c>
      <c r="C4923" s="3" t="s">
        <v>52</v>
      </c>
      <c r="D4923" s="3" t="s">
        <v>52</v>
      </c>
      <c r="E4923" s="3" t="s">
        <v>47</v>
      </c>
      <c r="F4923" s="3" t="s">
        <v>21</v>
      </c>
      <c r="G4923" s="3">
        <v>69</v>
      </c>
      <c r="H4923" s="3" t="s">
        <v>9</v>
      </c>
      <c r="I4923" s="3" t="s">
        <v>60</v>
      </c>
      <c r="J4923" s="3">
        <v>338</v>
      </c>
      <c r="K4923" s="3" t="s">
        <v>13</v>
      </c>
      <c r="L4923" s="3" t="s">
        <v>13</v>
      </c>
      <c r="M4923" s="4" t="s">
        <v>13</v>
      </c>
      <c r="N4923" s="33">
        <v>0</v>
      </c>
      <c r="O4923" s="3">
        <v>4</v>
      </c>
      <c r="P4923" s="6">
        <v>4.577</v>
      </c>
      <c r="Q4923" s="6">
        <v>10.395</v>
      </c>
      <c r="R4923" s="6">
        <v>10.173999999999999</v>
      </c>
      <c r="S4923" s="6">
        <v>0</v>
      </c>
      <c r="T4923" s="6">
        <f>R4923-S4923</f>
        <v>10.173999999999999</v>
      </c>
      <c r="U4923" s="6">
        <v>10.173999999999999</v>
      </c>
      <c r="V4923" s="6">
        <f>U4923-S4923</f>
        <v>10.173999999999999</v>
      </c>
      <c r="W4923" s="6">
        <f>100 - (1 - (((U4923-T4923)/U4923)+(S4923/T4923)))*100</f>
        <v>0</v>
      </c>
      <c r="X4923" s="13">
        <v>10.673999999999999</v>
      </c>
      <c r="Y4923" s="13">
        <f>(X4923-U4923)/U4923*100</f>
        <v>4.9144879103597408</v>
      </c>
      <c r="Z4923" s="14">
        <f>IF(W4923&gt;10,"NA",Y4923)</f>
        <v>4.9144879103597408</v>
      </c>
    </row>
    <row r="4924" spans="1:26" ht="19" x14ac:dyDescent="0.25">
      <c r="A4924" s="23">
        <v>4923</v>
      </c>
      <c r="B4924" s="5" t="s">
        <v>25</v>
      </c>
      <c r="C4924" s="3" t="s">
        <v>52</v>
      </c>
      <c r="D4924" s="3" t="s">
        <v>52</v>
      </c>
      <c r="E4924" s="3" t="s">
        <v>47</v>
      </c>
      <c r="F4924" s="3" t="s">
        <v>21</v>
      </c>
      <c r="G4924" s="3">
        <v>69</v>
      </c>
      <c r="H4924" s="3" t="s">
        <v>9</v>
      </c>
      <c r="I4924" s="3" t="s">
        <v>60</v>
      </c>
      <c r="J4924" s="3">
        <v>338</v>
      </c>
      <c r="K4924" s="3" t="s">
        <v>13</v>
      </c>
      <c r="L4924" s="3" t="s">
        <v>13</v>
      </c>
      <c r="M4924" s="4" t="s">
        <v>13</v>
      </c>
      <c r="N4924" s="33">
        <v>0</v>
      </c>
      <c r="O4924" s="3">
        <v>5</v>
      </c>
      <c r="P4924" s="6">
        <v>4.2859999999999996</v>
      </c>
      <c r="Q4924" s="6">
        <v>9.7409999999999997</v>
      </c>
      <c r="R4924" s="6">
        <v>9.5039999999999996</v>
      </c>
      <c r="S4924" s="6">
        <v>0</v>
      </c>
      <c r="T4924" s="6">
        <f>R4924-S4924</f>
        <v>9.5039999999999996</v>
      </c>
      <c r="U4924" s="6">
        <v>9.6</v>
      </c>
      <c r="V4924" s="6">
        <f>U4924-S4924</f>
        <v>9.6</v>
      </c>
      <c r="W4924" s="6">
        <f>100 - (1 - (((U4924-T4924)/U4924)+(S4924/T4924)))*100</f>
        <v>1</v>
      </c>
      <c r="X4924" s="13">
        <v>9.9730000000000008</v>
      </c>
      <c r="Y4924" s="13">
        <f>(X4924-U4924)/U4924*100</f>
        <v>3.8854166666666785</v>
      </c>
      <c r="Z4924" s="14">
        <f>IF(W4924&gt;10,"NA",Y4924)</f>
        <v>3.8854166666666785</v>
      </c>
    </row>
    <row r="4925" spans="1:26" ht="19" x14ac:dyDescent="0.25">
      <c r="A4925" s="23">
        <v>4924</v>
      </c>
      <c r="B4925" s="5" t="s">
        <v>25</v>
      </c>
      <c r="C4925" s="3" t="s">
        <v>52</v>
      </c>
      <c r="D4925" s="3" t="s">
        <v>52</v>
      </c>
      <c r="E4925" s="3" t="s">
        <v>47</v>
      </c>
      <c r="F4925" s="3" t="s">
        <v>21</v>
      </c>
      <c r="G4925" s="3">
        <v>69</v>
      </c>
      <c r="H4925" s="3" t="s">
        <v>17</v>
      </c>
      <c r="I4925" s="3" t="s">
        <v>60</v>
      </c>
      <c r="J4925" s="3">
        <v>338</v>
      </c>
      <c r="K4925" s="3" t="s">
        <v>13</v>
      </c>
      <c r="L4925" s="3" t="s">
        <v>13</v>
      </c>
      <c r="M4925" s="4" t="s">
        <v>13</v>
      </c>
      <c r="N4925" s="33">
        <v>0</v>
      </c>
      <c r="O4925" s="3">
        <v>1</v>
      </c>
      <c r="P4925" s="6">
        <v>3.4319999999999999</v>
      </c>
      <c r="Q4925" s="6">
        <v>5.6920000000000002</v>
      </c>
      <c r="R4925" s="6">
        <v>5.6280000000000001</v>
      </c>
      <c r="S4925" s="6">
        <v>0</v>
      </c>
      <c r="T4925" s="6">
        <f>R4925-S4925</f>
        <v>5.6280000000000001</v>
      </c>
      <c r="U4925" s="6">
        <v>5.6989999999999998</v>
      </c>
      <c r="V4925" s="6">
        <f>U4925-S4925</f>
        <v>5.6989999999999998</v>
      </c>
      <c r="W4925" s="6">
        <f>100 - (1 - (((U4925-T4925)/U4925)+(S4925/T4925)))*100</f>
        <v>1.2458326022109105</v>
      </c>
      <c r="X4925" s="13">
        <v>5.891</v>
      </c>
      <c r="Y4925" s="13">
        <f>(X4925-U4925)/U4925*100</f>
        <v>3.3690121073872641</v>
      </c>
      <c r="Z4925" s="14">
        <f>IF(W4925&gt;10,"NA",Y4925)</f>
        <v>3.3690121073872641</v>
      </c>
    </row>
    <row r="4926" spans="1:26" ht="19" x14ac:dyDescent="0.25">
      <c r="A4926" s="23">
        <v>4925</v>
      </c>
      <c r="B4926" s="5" t="s">
        <v>25</v>
      </c>
      <c r="C4926" s="3" t="s">
        <v>52</v>
      </c>
      <c r="D4926" s="3" t="s">
        <v>52</v>
      </c>
      <c r="E4926" s="3" t="s">
        <v>47</v>
      </c>
      <c r="F4926" s="3" t="s">
        <v>21</v>
      </c>
      <c r="G4926" s="3">
        <v>69</v>
      </c>
      <c r="H4926" s="3" t="s">
        <v>17</v>
      </c>
      <c r="I4926" s="3" t="s">
        <v>60</v>
      </c>
      <c r="J4926" s="3">
        <v>338</v>
      </c>
      <c r="K4926" s="3" t="s">
        <v>13</v>
      </c>
      <c r="L4926" s="3" t="s">
        <v>13</v>
      </c>
      <c r="M4926" s="4" t="s">
        <v>13</v>
      </c>
      <c r="N4926" s="33">
        <v>0</v>
      </c>
      <c r="O4926" s="3">
        <v>2</v>
      </c>
      <c r="P4926" s="6">
        <v>3.1789999999999998</v>
      </c>
      <c r="Q4926" s="6">
        <v>4.7140000000000004</v>
      </c>
      <c r="R4926" s="6">
        <v>4.6399999999999997</v>
      </c>
      <c r="S4926" s="6">
        <v>0</v>
      </c>
      <c r="T4926" s="6">
        <f>R4926-S4926</f>
        <v>4.6399999999999997</v>
      </c>
      <c r="U4926" s="6">
        <v>5.4409999999999998</v>
      </c>
      <c r="V4926" s="6">
        <f>U4926-S4926</f>
        <v>5.4409999999999998</v>
      </c>
      <c r="W4926" s="6">
        <f>100 - (1 - (((U4926-T4926)/U4926)+(S4926/T4926)))*100</f>
        <v>14.72155853703363</v>
      </c>
      <c r="X4926" s="13">
        <v>5.6050000000000004</v>
      </c>
      <c r="Y4926" s="13">
        <f>(X4926-U4926)/U4926*100</f>
        <v>3.0141518103289946</v>
      </c>
      <c r="Z4926" s="14" t="str">
        <f>IF(W4926&gt;10,"NA",Y4926)</f>
        <v>NA</v>
      </c>
    </row>
    <row r="4927" spans="1:26" ht="19" x14ac:dyDescent="0.25">
      <c r="A4927" s="23">
        <v>4926</v>
      </c>
      <c r="B4927" s="5" t="s">
        <v>25</v>
      </c>
      <c r="C4927" s="3" t="s">
        <v>52</v>
      </c>
      <c r="D4927" s="3" t="s">
        <v>52</v>
      </c>
      <c r="E4927" s="3" t="s">
        <v>47</v>
      </c>
      <c r="F4927" s="3" t="s">
        <v>21</v>
      </c>
      <c r="G4927" s="3">
        <v>69</v>
      </c>
      <c r="H4927" s="3" t="s">
        <v>17</v>
      </c>
      <c r="I4927" s="3" t="s">
        <v>60</v>
      </c>
      <c r="J4927" s="3">
        <v>338</v>
      </c>
      <c r="K4927" s="3" t="s">
        <v>13</v>
      </c>
      <c r="L4927" s="3" t="s">
        <v>13</v>
      </c>
      <c r="M4927" s="4" t="s">
        <v>13</v>
      </c>
      <c r="N4927" s="33">
        <v>0</v>
      </c>
      <c r="O4927" s="3">
        <v>3</v>
      </c>
      <c r="P4927" s="6">
        <v>1.837</v>
      </c>
      <c r="Q4927" s="6">
        <v>1.165</v>
      </c>
      <c r="R4927" s="6">
        <v>1.115</v>
      </c>
      <c r="S4927" s="6">
        <v>0</v>
      </c>
      <c r="T4927" s="6">
        <f>R4927-S4927</f>
        <v>1.115</v>
      </c>
      <c r="U4927" s="6">
        <v>1.764</v>
      </c>
      <c r="V4927" s="6">
        <f>U4927-S4927</f>
        <v>1.764</v>
      </c>
      <c r="W4927" s="6">
        <f>100 - (1 - (((U4927-T4927)/U4927)+(S4927/T4927)))*100</f>
        <v>36.791383219954653</v>
      </c>
      <c r="X4927" s="13">
        <v>1.7709999999999999</v>
      </c>
      <c r="Y4927" s="13">
        <f>(X4927-U4927)/U4927*100</f>
        <v>0.39682539682539092</v>
      </c>
      <c r="Z4927" s="14" t="str">
        <f>IF(W4927&gt;10,"NA",Y4927)</f>
        <v>NA</v>
      </c>
    </row>
    <row r="4928" spans="1:26" ht="19" x14ac:dyDescent="0.25">
      <c r="A4928" s="23">
        <v>4927</v>
      </c>
      <c r="B4928" s="5" t="s">
        <v>25</v>
      </c>
      <c r="C4928" s="3" t="s">
        <v>52</v>
      </c>
      <c r="D4928" s="3" t="s">
        <v>52</v>
      </c>
      <c r="E4928" s="3" t="s">
        <v>47</v>
      </c>
      <c r="F4928" s="3" t="s">
        <v>21</v>
      </c>
      <c r="G4928" s="3">
        <v>69</v>
      </c>
      <c r="H4928" s="3" t="s">
        <v>17</v>
      </c>
      <c r="I4928" s="3" t="s">
        <v>60</v>
      </c>
      <c r="J4928" s="3">
        <v>338</v>
      </c>
      <c r="K4928" s="3" t="s">
        <v>13</v>
      </c>
      <c r="L4928" s="3" t="s">
        <v>13</v>
      </c>
      <c r="M4928" s="4" t="s">
        <v>13</v>
      </c>
      <c r="N4928" s="33">
        <v>0</v>
      </c>
      <c r="O4928" s="3">
        <v>4</v>
      </c>
      <c r="P4928" s="6">
        <v>3.7330000000000001</v>
      </c>
      <c r="Q4928" s="6">
        <v>7.8380000000000001</v>
      </c>
      <c r="R4928" s="6">
        <v>7.7190000000000003</v>
      </c>
      <c r="S4928" s="6">
        <v>0</v>
      </c>
      <c r="T4928" s="6">
        <f>R4928-S4928</f>
        <v>7.7190000000000003</v>
      </c>
      <c r="U4928" s="6">
        <v>8.3569999999999993</v>
      </c>
      <c r="V4928" s="6">
        <f>U4928-S4928</f>
        <v>8.3569999999999993</v>
      </c>
      <c r="W4928" s="6">
        <f>100 - (1 - (((U4928-T4928)/U4928)+(S4928/T4928)))*100</f>
        <v>7.6343185353595686</v>
      </c>
      <c r="X4928" s="13">
        <v>8.4979999999999993</v>
      </c>
      <c r="Y4928" s="13">
        <f>(X4928-U4928)/U4928*100</f>
        <v>1.6872083283474935</v>
      </c>
      <c r="Z4928" s="14">
        <f>IF(W4928&gt;10,"NA",Y4928)</f>
        <v>1.6872083283474935</v>
      </c>
    </row>
    <row r="4929" spans="1:26" ht="19" x14ac:dyDescent="0.25">
      <c r="A4929" s="23">
        <v>4928</v>
      </c>
      <c r="B4929" s="5" t="s">
        <v>25</v>
      </c>
      <c r="C4929" s="3" t="s">
        <v>52</v>
      </c>
      <c r="D4929" s="3" t="s">
        <v>52</v>
      </c>
      <c r="E4929" s="3" t="s">
        <v>47</v>
      </c>
      <c r="F4929" s="3" t="s">
        <v>21</v>
      </c>
      <c r="G4929" s="3">
        <v>69</v>
      </c>
      <c r="H4929" s="3" t="s">
        <v>17</v>
      </c>
      <c r="I4929" s="3" t="s">
        <v>60</v>
      </c>
      <c r="J4929" s="3">
        <v>338</v>
      </c>
      <c r="K4929" s="3" t="s">
        <v>13</v>
      </c>
      <c r="L4929" s="3" t="s">
        <v>13</v>
      </c>
      <c r="M4929" s="4" t="s">
        <v>13</v>
      </c>
      <c r="N4929" s="33">
        <v>0</v>
      </c>
      <c r="O4929" s="3">
        <v>5</v>
      </c>
      <c r="P4929" s="6">
        <v>3.8929999999999998</v>
      </c>
      <c r="Q4929" s="6">
        <v>8.2989999999999995</v>
      </c>
      <c r="R4929" s="6">
        <v>8.1690000000000005</v>
      </c>
      <c r="S4929" s="6">
        <v>0</v>
      </c>
      <c r="T4929" s="6">
        <f>R4929-S4929</f>
        <v>8.1690000000000005</v>
      </c>
      <c r="U4929" s="6">
        <v>8.2159999999999993</v>
      </c>
      <c r="V4929" s="6">
        <f>U4929-S4929</f>
        <v>8.2159999999999993</v>
      </c>
      <c r="W4929" s="6">
        <f>100 - (1 - (((U4929-T4929)/U4929)+(S4929/T4929)))*100</f>
        <v>0.57205452775072274</v>
      </c>
      <c r="X4929" s="13">
        <v>8.5129999999999999</v>
      </c>
      <c r="Y4929" s="13">
        <f>(X4929-U4929)/U4929*100</f>
        <v>3.6148977604673886</v>
      </c>
      <c r="Z4929" s="14">
        <f>IF(W4929&gt;10,"NA",Y4929)</f>
        <v>3.6148977604673886</v>
      </c>
    </row>
    <row r="4930" spans="1:26" ht="19" x14ac:dyDescent="0.25">
      <c r="A4930" s="23">
        <v>4929</v>
      </c>
      <c r="B4930" s="5" t="s">
        <v>25</v>
      </c>
      <c r="C4930" s="3" t="s">
        <v>52</v>
      </c>
      <c r="D4930" s="3" t="s">
        <v>52</v>
      </c>
      <c r="E4930" s="3" t="s">
        <v>47</v>
      </c>
      <c r="F4930" s="3" t="s">
        <v>21</v>
      </c>
      <c r="G4930" s="3">
        <v>69</v>
      </c>
      <c r="H4930" s="3" t="s">
        <v>17</v>
      </c>
      <c r="I4930" s="3" t="s">
        <v>60</v>
      </c>
      <c r="J4930" s="3">
        <v>338</v>
      </c>
      <c r="K4930" s="3" t="s">
        <v>13</v>
      </c>
      <c r="L4930" s="3" t="s">
        <v>13</v>
      </c>
      <c r="M4930" s="4" t="s">
        <v>13</v>
      </c>
      <c r="N4930" s="33">
        <v>0</v>
      </c>
      <c r="O4930" s="3">
        <v>6</v>
      </c>
      <c r="P4930" s="6">
        <v>4.0629999999999997</v>
      </c>
      <c r="Q4930" s="6">
        <v>8.66</v>
      </c>
      <c r="R4930" s="6">
        <v>8.5530000000000008</v>
      </c>
      <c r="S4930" s="6">
        <v>0</v>
      </c>
      <c r="T4930" s="6">
        <f>R4930-S4930</f>
        <v>8.5530000000000008</v>
      </c>
      <c r="U4930" s="6">
        <v>10.991</v>
      </c>
      <c r="V4930" s="6">
        <f>U4930-S4930</f>
        <v>10.991</v>
      </c>
      <c r="W4930" s="6">
        <f>100 - (1 - (((U4930-T4930)/U4930)+(S4930/T4930)))*100</f>
        <v>22.181785096897457</v>
      </c>
      <c r="X4930" s="13">
        <v>11.346</v>
      </c>
      <c r="Y4930" s="13">
        <f>(X4930-U4930)/U4930*100</f>
        <v>3.229915385315262</v>
      </c>
      <c r="Z4930" s="14" t="str">
        <f>IF(W4930&gt;10,"NA",Y4930)</f>
        <v>NA</v>
      </c>
    </row>
    <row r="4931" spans="1:26" ht="19" x14ac:dyDescent="0.25">
      <c r="A4931" s="23">
        <v>4930</v>
      </c>
      <c r="B4931" s="5" t="s">
        <v>25</v>
      </c>
      <c r="C4931" s="3" t="s">
        <v>52</v>
      </c>
      <c r="D4931" s="3" t="s">
        <v>52</v>
      </c>
      <c r="E4931" s="3" t="s">
        <v>47</v>
      </c>
      <c r="F4931" s="3" t="s">
        <v>21</v>
      </c>
      <c r="G4931" s="3">
        <v>69</v>
      </c>
      <c r="H4931" s="3" t="s">
        <v>17</v>
      </c>
      <c r="I4931" s="3" t="s">
        <v>60</v>
      </c>
      <c r="J4931" s="3">
        <v>338</v>
      </c>
      <c r="K4931" s="3" t="s">
        <v>13</v>
      </c>
      <c r="L4931" s="3" t="s">
        <v>13</v>
      </c>
      <c r="M4931" s="4" t="s">
        <v>13</v>
      </c>
      <c r="N4931" s="33">
        <v>0</v>
      </c>
      <c r="O4931" s="3">
        <v>7</v>
      </c>
      <c r="P4931" s="6">
        <v>3.8359999999999999</v>
      </c>
      <c r="Q4931" s="6">
        <v>10.021000000000001</v>
      </c>
      <c r="R4931" s="6">
        <v>9.8970000000000002</v>
      </c>
      <c r="S4931" s="6">
        <v>0.23699999999999999</v>
      </c>
      <c r="T4931" s="6">
        <f>R4931-S4931</f>
        <v>9.66</v>
      </c>
      <c r="U4931" s="6">
        <v>9.8970000000000002</v>
      </c>
      <c r="V4931" s="6">
        <f>U4931-S4931</f>
        <v>9.66</v>
      </c>
      <c r="W4931" s="6">
        <f>100 - (1 - (((U4931-T4931)/U4931)+(S4931/T4931)))*100</f>
        <v>4.8480811990834809</v>
      </c>
      <c r="X4931" s="13">
        <v>10.276</v>
      </c>
      <c r="Y4931" s="13">
        <f>(X4931-U4931)/U4931*100</f>
        <v>3.8294432656360469</v>
      </c>
      <c r="Z4931" s="14">
        <f>IF(W4931&gt;10,"NA",Y4931)</f>
        <v>3.8294432656360469</v>
      </c>
    </row>
    <row r="4932" spans="1:26" ht="19" x14ac:dyDescent="0.25">
      <c r="A4932" s="23">
        <v>4931</v>
      </c>
      <c r="B4932" s="5" t="s">
        <v>25</v>
      </c>
      <c r="C4932" s="3" t="s">
        <v>52</v>
      </c>
      <c r="D4932" s="3" t="s">
        <v>52</v>
      </c>
      <c r="E4932" s="3" t="s">
        <v>47</v>
      </c>
      <c r="F4932" s="3" t="s">
        <v>21</v>
      </c>
      <c r="G4932" s="3">
        <v>69</v>
      </c>
      <c r="H4932" s="3" t="s">
        <v>17</v>
      </c>
      <c r="I4932" s="3" t="s">
        <v>60</v>
      </c>
      <c r="J4932" s="3">
        <v>338</v>
      </c>
      <c r="K4932" s="3" t="s">
        <v>13</v>
      </c>
      <c r="L4932" s="3" t="s">
        <v>13</v>
      </c>
      <c r="M4932" s="4" t="s">
        <v>13</v>
      </c>
      <c r="N4932" s="33">
        <v>0</v>
      </c>
      <c r="O4932" s="3">
        <v>8</v>
      </c>
      <c r="P4932" s="6">
        <v>4.8730000000000002</v>
      </c>
      <c r="Q4932" s="6">
        <v>12.695</v>
      </c>
      <c r="R4932" s="6">
        <v>12.595000000000001</v>
      </c>
      <c r="S4932" s="6">
        <v>0</v>
      </c>
      <c r="T4932" s="6">
        <f>R4932-S4932</f>
        <v>12.595000000000001</v>
      </c>
      <c r="U4932" s="6">
        <v>12.656000000000001</v>
      </c>
      <c r="V4932" s="6">
        <f>U4932-S4932</f>
        <v>12.656000000000001</v>
      </c>
      <c r="W4932" s="6">
        <f>100 - (1 - (((U4932-T4932)/U4932)+(S4932/T4932)))*100</f>
        <v>0.48198482932996001</v>
      </c>
      <c r="X4932" s="13">
        <v>13.205</v>
      </c>
      <c r="Y4932" s="13">
        <f>(X4932-U4932)/U4932*100</f>
        <v>4.3378634639696543</v>
      </c>
      <c r="Z4932" s="14">
        <f>IF(W4932&gt;10,"NA",Y4932)</f>
        <v>4.3378634639696543</v>
      </c>
    </row>
    <row r="4933" spans="1:26" ht="19" x14ac:dyDescent="0.25">
      <c r="A4933" s="23">
        <v>4932</v>
      </c>
      <c r="B4933" s="5" t="s">
        <v>25</v>
      </c>
      <c r="C4933" s="3" t="s">
        <v>52</v>
      </c>
      <c r="D4933" s="3" t="s">
        <v>52</v>
      </c>
      <c r="E4933" s="3" t="s">
        <v>47</v>
      </c>
      <c r="F4933" s="3" t="s">
        <v>21</v>
      </c>
      <c r="G4933" s="3">
        <v>69</v>
      </c>
      <c r="H4933" s="3" t="s">
        <v>17</v>
      </c>
      <c r="I4933" s="3" t="s">
        <v>60</v>
      </c>
      <c r="J4933" s="3">
        <v>338</v>
      </c>
      <c r="K4933" s="3" t="s">
        <v>13</v>
      </c>
      <c r="L4933" s="3" t="s">
        <v>13</v>
      </c>
      <c r="M4933" s="4" t="s">
        <v>13</v>
      </c>
      <c r="N4933" s="33">
        <v>0</v>
      </c>
      <c r="O4933" s="3">
        <v>9</v>
      </c>
      <c r="P4933" s="6">
        <v>1.9870000000000001</v>
      </c>
      <c r="Q4933" s="6">
        <v>4.4980000000000002</v>
      </c>
      <c r="R4933" s="6">
        <v>4.4320000000000004</v>
      </c>
      <c r="S4933" s="6">
        <v>0</v>
      </c>
      <c r="T4933" s="6">
        <f>R4933-S4933</f>
        <v>4.4320000000000004</v>
      </c>
      <c r="U4933" s="6">
        <v>4.4320000000000004</v>
      </c>
      <c r="V4933" s="6">
        <f>U4933-S4933</f>
        <v>4.4320000000000004</v>
      </c>
      <c r="W4933" s="6">
        <f>100 - (1 - (((U4933-T4933)/U4933)+(S4933/T4933)))*100</f>
        <v>0</v>
      </c>
      <c r="X4933" s="13">
        <v>4.585</v>
      </c>
      <c r="Y4933" s="13">
        <f>(X4933-U4933)/U4933*100</f>
        <v>3.4521660649819395</v>
      </c>
      <c r="Z4933" s="14">
        <f>IF(W4933&gt;10,"NA",Y4933)</f>
        <v>3.4521660649819395</v>
      </c>
    </row>
    <row r="4934" spans="1:26" ht="19" x14ac:dyDescent="0.25">
      <c r="A4934" s="23">
        <v>4933</v>
      </c>
      <c r="B4934" s="5" t="s">
        <v>25</v>
      </c>
      <c r="C4934" s="3" t="s">
        <v>51</v>
      </c>
      <c r="D4934" s="3" t="s">
        <v>54</v>
      </c>
      <c r="E4934" s="3" t="s">
        <v>47</v>
      </c>
      <c r="F4934" s="3" t="s">
        <v>21</v>
      </c>
      <c r="G4934" s="3" t="s">
        <v>186</v>
      </c>
      <c r="H4934" s="3" t="s">
        <v>9</v>
      </c>
      <c r="I4934" s="3" t="s">
        <v>13</v>
      </c>
      <c r="J4934" s="3">
        <v>230</v>
      </c>
      <c r="K4934" s="3">
        <v>172</v>
      </c>
      <c r="L4934" s="3">
        <v>140</v>
      </c>
      <c r="M4934" s="4">
        <f>PI()*(K4934/2)^2/1000+PI()*(L4934/2)^2/1000</f>
        <v>38.629023268540095</v>
      </c>
      <c r="N4934" s="33">
        <v>0</v>
      </c>
      <c r="O4934" s="3">
        <v>1</v>
      </c>
      <c r="P4934" s="3">
        <v>8.8580000000000005</v>
      </c>
      <c r="Q4934" s="3">
        <v>28.934999999999999</v>
      </c>
      <c r="R4934" s="3">
        <v>28.565000000000001</v>
      </c>
      <c r="S4934" s="6">
        <v>0</v>
      </c>
      <c r="T4934" s="6">
        <f>R4934-S4934</f>
        <v>28.565000000000001</v>
      </c>
      <c r="U4934" s="11">
        <v>28.565000000000001</v>
      </c>
      <c r="V4934" s="6">
        <f>U4934-S4934</f>
        <v>28.565000000000001</v>
      </c>
      <c r="W4934" s="6">
        <f>100 - (1 - (((U4934-T4934)/U4934)+(S4934/T4934)))*100</f>
        <v>0</v>
      </c>
      <c r="X4934" s="11">
        <v>28.565000000000001</v>
      </c>
      <c r="Y4934" s="13">
        <f>(X4934-U4934)/U4934*100</f>
        <v>0</v>
      </c>
      <c r="Z4934" s="14">
        <f>IF(W4934&gt;10,"NA",Y4934)</f>
        <v>0</v>
      </c>
    </row>
    <row r="4935" spans="1:26" ht="19" x14ac:dyDescent="0.25">
      <c r="A4935" s="23">
        <v>4934</v>
      </c>
      <c r="B4935" s="5" t="s">
        <v>25</v>
      </c>
      <c r="C4935" s="3" t="s">
        <v>51</v>
      </c>
      <c r="D4935" s="3" t="s">
        <v>54</v>
      </c>
      <c r="E4935" s="3" t="s">
        <v>47</v>
      </c>
      <c r="F4935" s="3" t="s">
        <v>21</v>
      </c>
      <c r="G4935" s="3" t="s">
        <v>186</v>
      </c>
      <c r="H4935" s="3" t="s">
        <v>9</v>
      </c>
      <c r="I4935" s="3" t="s">
        <v>13</v>
      </c>
      <c r="J4935" s="3">
        <v>230</v>
      </c>
      <c r="K4935" s="3">
        <v>172</v>
      </c>
      <c r="L4935" s="3">
        <v>140</v>
      </c>
      <c r="M4935" s="4">
        <f>PI()*(K4935/2)^2/1000+PI()*(L4935/2)^2/1000</f>
        <v>38.629023268540095</v>
      </c>
      <c r="N4935" s="33">
        <v>0</v>
      </c>
      <c r="O4935" s="3">
        <v>2</v>
      </c>
      <c r="P4935" s="3">
        <v>6.8810000000000002</v>
      </c>
      <c r="Q4935" s="3">
        <v>16.527000000000001</v>
      </c>
      <c r="R4935" s="3">
        <v>16.244</v>
      </c>
      <c r="S4935" s="6">
        <v>0</v>
      </c>
      <c r="T4935" s="6">
        <f>R4935-S4935</f>
        <v>16.244</v>
      </c>
      <c r="U4935" s="11">
        <v>16.244</v>
      </c>
      <c r="V4935" s="6">
        <f>U4935-S4935</f>
        <v>16.244</v>
      </c>
      <c r="W4935" s="6">
        <f>100 - (1 - (((U4935-T4935)/U4935)+(S4935/T4935)))*100</f>
        <v>0</v>
      </c>
      <c r="X4935" s="11">
        <v>16.244</v>
      </c>
      <c r="Y4935" s="13">
        <f>(X4935-U4935)/U4935*100</f>
        <v>0</v>
      </c>
      <c r="Z4935" s="14">
        <f>IF(W4935&gt;10,"NA",Y4935)</f>
        <v>0</v>
      </c>
    </row>
    <row r="4936" spans="1:26" ht="19" x14ac:dyDescent="0.25">
      <c r="A4936" s="23">
        <v>4935</v>
      </c>
      <c r="B4936" s="5" t="s">
        <v>25</v>
      </c>
      <c r="C4936" s="3" t="s">
        <v>51</v>
      </c>
      <c r="D4936" s="3" t="s">
        <v>54</v>
      </c>
      <c r="E4936" s="3" t="s">
        <v>47</v>
      </c>
      <c r="F4936" s="3" t="s">
        <v>21</v>
      </c>
      <c r="G4936" s="3" t="s">
        <v>186</v>
      </c>
      <c r="H4936" s="3" t="s">
        <v>9</v>
      </c>
      <c r="I4936" s="3" t="s">
        <v>13</v>
      </c>
      <c r="J4936" s="3">
        <v>230</v>
      </c>
      <c r="K4936" s="3">
        <v>172</v>
      </c>
      <c r="L4936" s="3">
        <v>140</v>
      </c>
      <c r="M4936" s="4">
        <f>PI()*(K4936/2)^2/1000+PI()*(L4936/2)^2/1000</f>
        <v>38.629023268540095</v>
      </c>
      <c r="N4936" s="33">
        <v>0</v>
      </c>
      <c r="O4936" s="3">
        <v>3</v>
      </c>
      <c r="P4936" s="3">
        <v>9.0589999999999993</v>
      </c>
      <c r="Q4936" s="3">
        <v>28.637</v>
      </c>
      <c r="R4936" s="3">
        <v>28.213999999999999</v>
      </c>
      <c r="S4936" s="6">
        <v>0</v>
      </c>
      <c r="T4936" s="6">
        <f>R4936-S4936</f>
        <v>28.213999999999999</v>
      </c>
      <c r="U4936" s="11">
        <v>28.213999999999999</v>
      </c>
      <c r="V4936" s="6">
        <f>U4936-S4936</f>
        <v>28.213999999999999</v>
      </c>
      <c r="W4936" s="6">
        <f>100 - (1 - (((U4936-T4936)/U4936)+(S4936/T4936)))*100</f>
        <v>0</v>
      </c>
      <c r="X4936" s="11">
        <v>28.213999999999999</v>
      </c>
      <c r="Y4936" s="13">
        <f>(X4936-U4936)/U4936*100</f>
        <v>0</v>
      </c>
      <c r="Z4936" s="14">
        <f>IF(W4936&gt;10,"NA",Y4936)</f>
        <v>0</v>
      </c>
    </row>
    <row r="4937" spans="1:26" ht="19" x14ac:dyDescent="0.25">
      <c r="A4937" s="23">
        <v>4936</v>
      </c>
      <c r="B4937" s="5" t="s">
        <v>25</v>
      </c>
      <c r="C4937" s="3" t="s">
        <v>51</v>
      </c>
      <c r="D4937" s="3" t="s">
        <v>54</v>
      </c>
      <c r="E4937" s="3" t="s">
        <v>47</v>
      </c>
      <c r="F4937" s="3" t="s">
        <v>21</v>
      </c>
      <c r="G4937" s="3" t="s">
        <v>186</v>
      </c>
      <c r="H4937" s="3" t="s">
        <v>9</v>
      </c>
      <c r="I4937" s="3" t="s">
        <v>13</v>
      </c>
      <c r="J4937" s="3">
        <v>230</v>
      </c>
      <c r="K4937" s="3">
        <v>172</v>
      </c>
      <c r="L4937" s="3">
        <v>140</v>
      </c>
      <c r="M4937" s="4">
        <f>PI()*(K4937/2)^2/1000+PI()*(L4937/2)^2/1000</f>
        <v>38.629023268540095</v>
      </c>
      <c r="N4937" s="33">
        <v>0</v>
      </c>
      <c r="O4937" s="3">
        <v>4</v>
      </c>
      <c r="P4937" s="3">
        <v>8.8729999999999993</v>
      </c>
      <c r="Q4937" s="3">
        <v>26.14</v>
      </c>
      <c r="R4937" s="3">
        <v>25.748000000000001</v>
      </c>
      <c r="S4937" s="6">
        <v>0</v>
      </c>
      <c r="T4937" s="6">
        <f>R4937-S4937</f>
        <v>25.748000000000001</v>
      </c>
      <c r="U4937" s="11">
        <v>25.748000000000001</v>
      </c>
      <c r="V4937" s="6">
        <f>U4937-S4937</f>
        <v>25.748000000000001</v>
      </c>
      <c r="W4937" s="6">
        <f>100 - (1 - (((U4937-T4937)/U4937)+(S4937/T4937)))*100</f>
        <v>0</v>
      </c>
      <c r="X4937" s="11">
        <v>25.748000000000001</v>
      </c>
      <c r="Y4937" s="13">
        <f>(X4937-U4937)/U4937*100</f>
        <v>0</v>
      </c>
      <c r="Z4937" s="14">
        <f>IF(W4937&gt;10,"NA",Y4937)</f>
        <v>0</v>
      </c>
    </row>
    <row r="4938" spans="1:26" ht="19" x14ac:dyDescent="0.25">
      <c r="A4938" s="23">
        <v>4937</v>
      </c>
      <c r="B4938" s="5" t="s">
        <v>25</v>
      </c>
      <c r="C4938" s="3" t="s">
        <v>51</v>
      </c>
      <c r="D4938" s="3" t="s">
        <v>54</v>
      </c>
      <c r="E4938" s="3" t="s">
        <v>47</v>
      </c>
      <c r="F4938" s="3" t="s">
        <v>21</v>
      </c>
      <c r="G4938" s="3" t="s">
        <v>186</v>
      </c>
      <c r="H4938" s="3" t="s">
        <v>9</v>
      </c>
      <c r="I4938" s="3" t="s">
        <v>13</v>
      </c>
      <c r="J4938" s="3">
        <v>230</v>
      </c>
      <c r="K4938" s="3">
        <v>172</v>
      </c>
      <c r="L4938" s="3">
        <v>140</v>
      </c>
      <c r="M4938" s="4">
        <f>PI()*(K4938/2)^2/1000+PI()*(L4938/2)^2/1000</f>
        <v>38.629023268540095</v>
      </c>
      <c r="N4938" s="33">
        <v>0</v>
      </c>
      <c r="O4938" s="3">
        <v>5</v>
      </c>
      <c r="P4938" s="3">
        <v>8.5429999999999993</v>
      </c>
      <c r="Q4938" s="3">
        <v>24.981000000000002</v>
      </c>
      <c r="R4938" s="3">
        <v>24.524000000000001</v>
      </c>
      <c r="S4938" s="6">
        <v>0</v>
      </c>
      <c r="T4938" s="6">
        <f>R4938-S4938</f>
        <v>24.524000000000001</v>
      </c>
      <c r="U4938" s="11">
        <v>24.524000000000001</v>
      </c>
      <c r="V4938" s="6">
        <f>U4938-S4938</f>
        <v>24.524000000000001</v>
      </c>
      <c r="W4938" s="6">
        <f>100 - (1 - (((U4938-T4938)/U4938)+(S4938/T4938)))*100</f>
        <v>0</v>
      </c>
      <c r="X4938" s="11">
        <v>24.524000000000001</v>
      </c>
      <c r="Y4938" s="13">
        <f>(X4938-U4938)/U4938*100</f>
        <v>0</v>
      </c>
      <c r="Z4938" s="14">
        <f>IF(W4938&gt;10,"NA",Y4938)</f>
        <v>0</v>
      </c>
    </row>
    <row r="4939" spans="1:26" ht="19" x14ac:dyDescent="0.25">
      <c r="A4939" s="23">
        <v>4938</v>
      </c>
      <c r="B4939" s="5" t="s">
        <v>25</v>
      </c>
      <c r="C4939" s="3" t="s">
        <v>51</v>
      </c>
      <c r="D4939" s="3" t="s">
        <v>54</v>
      </c>
      <c r="E4939" s="3" t="s">
        <v>47</v>
      </c>
      <c r="F4939" s="3" t="s">
        <v>21</v>
      </c>
      <c r="G4939" s="3" t="s">
        <v>186</v>
      </c>
      <c r="H4939" s="3" t="s">
        <v>9</v>
      </c>
      <c r="I4939" s="3" t="s">
        <v>13</v>
      </c>
      <c r="J4939" s="3">
        <v>230</v>
      </c>
      <c r="K4939" s="3">
        <v>172</v>
      </c>
      <c r="L4939" s="3">
        <v>140</v>
      </c>
      <c r="M4939" s="4">
        <f>PI()*(K4939/2)^2/1000+PI()*(L4939/2)^2/1000</f>
        <v>38.629023268540095</v>
      </c>
      <c r="N4939" s="33">
        <v>0</v>
      </c>
      <c r="O4939" s="3">
        <v>6</v>
      </c>
      <c r="P4939" s="3">
        <v>8.9949999999999992</v>
      </c>
      <c r="Q4939" s="3">
        <v>31.045000000000002</v>
      </c>
      <c r="R4939" s="3">
        <v>30.6</v>
      </c>
      <c r="S4939" s="6">
        <v>0</v>
      </c>
      <c r="T4939" s="6">
        <f>R4939-S4939</f>
        <v>30.6</v>
      </c>
      <c r="U4939" s="3">
        <v>31.303000000000001</v>
      </c>
      <c r="V4939" s="6">
        <f>U4939-S4939</f>
        <v>31.303000000000001</v>
      </c>
      <c r="W4939" s="6">
        <f>100 - (1 - (((U4939-T4939)/U4939)+(S4939/T4939)))*100</f>
        <v>2.2457911382295634</v>
      </c>
      <c r="X4939" s="3">
        <v>31.303000000000001</v>
      </c>
      <c r="Y4939" s="13">
        <f>(X4939-U4939)/U4939*100</f>
        <v>0</v>
      </c>
      <c r="Z4939" s="14">
        <f>IF(W4939&gt;10,"NA",Y4939)</f>
        <v>0</v>
      </c>
    </row>
    <row r="4940" spans="1:26" ht="19" x14ac:dyDescent="0.25">
      <c r="A4940" s="23">
        <v>4939</v>
      </c>
      <c r="B4940" s="5" t="s">
        <v>25</v>
      </c>
      <c r="C4940" s="3" t="s">
        <v>51</v>
      </c>
      <c r="D4940" s="3" t="s">
        <v>54</v>
      </c>
      <c r="E4940" s="3" t="s">
        <v>47</v>
      </c>
      <c r="F4940" s="3" t="s">
        <v>21</v>
      </c>
      <c r="G4940" s="3" t="s">
        <v>186</v>
      </c>
      <c r="H4940" s="3" t="s">
        <v>17</v>
      </c>
      <c r="I4940" s="3" t="s">
        <v>13</v>
      </c>
      <c r="J4940" s="3">
        <v>230</v>
      </c>
      <c r="K4940" s="3">
        <v>172</v>
      </c>
      <c r="L4940" s="3">
        <v>140</v>
      </c>
      <c r="M4940" s="4">
        <f>PI()*(K4940/2)^2/1000+PI()*(L4940/2)^2/1000</f>
        <v>38.629023268540095</v>
      </c>
      <c r="N4940" s="33">
        <v>0</v>
      </c>
      <c r="O4940" s="3">
        <v>1</v>
      </c>
      <c r="P4940" s="3">
        <v>8.4190000000000005</v>
      </c>
      <c r="Q4940" s="3">
        <v>25.798999999999999</v>
      </c>
      <c r="R4940" s="3">
        <v>25.419</v>
      </c>
      <c r="S4940" s="6">
        <v>0</v>
      </c>
      <c r="T4940" s="6">
        <f>R4940-S4940</f>
        <v>25.419</v>
      </c>
      <c r="U4940" s="3">
        <v>25.419</v>
      </c>
      <c r="V4940" s="6">
        <f>U4940-S4940</f>
        <v>25.419</v>
      </c>
      <c r="W4940" s="6">
        <f>100 - (1 - (((U4940-T4940)/U4940)+(S4940/T4940)))*100</f>
        <v>0</v>
      </c>
      <c r="X4940" s="3">
        <v>25.538</v>
      </c>
      <c r="Y4940" s="13">
        <f>(X4940-U4940)/U4940*100</f>
        <v>0.46815374326291265</v>
      </c>
      <c r="Z4940" s="14">
        <f>IF(W4940&gt;10,"NA",Y4940)</f>
        <v>0.46815374326291265</v>
      </c>
    </row>
    <row r="4941" spans="1:26" ht="19" x14ac:dyDescent="0.25">
      <c r="A4941" s="23">
        <v>4940</v>
      </c>
      <c r="B4941" s="5" t="s">
        <v>25</v>
      </c>
      <c r="C4941" s="3" t="s">
        <v>51</v>
      </c>
      <c r="D4941" s="3" t="s">
        <v>54</v>
      </c>
      <c r="E4941" s="3" t="s">
        <v>47</v>
      </c>
      <c r="F4941" s="3" t="s">
        <v>21</v>
      </c>
      <c r="G4941" s="3" t="s">
        <v>186</v>
      </c>
      <c r="H4941" s="3" t="s">
        <v>17</v>
      </c>
      <c r="I4941" s="3" t="s">
        <v>13</v>
      </c>
      <c r="J4941" s="3">
        <v>230</v>
      </c>
      <c r="K4941" s="3">
        <v>172</v>
      </c>
      <c r="L4941" s="3">
        <v>140</v>
      </c>
      <c r="M4941" s="4">
        <f>PI()*(K4941/2)^2/1000+PI()*(L4941/2)^2/1000</f>
        <v>38.629023268540095</v>
      </c>
      <c r="N4941" s="33">
        <v>0</v>
      </c>
      <c r="O4941" s="3">
        <v>2</v>
      </c>
      <c r="P4941" s="3">
        <v>8.9209999999999994</v>
      </c>
      <c r="Q4941" s="3">
        <v>25.986000000000001</v>
      </c>
      <c r="R4941" s="3">
        <v>25.754999999999999</v>
      </c>
      <c r="S4941" s="6">
        <v>0</v>
      </c>
      <c r="T4941" s="6">
        <f>R4941-S4941</f>
        <v>25.754999999999999</v>
      </c>
      <c r="U4941" s="3">
        <v>25.914999999999999</v>
      </c>
      <c r="V4941" s="6">
        <f>U4941-S4941</f>
        <v>25.914999999999999</v>
      </c>
      <c r="W4941" s="6">
        <f>100 - (1 - (((U4941-T4941)/U4941)+(S4941/T4941)))*100</f>
        <v>0.61740304842756188</v>
      </c>
      <c r="X4941" s="3">
        <v>25.914999999999999</v>
      </c>
      <c r="Y4941" s="13">
        <f>(X4941-U4941)/U4941*100</f>
        <v>0</v>
      </c>
      <c r="Z4941" s="14">
        <f>IF(W4941&gt;10,"NA",Y4941)</f>
        <v>0</v>
      </c>
    </row>
    <row r="4942" spans="1:26" ht="19" x14ac:dyDescent="0.25">
      <c r="A4942" s="23">
        <v>4941</v>
      </c>
      <c r="B4942" s="5" t="s">
        <v>25</v>
      </c>
      <c r="C4942" s="3" t="s">
        <v>51</v>
      </c>
      <c r="D4942" s="3" t="s">
        <v>54</v>
      </c>
      <c r="E4942" s="3" t="s">
        <v>47</v>
      </c>
      <c r="F4942" s="3" t="s">
        <v>21</v>
      </c>
      <c r="G4942" s="3" t="s">
        <v>186</v>
      </c>
      <c r="H4942" s="3" t="s">
        <v>17</v>
      </c>
      <c r="I4942" s="3" t="s">
        <v>13</v>
      </c>
      <c r="J4942" s="3">
        <v>230</v>
      </c>
      <c r="K4942" s="3">
        <v>172</v>
      </c>
      <c r="L4942" s="3">
        <v>140</v>
      </c>
      <c r="M4942" s="4">
        <f>PI()*(K4942/2)^2/1000+PI()*(L4942/2)^2/1000</f>
        <v>38.629023268540095</v>
      </c>
      <c r="N4942" s="33">
        <v>0</v>
      </c>
      <c r="O4942" s="3">
        <v>3</v>
      </c>
      <c r="P4942" s="3">
        <v>6.8929999999999998</v>
      </c>
      <c r="Q4942" s="3">
        <v>14.057</v>
      </c>
      <c r="R4942" s="3">
        <v>13.811999999999999</v>
      </c>
      <c r="S4942" s="6">
        <v>0</v>
      </c>
      <c r="T4942" s="6">
        <f>R4942-S4942</f>
        <v>13.811999999999999</v>
      </c>
      <c r="U4942" s="3">
        <v>13.86</v>
      </c>
      <c r="V4942" s="6">
        <f>U4942-S4942</f>
        <v>13.86</v>
      </c>
      <c r="W4942" s="6">
        <f>100 - (1 - (((U4942-T4942)/U4942)+(S4942/T4942)))*100</f>
        <v>0.34632034632035413</v>
      </c>
      <c r="X4942" s="3">
        <v>13.86</v>
      </c>
      <c r="Y4942" s="13">
        <f>(X4942-U4942)/U4942*100</f>
        <v>0</v>
      </c>
      <c r="Z4942" s="14">
        <f>IF(W4942&gt;10,"NA",Y4942)</f>
        <v>0</v>
      </c>
    </row>
    <row r="4943" spans="1:26" ht="19" x14ac:dyDescent="0.25">
      <c r="A4943" s="23">
        <v>4942</v>
      </c>
      <c r="B4943" s="5" t="s">
        <v>25</v>
      </c>
      <c r="C4943" s="3" t="s">
        <v>51</v>
      </c>
      <c r="D4943" s="3" t="s">
        <v>54</v>
      </c>
      <c r="E4943" s="3" t="s">
        <v>47</v>
      </c>
      <c r="F4943" s="3" t="s">
        <v>21</v>
      </c>
      <c r="G4943" s="3" t="s">
        <v>186</v>
      </c>
      <c r="H4943" s="3" t="s">
        <v>17</v>
      </c>
      <c r="I4943" s="3" t="s">
        <v>13</v>
      </c>
      <c r="J4943" s="3">
        <v>230</v>
      </c>
      <c r="K4943" s="3">
        <v>172</v>
      </c>
      <c r="L4943" s="3">
        <v>140</v>
      </c>
      <c r="M4943" s="4">
        <f>PI()*(K4943/2)^2/1000+PI()*(L4943/2)^2/1000</f>
        <v>38.629023268540095</v>
      </c>
      <c r="N4943" s="33">
        <v>0</v>
      </c>
      <c r="O4943" s="3">
        <v>4</v>
      </c>
      <c r="P4943" s="3">
        <v>8.8119999999999994</v>
      </c>
      <c r="Q4943" s="3">
        <v>22.744</v>
      </c>
      <c r="R4943" s="3">
        <v>22.443000000000001</v>
      </c>
      <c r="S4943" s="6">
        <v>0</v>
      </c>
      <c r="T4943" s="6">
        <f>R4943-S4943</f>
        <v>22.443000000000001</v>
      </c>
      <c r="U4943" s="3">
        <v>22.443000000000001</v>
      </c>
      <c r="V4943" s="6">
        <f>U4943-S4943</f>
        <v>22.443000000000001</v>
      </c>
      <c r="W4943" s="6">
        <f>100 - (1 - (((U4943-T4943)/U4943)+(S4943/T4943)))*100</f>
        <v>0</v>
      </c>
      <c r="X4943" s="3">
        <v>22.443000000000001</v>
      </c>
      <c r="Y4943" s="13">
        <f>(X4943-U4943)/U4943*100</f>
        <v>0</v>
      </c>
      <c r="Z4943" s="14">
        <f>IF(W4943&gt;10,"NA",Y4943)</f>
        <v>0</v>
      </c>
    </row>
    <row r="4944" spans="1:26" ht="19" x14ac:dyDescent="0.25">
      <c r="A4944" s="23">
        <v>4943</v>
      </c>
      <c r="B4944" s="5" t="s">
        <v>25</v>
      </c>
      <c r="C4944" s="3" t="s">
        <v>51</v>
      </c>
      <c r="D4944" s="3" t="s">
        <v>54</v>
      </c>
      <c r="E4944" s="3" t="s">
        <v>47</v>
      </c>
      <c r="F4944" s="3" t="s">
        <v>21</v>
      </c>
      <c r="G4944" s="3" t="s">
        <v>186</v>
      </c>
      <c r="H4944" s="3" t="s">
        <v>17</v>
      </c>
      <c r="I4944" s="3" t="s">
        <v>13</v>
      </c>
      <c r="J4944" s="3">
        <v>230</v>
      </c>
      <c r="K4944" s="3">
        <v>172</v>
      </c>
      <c r="L4944" s="3">
        <v>140</v>
      </c>
      <c r="M4944" s="4">
        <f>PI()*(K4944/2)^2/1000+PI()*(L4944/2)^2/1000</f>
        <v>38.629023268540095</v>
      </c>
      <c r="N4944" s="33">
        <v>0</v>
      </c>
      <c r="O4944" s="3">
        <v>5</v>
      </c>
      <c r="P4944" s="3">
        <v>6.3339999999999996</v>
      </c>
      <c r="Q4944" s="3">
        <v>15.372999999999999</v>
      </c>
      <c r="R4944" s="3">
        <v>15.122999999999999</v>
      </c>
      <c r="S4944" s="6">
        <v>0</v>
      </c>
      <c r="T4944" s="6">
        <f>R4944-S4944</f>
        <v>15.122999999999999</v>
      </c>
      <c r="U4944" s="3">
        <v>15.308</v>
      </c>
      <c r="V4944" s="6">
        <f>U4944-S4944</f>
        <v>15.308</v>
      </c>
      <c r="W4944" s="6">
        <f>100 - (1 - (((U4944-T4944)/U4944)+(S4944/T4944)))*100</f>
        <v>1.2085184217402656</v>
      </c>
      <c r="X4944" s="3">
        <v>15.375999999999999</v>
      </c>
      <c r="Y4944" s="13">
        <f>(X4944-U4944)/U4944*100</f>
        <v>0.44421217663966306</v>
      </c>
      <c r="Z4944" s="14">
        <f>IF(W4944&gt;10,"NA",Y4944)</f>
        <v>0.44421217663966306</v>
      </c>
    </row>
    <row r="4945" spans="1:26" ht="19" x14ac:dyDescent="0.25">
      <c r="A4945" s="23">
        <v>4944</v>
      </c>
      <c r="B4945" s="5" t="s">
        <v>25</v>
      </c>
      <c r="C4945" s="3" t="s">
        <v>51</v>
      </c>
      <c r="D4945" s="3" t="s">
        <v>54</v>
      </c>
      <c r="E4945" s="3" t="s">
        <v>47</v>
      </c>
      <c r="F4945" s="3" t="s">
        <v>21</v>
      </c>
      <c r="G4945" s="3" t="s">
        <v>186</v>
      </c>
      <c r="H4945" s="3" t="s">
        <v>17</v>
      </c>
      <c r="I4945" s="3" t="s">
        <v>13</v>
      </c>
      <c r="J4945" s="3">
        <v>230</v>
      </c>
      <c r="K4945" s="3">
        <v>172</v>
      </c>
      <c r="L4945" s="3">
        <v>140</v>
      </c>
      <c r="M4945" s="4">
        <f>PI()*(K4945/2)^2/1000+PI()*(L4945/2)^2/1000</f>
        <v>38.629023268540095</v>
      </c>
      <c r="N4945" s="33">
        <v>0</v>
      </c>
      <c r="O4945" s="3">
        <v>6</v>
      </c>
      <c r="P4945" s="3">
        <v>9.0719999999999992</v>
      </c>
      <c r="Q4945" s="3">
        <v>27.003</v>
      </c>
      <c r="R4945" s="3">
        <v>26.584</v>
      </c>
      <c r="S4945" s="6">
        <v>0</v>
      </c>
      <c r="T4945" s="6">
        <f>R4945-S4945</f>
        <v>26.584</v>
      </c>
      <c r="U4945" s="3">
        <v>26.584</v>
      </c>
      <c r="V4945" s="6">
        <f>U4945-S4945</f>
        <v>26.584</v>
      </c>
      <c r="W4945" s="6">
        <f>100 - (1 - (((U4945-T4945)/U4945)+(S4945/T4945)))*100</f>
        <v>0</v>
      </c>
      <c r="X4945" s="3">
        <v>26.753</v>
      </c>
      <c r="Y4945" s="13">
        <f>(X4945-U4945)/U4945*100</f>
        <v>0.63572073427625819</v>
      </c>
      <c r="Z4945" s="14">
        <f>IF(W4945&gt;10,"NA",Y4945)</f>
        <v>0.63572073427625819</v>
      </c>
    </row>
    <row r="4946" spans="1:26" ht="19" x14ac:dyDescent="0.25">
      <c r="A4946" s="23">
        <v>4945</v>
      </c>
      <c r="B4946" s="5" t="s">
        <v>25</v>
      </c>
      <c r="C4946" s="3" t="s">
        <v>51</v>
      </c>
      <c r="D4946" s="3" t="s">
        <v>54</v>
      </c>
      <c r="E4946" s="3" t="s">
        <v>47</v>
      </c>
      <c r="F4946" s="3" t="s">
        <v>21</v>
      </c>
      <c r="G4946" s="3" t="s">
        <v>186</v>
      </c>
      <c r="H4946" s="3" t="s">
        <v>17</v>
      </c>
      <c r="I4946" s="3" t="s">
        <v>13</v>
      </c>
      <c r="J4946" s="3">
        <v>230</v>
      </c>
      <c r="K4946" s="3">
        <v>172</v>
      </c>
      <c r="L4946" s="3">
        <v>140</v>
      </c>
      <c r="M4946" s="4">
        <f>PI()*(K4946/2)^2/1000+PI()*(L4946/2)^2/1000</f>
        <v>38.629023268540095</v>
      </c>
      <c r="N4946" s="33">
        <v>0</v>
      </c>
      <c r="O4946" s="3">
        <v>7</v>
      </c>
      <c r="P4946" s="3">
        <v>9.0060000000000002</v>
      </c>
      <c r="Q4946" s="3">
        <v>23.673999999999999</v>
      </c>
      <c r="R4946" s="3">
        <v>23.297000000000001</v>
      </c>
      <c r="S4946" s="6">
        <v>0</v>
      </c>
      <c r="T4946" s="6">
        <f>R4946-S4946</f>
        <v>23.297000000000001</v>
      </c>
      <c r="U4946" s="3">
        <v>23.297000000000001</v>
      </c>
      <c r="V4946" s="6">
        <f>U4946-S4946</f>
        <v>23.297000000000001</v>
      </c>
      <c r="W4946" s="6">
        <f>100 - (1 - (((U4946-T4946)/U4946)+(S4946/T4946)))*100</f>
        <v>0</v>
      </c>
      <c r="X4946" s="3">
        <v>23.297000000000001</v>
      </c>
      <c r="Y4946" s="13">
        <f>(X4946-U4946)/U4946*100</f>
        <v>0</v>
      </c>
      <c r="Z4946" s="14">
        <f>IF(W4946&gt;10,"NA",Y4946)</f>
        <v>0</v>
      </c>
    </row>
    <row r="4947" spans="1:26" ht="19" x14ac:dyDescent="0.25">
      <c r="A4947" s="23">
        <v>4946</v>
      </c>
      <c r="B4947" s="3" t="s">
        <v>25</v>
      </c>
      <c r="C4947" s="3" t="s">
        <v>54</v>
      </c>
      <c r="D4947" s="3" t="s">
        <v>54</v>
      </c>
      <c r="E4947" s="3" t="s">
        <v>47</v>
      </c>
      <c r="F4947" s="3" t="s">
        <v>18</v>
      </c>
      <c r="G4947" s="3" t="s">
        <v>188</v>
      </c>
      <c r="H4947" s="3" t="s">
        <v>17</v>
      </c>
      <c r="I4947" s="3" t="s">
        <v>37</v>
      </c>
      <c r="J4947" s="3">
        <v>211</v>
      </c>
      <c r="K4947" s="3">
        <v>41</v>
      </c>
      <c r="L4947" s="3">
        <v>40</v>
      </c>
      <c r="M4947" s="4">
        <f>PI()*(K4947/2)^2/1000+PI()*(L4947/2)^2/1000</f>
        <v>2.5768913741070278</v>
      </c>
      <c r="N4947" s="33">
        <v>0</v>
      </c>
      <c r="O4947" s="3">
        <v>1</v>
      </c>
      <c r="P4947" s="13">
        <v>6.6870000000000003</v>
      </c>
      <c r="Q4947" s="3">
        <v>15.169</v>
      </c>
      <c r="R4947" s="3">
        <v>14.776</v>
      </c>
      <c r="S4947" s="6">
        <v>0</v>
      </c>
      <c r="T4947" s="6">
        <f>R4947-S4947</f>
        <v>14.776</v>
      </c>
      <c r="U4947" s="3">
        <v>14.795999999999999</v>
      </c>
      <c r="V4947" s="6">
        <f>U4947-S4947</f>
        <v>14.795999999999999</v>
      </c>
      <c r="W4947" s="6">
        <f>100 - (1 - (((U4947-T4947)/U4947)+(S4947/T4947)))*100</f>
        <v>0.13517166801838698</v>
      </c>
      <c r="X4947" s="3">
        <v>14.851000000000001</v>
      </c>
      <c r="Y4947" s="13">
        <f>(X4947-U4947)/U4947*100</f>
        <v>0.37172208705056431</v>
      </c>
      <c r="Z4947" s="14">
        <f>IF(W4947&gt;10,"NA",Y4947)</f>
        <v>0.37172208705056431</v>
      </c>
    </row>
    <row r="4948" spans="1:26" ht="19" x14ac:dyDescent="0.25">
      <c r="A4948" s="23">
        <v>4947</v>
      </c>
      <c r="B4948" s="3" t="s">
        <v>25</v>
      </c>
      <c r="C4948" s="3" t="s">
        <v>54</v>
      </c>
      <c r="D4948" s="3" t="s">
        <v>54</v>
      </c>
      <c r="E4948" s="3" t="s">
        <v>47</v>
      </c>
      <c r="F4948" s="3" t="s">
        <v>18</v>
      </c>
      <c r="G4948" s="3" t="s">
        <v>188</v>
      </c>
      <c r="H4948" s="3" t="s">
        <v>17</v>
      </c>
      <c r="I4948" s="3" t="s">
        <v>37</v>
      </c>
      <c r="J4948" s="3">
        <v>211</v>
      </c>
      <c r="K4948" s="3">
        <v>41</v>
      </c>
      <c r="L4948" s="3">
        <v>40</v>
      </c>
      <c r="M4948" s="4">
        <f>PI()*(K4948/2)^2/1000+PI()*(L4948/2)^2/1000</f>
        <v>2.5768913741070278</v>
      </c>
      <c r="N4948" s="33">
        <v>0</v>
      </c>
      <c r="O4948" s="3">
        <v>2</v>
      </c>
      <c r="P4948" s="13">
        <v>6.766</v>
      </c>
      <c r="Q4948" s="3">
        <v>15.028</v>
      </c>
      <c r="R4948" s="3">
        <v>14.711</v>
      </c>
      <c r="S4948" s="6">
        <v>0</v>
      </c>
      <c r="T4948" s="6">
        <f>R4948-S4948</f>
        <v>14.711</v>
      </c>
      <c r="U4948" s="3">
        <v>14.978999999999999</v>
      </c>
      <c r="V4948" s="6">
        <f>U4948-S4948</f>
        <v>14.978999999999999</v>
      </c>
      <c r="W4948" s="6">
        <f>100 - (1 - (((U4948-T4948)/U4948)+(S4948/T4948)))*100</f>
        <v>1.7891715067761425</v>
      </c>
      <c r="X4948" s="3">
        <v>15.132</v>
      </c>
      <c r="Y4948" s="13">
        <f>(X4948-U4948)/U4948*100</f>
        <v>1.0214300020028071</v>
      </c>
      <c r="Z4948" s="14">
        <f>IF(W4948&gt;10,"NA",Y4948)</f>
        <v>1.0214300020028071</v>
      </c>
    </row>
    <row r="4949" spans="1:26" ht="19" x14ac:dyDescent="0.25">
      <c r="A4949" s="23">
        <v>4948</v>
      </c>
      <c r="B4949" s="3" t="s">
        <v>25</v>
      </c>
      <c r="C4949" s="3" t="s">
        <v>54</v>
      </c>
      <c r="D4949" s="3" t="s">
        <v>54</v>
      </c>
      <c r="E4949" s="3" t="s">
        <v>47</v>
      </c>
      <c r="F4949" s="3" t="s">
        <v>18</v>
      </c>
      <c r="G4949" s="3" t="s">
        <v>188</v>
      </c>
      <c r="H4949" s="3" t="s">
        <v>17</v>
      </c>
      <c r="I4949" s="3" t="s">
        <v>37</v>
      </c>
      <c r="J4949" s="3">
        <v>211</v>
      </c>
      <c r="K4949" s="3">
        <v>41</v>
      </c>
      <c r="L4949" s="3">
        <v>40</v>
      </c>
      <c r="M4949" s="4">
        <f>PI()*(K4949/2)^2/1000+PI()*(L4949/2)^2/1000</f>
        <v>2.5768913741070278</v>
      </c>
      <c r="N4949" s="33">
        <v>0</v>
      </c>
      <c r="O4949" s="3">
        <v>3</v>
      </c>
      <c r="P4949" s="13">
        <v>6.2839999999999998</v>
      </c>
      <c r="Q4949" s="3">
        <v>11.065</v>
      </c>
      <c r="R4949" s="3">
        <v>10.707000000000001</v>
      </c>
      <c r="S4949" s="6">
        <v>0</v>
      </c>
      <c r="T4949" s="6">
        <f>R4949-S4949</f>
        <v>10.707000000000001</v>
      </c>
      <c r="U4949" s="3">
        <v>11.045999999999999</v>
      </c>
      <c r="V4949" s="6">
        <f>U4949-S4949</f>
        <v>11.045999999999999</v>
      </c>
      <c r="W4949" s="6">
        <f>100 - (1 - (((U4949-T4949)/U4949)+(S4949/T4949)))*100</f>
        <v>3.0689842476914606</v>
      </c>
      <c r="X4949" s="3">
        <v>11.148999999999999</v>
      </c>
      <c r="Y4949" s="13">
        <f>(X4949-U4949)/U4949*100</f>
        <v>0.93246424044902909</v>
      </c>
      <c r="Z4949" s="14">
        <f>IF(W4949&gt;10,"NA",Y4949)</f>
        <v>0.93246424044902909</v>
      </c>
    </row>
    <row r="4950" spans="1:26" ht="19" x14ac:dyDescent="0.25">
      <c r="A4950" s="23">
        <v>4949</v>
      </c>
      <c r="B4950" s="3" t="s">
        <v>25</v>
      </c>
      <c r="C4950" s="3" t="s">
        <v>54</v>
      </c>
      <c r="D4950" s="3" t="s">
        <v>54</v>
      </c>
      <c r="E4950" s="3" t="s">
        <v>47</v>
      </c>
      <c r="F4950" s="3" t="s">
        <v>18</v>
      </c>
      <c r="G4950" s="3" t="s">
        <v>188</v>
      </c>
      <c r="H4950" s="3" t="s">
        <v>17</v>
      </c>
      <c r="I4950" s="3" t="s">
        <v>37</v>
      </c>
      <c r="J4950" s="3">
        <v>211</v>
      </c>
      <c r="K4950" s="3">
        <v>41</v>
      </c>
      <c r="L4950" s="3">
        <v>40</v>
      </c>
      <c r="M4950" s="4">
        <f>PI()*(K4950/2)^2/1000+PI()*(L4950/2)^2/1000</f>
        <v>2.5768913741070278</v>
      </c>
      <c r="N4950" s="33">
        <v>0</v>
      </c>
      <c r="O4950" s="3">
        <v>4</v>
      </c>
      <c r="P4950" s="13">
        <v>7.4089999999999998</v>
      </c>
      <c r="Q4950" s="3">
        <v>15.555999999999999</v>
      </c>
      <c r="R4950" s="3">
        <v>15.193</v>
      </c>
      <c r="S4950" s="6">
        <v>0</v>
      </c>
      <c r="T4950" s="6">
        <f>R4950-S4950</f>
        <v>15.193</v>
      </c>
      <c r="U4950" s="3">
        <v>15.193</v>
      </c>
      <c r="V4950" s="6">
        <f>U4950-S4950</f>
        <v>15.193</v>
      </c>
      <c r="W4950" s="6">
        <f>100 - (1 - (((U4950-T4950)/U4950)+(S4950/T4950)))*100</f>
        <v>0</v>
      </c>
      <c r="X4950" s="3">
        <v>15.217000000000001</v>
      </c>
      <c r="Y4950" s="13">
        <f>(X4950-U4950)/U4950*100</f>
        <v>0.1579674850260048</v>
      </c>
      <c r="Z4950" s="14">
        <f>IF(W4950&gt;10,"NA",Y4950)</f>
        <v>0.1579674850260048</v>
      </c>
    </row>
    <row r="4951" spans="1:26" ht="19" x14ac:dyDescent="0.25">
      <c r="A4951" s="23">
        <v>4950</v>
      </c>
      <c r="B4951" s="3" t="s">
        <v>25</v>
      </c>
      <c r="C4951" s="3" t="s">
        <v>54</v>
      </c>
      <c r="D4951" s="3" t="s">
        <v>54</v>
      </c>
      <c r="E4951" s="3" t="s">
        <v>47</v>
      </c>
      <c r="F4951" s="3" t="s">
        <v>18</v>
      </c>
      <c r="G4951" s="3" t="s">
        <v>188</v>
      </c>
      <c r="H4951" s="3" t="s">
        <v>17</v>
      </c>
      <c r="I4951" s="3" t="s">
        <v>37</v>
      </c>
      <c r="J4951" s="3">
        <v>211</v>
      </c>
      <c r="K4951" s="3">
        <v>41</v>
      </c>
      <c r="L4951" s="3">
        <v>40</v>
      </c>
      <c r="M4951" s="4">
        <f>PI()*(K4951/2)^2/1000+PI()*(L4951/2)^2/1000</f>
        <v>2.5768913741070278</v>
      </c>
      <c r="N4951" s="33">
        <v>0</v>
      </c>
      <c r="O4951" s="3">
        <v>5</v>
      </c>
      <c r="P4951" s="13">
        <v>7.4560000000000004</v>
      </c>
      <c r="Q4951" s="3">
        <v>16.760999999999999</v>
      </c>
      <c r="R4951" s="3">
        <v>16.431000000000001</v>
      </c>
      <c r="S4951" s="6">
        <v>0</v>
      </c>
      <c r="T4951" s="6">
        <f>R4951-S4951</f>
        <v>16.431000000000001</v>
      </c>
      <c r="U4951" s="3">
        <v>16.469000000000001</v>
      </c>
      <c r="V4951" s="6">
        <f>U4951-S4951</f>
        <v>16.469000000000001</v>
      </c>
      <c r="W4951" s="6">
        <f>100 - (1 - (((U4951-T4951)/U4951)+(S4951/T4951)))*100</f>
        <v>0.2307365353087647</v>
      </c>
      <c r="X4951" s="3">
        <v>16.628</v>
      </c>
      <c r="Y4951" s="13">
        <f>(X4951-U4951)/U4951*100</f>
        <v>0.96545023984454981</v>
      </c>
      <c r="Z4951" s="14">
        <f>IF(W4951&gt;10,"NA",Y4951)</f>
        <v>0.96545023984454981</v>
      </c>
    </row>
    <row r="4952" spans="1:26" ht="19" x14ac:dyDescent="0.25">
      <c r="A4952" s="23">
        <v>4951</v>
      </c>
      <c r="B4952" s="3" t="s">
        <v>25</v>
      </c>
      <c r="C4952" s="3" t="s">
        <v>54</v>
      </c>
      <c r="D4952" s="3" t="s">
        <v>54</v>
      </c>
      <c r="E4952" s="3" t="s">
        <v>47</v>
      </c>
      <c r="F4952" s="3" t="s">
        <v>18</v>
      </c>
      <c r="G4952" s="3" t="s">
        <v>188</v>
      </c>
      <c r="H4952" s="3" t="s">
        <v>17</v>
      </c>
      <c r="I4952" s="3" t="s">
        <v>37</v>
      </c>
      <c r="J4952" s="3">
        <v>211</v>
      </c>
      <c r="K4952" s="3">
        <v>41</v>
      </c>
      <c r="L4952" s="3">
        <v>40</v>
      </c>
      <c r="M4952" s="4">
        <f>PI()*(K4952/2)^2/1000+PI()*(L4952/2)^2/1000</f>
        <v>2.5768913741070278</v>
      </c>
      <c r="N4952" s="33">
        <v>0</v>
      </c>
      <c r="O4952" s="3">
        <v>6</v>
      </c>
      <c r="P4952" s="13">
        <v>6.6390000000000002</v>
      </c>
      <c r="Q4952" s="3">
        <v>11.336</v>
      </c>
      <c r="R4952" s="3">
        <v>11.106</v>
      </c>
      <c r="S4952" s="6">
        <v>0</v>
      </c>
      <c r="T4952" s="6">
        <f>R4952-S4952</f>
        <v>11.106</v>
      </c>
      <c r="U4952" s="3">
        <v>12.221</v>
      </c>
      <c r="V4952" s="6">
        <f>U4952-S4952</f>
        <v>12.221</v>
      </c>
      <c r="W4952" s="6">
        <f>100 - (1 - (((U4952-T4952)/U4952)+(S4952/T4952)))*100</f>
        <v>9.1236396366909389</v>
      </c>
      <c r="X4952" s="3">
        <v>12.234</v>
      </c>
      <c r="Y4952" s="13">
        <f>(X4952-U4952)/U4952*100</f>
        <v>0.10637427379101465</v>
      </c>
      <c r="Z4952" s="14">
        <f>IF(W4952&gt;10,"NA",Y4952)</f>
        <v>0.10637427379101465</v>
      </c>
    </row>
    <row r="4953" spans="1:26" ht="19" x14ac:dyDescent="0.25">
      <c r="A4953" s="23">
        <v>4952</v>
      </c>
      <c r="B4953" s="3" t="s">
        <v>25</v>
      </c>
      <c r="C4953" s="3" t="s">
        <v>54</v>
      </c>
      <c r="D4953" s="3" t="s">
        <v>54</v>
      </c>
      <c r="E4953" s="3" t="s">
        <v>47</v>
      </c>
      <c r="F4953" s="3" t="s">
        <v>18</v>
      </c>
      <c r="G4953" s="3" t="s">
        <v>188</v>
      </c>
      <c r="H4953" s="3" t="s">
        <v>17</v>
      </c>
      <c r="I4953" s="3" t="s">
        <v>37</v>
      </c>
      <c r="J4953" s="3">
        <v>211</v>
      </c>
      <c r="K4953" s="3">
        <v>41</v>
      </c>
      <c r="L4953" s="3">
        <v>40</v>
      </c>
      <c r="M4953" s="4">
        <f>PI()*(K4953/2)^2/1000+PI()*(L4953/2)^2/1000</f>
        <v>2.5768913741070278</v>
      </c>
      <c r="N4953" s="33">
        <v>0</v>
      </c>
      <c r="O4953" s="3">
        <v>7</v>
      </c>
      <c r="P4953" s="13">
        <v>7.6740000000000004</v>
      </c>
      <c r="Q4953" s="3">
        <v>16.350000000000001</v>
      </c>
      <c r="R4953" s="3">
        <v>16.044</v>
      </c>
      <c r="S4953" s="6">
        <v>0</v>
      </c>
      <c r="T4953" s="6">
        <f>R4953-S4953</f>
        <v>16.044</v>
      </c>
      <c r="U4953" s="3">
        <v>16.044</v>
      </c>
      <c r="V4953" s="6">
        <f>U4953-S4953</f>
        <v>16.044</v>
      </c>
      <c r="W4953" s="6">
        <f>100 - (1 - (((U4953-T4953)/U4953)+(S4953/T4953)))*100</f>
        <v>0</v>
      </c>
      <c r="X4953" s="3">
        <v>16.068999999999999</v>
      </c>
      <c r="Y4953" s="13">
        <f>(X4953-U4953)/U4953*100</f>
        <v>0.15582149090001607</v>
      </c>
      <c r="Z4953" s="14">
        <f>IF(W4953&gt;10,"NA",Y4953)</f>
        <v>0.15582149090001607</v>
      </c>
    </row>
    <row r="4954" spans="1:26" ht="19" x14ac:dyDescent="0.25">
      <c r="A4954" s="23">
        <v>4953</v>
      </c>
      <c r="B4954" s="3" t="s">
        <v>25</v>
      </c>
      <c r="C4954" s="3" t="s">
        <v>54</v>
      </c>
      <c r="D4954" s="3" t="s">
        <v>54</v>
      </c>
      <c r="E4954" s="3" t="s">
        <v>47</v>
      </c>
      <c r="F4954" s="3" t="s">
        <v>18</v>
      </c>
      <c r="G4954" s="3" t="s">
        <v>188</v>
      </c>
      <c r="H4954" s="3" t="s">
        <v>17</v>
      </c>
      <c r="I4954" s="3" t="s">
        <v>37</v>
      </c>
      <c r="J4954" s="3">
        <v>211</v>
      </c>
      <c r="K4954" s="3">
        <v>41</v>
      </c>
      <c r="L4954" s="3">
        <v>40</v>
      </c>
      <c r="M4954" s="4">
        <f>PI()*(K4954/2)^2/1000+PI()*(L4954/2)^2/1000</f>
        <v>2.5768913741070278</v>
      </c>
      <c r="N4954" s="33">
        <v>1</v>
      </c>
      <c r="O4954" s="3">
        <v>8</v>
      </c>
      <c r="P4954" s="13">
        <v>3</v>
      </c>
      <c r="Q4954" s="3">
        <v>2.298</v>
      </c>
      <c r="R4954" s="3">
        <v>2.1779999999999999</v>
      </c>
      <c r="S4954" s="6">
        <v>0</v>
      </c>
      <c r="T4954" s="6">
        <f>R4954-S4954</f>
        <v>2.1779999999999999</v>
      </c>
      <c r="U4954" s="3">
        <v>2.3490000000000002</v>
      </c>
      <c r="V4954" s="6">
        <f>U4954-S4954</f>
        <v>2.3490000000000002</v>
      </c>
      <c r="W4954" s="6">
        <f>100 - (1 - (((U4954-T4954)/U4954)+(S4954/T4954)))*100</f>
        <v>7.2796934865900482</v>
      </c>
      <c r="X4954" s="3">
        <v>2.3490000000000002</v>
      </c>
      <c r="Y4954" s="13">
        <f>(X4954-U4954)/U4954*100</f>
        <v>0</v>
      </c>
      <c r="Z4954" s="14">
        <f>IF(W4954&gt;10,"NA",Y4954)</f>
        <v>0</v>
      </c>
    </row>
    <row r="4955" spans="1:26" ht="19" x14ac:dyDescent="0.25">
      <c r="A4955" s="23">
        <v>4954</v>
      </c>
      <c r="B4955" s="3" t="s">
        <v>25</v>
      </c>
      <c r="C4955" s="3" t="s">
        <v>54</v>
      </c>
      <c r="D4955" s="3" t="s">
        <v>54</v>
      </c>
      <c r="E4955" s="3" t="s">
        <v>47</v>
      </c>
      <c r="F4955" s="3" t="s">
        <v>18</v>
      </c>
      <c r="G4955" s="3" t="s">
        <v>188</v>
      </c>
      <c r="H4955" s="3" t="s">
        <v>17</v>
      </c>
      <c r="I4955" s="3" t="s">
        <v>37</v>
      </c>
      <c r="J4955" s="3">
        <v>211</v>
      </c>
      <c r="K4955" s="3">
        <v>41</v>
      </c>
      <c r="L4955" s="3">
        <v>40</v>
      </c>
      <c r="M4955" s="4">
        <f>PI()*(K4955/2)^2/1000+PI()*(L4955/2)^2/1000</f>
        <v>2.5768913741070278</v>
      </c>
      <c r="N4955" s="33">
        <v>0</v>
      </c>
      <c r="O4955" s="3">
        <v>9</v>
      </c>
      <c r="P4955" s="13">
        <v>6.5119999999999996</v>
      </c>
      <c r="Q4955" s="3">
        <v>12.349</v>
      </c>
      <c r="R4955" s="3">
        <v>12.036</v>
      </c>
      <c r="S4955" s="6">
        <v>0</v>
      </c>
      <c r="T4955" s="6">
        <f>R4955-S4955</f>
        <v>12.036</v>
      </c>
      <c r="U4955" s="3">
        <v>13.971</v>
      </c>
      <c r="V4955" s="6">
        <f>U4955-S4955</f>
        <v>13.971</v>
      </c>
      <c r="W4955" s="6">
        <f>100 - (1 - (((U4955-T4955)/U4955)+(S4955/T4955)))*100</f>
        <v>13.850118101782272</v>
      </c>
      <c r="X4955" s="3">
        <v>14.282</v>
      </c>
      <c r="Y4955" s="13">
        <f>(X4955-U4955)/U4955*100</f>
        <v>2.2260396535681051</v>
      </c>
      <c r="Z4955" s="14" t="str">
        <f>IF(W4955&gt;10,"NA",Y4955)</f>
        <v>NA</v>
      </c>
    </row>
    <row r="4956" spans="1:26" ht="19" x14ac:dyDescent="0.25">
      <c r="A4956" s="23">
        <v>4955</v>
      </c>
      <c r="B4956" s="3" t="s">
        <v>25</v>
      </c>
      <c r="C4956" s="3" t="s">
        <v>54</v>
      </c>
      <c r="D4956" s="3" t="s">
        <v>54</v>
      </c>
      <c r="E4956" s="3" t="s">
        <v>47</v>
      </c>
      <c r="F4956" s="3" t="s">
        <v>18</v>
      </c>
      <c r="G4956" s="3" t="s">
        <v>188</v>
      </c>
      <c r="H4956" s="3" t="s">
        <v>17</v>
      </c>
      <c r="I4956" s="3" t="s">
        <v>37</v>
      </c>
      <c r="J4956" s="3">
        <v>211</v>
      </c>
      <c r="K4956" s="3">
        <v>41</v>
      </c>
      <c r="L4956" s="3">
        <v>40</v>
      </c>
      <c r="M4956" s="4">
        <f>PI()*(K4956/2)^2/1000+PI()*(L4956/2)^2/1000</f>
        <v>2.5768913741070278</v>
      </c>
      <c r="N4956" s="33">
        <v>0</v>
      </c>
      <c r="O4956" s="3">
        <v>10</v>
      </c>
      <c r="P4956" s="13">
        <v>7.319</v>
      </c>
      <c r="Q4956" s="3">
        <v>17.670999999999999</v>
      </c>
      <c r="R4956" s="3">
        <v>17.257000000000001</v>
      </c>
      <c r="S4956" s="6">
        <v>0</v>
      </c>
      <c r="T4956" s="6">
        <f>R4956-S4956</f>
        <v>17.257000000000001</v>
      </c>
      <c r="U4956" s="3">
        <v>17.257000000000001</v>
      </c>
      <c r="V4956" s="6">
        <f>U4956-S4956</f>
        <v>17.257000000000001</v>
      </c>
      <c r="W4956" s="6">
        <f>100 - (1 - (((U4956-T4956)/U4956)+(S4956/T4956)))*100</f>
        <v>0</v>
      </c>
      <c r="X4956" s="3">
        <v>17.341999999999999</v>
      </c>
      <c r="Y4956" s="13">
        <f>(X4956-U4956)/U4956*100</f>
        <v>0.49255374630583121</v>
      </c>
      <c r="Z4956" s="14">
        <f>IF(W4956&gt;10,"NA",Y4956)</f>
        <v>0.49255374630583121</v>
      </c>
    </row>
    <row r="4957" spans="1:26" ht="19" x14ac:dyDescent="0.25">
      <c r="A4957" s="23">
        <v>4956</v>
      </c>
      <c r="B4957" s="3" t="s">
        <v>25</v>
      </c>
      <c r="C4957" s="3" t="s">
        <v>54</v>
      </c>
      <c r="D4957" s="3" t="s">
        <v>54</v>
      </c>
      <c r="E4957" s="3" t="s">
        <v>47</v>
      </c>
      <c r="F4957" s="3" t="s">
        <v>18</v>
      </c>
      <c r="G4957" s="3" t="s">
        <v>188</v>
      </c>
      <c r="H4957" s="3" t="s">
        <v>17</v>
      </c>
      <c r="I4957" s="3" t="s">
        <v>37</v>
      </c>
      <c r="J4957" s="3">
        <v>211</v>
      </c>
      <c r="K4957" s="3">
        <v>41</v>
      </c>
      <c r="L4957" s="3">
        <v>40</v>
      </c>
      <c r="M4957" s="4">
        <f>PI()*(K4957/2)^2/1000+PI()*(L4957/2)^2/1000</f>
        <v>2.5768913741070278</v>
      </c>
      <c r="N4957" s="33">
        <v>0</v>
      </c>
      <c r="O4957" s="3">
        <v>11</v>
      </c>
      <c r="P4957" s="13">
        <v>6.8419999999999996</v>
      </c>
      <c r="Q4957" s="3">
        <v>14.228999999999999</v>
      </c>
      <c r="R4957" s="3">
        <v>13.868</v>
      </c>
      <c r="S4957" s="6">
        <v>0</v>
      </c>
      <c r="T4957" s="6">
        <f>R4957-S4957</f>
        <v>13.868</v>
      </c>
      <c r="U4957" s="3">
        <v>13.868</v>
      </c>
      <c r="V4957" s="6">
        <f>U4957-S4957</f>
        <v>13.868</v>
      </c>
      <c r="W4957" s="6">
        <f>100 - (1 - (((U4957-T4957)/U4957)+(S4957/T4957)))*100</f>
        <v>0</v>
      </c>
      <c r="X4957" s="3">
        <v>13.928000000000001</v>
      </c>
      <c r="Y4957" s="13">
        <f>(X4957-U4957)/U4957*100</f>
        <v>0.43265070666282446</v>
      </c>
      <c r="Z4957" s="14">
        <f>IF(W4957&gt;10,"NA",Y4957)</f>
        <v>0.43265070666282446</v>
      </c>
    </row>
    <row r="4958" spans="1:26" ht="19" x14ac:dyDescent="0.25">
      <c r="A4958" s="23">
        <v>4957</v>
      </c>
      <c r="B4958" s="3" t="s">
        <v>25</v>
      </c>
      <c r="C4958" s="3" t="s">
        <v>54</v>
      </c>
      <c r="D4958" s="3" t="s">
        <v>54</v>
      </c>
      <c r="E4958" s="3" t="s">
        <v>47</v>
      </c>
      <c r="F4958" s="3" t="s">
        <v>18</v>
      </c>
      <c r="G4958" s="3" t="s">
        <v>188</v>
      </c>
      <c r="H4958" s="3" t="s">
        <v>17</v>
      </c>
      <c r="I4958" s="3" t="s">
        <v>37</v>
      </c>
      <c r="J4958" s="3">
        <v>211</v>
      </c>
      <c r="K4958" s="3">
        <v>41</v>
      </c>
      <c r="L4958" s="3">
        <v>40</v>
      </c>
      <c r="M4958" s="4">
        <f>PI()*(K4958/2)^2/1000+PI()*(L4958/2)^2/1000</f>
        <v>2.5768913741070278</v>
      </c>
      <c r="N4958" s="33">
        <v>0</v>
      </c>
      <c r="O4958" s="3">
        <v>12</v>
      </c>
      <c r="P4958" s="13">
        <v>5.2889999999999997</v>
      </c>
      <c r="Q4958" s="3">
        <v>8.4670000000000005</v>
      </c>
      <c r="R4958" s="3">
        <v>8.2149999999999999</v>
      </c>
      <c r="S4958" s="6">
        <v>0</v>
      </c>
      <c r="T4958" s="6">
        <f>R4958-S4958</f>
        <v>8.2149999999999999</v>
      </c>
      <c r="U4958" s="3">
        <v>8.2379999999999995</v>
      </c>
      <c r="V4958" s="6">
        <f>U4958-S4958</f>
        <v>8.2379999999999995</v>
      </c>
      <c r="W4958" s="6">
        <f>100 - (1 - (((U4958-T4958)/U4958)+(S4958/T4958)))*100</f>
        <v>0.27919397912114619</v>
      </c>
      <c r="X4958" s="3">
        <v>8.2889999999999997</v>
      </c>
      <c r="Y4958" s="13">
        <f>(X4958-U4958)/U4958*100</f>
        <v>0.61908230152949939</v>
      </c>
      <c r="Z4958" s="14">
        <f>IF(W4958&gt;10,"NA",Y4958)</f>
        <v>0.61908230152949939</v>
      </c>
    </row>
    <row r="4959" spans="1:26" ht="19" x14ac:dyDescent="0.25">
      <c r="A4959" s="23">
        <v>4958</v>
      </c>
      <c r="B4959" s="3" t="s">
        <v>25</v>
      </c>
      <c r="C4959" s="3" t="s">
        <v>54</v>
      </c>
      <c r="D4959" s="3" t="s">
        <v>54</v>
      </c>
      <c r="E4959" s="3" t="s">
        <v>47</v>
      </c>
      <c r="F4959" s="3" t="s">
        <v>18</v>
      </c>
      <c r="G4959" s="3" t="s">
        <v>188</v>
      </c>
      <c r="H4959" s="3" t="s">
        <v>9</v>
      </c>
      <c r="I4959" s="3" t="s">
        <v>37</v>
      </c>
      <c r="J4959" s="3">
        <v>211</v>
      </c>
      <c r="K4959" s="3">
        <v>41</v>
      </c>
      <c r="L4959" s="3">
        <v>40</v>
      </c>
      <c r="M4959" s="4">
        <f>PI()*(K4959/2)^2/1000+PI()*(L4959/2)^2/1000</f>
        <v>2.5768913741070278</v>
      </c>
      <c r="N4959" s="33">
        <v>0</v>
      </c>
      <c r="O4959" s="3">
        <v>1</v>
      </c>
      <c r="P4959" s="3">
        <v>4.4130000000000003</v>
      </c>
      <c r="Q4959" s="3">
        <v>7.5620000000000003</v>
      </c>
      <c r="R4959" s="3">
        <v>7.3209999999999997</v>
      </c>
      <c r="S4959" s="6">
        <v>0</v>
      </c>
      <c r="T4959" s="6">
        <f>R4959-S4959</f>
        <v>7.3209999999999997</v>
      </c>
      <c r="U4959" s="3">
        <v>7.3209999999999997</v>
      </c>
      <c r="V4959" s="6">
        <f>U4959-S4959</f>
        <v>7.3209999999999997</v>
      </c>
      <c r="W4959" s="6">
        <f>100 - (1 - (((U4959-T4959)/U4959)+(S4959/T4959)))*100</f>
        <v>0</v>
      </c>
      <c r="X4959" s="3">
        <v>7.5190000000000001</v>
      </c>
      <c r="Y4959" s="13">
        <f>(X4959-U4959)/U4959*100</f>
        <v>2.7045485589400413</v>
      </c>
      <c r="Z4959" s="14">
        <f>IF(W4959&gt;10,"NA",Y4959)</f>
        <v>2.7045485589400413</v>
      </c>
    </row>
    <row r="4960" spans="1:26" ht="19" x14ac:dyDescent="0.25">
      <c r="A4960" s="23">
        <v>4959</v>
      </c>
      <c r="B4960" s="3" t="s">
        <v>25</v>
      </c>
      <c r="C4960" s="3" t="s">
        <v>54</v>
      </c>
      <c r="D4960" s="3" t="s">
        <v>54</v>
      </c>
      <c r="E4960" s="3" t="s">
        <v>47</v>
      </c>
      <c r="F4960" s="3" t="s">
        <v>18</v>
      </c>
      <c r="G4960" s="3" t="s">
        <v>188</v>
      </c>
      <c r="H4960" s="3" t="s">
        <v>9</v>
      </c>
      <c r="I4960" s="3" t="s">
        <v>37</v>
      </c>
      <c r="J4960" s="3">
        <v>211</v>
      </c>
      <c r="K4960" s="3">
        <v>41</v>
      </c>
      <c r="L4960" s="3">
        <v>40</v>
      </c>
      <c r="M4960" s="4">
        <f>PI()*(K4960/2)^2/1000+PI()*(L4960/2)^2/1000</f>
        <v>2.5768913741070278</v>
      </c>
      <c r="N4960" s="33">
        <v>0</v>
      </c>
      <c r="O4960" s="3">
        <v>2</v>
      </c>
      <c r="P4960" s="3">
        <v>3.9049999999999998</v>
      </c>
      <c r="Q4960" s="3">
        <v>3.649</v>
      </c>
      <c r="R4960" s="3">
        <v>3.4780000000000002</v>
      </c>
      <c r="S4960" s="6">
        <v>0</v>
      </c>
      <c r="T4960" s="6">
        <f>R4960-S4960</f>
        <v>3.4780000000000002</v>
      </c>
      <c r="U4960" s="3">
        <v>4.0209999999999999</v>
      </c>
      <c r="V4960" s="6">
        <f>U4960-S4960</f>
        <v>4.0209999999999999</v>
      </c>
      <c r="W4960" s="6">
        <f>100 - (1 - (((U4960-T4960)/U4960)+(S4960/T4960)))*100</f>
        <v>13.504103456851524</v>
      </c>
      <c r="X4960" s="3">
        <v>4.165</v>
      </c>
      <c r="Y4960" s="13">
        <f>(X4960-U4960)/U4960*100</f>
        <v>3.5811987067893591</v>
      </c>
      <c r="Z4960" s="14" t="str">
        <f>IF(W4960&gt;10,"NA",Y4960)</f>
        <v>NA</v>
      </c>
    </row>
    <row r="4961" spans="1:26" ht="19" x14ac:dyDescent="0.25">
      <c r="A4961" s="23">
        <v>4960</v>
      </c>
      <c r="B4961" s="3" t="s">
        <v>25</v>
      </c>
      <c r="C4961" s="3" t="s">
        <v>54</v>
      </c>
      <c r="D4961" s="3" t="s">
        <v>54</v>
      </c>
      <c r="E4961" s="3" t="s">
        <v>47</v>
      </c>
      <c r="F4961" s="3" t="s">
        <v>18</v>
      </c>
      <c r="G4961" s="3" t="s">
        <v>188</v>
      </c>
      <c r="H4961" s="3" t="s">
        <v>9</v>
      </c>
      <c r="I4961" s="3" t="s">
        <v>37</v>
      </c>
      <c r="J4961" s="3">
        <v>211</v>
      </c>
      <c r="K4961" s="3">
        <v>41</v>
      </c>
      <c r="L4961" s="3">
        <v>40</v>
      </c>
      <c r="M4961" s="4">
        <f>PI()*(K4961/2)^2/1000+PI()*(L4961/2)^2/1000</f>
        <v>2.5768913741070278</v>
      </c>
      <c r="N4961" s="33">
        <v>0</v>
      </c>
      <c r="O4961" s="3">
        <v>3</v>
      </c>
      <c r="P4961" s="3">
        <v>2.9820000000000002</v>
      </c>
      <c r="Q4961" s="3">
        <v>2.4769999999999999</v>
      </c>
      <c r="R4961" s="3">
        <v>2.3149999999999999</v>
      </c>
      <c r="S4961" s="6">
        <v>0</v>
      </c>
      <c r="T4961" s="6">
        <f>R4961-S4961</f>
        <v>2.3149999999999999</v>
      </c>
      <c r="U4961" s="3">
        <v>3.101</v>
      </c>
      <c r="V4961" s="6">
        <f>U4961-S4961</f>
        <v>3.101</v>
      </c>
      <c r="W4961" s="6">
        <f>100 - (1 - (((U4961-T4961)/U4961)+(S4961/T4961)))*100</f>
        <v>25.346662366978407</v>
      </c>
      <c r="X4961" s="3">
        <v>3.1989999999999998</v>
      </c>
      <c r="Y4961" s="13">
        <f>(X4961-U4961)/U4961*100</f>
        <v>3.1602708803611699</v>
      </c>
      <c r="Z4961" s="14" t="str">
        <f>IF(W4961&gt;10,"NA",Y4961)</f>
        <v>NA</v>
      </c>
    </row>
    <row r="4962" spans="1:26" ht="19" x14ac:dyDescent="0.25">
      <c r="A4962" s="23">
        <v>4961</v>
      </c>
      <c r="B4962" s="3" t="s">
        <v>25</v>
      </c>
      <c r="C4962" s="3" t="s">
        <v>54</v>
      </c>
      <c r="D4962" s="3" t="s">
        <v>54</v>
      </c>
      <c r="E4962" s="3" t="s">
        <v>47</v>
      </c>
      <c r="F4962" s="3" t="s">
        <v>18</v>
      </c>
      <c r="G4962" s="3" t="s">
        <v>188</v>
      </c>
      <c r="H4962" s="3" t="s">
        <v>9</v>
      </c>
      <c r="I4962" s="3" t="s">
        <v>37</v>
      </c>
      <c r="J4962" s="3">
        <v>211</v>
      </c>
      <c r="K4962" s="3">
        <v>41</v>
      </c>
      <c r="L4962" s="3">
        <v>40</v>
      </c>
      <c r="M4962" s="4">
        <f>PI()*(K4962/2)^2/1000+PI()*(L4962/2)^2/1000</f>
        <v>2.5768913741070278</v>
      </c>
      <c r="N4962" s="33">
        <v>0</v>
      </c>
      <c r="O4962" s="3">
        <v>4</v>
      </c>
      <c r="P4962" s="3">
        <v>7.0469999999999997</v>
      </c>
      <c r="Q4962" s="3">
        <v>13.877000000000001</v>
      </c>
      <c r="R4962" s="3">
        <v>13.598000000000001</v>
      </c>
      <c r="S4962" s="6">
        <v>0</v>
      </c>
      <c r="T4962" s="6">
        <f>R4962-S4962</f>
        <v>13.598000000000001</v>
      </c>
      <c r="U4962" s="3">
        <v>13.598000000000001</v>
      </c>
      <c r="V4962" s="6">
        <f>U4962-S4962</f>
        <v>13.598000000000001</v>
      </c>
      <c r="W4962" s="6">
        <f>100 - (1 - (((U4962-T4962)/U4962)+(S4962/T4962)))*100</f>
        <v>0</v>
      </c>
      <c r="X4962" s="3">
        <v>13.69</v>
      </c>
      <c r="Y4962" s="13">
        <f>(X4962-U4962)/U4962*100</f>
        <v>0.67657008383584893</v>
      </c>
      <c r="Z4962" s="14">
        <f>IF(W4962&gt;10,"NA",Y4962)</f>
        <v>0.67657008383584893</v>
      </c>
    </row>
    <row r="4963" spans="1:26" ht="19" x14ac:dyDescent="0.25">
      <c r="A4963" s="23">
        <v>4962</v>
      </c>
      <c r="B4963" s="3" t="s">
        <v>25</v>
      </c>
      <c r="C4963" s="3" t="s">
        <v>54</v>
      </c>
      <c r="D4963" s="3" t="s">
        <v>54</v>
      </c>
      <c r="E4963" s="3" t="s">
        <v>47</v>
      </c>
      <c r="F4963" s="3" t="s">
        <v>18</v>
      </c>
      <c r="G4963" s="3" t="s">
        <v>188</v>
      </c>
      <c r="H4963" s="3" t="s">
        <v>9</v>
      </c>
      <c r="I4963" s="3" t="s">
        <v>37</v>
      </c>
      <c r="J4963" s="3">
        <v>211</v>
      </c>
      <c r="K4963" s="3">
        <v>41</v>
      </c>
      <c r="L4963" s="3">
        <v>40</v>
      </c>
      <c r="M4963" s="4">
        <f>PI()*(K4963/2)^2/1000+PI()*(L4963/2)^2/1000</f>
        <v>2.5768913741070278</v>
      </c>
      <c r="N4963" s="33">
        <v>0</v>
      </c>
      <c r="O4963" s="3">
        <v>5</v>
      </c>
      <c r="P4963" s="3">
        <v>6.0519999999999996</v>
      </c>
      <c r="Q4963" s="3">
        <v>9.1180000000000003</v>
      </c>
      <c r="R4963" s="3">
        <v>8.8960000000000008</v>
      </c>
      <c r="S4963" s="6">
        <v>0</v>
      </c>
      <c r="T4963" s="6">
        <f>R4963-S4963</f>
        <v>8.8960000000000008</v>
      </c>
      <c r="U4963" s="3">
        <v>9.4749999999999996</v>
      </c>
      <c r="V4963" s="6">
        <f>U4963-S4963</f>
        <v>9.4749999999999996</v>
      </c>
      <c r="W4963" s="6">
        <f>100 - (1 - (((U4963-T4963)/U4963)+(S4963/T4963)))*100</f>
        <v>6.1108179419524902</v>
      </c>
      <c r="X4963" s="3">
        <v>9.6549999999999994</v>
      </c>
      <c r="Y4963" s="13">
        <f>(X4963-U4963)/U4963*100</f>
        <v>1.8997361477572532</v>
      </c>
      <c r="Z4963" s="14">
        <f>IF(W4963&gt;10,"NA",Y4963)</f>
        <v>1.8997361477572532</v>
      </c>
    </row>
    <row r="4964" spans="1:26" ht="19" x14ac:dyDescent="0.25">
      <c r="A4964" s="23">
        <v>4963</v>
      </c>
      <c r="B4964" s="3" t="s">
        <v>25</v>
      </c>
      <c r="C4964" s="3" t="s">
        <v>54</v>
      </c>
      <c r="D4964" s="3" t="s">
        <v>54</v>
      </c>
      <c r="E4964" s="3" t="s">
        <v>47</v>
      </c>
      <c r="F4964" s="3" t="s">
        <v>18</v>
      </c>
      <c r="G4964" s="3" t="s">
        <v>188</v>
      </c>
      <c r="H4964" s="3" t="s">
        <v>9</v>
      </c>
      <c r="I4964" s="3" t="s">
        <v>37</v>
      </c>
      <c r="J4964" s="3">
        <v>211</v>
      </c>
      <c r="K4964" s="3">
        <v>41</v>
      </c>
      <c r="L4964" s="3">
        <v>40</v>
      </c>
      <c r="M4964" s="4">
        <f>PI()*(K4964/2)^2/1000+PI()*(L4964/2)^2/1000</f>
        <v>2.5768913741070278</v>
      </c>
      <c r="N4964" s="33">
        <v>0</v>
      </c>
      <c r="O4964" s="3">
        <v>6</v>
      </c>
      <c r="P4964" s="3">
        <v>6.7869999999999999</v>
      </c>
      <c r="Q4964" s="3">
        <v>12.119</v>
      </c>
      <c r="R4964" s="3">
        <v>11.849</v>
      </c>
      <c r="S4964" s="6">
        <v>0</v>
      </c>
      <c r="T4964" s="6">
        <f>R4964-S4964</f>
        <v>11.849</v>
      </c>
      <c r="U4964" s="3">
        <v>12.706</v>
      </c>
      <c r="V4964" s="6">
        <f>U4964-S4964</f>
        <v>12.706</v>
      </c>
      <c r="W4964" s="6">
        <f>100 - (1 - (((U4964-T4964)/U4964)+(S4964/T4964)))*100</f>
        <v>6.7448449551392997</v>
      </c>
      <c r="X4964" s="3">
        <v>12.922000000000001</v>
      </c>
      <c r="Y4964" s="13">
        <f>(X4964-U4964)/U4964*100</f>
        <v>1.6999842594050141</v>
      </c>
      <c r="Z4964" s="14">
        <f>IF(W4964&gt;10,"NA",Y4964)</f>
        <v>1.6999842594050141</v>
      </c>
    </row>
    <row r="4965" spans="1:26" ht="19" x14ac:dyDescent="0.25">
      <c r="A4965" s="23">
        <v>4964</v>
      </c>
      <c r="B4965" s="3" t="s">
        <v>25</v>
      </c>
      <c r="C4965" s="3" t="s">
        <v>54</v>
      </c>
      <c r="D4965" s="3" t="s">
        <v>54</v>
      </c>
      <c r="E4965" s="3" t="s">
        <v>47</v>
      </c>
      <c r="F4965" s="3" t="s">
        <v>18</v>
      </c>
      <c r="G4965" s="3" t="s">
        <v>188</v>
      </c>
      <c r="H4965" s="3" t="s">
        <v>9</v>
      </c>
      <c r="I4965" s="3" t="s">
        <v>37</v>
      </c>
      <c r="J4965" s="3">
        <v>211</v>
      </c>
      <c r="K4965" s="3">
        <v>41</v>
      </c>
      <c r="L4965" s="3">
        <v>40</v>
      </c>
      <c r="M4965" s="4">
        <f>PI()*(K4965/2)^2/1000+PI()*(L4965/2)^2/1000</f>
        <v>2.5768913741070278</v>
      </c>
      <c r="N4965" s="33">
        <v>0</v>
      </c>
      <c r="O4965" s="3">
        <v>7</v>
      </c>
      <c r="P4965" s="3">
        <v>2.9409999999999998</v>
      </c>
      <c r="Q4965" s="3">
        <v>2.2639999999999998</v>
      </c>
      <c r="R4965" s="3">
        <v>2.1469999999999998</v>
      </c>
      <c r="S4965" s="6">
        <v>0</v>
      </c>
      <c r="T4965" s="6">
        <f>R4965-S4965</f>
        <v>2.1469999999999998</v>
      </c>
      <c r="U4965" s="3">
        <v>2.649</v>
      </c>
      <c r="V4965" s="6">
        <f>U4965-S4965</f>
        <v>2.649</v>
      </c>
      <c r="W4965" s="6">
        <f>100 - (1 - (((U4965-T4965)/U4965)+(S4965/T4965)))*100</f>
        <v>18.950547376368448</v>
      </c>
      <c r="X4965" s="3">
        <v>2.649</v>
      </c>
      <c r="Y4965" s="13">
        <f>(X4965-U4965)/U4965*100</f>
        <v>0</v>
      </c>
      <c r="Z4965" s="14" t="str">
        <f>IF(W4965&gt;10,"NA",Y4965)</f>
        <v>NA</v>
      </c>
    </row>
    <row r="4966" spans="1:26" ht="19" x14ac:dyDescent="0.25">
      <c r="A4966" s="23">
        <v>4965</v>
      </c>
      <c r="B4966" s="3" t="s">
        <v>25</v>
      </c>
      <c r="C4966" s="3" t="s">
        <v>54</v>
      </c>
      <c r="D4966" s="3" t="s">
        <v>54</v>
      </c>
      <c r="E4966" s="3" t="s">
        <v>47</v>
      </c>
      <c r="F4966" s="3" t="s">
        <v>18</v>
      </c>
      <c r="G4966" s="3" t="s">
        <v>188</v>
      </c>
      <c r="H4966" s="3" t="s">
        <v>9</v>
      </c>
      <c r="I4966" s="3" t="s">
        <v>37</v>
      </c>
      <c r="J4966" s="3">
        <v>211</v>
      </c>
      <c r="K4966" s="3">
        <v>41</v>
      </c>
      <c r="L4966" s="3">
        <v>40</v>
      </c>
      <c r="M4966" s="4">
        <f>PI()*(K4966/2)^2/1000+PI()*(L4966/2)^2/1000</f>
        <v>2.5768913741070278</v>
      </c>
      <c r="N4966" s="33">
        <v>0</v>
      </c>
      <c r="O4966" s="3">
        <v>8</v>
      </c>
      <c r="P4966" s="3">
        <v>6.569</v>
      </c>
      <c r="Q4966" s="3">
        <v>11.234999999999999</v>
      </c>
      <c r="R4966" s="3">
        <v>10.938000000000001</v>
      </c>
      <c r="S4966" s="6">
        <v>0</v>
      </c>
      <c r="T4966" s="6">
        <f>R4966-S4966</f>
        <v>10.938000000000001</v>
      </c>
      <c r="U4966" s="3">
        <v>10.997999999999999</v>
      </c>
      <c r="V4966" s="6">
        <f>U4966-S4966</f>
        <v>10.997999999999999</v>
      </c>
      <c r="W4966" s="6">
        <f>100 - (1 - (((U4966-T4966)/U4966)+(S4966/T4966)))*100</f>
        <v>0.54555373704309318</v>
      </c>
      <c r="X4966" s="3">
        <v>11.12</v>
      </c>
      <c r="Y4966" s="13">
        <f>(X4966-U4966)/U4966*100</f>
        <v>1.1092925986542999</v>
      </c>
      <c r="Z4966" s="14">
        <f>IF(W4966&gt;10,"NA",Y4966)</f>
        <v>1.1092925986542999</v>
      </c>
    </row>
    <row r="4967" spans="1:26" ht="19" x14ac:dyDescent="0.25">
      <c r="A4967" s="23">
        <v>4966</v>
      </c>
      <c r="B4967" s="3" t="s">
        <v>25</v>
      </c>
      <c r="C4967" s="3" t="s">
        <v>54</v>
      </c>
      <c r="D4967" s="3" t="s">
        <v>54</v>
      </c>
      <c r="E4967" s="3" t="s">
        <v>47</v>
      </c>
      <c r="F4967" s="3" t="s">
        <v>18</v>
      </c>
      <c r="G4967" s="3" t="s">
        <v>188</v>
      </c>
      <c r="H4967" s="3" t="s">
        <v>9</v>
      </c>
      <c r="I4967" s="3" t="s">
        <v>37</v>
      </c>
      <c r="J4967" s="3">
        <v>211</v>
      </c>
      <c r="K4967" s="3">
        <v>41</v>
      </c>
      <c r="L4967" s="3">
        <v>40</v>
      </c>
      <c r="M4967" s="4">
        <f>PI()*(K4967/2)^2/1000+PI()*(L4967/2)^2/1000</f>
        <v>2.5768913741070278</v>
      </c>
      <c r="N4967" s="33">
        <v>0</v>
      </c>
      <c r="O4967" s="3">
        <v>9</v>
      </c>
      <c r="P4967" s="3">
        <v>6.6210000000000004</v>
      </c>
      <c r="Q4967" s="3">
        <v>10.817</v>
      </c>
      <c r="R4967" s="3">
        <v>10.516</v>
      </c>
      <c r="S4967" s="6">
        <v>0</v>
      </c>
      <c r="T4967" s="6">
        <f>R4967-S4967</f>
        <v>10.516</v>
      </c>
      <c r="U4967" s="3">
        <v>10.667</v>
      </c>
      <c r="V4967" s="6">
        <f>U4967-S4967</f>
        <v>10.667</v>
      </c>
      <c r="W4967" s="6">
        <f>100 - (1 - (((U4967-T4967)/U4967)+(S4967/T4967)))*100</f>
        <v>1.4155807631011612</v>
      </c>
      <c r="X4967" s="3">
        <v>10.714</v>
      </c>
      <c r="Y4967" s="13">
        <f>(X4967-U4967)/U4967*100</f>
        <v>0.44061123089904003</v>
      </c>
      <c r="Z4967" s="14">
        <f>IF(W4967&gt;10,"NA",Y4967)</f>
        <v>0.44061123089904003</v>
      </c>
    </row>
    <row r="4968" spans="1:26" ht="19" x14ac:dyDescent="0.25">
      <c r="A4968" s="23">
        <v>4967</v>
      </c>
      <c r="B4968" s="3" t="s">
        <v>25</v>
      </c>
      <c r="C4968" s="3" t="s">
        <v>54</v>
      </c>
      <c r="D4968" s="3" t="s">
        <v>54</v>
      </c>
      <c r="E4968" s="3" t="s">
        <v>47</v>
      </c>
      <c r="F4968" s="3" t="s">
        <v>18</v>
      </c>
      <c r="G4968" s="3" t="s">
        <v>188</v>
      </c>
      <c r="H4968" s="3" t="s">
        <v>9</v>
      </c>
      <c r="I4968" s="3" t="s">
        <v>37</v>
      </c>
      <c r="J4968" s="3">
        <v>211</v>
      </c>
      <c r="K4968" s="3">
        <v>41</v>
      </c>
      <c r="L4968" s="3">
        <v>40</v>
      </c>
      <c r="M4968" s="4">
        <f>PI()*(K4968/2)^2/1000+PI()*(L4968/2)^2/1000</f>
        <v>2.5768913741070278</v>
      </c>
      <c r="N4968" s="33">
        <v>0</v>
      </c>
      <c r="O4968" s="3">
        <v>10</v>
      </c>
      <c r="P4968" s="3">
        <v>4.798</v>
      </c>
      <c r="Q4968" s="3">
        <v>7.5449999999999999</v>
      </c>
      <c r="R4968" s="3">
        <v>7.4089999999999998</v>
      </c>
      <c r="S4968" s="6">
        <v>0</v>
      </c>
      <c r="T4968" s="6">
        <f>R4968-S4968</f>
        <v>7.4089999999999998</v>
      </c>
      <c r="U4968" s="3">
        <v>8.3339999999999996</v>
      </c>
      <c r="V4968" s="6">
        <f>U4968-S4968</f>
        <v>8.3339999999999996</v>
      </c>
      <c r="W4968" s="6">
        <f>100 - (1 - (((U4968-T4968)/U4968)+(S4968/T4968)))*100</f>
        <v>11.099112071034313</v>
      </c>
      <c r="X4968" s="3">
        <v>8.44</v>
      </c>
      <c r="Y4968" s="13">
        <f>(X4968-U4968)/U4968*100</f>
        <v>1.2718982481401473</v>
      </c>
      <c r="Z4968" s="14" t="str">
        <f>IF(W4968&gt;10,"NA",Y4968)</f>
        <v>NA</v>
      </c>
    </row>
    <row r="4969" spans="1:26" ht="19" x14ac:dyDescent="0.25">
      <c r="A4969" s="23">
        <v>4968</v>
      </c>
      <c r="B4969" s="3" t="s">
        <v>25</v>
      </c>
      <c r="C4969" s="3" t="s">
        <v>54</v>
      </c>
      <c r="D4969" s="3" t="s">
        <v>54</v>
      </c>
      <c r="E4969" s="3" t="s">
        <v>47</v>
      </c>
      <c r="F4969" s="3" t="s">
        <v>18</v>
      </c>
      <c r="G4969" s="3" t="s">
        <v>187</v>
      </c>
      <c r="H4969" s="3" t="s">
        <v>9</v>
      </c>
      <c r="I4969" s="3" t="s">
        <v>43</v>
      </c>
      <c r="J4969" s="3">
        <v>191</v>
      </c>
      <c r="K4969" s="3">
        <v>44</v>
      </c>
      <c r="L4969" s="3">
        <v>0</v>
      </c>
      <c r="M4969" s="4">
        <f>PI()*(K4969/2)^2/1000+PI()*(L4969/2)^2/1000</f>
        <v>1.5205308443374599</v>
      </c>
      <c r="N4969" s="33">
        <v>0</v>
      </c>
      <c r="O4969" s="3">
        <v>1</v>
      </c>
      <c r="P4969" s="3">
        <v>5.0910000000000002</v>
      </c>
      <c r="Q4969" s="3">
        <v>5.8550000000000004</v>
      </c>
      <c r="R4969" s="3">
        <v>5.4829999999999997</v>
      </c>
      <c r="S4969" s="6">
        <v>0</v>
      </c>
      <c r="T4969" s="6">
        <f>R4969-S4969</f>
        <v>5.4829999999999997</v>
      </c>
      <c r="U4969" s="6">
        <v>5.4829999999999997</v>
      </c>
      <c r="V4969" s="6">
        <f>U4969-S4969</f>
        <v>5.4829999999999997</v>
      </c>
      <c r="W4969" s="6">
        <f>100 - (1 - (((U4969-T4969)/U4969)+(S4969/T4969)))*100</f>
        <v>0</v>
      </c>
      <c r="X4969" s="3">
        <v>5.6420000000000003</v>
      </c>
      <c r="Y4969" s="13">
        <f>(X4969-U4969)/U4969*100</f>
        <v>2.8998723326646125</v>
      </c>
      <c r="Z4969" s="14">
        <f>IF(W4969&gt;10,"NA",Y4969)</f>
        <v>2.8998723326646125</v>
      </c>
    </row>
    <row r="4970" spans="1:26" ht="19" x14ac:dyDescent="0.25">
      <c r="A4970" s="23">
        <v>4969</v>
      </c>
      <c r="B4970" s="3" t="s">
        <v>25</v>
      </c>
      <c r="C4970" s="3" t="s">
        <v>54</v>
      </c>
      <c r="D4970" s="3" t="s">
        <v>54</v>
      </c>
      <c r="E4970" s="3" t="s">
        <v>47</v>
      </c>
      <c r="F4970" s="3" t="s">
        <v>18</v>
      </c>
      <c r="G4970" s="3" t="s">
        <v>187</v>
      </c>
      <c r="H4970" s="3" t="s">
        <v>9</v>
      </c>
      <c r="I4970" s="3" t="s">
        <v>43</v>
      </c>
      <c r="J4970" s="3">
        <v>191</v>
      </c>
      <c r="K4970" s="3">
        <v>44</v>
      </c>
      <c r="L4970" s="3">
        <v>0</v>
      </c>
      <c r="M4970" s="4">
        <f>PI()*(K4970/2)^2/1000+PI()*(L4970/2)^2/1000</f>
        <v>1.5205308443374599</v>
      </c>
      <c r="N4970" s="33">
        <v>0</v>
      </c>
      <c r="O4970" s="3">
        <v>2</v>
      </c>
      <c r="P4970" s="3">
        <v>5.5350000000000001</v>
      </c>
      <c r="Q4970" s="3">
        <v>7.0259999999999998</v>
      </c>
      <c r="R4970" s="3">
        <v>6.6150000000000002</v>
      </c>
      <c r="S4970" s="6">
        <v>0</v>
      </c>
      <c r="T4970" s="6">
        <f>R4970-S4970</f>
        <v>6.6150000000000002</v>
      </c>
      <c r="U4970" s="6">
        <v>6.6150000000000002</v>
      </c>
      <c r="V4970" s="6">
        <f>U4970-S4970</f>
        <v>6.6150000000000002</v>
      </c>
      <c r="W4970" s="6">
        <f>100 - (1 - (((U4970-T4970)/U4970)+(S4970/T4970)))*100</f>
        <v>0</v>
      </c>
      <c r="X4970" s="3">
        <v>6.8559999999999999</v>
      </c>
      <c r="Y4970" s="13">
        <f>(X4970-U4970)/U4970*100</f>
        <v>3.6432350718064952</v>
      </c>
      <c r="Z4970" s="14">
        <f>IF(W4970&gt;10,"NA",Y4970)</f>
        <v>3.6432350718064952</v>
      </c>
    </row>
    <row r="4971" spans="1:26" ht="19" x14ac:dyDescent="0.25">
      <c r="A4971" s="23">
        <v>4970</v>
      </c>
      <c r="B4971" s="3" t="s">
        <v>25</v>
      </c>
      <c r="C4971" s="3" t="s">
        <v>54</v>
      </c>
      <c r="D4971" s="3" t="s">
        <v>54</v>
      </c>
      <c r="E4971" s="3" t="s">
        <v>47</v>
      </c>
      <c r="F4971" s="3" t="s">
        <v>18</v>
      </c>
      <c r="G4971" s="3" t="s">
        <v>187</v>
      </c>
      <c r="H4971" s="3" t="s">
        <v>9</v>
      </c>
      <c r="I4971" s="3" t="s">
        <v>43</v>
      </c>
      <c r="J4971" s="3">
        <v>191</v>
      </c>
      <c r="K4971" s="3">
        <v>44</v>
      </c>
      <c r="L4971" s="3">
        <v>0</v>
      </c>
      <c r="M4971" s="4">
        <f>PI()*(K4971/2)^2/1000+PI()*(L4971/2)^2/1000</f>
        <v>1.5205308443374599</v>
      </c>
      <c r="N4971" s="33">
        <v>0</v>
      </c>
      <c r="O4971" s="3">
        <v>3</v>
      </c>
      <c r="P4971" s="3">
        <v>7.5919999999999996</v>
      </c>
      <c r="Q4971" s="3">
        <v>14.141999999999999</v>
      </c>
      <c r="R4971" s="3">
        <v>13.768000000000001</v>
      </c>
      <c r="S4971" s="6">
        <v>0</v>
      </c>
      <c r="T4971" s="6">
        <f>R4971-S4971</f>
        <v>13.768000000000001</v>
      </c>
      <c r="U4971" s="6">
        <v>13.768000000000001</v>
      </c>
      <c r="V4971" s="6">
        <f>U4971-S4971</f>
        <v>13.768000000000001</v>
      </c>
      <c r="W4971" s="6">
        <f>100 - (1 - (((U4971-T4971)/U4971)+(S4971/T4971)))*100</f>
        <v>0</v>
      </c>
      <c r="X4971" s="3">
        <v>14.254</v>
      </c>
      <c r="Y4971" s="13">
        <f>(X4971-U4971)/U4971*100</f>
        <v>3.5299244625217816</v>
      </c>
      <c r="Z4971" s="14">
        <f>IF(W4971&gt;10,"NA",Y4971)</f>
        <v>3.5299244625217816</v>
      </c>
    </row>
    <row r="4972" spans="1:26" ht="19" x14ac:dyDescent="0.25">
      <c r="A4972" s="23">
        <v>4971</v>
      </c>
      <c r="B4972" s="3" t="s">
        <v>25</v>
      </c>
      <c r="C4972" s="3" t="s">
        <v>54</v>
      </c>
      <c r="D4972" s="3" t="s">
        <v>54</v>
      </c>
      <c r="E4972" s="3" t="s">
        <v>47</v>
      </c>
      <c r="F4972" s="3" t="s">
        <v>18</v>
      </c>
      <c r="G4972" s="3" t="s">
        <v>187</v>
      </c>
      <c r="H4972" s="3" t="s">
        <v>9</v>
      </c>
      <c r="I4972" s="3" t="s">
        <v>43</v>
      </c>
      <c r="J4972" s="3">
        <v>191</v>
      </c>
      <c r="K4972" s="3">
        <v>44</v>
      </c>
      <c r="L4972" s="3">
        <v>0</v>
      </c>
      <c r="M4972" s="4">
        <f>PI()*(K4972/2)^2/1000+PI()*(L4972/2)^2/1000</f>
        <v>1.5205308443374599</v>
      </c>
      <c r="N4972" s="33">
        <v>0</v>
      </c>
      <c r="O4972" s="3">
        <v>4</v>
      </c>
      <c r="P4972" s="3">
        <v>7.47</v>
      </c>
      <c r="Q4972" s="3">
        <v>12.920999999999999</v>
      </c>
      <c r="R4972" s="3">
        <v>12.487</v>
      </c>
      <c r="S4972" s="6">
        <v>0</v>
      </c>
      <c r="T4972" s="6">
        <f>R4972-S4972</f>
        <v>12.487</v>
      </c>
      <c r="U4972" s="6">
        <v>12.487</v>
      </c>
      <c r="V4972" s="6">
        <f>U4972-S4972</f>
        <v>12.487</v>
      </c>
      <c r="W4972" s="6">
        <f>100 - (1 - (((U4972-T4972)/U4972)+(S4972/T4972)))*100</f>
        <v>0</v>
      </c>
      <c r="X4972" s="3">
        <v>12.79</v>
      </c>
      <c r="Y4972" s="13">
        <f>(X4972-U4972)/U4972*100</f>
        <v>2.4265235845279012</v>
      </c>
      <c r="Z4972" s="14">
        <f>IF(W4972&gt;10,"NA",Y4972)</f>
        <v>2.4265235845279012</v>
      </c>
    </row>
    <row r="4973" spans="1:26" ht="19" x14ac:dyDescent="0.25">
      <c r="A4973" s="23">
        <v>4972</v>
      </c>
      <c r="B4973" s="3" t="s">
        <v>25</v>
      </c>
      <c r="C4973" s="3" t="s">
        <v>54</v>
      </c>
      <c r="D4973" s="3" t="s">
        <v>54</v>
      </c>
      <c r="E4973" s="3" t="s">
        <v>47</v>
      </c>
      <c r="F4973" s="3" t="s">
        <v>18</v>
      </c>
      <c r="G4973" s="3" t="s">
        <v>187</v>
      </c>
      <c r="H4973" s="3" t="s">
        <v>9</v>
      </c>
      <c r="I4973" s="3" t="s">
        <v>43</v>
      </c>
      <c r="J4973" s="3">
        <v>191</v>
      </c>
      <c r="K4973" s="3">
        <v>44</v>
      </c>
      <c r="L4973" s="3">
        <v>0</v>
      </c>
      <c r="M4973" s="4">
        <f>PI()*(K4973/2)^2/1000+PI()*(L4973/2)^2/1000</f>
        <v>1.5205308443374599</v>
      </c>
      <c r="N4973" s="33">
        <v>0</v>
      </c>
      <c r="O4973" s="3">
        <v>5</v>
      </c>
      <c r="P4973" s="3">
        <v>7.1189999999999998</v>
      </c>
      <c r="Q4973" s="3">
        <v>11.938000000000001</v>
      </c>
      <c r="R4973" s="3">
        <v>11.475</v>
      </c>
      <c r="S4973" s="6">
        <v>0</v>
      </c>
      <c r="T4973" s="6">
        <f>R4973-S4973</f>
        <v>11.475</v>
      </c>
      <c r="U4973" s="3">
        <v>11.617000000000001</v>
      </c>
      <c r="V4973" s="6">
        <f>U4973-S4973</f>
        <v>11.617000000000001</v>
      </c>
      <c r="W4973" s="6">
        <f>100 - (1 - (((U4973-T4973)/U4973)+(S4973/T4973)))*100</f>
        <v>1.2223465610742892</v>
      </c>
      <c r="X4973" s="3">
        <v>11.943</v>
      </c>
      <c r="Y4973" s="13">
        <f>(X4973-U4973)/U4973*100</f>
        <v>2.8062322458465929</v>
      </c>
      <c r="Z4973" s="14">
        <f>IF(W4973&gt;10,"NA",Y4973)</f>
        <v>2.8062322458465929</v>
      </c>
    </row>
    <row r="4974" spans="1:26" ht="19" x14ac:dyDescent="0.25">
      <c r="A4974" s="23">
        <v>4973</v>
      </c>
      <c r="B4974" s="3" t="s">
        <v>25</v>
      </c>
      <c r="C4974" s="3" t="s">
        <v>54</v>
      </c>
      <c r="D4974" s="3" t="s">
        <v>54</v>
      </c>
      <c r="E4974" s="3" t="s">
        <v>47</v>
      </c>
      <c r="F4974" s="3" t="s">
        <v>18</v>
      </c>
      <c r="G4974" s="3" t="s">
        <v>187</v>
      </c>
      <c r="H4974" s="3" t="s">
        <v>9</v>
      </c>
      <c r="I4974" s="3" t="s">
        <v>43</v>
      </c>
      <c r="J4974" s="3">
        <v>191</v>
      </c>
      <c r="K4974" s="3">
        <v>44</v>
      </c>
      <c r="L4974" s="3">
        <v>0</v>
      </c>
      <c r="M4974" s="4">
        <f>PI()*(K4974/2)^2/1000+PI()*(L4974/2)^2/1000</f>
        <v>1.5205308443374599</v>
      </c>
      <c r="N4974" s="33">
        <v>0</v>
      </c>
      <c r="O4974" s="3">
        <v>6</v>
      </c>
      <c r="P4974" s="3">
        <v>7.968</v>
      </c>
      <c r="Q4974" s="3">
        <v>15.457000000000001</v>
      </c>
      <c r="R4974" s="3">
        <v>15.093</v>
      </c>
      <c r="S4974" s="6">
        <v>0</v>
      </c>
      <c r="T4974" s="6">
        <f>R4974-S4974</f>
        <v>15.093</v>
      </c>
      <c r="U4974" s="6">
        <v>15.093</v>
      </c>
      <c r="V4974" s="6">
        <f>U4974-S4974</f>
        <v>15.093</v>
      </c>
      <c r="W4974" s="6">
        <f>100 - (1 - (((U4974-T4974)/U4974)+(S4974/T4974)))*100</f>
        <v>0</v>
      </c>
      <c r="X4974" s="3">
        <v>15.333</v>
      </c>
      <c r="Y4974" s="13">
        <f>(X4974-U4974)/U4974*100</f>
        <v>1.5901411250248476</v>
      </c>
      <c r="Z4974" s="14">
        <f>IF(W4974&gt;10,"NA",Y4974)</f>
        <v>1.5901411250248476</v>
      </c>
    </row>
    <row r="4975" spans="1:26" ht="19" x14ac:dyDescent="0.25">
      <c r="A4975" s="23">
        <v>4974</v>
      </c>
      <c r="B4975" s="3" t="s">
        <v>25</v>
      </c>
      <c r="C4975" s="3" t="s">
        <v>54</v>
      </c>
      <c r="D4975" s="3" t="s">
        <v>54</v>
      </c>
      <c r="E4975" s="3" t="s">
        <v>47</v>
      </c>
      <c r="F4975" s="3" t="s">
        <v>18</v>
      </c>
      <c r="G4975" s="3" t="s">
        <v>187</v>
      </c>
      <c r="H4975" s="3" t="s">
        <v>9</v>
      </c>
      <c r="I4975" s="3" t="s">
        <v>43</v>
      </c>
      <c r="J4975" s="3">
        <v>191</v>
      </c>
      <c r="K4975" s="3">
        <v>44</v>
      </c>
      <c r="L4975" s="3">
        <v>0</v>
      </c>
      <c r="M4975" s="4">
        <f>PI()*(K4975/2)^2/1000+PI()*(L4975/2)^2/1000</f>
        <v>1.5205308443374599</v>
      </c>
      <c r="N4975" s="33">
        <v>0</v>
      </c>
      <c r="O4975" s="3">
        <v>7</v>
      </c>
      <c r="P4975" s="3">
        <v>7.5229999999999997</v>
      </c>
      <c r="Q4975" s="3">
        <v>14.89</v>
      </c>
      <c r="R4975" s="3">
        <v>14.438000000000001</v>
      </c>
      <c r="S4975" s="6">
        <v>0</v>
      </c>
      <c r="T4975" s="6">
        <f>R4975-S4975</f>
        <v>14.438000000000001</v>
      </c>
      <c r="U4975" s="6">
        <v>14.438000000000001</v>
      </c>
      <c r="V4975" s="6">
        <f>U4975-S4975</f>
        <v>14.438000000000001</v>
      </c>
      <c r="W4975" s="6">
        <f>100 - (1 - (((U4975-T4975)/U4975)+(S4975/T4975)))*100</f>
        <v>0</v>
      </c>
      <c r="X4975" s="3">
        <v>14.678000000000001</v>
      </c>
      <c r="Y4975" s="13">
        <f>(X4975-U4975)/U4975*100</f>
        <v>1.6622800941958733</v>
      </c>
      <c r="Z4975" s="14">
        <f>IF(W4975&gt;10,"NA",Y4975)</f>
        <v>1.6622800941958733</v>
      </c>
    </row>
    <row r="4976" spans="1:26" ht="19" x14ac:dyDescent="0.25">
      <c r="A4976" s="23">
        <v>4975</v>
      </c>
      <c r="B4976" s="3" t="s">
        <v>25</v>
      </c>
      <c r="C4976" s="3" t="s">
        <v>54</v>
      </c>
      <c r="D4976" s="3" t="s">
        <v>54</v>
      </c>
      <c r="E4976" s="3" t="s">
        <v>47</v>
      </c>
      <c r="F4976" s="3" t="s">
        <v>18</v>
      </c>
      <c r="G4976" s="3" t="s">
        <v>187</v>
      </c>
      <c r="H4976" s="3" t="s">
        <v>9</v>
      </c>
      <c r="I4976" s="3" t="s">
        <v>43</v>
      </c>
      <c r="J4976" s="3">
        <v>191</v>
      </c>
      <c r="K4976" s="3">
        <v>44</v>
      </c>
      <c r="L4976" s="3">
        <v>0</v>
      </c>
      <c r="M4976" s="4">
        <f>PI()*(K4976/2)^2/1000+PI()*(L4976/2)^2/1000</f>
        <v>1.5205308443374599</v>
      </c>
      <c r="N4976" s="33">
        <v>0</v>
      </c>
      <c r="O4976" s="3">
        <v>8</v>
      </c>
      <c r="P4976" s="3">
        <v>7.6349999999999998</v>
      </c>
      <c r="Q4976" s="3">
        <v>14.282</v>
      </c>
      <c r="R4976" s="3">
        <v>13.922000000000001</v>
      </c>
      <c r="S4976" s="6">
        <v>0</v>
      </c>
      <c r="T4976" s="6">
        <f>R4976-S4976</f>
        <v>13.922000000000001</v>
      </c>
      <c r="U4976" s="6">
        <v>13.922000000000001</v>
      </c>
      <c r="V4976" s="6">
        <f>U4976-S4976</f>
        <v>13.922000000000001</v>
      </c>
      <c r="W4976" s="6">
        <f>100 - (1 - (((U4976-T4976)/U4976)+(S4976/T4976)))*100</f>
        <v>0</v>
      </c>
      <c r="X4976" s="3">
        <v>14.28</v>
      </c>
      <c r="Y4976" s="13">
        <f>(X4976-U4976)/U4976*100</f>
        <v>2.5714696164344115</v>
      </c>
      <c r="Z4976" s="14">
        <f>IF(W4976&gt;10,"NA",Y4976)</f>
        <v>2.5714696164344115</v>
      </c>
    </row>
    <row r="4977" spans="1:26" ht="19" x14ac:dyDescent="0.25">
      <c r="A4977" s="23">
        <v>4976</v>
      </c>
      <c r="B4977" s="3" t="s">
        <v>25</v>
      </c>
      <c r="C4977" s="3" t="s">
        <v>54</v>
      </c>
      <c r="D4977" s="3" t="s">
        <v>54</v>
      </c>
      <c r="E4977" s="3" t="s">
        <v>47</v>
      </c>
      <c r="F4977" s="3" t="s">
        <v>18</v>
      </c>
      <c r="G4977" s="3" t="s">
        <v>187</v>
      </c>
      <c r="H4977" s="3" t="s">
        <v>17</v>
      </c>
      <c r="I4977" s="3" t="s">
        <v>43</v>
      </c>
      <c r="J4977" s="3">
        <v>191</v>
      </c>
      <c r="K4977" s="3">
        <v>44</v>
      </c>
      <c r="L4977" s="3">
        <v>0</v>
      </c>
      <c r="M4977" s="4">
        <f>PI()*(K4977/2)^2/1000+PI()*(L4977/2)^2/1000</f>
        <v>1.5205308443374599</v>
      </c>
      <c r="N4977" s="33">
        <v>0</v>
      </c>
      <c r="O4977" s="3">
        <v>1</v>
      </c>
      <c r="P4977" s="3">
        <v>6.984</v>
      </c>
      <c r="Q4977" s="3">
        <v>9.7609999999999992</v>
      </c>
      <c r="R4977" s="3">
        <v>9.6349999999999998</v>
      </c>
      <c r="S4977" s="6">
        <v>0</v>
      </c>
      <c r="T4977" s="6">
        <f>R4977-S4977</f>
        <v>9.6349999999999998</v>
      </c>
      <c r="U4977" s="11">
        <v>9.6349999999999998</v>
      </c>
      <c r="V4977" s="6">
        <f>U4977-S4977</f>
        <v>9.6349999999999998</v>
      </c>
      <c r="W4977" s="6">
        <f>100 - (1 - (((U4977-T4977)/U4977)+(S4977/T4977)))*100</f>
        <v>0</v>
      </c>
      <c r="X4977" s="3">
        <v>9.7889999999999997</v>
      </c>
      <c r="Y4977" s="13">
        <f>(X4977-U4977)/U4977*100</f>
        <v>1.5983393876491947</v>
      </c>
      <c r="Z4977" s="14">
        <f>IF(W4977&gt;10,"NA",Y4977)</f>
        <v>1.5983393876491947</v>
      </c>
    </row>
    <row r="4978" spans="1:26" ht="19" x14ac:dyDescent="0.25">
      <c r="A4978" s="23">
        <v>4977</v>
      </c>
      <c r="B4978" s="3" t="s">
        <v>25</v>
      </c>
      <c r="C4978" s="3" t="s">
        <v>54</v>
      </c>
      <c r="D4978" s="3" t="s">
        <v>54</v>
      </c>
      <c r="E4978" s="3" t="s">
        <v>47</v>
      </c>
      <c r="F4978" s="3" t="s">
        <v>18</v>
      </c>
      <c r="G4978" s="3" t="s">
        <v>187</v>
      </c>
      <c r="H4978" s="3" t="s">
        <v>17</v>
      </c>
      <c r="I4978" s="3" t="s">
        <v>43</v>
      </c>
      <c r="J4978" s="3">
        <v>191</v>
      </c>
      <c r="K4978" s="3">
        <v>44</v>
      </c>
      <c r="L4978" s="3">
        <v>0</v>
      </c>
      <c r="M4978" s="4">
        <f>PI()*(K4978/2)^2/1000+PI()*(L4978/2)^2/1000</f>
        <v>1.5205308443374599</v>
      </c>
      <c r="N4978" s="33">
        <v>0</v>
      </c>
      <c r="O4978" s="3">
        <v>2</v>
      </c>
      <c r="P4978" s="3">
        <v>9.66</v>
      </c>
      <c r="Q4978" s="3">
        <v>19.835999999999999</v>
      </c>
      <c r="R4978" s="3">
        <v>19.385999999999999</v>
      </c>
      <c r="S4978" s="6">
        <v>0</v>
      </c>
      <c r="T4978" s="6">
        <f>R4978-S4978</f>
        <v>19.385999999999999</v>
      </c>
      <c r="U4978" s="11">
        <v>19.385999999999999</v>
      </c>
      <c r="V4978" s="6">
        <f>U4978-S4978</f>
        <v>19.385999999999999</v>
      </c>
      <c r="W4978" s="6">
        <f>100 - (1 - (((U4978-T4978)/U4978)+(S4978/T4978)))*100</f>
        <v>0</v>
      </c>
      <c r="X4978" s="3">
        <v>19.738</v>
      </c>
      <c r="Y4978" s="13">
        <f>(X4978-U4978)/U4978*100</f>
        <v>1.8157433199215947</v>
      </c>
      <c r="Z4978" s="14">
        <f>IF(W4978&gt;10,"NA",Y4978)</f>
        <v>1.8157433199215947</v>
      </c>
    </row>
    <row r="4979" spans="1:26" ht="19" x14ac:dyDescent="0.25">
      <c r="A4979" s="23">
        <v>4978</v>
      </c>
      <c r="B4979" s="3" t="s">
        <v>25</v>
      </c>
      <c r="C4979" s="3" t="s">
        <v>54</v>
      </c>
      <c r="D4979" s="3" t="s">
        <v>54</v>
      </c>
      <c r="E4979" s="3" t="s">
        <v>47</v>
      </c>
      <c r="F4979" s="3" t="s">
        <v>18</v>
      </c>
      <c r="G4979" s="3" t="s">
        <v>187</v>
      </c>
      <c r="H4979" s="3" t="s">
        <v>17</v>
      </c>
      <c r="I4979" s="3" t="s">
        <v>43</v>
      </c>
      <c r="J4979" s="3">
        <v>191</v>
      </c>
      <c r="K4979" s="3">
        <v>44</v>
      </c>
      <c r="L4979" s="3">
        <v>0</v>
      </c>
      <c r="M4979" s="4">
        <f>PI()*(K4979/2)^2/1000+PI()*(L4979/2)^2/1000</f>
        <v>1.5205308443374599</v>
      </c>
      <c r="N4979" s="33">
        <v>0</v>
      </c>
      <c r="O4979" s="3">
        <v>3</v>
      </c>
      <c r="P4979" s="3">
        <v>8.6210000000000004</v>
      </c>
      <c r="Q4979" s="3">
        <v>15.635999999999999</v>
      </c>
      <c r="R4979" s="3">
        <v>15.26</v>
      </c>
      <c r="S4979" s="6">
        <v>0</v>
      </c>
      <c r="T4979" s="6">
        <f>R4979-S4979</f>
        <v>15.26</v>
      </c>
      <c r="U4979" s="11">
        <v>15.26</v>
      </c>
      <c r="V4979" s="6">
        <f>U4979-S4979</f>
        <v>15.26</v>
      </c>
      <c r="W4979" s="6">
        <f>100 - (1 - (((U4979-T4979)/U4979)+(S4979/T4979)))*100</f>
        <v>0</v>
      </c>
      <c r="X4979" s="3">
        <v>15.439</v>
      </c>
      <c r="Y4979" s="13">
        <f>(X4979-U4979)/U4979*100</f>
        <v>1.1730013106159913</v>
      </c>
      <c r="Z4979" s="14">
        <f>IF(W4979&gt;10,"NA",Y4979)</f>
        <v>1.1730013106159913</v>
      </c>
    </row>
    <row r="4980" spans="1:26" ht="19" x14ac:dyDescent="0.25">
      <c r="A4980" s="23">
        <v>4979</v>
      </c>
      <c r="B4980" s="3" t="s">
        <v>25</v>
      </c>
      <c r="C4980" s="3" t="s">
        <v>54</v>
      </c>
      <c r="D4980" s="3" t="s">
        <v>54</v>
      </c>
      <c r="E4980" s="3" t="s">
        <v>47</v>
      </c>
      <c r="F4980" s="3" t="s">
        <v>18</v>
      </c>
      <c r="G4980" s="3" t="s">
        <v>187</v>
      </c>
      <c r="H4980" s="3" t="s">
        <v>17</v>
      </c>
      <c r="I4980" s="3" t="s">
        <v>43</v>
      </c>
      <c r="J4980" s="3">
        <v>191</v>
      </c>
      <c r="K4980" s="3">
        <v>44</v>
      </c>
      <c r="L4980" s="3">
        <v>0</v>
      </c>
      <c r="M4980" s="4">
        <f>PI()*(K4980/2)^2/1000+PI()*(L4980/2)^2/1000</f>
        <v>1.5205308443374599</v>
      </c>
      <c r="N4980" s="33">
        <v>0</v>
      </c>
      <c r="O4980" s="3">
        <v>4</v>
      </c>
      <c r="P4980" s="3">
        <v>4.4729999999999999</v>
      </c>
      <c r="Q4980" s="3">
        <v>5.1429999999999998</v>
      </c>
      <c r="R4980" s="3">
        <v>4.9930000000000003</v>
      </c>
      <c r="S4980" s="6">
        <v>0</v>
      </c>
      <c r="T4980" s="6">
        <f>R4980-S4980</f>
        <v>4.9930000000000003</v>
      </c>
      <c r="U4980" s="11">
        <v>4.9930000000000003</v>
      </c>
      <c r="V4980" s="6">
        <f>U4980-S4980</f>
        <v>4.9930000000000003</v>
      </c>
      <c r="W4980" s="6">
        <f>100 - (1 - (((U4980-T4980)/U4980)+(S4980/T4980)))*100</f>
        <v>0</v>
      </c>
      <c r="X4980" s="3">
        <v>4.9930000000000003</v>
      </c>
      <c r="Y4980" s="13">
        <f>(X4980-U4980)/U4980*100</f>
        <v>0</v>
      </c>
      <c r="Z4980" s="14">
        <f>IF(W4980&gt;10,"NA",Y4980)</f>
        <v>0</v>
      </c>
    </row>
    <row r="4981" spans="1:26" ht="19" x14ac:dyDescent="0.25">
      <c r="A4981" s="23">
        <v>4980</v>
      </c>
      <c r="B4981" s="3" t="s">
        <v>25</v>
      </c>
      <c r="C4981" s="3" t="s">
        <v>54</v>
      </c>
      <c r="D4981" s="3" t="s">
        <v>54</v>
      </c>
      <c r="E4981" s="3" t="s">
        <v>47</v>
      </c>
      <c r="F4981" s="3" t="s">
        <v>8</v>
      </c>
      <c r="G4981" s="3" t="s">
        <v>186</v>
      </c>
      <c r="H4981" s="3" t="s">
        <v>17</v>
      </c>
      <c r="I4981" s="3" t="s">
        <v>13</v>
      </c>
      <c r="J4981" s="3">
        <v>233</v>
      </c>
      <c r="K4981" s="3">
        <v>51</v>
      </c>
      <c r="L4981" s="3">
        <v>47</v>
      </c>
      <c r="M4981" s="4">
        <f>PI()*(K4981/2)^2/1000+PI()*(L4981/2)^2/1000</f>
        <v>3.7777651659417262</v>
      </c>
      <c r="N4981" s="33">
        <v>0</v>
      </c>
      <c r="O4981" s="3">
        <v>1</v>
      </c>
      <c r="P4981" s="3">
        <v>0.96899999999999997</v>
      </c>
      <c r="Q4981" s="3">
        <v>0.38900000000000001</v>
      </c>
      <c r="R4981" s="3">
        <v>0.36899999999999999</v>
      </c>
      <c r="S4981" s="6">
        <v>0</v>
      </c>
      <c r="T4981" s="6">
        <f>R4981-S4981</f>
        <v>0.36899999999999999</v>
      </c>
      <c r="U4981" s="13">
        <v>0.61899999999999999</v>
      </c>
      <c r="V4981" s="6">
        <f>U4981-S4981</f>
        <v>0.61899999999999999</v>
      </c>
      <c r="W4981" s="6">
        <f>100 - (1 - (((U4981-T4981)/U4981)+(S4981/T4981)))*100</f>
        <v>40.387722132471723</v>
      </c>
      <c r="X4981" s="7">
        <v>0.61899999999999999</v>
      </c>
      <c r="Y4981" s="13">
        <f>(X4981-U4981)/U4981*100</f>
        <v>0</v>
      </c>
      <c r="Z4981" s="14" t="str">
        <f>IF(W4981&gt;10,"NA",Y4981)</f>
        <v>NA</v>
      </c>
    </row>
    <row r="4982" spans="1:26" ht="19" x14ac:dyDescent="0.25">
      <c r="A4982" s="23">
        <v>4981</v>
      </c>
      <c r="B4982" s="3" t="s">
        <v>25</v>
      </c>
      <c r="C4982" s="3" t="s">
        <v>54</v>
      </c>
      <c r="D4982" s="3" t="s">
        <v>54</v>
      </c>
      <c r="E4982" s="3" t="s">
        <v>47</v>
      </c>
      <c r="F4982" s="3" t="s">
        <v>8</v>
      </c>
      <c r="G4982" s="3" t="s">
        <v>186</v>
      </c>
      <c r="H4982" s="3" t="s">
        <v>17</v>
      </c>
      <c r="I4982" s="3" t="s">
        <v>13</v>
      </c>
      <c r="J4982" s="3">
        <v>233</v>
      </c>
      <c r="K4982" s="3">
        <v>51</v>
      </c>
      <c r="L4982" s="3">
        <v>47</v>
      </c>
      <c r="M4982" s="4">
        <f>PI()*(K4982/2)^2/1000+PI()*(L4982/2)^2/1000</f>
        <v>3.7777651659417262</v>
      </c>
      <c r="N4982" s="33">
        <v>0</v>
      </c>
      <c r="O4982" s="3">
        <v>2</v>
      </c>
      <c r="P4982" s="3">
        <v>1.494</v>
      </c>
      <c r="Q4982" s="3">
        <v>0.60199999999999998</v>
      </c>
      <c r="R4982" s="3">
        <v>0.60199999999999998</v>
      </c>
      <c r="S4982" s="6">
        <v>0</v>
      </c>
      <c r="T4982" s="6">
        <f>R4982-S4982</f>
        <v>0.60199999999999998</v>
      </c>
      <c r="U4982" s="13">
        <v>0.999</v>
      </c>
      <c r="V4982" s="6">
        <f>U4982-S4982</f>
        <v>0.999</v>
      </c>
      <c r="W4982" s="6">
        <f>100 - (1 - (((U4982-T4982)/U4982)+(S4982/T4982)))*100</f>
        <v>39.739739739739747</v>
      </c>
      <c r="X4982" s="7">
        <v>0.999</v>
      </c>
      <c r="Y4982" s="13">
        <f>(X4982-U4982)/U4982*100</f>
        <v>0</v>
      </c>
      <c r="Z4982" s="14" t="str">
        <f>IF(W4982&gt;10,"NA",Y4982)</f>
        <v>NA</v>
      </c>
    </row>
    <row r="4983" spans="1:26" ht="19" x14ac:dyDescent="0.25">
      <c r="A4983" s="23">
        <v>4982</v>
      </c>
      <c r="B4983" s="3" t="s">
        <v>25</v>
      </c>
      <c r="C4983" s="3" t="s">
        <v>54</v>
      </c>
      <c r="D4983" s="3" t="s">
        <v>54</v>
      </c>
      <c r="E4983" s="3" t="s">
        <v>47</v>
      </c>
      <c r="F4983" s="3" t="s">
        <v>8</v>
      </c>
      <c r="G4983" s="3" t="s">
        <v>186</v>
      </c>
      <c r="H4983" s="3" t="s">
        <v>17</v>
      </c>
      <c r="I4983" s="3" t="s">
        <v>13</v>
      </c>
      <c r="J4983" s="3">
        <v>233</v>
      </c>
      <c r="K4983" s="3">
        <v>51</v>
      </c>
      <c r="L4983" s="3">
        <v>47</v>
      </c>
      <c r="M4983" s="4">
        <f>PI()*(K4983/2)^2/1000+PI()*(L4983/2)^2/1000</f>
        <v>3.7777651659417262</v>
      </c>
      <c r="N4983" s="33">
        <v>0</v>
      </c>
      <c r="O4983" s="3">
        <v>3</v>
      </c>
      <c r="P4983" s="3">
        <v>1.0369999999999999</v>
      </c>
      <c r="Q4983" s="3">
        <v>0.6</v>
      </c>
      <c r="R4983" s="3">
        <v>0.55400000000000005</v>
      </c>
      <c r="S4983" s="6">
        <v>0</v>
      </c>
      <c r="T4983" s="6">
        <f>R4983-S4983</f>
        <v>0.55400000000000005</v>
      </c>
      <c r="U4983" s="13">
        <v>0.55400000000000005</v>
      </c>
      <c r="V4983" s="6">
        <f>U4983-S4983</f>
        <v>0.55400000000000005</v>
      </c>
      <c r="W4983" s="6">
        <f>100 - (1 - (((U4983-T4983)/U4983)+(S4983/T4983)))*100</f>
        <v>0</v>
      </c>
      <c r="X4983" s="7">
        <v>0.55400000000000005</v>
      </c>
      <c r="Y4983" s="13">
        <f>(X4983-U4983)/U4983*100</f>
        <v>0</v>
      </c>
      <c r="Z4983" s="14">
        <f>IF(W4983&gt;10,"NA",Y4983)</f>
        <v>0</v>
      </c>
    </row>
    <row r="4984" spans="1:26" ht="19" x14ac:dyDescent="0.25">
      <c r="A4984" s="23">
        <v>4983</v>
      </c>
      <c r="B4984" s="3" t="s">
        <v>25</v>
      </c>
      <c r="C4984" s="3" t="s">
        <v>54</v>
      </c>
      <c r="D4984" s="3" t="s">
        <v>54</v>
      </c>
      <c r="E4984" s="3" t="s">
        <v>47</v>
      </c>
      <c r="F4984" s="3" t="s">
        <v>8</v>
      </c>
      <c r="G4984" s="3" t="s">
        <v>186</v>
      </c>
      <c r="H4984" s="3" t="s">
        <v>17</v>
      </c>
      <c r="I4984" s="3" t="s">
        <v>13</v>
      </c>
      <c r="J4984" s="3">
        <v>233</v>
      </c>
      <c r="K4984" s="3">
        <v>51</v>
      </c>
      <c r="L4984" s="3">
        <v>47</v>
      </c>
      <c r="M4984" s="4">
        <f>PI()*(K4984/2)^2/1000+PI()*(L4984/2)^2/1000</f>
        <v>3.7777651659417262</v>
      </c>
      <c r="N4984" s="33">
        <v>0</v>
      </c>
      <c r="O4984" s="3">
        <v>4</v>
      </c>
      <c r="P4984" s="3">
        <v>1.1220000000000001</v>
      </c>
      <c r="Q4984" s="3">
        <v>0.44600000000000001</v>
      </c>
      <c r="R4984" s="3">
        <v>0.437</v>
      </c>
      <c r="S4984" s="6">
        <v>0</v>
      </c>
      <c r="T4984" s="6">
        <f>R4984-S4984</f>
        <v>0.437</v>
      </c>
      <c r="U4984" s="13">
        <v>0.54300000000000004</v>
      </c>
      <c r="V4984" s="6">
        <f>U4984-S4984</f>
        <v>0.54300000000000004</v>
      </c>
      <c r="W4984" s="6">
        <f>100 - (1 - (((U4984-T4984)/U4984)+(S4984/T4984)))*100</f>
        <v>19.521178637200748</v>
      </c>
      <c r="X4984" s="7">
        <v>0.54300000000000004</v>
      </c>
      <c r="Y4984" s="13">
        <f>(X4984-U4984)/U4984*100</f>
        <v>0</v>
      </c>
      <c r="Z4984" s="14" t="str">
        <f>IF(W4984&gt;10,"NA",Y4984)</f>
        <v>NA</v>
      </c>
    </row>
    <row r="4985" spans="1:26" ht="19" x14ac:dyDescent="0.25">
      <c r="A4985" s="23">
        <v>4984</v>
      </c>
      <c r="B4985" s="3" t="s">
        <v>25</v>
      </c>
      <c r="C4985" s="3" t="s">
        <v>54</v>
      </c>
      <c r="D4985" s="3" t="s">
        <v>54</v>
      </c>
      <c r="E4985" s="3" t="s">
        <v>47</v>
      </c>
      <c r="F4985" s="3" t="s">
        <v>8</v>
      </c>
      <c r="G4985" s="3" t="s">
        <v>186</v>
      </c>
      <c r="H4985" s="3" t="s">
        <v>17</v>
      </c>
      <c r="I4985" s="3" t="s">
        <v>13</v>
      </c>
      <c r="J4985" s="3">
        <v>233</v>
      </c>
      <c r="K4985" s="3">
        <v>51</v>
      </c>
      <c r="L4985" s="3">
        <v>47</v>
      </c>
      <c r="M4985" s="4">
        <f>PI()*(K4985/2)^2/1000+PI()*(L4985/2)^2/1000</f>
        <v>3.7777651659417262</v>
      </c>
      <c r="N4985" s="33">
        <v>0</v>
      </c>
      <c r="O4985" s="3">
        <v>5</v>
      </c>
      <c r="P4985" s="3">
        <v>2.02</v>
      </c>
      <c r="Q4985" s="3">
        <v>1.601</v>
      </c>
      <c r="R4985" s="3">
        <v>1.569</v>
      </c>
      <c r="S4985" s="6">
        <v>0</v>
      </c>
      <c r="T4985" s="6">
        <f>R4985-S4985</f>
        <v>1.569</v>
      </c>
      <c r="U4985" s="13">
        <v>1.651</v>
      </c>
      <c r="V4985" s="6">
        <f>U4985-S4985</f>
        <v>1.651</v>
      </c>
      <c r="W4985" s="6">
        <f>100 - (1 - (((U4985-T4985)/U4985)+(S4985/T4985)))*100</f>
        <v>4.9666868564506359</v>
      </c>
      <c r="X4985" s="7">
        <v>1.651</v>
      </c>
      <c r="Y4985" s="13">
        <f>(X4985-U4985)/U4985*100</f>
        <v>0</v>
      </c>
      <c r="Z4985" s="14">
        <f>IF(W4985&gt;10,"NA",Y4985)</f>
        <v>0</v>
      </c>
    </row>
    <row r="4986" spans="1:26" ht="19" x14ac:dyDescent="0.25">
      <c r="A4986" s="23">
        <v>4985</v>
      </c>
      <c r="B4986" s="3" t="s">
        <v>25</v>
      </c>
      <c r="C4986" s="3" t="s">
        <v>54</v>
      </c>
      <c r="D4986" s="3" t="s">
        <v>54</v>
      </c>
      <c r="E4986" s="3" t="s">
        <v>47</v>
      </c>
      <c r="F4986" s="3" t="s">
        <v>8</v>
      </c>
      <c r="G4986" s="3" t="s">
        <v>186</v>
      </c>
      <c r="H4986" s="3" t="s">
        <v>17</v>
      </c>
      <c r="I4986" s="3" t="s">
        <v>13</v>
      </c>
      <c r="J4986" s="3">
        <v>233</v>
      </c>
      <c r="K4986" s="3">
        <v>51</v>
      </c>
      <c r="L4986" s="3">
        <v>47</v>
      </c>
      <c r="M4986" s="4">
        <f>PI()*(K4986/2)^2/1000+PI()*(L4986/2)^2/1000</f>
        <v>3.7777651659417262</v>
      </c>
      <c r="N4986" s="33">
        <v>0</v>
      </c>
      <c r="O4986" s="3">
        <v>6</v>
      </c>
      <c r="P4986" s="3">
        <v>1.393</v>
      </c>
      <c r="Q4986" s="3">
        <v>1.1000000000000001</v>
      </c>
      <c r="R4986" s="3">
        <v>1.083</v>
      </c>
      <c r="S4986" s="6">
        <v>0</v>
      </c>
      <c r="T4986" s="6">
        <f>R4986-S4986</f>
        <v>1.083</v>
      </c>
      <c r="U4986" s="13">
        <v>1.083</v>
      </c>
      <c r="V4986" s="6">
        <f>U4986-S4986</f>
        <v>1.083</v>
      </c>
      <c r="W4986" s="6">
        <f>100 - (1 - (((U4986-T4986)/U4986)+(S4986/T4986)))*100</f>
        <v>0</v>
      </c>
      <c r="X4986" s="7">
        <v>1.083</v>
      </c>
      <c r="Y4986" s="13">
        <f>(X4986-U4986)/U4986*100</f>
        <v>0</v>
      </c>
      <c r="Z4986" s="14">
        <f>IF(W4986&gt;10,"NA",Y4986)</f>
        <v>0</v>
      </c>
    </row>
    <row r="4987" spans="1:26" ht="19" x14ac:dyDescent="0.25">
      <c r="A4987" s="23">
        <v>4986</v>
      </c>
      <c r="B4987" s="3" t="s">
        <v>25</v>
      </c>
      <c r="C4987" s="3" t="s">
        <v>54</v>
      </c>
      <c r="D4987" s="3" t="s">
        <v>54</v>
      </c>
      <c r="E4987" s="3" t="s">
        <v>47</v>
      </c>
      <c r="F4987" s="3" t="s">
        <v>8</v>
      </c>
      <c r="G4987" s="3" t="s">
        <v>186</v>
      </c>
      <c r="H4987" s="3" t="s">
        <v>17</v>
      </c>
      <c r="I4987" s="3" t="s">
        <v>13</v>
      </c>
      <c r="J4987" s="3">
        <v>233</v>
      </c>
      <c r="K4987" s="3">
        <v>51</v>
      </c>
      <c r="L4987" s="3">
        <v>47</v>
      </c>
      <c r="M4987" s="4">
        <f>PI()*(K4987/2)^2/1000+PI()*(L4987/2)^2/1000</f>
        <v>3.7777651659417262</v>
      </c>
      <c r="N4987" s="33">
        <v>0</v>
      </c>
      <c r="O4987" s="3">
        <v>7</v>
      </c>
      <c r="P4987" s="3">
        <v>1.85</v>
      </c>
      <c r="Q4987" s="3">
        <v>1.7330000000000001</v>
      </c>
      <c r="R4987" s="3">
        <v>1.7110000000000001</v>
      </c>
      <c r="S4987" s="6">
        <v>0</v>
      </c>
      <c r="T4987" s="6">
        <f>R4987-S4987</f>
        <v>1.7110000000000001</v>
      </c>
      <c r="U4987" s="13">
        <v>1.7110000000000001</v>
      </c>
      <c r="V4987" s="6">
        <f>U4987-S4987</f>
        <v>1.7110000000000001</v>
      </c>
      <c r="W4987" s="6">
        <f>100 - (1 - (((U4987-T4987)/U4987)+(S4987/T4987)))*100</f>
        <v>0</v>
      </c>
      <c r="X4987" s="7">
        <v>1.7110000000000001</v>
      </c>
      <c r="Y4987" s="13">
        <f>(X4987-U4987)/U4987*100</f>
        <v>0</v>
      </c>
      <c r="Z4987" s="14">
        <f>IF(W4987&gt;10,"NA",Y4987)</f>
        <v>0</v>
      </c>
    </row>
    <row r="4988" spans="1:26" ht="19" x14ac:dyDescent="0.25">
      <c r="A4988" s="23">
        <v>4987</v>
      </c>
      <c r="B4988" s="3" t="s">
        <v>25</v>
      </c>
      <c r="C4988" s="3" t="s">
        <v>54</v>
      </c>
      <c r="D4988" s="3" t="s">
        <v>54</v>
      </c>
      <c r="E4988" s="3" t="s">
        <v>47</v>
      </c>
      <c r="F4988" s="3" t="s">
        <v>8</v>
      </c>
      <c r="G4988" s="3" t="s">
        <v>186</v>
      </c>
      <c r="H4988" s="3" t="s">
        <v>17</v>
      </c>
      <c r="I4988" s="3" t="s">
        <v>13</v>
      </c>
      <c r="J4988" s="3">
        <v>233</v>
      </c>
      <c r="K4988" s="3">
        <v>51</v>
      </c>
      <c r="L4988" s="3">
        <v>47</v>
      </c>
      <c r="M4988" s="4">
        <f>PI()*(K4988/2)^2/1000+PI()*(L4988/2)^2/1000</f>
        <v>3.7777651659417262</v>
      </c>
      <c r="N4988" s="33">
        <v>0</v>
      </c>
      <c r="O4988" s="3">
        <v>8</v>
      </c>
      <c r="P4988" s="3">
        <v>1.1359999999999999</v>
      </c>
      <c r="Q4988" s="3">
        <v>0.75800000000000001</v>
      </c>
      <c r="R4988" s="3">
        <v>0.71499999999999997</v>
      </c>
      <c r="S4988" s="6">
        <v>0</v>
      </c>
      <c r="T4988" s="6">
        <f>R4988-S4988</f>
        <v>0.71499999999999997</v>
      </c>
      <c r="U4988" s="13">
        <v>0.71499999999999997</v>
      </c>
      <c r="V4988" s="6">
        <f>U4988-S4988</f>
        <v>0.71499999999999997</v>
      </c>
      <c r="W4988" s="6">
        <f>100 - (1 - (((U4988-T4988)/U4988)+(S4988/T4988)))*100</f>
        <v>0</v>
      </c>
      <c r="X4988" s="7">
        <v>0.71499999999999997</v>
      </c>
      <c r="Y4988" s="13">
        <f>(X4988-U4988)/U4988*100</f>
        <v>0</v>
      </c>
      <c r="Z4988" s="14">
        <f>IF(W4988&gt;10,"NA",Y4988)</f>
        <v>0</v>
      </c>
    </row>
    <row r="4989" spans="1:26" ht="19" x14ac:dyDescent="0.25">
      <c r="A4989" s="23">
        <v>4988</v>
      </c>
      <c r="B4989" s="3" t="s">
        <v>25</v>
      </c>
      <c r="C4989" s="3" t="s">
        <v>54</v>
      </c>
      <c r="D4989" s="3" t="s">
        <v>54</v>
      </c>
      <c r="E4989" s="3" t="s">
        <v>47</v>
      </c>
      <c r="F4989" s="3" t="s">
        <v>8</v>
      </c>
      <c r="G4989" s="3" t="s">
        <v>186</v>
      </c>
      <c r="H4989" s="3" t="s">
        <v>17</v>
      </c>
      <c r="I4989" s="3" t="s">
        <v>13</v>
      </c>
      <c r="J4989" s="3">
        <v>233</v>
      </c>
      <c r="K4989" s="3">
        <v>51</v>
      </c>
      <c r="L4989" s="3">
        <v>47</v>
      </c>
      <c r="M4989" s="4">
        <f>PI()*(K4989/2)^2/1000+PI()*(L4989/2)^2/1000</f>
        <v>3.7777651659417262</v>
      </c>
      <c r="N4989" s="33">
        <v>0</v>
      </c>
      <c r="O4989" s="3">
        <v>9</v>
      </c>
      <c r="P4989" s="3">
        <v>0.96299999999999997</v>
      </c>
      <c r="Q4989" s="3">
        <v>0.51900000000000002</v>
      </c>
      <c r="R4989" s="3">
        <v>0.49099999999999999</v>
      </c>
      <c r="S4989" s="6">
        <v>0</v>
      </c>
      <c r="T4989" s="6">
        <f>R4989-S4989</f>
        <v>0.49099999999999999</v>
      </c>
      <c r="U4989" s="13">
        <v>0.49099999999999999</v>
      </c>
      <c r="V4989" s="6">
        <f>U4989-S4989</f>
        <v>0.49099999999999999</v>
      </c>
      <c r="W4989" s="6">
        <f>100 - (1 - (((U4989-T4989)/U4989)+(S4989/T4989)))*100</f>
        <v>0</v>
      </c>
      <c r="X4989" s="7">
        <v>0.49099999999999999</v>
      </c>
      <c r="Y4989" s="13">
        <f>(X4989-U4989)/U4989*100</f>
        <v>0</v>
      </c>
      <c r="Z4989" s="14">
        <f>IF(W4989&gt;10,"NA",Y4989)</f>
        <v>0</v>
      </c>
    </row>
    <row r="4990" spans="1:26" ht="19" x14ac:dyDescent="0.25">
      <c r="A4990" s="23">
        <v>4989</v>
      </c>
      <c r="B4990" s="3" t="s">
        <v>25</v>
      </c>
      <c r="C4990" s="3" t="s">
        <v>54</v>
      </c>
      <c r="D4990" s="3" t="s">
        <v>54</v>
      </c>
      <c r="E4990" s="3" t="s">
        <v>47</v>
      </c>
      <c r="F4990" s="3" t="s">
        <v>8</v>
      </c>
      <c r="G4990" s="3" t="s">
        <v>186</v>
      </c>
      <c r="H4990" s="3" t="s">
        <v>17</v>
      </c>
      <c r="I4990" s="3" t="s">
        <v>13</v>
      </c>
      <c r="J4990" s="3">
        <v>233</v>
      </c>
      <c r="K4990" s="3">
        <v>51</v>
      </c>
      <c r="L4990" s="3">
        <v>47</v>
      </c>
      <c r="M4990" s="4">
        <f>PI()*(K4990/2)^2/1000+PI()*(L4990/2)^2/1000</f>
        <v>3.7777651659417262</v>
      </c>
      <c r="N4990" s="33">
        <v>0</v>
      </c>
      <c r="O4990" s="3">
        <v>10</v>
      </c>
      <c r="P4990" s="3">
        <v>2.1549999999999998</v>
      </c>
      <c r="Q4990" s="3">
        <v>2.012</v>
      </c>
      <c r="R4990" s="3">
        <v>1.9650000000000001</v>
      </c>
      <c r="S4990" s="6">
        <v>0</v>
      </c>
      <c r="T4990" s="6">
        <f>R4990-S4990</f>
        <v>1.9650000000000001</v>
      </c>
      <c r="U4990" s="13">
        <v>1.9650000000000001</v>
      </c>
      <c r="V4990" s="6">
        <f>U4990-S4990</f>
        <v>1.9650000000000001</v>
      </c>
      <c r="W4990" s="6">
        <f>100 - (1 - (((U4990-T4990)/U4990)+(S4990/T4990)))*100</f>
        <v>0</v>
      </c>
      <c r="X4990" s="7">
        <v>1.9650000000000001</v>
      </c>
      <c r="Y4990" s="13">
        <f>(X4990-U4990)/U4990*100</f>
        <v>0</v>
      </c>
      <c r="Z4990" s="14">
        <f>IF(W4990&gt;10,"NA",Y4990)</f>
        <v>0</v>
      </c>
    </row>
    <row r="4991" spans="1:26" ht="19" x14ac:dyDescent="0.25">
      <c r="A4991" s="23">
        <v>4990</v>
      </c>
      <c r="B4991" s="3" t="s">
        <v>25</v>
      </c>
      <c r="C4991" s="3" t="s">
        <v>54</v>
      </c>
      <c r="D4991" s="3" t="s">
        <v>54</v>
      </c>
      <c r="E4991" s="3" t="s">
        <v>47</v>
      </c>
      <c r="F4991" s="3" t="s">
        <v>8</v>
      </c>
      <c r="G4991" s="3" t="s">
        <v>186</v>
      </c>
      <c r="H4991" s="3" t="s">
        <v>17</v>
      </c>
      <c r="I4991" s="3" t="s">
        <v>13</v>
      </c>
      <c r="J4991" s="3">
        <v>233</v>
      </c>
      <c r="K4991" s="3">
        <v>51</v>
      </c>
      <c r="L4991" s="3">
        <v>47</v>
      </c>
      <c r="M4991" s="4">
        <f>PI()*(K4991/2)^2/1000+PI()*(L4991/2)^2/1000</f>
        <v>3.7777651659417262</v>
      </c>
      <c r="N4991" s="33">
        <v>0</v>
      </c>
      <c r="O4991" s="3">
        <v>11</v>
      </c>
      <c r="P4991" s="3">
        <v>1.4890000000000001</v>
      </c>
      <c r="Q4991" s="3">
        <v>1.0369999999999999</v>
      </c>
      <c r="R4991" s="3">
        <v>1.01</v>
      </c>
      <c r="S4991" s="6">
        <v>0</v>
      </c>
      <c r="T4991" s="6">
        <f>R4991-S4991</f>
        <v>1.01</v>
      </c>
      <c r="U4991" s="13">
        <v>1.01</v>
      </c>
      <c r="V4991" s="6">
        <f>U4991-S4991</f>
        <v>1.01</v>
      </c>
      <c r="W4991" s="6">
        <f>100 - (1 - (((U4991-T4991)/U4991)+(S4991/T4991)))*100</f>
        <v>0</v>
      </c>
      <c r="X4991" s="7">
        <v>1.01</v>
      </c>
      <c r="Y4991" s="13">
        <f>(X4991-U4991)/U4991*100</f>
        <v>0</v>
      </c>
      <c r="Z4991" s="14">
        <f>IF(W4991&gt;10,"NA",Y4991)</f>
        <v>0</v>
      </c>
    </row>
    <row r="4992" spans="1:26" ht="19" x14ac:dyDescent="0.25">
      <c r="A4992" s="23">
        <v>4991</v>
      </c>
      <c r="B4992" s="3" t="s">
        <v>25</v>
      </c>
      <c r="C4992" s="3" t="s">
        <v>54</v>
      </c>
      <c r="D4992" s="3" t="s">
        <v>54</v>
      </c>
      <c r="E4992" s="3" t="s">
        <v>47</v>
      </c>
      <c r="F4992" s="3" t="s">
        <v>8</v>
      </c>
      <c r="G4992" s="3" t="s">
        <v>186</v>
      </c>
      <c r="H4992" s="3" t="s">
        <v>17</v>
      </c>
      <c r="I4992" s="3" t="s">
        <v>13</v>
      </c>
      <c r="J4992" s="3">
        <v>233</v>
      </c>
      <c r="K4992" s="3">
        <v>51</v>
      </c>
      <c r="L4992" s="3">
        <v>47</v>
      </c>
      <c r="M4992" s="4">
        <f>PI()*(K4992/2)^2/1000+PI()*(L4992/2)^2/1000</f>
        <v>3.7777651659417262</v>
      </c>
      <c r="N4992" s="33">
        <v>0</v>
      </c>
      <c r="O4992" s="3">
        <v>12</v>
      </c>
      <c r="P4992" s="3">
        <v>1.65</v>
      </c>
      <c r="Q4992" s="3">
        <v>1.278</v>
      </c>
      <c r="R4992" s="3">
        <v>1.2130000000000001</v>
      </c>
      <c r="S4992" s="6">
        <v>0</v>
      </c>
      <c r="T4992" s="6">
        <f>R4992-S4992</f>
        <v>1.2130000000000001</v>
      </c>
      <c r="U4992" s="13">
        <v>1.2130000000000001</v>
      </c>
      <c r="V4992" s="6">
        <f>U4992-S4992</f>
        <v>1.2130000000000001</v>
      </c>
      <c r="W4992" s="6">
        <f>100 - (1 - (((U4992-T4992)/U4992)+(S4992/T4992)))*100</f>
        <v>0</v>
      </c>
      <c r="X4992" s="7">
        <v>1.2130000000000001</v>
      </c>
      <c r="Y4992" s="13">
        <f>(X4992-U4992)/U4992*100</f>
        <v>0</v>
      </c>
      <c r="Z4992" s="14">
        <f>IF(W4992&gt;10,"NA",Y4992)</f>
        <v>0</v>
      </c>
    </row>
    <row r="4993" spans="1:26" ht="19" x14ac:dyDescent="0.25">
      <c r="A4993" s="23">
        <v>4992</v>
      </c>
      <c r="B4993" s="3" t="s">
        <v>25</v>
      </c>
      <c r="C4993" s="3" t="s">
        <v>54</v>
      </c>
      <c r="D4993" s="3" t="s">
        <v>54</v>
      </c>
      <c r="E4993" s="3" t="s">
        <v>47</v>
      </c>
      <c r="F4993" s="3" t="s">
        <v>8</v>
      </c>
      <c r="G4993" s="3" t="s">
        <v>186</v>
      </c>
      <c r="H4993" s="3" t="s">
        <v>17</v>
      </c>
      <c r="I4993" s="3" t="s">
        <v>13</v>
      </c>
      <c r="J4993" s="3">
        <v>233</v>
      </c>
      <c r="K4993" s="3">
        <v>51</v>
      </c>
      <c r="L4993" s="3">
        <v>47</v>
      </c>
      <c r="M4993" s="4">
        <f>PI()*(K4993/2)^2/1000+PI()*(L4993/2)^2/1000</f>
        <v>3.7777651659417262</v>
      </c>
      <c r="N4993" s="33">
        <v>0</v>
      </c>
      <c r="O4993" s="3">
        <v>13</v>
      </c>
      <c r="P4993" s="3">
        <v>2.0219999999999998</v>
      </c>
      <c r="Q4993" s="3">
        <v>1.5660000000000001</v>
      </c>
      <c r="R4993" s="3">
        <v>1.512</v>
      </c>
      <c r="S4993" s="6">
        <v>0</v>
      </c>
      <c r="T4993" s="6">
        <f>R4993-S4993</f>
        <v>1.512</v>
      </c>
      <c r="U4993" s="13">
        <v>1.823</v>
      </c>
      <c r="V4993" s="6">
        <f>U4993-S4993</f>
        <v>1.823</v>
      </c>
      <c r="W4993" s="6">
        <f>100 - (1 - (((U4993-T4993)/U4993)+(S4993/T4993)))*100</f>
        <v>17.059791552386173</v>
      </c>
      <c r="X4993" s="7">
        <v>1.823</v>
      </c>
      <c r="Y4993" s="13">
        <f>(X4993-U4993)/U4993*100</f>
        <v>0</v>
      </c>
      <c r="Z4993" s="14" t="str">
        <f>IF(W4993&gt;10,"NA",Y4993)</f>
        <v>NA</v>
      </c>
    </row>
    <row r="4994" spans="1:26" ht="19" x14ac:dyDescent="0.25">
      <c r="A4994" s="23">
        <v>4993</v>
      </c>
      <c r="B4994" s="3" t="s">
        <v>25</v>
      </c>
      <c r="C4994" s="3" t="s">
        <v>54</v>
      </c>
      <c r="D4994" s="3" t="s">
        <v>54</v>
      </c>
      <c r="E4994" s="3" t="s">
        <v>47</v>
      </c>
      <c r="F4994" s="3" t="s">
        <v>8</v>
      </c>
      <c r="G4994" s="3" t="s">
        <v>186</v>
      </c>
      <c r="H4994" s="3" t="s">
        <v>17</v>
      </c>
      <c r="I4994" s="3" t="s">
        <v>13</v>
      </c>
      <c r="J4994" s="3">
        <v>233</v>
      </c>
      <c r="K4994" s="3">
        <v>51</v>
      </c>
      <c r="L4994" s="3">
        <v>47</v>
      </c>
      <c r="M4994" s="4">
        <f>PI()*(K4994/2)^2/1000+PI()*(L4994/2)^2/1000</f>
        <v>3.7777651659417262</v>
      </c>
      <c r="N4994" s="33">
        <v>0</v>
      </c>
      <c r="O4994" s="3">
        <v>14</v>
      </c>
      <c r="P4994" s="3">
        <v>1.5660000000000001</v>
      </c>
      <c r="Q4994" s="3">
        <v>1.2130000000000001</v>
      </c>
      <c r="R4994" s="3">
        <v>1.21</v>
      </c>
      <c r="S4994" s="6">
        <v>0</v>
      </c>
      <c r="T4994" s="6">
        <f>R4994-S4994</f>
        <v>1.21</v>
      </c>
      <c r="U4994" s="13">
        <v>1.21</v>
      </c>
      <c r="V4994" s="6">
        <f>U4994-S4994</f>
        <v>1.21</v>
      </c>
      <c r="W4994" s="6">
        <f>100 - (1 - (((U4994-T4994)/U4994)+(S4994/T4994)))*100</f>
        <v>0</v>
      </c>
      <c r="X4994" s="7">
        <v>1.21</v>
      </c>
      <c r="Y4994" s="13">
        <f>(X4994-U4994)/U4994*100</f>
        <v>0</v>
      </c>
      <c r="Z4994" s="14">
        <f>IF(W4994&gt;10,"NA",Y4994)</f>
        <v>0</v>
      </c>
    </row>
    <row r="4995" spans="1:26" ht="19" x14ac:dyDescent="0.25">
      <c r="A4995" s="23">
        <v>4994</v>
      </c>
      <c r="B4995" s="3" t="s">
        <v>25</v>
      </c>
      <c r="C4995" s="3" t="s">
        <v>54</v>
      </c>
      <c r="D4995" s="3" t="s">
        <v>54</v>
      </c>
      <c r="E4995" s="3" t="s">
        <v>47</v>
      </c>
      <c r="F4995" s="3" t="s">
        <v>8</v>
      </c>
      <c r="G4995" s="3" t="s">
        <v>186</v>
      </c>
      <c r="H4995" s="3" t="s">
        <v>9</v>
      </c>
      <c r="I4995" s="3" t="s">
        <v>13</v>
      </c>
      <c r="J4995" s="3">
        <v>233</v>
      </c>
      <c r="K4995" s="3">
        <v>51</v>
      </c>
      <c r="L4995" s="3">
        <v>47</v>
      </c>
      <c r="M4995" s="4">
        <f>PI()*(K4995/2)^2/1000+PI()*(L4995/2)^2/1000</f>
        <v>3.7777651659417262</v>
      </c>
      <c r="N4995" s="33">
        <v>0</v>
      </c>
      <c r="O4995" s="3">
        <v>1</v>
      </c>
      <c r="P4995" s="3">
        <v>1.63</v>
      </c>
      <c r="Q4995" s="3">
        <v>1.232</v>
      </c>
      <c r="R4995" s="3">
        <v>1.1919999999999999</v>
      </c>
      <c r="S4995" s="6">
        <v>0</v>
      </c>
      <c r="T4995" s="6">
        <f>R4995-S4995</f>
        <v>1.1919999999999999</v>
      </c>
      <c r="U4995" s="3">
        <v>1.1919999999999999</v>
      </c>
      <c r="V4995" s="6">
        <f>U4995-S4995</f>
        <v>1.1919999999999999</v>
      </c>
      <c r="W4995" s="6">
        <f>100 - (1 - (((U4995-T4995)/U4995)+(S4995/T4995)))*100</f>
        <v>0</v>
      </c>
      <c r="X4995" s="3">
        <v>1.1919999999999999</v>
      </c>
      <c r="Y4995" s="13">
        <f>(X4995-U4995)/U4995*100</f>
        <v>0</v>
      </c>
      <c r="Z4995" s="14">
        <f>IF(W4995&gt;10,"NA",Y4995)</f>
        <v>0</v>
      </c>
    </row>
    <row r="4996" spans="1:26" ht="19" x14ac:dyDescent="0.25">
      <c r="A4996" s="23">
        <v>4995</v>
      </c>
      <c r="B4996" s="3" t="s">
        <v>25</v>
      </c>
      <c r="C4996" s="3" t="s">
        <v>54</v>
      </c>
      <c r="D4996" s="3" t="s">
        <v>54</v>
      </c>
      <c r="E4996" s="3" t="s">
        <v>47</v>
      </c>
      <c r="F4996" s="3" t="s">
        <v>8</v>
      </c>
      <c r="G4996" s="3" t="s">
        <v>186</v>
      </c>
      <c r="H4996" s="3" t="s">
        <v>9</v>
      </c>
      <c r="I4996" s="3" t="s">
        <v>13</v>
      </c>
      <c r="J4996" s="3">
        <v>233</v>
      </c>
      <c r="K4996" s="3">
        <v>51</v>
      </c>
      <c r="L4996" s="3">
        <v>47</v>
      </c>
      <c r="M4996" s="4">
        <f>PI()*(K4996/2)^2/1000+PI()*(L4996/2)^2/1000</f>
        <v>3.7777651659417262</v>
      </c>
      <c r="N4996" s="33">
        <v>0</v>
      </c>
      <c r="O4996" s="3">
        <v>2</v>
      </c>
      <c r="P4996" s="3">
        <v>1.387</v>
      </c>
      <c r="Q4996" s="3">
        <v>0.878</v>
      </c>
      <c r="R4996" s="3">
        <v>0.84599999999999997</v>
      </c>
      <c r="S4996" s="6">
        <v>0</v>
      </c>
      <c r="T4996" s="6">
        <f>R4996-S4996</f>
        <v>0.84599999999999997</v>
      </c>
      <c r="U4996" s="3">
        <v>0.84599999999999997</v>
      </c>
      <c r="V4996" s="6">
        <f>U4996-S4996</f>
        <v>0.84599999999999997</v>
      </c>
      <c r="W4996" s="6">
        <f>100 - (1 - (((U4996-T4996)/U4996)+(S4996/T4996)))*100</f>
        <v>0</v>
      </c>
      <c r="X4996" s="3">
        <v>0.84599999999999997</v>
      </c>
      <c r="Y4996" s="13">
        <f>(X4996-U4996)/U4996*100</f>
        <v>0</v>
      </c>
      <c r="Z4996" s="14">
        <f>IF(W4996&gt;10,"NA",Y4996)</f>
        <v>0</v>
      </c>
    </row>
    <row r="4997" spans="1:26" ht="19" x14ac:dyDescent="0.25">
      <c r="A4997" s="23">
        <v>4996</v>
      </c>
      <c r="B4997" s="3" t="s">
        <v>25</v>
      </c>
      <c r="C4997" s="3" t="s">
        <v>54</v>
      </c>
      <c r="D4997" s="3" t="s">
        <v>54</v>
      </c>
      <c r="E4997" s="3" t="s">
        <v>47</v>
      </c>
      <c r="F4997" s="3" t="s">
        <v>8</v>
      </c>
      <c r="G4997" s="3" t="s">
        <v>186</v>
      </c>
      <c r="H4997" s="3" t="s">
        <v>9</v>
      </c>
      <c r="I4997" s="3" t="s">
        <v>13</v>
      </c>
      <c r="J4997" s="3">
        <v>233</v>
      </c>
      <c r="K4997" s="3">
        <v>51</v>
      </c>
      <c r="L4997" s="3">
        <v>47</v>
      </c>
      <c r="M4997" s="4">
        <f>PI()*(K4997/2)^2/1000+PI()*(L4997/2)^2/1000</f>
        <v>3.7777651659417262</v>
      </c>
      <c r="N4997" s="33">
        <v>0</v>
      </c>
      <c r="O4997" s="3">
        <v>3</v>
      </c>
      <c r="P4997" s="3">
        <v>1.081</v>
      </c>
      <c r="Q4997" s="3">
        <v>0.436</v>
      </c>
      <c r="R4997" s="3">
        <v>0.40600000000000003</v>
      </c>
      <c r="S4997" s="6">
        <v>0</v>
      </c>
      <c r="T4997" s="6">
        <f>R4997-S4997</f>
        <v>0.40600000000000003</v>
      </c>
      <c r="U4997" s="3">
        <v>0.441</v>
      </c>
      <c r="V4997" s="6">
        <f>U4997-S4997</f>
        <v>0.441</v>
      </c>
      <c r="W4997" s="6">
        <f>100 - (1 - (((U4997-T4997)/U4997)+(S4997/T4997)))*100</f>
        <v>7.9365079365079367</v>
      </c>
      <c r="X4997" s="3">
        <v>0.441</v>
      </c>
      <c r="Y4997" s="13">
        <f>(X4997-U4997)/U4997*100</f>
        <v>0</v>
      </c>
      <c r="Z4997" s="14">
        <f>IF(W4997&gt;10,"NA",Y4997)</f>
        <v>0</v>
      </c>
    </row>
    <row r="4998" spans="1:26" ht="19" x14ac:dyDescent="0.25">
      <c r="A4998" s="23">
        <v>4997</v>
      </c>
      <c r="B4998" s="3" t="s">
        <v>25</v>
      </c>
      <c r="C4998" s="3" t="s">
        <v>54</v>
      </c>
      <c r="D4998" s="3" t="s">
        <v>54</v>
      </c>
      <c r="E4998" s="3" t="s">
        <v>47</v>
      </c>
      <c r="F4998" s="3" t="s">
        <v>8</v>
      </c>
      <c r="G4998" s="3" t="s">
        <v>186</v>
      </c>
      <c r="H4998" s="3" t="s">
        <v>9</v>
      </c>
      <c r="I4998" s="3" t="s">
        <v>13</v>
      </c>
      <c r="J4998" s="3">
        <v>233</v>
      </c>
      <c r="K4998" s="3">
        <v>51</v>
      </c>
      <c r="L4998" s="3">
        <v>47</v>
      </c>
      <c r="M4998" s="4">
        <f>PI()*(K4998/2)^2/1000+PI()*(L4998/2)^2/1000</f>
        <v>3.7777651659417262</v>
      </c>
      <c r="N4998" s="33">
        <v>0</v>
      </c>
      <c r="O4998" s="3">
        <v>4</v>
      </c>
      <c r="P4998" s="3">
        <v>1.0569999999999999</v>
      </c>
      <c r="Q4998" s="3">
        <v>0.46</v>
      </c>
      <c r="R4998" s="3">
        <v>0.443</v>
      </c>
      <c r="S4998" s="6">
        <v>0</v>
      </c>
      <c r="T4998" s="6">
        <f>R4998-S4998</f>
        <v>0.443</v>
      </c>
      <c r="U4998" s="3">
        <v>0.443</v>
      </c>
      <c r="V4998" s="6">
        <f>U4998-S4998</f>
        <v>0.443</v>
      </c>
      <c r="W4998" s="6">
        <f>100 - (1 - (((U4998-T4998)/U4998)+(S4998/T4998)))*100</f>
        <v>0</v>
      </c>
      <c r="X4998" s="3">
        <v>0.443</v>
      </c>
      <c r="Y4998" s="13">
        <f>(X4998-U4998)/U4998*100</f>
        <v>0</v>
      </c>
      <c r="Z4998" s="14">
        <f>IF(W4998&gt;10,"NA",Y4998)</f>
        <v>0</v>
      </c>
    </row>
    <row r="4999" spans="1:26" ht="19" x14ac:dyDescent="0.25">
      <c r="A4999" s="23">
        <v>4998</v>
      </c>
      <c r="B4999" s="3" t="s">
        <v>25</v>
      </c>
      <c r="C4999" s="3" t="s">
        <v>54</v>
      </c>
      <c r="D4999" s="3" t="s">
        <v>54</v>
      </c>
      <c r="E4999" s="3" t="s">
        <v>47</v>
      </c>
      <c r="F4999" s="3" t="s">
        <v>8</v>
      </c>
      <c r="G4999" s="3" t="s">
        <v>186</v>
      </c>
      <c r="H4999" s="3" t="s">
        <v>9</v>
      </c>
      <c r="I4999" s="3" t="s">
        <v>13</v>
      </c>
      <c r="J4999" s="3">
        <v>233</v>
      </c>
      <c r="K4999" s="3">
        <v>51</v>
      </c>
      <c r="L4999" s="3">
        <v>47</v>
      </c>
      <c r="M4999" s="4">
        <f>PI()*(K4999/2)^2/1000+PI()*(L4999/2)^2/1000</f>
        <v>3.7777651659417262</v>
      </c>
      <c r="N4999" s="33">
        <v>0</v>
      </c>
      <c r="O4999" s="3">
        <v>5</v>
      </c>
      <c r="P4999" s="3">
        <v>1.9259999999999999</v>
      </c>
      <c r="Q4999" s="3">
        <v>1.216</v>
      </c>
      <c r="R4999" s="3">
        <v>1.194</v>
      </c>
      <c r="S4999" s="6">
        <v>0</v>
      </c>
      <c r="T4999" s="6">
        <f>R4999-S4999</f>
        <v>1.194</v>
      </c>
      <c r="U4999" s="3">
        <v>1.3240000000000001</v>
      </c>
      <c r="V4999" s="6">
        <f>U4999-S4999</f>
        <v>1.3240000000000001</v>
      </c>
      <c r="W4999" s="6">
        <f>100 - (1 - (((U4999-T4999)/U4999)+(S4999/T4999)))*100</f>
        <v>9.8187311178247825</v>
      </c>
      <c r="X4999" s="3">
        <v>1.3240000000000001</v>
      </c>
      <c r="Y4999" s="13">
        <f>(X4999-U4999)/U4999*100</f>
        <v>0</v>
      </c>
      <c r="Z4999" s="14">
        <f>IF(W4999&gt;10,"NA",Y4999)</f>
        <v>0</v>
      </c>
    </row>
    <row r="5000" spans="1:26" ht="19" x14ac:dyDescent="0.25">
      <c r="A5000" s="23">
        <v>4999</v>
      </c>
      <c r="B5000" s="3" t="s">
        <v>25</v>
      </c>
      <c r="C5000" s="3" t="s">
        <v>54</v>
      </c>
      <c r="D5000" s="3" t="s">
        <v>54</v>
      </c>
      <c r="E5000" s="3" t="s">
        <v>47</v>
      </c>
      <c r="F5000" s="3" t="s">
        <v>8</v>
      </c>
      <c r="G5000" s="3" t="s">
        <v>186</v>
      </c>
      <c r="H5000" s="3" t="s">
        <v>9</v>
      </c>
      <c r="I5000" s="3" t="s">
        <v>13</v>
      </c>
      <c r="J5000" s="3">
        <v>233</v>
      </c>
      <c r="K5000" s="3">
        <v>51</v>
      </c>
      <c r="L5000" s="3">
        <v>47</v>
      </c>
      <c r="M5000" s="4">
        <f>PI()*(K5000/2)^2/1000+PI()*(L5000/2)^2/1000</f>
        <v>3.7777651659417262</v>
      </c>
      <c r="N5000" s="33">
        <v>0</v>
      </c>
      <c r="O5000" s="3">
        <v>6</v>
      </c>
      <c r="P5000" s="3">
        <v>2.0310000000000001</v>
      </c>
      <c r="Q5000" s="3">
        <v>1.369</v>
      </c>
      <c r="R5000" s="3">
        <v>1.3360000000000001</v>
      </c>
      <c r="S5000" s="6">
        <v>0</v>
      </c>
      <c r="T5000" s="6">
        <f>R5000-S5000</f>
        <v>1.3360000000000001</v>
      </c>
      <c r="U5000" s="3">
        <v>1.3360000000000001</v>
      </c>
      <c r="V5000" s="6">
        <f>U5000-S5000</f>
        <v>1.3360000000000001</v>
      </c>
      <c r="W5000" s="6">
        <f>100 - (1 - (((U5000-T5000)/U5000)+(S5000/T5000)))*100</f>
        <v>0</v>
      </c>
      <c r="X5000" s="3">
        <v>1.3360000000000001</v>
      </c>
      <c r="Y5000" s="13">
        <f>(X5000-U5000)/U5000*100</f>
        <v>0</v>
      </c>
      <c r="Z5000" s="14">
        <f>IF(W5000&gt;10,"NA",Y5000)</f>
        <v>0</v>
      </c>
    </row>
    <row r="5001" spans="1:26" ht="19" x14ac:dyDescent="0.25">
      <c r="A5001" s="23">
        <v>5000</v>
      </c>
      <c r="B5001" s="3" t="s">
        <v>25</v>
      </c>
      <c r="C5001" s="3" t="s">
        <v>54</v>
      </c>
      <c r="D5001" s="3" t="s">
        <v>54</v>
      </c>
      <c r="E5001" s="3" t="s">
        <v>47</v>
      </c>
      <c r="F5001" s="3" t="s">
        <v>8</v>
      </c>
      <c r="G5001" s="3" t="s">
        <v>186</v>
      </c>
      <c r="H5001" s="3" t="s">
        <v>9</v>
      </c>
      <c r="I5001" s="3" t="s">
        <v>13</v>
      </c>
      <c r="J5001" s="3">
        <v>233</v>
      </c>
      <c r="K5001" s="3">
        <v>51</v>
      </c>
      <c r="L5001" s="3">
        <v>47</v>
      </c>
      <c r="M5001" s="4">
        <f>PI()*(K5001/2)^2/1000+PI()*(L5001/2)^2/1000</f>
        <v>3.7777651659417262</v>
      </c>
      <c r="N5001" s="33">
        <v>0</v>
      </c>
      <c r="O5001" s="3">
        <v>7</v>
      </c>
      <c r="P5001" s="3">
        <v>1.7749999999999999</v>
      </c>
      <c r="Q5001" s="3">
        <v>1.206</v>
      </c>
      <c r="R5001" s="3">
        <v>1.1819999999999999</v>
      </c>
      <c r="S5001" s="6">
        <v>0</v>
      </c>
      <c r="T5001" s="6">
        <f>R5001-S5001</f>
        <v>1.1819999999999999</v>
      </c>
      <c r="U5001" s="3">
        <v>1.246</v>
      </c>
      <c r="V5001" s="6">
        <f>U5001-S5001</f>
        <v>1.246</v>
      </c>
      <c r="W5001" s="6">
        <f>100 - (1 - (((U5001-T5001)/U5001)+(S5001/T5001)))*100</f>
        <v>5.1364365971107588</v>
      </c>
      <c r="X5001" s="3">
        <v>1.246</v>
      </c>
      <c r="Y5001" s="13">
        <f>(X5001-U5001)/U5001*100</f>
        <v>0</v>
      </c>
      <c r="Z5001" s="14">
        <f>IF(W5001&gt;10,"NA",Y5001)</f>
        <v>0</v>
      </c>
    </row>
    <row r="5002" spans="1:26" ht="19" x14ac:dyDescent="0.25">
      <c r="A5002" s="23">
        <v>5001</v>
      </c>
      <c r="B5002" s="3" t="s">
        <v>25</v>
      </c>
      <c r="C5002" s="3" t="s">
        <v>54</v>
      </c>
      <c r="D5002" s="3" t="s">
        <v>54</v>
      </c>
      <c r="E5002" s="3" t="s">
        <v>47</v>
      </c>
      <c r="F5002" s="3" t="s">
        <v>8</v>
      </c>
      <c r="G5002" s="3" t="s">
        <v>186</v>
      </c>
      <c r="H5002" s="3" t="s">
        <v>9</v>
      </c>
      <c r="I5002" s="3" t="s">
        <v>13</v>
      </c>
      <c r="J5002" s="3">
        <v>233</v>
      </c>
      <c r="K5002" s="3">
        <v>51</v>
      </c>
      <c r="L5002" s="3">
        <v>47</v>
      </c>
      <c r="M5002" s="4">
        <f>PI()*(K5002/2)^2/1000+PI()*(L5002/2)^2/1000</f>
        <v>3.7777651659417262</v>
      </c>
      <c r="N5002" s="33">
        <v>0</v>
      </c>
      <c r="O5002" s="3">
        <v>8</v>
      </c>
      <c r="P5002" s="3">
        <v>1.52</v>
      </c>
      <c r="Q5002" s="3">
        <v>1.0660000000000001</v>
      </c>
      <c r="R5002" s="3">
        <v>1.05</v>
      </c>
      <c r="S5002" s="6">
        <v>0</v>
      </c>
      <c r="T5002" s="6">
        <f>R5002-S5002</f>
        <v>1.05</v>
      </c>
      <c r="U5002" s="3">
        <v>1.05</v>
      </c>
      <c r="V5002" s="6">
        <f>U5002-S5002</f>
        <v>1.05</v>
      </c>
      <c r="W5002" s="6">
        <f>100 - (1 - (((U5002-T5002)/U5002)+(S5002/T5002)))*100</f>
        <v>0</v>
      </c>
      <c r="X5002" s="3">
        <v>1.05</v>
      </c>
      <c r="Y5002" s="13">
        <f>(X5002-U5002)/U5002*100</f>
        <v>0</v>
      </c>
      <c r="Z5002" s="14">
        <f>IF(W5002&gt;10,"NA",Y5002)</f>
        <v>0</v>
      </c>
    </row>
    <row r="5003" spans="1:26" ht="19" x14ac:dyDescent="0.25">
      <c r="A5003" s="23">
        <v>5002</v>
      </c>
      <c r="B5003" s="3" t="s">
        <v>25</v>
      </c>
      <c r="C5003" s="3" t="s">
        <v>191</v>
      </c>
      <c r="D5003" s="3" t="s">
        <v>194</v>
      </c>
      <c r="E5003" s="3" t="s">
        <v>47</v>
      </c>
      <c r="F5003" s="3" t="s">
        <v>21</v>
      </c>
      <c r="G5003" s="3" t="s">
        <v>192</v>
      </c>
      <c r="H5003" s="3" t="s">
        <v>9</v>
      </c>
      <c r="I5003" s="3" t="s">
        <v>13</v>
      </c>
      <c r="J5003" s="3">
        <v>414</v>
      </c>
      <c r="K5003" s="3">
        <v>16</v>
      </c>
      <c r="L5003" s="3">
        <v>0</v>
      </c>
      <c r="M5003" s="4">
        <f>PI()*(K5003/2)^2/1000+PI()*(L5003/2)^2/1000</f>
        <v>0.20106192982974677</v>
      </c>
      <c r="N5003" s="33">
        <v>0</v>
      </c>
      <c r="O5003" s="3">
        <v>1</v>
      </c>
      <c r="P5003" s="3">
        <v>1.2549999999999999</v>
      </c>
      <c r="Q5003" s="3">
        <v>1.5740000000000001</v>
      </c>
      <c r="R5003" s="3">
        <v>1.5740000000000001</v>
      </c>
      <c r="S5003" s="6">
        <v>0</v>
      </c>
      <c r="T5003" s="6">
        <f>R5003-S5003</f>
        <v>1.5740000000000001</v>
      </c>
      <c r="U5003" s="3">
        <v>1.6220000000000001</v>
      </c>
      <c r="V5003" s="6">
        <f>U5003-S5003</f>
        <v>1.6220000000000001</v>
      </c>
      <c r="W5003" s="6">
        <f>100 - (1 - (((U5003-T5003)/U5003)+(S5003/T5003)))*100</f>
        <v>2.9593094944513041</v>
      </c>
      <c r="X5003" s="3">
        <v>1.806</v>
      </c>
      <c r="Y5003" s="13">
        <f>(X5003-U5003)/U5003*100</f>
        <v>11.344019728729958</v>
      </c>
      <c r="Z5003" s="14">
        <f>IF(W5003&gt;10,"NA",Y5003)</f>
        <v>11.344019728729958</v>
      </c>
    </row>
    <row r="5004" spans="1:26" ht="19" x14ac:dyDescent="0.25">
      <c r="A5004" s="23">
        <v>5003</v>
      </c>
      <c r="B5004" s="3" t="s">
        <v>25</v>
      </c>
      <c r="C5004" s="3" t="s">
        <v>191</v>
      </c>
      <c r="D5004" s="3" t="s">
        <v>194</v>
      </c>
      <c r="E5004" s="3" t="s">
        <v>47</v>
      </c>
      <c r="F5004" s="3" t="s">
        <v>21</v>
      </c>
      <c r="G5004" s="3" t="s">
        <v>192</v>
      </c>
      <c r="H5004" s="3" t="s">
        <v>9</v>
      </c>
      <c r="I5004" s="3" t="s">
        <v>13</v>
      </c>
      <c r="J5004" s="3">
        <v>414</v>
      </c>
      <c r="K5004" s="3">
        <v>16</v>
      </c>
      <c r="L5004" s="3">
        <v>0</v>
      </c>
      <c r="M5004" s="4">
        <f>PI()*(K5004/2)^2/1000+PI()*(L5004/2)^2/1000</f>
        <v>0.20106192982974677</v>
      </c>
      <c r="N5004" s="33">
        <v>0</v>
      </c>
      <c r="O5004" s="3">
        <v>2</v>
      </c>
      <c r="P5004" s="3">
        <v>2.1859999999999999</v>
      </c>
      <c r="Q5004" s="3">
        <v>2.698</v>
      </c>
      <c r="R5004" s="3">
        <v>2.698</v>
      </c>
      <c r="S5004" s="6">
        <v>0</v>
      </c>
      <c r="T5004" s="6">
        <f>R5004-S5004</f>
        <v>2.698</v>
      </c>
      <c r="U5004" s="3">
        <v>2.698</v>
      </c>
      <c r="V5004" s="6">
        <f>U5004-S5004</f>
        <v>2.698</v>
      </c>
      <c r="W5004" s="6">
        <f>100 - (1 - (((U5004-T5004)/U5004)+(S5004/T5004)))*100</f>
        <v>0</v>
      </c>
      <c r="X5004" s="3">
        <v>2.867</v>
      </c>
      <c r="Y5004" s="13">
        <f>(X5004-U5004)/U5004*100</f>
        <v>6.2638991845811729</v>
      </c>
      <c r="Z5004" s="14">
        <f>IF(W5004&gt;10,"NA",Y5004)</f>
        <v>6.2638991845811729</v>
      </c>
    </row>
    <row r="5005" spans="1:26" ht="19" x14ac:dyDescent="0.25">
      <c r="A5005" s="23">
        <v>5004</v>
      </c>
      <c r="B5005" s="3" t="s">
        <v>25</v>
      </c>
      <c r="C5005" s="3" t="s">
        <v>191</v>
      </c>
      <c r="D5005" s="3" t="s">
        <v>194</v>
      </c>
      <c r="E5005" s="3" t="s">
        <v>47</v>
      </c>
      <c r="F5005" s="3" t="s">
        <v>21</v>
      </c>
      <c r="G5005" s="3" t="s">
        <v>192</v>
      </c>
      <c r="H5005" s="3" t="s">
        <v>9</v>
      </c>
      <c r="I5005" s="3" t="s">
        <v>13</v>
      </c>
      <c r="J5005" s="3">
        <v>414</v>
      </c>
      <c r="K5005" s="3">
        <v>16</v>
      </c>
      <c r="L5005" s="3">
        <v>0</v>
      </c>
      <c r="M5005" s="4">
        <f>PI()*(K5005/2)^2/1000+PI()*(L5005/2)^2/1000</f>
        <v>0.20106192982974677</v>
      </c>
      <c r="N5005" s="33">
        <v>0</v>
      </c>
      <c r="O5005" s="3">
        <v>3</v>
      </c>
      <c r="P5005" s="3">
        <v>3.1110000000000002</v>
      </c>
      <c r="Q5005" s="3">
        <v>5.9039999999999999</v>
      </c>
      <c r="R5005" s="3">
        <v>5.9039999999999999</v>
      </c>
      <c r="S5005" s="6">
        <v>0</v>
      </c>
      <c r="T5005" s="6">
        <f>R5005-S5005</f>
        <v>5.9039999999999999</v>
      </c>
      <c r="U5005" s="3">
        <v>5.9039999999999999</v>
      </c>
      <c r="V5005" s="6">
        <f>U5005-S5005</f>
        <v>5.9039999999999999</v>
      </c>
      <c r="W5005" s="6">
        <f>100 - (1 - (((U5005-T5005)/U5005)+(S5005/T5005)))*100</f>
        <v>0</v>
      </c>
      <c r="X5005" s="3">
        <v>6.3140000000000001</v>
      </c>
      <c r="Y5005" s="13">
        <f>(X5005-U5005)/U5005*100</f>
        <v>6.9444444444444473</v>
      </c>
      <c r="Z5005" s="14">
        <f>IF(W5005&gt;10,"NA",Y5005)</f>
        <v>6.9444444444444473</v>
      </c>
    </row>
    <row r="5006" spans="1:26" ht="19" x14ac:dyDescent="0.25">
      <c r="A5006" s="23">
        <v>5005</v>
      </c>
      <c r="B5006" s="3" t="s">
        <v>25</v>
      </c>
      <c r="C5006" s="3" t="s">
        <v>191</v>
      </c>
      <c r="D5006" s="3" t="s">
        <v>194</v>
      </c>
      <c r="E5006" s="3" t="s">
        <v>47</v>
      </c>
      <c r="F5006" s="3" t="s">
        <v>21</v>
      </c>
      <c r="G5006" s="3" t="s">
        <v>192</v>
      </c>
      <c r="H5006" s="3" t="s">
        <v>9</v>
      </c>
      <c r="I5006" s="3" t="s">
        <v>13</v>
      </c>
      <c r="J5006" s="3">
        <v>414</v>
      </c>
      <c r="K5006" s="3">
        <v>16</v>
      </c>
      <c r="L5006" s="3">
        <v>0</v>
      </c>
      <c r="M5006" s="4">
        <f>PI()*(K5006/2)^2/1000+PI()*(L5006/2)^2/1000</f>
        <v>0.20106192982974677</v>
      </c>
      <c r="N5006" s="33">
        <v>0</v>
      </c>
      <c r="O5006" s="3">
        <v>4</v>
      </c>
      <c r="P5006" s="3">
        <v>2.6080000000000001</v>
      </c>
      <c r="Q5006" s="3">
        <v>5.0449999999999999</v>
      </c>
      <c r="R5006" s="3">
        <v>5.0449999999999999</v>
      </c>
      <c r="S5006" s="6">
        <v>0</v>
      </c>
      <c r="T5006" s="6">
        <f>R5006-S5006</f>
        <v>5.0449999999999999</v>
      </c>
      <c r="U5006" s="3">
        <v>5.5880000000000001</v>
      </c>
      <c r="V5006" s="6">
        <f>U5006-S5006</f>
        <v>5.5880000000000001</v>
      </c>
      <c r="W5006" s="6">
        <f>100 - (1 - (((U5006-T5006)/U5006)+(S5006/T5006)))*100</f>
        <v>9.7172512526843207</v>
      </c>
      <c r="X5006" s="3">
        <v>5.9870000000000001</v>
      </c>
      <c r="Y5006" s="13">
        <f>(X5006-U5006)/U5006*100</f>
        <v>7.1403006442376533</v>
      </c>
      <c r="Z5006" s="14">
        <f>IF(W5006&gt;10,"NA",Y5006)</f>
        <v>7.1403006442376533</v>
      </c>
    </row>
    <row r="5007" spans="1:26" ht="19" x14ac:dyDescent="0.25">
      <c r="A5007" s="23">
        <v>5006</v>
      </c>
      <c r="B5007" s="3" t="s">
        <v>25</v>
      </c>
      <c r="C5007" s="3" t="s">
        <v>191</v>
      </c>
      <c r="D5007" s="3" t="s">
        <v>194</v>
      </c>
      <c r="E5007" s="3" t="s">
        <v>47</v>
      </c>
      <c r="F5007" s="3" t="s">
        <v>21</v>
      </c>
      <c r="G5007" s="3" t="s">
        <v>192</v>
      </c>
      <c r="H5007" s="3" t="s">
        <v>9</v>
      </c>
      <c r="I5007" s="3" t="s">
        <v>13</v>
      </c>
      <c r="J5007" s="3">
        <v>414</v>
      </c>
      <c r="K5007" s="3">
        <v>16</v>
      </c>
      <c r="L5007" s="3">
        <v>0</v>
      </c>
      <c r="M5007" s="4">
        <f>PI()*(K5007/2)^2/1000+PI()*(L5007/2)^2/1000</f>
        <v>0.20106192982974677</v>
      </c>
      <c r="N5007" s="33">
        <v>0</v>
      </c>
      <c r="O5007" s="3">
        <v>5</v>
      </c>
      <c r="P5007" s="3">
        <v>3.0329999999999999</v>
      </c>
      <c r="Q5007" s="3">
        <v>6.7939999999999996</v>
      </c>
      <c r="R5007" s="3">
        <v>6.7939999999999996</v>
      </c>
      <c r="S5007" s="6">
        <v>0</v>
      </c>
      <c r="T5007" s="6">
        <f>R5007-S5007</f>
        <v>6.7939999999999996</v>
      </c>
      <c r="U5007" s="3">
        <v>7.0979999999999999</v>
      </c>
      <c r="V5007" s="6">
        <f>U5007-S5007</f>
        <v>7.0979999999999999</v>
      </c>
      <c r="W5007" s="6">
        <f>100 - (1 - (((U5007-T5007)/U5007)+(S5007/T5007)))*100</f>
        <v>4.2828965905889049</v>
      </c>
      <c r="X5007" s="3">
        <v>7.6779999999999999</v>
      </c>
      <c r="Y5007" s="13">
        <f>(X5007-U5007)/U5007*100</f>
        <v>8.1713158636235566</v>
      </c>
      <c r="Z5007" s="14">
        <f>IF(W5007&gt;10,"NA",Y5007)</f>
        <v>8.1713158636235566</v>
      </c>
    </row>
    <row r="5008" spans="1:26" ht="19" x14ac:dyDescent="0.25">
      <c r="A5008" s="23">
        <v>5007</v>
      </c>
      <c r="B5008" s="3" t="s">
        <v>25</v>
      </c>
      <c r="C5008" s="3" t="s">
        <v>191</v>
      </c>
      <c r="D5008" s="3" t="s">
        <v>194</v>
      </c>
      <c r="E5008" s="3" t="s">
        <v>47</v>
      </c>
      <c r="F5008" s="3" t="s">
        <v>21</v>
      </c>
      <c r="G5008" s="3" t="s">
        <v>192</v>
      </c>
      <c r="H5008" s="3" t="s">
        <v>9</v>
      </c>
      <c r="I5008" s="3" t="s">
        <v>13</v>
      </c>
      <c r="J5008" s="3">
        <v>414</v>
      </c>
      <c r="K5008" s="3">
        <v>16</v>
      </c>
      <c r="L5008" s="3">
        <v>0</v>
      </c>
      <c r="M5008" s="4">
        <f>PI()*(K5008/2)^2/1000+PI()*(L5008/2)^2/1000</f>
        <v>0.20106192982974677</v>
      </c>
      <c r="N5008" s="33">
        <v>0</v>
      </c>
      <c r="O5008" s="3">
        <v>6</v>
      </c>
      <c r="P5008" s="3">
        <v>3.0019999999999998</v>
      </c>
      <c r="Q5008" s="3">
        <v>5.4550000000000001</v>
      </c>
      <c r="R5008" s="3">
        <v>5.4550000000000001</v>
      </c>
      <c r="S5008" s="6">
        <v>0</v>
      </c>
      <c r="T5008" s="6">
        <f>R5008-S5008</f>
        <v>5.4550000000000001</v>
      </c>
      <c r="U5008" s="3">
        <v>5.4550000000000001</v>
      </c>
      <c r="V5008" s="6">
        <f>U5008-S5008</f>
        <v>5.4550000000000001</v>
      </c>
      <c r="W5008" s="6">
        <f>100 - (1 - (((U5008-T5008)/U5008)+(S5008/T5008)))*100</f>
        <v>0</v>
      </c>
      <c r="X5008" s="3">
        <v>5.8239999999999998</v>
      </c>
      <c r="Y5008" s="13">
        <f>(X5008-U5008)/U5008*100</f>
        <v>6.764436296975247</v>
      </c>
      <c r="Z5008" s="14">
        <f>IF(W5008&gt;10,"NA",Y5008)</f>
        <v>6.764436296975247</v>
      </c>
    </row>
    <row r="5009" spans="1:26" ht="19" x14ac:dyDescent="0.25">
      <c r="A5009" s="23">
        <v>5008</v>
      </c>
      <c r="B5009" s="3" t="s">
        <v>25</v>
      </c>
      <c r="C5009" s="3" t="s">
        <v>191</v>
      </c>
      <c r="D5009" s="3" t="s">
        <v>194</v>
      </c>
      <c r="E5009" s="3" t="s">
        <v>47</v>
      </c>
      <c r="F5009" s="3" t="s">
        <v>21</v>
      </c>
      <c r="G5009" s="3" t="s">
        <v>192</v>
      </c>
      <c r="H5009" s="3" t="s">
        <v>9</v>
      </c>
      <c r="I5009" s="3" t="s">
        <v>13</v>
      </c>
      <c r="J5009" s="3">
        <v>414</v>
      </c>
      <c r="K5009" s="3">
        <v>16</v>
      </c>
      <c r="L5009" s="3">
        <v>0</v>
      </c>
      <c r="M5009" s="4">
        <f>PI()*(K5009/2)^2/1000+PI()*(L5009/2)^2/1000</f>
        <v>0.20106192982974677</v>
      </c>
      <c r="N5009" s="33">
        <v>0</v>
      </c>
      <c r="O5009" s="3">
        <v>7</v>
      </c>
      <c r="P5009" s="3">
        <v>2.3410000000000002</v>
      </c>
      <c r="Q5009" s="3">
        <v>3.1619999999999999</v>
      </c>
      <c r="R5009" s="3">
        <v>3.1619999999999999</v>
      </c>
      <c r="S5009" s="6">
        <v>0</v>
      </c>
      <c r="T5009" s="6">
        <f>R5009-S5009</f>
        <v>3.1619999999999999</v>
      </c>
      <c r="U5009" s="3">
        <v>3.3039999999999998</v>
      </c>
      <c r="V5009" s="6">
        <f>U5009-S5009</f>
        <v>3.3039999999999998</v>
      </c>
      <c r="W5009" s="6">
        <f>100 - (1 - (((U5009-T5009)/U5009)+(S5009/T5009)))*100</f>
        <v>4.2978208232445496</v>
      </c>
      <c r="X5009" s="3">
        <v>3.3980000000000001</v>
      </c>
      <c r="Y5009" s="13">
        <f>(X5009-U5009)/U5009*100</f>
        <v>2.8450363196126003</v>
      </c>
      <c r="Z5009" s="14">
        <f>IF(W5009&gt;10,"NA",Y5009)</f>
        <v>2.8450363196126003</v>
      </c>
    </row>
    <row r="5010" spans="1:26" ht="19" x14ac:dyDescent="0.25">
      <c r="A5010" s="23">
        <v>5009</v>
      </c>
      <c r="B5010" s="3" t="s">
        <v>25</v>
      </c>
      <c r="C5010" s="3" t="s">
        <v>191</v>
      </c>
      <c r="D5010" s="3" t="s">
        <v>194</v>
      </c>
      <c r="E5010" s="3" t="s">
        <v>47</v>
      </c>
      <c r="F5010" s="3" t="s">
        <v>21</v>
      </c>
      <c r="G5010" s="3" t="s">
        <v>192</v>
      </c>
      <c r="H5010" s="3" t="s">
        <v>9</v>
      </c>
      <c r="I5010" s="3" t="s">
        <v>13</v>
      </c>
      <c r="J5010" s="3">
        <v>414</v>
      </c>
      <c r="K5010" s="3">
        <v>16</v>
      </c>
      <c r="L5010" s="3">
        <v>0</v>
      </c>
      <c r="M5010" s="4">
        <f>PI()*(K5010/2)^2/1000+PI()*(L5010/2)^2/1000</f>
        <v>0.20106192982974677</v>
      </c>
      <c r="N5010" s="33">
        <v>0</v>
      </c>
      <c r="O5010" s="3">
        <v>8</v>
      </c>
      <c r="P5010" s="3">
        <v>1.528</v>
      </c>
      <c r="Q5010" s="3">
        <v>1.3260000000000001</v>
      </c>
      <c r="R5010" s="3">
        <v>1.3260000000000001</v>
      </c>
      <c r="S5010" s="6">
        <v>0</v>
      </c>
      <c r="T5010" s="6">
        <f>R5010-S5010</f>
        <v>1.3260000000000001</v>
      </c>
      <c r="U5010" s="3">
        <v>1.3260000000000001</v>
      </c>
      <c r="V5010" s="6">
        <f>U5010-S5010</f>
        <v>1.3260000000000001</v>
      </c>
      <c r="W5010" s="6">
        <f>100 - (1 - (((U5010-T5010)/U5010)+(S5010/T5010)))*100</f>
        <v>0</v>
      </c>
      <c r="X5010" s="3">
        <v>1.4219999999999999</v>
      </c>
      <c r="Y5010" s="13">
        <f>(X5010-U5010)/U5010*100</f>
        <v>7.2398190045248763</v>
      </c>
      <c r="Z5010" s="14">
        <f>IF(W5010&gt;10,"NA",Y5010)</f>
        <v>7.2398190045248763</v>
      </c>
    </row>
    <row r="5011" spans="1:26" ht="19" x14ac:dyDescent="0.25">
      <c r="A5011" s="23">
        <v>5010</v>
      </c>
      <c r="B5011" s="3" t="s">
        <v>25</v>
      </c>
      <c r="C5011" s="3" t="s">
        <v>191</v>
      </c>
      <c r="D5011" s="3" t="s">
        <v>194</v>
      </c>
      <c r="E5011" s="3" t="s">
        <v>47</v>
      </c>
      <c r="F5011" s="3" t="s">
        <v>21</v>
      </c>
      <c r="G5011" s="3" t="s">
        <v>193</v>
      </c>
      <c r="H5011" s="3" t="s">
        <v>9</v>
      </c>
      <c r="I5011" s="3" t="s">
        <v>13</v>
      </c>
      <c r="J5011" s="3">
        <v>379</v>
      </c>
      <c r="K5011" s="3">
        <v>23</v>
      </c>
      <c r="L5011" s="3">
        <v>0</v>
      </c>
      <c r="M5011" s="4">
        <f>PI()*(K5011/2)^2/1000+PI()*(L5011/2)^2/1000</f>
        <v>0.41547562843725011</v>
      </c>
      <c r="N5011" s="33">
        <v>0</v>
      </c>
      <c r="O5011" s="3">
        <v>1</v>
      </c>
      <c r="P5011" s="3">
        <v>3.4449999999999998</v>
      </c>
      <c r="Q5011" s="3">
        <v>8.4749999999999996</v>
      </c>
      <c r="R5011" s="3">
        <v>8.4329999999999998</v>
      </c>
      <c r="S5011" s="6">
        <v>0</v>
      </c>
      <c r="T5011" s="6">
        <f>R5011-S5011</f>
        <v>8.4329999999999998</v>
      </c>
      <c r="U5011" s="3">
        <v>8.4329999999999998</v>
      </c>
      <c r="V5011" s="6">
        <f>U5011-S5011</f>
        <v>8.4329999999999998</v>
      </c>
      <c r="W5011" s="6">
        <f>100 - (1 - (((U5011-T5011)/U5011)+(S5011/T5011)))*100</f>
        <v>0</v>
      </c>
      <c r="X5011" s="3">
        <v>8.7460000000000004</v>
      </c>
      <c r="Y5011" s="13">
        <f>(X5011-U5011)/U5011*100</f>
        <v>3.7116091545120433</v>
      </c>
      <c r="Z5011" s="14">
        <f>IF(W5011&gt;10,"NA",Y5011)</f>
        <v>3.7116091545120433</v>
      </c>
    </row>
    <row r="5012" spans="1:26" ht="19" x14ac:dyDescent="0.25">
      <c r="A5012" s="23">
        <v>5011</v>
      </c>
      <c r="B5012" s="3" t="s">
        <v>25</v>
      </c>
      <c r="C5012" s="3" t="s">
        <v>191</v>
      </c>
      <c r="D5012" s="3" t="s">
        <v>194</v>
      </c>
      <c r="E5012" s="3" t="s">
        <v>47</v>
      </c>
      <c r="F5012" s="3" t="s">
        <v>21</v>
      </c>
      <c r="G5012" s="3" t="s">
        <v>193</v>
      </c>
      <c r="H5012" s="3" t="s">
        <v>9</v>
      </c>
      <c r="I5012" s="3" t="s">
        <v>13</v>
      </c>
      <c r="J5012" s="3">
        <v>379</v>
      </c>
      <c r="K5012" s="3">
        <v>23</v>
      </c>
      <c r="L5012" s="3">
        <v>0</v>
      </c>
      <c r="M5012" s="4">
        <f>PI()*(K5012/2)^2/1000+PI()*(L5012/2)^2/1000</f>
        <v>0.41547562843725011</v>
      </c>
      <c r="N5012" s="33">
        <v>0</v>
      </c>
      <c r="O5012" s="3">
        <v>2</v>
      </c>
      <c r="P5012" s="3">
        <v>3.33</v>
      </c>
      <c r="Q5012" s="3">
        <v>7.9829999999999997</v>
      </c>
      <c r="R5012" s="3">
        <v>7.9829999999999997</v>
      </c>
      <c r="S5012" s="6">
        <v>0</v>
      </c>
      <c r="T5012" s="6">
        <f>R5012-S5012</f>
        <v>7.9829999999999997</v>
      </c>
      <c r="U5012" s="3">
        <v>7.9829999999999997</v>
      </c>
      <c r="V5012" s="6">
        <f>U5012-S5012</f>
        <v>7.9829999999999997</v>
      </c>
      <c r="W5012" s="6">
        <f>100 - (1 - (((U5012-T5012)/U5012)+(S5012/T5012)))*100</f>
        <v>0</v>
      </c>
      <c r="X5012" s="3">
        <v>8.3420000000000005</v>
      </c>
      <c r="Y5012" s="13">
        <f>(X5012-U5012)/U5012*100</f>
        <v>4.4970562445196158</v>
      </c>
      <c r="Z5012" s="14">
        <f>IF(W5012&gt;10,"NA",Y5012)</f>
        <v>4.4970562445196158</v>
      </c>
    </row>
    <row r="5013" spans="1:26" ht="19" x14ac:dyDescent="0.25">
      <c r="A5013" s="23">
        <v>5012</v>
      </c>
      <c r="B5013" s="3" t="s">
        <v>25</v>
      </c>
      <c r="C5013" s="3" t="s">
        <v>191</v>
      </c>
      <c r="D5013" s="3" t="s">
        <v>194</v>
      </c>
      <c r="E5013" s="3" t="s">
        <v>47</v>
      </c>
      <c r="F5013" s="3" t="s">
        <v>21</v>
      </c>
      <c r="G5013" s="3" t="s">
        <v>193</v>
      </c>
      <c r="H5013" s="3" t="s">
        <v>9</v>
      </c>
      <c r="I5013" s="3" t="s">
        <v>13</v>
      </c>
      <c r="J5013" s="3">
        <v>379</v>
      </c>
      <c r="K5013" s="3">
        <v>23</v>
      </c>
      <c r="L5013" s="3">
        <v>0</v>
      </c>
      <c r="M5013" s="4">
        <f>PI()*(K5013/2)^2/1000+PI()*(L5013/2)^2/1000</f>
        <v>0.41547562843725011</v>
      </c>
      <c r="N5013" s="33">
        <v>0</v>
      </c>
      <c r="O5013" s="3">
        <v>3</v>
      </c>
      <c r="P5013" s="3">
        <v>3.077</v>
      </c>
      <c r="Q5013" s="3">
        <v>6.0839999999999996</v>
      </c>
      <c r="R5013" s="3">
        <v>6.0839999999999996</v>
      </c>
      <c r="S5013" s="6">
        <v>0</v>
      </c>
      <c r="T5013" s="6">
        <f>R5013-S5013</f>
        <v>6.0839999999999996</v>
      </c>
      <c r="U5013" s="3">
        <v>6.0839999999999996</v>
      </c>
      <c r="V5013" s="6">
        <f>U5013-S5013</f>
        <v>6.0839999999999996</v>
      </c>
      <c r="W5013" s="6">
        <f>100 - (1 - (((U5013-T5013)/U5013)+(S5013/T5013)))*100</f>
        <v>0</v>
      </c>
      <c r="X5013" s="3">
        <v>6.226</v>
      </c>
      <c r="Y5013" s="13">
        <f>(X5013-U5013)/U5013*100</f>
        <v>2.3339907955292629</v>
      </c>
      <c r="Z5013" s="14">
        <f>IF(W5013&gt;10,"NA",Y5013)</f>
        <v>2.3339907955292629</v>
      </c>
    </row>
    <row r="5014" spans="1:26" ht="19" x14ac:dyDescent="0.25">
      <c r="A5014" s="23">
        <v>5013</v>
      </c>
      <c r="B5014" s="3" t="s">
        <v>25</v>
      </c>
      <c r="C5014" s="3" t="s">
        <v>191</v>
      </c>
      <c r="D5014" s="3" t="s">
        <v>194</v>
      </c>
      <c r="E5014" s="3" t="s">
        <v>47</v>
      </c>
      <c r="F5014" s="3" t="s">
        <v>21</v>
      </c>
      <c r="G5014" s="3" t="s">
        <v>193</v>
      </c>
      <c r="H5014" s="3" t="s">
        <v>9</v>
      </c>
      <c r="I5014" s="3" t="s">
        <v>13</v>
      </c>
      <c r="J5014" s="3">
        <v>379</v>
      </c>
      <c r="K5014" s="3">
        <v>23</v>
      </c>
      <c r="L5014" s="3">
        <v>0</v>
      </c>
      <c r="M5014" s="4">
        <f>PI()*(K5014/2)^2/1000+PI()*(L5014/2)^2/1000</f>
        <v>0.41547562843725011</v>
      </c>
      <c r="N5014" s="33">
        <v>0</v>
      </c>
      <c r="O5014" s="3">
        <v>4</v>
      </c>
      <c r="P5014" s="3">
        <v>2.363</v>
      </c>
      <c r="Q5014" s="3">
        <v>3.69</v>
      </c>
      <c r="R5014" s="3">
        <v>3.6379999999999999</v>
      </c>
      <c r="S5014" s="6">
        <v>0</v>
      </c>
      <c r="T5014" s="6">
        <f>R5014-S5014</f>
        <v>3.6379999999999999</v>
      </c>
      <c r="U5014" s="3">
        <v>3.6379999999999999</v>
      </c>
      <c r="V5014" s="6">
        <f>U5014-S5014</f>
        <v>3.6379999999999999</v>
      </c>
      <c r="W5014" s="6">
        <f>100 - (1 - (((U5014-T5014)/U5014)+(S5014/T5014)))*100</f>
        <v>0</v>
      </c>
      <c r="X5014" s="3">
        <v>3.6970000000000001</v>
      </c>
      <c r="Y5014" s="13">
        <f>(X5014-U5014)/U5014*100</f>
        <v>1.6217702034084707</v>
      </c>
      <c r="Z5014" s="14">
        <f>IF(W5014&gt;10,"NA",Y5014)</f>
        <v>1.6217702034084707</v>
      </c>
    </row>
    <row r="5015" spans="1:26" ht="19" x14ac:dyDescent="0.25">
      <c r="A5015" s="23">
        <v>5014</v>
      </c>
      <c r="B5015" s="3" t="s">
        <v>25</v>
      </c>
      <c r="C5015" s="3" t="s">
        <v>191</v>
      </c>
      <c r="D5015" s="3" t="s">
        <v>194</v>
      </c>
      <c r="E5015" s="3" t="s">
        <v>47</v>
      </c>
      <c r="F5015" s="3" t="s">
        <v>21</v>
      </c>
      <c r="G5015" s="3" t="s">
        <v>193</v>
      </c>
      <c r="H5015" s="3" t="s">
        <v>9</v>
      </c>
      <c r="I5015" s="3" t="s">
        <v>13</v>
      </c>
      <c r="J5015" s="3">
        <v>379</v>
      </c>
      <c r="K5015" s="3">
        <v>23</v>
      </c>
      <c r="L5015" s="3">
        <v>0</v>
      </c>
      <c r="M5015" s="4">
        <f>PI()*(K5015/2)^2/1000+PI()*(L5015/2)^2/1000</f>
        <v>0.41547562843725011</v>
      </c>
      <c r="N5015" s="33">
        <v>0</v>
      </c>
      <c r="O5015" s="3">
        <v>5</v>
      </c>
      <c r="P5015" s="3">
        <v>2.8929999999999998</v>
      </c>
      <c r="Q5015" s="3">
        <v>5.9960000000000004</v>
      </c>
      <c r="R5015" s="3">
        <v>5.9059999999999997</v>
      </c>
      <c r="S5015" s="6">
        <v>0</v>
      </c>
      <c r="T5015" s="6">
        <f>R5015-S5015</f>
        <v>5.9059999999999997</v>
      </c>
      <c r="U5015" s="3">
        <v>5.9059999999999997</v>
      </c>
      <c r="V5015" s="6">
        <f>U5015-S5015</f>
        <v>5.9059999999999997</v>
      </c>
      <c r="W5015" s="6">
        <f>100 - (1 - (((U5015-T5015)/U5015)+(S5015/T5015)))*100</f>
        <v>0</v>
      </c>
      <c r="X5015" s="3">
        <v>6.1879999999999997</v>
      </c>
      <c r="Y5015" s="13">
        <f>(X5015-U5015)/U5015*100</f>
        <v>4.7748052827632916</v>
      </c>
      <c r="Z5015" s="14">
        <f>IF(W5015&gt;10,"NA",Y5015)</f>
        <v>4.7748052827632916</v>
      </c>
    </row>
    <row r="5016" spans="1:26" ht="19" x14ac:dyDescent="0.25">
      <c r="A5016" s="23">
        <v>5015</v>
      </c>
      <c r="B5016" s="3" t="s">
        <v>25</v>
      </c>
      <c r="C5016" s="3" t="s">
        <v>191</v>
      </c>
      <c r="D5016" s="3" t="s">
        <v>194</v>
      </c>
      <c r="E5016" s="3" t="s">
        <v>47</v>
      </c>
      <c r="F5016" s="3" t="s">
        <v>21</v>
      </c>
      <c r="G5016" s="3" t="s">
        <v>193</v>
      </c>
      <c r="H5016" s="3" t="s">
        <v>9</v>
      </c>
      <c r="I5016" s="3" t="s">
        <v>13</v>
      </c>
      <c r="J5016" s="3">
        <v>379</v>
      </c>
      <c r="K5016" s="3">
        <v>23</v>
      </c>
      <c r="L5016" s="3">
        <v>0</v>
      </c>
      <c r="M5016" s="4">
        <f>PI()*(K5016/2)^2/1000+PI()*(L5016/2)^2/1000</f>
        <v>0.41547562843725011</v>
      </c>
      <c r="N5016" s="33">
        <v>0</v>
      </c>
      <c r="O5016" s="3">
        <v>6</v>
      </c>
      <c r="P5016" s="3">
        <v>1.9079999999999999</v>
      </c>
      <c r="Q5016" s="3">
        <v>2.7130000000000001</v>
      </c>
      <c r="R5016" s="3">
        <v>2.677</v>
      </c>
      <c r="S5016" s="6">
        <v>0</v>
      </c>
      <c r="T5016" s="6">
        <f>R5016-S5016</f>
        <v>2.677</v>
      </c>
      <c r="U5016" s="3">
        <v>2.677</v>
      </c>
      <c r="V5016" s="6">
        <f>U5016-S5016</f>
        <v>2.677</v>
      </c>
      <c r="W5016" s="6">
        <f>100 - (1 - (((U5016-T5016)/U5016)+(S5016/T5016)))*100</f>
        <v>0</v>
      </c>
      <c r="X5016" s="3">
        <v>2.6960000000000002</v>
      </c>
      <c r="Y5016" s="13">
        <f>(X5016-U5016)/U5016*100</f>
        <v>0.70974971983564172</v>
      </c>
      <c r="Z5016" s="14">
        <f>IF(W5016&gt;10,"NA",Y5016)</f>
        <v>0.70974971983564172</v>
      </c>
    </row>
    <row r="5017" spans="1:26" ht="19" x14ac:dyDescent="0.25">
      <c r="A5017" s="23">
        <v>5016</v>
      </c>
      <c r="B5017" s="3" t="s">
        <v>25</v>
      </c>
      <c r="C5017" s="3" t="s">
        <v>191</v>
      </c>
      <c r="D5017" s="3" t="s">
        <v>194</v>
      </c>
      <c r="E5017" s="3" t="s">
        <v>47</v>
      </c>
      <c r="F5017" s="3" t="s">
        <v>21</v>
      </c>
      <c r="G5017" s="3" t="s">
        <v>193</v>
      </c>
      <c r="H5017" s="3" t="s">
        <v>9</v>
      </c>
      <c r="I5017" s="3" t="s">
        <v>13</v>
      </c>
      <c r="J5017" s="3">
        <v>379</v>
      </c>
      <c r="K5017" s="3">
        <v>23</v>
      </c>
      <c r="L5017" s="3">
        <v>0</v>
      </c>
      <c r="M5017" s="4">
        <f>PI()*(K5017/2)^2/1000+PI()*(L5017/2)^2/1000</f>
        <v>0.41547562843725011</v>
      </c>
      <c r="N5017" s="33">
        <v>0</v>
      </c>
      <c r="O5017" s="3">
        <v>7</v>
      </c>
      <c r="P5017" s="3">
        <v>3.4369999999999998</v>
      </c>
      <c r="Q5017" s="3">
        <v>7.9870000000000001</v>
      </c>
      <c r="R5017" s="3">
        <v>7.891</v>
      </c>
      <c r="S5017" s="6">
        <v>0</v>
      </c>
      <c r="T5017" s="6">
        <f>R5017-S5017</f>
        <v>7.891</v>
      </c>
      <c r="U5017" s="3">
        <v>7.891</v>
      </c>
      <c r="V5017" s="6">
        <f>U5017-S5017</f>
        <v>7.891</v>
      </c>
      <c r="W5017" s="6">
        <f>100 - (1 - (((U5017-T5017)/U5017)+(S5017/T5017)))*100</f>
        <v>0</v>
      </c>
      <c r="X5017" s="3">
        <v>8.3520000000000003</v>
      </c>
      <c r="Y5017" s="13">
        <f>(X5017-U5017)/U5017*100</f>
        <v>5.8420985933341818</v>
      </c>
      <c r="Z5017" s="14">
        <f>IF(W5017&gt;10,"NA",Y5017)</f>
        <v>5.8420985933341818</v>
      </c>
    </row>
    <row r="5018" spans="1:26" ht="19" x14ac:dyDescent="0.25">
      <c r="A5018" s="23">
        <v>5017</v>
      </c>
      <c r="B5018" s="3" t="s">
        <v>25</v>
      </c>
      <c r="C5018" s="3" t="s">
        <v>191</v>
      </c>
      <c r="D5018" s="3" t="s">
        <v>194</v>
      </c>
      <c r="E5018" s="3" t="s">
        <v>47</v>
      </c>
      <c r="F5018" s="3" t="s">
        <v>21</v>
      </c>
      <c r="G5018" s="3" t="s">
        <v>193</v>
      </c>
      <c r="H5018" s="3" t="s">
        <v>9</v>
      </c>
      <c r="I5018" s="3" t="s">
        <v>13</v>
      </c>
      <c r="J5018" s="3">
        <v>379</v>
      </c>
      <c r="K5018" s="3">
        <v>23</v>
      </c>
      <c r="L5018" s="3">
        <v>0</v>
      </c>
      <c r="M5018" s="4">
        <f>PI()*(K5018/2)^2/1000+PI()*(L5018/2)^2/1000</f>
        <v>0.41547562843725011</v>
      </c>
      <c r="N5018" s="33">
        <v>0</v>
      </c>
      <c r="O5018" s="3">
        <v>8</v>
      </c>
      <c r="P5018" s="3">
        <v>3.0720000000000001</v>
      </c>
      <c r="Q5018" s="3">
        <v>6.7779999999999996</v>
      </c>
      <c r="R5018" s="3">
        <v>6.7279999999999998</v>
      </c>
      <c r="S5018" s="6">
        <v>0</v>
      </c>
      <c r="T5018" s="6">
        <f>R5018-S5018</f>
        <v>6.7279999999999998</v>
      </c>
      <c r="U5018" s="3">
        <v>6.7279999999999998</v>
      </c>
      <c r="V5018" s="6">
        <f>U5018-S5018</f>
        <v>6.7279999999999998</v>
      </c>
      <c r="W5018" s="6">
        <f>100 - (1 - (((U5018-T5018)/U5018)+(S5018/T5018)))*100</f>
        <v>0</v>
      </c>
      <c r="X5018" s="3">
        <v>6.8639999999999999</v>
      </c>
      <c r="Y5018" s="13">
        <f>(X5018-U5018)/U5018*100</f>
        <v>2.0214030915576711</v>
      </c>
      <c r="Z5018" s="14">
        <f>IF(W5018&gt;10,"NA",Y5018)</f>
        <v>2.0214030915576711</v>
      </c>
    </row>
    <row r="5019" spans="1:26" ht="19" x14ac:dyDescent="0.25">
      <c r="A5019" s="23">
        <v>5018</v>
      </c>
      <c r="B5019" s="3" t="s">
        <v>25</v>
      </c>
      <c r="C5019" s="3" t="s">
        <v>191</v>
      </c>
      <c r="D5019" s="3" t="s">
        <v>194</v>
      </c>
      <c r="E5019" s="3" t="s">
        <v>47</v>
      </c>
      <c r="F5019" s="3" t="s">
        <v>21</v>
      </c>
      <c r="G5019" s="3" t="s">
        <v>193</v>
      </c>
      <c r="H5019" s="3" t="s">
        <v>9</v>
      </c>
      <c r="I5019" s="3" t="s">
        <v>13</v>
      </c>
      <c r="J5019" s="3">
        <v>379</v>
      </c>
      <c r="K5019" s="3">
        <v>23</v>
      </c>
      <c r="L5019" s="3">
        <v>0</v>
      </c>
      <c r="M5019" s="4">
        <f>PI()*(K5019/2)^2/1000+PI()*(L5019/2)^2/1000</f>
        <v>0.41547562843725011</v>
      </c>
      <c r="N5019" s="33">
        <v>0</v>
      </c>
      <c r="O5019" s="3">
        <v>9</v>
      </c>
      <c r="P5019" s="3">
        <v>2.395</v>
      </c>
      <c r="Q5019" s="3">
        <v>5.7569999999999997</v>
      </c>
      <c r="R5019" s="3">
        <v>5.7569999999999997</v>
      </c>
      <c r="S5019" s="6">
        <v>2.1000000000000001E-2</v>
      </c>
      <c r="T5019" s="6">
        <f>R5019-S5019</f>
        <v>5.7359999999999998</v>
      </c>
      <c r="U5019" s="3">
        <v>5.7569999999999997</v>
      </c>
      <c r="V5019" s="6">
        <f>U5019-S5019</f>
        <v>5.7359999999999998</v>
      </c>
      <c r="W5019" s="6">
        <f>100 - (1 - (((U5019-T5019)/U5019)+(S5019/T5019)))*100</f>
        <v>0.73088210604808523</v>
      </c>
      <c r="X5019" s="3">
        <v>5.9669999999999996</v>
      </c>
      <c r="Y5019" s="13">
        <f>(X5019-U5019)/U5019*100</f>
        <v>3.6477331943720688</v>
      </c>
      <c r="Z5019" s="14">
        <f>IF(W5019&gt;10,"NA",Y5019)</f>
        <v>3.6477331943720688</v>
      </c>
    </row>
    <row r="5020" spans="1:26" ht="19" x14ac:dyDescent="0.25">
      <c r="A5020" s="23">
        <v>5019</v>
      </c>
      <c r="B5020" s="3" t="s">
        <v>25</v>
      </c>
      <c r="C5020" s="3" t="s">
        <v>191</v>
      </c>
      <c r="D5020" s="3" t="s">
        <v>194</v>
      </c>
      <c r="E5020" s="3" t="s">
        <v>47</v>
      </c>
      <c r="F5020" s="3" t="s">
        <v>21</v>
      </c>
      <c r="G5020" s="3" t="s">
        <v>193</v>
      </c>
      <c r="H5020" s="3" t="s">
        <v>9</v>
      </c>
      <c r="I5020" s="3" t="s">
        <v>13</v>
      </c>
      <c r="J5020" s="3">
        <v>379</v>
      </c>
      <c r="K5020" s="3">
        <v>23</v>
      </c>
      <c r="L5020" s="3">
        <v>0</v>
      </c>
      <c r="M5020" s="4">
        <f>PI()*(K5020/2)^2/1000+PI()*(L5020/2)^2/1000</f>
        <v>0.41547562843725011</v>
      </c>
      <c r="N5020" s="33">
        <v>0</v>
      </c>
      <c r="O5020" s="3">
        <v>10</v>
      </c>
      <c r="P5020" s="3">
        <v>2.9550000000000001</v>
      </c>
      <c r="Q5020" s="3">
        <v>5.3029999999999999</v>
      </c>
      <c r="R5020" s="3">
        <v>5.2720000000000002</v>
      </c>
      <c r="S5020" s="6">
        <v>0</v>
      </c>
      <c r="T5020" s="6">
        <f>R5020-S5020</f>
        <v>5.2720000000000002</v>
      </c>
      <c r="U5020" s="3">
        <v>5.2720000000000002</v>
      </c>
      <c r="V5020" s="6">
        <f>U5020-S5020</f>
        <v>5.2720000000000002</v>
      </c>
      <c r="W5020" s="6">
        <f>100 - (1 - (((U5020-T5020)/U5020)+(S5020/T5020)))*100</f>
        <v>0</v>
      </c>
      <c r="X5020" s="3">
        <v>5.6230000000000002</v>
      </c>
      <c r="Y5020" s="13">
        <f>(X5020-U5020)/U5020*100</f>
        <v>6.6578148710166918</v>
      </c>
      <c r="Z5020" s="14">
        <f>IF(W5020&gt;10,"NA",Y5020)</f>
        <v>6.6578148710166918</v>
      </c>
    </row>
    <row r="5021" spans="1:26" ht="19" x14ac:dyDescent="0.25">
      <c r="A5021" s="23">
        <v>5020</v>
      </c>
      <c r="B5021" s="3" t="s">
        <v>25</v>
      </c>
      <c r="C5021" s="3" t="s">
        <v>191</v>
      </c>
      <c r="D5021" s="3" t="s">
        <v>194</v>
      </c>
      <c r="E5021" s="3" t="s">
        <v>47</v>
      </c>
      <c r="F5021" s="3" t="s">
        <v>21</v>
      </c>
      <c r="G5021" s="3" t="s">
        <v>195</v>
      </c>
      <c r="H5021" s="3" t="s">
        <v>9</v>
      </c>
      <c r="I5021" s="3" t="s">
        <v>13</v>
      </c>
      <c r="J5021" s="3">
        <v>413</v>
      </c>
      <c r="K5021" s="3">
        <v>16</v>
      </c>
      <c r="L5021" s="3">
        <v>0</v>
      </c>
      <c r="M5021" s="4">
        <f>PI()*(K5021/2)^2/1000+PI()*(L5021/2)^2/1000</f>
        <v>0.20106192982974677</v>
      </c>
      <c r="N5021" s="33">
        <v>0</v>
      </c>
      <c r="O5021" s="3">
        <v>1</v>
      </c>
      <c r="P5021" s="3">
        <v>2.4060000000000001</v>
      </c>
      <c r="Q5021" s="3">
        <v>4.8010000000000002</v>
      </c>
      <c r="R5021" s="3">
        <v>4.8010000000000002</v>
      </c>
      <c r="S5021" s="6">
        <v>0</v>
      </c>
      <c r="T5021" s="6">
        <f>R5021-S5021</f>
        <v>4.8010000000000002</v>
      </c>
      <c r="U5021" s="11">
        <v>4.8010000000000002</v>
      </c>
      <c r="V5021" s="6">
        <f>U5021-S5021</f>
        <v>4.8010000000000002</v>
      </c>
      <c r="W5021" s="6">
        <f>100 - (1 - (((U5021-T5021)/U5021)+(S5021/T5021)))*100</f>
        <v>0</v>
      </c>
      <c r="X5021" s="3">
        <v>4.9219999999999997</v>
      </c>
      <c r="Y5021" s="13">
        <f>(X5021-U5021)/U5021*100</f>
        <v>2.5203082691105925</v>
      </c>
      <c r="Z5021" s="14">
        <f>IF(W5021&gt;10,"NA",Y5021)</f>
        <v>2.5203082691105925</v>
      </c>
    </row>
    <row r="5022" spans="1:26" ht="19" x14ac:dyDescent="0.25">
      <c r="A5022" s="23">
        <v>5021</v>
      </c>
      <c r="B5022" s="3" t="s">
        <v>25</v>
      </c>
      <c r="C5022" s="3" t="s">
        <v>191</v>
      </c>
      <c r="D5022" s="3" t="s">
        <v>194</v>
      </c>
      <c r="E5022" s="3" t="s">
        <v>47</v>
      </c>
      <c r="F5022" s="3" t="s">
        <v>21</v>
      </c>
      <c r="G5022" s="3" t="s">
        <v>195</v>
      </c>
      <c r="H5022" s="3" t="s">
        <v>9</v>
      </c>
      <c r="I5022" s="3" t="s">
        <v>13</v>
      </c>
      <c r="J5022" s="3">
        <v>413</v>
      </c>
      <c r="K5022" s="3">
        <v>16</v>
      </c>
      <c r="L5022" s="3">
        <v>0</v>
      </c>
      <c r="M5022" s="4">
        <f>PI()*(K5022/2)^2/1000+PI()*(L5022/2)^2/1000</f>
        <v>0.20106192982974677</v>
      </c>
      <c r="N5022" s="33">
        <v>0</v>
      </c>
      <c r="O5022" s="3">
        <v>2</v>
      </c>
      <c r="P5022" s="3">
        <v>1.6539999999999999</v>
      </c>
      <c r="Q5022" s="3">
        <v>1.58</v>
      </c>
      <c r="R5022" s="3">
        <v>1.58</v>
      </c>
      <c r="S5022" s="6">
        <v>0</v>
      </c>
      <c r="T5022" s="6">
        <f>R5022-S5022</f>
        <v>1.58</v>
      </c>
      <c r="U5022" s="11">
        <v>1.58</v>
      </c>
      <c r="V5022" s="6">
        <f>U5022-S5022</f>
        <v>1.58</v>
      </c>
      <c r="W5022" s="6">
        <f>100 - (1 - (((U5022-T5022)/U5022)+(S5022/T5022)))*100</f>
        <v>0</v>
      </c>
      <c r="X5022" s="3">
        <v>1.667</v>
      </c>
      <c r="Y5022" s="13">
        <f>(X5022-U5022)/U5022*100</f>
        <v>5.506329113924048</v>
      </c>
      <c r="Z5022" s="14">
        <f>IF(W5022&gt;10,"NA",Y5022)</f>
        <v>5.506329113924048</v>
      </c>
    </row>
    <row r="5023" spans="1:26" ht="19" x14ac:dyDescent="0.25">
      <c r="A5023" s="23">
        <v>5022</v>
      </c>
      <c r="B5023" s="3" t="s">
        <v>25</v>
      </c>
      <c r="C5023" s="3" t="s">
        <v>191</v>
      </c>
      <c r="D5023" s="3" t="s">
        <v>194</v>
      </c>
      <c r="E5023" s="3" t="s">
        <v>47</v>
      </c>
      <c r="F5023" s="3" t="s">
        <v>21</v>
      </c>
      <c r="G5023" s="3" t="s">
        <v>195</v>
      </c>
      <c r="H5023" s="3" t="s">
        <v>9</v>
      </c>
      <c r="I5023" s="3" t="s">
        <v>13</v>
      </c>
      <c r="J5023" s="3">
        <v>413</v>
      </c>
      <c r="K5023" s="3">
        <v>16</v>
      </c>
      <c r="L5023" s="3">
        <v>0</v>
      </c>
      <c r="M5023" s="4">
        <f>PI()*(K5023/2)^2/1000+PI()*(L5023/2)^2/1000</f>
        <v>0.20106192982974677</v>
      </c>
      <c r="N5023" s="33">
        <v>0</v>
      </c>
      <c r="O5023" s="3">
        <v>3</v>
      </c>
      <c r="P5023" s="3">
        <v>1.31</v>
      </c>
      <c r="Q5023" s="3">
        <v>1.302</v>
      </c>
      <c r="R5023" s="3">
        <v>1.302</v>
      </c>
      <c r="S5023" s="6">
        <v>0</v>
      </c>
      <c r="T5023" s="6">
        <f>R5023-S5023</f>
        <v>1.302</v>
      </c>
      <c r="U5023" s="11">
        <v>1.302</v>
      </c>
      <c r="V5023" s="6">
        <f>U5023-S5023</f>
        <v>1.302</v>
      </c>
      <c r="W5023" s="6">
        <f>100 - (1 - (((U5023-T5023)/U5023)+(S5023/T5023)))*100</f>
        <v>0</v>
      </c>
      <c r="X5023" s="3">
        <v>1.351</v>
      </c>
      <c r="Y5023" s="13">
        <f>(X5023-U5023)/U5023*100</f>
        <v>3.7634408602150482</v>
      </c>
      <c r="Z5023" s="14">
        <f>IF(W5023&gt;10,"NA",Y5023)</f>
        <v>3.7634408602150482</v>
      </c>
    </row>
    <row r="5024" spans="1:26" ht="19" x14ac:dyDescent="0.25">
      <c r="A5024" s="23">
        <v>5023</v>
      </c>
      <c r="B5024" s="3" t="s">
        <v>25</v>
      </c>
      <c r="C5024" s="3" t="s">
        <v>191</v>
      </c>
      <c r="D5024" s="3" t="s">
        <v>194</v>
      </c>
      <c r="E5024" s="3" t="s">
        <v>47</v>
      </c>
      <c r="F5024" s="3" t="s">
        <v>21</v>
      </c>
      <c r="G5024" s="3" t="s">
        <v>195</v>
      </c>
      <c r="H5024" s="3" t="s">
        <v>9</v>
      </c>
      <c r="I5024" s="3" t="s">
        <v>13</v>
      </c>
      <c r="J5024" s="3">
        <v>413</v>
      </c>
      <c r="K5024" s="3">
        <v>16</v>
      </c>
      <c r="L5024" s="3">
        <v>0</v>
      </c>
      <c r="M5024" s="4">
        <f>PI()*(K5024/2)^2/1000+PI()*(L5024/2)^2/1000</f>
        <v>0.20106192982974677</v>
      </c>
      <c r="N5024" s="33">
        <v>0</v>
      </c>
      <c r="O5024" s="3">
        <v>4</v>
      </c>
      <c r="P5024" s="3">
        <v>2.113</v>
      </c>
      <c r="Q5024" s="3">
        <v>3.8319999999999999</v>
      </c>
      <c r="R5024" s="3">
        <v>3.8319999999999999</v>
      </c>
      <c r="S5024" s="6">
        <v>0</v>
      </c>
      <c r="T5024" s="6">
        <f>R5024-S5024</f>
        <v>3.8319999999999999</v>
      </c>
      <c r="U5024" s="11">
        <v>3.8319999999999999</v>
      </c>
      <c r="V5024" s="6">
        <f>U5024-S5024</f>
        <v>3.8319999999999999</v>
      </c>
      <c r="W5024" s="6">
        <f>100 - (1 - (((U5024-T5024)/U5024)+(S5024/T5024)))*100</f>
        <v>0</v>
      </c>
      <c r="X5024" s="3">
        <v>4.0460000000000003</v>
      </c>
      <c r="Y5024" s="13">
        <f>(X5024-U5024)/U5024*100</f>
        <v>5.584551148225481</v>
      </c>
      <c r="Z5024" s="14">
        <f>IF(W5024&gt;10,"NA",Y5024)</f>
        <v>5.584551148225481</v>
      </c>
    </row>
    <row r="5025" spans="1:26" ht="19" x14ac:dyDescent="0.25">
      <c r="A5025" s="23">
        <v>5024</v>
      </c>
      <c r="B5025" s="3" t="s">
        <v>25</v>
      </c>
      <c r="C5025" s="3" t="s">
        <v>191</v>
      </c>
      <c r="D5025" s="3" t="s">
        <v>194</v>
      </c>
      <c r="E5025" s="3" t="s">
        <v>47</v>
      </c>
      <c r="F5025" s="3" t="s">
        <v>21</v>
      </c>
      <c r="G5025" s="3" t="s">
        <v>195</v>
      </c>
      <c r="H5025" s="3" t="s">
        <v>9</v>
      </c>
      <c r="I5025" s="3" t="s">
        <v>13</v>
      </c>
      <c r="J5025" s="3">
        <v>413</v>
      </c>
      <c r="K5025" s="3">
        <v>16</v>
      </c>
      <c r="L5025" s="3">
        <v>0</v>
      </c>
      <c r="M5025" s="4">
        <f>PI()*(K5025/2)^2/1000+PI()*(L5025/2)^2/1000</f>
        <v>0.20106192982974677</v>
      </c>
      <c r="N5025" s="33">
        <v>0</v>
      </c>
      <c r="O5025" s="3">
        <v>5</v>
      </c>
      <c r="P5025" s="3">
        <v>2.48</v>
      </c>
      <c r="Q5025" s="3">
        <v>3.952</v>
      </c>
      <c r="R5025" s="3">
        <v>3.952</v>
      </c>
      <c r="S5025" s="6">
        <v>0</v>
      </c>
      <c r="T5025" s="6">
        <f>R5025-S5025</f>
        <v>3.952</v>
      </c>
      <c r="U5025" s="11">
        <v>3.952</v>
      </c>
      <c r="V5025" s="6">
        <f>U5025-S5025</f>
        <v>3.952</v>
      </c>
      <c r="W5025" s="6">
        <f>100 - (1 - (((U5025-T5025)/U5025)+(S5025/T5025)))*100</f>
        <v>0</v>
      </c>
      <c r="X5025" s="3">
        <v>4.1390000000000002</v>
      </c>
      <c r="Y5025" s="13">
        <f>(X5025-U5025)/U5025*100</f>
        <v>4.7317813765182262</v>
      </c>
      <c r="Z5025" s="14">
        <f>IF(W5025&gt;10,"NA",Y5025)</f>
        <v>4.7317813765182262</v>
      </c>
    </row>
    <row r="5026" spans="1:26" ht="19" x14ac:dyDescent="0.25">
      <c r="A5026" s="23">
        <v>5025</v>
      </c>
      <c r="B5026" s="3" t="s">
        <v>25</v>
      </c>
      <c r="C5026" s="3" t="s">
        <v>191</v>
      </c>
      <c r="D5026" s="3" t="s">
        <v>194</v>
      </c>
      <c r="E5026" s="3" t="s">
        <v>47</v>
      </c>
      <c r="F5026" s="3" t="s">
        <v>21</v>
      </c>
      <c r="G5026" s="3" t="s">
        <v>195</v>
      </c>
      <c r="H5026" s="3" t="s">
        <v>9</v>
      </c>
      <c r="I5026" s="3" t="s">
        <v>13</v>
      </c>
      <c r="J5026" s="3">
        <v>413</v>
      </c>
      <c r="K5026" s="3">
        <v>16</v>
      </c>
      <c r="L5026" s="3">
        <v>0</v>
      </c>
      <c r="M5026" s="4">
        <f>PI()*(K5026/2)^2/1000+PI()*(L5026/2)^2/1000</f>
        <v>0.20106192982974677</v>
      </c>
      <c r="N5026" s="33">
        <v>0</v>
      </c>
      <c r="O5026" s="3">
        <v>6</v>
      </c>
      <c r="P5026" s="3">
        <v>2.7839999999999998</v>
      </c>
      <c r="Q5026" s="3">
        <v>6.024</v>
      </c>
      <c r="R5026" s="3">
        <v>6.024</v>
      </c>
      <c r="S5026" s="6">
        <v>0</v>
      </c>
      <c r="T5026" s="6">
        <f>R5026-S5026</f>
        <v>6.024</v>
      </c>
      <c r="U5026" s="11">
        <v>6.024</v>
      </c>
      <c r="V5026" s="6">
        <f>U5026-S5026</f>
        <v>6.024</v>
      </c>
      <c r="W5026" s="6">
        <f>100 - (1 - (((U5026-T5026)/U5026)+(S5026/T5026)))*100</f>
        <v>0</v>
      </c>
      <c r="X5026" s="3">
        <v>6.258</v>
      </c>
      <c r="Y5026" s="13">
        <f>(X5026-U5026)/U5026*100</f>
        <v>3.8844621513944224</v>
      </c>
      <c r="Z5026" s="14">
        <f>IF(W5026&gt;10,"NA",Y5026)</f>
        <v>3.8844621513944224</v>
      </c>
    </row>
    <row r="5027" spans="1:26" ht="19" x14ac:dyDescent="0.25">
      <c r="A5027" s="23">
        <v>5026</v>
      </c>
      <c r="B5027" s="3" t="s">
        <v>25</v>
      </c>
      <c r="C5027" s="3" t="s">
        <v>191</v>
      </c>
      <c r="D5027" s="3" t="s">
        <v>194</v>
      </c>
      <c r="E5027" s="3" t="s">
        <v>47</v>
      </c>
      <c r="F5027" s="3" t="s">
        <v>21</v>
      </c>
      <c r="G5027" s="3" t="s">
        <v>195</v>
      </c>
      <c r="H5027" s="3" t="s">
        <v>9</v>
      </c>
      <c r="I5027" s="3" t="s">
        <v>13</v>
      </c>
      <c r="J5027" s="3">
        <v>413</v>
      </c>
      <c r="K5027" s="3">
        <v>16</v>
      </c>
      <c r="L5027" s="3">
        <v>0</v>
      </c>
      <c r="M5027" s="4">
        <f>PI()*(K5027/2)^2/1000+PI()*(L5027/2)^2/1000</f>
        <v>0.20106192982974677</v>
      </c>
      <c r="N5027" s="33">
        <v>0</v>
      </c>
      <c r="O5027" s="3">
        <v>7</v>
      </c>
      <c r="P5027" s="3">
        <v>2.4929999999999999</v>
      </c>
      <c r="Q5027" s="3">
        <v>5.8479999999999999</v>
      </c>
      <c r="R5027" s="3">
        <v>5.8479999999999999</v>
      </c>
      <c r="S5027" s="6">
        <v>0</v>
      </c>
      <c r="T5027" s="6">
        <f>R5027-S5027</f>
        <v>5.8479999999999999</v>
      </c>
      <c r="U5027" s="11">
        <v>5.8479999999999999</v>
      </c>
      <c r="V5027" s="6">
        <f>U5027-S5027</f>
        <v>5.8479999999999999</v>
      </c>
      <c r="W5027" s="6">
        <f>100 - (1 - (((U5027-T5027)/U5027)+(S5027/T5027)))*100</f>
        <v>0</v>
      </c>
      <c r="X5027" s="3">
        <v>6.2160000000000002</v>
      </c>
      <c r="Y5027" s="13">
        <f>(X5027-U5027)/U5027*100</f>
        <v>6.2927496580027418</v>
      </c>
      <c r="Z5027" s="14">
        <f>IF(W5027&gt;10,"NA",Y5027)</f>
        <v>6.2927496580027418</v>
      </c>
    </row>
    <row r="5028" spans="1:26" ht="19" x14ac:dyDescent="0.25">
      <c r="A5028" s="23">
        <v>5027</v>
      </c>
      <c r="B5028" s="3" t="s">
        <v>25</v>
      </c>
      <c r="C5028" s="3" t="s">
        <v>191</v>
      </c>
      <c r="D5028" s="3" t="s">
        <v>194</v>
      </c>
      <c r="E5028" s="3" t="s">
        <v>47</v>
      </c>
      <c r="F5028" s="3" t="s">
        <v>21</v>
      </c>
      <c r="G5028" s="3" t="s">
        <v>195</v>
      </c>
      <c r="H5028" s="3" t="s">
        <v>9</v>
      </c>
      <c r="I5028" s="3" t="s">
        <v>13</v>
      </c>
      <c r="J5028" s="3">
        <v>413</v>
      </c>
      <c r="K5028" s="3">
        <v>16</v>
      </c>
      <c r="L5028" s="3">
        <v>0</v>
      </c>
      <c r="M5028" s="4">
        <f>PI()*(K5028/2)^2/1000+PI()*(L5028/2)^2/1000</f>
        <v>0.20106192982974677</v>
      </c>
      <c r="N5028" s="33">
        <v>0</v>
      </c>
      <c r="O5028" s="3">
        <v>8</v>
      </c>
      <c r="P5028" s="3">
        <v>2.2989999999999999</v>
      </c>
      <c r="Q5028" s="3">
        <v>3.9420000000000002</v>
      </c>
      <c r="R5028" s="3">
        <v>3.9420000000000002</v>
      </c>
      <c r="S5028" s="6">
        <v>0</v>
      </c>
      <c r="T5028" s="6">
        <f>R5028-S5028</f>
        <v>3.9420000000000002</v>
      </c>
      <c r="U5028" s="11">
        <v>3.9420000000000002</v>
      </c>
      <c r="V5028" s="6">
        <f>U5028-S5028</f>
        <v>3.9420000000000002</v>
      </c>
      <c r="W5028" s="6">
        <f>100 - (1 - (((U5028-T5028)/U5028)+(S5028/T5028)))*100</f>
        <v>0</v>
      </c>
      <c r="X5028" s="3">
        <v>4.2110000000000003</v>
      </c>
      <c r="Y5028" s="13">
        <f>(X5028-U5028)/U5028*100</f>
        <v>6.8239472349061412</v>
      </c>
      <c r="Z5028" s="14">
        <f>IF(W5028&gt;10,"NA",Y5028)</f>
        <v>6.8239472349061412</v>
      </c>
    </row>
    <row r="5029" spans="1:26" ht="19" x14ac:dyDescent="0.25">
      <c r="A5029" s="23">
        <v>5028</v>
      </c>
      <c r="B5029" s="3" t="s">
        <v>25</v>
      </c>
      <c r="C5029" s="3" t="s">
        <v>191</v>
      </c>
      <c r="D5029" s="3" t="s">
        <v>194</v>
      </c>
      <c r="E5029" s="3" t="s">
        <v>47</v>
      </c>
      <c r="F5029" s="3" t="s">
        <v>21</v>
      </c>
      <c r="G5029" s="3" t="s">
        <v>195</v>
      </c>
      <c r="H5029" s="3" t="s">
        <v>9</v>
      </c>
      <c r="I5029" s="3" t="s">
        <v>13</v>
      </c>
      <c r="J5029" s="3">
        <v>413</v>
      </c>
      <c r="K5029" s="3">
        <v>16</v>
      </c>
      <c r="L5029" s="3">
        <v>0</v>
      </c>
      <c r="M5029" s="4">
        <f>PI()*(K5029/2)^2/1000+PI()*(L5029/2)^2/1000</f>
        <v>0.20106192982974677</v>
      </c>
      <c r="N5029" s="33">
        <v>0</v>
      </c>
      <c r="O5029" s="3">
        <v>9</v>
      </c>
      <c r="P5029" s="3">
        <v>2.855</v>
      </c>
      <c r="Q5029" s="3">
        <v>6.282</v>
      </c>
      <c r="R5029" s="3">
        <v>6.282</v>
      </c>
      <c r="S5029" s="6">
        <v>0</v>
      </c>
      <c r="T5029" s="6">
        <f>R5029-S5029</f>
        <v>6.282</v>
      </c>
      <c r="U5029" s="11">
        <v>6.282</v>
      </c>
      <c r="V5029" s="6">
        <f>U5029-S5029</f>
        <v>6.282</v>
      </c>
      <c r="W5029" s="6">
        <f>100 - (1 - (((U5029-T5029)/U5029)+(S5029/T5029)))*100</f>
        <v>0</v>
      </c>
      <c r="X5029" s="3">
        <v>6.7350000000000003</v>
      </c>
      <c r="Y5029" s="13">
        <f>(X5029-U5029)/U5029*100</f>
        <v>7.2110792741165275</v>
      </c>
      <c r="Z5029" s="14">
        <f>IF(W5029&gt;10,"NA",Y5029)</f>
        <v>7.2110792741165275</v>
      </c>
    </row>
    <row r="5030" spans="1:26" ht="19" x14ac:dyDescent="0.25">
      <c r="A5030" s="23">
        <v>5029</v>
      </c>
      <c r="B5030" s="3" t="s">
        <v>25</v>
      </c>
      <c r="C5030" s="3" t="s">
        <v>197</v>
      </c>
      <c r="D5030" s="3" t="s">
        <v>194</v>
      </c>
      <c r="E5030" s="3" t="s">
        <v>47</v>
      </c>
      <c r="F5030" s="3" t="s">
        <v>21</v>
      </c>
      <c r="G5030" s="3" t="s">
        <v>196</v>
      </c>
      <c r="H5030" s="3" t="s">
        <v>17</v>
      </c>
      <c r="I5030" s="3" t="s">
        <v>13</v>
      </c>
      <c r="J5030" s="3">
        <v>413</v>
      </c>
      <c r="K5030" s="3">
        <v>34</v>
      </c>
      <c r="L5030" s="3">
        <v>26</v>
      </c>
      <c r="M5030" s="4">
        <f>PI()*(K5030/2)^2/1000+PI()*(L5030/2)^2/1000</f>
        <v>1.4388494353441255</v>
      </c>
      <c r="N5030" s="33">
        <v>0</v>
      </c>
      <c r="O5030" s="3">
        <v>1</v>
      </c>
      <c r="P5030" s="3">
        <v>3.3820000000000001</v>
      </c>
      <c r="Q5030" s="3">
        <v>8.6389999999999993</v>
      </c>
      <c r="R5030" s="3">
        <v>8.6389999999999993</v>
      </c>
      <c r="S5030" s="6">
        <v>0</v>
      </c>
      <c r="T5030" s="6">
        <f>R5030-S5030</f>
        <v>8.6389999999999993</v>
      </c>
      <c r="U5030" s="3">
        <v>8.6389999999999993</v>
      </c>
      <c r="V5030" s="6">
        <f>U5030-S5030</f>
        <v>8.6389999999999993</v>
      </c>
      <c r="W5030" s="6">
        <f>100 - (1 - (((U5030-T5030)/U5030)+(S5030/T5030)))*100</f>
        <v>0</v>
      </c>
      <c r="X5030" s="3">
        <v>8.8759999999999994</v>
      </c>
      <c r="Y5030" s="13">
        <f>(X5030-U5030)/U5030*100</f>
        <v>2.7433730755874537</v>
      </c>
      <c r="Z5030" s="14">
        <f>IF(W5030&gt;10,"NA",Y5030)</f>
        <v>2.7433730755874537</v>
      </c>
    </row>
    <row r="5031" spans="1:26" ht="19" x14ac:dyDescent="0.25">
      <c r="A5031" s="23">
        <v>5030</v>
      </c>
      <c r="B5031" s="3" t="s">
        <v>25</v>
      </c>
      <c r="C5031" s="3" t="s">
        <v>197</v>
      </c>
      <c r="D5031" s="3" t="s">
        <v>194</v>
      </c>
      <c r="E5031" s="3" t="s">
        <v>47</v>
      </c>
      <c r="F5031" s="3" t="s">
        <v>21</v>
      </c>
      <c r="G5031" s="3" t="s">
        <v>196</v>
      </c>
      <c r="H5031" s="3" t="s">
        <v>17</v>
      </c>
      <c r="I5031" s="3" t="s">
        <v>13</v>
      </c>
      <c r="J5031" s="3">
        <v>413</v>
      </c>
      <c r="K5031" s="3">
        <v>34</v>
      </c>
      <c r="L5031" s="3">
        <v>26</v>
      </c>
      <c r="M5031" s="4">
        <f>PI()*(K5031/2)^2/1000+PI()*(L5031/2)^2/1000</f>
        <v>1.4388494353441255</v>
      </c>
      <c r="N5031" s="33">
        <v>0</v>
      </c>
      <c r="O5031" s="3">
        <v>2</v>
      </c>
      <c r="P5031" s="3">
        <v>4.0170000000000003</v>
      </c>
      <c r="Q5031" s="3">
        <v>11.647</v>
      </c>
      <c r="R5031" s="3">
        <v>11.534000000000001</v>
      </c>
      <c r="S5031" s="6">
        <v>0</v>
      </c>
      <c r="T5031" s="6">
        <f>R5031-S5031</f>
        <v>11.534000000000001</v>
      </c>
      <c r="U5031" s="3">
        <v>11.534000000000001</v>
      </c>
      <c r="V5031" s="6">
        <f>U5031-S5031</f>
        <v>11.534000000000001</v>
      </c>
      <c r="W5031" s="6">
        <f>100 - (1 - (((U5031-T5031)/U5031)+(S5031/T5031)))*100</f>
        <v>0</v>
      </c>
      <c r="X5031" s="3">
        <v>12.09</v>
      </c>
      <c r="Y5031" s="13">
        <f>(X5031-U5031)/U5031*100</f>
        <v>4.820530605167324</v>
      </c>
      <c r="Z5031" s="14">
        <f>IF(W5031&gt;10,"NA",Y5031)</f>
        <v>4.820530605167324</v>
      </c>
    </row>
    <row r="5032" spans="1:26" ht="19" x14ac:dyDescent="0.25">
      <c r="A5032" s="23">
        <v>5031</v>
      </c>
      <c r="B5032" s="3" t="s">
        <v>25</v>
      </c>
      <c r="C5032" s="3" t="s">
        <v>197</v>
      </c>
      <c r="D5032" s="3" t="s">
        <v>194</v>
      </c>
      <c r="E5032" s="3" t="s">
        <v>47</v>
      </c>
      <c r="F5032" s="3" t="s">
        <v>21</v>
      </c>
      <c r="G5032" s="3" t="s">
        <v>196</v>
      </c>
      <c r="H5032" s="3" t="s">
        <v>17</v>
      </c>
      <c r="I5032" s="3" t="s">
        <v>13</v>
      </c>
      <c r="J5032" s="3">
        <v>413</v>
      </c>
      <c r="K5032" s="3">
        <v>34</v>
      </c>
      <c r="L5032" s="3">
        <v>26</v>
      </c>
      <c r="M5032" s="4">
        <f>PI()*(K5032/2)^2/1000+PI()*(L5032/2)^2/1000</f>
        <v>1.4388494353441255</v>
      </c>
      <c r="N5032" s="33">
        <v>0</v>
      </c>
      <c r="O5032" s="3">
        <v>3</v>
      </c>
      <c r="P5032" s="3">
        <v>4.1289999999999996</v>
      </c>
      <c r="Q5032" s="3">
        <v>12.856999999999999</v>
      </c>
      <c r="R5032" s="3">
        <v>12.856999999999999</v>
      </c>
      <c r="S5032" s="6">
        <v>0</v>
      </c>
      <c r="T5032" s="6">
        <f>R5032-S5032</f>
        <v>12.856999999999999</v>
      </c>
      <c r="U5032" s="3">
        <v>12.856999999999999</v>
      </c>
      <c r="V5032" s="6">
        <f>U5032-S5032</f>
        <v>12.856999999999999</v>
      </c>
      <c r="W5032" s="6">
        <f>100 - (1 - (((U5032-T5032)/U5032)+(S5032/T5032)))*100</f>
        <v>0</v>
      </c>
      <c r="X5032" s="3">
        <v>13.173</v>
      </c>
      <c r="Y5032" s="13">
        <f>(X5032-U5032)/U5032*100</f>
        <v>2.4578050867231918</v>
      </c>
      <c r="Z5032" s="14">
        <f>IF(W5032&gt;10,"NA",Y5032)</f>
        <v>2.4578050867231918</v>
      </c>
    </row>
    <row r="5033" spans="1:26" ht="19" x14ac:dyDescent="0.25">
      <c r="A5033" s="23">
        <v>5032</v>
      </c>
      <c r="B5033" s="3" t="s">
        <v>25</v>
      </c>
      <c r="C5033" s="3" t="s">
        <v>197</v>
      </c>
      <c r="D5033" s="3" t="s">
        <v>194</v>
      </c>
      <c r="E5033" s="3" t="s">
        <v>47</v>
      </c>
      <c r="F5033" s="3" t="s">
        <v>21</v>
      </c>
      <c r="G5033" s="3" t="s">
        <v>196</v>
      </c>
      <c r="H5033" s="3" t="s">
        <v>17</v>
      </c>
      <c r="I5033" s="3" t="s">
        <v>13</v>
      </c>
      <c r="J5033" s="3">
        <v>413</v>
      </c>
      <c r="K5033" s="3">
        <v>34</v>
      </c>
      <c r="L5033" s="3">
        <v>26</v>
      </c>
      <c r="M5033" s="4">
        <f>PI()*(K5033/2)^2/1000+PI()*(L5033/2)^2/1000</f>
        <v>1.4388494353441255</v>
      </c>
      <c r="N5033" s="33">
        <v>0</v>
      </c>
      <c r="O5033" s="3">
        <v>4</v>
      </c>
      <c r="P5033" s="3">
        <v>4.0439999999999996</v>
      </c>
      <c r="Q5033" s="3">
        <v>11.904999999999999</v>
      </c>
      <c r="R5033" s="3">
        <v>11.904</v>
      </c>
      <c r="S5033" s="6">
        <v>0</v>
      </c>
      <c r="T5033" s="6">
        <f>R5033-S5033</f>
        <v>11.904</v>
      </c>
      <c r="U5033" s="3">
        <v>11.904</v>
      </c>
      <c r="V5033" s="6">
        <f>U5033-S5033</f>
        <v>11.904</v>
      </c>
      <c r="W5033" s="6">
        <f>100 - (1 - (((U5033-T5033)/U5033)+(S5033/T5033)))*100</f>
        <v>0</v>
      </c>
      <c r="X5033" s="3">
        <v>12.336</v>
      </c>
      <c r="Y5033" s="13">
        <f>(X5033-U5033)/U5033*100</f>
        <v>3.6290322580645191</v>
      </c>
      <c r="Z5033" s="14">
        <f>IF(W5033&gt;10,"NA",Y5033)</f>
        <v>3.6290322580645191</v>
      </c>
    </row>
    <row r="5034" spans="1:26" ht="19" x14ac:dyDescent="0.25">
      <c r="A5034" s="23">
        <v>5033</v>
      </c>
      <c r="B5034" s="3" t="s">
        <v>25</v>
      </c>
      <c r="C5034" s="3" t="s">
        <v>197</v>
      </c>
      <c r="D5034" s="3" t="s">
        <v>194</v>
      </c>
      <c r="E5034" s="3" t="s">
        <v>47</v>
      </c>
      <c r="F5034" s="3" t="s">
        <v>21</v>
      </c>
      <c r="G5034" s="3" t="s">
        <v>196</v>
      </c>
      <c r="H5034" s="3" t="s">
        <v>17</v>
      </c>
      <c r="I5034" s="3" t="s">
        <v>13</v>
      </c>
      <c r="J5034" s="3">
        <v>413</v>
      </c>
      <c r="K5034" s="3">
        <v>34</v>
      </c>
      <c r="L5034" s="3">
        <v>26</v>
      </c>
      <c r="M5034" s="4">
        <f>PI()*(K5034/2)^2/1000+PI()*(L5034/2)^2/1000</f>
        <v>1.4388494353441255</v>
      </c>
      <c r="N5034" s="33">
        <v>0</v>
      </c>
      <c r="O5034" s="3">
        <v>5</v>
      </c>
      <c r="P5034" s="3">
        <v>3.952</v>
      </c>
      <c r="Q5034" s="3">
        <v>13.079000000000001</v>
      </c>
      <c r="R5034" s="3">
        <v>13.079000000000001</v>
      </c>
      <c r="S5034" s="6">
        <v>0</v>
      </c>
      <c r="T5034" s="6">
        <f>R5034-S5034</f>
        <v>13.079000000000001</v>
      </c>
      <c r="U5034" s="3">
        <v>13.079000000000001</v>
      </c>
      <c r="V5034" s="6">
        <f>U5034-S5034</f>
        <v>13.079000000000001</v>
      </c>
      <c r="W5034" s="6">
        <f>100 - (1 - (((U5034-T5034)/U5034)+(S5034/T5034)))*100</f>
        <v>0</v>
      </c>
      <c r="X5034" s="3">
        <v>13.417999999999999</v>
      </c>
      <c r="Y5034" s="13">
        <f>(X5034-U5034)/U5034*100</f>
        <v>2.591941279914356</v>
      </c>
      <c r="Z5034" s="14">
        <f>IF(W5034&gt;10,"NA",Y5034)</f>
        <v>2.591941279914356</v>
      </c>
    </row>
    <row r="5035" spans="1:26" ht="19" x14ac:dyDescent="0.25">
      <c r="A5035" s="23">
        <v>5034</v>
      </c>
      <c r="B5035" s="3" t="s">
        <v>25</v>
      </c>
      <c r="C5035" s="3" t="s">
        <v>197</v>
      </c>
      <c r="D5035" s="3" t="s">
        <v>194</v>
      </c>
      <c r="E5035" s="3" t="s">
        <v>47</v>
      </c>
      <c r="F5035" s="3" t="s">
        <v>21</v>
      </c>
      <c r="G5035" s="3" t="s">
        <v>196</v>
      </c>
      <c r="H5035" s="3" t="s">
        <v>17</v>
      </c>
      <c r="I5035" s="3" t="s">
        <v>13</v>
      </c>
      <c r="J5035" s="3">
        <v>413</v>
      </c>
      <c r="K5035" s="3">
        <v>34</v>
      </c>
      <c r="L5035" s="3">
        <v>26</v>
      </c>
      <c r="M5035" s="4">
        <f>PI()*(K5035/2)^2/1000+PI()*(L5035/2)^2/1000</f>
        <v>1.4388494353441255</v>
      </c>
      <c r="N5035" s="33">
        <v>0</v>
      </c>
      <c r="O5035" s="3">
        <v>6</v>
      </c>
      <c r="P5035" s="3">
        <v>3.17</v>
      </c>
      <c r="Q5035" s="3">
        <v>6.9660000000000002</v>
      </c>
      <c r="R5035" s="3">
        <v>6.8970000000000002</v>
      </c>
      <c r="S5035" s="6">
        <v>0</v>
      </c>
      <c r="T5035" s="6">
        <f>R5035-S5035</f>
        <v>6.8970000000000002</v>
      </c>
      <c r="U5035" s="3">
        <v>6.8970000000000002</v>
      </c>
      <c r="V5035" s="6">
        <f>U5035-S5035</f>
        <v>6.8970000000000002</v>
      </c>
      <c r="W5035" s="6">
        <f>100 - (1 - (((U5035-T5035)/U5035)+(S5035/T5035)))*100</f>
        <v>0</v>
      </c>
      <c r="X5035" s="3">
        <v>6.9930000000000003</v>
      </c>
      <c r="Y5035" s="13">
        <f>(X5035-U5035)/U5035*100</f>
        <v>1.391909525880819</v>
      </c>
      <c r="Z5035" s="14">
        <f>IF(W5035&gt;10,"NA",Y5035)</f>
        <v>1.391909525880819</v>
      </c>
    </row>
    <row r="5036" spans="1:26" ht="19" x14ac:dyDescent="0.25">
      <c r="A5036" s="23">
        <v>5035</v>
      </c>
      <c r="B5036" s="3" t="s">
        <v>25</v>
      </c>
      <c r="C5036" s="3" t="s">
        <v>197</v>
      </c>
      <c r="D5036" s="3" t="s">
        <v>194</v>
      </c>
      <c r="E5036" s="3" t="s">
        <v>47</v>
      </c>
      <c r="F5036" s="3" t="s">
        <v>21</v>
      </c>
      <c r="G5036" s="3" t="s">
        <v>196</v>
      </c>
      <c r="H5036" s="3" t="s">
        <v>17</v>
      </c>
      <c r="I5036" s="3" t="s">
        <v>13</v>
      </c>
      <c r="J5036" s="3">
        <v>413</v>
      </c>
      <c r="K5036" s="3">
        <v>34</v>
      </c>
      <c r="L5036" s="3">
        <v>26</v>
      </c>
      <c r="M5036" s="4">
        <f>PI()*(K5036/2)^2/1000+PI()*(L5036/2)^2/1000</f>
        <v>1.4388494353441255</v>
      </c>
      <c r="N5036" s="33">
        <v>0</v>
      </c>
      <c r="O5036" s="3">
        <v>7</v>
      </c>
      <c r="P5036" s="3">
        <v>3.6930000000000001</v>
      </c>
      <c r="Q5036" s="3">
        <v>9.5969999999999995</v>
      </c>
      <c r="R5036" s="3">
        <v>9.423</v>
      </c>
      <c r="S5036" s="6">
        <v>0</v>
      </c>
      <c r="T5036" s="6">
        <f>R5036-S5036</f>
        <v>9.423</v>
      </c>
      <c r="U5036" s="3">
        <v>9.4649999999999999</v>
      </c>
      <c r="V5036" s="6">
        <f>U5036-S5036</f>
        <v>9.4649999999999999</v>
      </c>
      <c r="W5036" s="6">
        <f>100 - (1 - (((U5036-T5036)/U5036)+(S5036/T5036)))*100</f>
        <v>0.44374009508716483</v>
      </c>
      <c r="X5036" s="3">
        <v>9.5779999999999994</v>
      </c>
      <c r="Y5036" s="13">
        <f>(X5036-U5036)/U5036*100</f>
        <v>1.1938721605916487</v>
      </c>
      <c r="Z5036" s="14">
        <f>IF(W5036&gt;10,"NA",Y5036)</f>
        <v>1.1938721605916487</v>
      </c>
    </row>
    <row r="5037" spans="1:26" ht="19" x14ac:dyDescent="0.25">
      <c r="A5037" s="23">
        <v>5036</v>
      </c>
      <c r="B5037" s="3" t="s">
        <v>25</v>
      </c>
      <c r="C5037" s="3" t="s">
        <v>197</v>
      </c>
      <c r="D5037" s="3" t="s">
        <v>194</v>
      </c>
      <c r="E5037" s="3" t="s">
        <v>47</v>
      </c>
      <c r="F5037" s="3" t="s">
        <v>21</v>
      </c>
      <c r="G5037" s="3" t="s">
        <v>196</v>
      </c>
      <c r="H5037" s="3" t="s">
        <v>9</v>
      </c>
      <c r="I5037" s="3" t="s">
        <v>13</v>
      </c>
      <c r="J5037" s="3">
        <v>413</v>
      </c>
      <c r="K5037" s="3">
        <v>34</v>
      </c>
      <c r="L5037" s="3">
        <v>26</v>
      </c>
      <c r="M5037" s="4">
        <f>PI()*(K5037/2)^2/1000+PI()*(L5037/2)^2/1000</f>
        <v>1.4388494353441255</v>
      </c>
      <c r="N5037" s="33">
        <v>0</v>
      </c>
      <c r="O5037" s="3">
        <v>1</v>
      </c>
      <c r="P5037" s="3">
        <v>4.4089999999999998</v>
      </c>
      <c r="Q5037" s="3">
        <v>13.565</v>
      </c>
      <c r="R5037" s="3">
        <v>13.464</v>
      </c>
      <c r="S5037" s="6">
        <v>0</v>
      </c>
      <c r="T5037" s="6">
        <f>R5037-S5037</f>
        <v>13.464</v>
      </c>
      <c r="U5037" s="3">
        <v>13.464</v>
      </c>
      <c r="V5037" s="6">
        <f>U5037-S5037</f>
        <v>13.464</v>
      </c>
      <c r="W5037" s="6">
        <f>100 - (1 - (((U5037-T5037)/U5037)+(S5037/T5037)))*100</f>
        <v>0</v>
      </c>
      <c r="X5037" s="3">
        <v>14.118</v>
      </c>
      <c r="Y5037" s="13">
        <f>(X5037-U5037)/U5037*100</f>
        <v>4.8573975044563271</v>
      </c>
      <c r="Z5037" s="14">
        <f>IF(W5037&gt;10,"NA",Y5037)</f>
        <v>4.8573975044563271</v>
      </c>
    </row>
    <row r="5038" spans="1:26" ht="19" x14ac:dyDescent="0.25">
      <c r="A5038" s="23">
        <v>5037</v>
      </c>
      <c r="B5038" s="3" t="s">
        <v>25</v>
      </c>
      <c r="C5038" s="3" t="s">
        <v>197</v>
      </c>
      <c r="D5038" s="3" t="s">
        <v>194</v>
      </c>
      <c r="E5038" s="3" t="s">
        <v>47</v>
      </c>
      <c r="F5038" s="3" t="s">
        <v>21</v>
      </c>
      <c r="G5038" s="3" t="s">
        <v>196</v>
      </c>
      <c r="H5038" s="3" t="s">
        <v>9</v>
      </c>
      <c r="I5038" s="3" t="s">
        <v>13</v>
      </c>
      <c r="J5038" s="3">
        <v>413</v>
      </c>
      <c r="K5038" s="3">
        <v>34</v>
      </c>
      <c r="L5038" s="3">
        <v>26</v>
      </c>
      <c r="M5038" s="4">
        <f>PI()*(K5038/2)^2/1000+PI()*(L5038/2)^2/1000</f>
        <v>1.4388494353441255</v>
      </c>
      <c r="N5038" s="33">
        <v>0</v>
      </c>
      <c r="O5038" s="3">
        <v>2</v>
      </c>
      <c r="P5038" s="3">
        <v>3.8860000000000001</v>
      </c>
      <c r="Q5038" s="3">
        <v>11.878</v>
      </c>
      <c r="R5038" s="3">
        <v>11.878</v>
      </c>
      <c r="S5038" s="6">
        <v>0</v>
      </c>
      <c r="T5038" s="6">
        <f>R5038-S5038</f>
        <v>11.878</v>
      </c>
      <c r="U5038" s="3">
        <v>11.878</v>
      </c>
      <c r="V5038" s="6">
        <f>U5038-S5038</f>
        <v>11.878</v>
      </c>
      <c r="W5038" s="6">
        <f>100 - (1 - (((U5038-T5038)/U5038)+(S5038/T5038)))*100</f>
        <v>0</v>
      </c>
      <c r="X5038" s="3">
        <v>12.56</v>
      </c>
      <c r="Y5038" s="13">
        <f>(X5038-U5038)/U5038*100</f>
        <v>5.7417073581411042</v>
      </c>
      <c r="Z5038" s="14">
        <f>IF(W5038&gt;10,"NA",Y5038)</f>
        <v>5.7417073581411042</v>
      </c>
    </row>
    <row r="5039" spans="1:26" ht="19" x14ac:dyDescent="0.25">
      <c r="A5039" s="23">
        <v>5038</v>
      </c>
      <c r="B5039" s="3" t="s">
        <v>25</v>
      </c>
      <c r="C5039" s="3" t="s">
        <v>197</v>
      </c>
      <c r="D5039" s="3" t="s">
        <v>194</v>
      </c>
      <c r="E5039" s="3" t="s">
        <v>47</v>
      </c>
      <c r="F5039" s="3" t="s">
        <v>21</v>
      </c>
      <c r="G5039" s="3" t="s">
        <v>196</v>
      </c>
      <c r="H5039" s="3" t="s">
        <v>9</v>
      </c>
      <c r="I5039" s="3" t="s">
        <v>13</v>
      </c>
      <c r="J5039" s="3">
        <v>413</v>
      </c>
      <c r="K5039" s="3">
        <v>34</v>
      </c>
      <c r="L5039" s="3">
        <v>26</v>
      </c>
      <c r="M5039" s="4">
        <f>PI()*(K5039/2)^2/1000+PI()*(L5039/2)^2/1000</f>
        <v>1.4388494353441255</v>
      </c>
      <c r="N5039" s="33">
        <v>0</v>
      </c>
      <c r="O5039" s="3">
        <v>3</v>
      </c>
      <c r="P5039" s="3">
        <v>4.2859999999999996</v>
      </c>
      <c r="Q5039" s="3">
        <v>13.468999999999999</v>
      </c>
      <c r="R5039" s="3">
        <v>13.347</v>
      </c>
      <c r="S5039" s="6">
        <v>0</v>
      </c>
      <c r="T5039" s="6">
        <f>R5039-S5039</f>
        <v>13.347</v>
      </c>
      <c r="U5039" s="3">
        <v>13.347</v>
      </c>
      <c r="V5039" s="6">
        <f>U5039-S5039</f>
        <v>13.347</v>
      </c>
      <c r="W5039" s="6">
        <f>100 - (1 - (((U5039-T5039)/U5039)+(S5039/T5039)))*100</f>
        <v>0</v>
      </c>
      <c r="X5039" s="3">
        <v>13.864000000000001</v>
      </c>
      <c r="Y5039" s="13">
        <f>(X5039-U5039)/U5039*100</f>
        <v>3.8735296321270791</v>
      </c>
      <c r="Z5039" s="14">
        <f>IF(W5039&gt;10,"NA",Y5039)</f>
        <v>3.8735296321270791</v>
      </c>
    </row>
    <row r="5040" spans="1:26" ht="19" x14ac:dyDescent="0.25">
      <c r="A5040" s="23">
        <v>5039</v>
      </c>
      <c r="B5040" s="3" t="s">
        <v>25</v>
      </c>
      <c r="C5040" s="3" t="s">
        <v>197</v>
      </c>
      <c r="D5040" s="3" t="s">
        <v>194</v>
      </c>
      <c r="E5040" s="3" t="s">
        <v>47</v>
      </c>
      <c r="F5040" s="3" t="s">
        <v>21</v>
      </c>
      <c r="G5040" s="3" t="s">
        <v>196</v>
      </c>
      <c r="H5040" s="3" t="s">
        <v>9</v>
      </c>
      <c r="I5040" s="3" t="s">
        <v>13</v>
      </c>
      <c r="J5040" s="3">
        <v>413</v>
      </c>
      <c r="K5040" s="3">
        <v>34</v>
      </c>
      <c r="L5040" s="3">
        <v>26</v>
      </c>
      <c r="M5040" s="4">
        <f>PI()*(K5040/2)^2/1000+PI()*(L5040/2)^2/1000</f>
        <v>1.4388494353441255</v>
      </c>
      <c r="N5040" s="33">
        <v>0</v>
      </c>
      <c r="O5040" s="3">
        <v>4</v>
      </c>
      <c r="P5040" s="3">
        <v>3.867</v>
      </c>
      <c r="Q5040" s="3">
        <v>10.606</v>
      </c>
      <c r="R5040" s="3">
        <v>10.606</v>
      </c>
      <c r="S5040" s="6">
        <v>0</v>
      </c>
      <c r="T5040" s="6">
        <f>R5040-S5040</f>
        <v>10.606</v>
      </c>
      <c r="U5040" s="3">
        <v>10.606</v>
      </c>
      <c r="V5040" s="6">
        <f>U5040-S5040</f>
        <v>10.606</v>
      </c>
      <c r="W5040" s="6">
        <f>100 - (1 - (((U5040-T5040)/U5040)+(S5040/T5040)))*100</f>
        <v>0</v>
      </c>
      <c r="X5040" s="3">
        <v>11.048</v>
      </c>
      <c r="Y5040" s="13">
        <f>(X5040-U5040)/U5040*100</f>
        <v>4.1674523854422043</v>
      </c>
      <c r="Z5040" s="14">
        <f>IF(W5040&gt;10,"NA",Y5040)</f>
        <v>4.1674523854422043</v>
      </c>
    </row>
    <row r="5041" spans="1:26" ht="19" x14ac:dyDescent="0.25">
      <c r="A5041" s="23">
        <v>5040</v>
      </c>
      <c r="B5041" s="3" t="s">
        <v>25</v>
      </c>
      <c r="C5041" s="3" t="s">
        <v>197</v>
      </c>
      <c r="D5041" s="3" t="s">
        <v>194</v>
      </c>
      <c r="E5041" s="3" t="s">
        <v>47</v>
      </c>
      <c r="F5041" s="3" t="s">
        <v>21</v>
      </c>
      <c r="G5041" s="3" t="s">
        <v>196</v>
      </c>
      <c r="H5041" s="3" t="s">
        <v>9</v>
      </c>
      <c r="I5041" s="3" t="s">
        <v>13</v>
      </c>
      <c r="J5041" s="3">
        <v>413</v>
      </c>
      <c r="K5041" s="3">
        <v>34</v>
      </c>
      <c r="L5041" s="3">
        <v>26</v>
      </c>
      <c r="M5041" s="4">
        <f>PI()*(K5041/2)^2/1000+PI()*(L5041/2)^2/1000</f>
        <v>1.4388494353441255</v>
      </c>
      <c r="N5041" s="33">
        <v>0</v>
      </c>
      <c r="O5041" s="3">
        <v>5</v>
      </c>
      <c r="P5041" s="3">
        <v>3.4969999999999999</v>
      </c>
      <c r="Q5041" s="3">
        <v>8.5589999999999993</v>
      </c>
      <c r="R5041" s="3">
        <v>8.5589999999999993</v>
      </c>
      <c r="S5041" s="6">
        <v>0</v>
      </c>
      <c r="T5041" s="6">
        <f>R5041-S5041</f>
        <v>8.5589999999999993</v>
      </c>
      <c r="U5041" s="3">
        <v>8.5589999999999993</v>
      </c>
      <c r="V5041" s="6">
        <f>U5041-S5041</f>
        <v>8.5589999999999993</v>
      </c>
      <c r="W5041" s="6">
        <f>100 - (1 - (((U5041-T5041)/U5041)+(S5041/T5041)))*100</f>
        <v>0</v>
      </c>
      <c r="X5041" s="3">
        <v>8.7889999999999997</v>
      </c>
      <c r="Y5041" s="13">
        <f>(X5041-U5041)/U5041*100</f>
        <v>2.6872298165673612</v>
      </c>
      <c r="Z5041" s="14">
        <f>IF(W5041&gt;10,"NA",Y5041)</f>
        <v>2.6872298165673612</v>
      </c>
    </row>
    <row r="5042" spans="1:26" ht="19" x14ac:dyDescent="0.25">
      <c r="A5042" s="23">
        <v>5041</v>
      </c>
      <c r="B5042" s="3" t="s">
        <v>25</v>
      </c>
      <c r="C5042" s="3" t="s">
        <v>197</v>
      </c>
      <c r="D5042" s="3" t="s">
        <v>194</v>
      </c>
      <c r="E5042" s="3" t="s">
        <v>47</v>
      </c>
      <c r="F5042" s="3" t="s">
        <v>21</v>
      </c>
      <c r="G5042" s="3" t="s">
        <v>196</v>
      </c>
      <c r="H5042" s="3" t="s">
        <v>9</v>
      </c>
      <c r="I5042" s="3" t="s">
        <v>13</v>
      </c>
      <c r="J5042" s="3">
        <v>413</v>
      </c>
      <c r="K5042" s="3">
        <v>34</v>
      </c>
      <c r="L5042" s="3">
        <v>26</v>
      </c>
      <c r="M5042" s="4">
        <f>PI()*(K5042/2)^2/1000+PI()*(L5042/2)^2/1000</f>
        <v>1.4388494353441255</v>
      </c>
      <c r="N5042" s="33">
        <v>0</v>
      </c>
      <c r="O5042" s="3">
        <v>6</v>
      </c>
      <c r="P5042" s="3">
        <v>4.1959999999999997</v>
      </c>
      <c r="Q5042" s="3">
        <v>11.41</v>
      </c>
      <c r="R5042" s="3">
        <v>11.414</v>
      </c>
      <c r="S5042" s="6">
        <v>0</v>
      </c>
      <c r="T5042" s="6">
        <f>R5042-S5042</f>
        <v>11.414</v>
      </c>
      <c r="U5042" s="3">
        <v>11.414</v>
      </c>
      <c r="V5042" s="6">
        <f>U5042-S5042</f>
        <v>11.414</v>
      </c>
      <c r="W5042" s="6">
        <f>100 - (1 - (((U5042-T5042)/U5042)+(S5042/T5042)))*100</f>
        <v>0</v>
      </c>
      <c r="X5042" s="3">
        <v>11.715999999999999</v>
      </c>
      <c r="Y5042" s="13">
        <f>(X5042-U5042)/U5042*100</f>
        <v>2.6458734886980864</v>
      </c>
      <c r="Z5042" s="14">
        <f>IF(W5042&gt;10,"NA",Y5042)</f>
        <v>2.6458734886980864</v>
      </c>
    </row>
    <row r="5043" spans="1:26" ht="19" x14ac:dyDescent="0.25">
      <c r="A5043" s="23">
        <v>5042</v>
      </c>
      <c r="B5043" s="3" t="s">
        <v>25</v>
      </c>
      <c r="C5043" s="3" t="s">
        <v>197</v>
      </c>
      <c r="D5043" s="3" t="s">
        <v>194</v>
      </c>
      <c r="E5043" s="3" t="s">
        <v>47</v>
      </c>
      <c r="F5043" s="3" t="s">
        <v>21</v>
      </c>
      <c r="G5043" s="3" t="s">
        <v>196</v>
      </c>
      <c r="H5043" s="3" t="s">
        <v>9</v>
      </c>
      <c r="I5043" s="3" t="s">
        <v>13</v>
      </c>
      <c r="J5043" s="3">
        <v>413</v>
      </c>
      <c r="K5043" s="3">
        <v>34</v>
      </c>
      <c r="L5043" s="3">
        <v>26</v>
      </c>
      <c r="M5043" s="4">
        <f>PI()*(K5043/2)^2/1000+PI()*(L5043/2)^2/1000</f>
        <v>1.4388494353441255</v>
      </c>
      <c r="N5043" s="33">
        <v>0</v>
      </c>
      <c r="O5043" s="3">
        <v>7</v>
      </c>
      <c r="P5043" s="3">
        <v>3.4079999999999999</v>
      </c>
      <c r="Q5043" s="3">
        <v>9.3640000000000008</v>
      </c>
      <c r="R5043" s="3">
        <v>9.3640000000000008</v>
      </c>
      <c r="S5043" s="6">
        <v>0</v>
      </c>
      <c r="T5043" s="6">
        <f>R5043-S5043</f>
        <v>9.3640000000000008</v>
      </c>
      <c r="U5043" s="3">
        <v>9.3640000000000008</v>
      </c>
      <c r="V5043" s="6">
        <f>U5043-S5043</f>
        <v>9.3640000000000008</v>
      </c>
      <c r="W5043" s="6">
        <f>100 - (1 - (((U5043-T5043)/U5043)+(S5043/T5043)))*100</f>
        <v>0</v>
      </c>
      <c r="X5043" s="3">
        <v>9.7070000000000007</v>
      </c>
      <c r="Y5043" s="13">
        <f>(X5043-U5043)/U5043*100</f>
        <v>3.6629645450662105</v>
      </c>
      <c r="Z5043" s="14">
        <f>IF(W5043&gt;10,"NA",Y5043)</f>
        <v>3.6629645450662105</v>
      </c>
    </row>
    <row r="5044" spans="1:26" x14ac:dyDescent="0.2">
      <c r="A5044" s="23">
        <v>5043</v>
      </c>
      <c r="B5044" s="3" t="s">
        <v>25</v>
      </c>
      <c r="C5044" s="3" t="s">
        <v>197</v>
      </c>
      <c r="D5044" s="3" t="s">
        <v>194</v>
      </c>
      <c r="E5044" s="3" t="s">
        <v>47</v>
      </c>
      <c r="F5044" s="3" t="s">
        <v>21</v>
      </c>
      <c r="G5044" s="3" t="s">
        <v>198</v>
      </c>
      <c r="H5044" s="3" t="s">
        <v>17</v>
      </c>
      <c r="I5044" s="3" t="s">
        <v>13</v>
      </c>
      <c r="J5044" s="3">
        <v>401</v>
      </c>
      <c r="K5044" s="3">
        <v>38</v>
      </c>
      <c r="L5044" s="3">
        <v>33</v>
      </c>
      <c r="M5044" s="4">
        <f>PI()*(K5044/2)^2/1000+PI()*(L5044/2)^2/1000</f>
        <v>1.9894135478857362</v>
      </c>
      <c r="N5044" s="32">
        <v>0</v>
      </c>
      <c r="O5044" s="3">
        <v>1</v>
      </c>
      <c r="P5044" s="3">
        <v>3.6070000000000002</v>
      </c>
      <c r="Q5044" s="3">
        <v>5.1070000000000002</v>
      </c>
      <c r="R5044" s="3">
        <v>5.0170000000000003</v>
      </c>
      <c r="S5044" s="6">
        <v>0</v>
      </c>
      <c r="T5044" s="6">
        <f>R5044-S5044</f>
        <v>5.0170000000000003</v>
      </c>
      <c r="U5044" s="11">
        <v>5.0170000000000003</v>
      </c>
      <c r="V5044" s="6">
        <f>U5044-S5044</f>
        <v>5.0170000000000003</v>
      </c>
      <c r="W5044" s="6">
        <f>100 - (1 - (((U5044-T5044)/U5044)+(S5044/T5044)))*100</f>
        <v>0</v>
      </c>
      <c r="X5044" s="3">
        <v>5.1959999999999997</v>
      </c>
      <c r="Y5044" s="13">
        <f>(X5044-U5044)/U5044*100</f>
        <v>3.5678692445684548</v>
      </c>
      <c r="Z5044" s="14">
        <f>IF(W5044&gt;10,"NA",Y5044)</f>
        <v>3.5678692445684548</v>
      </c>
    </row>
    <row r="5045" spans="1:26" x14ac:dyDescent="0.2">
      <c r="A5045" s="23">
        <v>5044</v>
      </c>
      <c r="B5045" s="3" t="s">
        <v>25</v>
      </c>
      <c r="C5045" s="3" t="s">
        <v>197</v>
      </c>
      <c r="D5045" s="3" t="s">
        <v>194</v>
      </c>
      <c r="E5045" s="3" t="s">
        <v>47</v>
      </c>
      <c r="F5045" s="3" t="s">
        <v>21</v>
      </c>
      <c r="G5045" s="3" t="s">
        <v>198</v>
      </c>
      <c r="H5045" s="3" t="s">
        <v>17</v>
      </c>
      <c r="I5045" s="3" t="s">
        <v>13</v>
      </c>
      <c r="J5045" s="3">
        <v>401</v>
      </c>
      <c r="K5045" s="3">
        <v>38</v>
      </c>
      <c r="L5045" s="3">
        <v>33</v>
      </c>
      <c r="M5045" s="4">
        <f>PI()*(K5045/2)^2/1000+PI()*(L5045/2)^2/1000</f>
        <v>1.9894135478857362</v>
      </c>
      <c r="N5045" s="32">
        <v>0</v>
      </c>
      <c r="O5045" s="3">
        <v>2</v>
      </c>
      <c r="P5045" s="3">
        <v>2.9140000000000001</v>
      </c>
      <c r="Q5045" s="3">
        <v>3.7229999999999999</v>
      </c>
      <c r="R5045" s="3">
        <v>3.681</v>
      </c>
      <c r="S5045" s="6">
        <v>0</v>
      </c>
      <c r="T5045" s="6">
        <f>R5045-S5045</f>
        <v>3.681</v>
      </c>
      <c r="U5045" s="11">
        <v>3.681</v>
      </c>
      <c r="V5045" s="6">
        <f>U5045-S5045</f>
        <v>3.681</v>
      </c>
      <c r="W5045" s="6">
        <f>100 - (1 - (((U5045-T5045)/U5045)+(S5045/T5045)))*100</f>
        <v>0</v>
      </c>
      <c r="X5045" s="3">
        <v>3.7919999999999998</v>
      </c>
      <c r="Y5045" s="13">
        <f>(X5045-U5045)/U5045*100</f>
        <v>3.0154849225753804</v>
      </c>
      <c r="Z5045" s="14">
        <f>IF(W5045&gt;10,"NA",Y5045)</f>
        <v>3.0154849225753804</v>
      </c>
    </row>
    <row r="5046" spans="1:26" x14ac:dyDescent="0.2">
      <c r="A5046" s="23">
        <v>5045</v>
      </c>
      <c r="B5046" s="3" t="s">
        <v>25</v>
      </c>
      <c r="C5046" s="3" t="s">
        <v>197</v>
      </c>
      <c r="D5046" s="3" t="s">
        <v>194</v>
      </c>
      <c r="E5046" s="3" t="s">
        <v>47</v>
      </c>
      <c r="F5046" s="3" t="s">
        <v>21</v>
      </c>
      <c r="G5046" s="3" t="s">
        <v>198</v>
      </c>
      <c r="H5046" s="3" t="s">
        <v>17</v>
      </c>
      <c r="I5046" s="3" t="s">
        <v>13</v>
      </c>
      <c r="J5046" s="3">
        <v>401</v>
      </c>
      <c r="K5046" s="3">
        <v>38</v>
      </c>
      <c r="L5046" s="3">
        <v>33</v>
      </c>
      <c r="M5046" s="4">
        <f>PI()*(K5046/2)^2/1000+PI()*(L5046/2)^2/1000</f>
        <v>1.9894135478857362</v>
      </c>
      <c r="N5046" s="32">
        <v>0</v>
      </c>
      <c r="O5046" s="3">
        <v>3</v>
      </c>
      <c r="P5046" s="3">
        <v>1.962</v>
      </c>
      <c r="Q5046" s="3">
        <v>1.661</v>
      </c>
      <c r="R5046" s="3">
        <v>1.661</v>
      </c>
      <c r="S5046" s="6">
        <v>0</v>
      </c>
      <c r="T5046" s="6">
        <f>R5046-S5046</f>
        <v>1.661</v>
      </c>
      <c r="U5046" s="11">
        <v>1.661</v>
      </c>
      <c r="V5046" s="6">
        <f>U5046-S5046</f>
        <v>1.661</v>
      </c>
      <c r="W5046" s="6">
        <f>100 - (1 - (((U5046-T5046)/U5046)+(S5046/T5046)))*100</f>
        <v>0</v>
      </c>
      <c r="X5046" s="3">
        <v>1.7010000000000001</v>
      </c>
      <c r="Y5046" s="13">
        <f>(X5046-U5046)/U5046*100</f>
        <v>2.4081878386514171</v>
      </c>
      <c r="Z5046" s="14">
        <f>IF(W5046&gt;10,"NA",Y5046)</f>
        <v>2.4081878386514171</v>
      </c>
    </row>
    <row r="5047" spans="1:26" x14ac:dyDescent="0.2">
      <c r="A5047" s="23">
        <v>5046</v>
      </c>
      <c r="B5047" s="3" t="s">
        <v>25</v>
      </c>
      <c r="C5047" s="3" t="s">
        <v>197</v>
      </c>
      <c r="D5047" s="3" t="s">
        <v>194</v>
      </c>
      <c r="E5047" s="3" t="s">
        <v>47</v>
      </c>
      <c r="F5047" s="3" t="s">
        <v>21</v>
      </c>
      <c r="G5047" s="3" t="s">
        <v>198</v>
      </c>
      <c r="H5047" s="3" t="s">
        <v>17</v>
      </c>
      <c r="I5047" s="3" t="s">
        <v>13</v>
      </c>
      <c r="J5047" s="3">
        <v>401</v>
      </c>
      <c r="K5047" s="3">
        <v>38</v>
      </c>
      <c r="L5047" s="3">
        <v>33</v>
      </c>
      <c r="M5047" s="4">
        <f>PI()*(K5047/2)^2/1000+PI()*(L5047/2)^2/1000</f>
        <v>1.9894135478857362</v>
      </c>
      <c r="N5047" s="32">
        <v>0</v>
      </c>
      <c r="O5047" s="3">
        <v>4</v>
      </c>
      <c r="P5047" s="3">
        <v>3.9929999999999999</v>
      </c>
      <c r="Q5047" s="3">
        <v>6.6050000000000004</v>
      </c>
      <c r="R5047" s="3">
        <v>6.5270000000000001</v>
      </c>
      <c r="S5047" s="6">
        <v>0</v>
      </c>
      <c r="T5047" s="6">
        <f>R5047-S5047</f>
        <v>6.5270000000000001</v>
      </c>
      <c r="U5047" s="11">
        <v>6.5270000000000001</v>
      </c>
      <c r="V5047" s="6">
        <f>U5047-S5047</f>
        <v>6.5270000000000001</v>
      </c>
      <c r="W5047" s="6">
        <f>100 - (1 - (((U5047-T5047)/U5047)+(S5047/T5047)))*100</f>
        <v>0</v>
      </c>
      <c r="X5047" s="3">
        <v>6.7450000000000001</v>
      </c>
      <c r="Y5047" s="13">
        <f>(X5047-U5047)/U5047*100</f>
        <v>3.3399724222460541</v>
      </c>
      <c r="Z5047" s="14">
        <f>IF(W5047&gt;10,"NA",Y5047)</f>
        <v>3.3399724222460541</v>
      </c>
    </row>
    <row r="5048" spans="1:26" x14ac:dyDescent="0.2">
      <c r="A5048" s="23">
        <v>5047</v>
      </c>
      <c r="B5048" s="3" t="s">
        <v>25</v>
      </c>
      <c r="C5048" s="3" t="s">
        <v>197</v>
      </c>
      <c r="D5048" s="3" t="s">
        <v>194</v>
      </c>
      <c r="E5048" s="3" t="s">
        <v>47</v>
      </c>
      <c r="F5048" s="3" t="s">
        <v>21</v>
      </c>
      <c r="G5048" s="3" t="s">
        <v>198</v>
      </c>
      <c r="H5048" s="3" t="s">
        <v>17</v>
      </c>
      <c r="I5048" s="3" t="s">
        <v>13</v>
      </c>
      <c r="J5048" s="3">
        <v>401</v>
      </c>
      <c r="K5048" s="3">
        <v>38</v>
      </c>
      <c r="L5048" s="3">
        <v>33</v>
      </c>
      <c r="M5048" s="4">
        <f>PI()*(K5048/2)^2/1000+PI()*(L5048/2)^2/1000</f>
        <v>1.9894135478857362</v>
      </c>
      <c r="N5048" s="32">
        <v>0</v>
      </c>
      <c r="O5048" s="3">
        <v>5</v>
      </c>
      <c r="P5048" s="3">
        <v>2.63</v>
      </c>
      <c r="Q5048" s="3">
        <v>4.3710000000000004</v>
      </c>
      <c r="R5048" s="3">
        <v>4.2610000000000001</v>
      </c>
      <c r="S5048" s="6">
        <v>0</v>
      </c>
      <c r="T5048" s="6">
        <f>R5048-S5048</f>
        <v>4.2610000000000001</v>
      </c>
      <c r="U5048" s="11">
        <v>4.2610000000000001</v>
      </c>
      <c r="V5048" s="6">
        <f>U5048-S5048</f>
        <v>4.2610000000000001</v>
      </c>
      <c r="W5048" s="6">
        <f>100 - (1 - (((U5048-T5048)/U5048)+(S5048/T5048)))*100</f>
        <v>0</v>
      </c>
      <c r="X5048" s="3">
        <v>4.2850000000000001</v>
      </c>
      <c r="Y5048" s="13">
        <f>(X5048-U5048)/U5048*100</f>
        <v>0.5632480638347811</v>
      </c>
      <c r="Z5048" s="14">
        <f>IF(W5048&gt;10,"NA",Y5048)</f>
        <v>0.5632480638347811</v>
      </c>
    </row>
    <row r="5049" spans="1:26" x14ac:dyDescent="0.2">
      <c r="A5049" s="23">
        <v>5048</v>
      </c>
      <c r="B5049" s="3" t="s">
        <v>25</v>
      </c>
      <c r="C5049" s="3" t="s">
        <v>197</v>
      </c>
      <c r="D5049" s="3" t="s">
        <v>194</v>
      </c>
      <c r="E5049" s="3" t="s">
        <v>47</v>
      </c>
      <c r="F5049" s="3" t="s">
        <v>21</v>
      </c>
      <c r="G5049" s="3" t="s">
        <v>198</v>
      </c>
      <c r="H5049" s="3" t="s">
        <v>17</v>
      </c>
      <c r="I5049" s="3" t="s">
        <v>13</v>
      </c>
      <c r="J5049" s="3">
        <v>401</v>
      </c>
      <c r="K5049" s="3">
        <v>38</v>
      </c>
      <c r="L5049" s="3">
        <v>33</v>
      </c>
      <c r="M5049" s="4">
        <f>PI()*(K5049/2)^2/1000+PI()*(L5049/2)^2/1000</f>
        <v>1.9894135478857362</v>
      </c>
      <c r="N5049" s="32">
        <v>0</v>
      </c>
      <c r="O5049" s="3">
        <v>6</v>
      </c>
      <c r="P5049" s="3">
        <v>3.6749999999999998</v>
      </c>
      <c r="Q5049" s="3">
        <v>6.984</v>
      </c>
      <c r="R5049" s="3">
        <v>6.8620000000000001</v>
      </c>
      <c r="S5049" s="6">
        <v>0</v>
      </c>
      <c r="T5049" s="6">
        <f>R5049-S5049</f>
        <v>6.8620000000000001</v>
      </c>
      <c r="U5049" s="11">
        <v>6.8620000000000001</v>
      </c>
      <c r="V5049" s="6">
        <f>U5049-S5049</f>
        <v>6.8620000000000001</v>
      </c>
      <c r="W5049" s="6">
        <f>100 - (1 - (((U5049-T5049)/U5049)+(S5049/T5049)))*100</f>
        <v>0</v>
      </c>
      <c r="X5049" s="3">
        <v>7.101</v>
      </c>
      <c r="Y5049" s="13">
        <f>(X5049-U5049)/U5049*100</f>
        <v>3.4829495773826853</v>
      </c>
      <c r="Z5049" s="14">
        <f>IF(W5049&gt;10,"NA",Y5049)</f>
        <v>3.4829495773826853</v>
      </c>
    </row>
    <row r="5050" spans="1:26" x14ac:dyDescent="0.2">
      <c r="A5050" s="23">
        <v>5049</v>
      </c>
      <c r="B5050" s="3" t="s">
        <v>25</v>
      </c>
      <c r="C5050" s="3" t="s">
        <v>197</v>
      </c>
      <c r="D5050" s="3" t="s">
        <v>194</v>
      </c>
      <c r="E5050" s="3" t="s">
        <v>47</v>
      </c>
      <c r="F5050" s="3" t="s">
        <v>21</v>
      </c>
      <c r="G5050" s="3" t="s">
        <v>198</v>
      </c>
      <c r="H5050" s="3" t="s">
        <v>17</v>
      </c>
      <c r="I5050" s="3" t="s">
        <v>13</v>
      </c>
      <c r="J5050" s="3">
        <v>401</v>
      </c>
      <c r="K5050" s="3">
        <v>38</v>
      </c>
      <c r="L5050" s="3">
        <v>33</v>
      </c>
      <c r="M5050" s="4">
        <f>PI()*(K5050/2)^2/1000+PI()*(L5050/2)^2/1000</f>
        <v>1.9894135478857362</v>
      </c>
      <c r="N5050" s="32">
        <v>0</v>
      </c>
      <c r="O5050" s="3">
        <v>7</v>
      </c>
      <c r="P5050" s="3">
        <v>2.7069999999999999</v>
      </c>
      <c r="Q5050" s="3">
        <v>3.0369999999999999</v>
      </c>
      <c r="R5050" s="3">
        <v>2.976</v>
      </c>
      <c r="S5050" s="6">
        <v>0</v>
      </c>
      <c r="T5050" s="6">
        <f>R5050-S5050</f>
        <v>2.976</v>
      </c>
      <c r="U5050" s="11">
        <v>2.976</v>
      </c>
      <c r="V5050" s="6">
        <f>U5050-S5050</f>
        <v>2.976</v>
      </c>
      <c r="W5050" s="6">
        <f>100 - (1 - (((U5050-T5050)/U5050)+(S5050/T5050)))*100</f>
        <v>0</v>
      </c>
      <c r="X5050" s="3">
        <v>3.1</v>
      </c>
      <c r="Y5050" s="13">
        <f>(X5050-U5050)/U5050*100</f>
        <v>4.1666666666666705</v>
      </c>
      <c r="Z5050" s="14">
        <f>IF(W5050&gt;10,"NA",Y5050)</f>
        <v>4.1666666666666705</v>
      </c>
    </row>
    <row r="5051" spans="1:26" x14ac:dyDescent="0.2">
      <c r="A5051" s="23">
        <v>5050</v>
      </c>
      <c r="B5051" s="3" t="s">
        <v>25</v>
      </c>
      <c r="C5051" s="3" t="s">
        <v>197</v>
      </c>
      <c r="D5051" s="3" t="s">
        <v>194</v>
      </c>
      <c r="E5051" s="3" t="s">
        <v>47</v>
      </c>
      <c r="F5051" s="3" t="s">
        <v>21</v>
      </c>
      <c r="G5051" s="3" t="s">
        <v>198</v>
      </c>
      <c r="H5051" s="3" t="s">
        <v>17</v>
      </c>
      <c r="I5051" s="3" t="s">
        <v>13</v>
      </c>
      <c r="J5051" s="3">
        <v>401</v>
      </c>
      <c r="K5051" s="3">
        <v>38</v>
      </c>
      <c r="L5051" s="3">
        <v>33</v>
      </c>
      <c r="M5051" s="4">
        <f>PI()*(K5051/2)^2/1000+PI()*(L5051/2)^2/1000</f>
        <v>1.9894135478857362</v>
      </c>
      <c r="N5051" s="32">
        <v>0</v>
      </c>
      <c r="O5051" s="3">
        <v>8</v>
      </c>
      <c r="P5051" s="3">
        <v>2.274</v>
      </c>
      <c r="Q5051" s="3">
        <v>3.0539999999999998</v>
      </c>
      <c r="R5051" s="3">
        <v>3.0539999999999998</v>
      </c>
      <c r="S5051" s="6">
        <v>0</v>
      </c>
      <c r="T5051" s="6">
        <f>R5051-S5051</f>
        <v>3.0539999999999998</v>
      </c>
      <c r="U5051" s="11">
        <v>3.0539999999999998</v>
      </c>
      <c r="V5051" s="6">
        <f>U5051-S5051</f>
        <v>3.0539999999999998</v>
      </c>
      <c r="W5051" s="6">
        <f>100 - (1 - (((U5051-T5051)/U5051)+(S5051/T5051)))*100</f>
        <v>0</v>
      </c>
      <c r="X5051" s="3">
        <v>3.1269999999999998</v>
      </c>
      <c r="Y5051" s="13">
        <f>(X5051-U5051)/U5051*100</f>
        <v>2.390307793058283</v>
      </c>
      <c r="Z5051" s="14">
        <f>IF(W5051&gt;10,"NA",Y5051)</f>
        <v>2.390307793058283</v>
      </c>
    </row>
    <row r="5052" spans="1:26" x14ac:dyDescent="0.2">
      <c r="A5052" s="23">
        <v>5051</v>
      </c>
      <c r="B5052" s="3" t="s">
        <v>25</v>
      </c>
      <c r="C5052" s="3" t="s">
        <v>197</v>
      </c>
      <c r="D5052" s="3" t="s">
        <v>194</v>
      </c>
      <c r="E5052" s="3" t="s">
        <v>47</v>
      </c>
      <c r="F5052" s="3" t="s">
        <v>21</v>
      </c>
      <c r="G5052" s="3" t="s">
        <v>198</v>
      </c>
      <c r="H5052" s="3" t="s">
        <v>9</v>
      </c>
      <c r="I5052" s="3" t="s">
        <v>13</v>
      </c>
      <c r="J5052" s="3">
        <v>401</v>
      </c>
      <c r="K5052" s="3">
        <v>38</v>
      </c>
      <c r="L5052" s="3">
        <v>33</v>
      </c>
      <c r="M5052" s="4">
        <f>PI()*(K5052/2)^2/1000+PI()*(L5052/2)^2/1000</f>
        <v>1.9894135478857362</v>
      </c>
      <c r="N5052" s="32">
        <v>0</v>
      </c>
      <c r="O5052" s="3">
        <v>1</v>
      </c>
      <c r="P5052" s="3">
        <v>2.302</v>
      </c>
      <c r="Q5052" s="3">
        <v>3.0979999999999999</v>
      </c>
      <c r="R5052" s="3">
        <v>3.0840000000000001</v>
      </c>
      <c r="S5052" s="6">
        <v>0</v>
      </c>
      <c r="T5052" s="6">
        <f>R5052-S5052</f>
        <v>3.0840000000000001</v>
      </c>
      <c r="U5052" s="3">
        <v>3.0840000000000001</v>
      </c>
      <c r="V5052" s="6">
        <f>U5052-S5052</f>
        <v>3.0840000000000001</v>
      </c>
      <c r="W5052" s="6">
        <f>100 - (1 - (((U5052-T5052)/U5052)+(S5052/T5052)))*100</f>
        <v>0</v>
      </c>
      <c r="X5052" s="3">
        <v>3.2360000000000002</v>
      </c>
      <c r="Y5052" s="13">
        <f>(X5052-U5052)/U5052*100</f>
        <v>4.928664072632948</v>
      </c>
      <c r="Z5052" s="14">
        <f>IF(W5052&gt;10,"NA",Y5052)</f>
        <v>4.928664072632948</v>
      </c>
    </row>
    <row r="5053" spans="1:26" x14ac:dyDescent="0.2">
      <c r="A5053" s="23">
        <v>5052</v>
      </c>
      <c r="B5053" s="3" t="s">
        <v>25</v>
      </c>
      <c r="C5053" s="3" t="s">
        <v>197</v>
      </c>
      <c r="D5053" s="3" t="s">
        <v>194</v>
      </c>
      <c r="E5053" s="3" t="s">
        <v>47</v>
      </c>
      <c r="F5053" s="3" t="s">
        <v>21</v>
      </c>
      <c r="G5053" s="3" t="s">
        <v>198</v>
      </c>
      <c r="H5053" s="3" t="s">
        <v>9</v>
      </c>
      <c r="I5053" s="3" t="s">
        <v>13</v>
      </c>
      <c r="J5053" s="3">
        <v>401</v>
      </c>
      <c r="K5053" s="3">
        <v>38</v>
      </c>
      <c r="L5053" s="3">
        <v>33</v>
      </c>
      <c r="M5053" s="4">
        <f>PI()*(K5053/2)^2/1000+PI()*(L5053/2)^2/1000</f>
        <v>1.9894135478857362</v>
      </c>
      <c r="N5053" s="32">
        <v>0</v>
      </c>
      <c r="O5053" s="3">
        <v>2</v>
      </c>
      <c r="P5053" s="3">
        <v>2.6989999999999998</v>
      </c>
      <c r="Q5053" s="3">
        <v>4.7750000000000004</v>
      </c>
      <c r="R5053" s="3">
        <v>4.758</v>
      </c>
      <c r="S5053" s="6">
        <v>0</v>
      </c>
      <c r="T5053" s="6">
        <f>R5053-S5053</f>
        <v>4.758</v>
      </c>
      <c r="U5053" s="3">
        <v>4.758</v>
      </c>
      <c r="V5053" s="6">
        <f>U5053-S5053</f>
        <v>4.758</v>
      </c>
      <c r="W5053" s="6">
        <f>100 - (1 - (((U5053-T5053)/U5053)+(S5053/T5053)))*100</f>
        <v>0</v>
      </c>
      <c r="X5053" s="3">
        <v>5.133</v>
      </c>
      <c r="Y5053" s="13">
        <f>(X5053-U5053)/U5053*100</f>
        <v>7.881462799495587</v>
      </c>
      <c r="Z5053" s="14">
        <f>IF(W5053&gt;10,"NA",Y5053)</f>
        <v>7.881462799495587</v>
      </c>
    </row>
    <row r="5054" spans="1:26" x14ac:dyDescent="0.2">
      <c r="A5054" s="23">
        <v>5053</v>
      </c>
      <c r="B5054" s="3" t="s">
        <v>25</v>
      </c>
      <c r="C5054" s="3" t="s">
        <v>197</v>
      </c>
      <c r="D5054" s="3" t="s">
        <v>194</v>
      </c>
      <c r="E5054" s="3" t="s">
        <v>47</v>
      </c>
      <c r="F5054" s="3" t="s">
        <v>21</v>
      </c>
      <c r="G5054" s="3" t="s">
        <v>198</v>
      </c>
      <c r="H5054" s="3" t="s">
        <v>9</v>
      </c>
      <c r="I5054" s="3" t="s">
        <v>13</v>
      </c>
      <c r="J5054" s="3">
        <v>401</v>
      </c>
      <c r="K5054" s="3">
        <v>38</v>
      </c>
      <c r="L5054" s="3">
        <v>33</v>
      </c>
      <c r="M5054" s="4">
        <f>PI()*(K5054/2)^2/1000+PI()*(L5054/2)^2/1000</f>
        <v>1.9894135478857362</v>
      </c>
      <c r="N5054" s="32">
        <v>0</v>
      </c>
      <c r="O5054" s="3">
        <v>3</v>
      </c>
      <c r="P5054" s="3">
        <v>3.2690000000000001</v>
      </c>
      <c r="Q5054" s="3">
        <v>6.3280000000000003</v>
      </c>
      <c r="R5054" s="3">
        <v>6.29</v>
      </c>
      <c r="S5054" s="6">
        <v>0</v>
      </c>
      <c r="T5054" s="6">
        <f>R5054-S5054</f>
        <v>6.29</v>
      </c>
      <c r="U5054" s="3">
        <v>6.29</v>
      </c>
      <c r="V5054" s="6">
        <f>U5054-S5054</f>
        <v>6.29</v>
      </c>
      <c r="W5054" s="6">
        <f>100 - (1 - (((U5054-T5054)/U5054)+(S5054/T5054)))*100</f>
        <v>0</v>
      </c>
      <c r="X5054" s="3">
        <v>6.7779999999999996</v>
      </c>
      <c r="Y5054" s="13">
        <f>(X5054-U5054)/U5054*100</f>
        <v>7.7583465818759869</v>
      </c>
      <c r="Z5054" s="14">
        <f>IF(W5054&gt;10,"NA",Y5054)</f>
        <v>7.7583465818759869</v>
      </c>
    </row>
    <row r="5055" spans="1:26" x14ac:dyDescent="0.2">
      <c r="A5055" s="23">
        <v>5054</v>
      </c>
      <c r="B5055" s="3" t="s">
        <v>25</v>
      </c>
      <c r="C5055" s="3" t="s">
        <v>197</v>
      </c>
      <c r="D5055" s="3" t="s">
        <v>194</v>
      </c>
      <c r="E5055" s="3" t="s">
        <v>47</v>
      </c>
      <c r="F5055" s="3" t="s">
        <v>21</v>
      </c>
      <c r="G5055" s="3" t="s">
        <v>198</v>
      </c>
      <c r="H5055" s="3" t="s">
        <v>9</v>
      </c>
      <c r="I5055" s="3" t="s">
        <v>13</v>
      </c>
      <c r="J5055" s="3">
        <v>401</v>
      </c>
      <c r="K5055" s="3">
        <v>38</v>
      </c>
      <c r="L5055" s="3">
        <v>33</v>
      </c>
      <c r="M5055" s="4">
        <f>PI()*(K5055/2)^2/1000+PI()*(L5055/2)^2/1000</f>
        <v>1.9894135478857362</v>
      </c>
      <c r="N5055" s="32">
        <v>0</v>
      </c>
      <c r="O5055" s="3">
        <v>4</v>
      </c>
      <c r="P5055" s="3">
        <v>2.8170000000000002</v>
      </c>
      <c r="Q5055" s="3">
        <v>4.827</v>
      </c>
      <c r="R5055" s="3">
        <v>4.7809999999999997</v>
      </c>
      <c r="S5055" s="6">
        <v>0</v>
      </c>
      <c r="T5055" s="6">
        <f>R5055-S5055</f>
        <v>4.7809999999999997</v>
      </c>
      <c r="U5055" s="3">
        <v>4.7809999999999997</v>
      </c>
      <c r="V5055" s="6">
        <f>U5055-S5055</f>
        <v>4.7809999999999997</v>
      </c>
      <c r="W5055" s="6">
        <f>100 - (1 - (((U5055-T5055)/U5055)+(S5055/T5055)))*100</f>
        <v>0</v>
      </c>
      <c r="X5055" s="3">
        <v>5.0789999999999997</v>
      </c>
      <c r="Y5055" s="13">
        <f>(X5055-U5055)/U5055*100</f>
        <v>6.2330056473541111</v>
      </c>
      <c r="Z5055" s="14">
        <f>IF(W5055&gt;10,"NA",Y5055)</f>
        <v>6.2330056473541111</v>
      </c>
    </row>
    <row r="5056" spans="1:26" x14ac:dyDescent="0.2">
      <c r="A5056" s="23">
        <v>5055</v>
      </c>
      <c r="B5056" s="3" t="s">
        <v>25</v>
      </c>
      <c r="C5056" s="3" t="s">
        <v>197</v>
      </c>
      <c r="D5056" s="3" t="s">
        <v>194</v>
      </c>
      <c r="E5056" s="3" t="s">
        <v>47</v>
      </c>
      <c r="F5056" s="3" t="s">
        <v>21</v>
      </c>
      <c r="G5056" s="3" t="s">
        <v>198</v>
      </c>
      <c r="H5056" s="3" t="s">
        <v>9</v>
      </c>
      <c r="I5056" s="3" t="s">
        <v>13</v>
      </c>
      <c r="J5056" s="3">
        <v>401</v>
      </c>
      <c r="K5056" s="3">
        <v>38</v>
      </c>
      <c r="L5056" s="3">
        <v>33</v>
      </c>
      <c r="M5056" s="4">
        <f>PI()*(K5056/2)^2/1000+PI()*(L5056/2)^2/1000</f>
        <v>1.9894135478857362</v>
      </c>
      <c r="N5056" s="32">
        <v>0</v>
      </c>
      <c r="O5056" s="3">
        <v>5</v>
      </c>
      <c r="P5056" s="3">
        <v>3.157</v>
      </c>
      <c r="Q5056" s="3">
        <v>4.8710000000000004</v>
      </c>
      <c r="R5056" s="3">
        <v>4.8710000000000004</v>
      </c>
      <c r="S5056" s="6">
        <v>0</v>
      </c>
      <c r="T5056" s="6">
        <f>R5056-S5056</f>
        <v>4.8710000000000004</v>
      </c>
      <c r="U5056" s="3">
        <v>4.8710000000000004</v>
      </c>
      <c r="V5056" s="6">
        <f>U5056-S5056</f>
        <v>4.8710000000000004</v>
      </c>
      <c r="W5056" s="6">
        <f>100 - (1 - (((U5056-T5056)/U5056)+(S5056/T5056)))*100</f>
        <v>0</v>
      </c>
      <c r="X5056" s="3">
        <v>5.202</v>
      </c>
      <c r="Y5056" s="13">
        <f>(X5056-U5056)/U5056*100</f>
        <v>6.7953192362964376</v>
      </c>
      <c r="Z5056" s="14">
        <f>IF(W5056&gt;10,"NA",Y5056)</f>
        <v>6.7953192362964376</v>
      </c>
    </row>
    <row r="5057" spans="1:26" x14ac:dyDescent="0.2">
      <c r="A5057" s="23">
        <v>5056</v>
      </c>
      <c r="B5057" s="3" t="s">
        <v>25</v>
      </c>
      <c r="C5057" s="3" t="s">
        <v>197</v>
      </c>
      <c r="D5057" s="3" t="s">
        <v>194</v>
      </c>
      <c r="E5057" s="3" t="s">
        <v>47</v>
      </c>
      <c r="F5057" s="3" t="s">
        <v>21</v>
      </c>
      <c r="G5057" s="3" t="s">
        <v>198</v>
      </c>
      <c r="H5057" s="3" t="s">
        <v>9</v>
      </c>
      <c r="I5057" s="3" t="s">
        <v>13</v>
      </c>
      <c r="J5057" s="3">
        <v>401</v>
      </c>
      <c r="K5057" s="3">
        <v>38</v>
      </c>
      <c r="L5057" s="3">
        <v>33</v>
      </c>
      <c r="M5057" s="4">
        <f>PI()*(K5057/2)^2/1000+PI()*(L5057/2)^2/1000</f>
        <v>1.9894135478857362</v>
      </c>
      <c r="N5057" s="32">
        <v>0</v>
      </c>
      <c r="O5057" s="3">
        <v>6</v>
      </c>
      <c r="P5057" s="3">
        <v>3.9409999999999998</v>
      </c>
      <c r="Q5057" s="3">
        <v>8.42</v>
      </c>
      <c r="R5057" s="3">
        <v>8.42</v>
      </c>
      <c r="S5057" s="6">
        <v>0</v>
      </c>
      <c r="T5057" s="6">
        <f>R5057-S5057</f>
        <v>8.42</v>
      </c>
      <c r="U5057" s="3">
        <v>8.42</v>
      </c>
      <c r="V5057" s="6">
        <f>U5057-S5057</f>
        <v>8.42</v>
      </c>
      <c r="W5057" s="6">
        <f>100 - (1 - (((U5057-T5057)/U5057)+(S5057/T5057)))*100</f>
        <v>0</v>
      </c>
      <c r="X5057" s="3">
        <v>8.9139999999999997</v>
      </c>
      <c r="Y5057" s="13">
        <f>(X5057-U5057)/U5057*100</f>
        <v>5.8669833729216121</v>
      </c>
      <c r="Z5057" s="14">
        <f>IF(W5057&gt;10,"NA",Y5057)</f>
        <v>5.8669833729216121</v>
      </c>
    </row>
    <row r="5058" spans="1:26" x14ac:dyDescent="0.2">
      <c r="A5058" s="23">
        <v>5057</v>
      </c>
      <c r="B5058" s="3" t="s">
        <v>25</v>
      </c>
      <c r="C5058" s="3" t="s">
        <v>197</v>
      </c>
      <c r="D5058" s="3" t="s">
        <v>194</v>
      </c>
      <c r="E5058" s="3" t="s">
        <v>47</v>
      </c>
      <c r="F5058" s="3" t="s">
        <v>21</v>
      </c>
      <c r="G5058" s="3" t="s">
        <v>198</v>
      </c>
      <c r="H5058" s="3" t="s">
        <v>9</v>
      </c>
      <c r="I5058" s="3" t="s">
        <v>13</v>
      </c>
      <c r="J5058" s="3">
        <v>401</v>
      </c>
      <c r="K5058" s="3">
        <v>38</v>
      </c>
      <c r="L5058" s="3">
        <v>33</v>
      </c>
      <c r="M5058" s="4">
        <f>PI()*(K5058/2)^2/1000+PI()*(L5058/2)^2/1000</f>
        <v>1.9894135478857362</v>
      </c>
      <c r="N5058" s="32">
        <v>0</v>
      </c>
      <c r="O5058" s="3">
        <v>7</v>
      </c>
      <c r="P5058" s="3">
        <v>3.83</v>
      </c>
      <c r="Q5058" s="3">
        <v>6.5739999999999998</v>
      </c>
      <c r="R5058" s="3">
        <v>6.5739999999999998</v>
      </c>
      <c r="S5058" s="6">
        <v>0</v>
      </c>
      <c r="T5058" s="6">
        <f>R5058-S5058</f>
        <v>6.5739999999999998</v>
      </c>
      <c r="U5058" s="3">
        <v>6.5739999999999998</v>
      </c>
      <c r="V5058" s="6">
        <f>U5058-S5058</f>
        <v>6.5739999999999998</v>
      </c>
      <c r="W5058" s="6">
        <f>100 - (1 - (((U5058-T5058)/U5058)+(S5058/T5058)))*100</f>
        <v>0</v>
      </c>
      <c r="X5058" s="3">
        <v>6.9710000000000001</v>
      </c>
      <c r="Y5058" s="13">
        <f>(X5058-U5058)/U5058*100</f>
        <v>6.0389412838454559</v>
      </c>
      <c r="Z5058" s="14">
        <f>IF(W5058&gt;10,"NA",Y5058)</f>
        <v>6.0389412838454559</v>
      </c>
    </row>
    <row r="5059" spans="1:26" x14ac:dyDescent="0.2">
      <c r="A5059" s="23">
        <v>5058</v>
      </c>
      <c r="B5059" s="3" t="s">
        <v>25</v>
      </c>
      <c r="C5059" s="3" t="s">
        <v>197</v>
      </c>
      <c r="D5059" s="3" t="s">
        <v>194</v>
      </c>
      <c r="E5059" s="3" t="s">
        <v>47</v>
      </c>
      <c r="F5059" s="3" t="s">
        <v>21</v>
      </c>
      <c r="G5059" s="3" t="s">
        <v>198</v>
      </c>
      <c r="H5059" s="3" t="s">
        <v>9</v>
      </c>
      <c r="I5059" s="3" t="s">
        <v>13</v>
      </c>
      <c r="J5059" s="3">
        <v>401</v>
      </c>
      <c r="K5059" s="3">
        <v>38</v>
      </c>
      <c r="L5059" s="3">
        <v>33</v>
      </c>
      <c r="M5059" s="4">
        <f>PI()*(K5059/2)^2/1000+PI()*(L5059/2)^2/1000</f>
        <v>1.9894135478857362</v>
      </c>
      <c r="N5059" s="32">
        <v>0</v>
      </c>
      <c r="O5059" s="3">
        <v>8</v>
      </c>
      <c r="P5059" s="3">
        <v>2.2989999999999999</v>
      </c>
      <c r="Q5059" s="3">
        <v>3.5139999999999998</v>
      </c>
      <c r="R5059" s="3">
        <v>3.5139999999999998</v>
      </c>
      <c r="S5059" s="6">
        <v>0</v>
      </c>
      <c r="T5059" s="6">
        <f>R5059-S5059</f>
        <v>3.5139999999999998</v>
      </c>
      <c r="U5059" s="3">
        <v>3.5139999999999998</v>
      </c>
      <c r="V5059" s="6">
        <f>U5059-S5059</f>
        <v>3.5139999999999998</v>
      </c>
      <c r="W5059" s="6">
        <f>100 - (1 - (((U5059-T5059)/U5059)+(S5059/T5059)))*100</f>
        <v>0</v>
      </c>
      <c r="X5059" s="3">
        <v>3.6389999999999998</v>
      </c>
      <c r="Y5059" s="13">
        <f>(X5059-U5059)/U5059*100</f>
        <v>3.5571997723392146</v>
      </c>
      <c r="Z5059" s="14">
        <f>IF(W5059&gt;10,"NA",Y5059)</f>
        <v>3.5571997723392146</v>
      </c>
    </row>
    <row r="5060" spans="1:26" x14ac:dyDescent="0.2">
      <c r="A5060" s="23">
        <v>5059</v>
      </c>
      <c r="B5060" s="3" t="s">
        <v>25</v>
      </c>
      <c r="C5060" s="3" t="s">
        <v>197</v>
      </c>
      <c r="D5060" s="3" t="s">
        <v>194</v>
      </c>
      <c r="E5060" s="3" t="s">
        <v>47</v>
      </c>
      <c r="F5060" s="3" t="s">
        <v>21</v>
      </c>
      <c r="G5060" s="3" t="s">
        <v>198</v>
      </c>
      <c r="H5060" s="3" t="s">
        <v>9</v>
      </c>
      <c r="I5060" s="3" t="s">
        <v>13</v>
      </c>
      <c r="J5060" s="3">
        <v>401</v>
      </c>
      <c r="K5060" s="3">
        <v>38</v>
      </c>
      <c r="L5060" s="3">
        <v>33</v>
      </c>
      <c r="M5060" s="4">
        <f>PI()*(K5060/2)^2/1000+PI()*(L5060/2)^2/1000</f>
        <v>1.9894135478857362</v>
      </c>
      <c r="N5060" s="32">
        <v>0</v>
      </c>
      <c r="O5060" s="3">
        <v>9</v>
      </c>
      <c r="P5060" s="3">
        <v>3.0049999999999999</v>
      </c>
      <c r="Q5060" s="3">
        <v>5.649</v>
      </c>
      <c r="R5060" s="3">
        <v>5.649</v>
      </c>
      <c r="S5060" s="6">
        <v>0</v>
      </c>
      <c r="T5060" s="6">
        <f>R5060-S5060</f>
        <v>5.649</v>
      </c>
      <c r="U5060" s="3">
        <v>5.649</v>
      </c>
      <c r="V5060" s="6">
        <f>U5060-S5060</f>
        <v>5.649</v>
      </c>
      <c r="W5060" s="6">
        <f>100 - (1 - (((U5060-T5060)/U5060)+(S5060/T5060)))*100</f>
        <v>0</v>
      </c>
      <c r="X5060" s="3">
        <v>5.984</v>
      </c>
      <c r="Y5060" s="13">
        <f>(X5060-U5060)/U5060*100</f>
        <v>5.9302531421490521</v>
      </c>
      <c r="Z5060" s="14">
        <f>IF(W5060&gt;10,"NA",Y5060)</f>
        <v>5.9302531421490521</v>
      </c>
    </row>
    <row r="5061" spans="1:26" x14ac:dyDescent="0.2">
      <c r="A5061" s="23">
        <v>5060</v>
      </c>
      <c r="B5061" s="3" t="s">
        <v>25</v>
      </c>
      <c r="C5061" s="3" t="s">
        <v>200</v>
      </c>
      <c r="D5061" s="3" t="s">
        <v>194</v>
      </c>
      <c r="E5061" s="3" t="s">
        <v>47</v>
      </c>
      <c r="F5061" s="3" t="s">
        <v>23</v>
      </c>
      <c r="G5061" s="3" t="s">
        <v>199</v>
      </c>
      <c r="H5061" s="3" t="s">
        <v>17</v>
      </c>
      <c r="I5061" s="3" t="s">
        <v>13</v>
      </c>
      <c r="J5061" s="3">
        <v>418</v>
      </c>
      <c r="K5061" s="3">
        <v>51</v>
      </c>
      <c r="L5061" s="3">
        <v>27</v>
      </c>
      <c r="M5061" s="4">
        <f>PI()*(K5061/2)^2/1000+PI()*(L5061/2)^2/1000</f>
        <v>2.6153758841135026</v>
      </c>
      <c r="N5061" s="32">
        <v>0</v>
      </c>
      <c r="O5061" s="3">
        <v>1</v>
      </c>
      <c r="P5061" s="3">
        <v>1.8460000000000001</v>
      </c>
      <c r="Q5061" s="3">
        <v>1.522</v>
      </c>
      <c r="R5061" s="3">
        <v>1.4750000000000001</v>
      </c>
      <c r="S5061" s="6">
        <v>0</v>
      </c>
      <c r="T5061" s="6">
        <f>R5061-S5061</f>
        <v>1.4750000000000001</v>
      </c>
      <c r="U5061" s="3">
        <v>1.4750000000000001</v>
      </c>
      <c r="V5061" s="6">
        <f>U5061-S5061</f>
        <v>1.4750000000000001</v>
      </c>
      <c r="W5061" s="6">
        <f>100 - (1 - (((U5061-T5061)/U5061)+(S5061/T5061)))*100</f>
        <v>0</v>
      </c>
      <c r="X5061" s="11">
        <v>1.4750000000000001</v>
      </c>
      <c r="Y5061" s="13">
        <f>(X5061-U5061)/U5061*100</f>
        <v>0</v>
      </c>
      <c r="Z5061" s="14">
        <f>IF(W5061&gt;10,"NA",Y5061)</f>
        <v>0</v>
      </c>
    </row>
    <row r="5062" spans="1:26" x14ac:dyDescent="0.2">
      <c r="A5062" s="23">
        <v>5061</v>
      </c>
      <c r="B5062" s="3" t="s">
        <v>25</v>
      </c>
      <c r="C5062" s="3" t="s">
        <v>200</v>
      </c>
      <c r="D5062" s="3" t="s">
        <v>194</v>
      </c>
      <c r="E5062" s="3" t="s">
        <v>47</v>
      </c>
      <c r="F5062" s="3" t="s">
        <v>23</v>
      </c>
      <c r="G5062" s="3" t="s">
        <v>199</v>
      </c>
      <c r="H5062" s="3" t="s">
        <v>17</v>
      </c>
      <c r="I5062" s="3" t="s">
        <v>13</v>
      </c>
      <c r="J5062" s="3">
        <v>418</v>
      </c>
      <c r="K5062" s="3">
        <v>51</v>
      </c>
      <c r="L5062" s="3">
        <v>27</v>
      </c>
      <c r="M5062" s="4">
        <f>PI()*(K5062/2)^2/1000+PI()*(L5062/2)^2/1000</f>
        <v>2.6153758841135026</v>
      </c>
      <c r="N5062" s="32">
        <v>0</v>
      </c>
      <c r="O5062" s="3">
        <v>2</v>
      </c>
      <c r="P5062" s="3">
        <v>3.0680000000000001</v>
      </c>
      <c r="Q5062" s="3">
        <v>3.1030000000000002</v>
      </c>
      <c r="R5062" s="3">
        <v>3.0209999999999999</v>
      </c>
      <c r="S5062" s="6">
        <v>0</v>
      </c>
      <c r="T5062" s="6">
        <f>R5062-S5062</f>
        <v>3.0209999999999999</v>
      </c>
      <c r="U5062" s="3">
        <v>3.0289999999999999</v>
      </c>
      <c r="V5062" s="6">
        <f>U5062-S5062</f>
        <v>3.0289999999999999</v>
      </c>
      <c r="W5062" s="6">
        <f>100 - (1 - (((U5062-T5062)/U5062)+(S5062/T5062)))*100</f>
        <v>0.26411356883460257</v>
      </c>
      <c r="X5062" s="11">
        <v>3.0289999999999999</v>
      </c>
      <c r="Y5062" s="13">
        <f>(X5062-U5062)/U5062*100</f>
        <v>0</v>
      </c>
      <c r="Z5062" s="14">
        <f>IF(W5062&gt;10,"NA",Y5062)</f>
        <v>0</v>
      </c>
    </row>
    <row r="5063" spans="1:26" x14ac:dyDescent="0.2">
      <c r="A5063" s="23">
        <v>5062</v>
      </c>
      <c r="B5063" s="3" t="s">
        <v>25</v>
      </c>
      <c r="C5063" s="3" t="s">
        <v>200</v>
      </c>
      <c r="D5063" s="3" t="s">
        <v>194</v>
      </c>
      <c r="E5063" s="3" t="s">
        <v>47</v>
      </c>
      <c r="F5063" s="3" t="s">
        <v>23</v>
      </c>
      <c r="G5063" s="3" t="s">
        <v>199</v>
      </c>
      <c r="H5063" s="3" t="s">
        <v>17</v>
      </c>
      <c r="I5063" s="3" t="s">
        <v>13</v>
      </c>
      <c r="J5063" s="3">
        <v>418</v>
      </c>
      <c r="K5063" s="3">
        <v>51</v>
      </c>
      <c r="L5063" s="3">
        <v>27</v>
      </c>
      <c r="M5063" s="4">
        <f>PI()*(K5063/2)^2/1000+PI()*(L5063/2)^2/1000</f>
        <v>2.6153758841135026</v>
      </c>
      <c r="N5063" s="32">
        <v>0</v>
      </c>
      <c r="O5063" s="3">
        <v>3</v>
      </c>
      <c r="P5063" s="3">
        <v>1.9910000000000001</v>
      </c>
      <c r="Q5063" s="3">
        <v>1.5289999999999999</v>
      </c>
      <c r="R5063" s="3">
        <v>1.4770000000000001</v>
      </c>
      <c r="S5063" s="6">
        <v>0</v>
      </c>
      <c r="T5063" s="6">
        <f>R5063-S5063</f>
        <v>1.4770000000000001</v>
      </c>
      <c r="U5063" s="3">
        <v>1.4770000000000001</v>
      </c>
      <c r="V5063" s="6">
        <f>U5063-S5063</f>
        <v>1.4770000000000001</v>
      </c>
      <c r="W5063" s="6">
        <f>100 - (1 - (((U5063-T5063)/U5063)+(S5063/T5063)))*100</f>
        <v>0</v>
      </c>
      <c r="X5063" s="11">
        <v>1.4770000000000001</v>
      </c>
      <c r="Y5063" s="13">
        <f>(X5063-U5063)/U5063*100</f>
        <v>0</v>
      </c>
      <c r="Z5063" s="14">
        <f>IF(W5063&gt;10,"NA",Y5063)</f>
        <v>0</v>
      </c>
    </row>
    <row r="5064" spans="1:26" x14ac:dyDescent="0.2">
      <c r="A5064" s="23">
        <v>5063</v>
      </c>
      <c r="B5064" s="3" t="s">
        <v>25</v>
      </c>
      <c r="C5064" s="3" t="s">
        <v>200</v>
      </c>
      <c r="D5064" s="3" t="s">
        <v>194</v>
      </c>
      <c r="E5064" s="3" t="s">
        <v>47</v>
      </c>
      <c r="F5064" s="3" t="s">
        <v>23</v>
      </c>
      <c r="G5064" s="3" t="s">
        <v>199</v>
      </c>
      <c r="H5064" s="3" t="s">
        <v>17</v>
      </c>
      <c r="I5064" s="3" t="s">
        <v>13</v>
      </c>
      <c r="J5064" s="3">
        <v>418</v>
      </c>
      <c r="K5064" s="3">
        <v>51</v>
      </c>
      <c r="L5064" s="3">
        <v>27</v>
      </c>
      <c r="M5064" s="4">
        <f>PI()*(K5064/2)^2/1000+PI()*(L5064/2)^2/1000</f>
        <v>2.6153758841135026</v>
      </c>
      <c r="N5064" s="32">
        <v>0</v>
      </c>
      <c r="O5064" s="3">
        <v>4</v>
      </c>
      <c r="P5064" s="3">
        <v>1.329</v>
      </c>
      <c r="Q5064" s="3">
        <v>0.59499999999999997</v>
      </c>
      <c r="R5064" s="3">
        <v>0.55200000000000005</v>
      </c>
      <c r="S5064" s="6">
        <v>0</v>
      </c>
      <c r="T5064" s="6">
        <f>R5064-S5064</f>
        <v>0.55200000000000005</v>
      </c>
      <c r="U5064" s="3">
        <v>0.69399999999999995</v>
      </c>
      <c r="V5064" s="6">
        <f>U5064-S5064</f>
        <v>0.69399999999999995</v>
      </c>
      <c r="W5064" s="6">
        <f>100 - (1 - (((U5064-T5064)/U5064)+(S5064/T5064)))*100</f>
        <v>20.46109510086454</v>
      </c>
      <c r="X5064" s="11">
        <v>0.69399999999999995</v>
      </c>
      <c r="Y5064" s="13">
        <f>(X5064-U5064)/U5064*100</f>
        <v>0</v>
      </c>
      <c r="Z5064" s="14" t="str">
        <f>IF(W5064&gt;10,"NA",Y5064)</f>
        <v>NA</v>
      </c>
    </row>
    <row r="5065" spans="1:26" x14ac:dyDescent="0.2">
      <c r="A5065" s="23">
        <v>5064</v>
      </c>
      <c r="B5065" s="3" t="s">
        <v>25</v>
      </c>
      <c r="C5065" s="3" t="s">
        <v>200</v>
      </c>
      <c r="D5065" s="3" t="s">
        <v>194</v>
      </c>
      <c r="E5065" s="3" t="s">
        <v>47</v>
      </c>
      <c r="F5065" s="3" t="s">
        <v>23</v>
      </c>
      <c r="G5065" s="3" t="s">
        <v>199</v>
      </c>
      <c r="H5065" s="3" t="s">
        <v>17</v>
      </c>
      <c r="I5065" s="3" t="s">
        <v>13</v>
      </c>
      <c r="J5065" s="3">
        <v>418</v>
      </c>
      <c r="K5065" s="3">
        <v>51</v>
      </c>
      <c r="L5065" s="3">
        <v>27</v>
      </c>
      <c r="M5065" s="4">
        <f>PI()*(K5065/2)^2/1000+PI()*(L5065/2)^2/1000</f>
        <v>2.6153758841135026</v>
      </c>
      <c r="N5065" s="32">
        <v>0</v>
      </c>
      <c r="O5065" s="3">
        <v>5</v>
      </c>
      <c r="P5065" s="3">
        <v>2.1880000000000002</v>
      </c>
      <c r="Q5065" s="3">
        <v>1.55</v>
      </c>
      <c r="R5065" s="3">
        <v>1.4390000000000001</v>
      </c>
      <c r="S5065" s="6">
        <v>0</v>
      </c>
      <c r="T5065" s="6">
        <f>R5065-S5065</f>
        <v>1.4390000000000001</v>
      </c>
      <c r="U5065" s="3">
        <v>2.335</v>
      </c>
      <c r="V5065" s="6">
        <f>U5065-S5065</f>
        <v>2.335</v>
      </c>
      <c r="W5065" s="6">
        <f>100 - (1 - (((U5065-T5065)/U5065)+(S5065/T5065)))*100</f>
        <v>38.372591006423981</v>
      </c>
      <c r="X5065" s="11">
        <v>2.335</v>
      </c>
      <c r="Y5065" s="13">
        <f>(X5065-U5065)/U5065*100</f>
        <v>0</v>
      </c>
      <c r="Z5065" s="14" t="str">
        <f>IF(W5065&gt;10,"NA",Y5065)</f>
        <v>NA</v>
      </c>
    </row>
    <row r="5066" spans="1:26" x14ac:dyDescent="0.2">
      <c r="A5066" s="23">
        <v>5065</v>
      </c>
      <c r="B5066" s="3" t="s">
        <v>25</v>
      </c>
      <c r="C5066" s="3" t="s">
        <v>200</v>
      </c>
      <c r="D5066" s="3" t="s">
        <v>194</v>
      </c>
      <c r="E5066" s="3" t="s">
        <v>47</v>
      </c>
      <c r="F5066" s="3" t="s">
        <v>23</v>
      </c>
      <c r="G5066" s="3" t="s">
        <v>199</v>
      </c>
      <c r="H5066" s="3" t="s">
        <v>17</v>
      </c>
      <c r="I5066" s="3" t="s">
        <v>13</v>
      </c>
      <c r="J5066" s="3">
        <v>418</v>
      </c>
      <c r="K5066" s="3">
        <v>51</v>
      </c>
      <c r="L5066" s="3">
        <v>27</v>
      </c>
      <c r="M5066" s="4">
        <f>PI()*(K5066/2)^2/1000+PI()*(L5066/2)^2/1000</f>
        <v>2.6153758841135026</v>
      </c>
      <c r="N5066" s="32">
        <v>0</v>
      </c>
      <c r="O5066" s="3">
        <v>6</v>
      </c>
      <c r="P5066" s="3">
        <v>1.946</v>
      </c>
      <c r="Q5066" s="3">
        <v>1.145</v>
      </c>
      <c r="R5066" s="3">
        <v>1.0920000000000001</v>
      </c>
      <c r="S5066" s="6">
        <v>0</v>
      </c>
      <c r="T5066" s="6">
        <f>R5066-S5066</f>
        <v>1.0920000000000001</v>
      </c>
      <c r="U5066" s="3">
        <v>1.47</v>
      </c>
      <c r="V5066" s="6">
        <f>U5066-S5066</f>
        <v>1.47</v>
      </c>
      <c r="W5066" s="6">
        <f>100 - (1 - (((U5066-T5066)/U5066)+(S5066/T5066)))*100</f>
        <v>25.714285714285708</v>
      </c>
      <c r="X5066" s="11">
        <v>1.47</v>
      </c>
      <c r="Y5066" s="13">
        <f>(X5066-U5066)/U5066*100</f>
        <v>0</v>
      </c>
      <c r="Z5066" s="14" t="str">
        <f>IF(W5066&gt;10,"NA",Y5066)</f>
        <v>NA</v>
      </c>
    </row>
    <row r="5067" spans="1:26" x14ac:dyDescent="0.2">
      <c r="A5067" s="23">
        <v>5066</v>
      </c>
      <c r="B5067" s="3" t="s">
        <v>25</v>
      </c>
      <c r="C5067" s="3" t="s">
        <v>200</v>
      </c>
      <c r="D5067" s="3" t="s">
        <v>194</v>
      </c>
      <c r="E5067" s="3" t="s">
        <v>47</v>
      </c>
      <c r="F5067" s="3" t="s">
        <v>23</v>
      </c>
      <c r="G5067" s="3" t="s">
        <v>199</v>
      </c>
      <c r="H5067" s="3" t="s">
        <v>17</v>
      </c>
      <c r="I5067" s="3" t="s">
        <v>13</v>
      </c>
      <c r="J5067" s="3">
        <v>418</v>
      </c>
      <c r="K5067" s="3">
        <v>51</v>
      </c>
      <c r="L5067" s="3">
        <v>27</v>
      </c>
      <c r="M5067" s="4">
        <f>PI()*(K5067/2)^2/1000+PI()*(L5067/2)^2/1000</f>
        <v>2.6153758841135026</v>
      </c>
      <c r="N5067" s="32">
        <v>0</v>
      </c>
      <c r="O5067" s="3">
        <v>7</v>
      </c>
      <c r="P5067" s="3">
        <v>2.476</v>
      </c>
      <c r="Q5067" s="3">
        <v>1.7370000000000001</v>
      </c>
      <c r="R5067" s="3">
        <v>1.663</v>
      </c>
      <c r="S5067" s="6">
        <v>0</v>
      </c>
      <c r="T5067" s="6">
        <f>R5067-S5067</f>
        <v>1.663</v>
      </c>
      <c r="U5067" s="3">
        <v>2.1739999999999999</v>
      </c>
      <c r="V5067" s="6">
        <f>U5067-S5067</f>
        <v>2.1739999999999999</v>
      </c>
      <c r="W5067" s="6">
        <f>100 - (1 - (((U5067-T5067)/U5067)+(S5067/T5067)))*100</f>
        <v>23.505059797608084</v>
      </c>
      <c r="X5067" s="11">
        <v>2.1739999999999999</v>
      </c>
      <c r="Y5067" s="13">
        <f>(X5067-U5067)/U5067*100</f>
        <v>0</v>
      </c>
      <c r="Z5067" s="14" t="str">
        <f>IF(W5067&gt;10,"NA",Y5067)</f>
        <v>NA</v>
      </c>
    </row>
    <row r="5068" spans="1:26" x14ac:dyDescent="0.2">
      <c r="A5068" s="23">
        <v>5067</v>
      </c>
      <c r="B5068" s="3" t="s">
        <v>25</v>
      </c>
      <c r="C5068" s="3" t="s">
        <v>200</v>
      </c>
      <c r="D5068" s="3" t="s">
        <v>194</v>
      </c>
      <c r="E5068" s="3" t="s">
        <v>47</v>
      </c>
      <c r="F5068" s="3" t="s">
        <v>23</v>
      </c>
      <c r="G5068" s="3" t="s">
        <v>199</v>
      </c>
      <c r="H5068" s="3" t="s">
        <v>17</v>
      </c>
      <c r="I5068" s="3" t="s">
        <v>13</v>
      </c>
      <c r="J5068" s="3">
        <v>418</v>
      </c>
      <c r="K5068" s="3">
        <v>51</v>
      </c>
      <c r="L5068" s="3">
        <v>27</v>
      </c>
      <c r="M5068" s="4">
        <f>PI()*(K5068/2)^2/1000+PI()*(L5068/2)^2/1000</f>
        <v>2.6153758841135026</v>
      </c>
      <c r="N5068" s="32">
        <v>0</v>
      </c>
      <c r="O5068" s="3">
        <v>8</v>
      </c>
      <c r="P5068" s="3">
        <v>1.774</v>
      </c>
      <c r="Q5068" s="3">
        <v>1.2589999999999999</v>
      </c>
      <c r="R5068" s="3">
        <v>1.21</v>
      </c>
      <c r="S5068" s="6">
        <v>0</v>
      </c>
      <c r="T5068" s="6">
        <f>R5068-S5068</f>
        <v>1.21</v>
      </c>
      <c r="U5068" s="3">
        <v>1.21</v>
      </c>
      <c r="V5068" s="6">
        <f>U5068-S5068</f>
        <v>1.21</v>
      </c>
      <c r="W5068" s="6">
        <f>100 - (1 - (((U5068-T5068)/U5068)+(S5068/T5068)))*100</f>
        <v>0</v>
      </c>
      <c r="X5068" s="11">
        <v>1.21</v>
      </c>
      <c r="Y5068" s="13">
        <f>(X5068-U5068)/U5068*100</f>
        <v>0</v>
      </c>
      <c r="Z5068" s="14">
        <f>IF(W5068&gt;10,"NA",Y5068)</f>
        <v>0</v>
      </c>
    </row>
    <row r="5069" spans="1:26" x14ac:dyDescent="0.2">
      <c r="A5069" s="23">
        <v>5068</v>
      </c>
      <c r="B5069" s="3" t="s">
        <v>25</v>
      </c>
      <c r="C5069" s="3" t="s">
        <v>200</v>
      </c>
      <c r="D5069" s="3" t="s">
        <v>194</v>
      </c>
      <c r="E5069" s="3" t="s">
        <v>47</v>
      </c>
      <c r="F5069" s="3" t="s">
        <v>23</v>
      </c>
      <c r="G5069" s="3" t="s">
        <v>199</v>
      </c>
      <c r="H5069" s="3" t="s">
        <v>17</v>
      </c>
      <c r="I5069" s="3" t="s">
        <v>13</v>
      </c>
      <c r="J5069" s="3">
        <v>418</v>
      </c>
      <c r="K5069" s="3">
        <v>51</v>
      </c>
      <c r="L5069" s="3">
        <v>27</v>
      </c>
      <c r="M5069" s="4">
        <f>PI()*(K5069/2)^2/1000+PI()*(L5069/2)^2/1000</f>
        <v>2.6153758841135026</v>
      </c>
      <c r="N5069" s="32">
        <v>0</v>
      </c>
      <c r="O5069" s="3">
        <v>9</v>
      </c>
      <c r="P5069" s="3">
        <v>3.5910000000000002</v>
      </c>
      <c r="Q5069" s="3">
        <v>4.665</v>
      </c>
      <c r="R5069" s="3">
        <v>4.5220000000000002</v>
      </c>
      <c r="S5069" s="6">
        <v>0</v>
      </c>
      <c r="T5069" s="6">
        <f>R5069-S5069</f>
        <v>4.5220000000000002</v>
      </c>
      <c r="U5069" s="3">
        <v>4.5220000000000002</v>
      </c>
      <c r="V5069" s="6">
        <f>U5069-S5069</f>
        <v>4.5220000000000002</v>
      </c>
      <c r="W5069" s="6">
        <f>100 - (1 - (((U5069-T5069)/U5069)+(S5069/T5069)))*100</f>
        <v>0</v>
      </c>
      <c r="X5069" s="11">
        <v>4.5220000000000002</v>
      </c>
      <c r="Y5069" s="13">
        <f>(X5069-U5069)/U5069*100</f>
        <v>0</v>
      </c>
      <c r="Z5069" s="14">
        <f>IF(W5069&gt;10,"NA",Y5069)</f>
        <v>0</v>
      </c>
    </row>
    <row r="5070" spans="1:26" x14ac:dyDescent="0.2">
      <c r="A5070" s="23">
        <v>5069</v>
      </c>
      <c r="B5070" s="3" t="s">
        <v>25</v>
      </c>
      <c r="C5070" s="3" t="s">
        <v>200</v>
      </c>
      <c r="D5070" s="3" t="s">
        <v>194</v>
      </c>
      <c r="E5070" s="3" t="s">
        <v>47</v>
      </c>
      <c r="F5070" s="3" t="s">
        <v>23</v>
      </c>
      <c r="G5070" s="3" t="s">
        <v>199</v>
      </c>
      <c r="H5070" s="3" t="s">
        <v>17</v>
      </c>
      <c r="I5070" s="3" t="s">
        <v>13</v>
      </c>
      <c r="J5070" s="3">
        <v>418</v>
      </c>
      <c r="K5070" s="3">
        <v>51</v>
      </c>
      <c r="L5070" s="3">
        <v>27</v>
      </c>
      <c r="M5070" s="4">
        <f>PI()*(K5070/2)^2/1000+PI()*(L5070/2)^2/1000</f>
        <v>2.6153758841135026</v>
      </c>
      <c r="N5070" s="32">
        <v>0</v>
      </c>
      <c r="O5070" s="3">
        <v>10</v>
      </c>
      <c r="P5070" s="3">
        <v>2.673</v>
      </c>
      <c r="Q5070" s="3">
        <v>2.5779999999999998</v>
      </c>
      <c r="R5070" s="3">
        <v>2.5190000000000001</v>
      </c>
      <c r="S5070" s="6">
        <v>0</v>
      </c>
      <c r="T5070" s="6">
        <f>R5070-S5070</f>
        <v>2.5190000000000001</v>
      </c>
      <c r="U5070" s="3">
        <v>2.528</v>
      </c>
      <c r="V5070" s="6">
        <f>U5070-S5070</f>
        <v>2.528</v>
      </c>
      <c r="W5070" s="6">
        <f>100 - (1 - (((U5070-T5070)/U5070)+(S5070/T5070)))*100</f>
        <v>0.35601265822784001</v>
      </c>
      <c r="X5070" s="11">
        <v>2.528</v>
      </c>
      <c r="Y5070" s="13">
        <f>(X5070-U5070)/U5070*100</f>
        <v>0</v>
      </c>
      <c r="Z5070" s="14">
        <f>IF(W5070&gt;10,"NA",Y5070)</f>
        <v>0</v>
      </c>
    </row>
    <row r="5071" spans="1:26" x14ac:dyDescent="0.2">
      <c r="A5071" s="23">
        <v>5070</v>
      </c>
      <c r="B5071" s="3" t="s">
        <v>25</v>
      </c>
      <c r="C5071" s="3" t="s">
        <v>200</v>
      </c>
      <c r="D5071" s="3" t="s">
        <v>194</v>
      </c>
      <c r="E5071" s="3" t="s">
        <v>47</v>
      </c>
      <c r="F5071" s="3" t="s">
        <v>23</v>
      </c>
      <c r="G5071" s="3" t="s">
        <v>199</v>
      </c>
      <c r="H5071" s="3" t="s">
        <v>17</v>
      </c>
      <c r="I5071" s="3" t="s">
        <v>13</v>
      </c>
      <c r="J5071" s="3">
        <v>418</v>
      </c>
      <c r="K5071" s="3">
        <v>51</v>
      </c>
      <c r="L5071" s="3">
        <v>27</v>
      </c>
      <c r="M5071" s="4">
        <f>PI()*(K5071/2)^2/1000+PI()*(L5071/2)^2/1000</f>
        <v>2.6153758841135026</v>
      </c>
      <c r="N5071" s="32">
        <v>0</v>
      </c>
      <c r="O5071" s="3">
        <v>11</v>
      </c>
      <c r="P5071" s="3">
        <v>3.0739999999999998</v>
      </c>
      <c r="Q5071" s="3">
        <v>4.3150000000000004</v>
      </c>
      <c r="R5071" s="3">
        <v>4.1829999999999998</v>
      </c>
      <c r="S5071" s="6">
        <v>0</v>
      </c>
      <c r="T5071" s="6">
        <f>R5071-S5071</f>
        <v>4.1829999999999998</v>
      </c>
      <c r="U5071" s="3">
        <v>4.3049999999999997</v>
      </c>
      <c r="V5071" s="6">
        <f>U5071-S5071</f>
        <v>4.3049999999999997</v>
      </c>
      <c r="W5071" s="6">
        <f>100 - (1 - (((U5071-T5071)/U5071)+(S5071/T5071)))*100</f>
        <v>2.8339140534262413</v>
      </c>
      <c r="X5071" s="11">
        <v>4.3049999999999997</v>
      </c>
      <c r="Y5071" s="13">
        <f>(X5071-U5071)/U5071*100</f>
        <v>0</v>
      </c>
      <c r="Z5071" s="14">
        <f>IF(W5071&gt;10,"NA",Y5071)</f>
        <v>0</v>
      </c>
    </row>
    <row r="5072" spans="1:26" x14ac:dyDescent="0.2">
      <c r="A5072" s="23">
        <v>5071</v>
      </c>
      <c r="B5072" s="3" t="s">
        <v>25</v>
      </c>
      <c r="C5072" s="3" t="s">
        <v>200</v>
      </c>
      <c r="D5072" s="3" t="s">
        <v>194</v>
      </c>
      <c r="E5072" s="3" t="s">
        <v>47</v>
      </c>
      <c r="F5072" s="3" t="s">
        <v>23</v>
      </c>
      <c r="G5072" s="3" t="s">
        <v>199</v>
      </c>
      <c r="H5072" s="3" t="s">
        <v>17</v>
      </c>
      <c r="I5072" s="3" t="s">
        <v>13</v>
      </c>
      <c r="J5072" s="3">
        <v>418</v>
      </c>
      <c r="K5072" s="3">
        <v>51</v>
      </c>
      <c r="L5072" s="3">
        <v>27</v>
      </c>
      <c r="M5072" s="4">
        <f>PI()*(K5072/2)^2/1000+PI()*(L5072/2)^2/1000</f>
        <v>2.6153758841135026</v>
      </c>
      <c r="N5072" s="32">
        <v>0</v>
      </c>
      <c r="O5072" s="3">
        <v>12</v>
      </c>
      <c r="P5072" s="3">
        <v>2.6339999999999999</v>
      </c>
      <c r="Q5072" s="3">
        <v>2.621</v>
      </c>
      <c r="R5072" s="3">
        <v>2.621</v>
      </c>
      <c r="S5072" s="6">
        <v>0</v>
      </c>
      <c r="T5072" s="6">
        <f>R5072-S5072</f>
        <v>2.621</v>
      </c>
      <c r="U5072" s="3">
        <v>3.7629999999999999</v>
      </c>
      <c r="V5072" s="6">
        <f>U5072-S5072</f>
        <v>3.7629999999999999</v>
      </c>
      <c r="W5072" s="6">
        <f>100 - (1 - (((U5072-T5072)/U5072)+(S5072/T5072)))*100</f>
        <v>30.348126494817961</v>
      </c>
      <c r="X5072" s="11">
        <v>3.7629999999999999</v>
      </c>
      <c r="Y5072" s="13">
        <f>(X5072-U5072)/U5072*100</f>
        <v>0</v>
      </c>
      <c r="Z5072" s="14" t="str">
        <f>IF(W5072&gt;10,"NA",Y5072)</f>
        <v>NA</v>
      </c>
    </row>
    <row r="5073" spans="1:26" x14ac:dyDescent="0.2">
      <c r="A5073" s="23">
        <v>5072</v>
      </c>
      <c r="B5073" s="3" t="s">
        <v>25</v>
      </c>
      <c r="C5073" s="3" t="s">
        <v>200</v>
      </c>
      <c r="D5073" s="3" t="s">
        <v>194</v>
      </c>
      <c r="E5073" s="3" t="s">
        <v>47</v>
      </c>
      <c r="F5073" s="3" t="s">
        <v>23</v>
      </c>
      <c r="G5073" s="3" t="s">
        <v>199</v>
      </c>
      <c r="H5073" s="3" t="s">
        <v>9</v>
      </c>
      <c r="I5073" s="3" t="s">
        <v>13</v>
      </c>
      <c r="J5073" s="3">
        <v>418</v>
      </c>
      <c r="K5073" s="3">
        <v>51</v>
      </c>
      <c r="L5073" s="3">
        <v>27</v>
      </c>
      <c r="M5073" s="4">
        <f>PI()*(K5073/2)^2/1000+PI()*(L5073/2)^2/1000</f>
        <v>2.6153758841135026</v>
      </c>
      <c r="N5073" s="32">
        <v>0</v>
      </c>
      <c r="O5073" s="3">
        <v>1</v>
      </c>
      <c r="P5073" s="3">
        <v>2.456</v>
      </c>
      <c r="Q5073" s="3">
        <v>2.8690000000000002</v>
      </c>
      <c r="R5073" s="3">
        <v>2.6749999999999998</v>
      </c>
      <c r="S5073" s="6">
        <v>0</v>
      </c>
      <c r="T5073" s="6">
        <f>R5073-S5073</f>
        <v>2.6749999999999998</v>
      </c>
      <c r="U5073" s="3">
        <v>2.6749999999999998</v>
      </c>
      <c r="V5073" s="6">
        <f>U5073-S5073</f>
        <v>2.6749999999999998</v>
      </c>
      <c r="W5073" s="6">
        <f>100 - (1 - (((U5073-T5073)/U5073)+(S5073/T5073)))*100</f>
        <v>0</v>
      </c>
      <c r="X5073" s="11">
        <v>2.6749999999999998</v>
      </c>
      <c r="Y5073" s="13">
        <f>(X5073-U5073)/U5073*100</f>
        <v>0</v>
      </c>
      <c r="Z5073" s="14">
        <f>IF(W5073&gt;10,"NA",Y5073)</f>
        <v>0</v>
      </c>
    </row>
    <row r="5074" spans="1:26" x14ac:dyDescent="0.2">
      <c r="A5074" s="23">
        <v>5073</v>
      </c>
      <c r="B5074" s="3" t="s">
        <v>25</v>
      </c>
      <c r="C5074" s="3" t="s">
        <v>200</v>
      </c>
      <c r="D5074" s="3" t="s">
        <v>194</v>
      </c>
      <c r="E5074" s="3" t="s">
        <v>47</v>
      </c>
      <c r="F5074" s="3" t="s">
        <v>23</v>
      </c>
      <c r="G5074" s="3" t="s">
        <v>199</v>
      </c>
      <c r="H5074" s="3" t="s">
        <v>9</v>
      </c>
      <c r="I5074" s="3" t="s">
        <v>13</v>
      </c>
      <c r="J5074" s="3">
        <v>418</v>
      </c>
      <c r="K5074" s="3">
        <v>51</v>
      </c>
      <c r="L5074" s="3">
        <v>27</v>
      </c>
      <c r="M5074" s="4">
        <f>PI()*(K5074/2)^2/1000+PI()*(L5074/2)^2/1000</f>
        <v>2.6153758841135026</v>
      </c>
      <c r="N5074" s="32">
        <v>0</v>
      </c>
      <c r="O5074" s="3">
        <v>2</v>
      </c>
      <c r="P5074" s="3">
        <v>1.911</v>
      </c>
      <c r="Q5074" s="3">
        <v>1.1870000000000001</v>
      </c>
      <c r="R5074" s="3">
        <v>1.1240000000000001</v>
      </c>
      <c r="S5074" s="6">
        <v>0</v>
      </c>
      <c r="T5074" s="6">
        <f>R5074-S5074</f>
        <v>1.1240000000000001</v>
      </c>
      <c r="U5074" s="3">
        <v>2.3580000000000001</v>
      </c>
      <c r="V5074" s="6">
        <f>U5074-S5074</f>
        <v>2.3580000000000001</v>
      </c>
      <c r="W5074" s="6">
        <f>100 - (1 - (((U5074-T5074)/U5074)+(S5074/T5074)))*100</f>
        <v>52.332485156912632</v>
      </c>
      <c r="X5074" s="11">
        <v>2.3580000000000001</v>
      </c>
      <c r="Y5074" s="13">
        <f>(X5074-U5074)/U5074*100</f>
        <v>0</v>
      </c>
      <c r="Z5074" s="14" t="str">
        <f>IF(W5074&gt;10,"NA",Y5074)</f>
        <v>NA</v>
      </c>
    </row>
    <row r="5075" spans="1:26" x14ac:dyDescent="0.2">
      <c r="A5075" s="23">
        <v>5074</v>
      </c>
      <c r="B5075" s="3" t="s">
        <v>25</v>
      </c>
      <c r="C5075" s="3" t="s">
        <v>200</v>
      </c>
      <c r="D5075" s="3" t="s">
        <v>194</v>
      </c>
      <c r="E5075" s="3" t="s">
        <v>47</v>
      </c>
      <c r="F5075" s="3" t="s">
        <v>23</v>
      </c>
      <c r="G5075" s="3" t="s">
        <v>199</v>
      </c>
      <c r="H5075" s="3" t="s">
        <v>9</v>
      </c>
      <c r="I5075" s="3" t="s">
        <v>13</v>
      </c>
      <c r="J5075" s="3">
        <v>418</v>
      </c>
      <c r="K5075" s="3">
        <v>51</v>
      </c>
      <c r="L5075" s="3">
        <v>27</v>
      </c>
      <c r="M5075" s="4">
        <f>PI()*(K5075/2)^2/1000+PI()*(L5075/2)^2/1000</f>
        <v>2.6153758841135026</v>
      </c>
      <c r="N5075" s="32">
        <v>0</v>
      </c>
      <c r="O5075" s="3">
        <v>3</v>
      </c>
      <c r="P5075" s="3">
        <v>1.59</v>
      </c>
      <c r="Q5075" s="3">
        <v>0.79500000000000004</v>
      </c>
      <c r="R5075" s="3">
        <v>0.72899999999999998</v>
      </c>
      <c r="S5075" s="6">
        <v>0</v>
      </c>
      <c r="T5075" s="6">
        <f>R5075-S5075</f>
        <v>0.72899999999999998</v>
      </c>
      <c r="U5075" s="3">
        <v>1.01</v>
      </c>
      <c r="V5075" s="6">
        <f>U5075-S5075</f>
        <v>1.01</v>
      </c>
      <c r="W5075" s="6">
        <f>100 - (1 - (((U5075-T5075)/U5075)+(S5075/T5075)))*100</f>
        <v>27.821782178217831</v>
      </c>
      <c r="X5075" s="11">
        <v>1.01</v>
      </c>
      <c r="Y5075" s="13">
        <f>(X5075-U5075)/U5075*100</f>
        <v>0</v>
      </c>
      <c r="Z5075" s="14" t="str">
        <f>IF(W5075&gt;10,"NA",Y5075)</f>
        <v>NA</v>
      </c>
    </row>
    <row r="5076" spans="1:26" x14ac:dyDescent="0.2">
      <c r="A5076" s="23">
        <v>5075</v>
      </c>
      <c r="B5076" s="3" t="s">
        <v>25</v>
      </c>
      <c r="C5076" s="3" t="s">
        <v>200</v>
      </c>
      <c r="D5076" s="3" t="s">
        <v>194</v>
      </c>
      <c r="E5076" s="3" t="s">
        <v>47</v>
      </c>
      <c r="F5076" s="3" t="s">
        <v>23</v>
      </c>
      <c r="G5076" s="3" t="s">
        <v>199</v>
      </c>
      <c r="H5076" s="3" t="s">
        <v>9</v>
      </c>
      <c r="I5076" s="3" t="s">
        <v>13</v>
      </c>
      <c r="J5076" s="3">
        <v>418</v>
      </c>
      <c r="K5076" s="3">
        <v>51</v>
      </c>
      <c r="L5076" s="3">
        <v>27</v>
      </c>
      <c r="M5076" s="4">
        <f>PI()*(K5076/2)^2/1000+PI()*(L5076/2)^2/1000</f>
        <v>2.6153758841135026</v>
      </c>
      <c r="N5076" s="32">
        <v>0</v>
      </c>
      <c r="O5076" s="3">
        <v>4</v>
      </c>
      <c r="P5076" s="3">
        <v>2.5710000000000002</v>
      </c>
      <c r="Q5076" s="3">
        <v>2.3140000000000001</v>
      </c>
      <c r="R5076" s="3">
        <v>2.2509999999999999</v>
      </c>
      <c r="S5076" s="6">
        <v>0</v>
      </c>
      <c r="T5076" s="6">
        <f>R5076-S5076</f>
        <v>2.2509999999999999</v>
      </c>
      <c r="U5076" s="3">
        <v>2.3639999999999999</v>
      </c>
      <c r="V5076" s="6">
        <f>U5076-S5076</f>
        <v>2.3639999999999999</v>
      </c>
      <c r="W5076" s="6">
        <f>100 - (1 - (((U5076-T5076)/U5076)+(S5076/T5076)))*100</f>
        <v>4.7800338409475529</v>
      </c>
      <c r="X5076" s="11">
        <v>2.3639999999999999</v>
      </c>
      <c r="Y5076" s="13">
        <f>(X5076-U5076)/U5076*100</f>
        <v>0</v>
      </c>
      <c r="Z5076" s="14">
        <f>IF(W5076&gt;10,"NA",Y5076)</f>
        <v>0</v>
      </c>
    </row>
    <row r="5077" spans="1:26" x14ac:dyDescent="0.2">
      <c r="A5077" s="23">
        <v>5076</v>
      </c>
      <c r="B5077" s="3" t="s">
        <v>25</v>
      </c>
      <c r="C5077" s="3" t="s">
        <v>200</v>
      </c>
      <c r="D5077" s="3" t="s">
        <v>194</v>
      </c>
      <c r="E5077" s="3" t="s">
        <v>47</v>
      </c>
      <c r="F5077" s="3" t="s">
        <v>23</v>
      </c>
      <c r="G5077" s="3" t="s">
        <v>199</v>
      </c>
      <c r="H5077" s="3" t="s">
        <v>9</v>
      </c>
      <c r="I5077" s="3" t="s">
        <v>13</v>
      </c>
      <c r="J5077" s="3">
        <v>418</v>
      </c>
      <c r="K5077" s="3">
        <v>51</v>
      </c>
      <c r="L5077" s="3">
        <v>27</v>
      </c>
      <c r="M5077" s="4">
        <f>PI()*(K5077/2)^2/1000+PI()*(L5077/2)^2/1000</f>
        <v>2.6153758841135026</v>
      </c>
      <c r="N5077" s="32">
        <v>0</v>
      </c>
      <c r="O5077" s="3">
        <v>5</v>
      </c>
      <c r="P5077" s="3">
        <v>2.5640000000000001</v>
      </c>
      <c r="Q5077" s="3">
        <v>2.3839999999999999</v>
      </c>
      <c r="R5077" s="3">
        <v>2.3149999999999999</v>
      </c>
      <c r="S5077" s="6">
        <v>0</v>
      </c>
      <c r="T5077" s="6">
        <f>R5077-S5077</f>
        <v>2.3149999999999999</v>
      </c>
      <c r="U5077" s="3">
        <v>2.3149999999999999</v>
      </c>
      <c r="V5077" s="6">
        <f>U5077-S5077</f>
        <v>2.3149999999999999</v>
      </c>
      <c r="W5077" s="6">
        <f>100 - (1 - (((U5077-T5077)/U5077)+(S5077/T5077)))*100</f>
        <v>0</v>
      </c>
      <c r="X5077" s="11">
        <v>2.3149999999999999</v>
      </c>
      <c r="Y5077" s="13">
        <f>(X5077-U5077)/U5077*100</f>
        <v>0</v>
      </c>
      <c r="Z5077" s="14">
        <f>IF(W5077&gt;10,"NA",Y5077)</f>
        <v>0</v>
      </c>
    </row>
    <row r="5078" spans="1:26" x14ac:dyDescent="0.2">
      <c r="A5078" s="23">
        <v>5077</v>
      </c>
      <c r="B5078" s="3" t="s">
        <v>25</v>
      </c>
      <c r="C5078" s="3" t="s">
        <v>200</v>
      </c>
      <c r="D5078" s="3" t="s">
        <v>194</v>
      </c>
      <c r="E5078" s="3" t="s">
        <v>47</v>
      </c>
      <c r="F5078" s="3" t="s">
        <v>23</v>
      </c>
      <c r="G5078" s="3" t="s">
        <v>199</v>
      </c>
      <c r="H5078" s="3" t="s">
        <v>9</v>
      </c>
      <c r="I5078" s="3" t="s">
        <v>13</v>
      </c>
      <c r="J5078" s="3">
        <v>418</v>
      </c>
      <c r="K5078" s="3">
        <v>51</v>
      </c>
      <c r="L5078" s="3">
        <v>27</v>
      </c>
      <c r="M5078" s="4">
        <f>PI()*(K5078/2)^2/1000+PI()*(L5078/2)^2/1000</f>
        <v>2.6153758841135026</v>
      </c>
      <c r="N5078" s="32">
        <v>0</v>
      </c>
      <c r="O5078" s="3">
        <v>6</v>
      </c>
      <c r="P5078" s="3">
        <v>1.635</v>
      </c>
      <c r="Q5078" s="3">
        <v>0.995</v>
      </c>
      <c r="R5078" s="3">
        <v>0.93300000000000005</v>
      </c>
      <c r="S5078" s="6">
        <v>0</v>
      </c>
      <c r="T5078" s="6">
        <f>R5078-S5078</f>
        <v>0.93300000000000005</v>
      </c>
      <c r="U5078" s="3">
        <v>1.9419999999999999</v>
      </c>
      <c r="V5078" s="6">
        <f>U5078-S5078</f>
        <v>1.9419999999999999</v>
      </c>
      <c r="W5078" s="6">
        <f>100 - (1 - (((U5078-T5078)/U5078)+(S5078/T5078)))*100</f>
        <v>51.956745623068997</v>
      </c>
      <c r="X5078" s="11">
        <v>1.9419999999999999</v>
      </c>
      <c r="Y5078" s="13">
        <f>(X5078-U5078)/U5078*100</f>
        <v>0</v>
      </c>
      <c r="Z5078" s="14" t="str">
        <f>IF(W5078&gt;10,"NA",Y5078)</f>
        <v>NA</v>
      </c>
    </row>
    <row r="5079" spans="1:26" x14ac:dyDescent="0.2">
      <c r="A5079" s="23">
        <v>5078</v>
      </c>
      <c r="B5079" s="3" t="s">
        <v>25</v>
      </c>
      <c r="C5079" s="3" t="s">
        <v>200</v>
      </c>
      <c r="D5079" s="3" t="s">
        <v>194</v>
      </c>
      <c r="E5079" s="3" t="s">
        <v>47</v>
      </c>
      <c r="F5079" s="3" t="s">
        <v>23</v>
      </c>
      <c r="G5079" s="3" t="s">
        <v>199</v>
      </c>
      <c r="H5079" s="3" t="s">
        <v>9</v>
      </c>
      <c r="I5079" s="3" t="s">
        <v>13</v>
      </c>
      <c r="J5079" s="3">
        <v>418</v>
      </c>
      <c r="K5079" s="3">
        <v>51</v>
      </c>
      <c r="L5079" s="3">
        <v>27</v>
      </c>
      <c r="M5079" s="4">
        <f>PI()*(K5079/2)^2/1000+PI()*(L5079/2)^2/1000</f>
        <v>2.6153758841135026</v>
      </c>
      <c r="N5079" s="32">
        <v>0</v>
      </c>
      <c r="O5079" s="3">
        <v>7</v>
      </c>
      <c r="P5079" s="3">
        <v>2.7949999999999999</v>
      </c>
      <c r="Q5079" s="3">
        <v>2.42</v>
      </c>
      <c r="R5079" s="3">
        <v>2.2850000000000001</v>
      </c>
      <c r="S5079" s="6">
        <v>0</v>
      </c>
      <c r="T5079" s="6">
        <f>R5079-S5079</f>
        <v>2.2850000000000001</v>
      </c>
      <c r="U5079" s="3">
        <v>2.823</v>
      </c>
      <c r="V5079" s="6">
        <f>U5079-S5079</f>
        <v>2.823</v>
      </c>
      <c r="W5079" s="6">
        <f>100 - (1 - (((U5079-T5079)/U5079)+(S5079/T5079)))*100</f>
        <v>19.05773999291533</v>
      </c>
      <c r="X5079" s="11">
        <v>2.823</v>
      </c>
      <c r="Y5079" s="13">
        <f>(X5079-U5079)/U5079*100</f>
        <v>0</v>
      </c>
      <c r="Z5079" s="14" t="str">
        <f>IF(W5079&gt;10,"NA",Y5079)</f>
        <v>NA</v>
      </c>
    </row>
    <row r="5080" spans="1:26" x14ac:dyDescent="0.2">
      <c r="A5080" s="23">
        <v>5079</v>
      </c>
      <c r="B5080" s="3" t="s">
        <v>25</v>
      </c>
      <c r="C5080" s="3" t="s">
        <v>200</v>
      </c>
      <c r="D5080" s="3" t="s">
        <v>194</v>
      </c>
      <c r="E5080" s="3" t="s">
        <v>47</v>
      </c>
      <c r="F5080" s="3" t="s">
        <v>23</v>
      </c>
      <c r="G5080" s="3" t="s">
        <v>199</v>
      </c>
      <c r="H5080" s="3" t="s">
        <v>9</v>
      </c>
      <c r="I5080" s="3" t="s">
        <v>13</v>
      </c>
      <c r="J5080" s="3">
        <v>418</v>
      </c>
      <c r="K5080" s="3">
        <v>51</v>
      </c>
      <c r="L5080" s="3">
        <v>27</v>
      </c>
      <c r="M5080" s="4">
        <f>PI()*(K5080/2)^2/1000+PI()*(L5080/2)^2/1000</f>
        <v>2.6153758841135026</v>
      </c>
      <c r="N5080" s="32">
        <v>0</v>
      </c>
      <c r="O5080" s="3">
        <v>8</v>
      </c>
      <c r="P5080" s="3">
        <v>2.367</v>
      </c>
      <c r="Q5080" s="3">
        <v>1.6859999999999999</v>
      </c>
      <c r="R5080" s="3">
        <v>1.6120000000000001</v>
      </c>
      <c r="S5080" s="6">
        <v>0</v>
      </c>
      <c r="T5080" s="6">
        <f>R5080-S5080</f>
        <v>1.6120000000000001</v>
      </c>
      <c r="U5080" s="3">
        <v>1.821</v>
      </c>
      <c r="V5080" s="6">
        <f>U5080-S5080</f>
        <v>1.821</v>
      </c>
      <c r="W5080" s="6">
        <f>100 - (1 - (((U5080-T5080)/U5080)+(S5080/T5080)))*100</f>
        <v>11.477210323997795</v>
      </c>
      <c r="X5080" s="11">
        <v>1.821</v>
      </c>
      <c r="Y5080" s="13">
        <f>(X5080-U5080)/U5080*100</f>
        <v>0</v>
      </c>
      <c r="Z5080" s="14" t="str">
        <f>IF(W5080&gt;10,"NA",Y5080)</f>
        <v>NA</v>
      </c>
    </row>
    <row r="5081" spans="1:26" x14ac:dyDescent="0.2">
      <c r="A5081" s="23">
        <v>5080</v>
      </c>
      <c r="B5081" s="3" t="s">
        <v>25</v>
      </c>
      <c r="C5081" s="3" t="s">
        <v>200</v>
      </c>
      <c r="D5081" s="3" t="s">
        <v>194</v>
      </c>
      <c r="E5081" s="3" t="s">
        <v>47</v>
      </c>
      <c r="F5081" s="3" t="s">
        <v>23</v>
      </c>
      <c r="G5081" s="3" t="s">
        <v>199</v>
      </c>
      <c r="H5081" s="3" t="s">
        <v>9</v>
      </c>
      <c r="I5081" s="3" t="s">
        <v>13</v>
      </c>
      <c r="J5081" s="3">
        <v>418</v>
      </c>
      <c r="K5081" s="3">
        <v>51</v>
      </c>
      <c r="L5081" s="3">
        <v>27</v>
      </c>
      <c r="M5081" s="4">
        <f>PI()*(K5081/2)^2/1000+PI()*(L5081/2)^2/1000</f>
        <v>2.6153758841135026</v>
      </c>
      <c r="N5081" s="32">
        <v>0</v>
      </c>
      <c r="O5081" s="3">
        <v>9</v>
      </c>
      <c r="P5081" s="3">
        <v>1.909</v>
      </c>
      <c r="Q5081" s="3">
        <v>1.115</v>
      </c>
      <c r="R5081" s="3">
        <v>1.0589999999999999</v>
      </c>
      <c r="S5081" s="6">
        <v>0</v>
      </c>
      <c r="T5081" s="6">
        <f>R5081-S5081</f>
        <v>1.0589999999999999</v>
      </c>
      <c r="U5081" s="3">
        <v>1.1299999999999999</v>
      </c>
      <c r="V5081" s="6">
        <f>U5081-S5081</f>
        <v>1.1299999999999999</v>
      </c>
      <c r="W5081" s="6">
        <f>100 - (1 - (((U5081-T5081)/U5081)+(S5081/T5081)))*100</f>
        <v>6.2831858407079579</v>
      </c>
      <c r="X5081" s="11">
        <v>1.1299999999999999</v>
      </c>
      <c r="Y5081" s="13">
        <f>(X5081-U5081)/U5081*100</f>
        <v>0</v>
      </c>
      <c r="Z5081" s="14">
        <f>IF(W5081&gt;10,"NA",Y5081)</f>
        <v>0</v>
      </c>
    </row>
    <row r="5082" spans="1:26" x14ac:dyDescent="0.2">
      <c r="A5082" s="23">
        <v>5081</v>
      </c>
      <c r="B5082" s="3" t="s">
        <v>25</v>
      </c>
      <c r="C5082" s="3" t="s">
        <v>200</v>
      </c>
      <c r="D5082" s="3" t="s">
        <v>194</v>
      </c>
      <c r="E5082" s="3" t="s">
        <v>47</v>
      </c>
      <c r="F5082" s="3" t="s">
        <v>23</v>
      </c>
      <c r="G5082" s="3" t="s">
        <v>199</v>
      </c>
      <c r="H5082" s="3" t="s">
        <v>9</v>
      </c>
      <c r="I5082" s="3" t="s">
        <v>13</v>
      </c>
      <c r="J5082" s="3">
        <v>418</v>
      </c>
      <c r="K5082" s="3">
        <v>51</v>
      </c>
      <c r="L5082" s="3">
        <v>27</v>
      </c>
      <c r="M5082" s="4">
        <f>PI()*(K5082/2)^2/1000+PI()*(L5082/2)^2/1000</f>
        <v>2.6153758841135026</v>
      </c>
      <c r="N5082" s="32">
        <v>0</v>
      </c>
      <c r="O5082" s="3">
        <v>10</v>
      </c>
      <c r="P5082" s="3">
        <v>2.0470000000000002</v>
      </c>
      <c r="Q5082" s="3">
        <v>1.9990000000000001</v>
      </c>
      <c r="R5082" s="3">
        <v>1.9470000000000001</v>
      </c>
      <c r="S5082" s="6">
        <v>0</v>
      </c>
      <c r="T5082" s="6">
        <f>R5082-S5082</f>
        <v>1.9470000000000001</v>
      </c>
      <c r="U5082" s="3">
        <v>1.9470000000000001</v>
      </c>
      <c r="V5082" s="6">
        <f>U5082-S5082</f>
        <v>1.9470000000000001</v>
      </c>
      <c r="W5082" s="6">
        <f>100 - (1 - (((U5082-T5082)/U5082)+(S5082/T5082)))*100</f>
        <v>0</v>
      </c>
      <c r="X5082" s="11">
        <v>1.9470000000000001</v>
      </c>
      <c r="Y5082" s="13">
        <f>(X5082-U5082)/U5082*100</f>
        <v>0</v>
      </c>
      <c r="Z5082" s="14">
        <f>IF(W5082&gt;10,"NA",Y5082)</f>
        <v>0</v>
      </c>
    </row>
    <row r="5083" spans="1:26" x14ac:dyDescent="0.2">
      <c r="A5083" s="23">
        <v>5082</v>
      </c>
      <c r="B5083" s="3" t="s">
        <v>25</v>
      </c>
      <c r="C5083" s="3" t="s">
        <v>200</v>
      </c>
      <c r="D5083" s="3" t="s">
        <v>194</v>
      </c>
      <c r="E5083" s="3" t="s">
        <v>47</v>
      </c>
      <c r="F5083" s="3" t="s">
        <v>23</v>
      </c>
      <c r="G5083" s="3" t="s">
        <v>201</v>
      </c>
      <c r="H5083" s="3" t="s">
        <v>17</v>
      </c>
      <c r="I5083" s="3" t="s">
        <v>13</v>
      </c>
      <c r="J5083" s="3">
        <v>418</v>
      </c>
      <c r="K5083" s="3">
        <v>51</v>
      </c>
      <c r="L5083" s="3">
        <v>41</v>
      </c>
      <c r="M5083" s="4">
        <f>PI()*(K5083/2)^2/1000+PI()*(L5083/2)^2/1000</f>
        <v>3.3630749356678731</v>
      </c>
      <c r="N5083" s="32">
        <v>0</v>
      </c>
      <c r="O5083" s="3">
        <v>1</v>
      </c>
      <c r="P5083" s="3">
        <v>2.1059999999999999</v>
      </c>
      <c r="Q5083" s="3">
        <v>1.7410000000000001</v>
      </c>
      <c r="R5083" s="3">
        <v>1.6910000000000001</v>
      </c>
      <c r="S5083" s="6">
        <v>0</v>
      </c>
      <c r="T5083" s="6">
        <f>R5083-S5083</f>
        <v>1.6910000000000001</v>
      </c>
      <c r="U5083" s="11">
        <v>1.6910000000000001</v>
      </c>
      <c r="V5083" s="6">
        <f>U5083-S5083</f>
        <v>1.6910000000000001</v>
      </c>
      <c r="W5083" s="6">
        <f>100 - (1 - (((U5083-T5083)/U5083)+(S5083/T5083)))*100</f>
        <v>0</v>
      </c>
      <c r="X5083" s="11">
        <v>1.6910000000000001</v>
      </c>
      <c r="Y5083" s="13">
        <f>(X5083-U5083)/U5083*100</f>
        <v>0</v>
      </c>
      <c r="Z5083" s="14">
        <f>IF(W5083&gt;10,"NA",Y5083)</f>
        <v>0</v>
      </c>
    </row>
    <row r="5084" spans="1:26" x14ac:dyDescent="0.2">
      <c r="A5084" s="23">
        <v>5083</v>
      </c>
      <c r="B5084" s="3" t="s">
        <v>25</v>
      </c>
      <c r="C5084" s="3" t="s">
        <v>200</v>
      </c>
      <c r="D5084" s="3" t="s">
        <v>194</v>
      </c>
      <c r="E5084" s="3" t="s">
        <v>47</v>
      </c>
      <c r="F5084" s="3" t="s">
        <v>23</v>
      </c>
      <c r="G5084" s="3" t="s">
        <v>201</v>
      </c>
      <c r="H5084" s="3" t="s">
        <v>17</v>
      </c>
      <c r="I5084" s="3" t="s">
        <v>13</v>
      </c>
      <c r="J5084" s="3">
        <v>418</v>
      </c>
      <c r="K5084" s="3">
        <v>51</v>
      </c>
      <c r="L5084" s="3">
        <v>41</v>
      </c>
      <c r="M5084" s="4">
        <f>PI()*(K5084/2)^2/1000+PI()*(L5084/2)^2/1000</f>
        <v>3.3630749356678731</v>
      </c>
      <c r="N5084" s="32">
        <v>0</v>
      </c>
      <c r="O5084" s="3">
        <v>2</v>
      </c>
      <c r="P5084" s="3">
        <v>1.7669999999999999</v>
      </c>
      <c r="Q5084" s="3">
        <v>1.127</v>
      </c>
      <c r="R5084" s="3">
        <v>1.0980000000000001</v>
      </c>
      <c r="S5084" s="6">
        <v>0</v>
      </c>
      <c r="T5084" s="6">
        <f>R5084-S5084</f>
        <v>1.0980000000000001</v>
      </c>
      <c r="U5084" s="11">
        <v>1.0980000000000001</v>
      </c>
      <c r="V5084" s="6">
        <f>U5084-S5084</f>
        <v>1.0980000000000001</v>
      </c>
      <c r="W5084" s="6">
        <f>100 - (1 - (((U5084-T5084)/U5084)+(S5084/T5084)))*100</f>
        <v>0</v>
      </c>
      <c r="X5084" s="11">
        <v>1.0980000000000001</v>
      </c>
      <c r="Y5084" s="13">
        <f>(X5084-U5084)/U5084*100</f>
        <v>0</v>
      </c>
      <c r="Z5084" s="14">
        <f>IF(W5084&gt;10,"NA",Y5084)</f>
        <v>0</v>
      </c>
    </row>
    <row r="5085" spans="1:26" x14ac:dyDescent="0.2">
      <c r="A5085" s="23">
        <v>5084</v>
      </c>
      <c r="B5085" s="3" t="s">
        <v>25</v>
      </c>
      <c r="C5085" s="3" t="s">
        <v>200</v>
      </c>
      <c r="D5085" s="3" t="s">
        <v>194</v>
      </c>
      <c r="E5085" s="3" t="s">
        <v>47</v>
      </c>
      <c r="F5085" s="3" t="s">
        <v>23</v>
      </c>
      <c r="G5085" s="3" t="s">
        <v>201</v>
      </c>
      <c r="H5085" s="3" t="s">
        <v>17</v>
      </c>
      <c r="I5085" s="3" t="s">
        <v>13</v>
      </c>
      <c r="J5085" s="3">
        <v>418</v>
      </c>
      <c r="K5085" s="3">
        <v>51</v>
      </c>
      <c r="L5085" s="3">
        <v>41</v>
      </c>
      <c r="M5085" s="4">
        <f>PI()*(K5085/2)^2/1000+PI()*(L5085/2)^2/1000</f>
        <v>3.3630749356678731</v>
      </c>
      <c r="N5085" s="32">
        <v>0</v>
      </c>
      <c r="O5085" s="3">
        <v>3</v>
      </c>
      <c r="P5085" s="3">
        <v>1.649</v>
      </c>
      <c r="Q5085" s="3">
        <v>0.76800000000000002</v>
      </c>
      <c r="R5085" s="3">
        <v>0.74399999999999999</v>
      </c>
      <c r="S5085" s="6">
        <v>0</v>
      </c>
      <c r="T5085" s="6">
        <f>R5085-S5085</f>
        <v>0.74399999999999999</v>
      </c>
      <c r="U5085" s="11">
        <v>0.74399999999999999</v>
      </c>
      <c r="V5085" s="6">
        <f>U5085-S5085</f>
        <v>0.74399999999999999</v>
      </c>
      <c r="W5085" s="6">
        <f>100 - (1 - (((U5085-T5085)/U5085)+(S5085/T5085)))*100</f>
        <v>0</v>
      </c>
      <c r="X5085" s="11">
        <v>0.74399999999999999</v>
      </c>
      <c r="Y5085" s="13">
        <f>(X5085-U5085)/U5085*100</f>
        <v>0</v>
      </c>
      <c r="Z5085" s="14">
        <f>IF(W5085&gt;10,"NA",Y5085)</f>
        <v>0</v>
      </c>
    </row>
    <row r="5086" spans="1:26" x14ac:dyDescent="0.2">
      <c r="A5086" s="23">
        <v>5085</v>
      </c>
      <c r="B5086" s="3" t="s">
        <v>25</v>
      </c>
      <c r="C5086" s="3" t="s">
        <v>200</v>
      </c>
      <c r="D5086" s="3" t="s">
        <v>194</v>
      </c>
      <c r="E5086" s="3" t="s">
        <v>47</v>
      </c>
      <c r="F5086" s="3" t="s">
        <v>23</v>
      </c>
      <c r="G5086" s="3" t="s">
        <v>201</v>
      </c>
      <c r="H5086" s="3" t="s">
        <v>17</v>
      </c>
      <c r="I5086" s="3" t="s">
        <v>13</v>
      </c>
      <c r="J5086" s="3">
        <v>418</v>
      </c>
      <c r="K5086" s="3">
        <v>51</v>
      </c>
      <c r="L5086" s="3">
        <v>41</v>
      </c>
      <c r="M5086" s="4">
        <f>PI()*(K5086/2)^2/1000+PI()*(L5086/2)^2/1000</f>
        <v>3.3630749356678731</v>
      </c>
      <c r="N5086" s="32">
        <v>0</v>
      </c>
      <c r="O5086" s="3">
        <v>4</v>
      </c>
      <c r="P5086" s="3">
        <v>1.258</v>
      </c>
      <c r="Q5086" s="3">
        <v>0.438</v>
      </c>
      <c r="R5086" s="3">
        <v>0.42699999999999999</v>
      </c>
      <c r="S5086" s="6">
        <v>0</v>
      </c>
      <c r="T5086" s="6">
        <f>R5086-S5086</f>
        <v>0.42699999999999999</v>
      </c>
      <c r="U5086" s="11">
        <v>0.42699999999999999</v>
      </c>
      <c r="V5086" s="6">
        <f>U5086-S5086</f>
        <v>0.42699999999999999</v>
      </c>
      <c r="W5086" s="6">
        <f>100 - (1 - (((U5086-T5086)/U5086)+(S5086/T5086)))*100</f>
        <v>0</v>
      </c>
      <c r="X5086" s="11">
        <v>0.42699999999999999</v>
      </c>
      <c r="Y5086" s="13">
        <f>(X5086-U5086)/U5086*100</f>
        <v>0</v>
      </c>
      <c r="Z5086" s="14">
        <f>IF(W5086&gt;10,"NA",Y5086)</f>
        <v>0</v>
      </c>
    </row>
    <row r="5087" spans="1:26" x14ac:dyDescent="0.2">
      <c r="A5087" s="23">
        <v>5086</v>
      </c>
      <c r="B5087" s="3" t="s">
        <v>25</v>
      </c>
      <c r="C5087" s="3" t="s">
        <v>200</v>
      </c>
      <c r="D5087" s="3" t="s">
        <v>194</v>
      </c>
      <c r="E5087" s="3" t="s">
        <v>47</v>
      </c>
      <c r="F5087" s="3" t="s">
        <v>23</v>
      </c>
      <c r="G5087" s="3" t="s">
        <v>201</v>
      </c>
      <c r="H5087" s="3" t="s">
        <v>17</v>
      </c>
      <c r="I5087" s="3" t="s">
        <v>13</v>
      </c>
      <c r="J5087" s="3">
        <v>418</v>
      </c>
      <c r="K5087" s="3">
        <v>51</v>
      </c>
      <c r="L5087" s="3">
        <v>41</v>
      </c>
      <c r="M5087" s="4">
        <f>PI()*(K5087/2)^2/1000+PI()*(L5087/2)^2/1000</f>
        <v>3.3630749356678731</v>
      </c>
      <c r="N5087" s="32">
        <v>0</v>
      </c>
      <c r="O5087" s="3">
        <v>5</v>
      </c>
      <c r="P5087" s="3">
        <v>1.649</v>
      </c>
      <c r="Q5087" s="3">
        <v>0.64800000000000002</v>
      </c>
      <c r="R5087" s="3">
        <v>0.61299999999999999</v>
      </c>
      <c r="S5087" s="6">
        <v>0</v>
      </c>
      <c r="T5087" s="6">
        <f>R5087-S5087</f>
        <v>0.61299999999999999</v>
      </c>
      <c r="U5087" s="11">
        <v>0.61299999999999999</v>
      </c>
      <c r="V5087" s="6">
        <f>U5087-S5087</f>
        <v>0.61299999999999999</v>
      </c>
      <c r="W5087" s="6">
        <f>100 - (1 - (((U5087-T5087)/U5087)+(S5087/T5087)))*100</f>
        <v>0</v>
      </c>
      <c r="X5087" s="11">
        <v>0.61299999999999999</v>
      </c>
      <c r="Y5087" s="13">
        <f>(X5087-U5087)/U5087*100</f>
        <v>0</v>
      </c>
      <c r="Z5087" s="14">
        <f>IF(W5087&gt;10,"NA",Y5087)</f>
        <v>0</v>
      </c>
    </row>
    <row r="5088" spans="1:26" x14ac:dyDescent="0.2">
      <c r="A5088" s="23">
        <v>5087</v>
      </c>
      <c r="B5088" s="3" t="s">
        <v>25</v>
      </c>
      <c r="C5088" s="3" t="s">
        <v>200</v>
      </c>
      <c r="D5088" s="3" t="s">
        <v>194</v>
      </c>
      <c r="E5088" s="3" t="s">
        <v>47</v>
      </c>
      <c r="F5088" s="3" t="s">
        <v>23</v>
      </c>
      <c r="G5088" s="3" t="s">
        <v>201</v>
      </c>
      <c r="H5088" s="3" t="s">
        <v>17</v>
      </c>
      <c r="I5088" s="3" t="s">
        <v>13</v>
      </c>
      <c r="J5088" s="3">
        <v>418</v>
      </c>
      <c r="K5088" s="3">
        <v>51</v>
      </c>
      <c r="L5088" s="3">
        <v>41</v>
      </c>
      <c r="M5088" s="4">
        <f>PI()*(K5088/2)^2/1000+PI()*(L5088/2)^2/1000</f>
        <v>3.3630749356678731</v>
      </c>
      <c r="N5088" s="32">
        <v>0</v>
      </c>
      <c r="O5088" s="3">
        <v>6</v>
      </c>
      <c r="P5088" s="3">
        <v>1.9390000000000001</v>
      </c>
      <c r="Q5088" s="3">
        <v>0.96799999999999997</v>
      </c>
      <c r="R5088" s="3">
        <v>0.879</v>
      </c>
      <c r="S5088" s="6">
        <v>0</v>
      </c>
      <c r="T5088" s="6">
        <f>R5088-S5088</f>
        <v>0.879</v>
      </c>
      <c r="U5088" s="11">
        <v>0.879</v>
      </c>
      <c r="V5088" s="6">
        <f>U5088-S5088</f>
        <v>0.879</v>
      </c>
      <c r="W5088" s="6">
        <f>100 - (1 - (((U5088-T5088)/U5088)+(S5088/T5088)))*100</f>
        <v>0</v>
      </c>
      <c r="X5088" s="11">
        <v>0.879</v>
      </c>
      <c r="Y5088" s="13">
        <f>(X5088-U5088)/U5088*100</f>
        <v>0</v>
      </c>
      <c r="Z5088" s="14">
        <f>IF(W5088&gt;10,"NA",Y5088)</f>
        <v>0</v>
      </c>
    </row>
    <row r="5089" spans="1:26" x14ac:dyDescent="0.2">
      <c r="A5089" s="23">
        <v>5088</v>
      </c>
      <c r="B5089" s="3" t="s">
        <v>25</v>
      </c>
      <c r="C5089" s="3" t="s">
        <v>200</v>
      </c>
      <c r="D5089" s="3" t="s">
        <v>194</v>
      </c>
      <c r="E5089" s="3" t="s">
        <v>47</v>
      </c>
      <c r="F5089" s="3" t="s">
        <v>23</v>
      </c>
      <c r="G5089" s="3" t="s">
        <v>201</v>
      </c>
      <c r="H5089" s="3" t="s">
        <v>17</v>
      </c>
      <c r="I5089" s="3" t="s">
        <v>13</v>
      </c>
      <c r="J5089" s="3">
        <v>418</v>
      </c>
      <c r="K5089" s="3">
        <v>51</v>
      </c>
      <c r="L5089" s="3">
        <v>41</v>
      </c>
      <c r="M5089" s="4">
        <f>PI()*(K5089/2)^2/1000+PI()*(L5089/2)^2/1000</f>
        <v>3.3630749356678731</v>
      </c>
      <c r="N5089" s="32">
        <v>0</v>
      </c>
      <c r="O5089" s="3">
        <v>7</v>
      </c>
      <c r="P5089" s="3">
        <v>2.7879999999999998</v>
      </c>
      <c r="Q5089" s="3">
        <v>2.7519999999999998</v>
      </c>
      <c r="R5089" s="3">
        <v>2.71</v>
      </c>
      <c r="S5089" s="6">
        <v>0</v>
      </c>
      <c r="T5089" s="6">
        <f>R5089-S5089</f>
        <v>2.71</v>
      </c>
      <c r="U5089" s="11">
        <v>2.8780000000000001</v>
      </c>
      <c r="V5089" s="6">
        <f>U5089-S5089</f>
        <v>2.8780000000000001</v>
      </c>
      <c r="W5089" s="6">
        <f>100 - (1 - (((U5089-T5089)/U5089)+(S5089/T5089)))*100</f>
        <v>5.8373870743571956</v>
      </c>
      <c r="X5089" s="11">
        <v>2.8780000000000001</v>
      </c>
      <c r="Y5089" s="13">
        <f>(X5089-U5089)/U5089*100</f>
        <v>0</v>
      </c>
      <c r="Z5089" s="14">
        <f>IF(W5089&gt;10,"NA",Y5089)</f>
        <v>0</v>
      </c>
    </row>
    <row r="5090" spans="1:26" x14ac:dyDescent="0.2">
      <c r="A5090" s="23">
        <v>5089</v>
      </c>
      <c r="B5090" s="3" t="s">
        <v>25</v>
      </c>
      <c r="C5090" s="3" t="s">
        <v>200</v>
      </c>
      <c r="D5090" s="3" t="s">
        <v>194</v>
      </c>
      <c r="E5090" s="3" t="s">
        <v>47</v>
      </c>
      <c r="F5090" s="3" t="s">
        <v>23</v>
      </c>
      <c r="G5090" s="3" t="s">
        <v>201</v>
      </c>
      <c r="H5090" s="3" t="s">
        <v>17</v>
      </c>
      <c r="I5090" s="3" t="s">
        <v>13</v>
      </c>
      <c r="J5090" s="3">
        <v>418</v>
      </c>
      <c r="K5090" s="3">
        <v>51</v>
      </c>
      <c r="L5090" s="3">
        <v>41</v>
      </c>
      <c r="M5090" s="4">
        <f>PI()*(K5090/2)^2/1000+PI()*(L5090/2)^2/1000</f>
        <v>3.3630749356678731</v>
      </c>
      <c r="N5090" s="32">
        <v>0</v>
      </c>
      <c r="O5090" s="3">
        <v>8</v>
      </c>
      <c r="P5090" s="3">
        <v>2.819</v>
      </c>
      <c r="Q5090" s="3">
        <v>2.5270000000000001</v>
      </c>
      <c r="R5090" s="3">
        <v>2.4790000000000001</v>
      </c>
      <c r="S5090" s="6">
        <v>0</v>
      </c>
      <c r="T5090" s="6">
        <f>R5090-S5090</f>
        <v>2.4790000000000001</v>
      </c>
      <c r="U5090" s="11">
        <v>2.4790000000000001</v>
      </c>
      <c r="V5090" s="6">
        <f>U5090-S5090</f>
        <v>2.4790000000000001</v>
      </c>
      <c r="W5090" s="6">
        <f>100 - (1 - (((U5090-T5090)/U5090)+(S5090/T5090)))*100</f>
        <v>0</v>
      </c>
      <c r="X5090" s="11">
        <v>2.4790000000000001</v>
      </c>
      <c r="Y5090" s="13">
        <f>(X5090-U5090)/U5090*100</f>
        <v>0</v>
      </c>
      <c r="Z5090" s="14">
        <f>IF(W5090&gt;10,"NA",Y5090)</f>
        <v>0</v>
      </c>
    </row>
    <row r="5091" spans="1:26" x14ac:dyDescent="0.2">
      <c r="A5091" s="23">
        <v>5090</v>
      </c>
      <c r="B5091" s="3" t="s">
        <v>25</v>
      </c>
      <c r="C5091" s="3" t="s">
        <v>194</v>
      </c>
      <c r="D5091" s="3" t="s">
        <v>194</v>
      </c>
      <c r="E5091" s="3" t="s">
        <v>47</v>
      </c>
      <c r="F5091" s="3" t="s">
        <v>18</v>
      </c>
      <c r="G5091" s="3" t="s">
        <v>202</v>
      </c>
      <c r="H5091" s="3" t="s">
        <v>17</v>
      </c>
      <c r="I5091" s="3" t="s">
        <v>56</v>
      </c>
      <c r="J5091" s="3">
        <v>414</v>
      </c>
      <c r="K5091" s="3">
        <v>53</v>
      </c>
      <c r="L5091" s="3">
        <v>50</v>
      </c>
      <c r="M5091" s="4">
        <f>PI()*(K5091/2)^2/1000+PI()*(L5091/2)^2/1000</f>
        <v>4.1696788494770534</v>
      </c>
      <c r="N5091" s="32">
        <v>0</v>
      </c>
      <c r="O5091" s="3">
        <v>1</v>
      </c>
      <c r="P5091" s="3">
        <v>3.4830000000000001</v>
      </c>
      <c r="Q5091" s="3">
        <v>3.6960000000000002</v>
      </c>
      <c r="R5091" s="3">
        <v>3.532</v>
      </c>
      <c r="S5091" s="6">
        <v>0</v>
      </c>
      <c r="T5091" s="6">
        <f>R5091-S5091</f>
        <v>3.532</v>
      </c>
      <c r="U5091" s="3">
        <v>3.6339999999999999</v>
      </c>
      <c r="V5091" s="6">
        <f>U5091-S5091</f>
        <v>3.6339999999999999</v>
      </c>
      <c r="W5091" s="6">
        <f>100 - (1 - (((U5091-T5091)/U5091)+(S5091/T5091)))*100</f>
        <v>2.8068244358833141</v>
      </c>
      <c r="X5091" s="3">
        <v>3.6960000000000002</v>
      </c>
      <c r="Y5091" s="13">
        <f>(X5091-U5091)/U5091*100</f>
        <v>1.7061089708310477</v>
      </c>
      <c r="Z5091" s="14">
        <f>IF(W5091&gt;10,"NA",Y5091)</f>
        <v>1.7061089708310477</v>
      </c>
    </row>
    <row r="5092" spans="1:26" x14ac:dyDescent="0.2">
      <c r="A5092" s="23">
        <v>5091</v>
      </c>
      <c r="B5092" s="3" t="s">
        <v>25</v>
      </c>
      <c r="C5092" s="3" t="s">
        <v>194</v>
      </c>
      <c r="D5092" s="3" t="s">
        <v>194</v>
      </c>
      <c r="E5092" s="3" t="s">
        <v>47</v>
      </c>
      <c r="F5092" s="3" t="s">
        <v>18</v>
      </c>
      <c r="G5092" s="3" t="s">
        <v>202</v>
      </c>
      <c r="H5092" s="3" t="s">
        <v>17</v>
      </c>
      <c r="I5092" s="3" t="s">
        <v>56</v>
      </c>
      <c r="J5092" s="3">
        <v>414</v>
      </c>
      <c r="K5092" s="3">
        <v>53</v>
      </c>
      <c r="L5092" s="3">
        <v>50</v>
      </c>
      <c r="M5092" s="4">
        <f>PI()*(K5092/2)^2/1000+PI()*(L5092/2)^2/1000</f>
        <v>4.1696788494770534</v>
      </c>
      <c r="N5092" s="32">
        <v>0</v>
      </c>
      <c r="O5092" s="3">
        <v>2</v>
      </c>
      <c r="P5092" s="3">
        <v>5.7229999999999999</v>
      </c>
      <c r="Q5092" s="3">
        <v>8.109</v>
      </c>
      <c r="R5092" s="3">
        <v>7.8940000000000001</v>
      </c>
      <c r="S5092" s="6">
        <v>0</v>
      </c>
      <c r="T5092" s="6">
        <f>R5092-S5092</f>
        <v>7.8940000000000001</v>
      </c>
      <c r="U5092" s="3">
        <v>7.8940000000000001</v>
      </c>
      <c r="V5092" s="6">
        <f>U5092-S5092</f>
        <v>7.8940000000000001</v>
      </c>
      <c r="W5092" s="6">
        <f>100 - (1 - (((U5092-T5092)/U5092)+(S5092/T5092)))*100</f>
        <v>0</v>
      </c>
      <c r="X5092" s="3">
        <v>8.0670000000000002</v>
      </c>
      <c r="Y5092" s="13">
        <f>(X5092-U5092)/U5092*100</f>
        <v>2.1915378768685083</v>
      </c>
      <c r="Z5092" s="14">
        <f>IF(W5092&gt;10,"NA",Y5092)</f>
        <v>2.1915378768685083</v>
      </c>
    </row>
    <row r="5093" spans="1:26" x14ac:dyDescent="0.2">
      <c r="A5093" s="23">
        <v>5092</v>
      </c>
      <c r="B5093" s="3" t="s">
        <v>25</v>
      </c>
      <c r="C5093" s="3" t="s">
        <v>194</v>
      </c>
      <c r="D5093" s="3" t="s">
        <v>194</v>
      </c>
      <c r="E5093" s="3" t="s">
        <v>47</v>
      </c>
      <c r="F5093" s="3" t="s">
        <v>18</v>
      </c>
      <c r="G5093" s="3" t="s">
        <v>202</v>
      </c>
      <c r="H5093" s="3" t="s">
        <v>17</v>
      </c>
      <c r="I5093" s="3" t="s">
        <v>56</v>
      </c>
      <c r="J5093" s="3">
        <v>414</v>
      </c>
      <c r="K5093" s="3">
        <v>53</v>
      </c>
      <c r="L5093" s="3">
        <v>50</v>
      </c>
      <c r="M5093" s="4">
        <f>PI()*(K5093/2)^2/1000+PI()*(L5093/2)^2/1000</f>
        <v>4.1696788494770534</v>
      </c>
      <c r="N5093" s="32">
        <v>0</v>
      </c>
      <c r="O5093" s="3">
        <v>3</v>
      </c>
      <c r="P5093" s="3">
        <v>8.1010000000000009</v>
      </c>
      <c r="Q5093" s="3">
        <v>14.935</v>
      </c>
      <c r="R5093" s="3">
        <v>14.512</v>
      </c>
      <c r="S5093" s="6">
        <v>0</v>
      </c>
      <c r="T5093" s="6">
        <f>R5093-S5093</f>
        <v>14.512</v>
      </c>
      <c r="U5093" s="3">
        <v>14.805999999999999</v>
      </c>
      <c r="V5093" s="6">
        <f>U5093-S5093</f>
        <v>14.805999999999999</v>
      </c>
      <c r="W5093" s="6">
        <f>100 - (1 - (((U5093-T5093)/U5093)+(S5093/T5093)))*100</f>
        <v>1.9856814804808778</v>
      </c>
      <c r="X5093" s="3">
        <v>15.053000000000001</v>
      </c>
      <c r="Y5093" s="13">
        <f>(X5093-U5093)/U5093*100</f>
        <v>1.6682426043495993</v>
      </c>
      <c r="Z5093" s="14">
        <f>IF(W5093&gt;10,"NA",Y5093)</f>
        <v>1.6682426043495993</v>
      </c>
    </row>
    <row r="5094" spans="1:26" x14ac:dyDescent="0.2">
      <c r="A5094" s="23">
        <v>5093</v>
      </c>
      <c r="B5094" s="3" t="s">
        <v>25</v>
      </c>
      <c r="C5094" s="3" t="s">
        <v>194</v>
      </c>
      <c r="D5094" s="3" t="s">
        <v>194</v>
      </c>
      <c r="E5094" s="3" t="s">
        <v>47</v>
      </c>
      <c r="F5094" s="3" t="s">
        <v>18</v>
      </c>
      <c r="G5094" s="3" t="s">
        <v>202</v>
      </c>
      <c r="H5094" s="3" t="s">
        <v>17</v>
      </c>
      <c r="I5094" s="3" t="s">
        <v>56</v>
      </c>
      <c r="J5094" s="3">
        <v>414</v>
      </c>
      <c r="K5094" s="3">
        <v>53</v>
      </c>
      <c r="L5094" s="3">
        <v>50</v>
      </c>
      <c r="M5094" s="4">
        <f>PI()*(K5094/2)^2/1000+PI()*(L5094/2)^2/1000</f>
        <v>4.1696788494770534</v>
      </c>
      <c r="N5094" s="32">
        <v>0</v>
      </c>
      <c r="O5094" s="3">
        <v>4</v>
      </c>
      <c r="P5094" s="3">
        <v>6.6639999999999997</v>
      </c>
      <c r="Q5094" s="3">
        <v>10.398999999999999</v>
      </c>
      <c r="R5094" s="3">
        <v>10.061999999999999</v>
      </c>
      <c r="S5094" s="6">
        <v>0</v>
      </c>
      <c r="T5094" s="6">
        <f>R5094-S5094</f>
        <v>10.061999999999999</v>
      </c>
      <c r="U5094" s="3">
        <v>10.061999999999999</v>
      </c>
      <c r="V5094" s="6">
        <f>U5094-S5094</f>
        <v>10.061999999999999</v>
      </c>
      <c r="W5094" s="6">
        <f>100 - (1 - (((U5094-T5094)/U5094)+(S5094/T5094)))*100</f>
        <v>0</v>
      </c>
      <c r="X5094" s="3">
        <v>10.297000000000001</v>
      </c>
      <c r="Y5094" s="13">
        <f>(X5094-U5094)/U5094*100</f>
        <v>2.335519777380255</v>
      </c>
      <c r="Z5094" s="14">
        <f>IF(W5094&gt;10,"NA",Y5094)</f>
        <v>2.335519777380255</v>
      </c>
    </row>
    <row r="5095" spans="1:26" x14ac:dyDescent="0.2">
      <c r="A5095" s="23">
        <v>5094</v>
      </c>
      <c r="B5095" s="3" t="s">
        <v>25</v>
      </c>
      <c r="C5095" s="3" t="s">
        <v>194</v>
      </c>
      <c r="D5095" s="3" t="s">
        <v>194</v>
      </c>
      <c r="E5095" s="3" t="s">
        <v>47</v>
      </c>
      <c r="F5095" s="3" t="s">
        <v>18</v>
      </c>
      <c r="G5095" s="3" t="s">
        <v>202</v>
      </c>
      <c r="H5095" s="3" t="s">
        <v>17</v>
      </c>
      <c r="I5095" s="3" t="s">
        <v>56</v>
      </c>
      <c r="J5095" s="3">
        <v>414</v>
      </c>
      <c r="K5095" s="3">
        <v>53</v>
      </c>
      <c r="L5095" s="3">
        <v>50</v>
      </c>
      <c r="M5095" s="4">
        <f>PI()*(K5095/2)^2/1000+PI()*(L5095/2)^2/1000</f>
        <v>4.1696788494770534</v>
      </c>
      <c r="N5095" s="32">
        <v>0</v>
      </c>
      <c r="O5095" s="3">
        <v>5</v>
      </c>
      <c r="P5095" s="3">
        <v>4.2329999999999997</v>
      </c>
      <c r="Q5095" s="3">
        <v>3.8740000000000001</v>
      </c>
      <c r="R5095" s="3">
        <v>3.6850000000000001</v>
      </c>
      <c r="S5095" s="6">
        <v>0</v>
      </c>
      <c r="T5095" s="6">
        <f>R5095-S5095</f>
        <v>3.6850000000000001</v>
      </c>
      <c r="U5095" s="3">
        <v>3.6850000000000001</v>
      </c>
      <c r="V5095" s="6">
        <f>U5095-S5095</f>
        <v>3.6850000000000001</v>
      </c>
      <c r="W5095" s="6">
        <f>100 - (1 - (((U5095-T5095)/U5095)+(S5095/T5095)))*100</f>
        <v>0</v>
      </c>
      <c r="X5095" s="3">
        <v>3.7149999999999999</v>
      </c>
      <c r="Y5095" s="13">
        <f>(X5095-U5095)/U5095*100</f>
        <v>0.81411126187245064</v>
      </c>
      <c r="Z5095" s="14">
        <f>IF(W5095&gt;10,"NA",Y5095)</f>
        <v>0.81411126187245064</v>
      </c>
    </row>
    <row r="5096" spans="1:26" x14ac:dyDescent="0.2">
      <c r="A5096" s="23">
        <v>5095</v>
      </c>
      <c r="B5096" s="3" t="s">
        <v>25</v>
      </c>
      <c r="C5096" s="3" t="s">
        <v>194</v>
      </c>
      <c r="D5096" s="3" t="s">
        <v>194</v>
      </c>
      <c r="E5096" s="3" t="s">
        <v>47</v>
      </c>
      <c r="F5096" s="3" t="s">
        <v>18</v>
      </c>
      <c r="G5096" s="3" t="s">
        <v>202</v>
      </c>
      <c r="H5096" s="3" t="s">
        <v>17</v>
      </c>
      <c r="I5096" s="3" t="s">
        <v>56</v>
      </c>
      <c r="J5096" s="3">
        <v>414</v>
      </c>
      <c r="K5096" s="3">
        <v>53</v>
      </c>
      <c r="L5096" s="3">
        <v>50</v>
      </c>
      <c r="M5096" s="4">
        <f>PI()*(K5096/2)^2/1000+PI()*(L5096/2)^2/1000</f>
        <v>4.1696788494770534</v>
      </c>
      <c r="N5096" s="32">
        <v>0</v>
      </c>
      <c r="O5096" s="3">
        <v>6</v>
      </c>
      <c r="P5096" s="3">
        <v>9.7409999999999997</v>
      </c>
      <c r="Q5096" s="3">
        <v>20.135000000000002</v>
      </c>
      <c r="R5096" s="3">
        <v>19.547000000000001</v>
      </c>
      <c r="S5096" s="6">
        <v>0</v>
      </c>
      <c r="T5096" s="6">
        <f>R5096-S5096</f>
        <v>19.547000000000001</v>
      </c>
      <c r="U5096" s="3">
        <v>19.547000000000001</v>
      </c>
      <c r="V5096" s="6">
        <f>U5096-S5096</f>
        <v>19.547000000000001</v>
      </c>
      <c r="W5096" s="6">
        <f>100 - (1 - (((U5096-T5096)/U5096)+(S5096/T5096)))*100</f>
        <v>0</v>
      </c>
      <c r="X5096" s="3">
        <v>19.68</v>
      </c>
      <c r="Y5096" s="13">
        <f>(X5096-U5096)/U5096*100</f>
        <v>0.68041131631451945</v>
      </c>
      <c r="Z5096" s="14">
        <f>IF(W5096&gt;10,"NA",Y5096)</f>
        <v>0.68041131631451945</v>
      </c>
    </row>
    <row r="5097" spans="1:26" x14ac:dyDescent="0.2">
      <c r="A5097" s="23">
        <v>5096</v>
      </c>
      <c r="B5097" s="3" t="s">
        <v>25</v>
      </c>
      <c r="C5097" s="3" t="s">
        <v>194</v>
      </c>
      <c r="D5097" s="3" t="s">
        <v>194</v>
      </c>
      <c r="E5097" s="3" t="s">
        <v>47</v>
      </c>
      <c r="F5097" s="3" t="s">
        <v>18</v>
      </c>
      <c r="G5097" s="3" t="s">
        <v>202</v>
      </c>
      <c r="H5097" s="3" t="s">
        <v>17</v>
      </c>
      <c r="I5097" s="3" t="s">
        <v>56</v>
      </c>
      <c r="J5097" s="3">
        <v>414</v>
      </c>
      <c r="K5097" s="3">
        <v>53</v>
      </c>
      <c r="L5097" s="3">
        <v>50</v>
      </c>
      <c r="M5097" s="4">
        <f>PI()*(K5097/2)^2/1000+PI()*(L5097/2)^2/1000</f>
        <v>4.1696788494770534</v>
      </c>
      <c r="N5097" s="32">
        <v>0</v>
      </c>
      <c r="O5097" s="3">
        <v>7</v>
      </c>
      <c r="P5097" s="3">
        <v>4.4279999999999999</v>
      </c>
      <c r="Q5097" s="3">
        <v>3.5920000000000001</v>
      </c>
      <c r="R5097" s="3">
        <v>3.3849999999999998</v>
      </c>
      <c r="S5097" s="6">
        <v>0</v>
      </c>
      <c r="T5097" s="6">
        <f>R5097-S5097</f>
        <v>3.3849999999999998</v>
      </c>
      <c r="U5097" s="3">
        <v>3.484</v>
      </c>
      <c r="V5097" s="6">
        <f>U5097-S5097</f>
        <v>3.484</v>
      </c>
      <c r="W5097" s="6">
        <f>100 - (1 - (((U5097-T5097)/U5097)+(S5097/T5097)))*100</f>
        <v>2.8415614236509867</v>
      </c>
      <c r="X5097" s="3">
        <v>3.581</v>
      </c>
      <c r="Y5097" s="13">
        <f>(X5097-U5097)/U5097*100</f>
        <v>2.7841561423650969</v>
      </c>
      <c r="Z5097" s="14">
        <f>IF(W5097&gt;10,"NA",Y5097)</f>
        <v>2.7841561423650969</v>
      </c>
    </row>
    <row r="5098" spans="1:26" x14ac:dyDescent="0.2">
      <c r="A5098" s="23">
        <v>5097</v>
      </c>
      <c r="B5098" s="3" t="s">
        <v>25</v>
      </c>
      <c r="C5098" s="3" t="s">
        <v>194</v>
      </c>
      <c r="D5098" s="3" t="s">
        <v>194</v>
      </c>
      <c r="E5098" s="3" t="s">
        <v>47</v>
      </c>
      <c r="F5098" s="3" t="s">
        <v>18</v>
      </c>
      <c r="G5098" s="3" t="s">
        <v>202</v>
      </c>
      <c r="H5098" s="3" t="s">
        <v>17</v>
      </c>
      <c r="I5098" s="3" t="s">
        <v>56</v>
      </c>
      <c r="J5098" s="3">
        <v>414</v>
      </c>
      <c r="K5098" s="3">
        <v>53</v>
      </c>
      <c r="L5098" s="3">
        <v>50</v>
      </c>
      <c r="M5098" s="4">
        <f>PI()*(K5098/2)^2/1000+PI()*(L5098/2)^2/1000</f>
        <v>4.1696788494770534</v>
      </c>
      <c r="N5098" s="32">
        <v>0</v>
      </c>
      <c r="O5098" s="3">
        <v>8</v>
      </c>
      <c r="P5098" s="3">
        <v>3.774</v>
      </c>
      <c r="Q5098" s="3">
        <v>3.4430000000000001</v>
      </c>
      <c r="R5098" s="3">
        <v>3.2370000000000001</v>
      </c>
      <c r="S5098" s="6">
        <v>0</v>
      </c>
      <c r="T5098" s="6">
        <f>R5098-S5098</f>
        <v>3.2370000000000001</v>
      </c>
      <c r="U5098" s="3">
        <v>3.2370000000000001</v>
      </c>
      <c r="V5098" s="6">
        <f>U5098-S5098</f>
        <v>3.2370000000000001</v>
      </c>
      <c r="W5098" s="6">
        <f>100 - (1 - (((U5098-T5098)/U5098)+(S5098/T5098)))*100</f>
        <v>0</v>
      </c>
      <c r="X5098" s="3">
        <v>3.3660000000000001</v>
      </c>
      <c r="Y5098" s="13">
        <f>(X5098-U5098)/U5098*100</f>
        <v>3.9851714550509731</v>
      </c>
      <c r="Z5098" s="14">
        <f>IF(W5098&gt;10,"NA",Y5098)</f>
        <v>3.9851714550509731</v>
      </c>
    </row>
    <row r="5099" spans="1:26" x14ac:dyDescent="0.2">
      <c r="A5099" s="23">
        <v>5098</v>
      </c>
      <c r="B5099" s="3" t="s">
        <v>25</v>
      </c>
      <c r="C5099" s="3" t="s">
        <v>194</v>
      </c>
      <c r="D5099" s="3" t="s">
        <v>194</v>
      </c>
      <c r="E5099" s="3" t="s">
        <v>47</v>
      </c>
      <c r="F5099" s="3" t="s">
        <v>18</v>
      </c>
      <c r="G5099" s="3" t="s">
        <v>202</v>
      </c>
      <c r="H5099" s="3" t="s">
        <v>17</v>
      </c>
      <c r="I5099" s="3" t="s">
        <v>56</v>
      </c>
      <c r="J5099" s="3">
        <v>414</v>
      </c>
      <c r="K5099" s="3">
        <v>53</v>
      </c>
      <c r="L5099" s="3">
        <v>50</v>
      </c>
      <c r="M5099" s="4">
        <f>PI()*(K5099/2)^2/1000+PI()*(L5099/2)^2/1000</f>
        <v>4.1696788494770534</v>
      </c>
      <c r="N5099" s="32">
        <v>0</v>
      </c>
      <c r="O5099" s="3">
        <v>9</v>
      </c>
      <c r="P5099" s="3">
        <v>7.3689999999999998</v>
      </c>
      <c r="Q5099" s="3">
        <v>13.644</v>
      </c>
      <c r="R5099" s="3">
        <v>13.256</v>
      </c>
      <c r="S5099" s="6">
        <v>0</v>
      </c>
      <c r="T5099" s="6">
        <f>R5099-S5099</f>
        <v>13.256</v>
      </c>
      <c r="U5099" s="3">
        <v>13.802</v>
      </c>
      <c r="V5099" s="6">
        <f>U5099-S5099</f>
        <v>13.802</v>
      </c>
      <c r="W5099" s="6">
        <f>100 - (1 - (((U5099-T5099)/U5099)+(S5099/T5099)))*100</f>
        <v>3.9559484132734326</v>
      </c>
      <c r="X5099" s="3">
        <v>13.94</v>
      </c>
      <c r="Y5099" s="13">
        <f>(X5099-U5099)/U5099*100</f>
        <v>0.99985509346471457</v>
      </c>
      <c r="Z5099" s="14">
        <f>IF(W5099&gt;10,"NA",Y5099)</f>
        <v>0.99985509346471457</v>
      </c>
    </row>
    <row r="5100" spans="1:26" x14ac:dyDescent="0.2">
      <c r="A5100" s="23">
        <v>5099</v>
      </c>
      <c r="B5100" s="3" t="s">
        <v>25</v>
      </c>
      <c r="C5100" s="3" t="s">
        <v>194</v>
      </c>
      <c r="D5100" s="3" t="s">
        <v>194</v>
      </c>
      <c r="E5100" s="3" t="s">
        <v>47</v>
      </c>
      <c r="F5100" s="3" t="s">
        <v>18</v>
      </c>
      <c r="G5100" s="3" t="s">
        <v>202</v>
      </c>
      <c r="H5100" s="3" t="s">
        <v>17</v>
      </c>
      <c r="I5100" s="3" t="s">
        <v>56</v>
      </c>
      <c r="J5100" s="3">
        <v>414</v>
      </c>
      <c r="K5100" s="3">
        <v>53</v>
      </c>
      <c r="L5100" s="3">
        <v>50</v>
      </c>
      <c r="M5100" s="4">
        <f>PI()*(K5100/2)^2/1000+PI()*(L5100/2)^2/1000</f>
        <v>4.1696788494770534</v>
      </c>
      <c r="N5100" s="32">
        <v>0</v>
      </c>
      <c r="O5100" s="3">
        <v>10</v>
      </c>
      <c r="P5100" s="3">
        <v>3.5249999999999999</v>
      </c>
      <c r="Q5100" s="3">
        <v>3.0409999999999999</v>
      </c>
      <c r="R5100" s="3">
        <v>2.9</v>
      </c>
      <c r="S5100" s="6">
        <v>0</v>
      </c>
      <c r="T5100" s="6">
        <f>R5100-S5100</f>
        <v>2.9</v>
      </c>
      <c r="U5100" s="3">
        <v>2.9</v>
      </c>
      <c r="V5100" s="6">
        <f>U5100-S5100</f>
        <v>2.9</v>
      </c>
      <c r="W5100" s="6">
        <f>100 - (1 - (((U5100-T5100)/U5100)+(S5100/T5100)))*100</f>
        <v>0</v>
      </c>
      <c r="X5100" s="3">
        <v>2.9510000000000001</v>
      </c>
      <c r="Y5100" s="13">
        <f>(X5100-U5100)/U5100*100</f>
        <v>1.7586206896551777</v>
      </c>
      <c r="Z5100" s="14">
        <f>IF(W5100&gt;10,"NA",Y5100)</f>
        <v>1.7586206896551777</v>
      </c>
    </row>
    <row r="5101" spans="1:26" x14ac:dyDescent="0.2">
      <c r="A5101" s="23">
        <v>5100</v>
      </c>
      <c r="B5101" s="3" t="s">
        <v>25</v>
      </c>
      <c r="C5101" s="3" t="s">
        <v>194</v>
      </c>
      <c r="D5101" s="3" t="s">
        <v>194</v>
      </c>
      <c r="E5101" s="3" t="s">
        <v>47</v>
      </c>
      <c r="F5101" s="3" t="s">
        <v>18</v>
      </c>
      <c r="G5101" s="3" t="s">
        <v>202</v>
      </c>
      <c r="H5101" s="3" t="s">
        <v>9</v>
      </c>
      <c r="I5101" s="3" t="s">
        <v>56</v>
      </c>
      <c r="J5101" s="3">
        <v>414</v>
      </c>
      <c r="K5101" s="3">
        <v>53</v>
      </c>
      <c r="L5101" s="3">
        <v>50</v>
      </c>
      <c r="M5101" s="4">
        <f>PI()*(K5101/2)^2/1000+PI()*(L5101/2)^2/1000</f>
        <v>4.1696788494770534</v>
      </c>
      <c r="N5101" s="32">
        <v>0</v>
      </c>
      <c r="O5101" s="3">
        <v>1</v>
      </c>
      <c r="P5101" s="3">
        <v>3.319</v>
      </c>
      <c r="Q5101" s="3">
        <v>2.1949999999999998</v>
      </c>
      <c r="R5101" s="3">
        <v>2.0699999999999998</v>
      </c>
      <c r="S5101" s="6">
        <v>0</v>
      </c>
      <c r="T5101" s="6">
        <f>R5101-S5101</f>
        <v>2.0699999999999998</v>
      </c>
      <c r="U5101" s="11">
        <v>2.0699999999999998</v>
      </c>
      <c r="V5101" s="6">
        <f>U5101-S5101</f>
        <v>2.0699999999999998</v>
      </c>
      <c r="W5101" s="6">
        <f>100 - (1 - (((U5101-T5101)/U5101)+(S5101/T5101)))*100</f>
        <v>0</v>
      </c>
      <c r="X5101" s="3">
        <v>2.1309999999999998</v>
      </c>
      <c r="Y5101" s="13">
        <f>(X5101-U5101)/U5101*100</f>
        <v>2.9468599033816401</v>
      </c>
      <c r="Z5101" s="14">
        <f>IF(W5101&gt;10,"NA",Y5101)</f>
        <v>2.9468599033816401</v>
      </c>
    </row>
    <row r="5102" spans="1:26" x14ac:dyDescent="0.2">
      <c r="A5102" s="23">
        <v>5101</v>
      </c>
      <c r="B5102" s="3" t="s">
        <v>25</v>
      </c>
      <c r="C5102" s="3" t="s">
        <v>194</v>
      </c>
      <c r="D5102" s="3" t="s">
        <v>194</v>
      </c>
      <c r="E5102" s="3" t="s">
        <v>47</v>
      </c>
      <c r="F5102" s="3" t="s">
        <v>18</v>
      </c>
      <c r="G5102" s="3" t="s">
        <v>202</v>
      </c>
      <c r="H5102" s="3" t="s">
        <v>9</v>
      </c>
      <c r="I5102" s="3" t="s">
        <v>56</v>
      </c>
      <c r="J5102" s="3">
        <v>414</v>
      </c>
      <c r="K5102" s="3">
        <v>53</v>
      </c>
      <c r="L5102" s="3">
        <v>50</v>
      </c>
      <c r="M5102" s="4">
        <f>PI()*(K5102/2)^2/1000+PI()*(L5102/2)^2/1000</f>
        <v>4.1696788494770534</v>
      </c>
      <c r="N5102" s="32">
        <v>0</v>
      </c>
      <c r="O5102" s="3">
        <v>2</v>
      </c>
      <c r="P5102" s="3">
        <v>6.8019999999999996</v>
      </c>
      <c r="Q5102" s="3">
        <v>10.481</v>
      </c>
      <c r="R5102" s="3">
        <v>10.103999999999999</v>
      </c>
      <c r="S5102" s="6">
        <v>0</v>
      </c>
      <c r="T5102" s="6">
        <f>R5102-S5102</f>
        <v>10.103999999999999</v>
      </c>
      <c r="U5102" s="11">
        <v>10.103999999999999</v>
      </c>
      <c r="V5102" s="6">
        <f>U5102-S5102</f>
        <v>10.103999999999999</v>
      </c>
      <c r="W5102" s="6">
        <f>100 - (1 - (((U5102-T5102)/U5102)+(S5102/T5102)))*100</f>
        <v>0</v>
      </c>
      <c r="X5102" s="3">
        <v>10.523999999999999</v>
      </c>
      <c r="Y5102" s="13">
        <f>(X5102-U5102)/U5102*100</f>
        <v>4.156769596199525</v>
      </c>
      <c r="Z5102" s="14">
        <f>IF(W5102&gt;10,"NA",Y5102)</f>
        <v>4.156769596199525</v>
      </c>
    </row>
    <row r="5103" spans="1:26" x14ac:dyDescent="0.2">
      <c r="A5103" s="23">
        <v>5102</v>
      </c>
      <c r="B5103" s="3" t="s">
        <v>25</v>
      </c>
      <c r="C5103" s="3" t="s">
        <v>194</v>
      </c>
      <c r="D5103" s="3" t="s">
        <v>194</v>
      </c>
      <c r="E5103" s="3" t="s">
        <v>47</v>
      </c>
      <c r="F5103" s="3" t="s">
        <v>18</v>
      </c>
      <c r="G5103" s="3" t="s">
        <v>202</v>
      </c>
      <c r="H5103" s="3" t="s">
        <v>9</v>
      </c>
      <c r="I5103" s="3" t="s">
        <v>56</v>
      </c>
      <c r="J5103" s="3">
        <v>414</v>
      </c>
      <c r="K5103" s="3">
        <v>53</v>
      </c>
      <c r="L5103" s="3">
        <v>50</v>
      </c>
      <c r="M5103" s="4">
        <f>PI()*(K5103/2)^2/1000+PI()*(L5103/2)^2/1000</f>
        <v>4.1696788494770534</v>
      </c>
      <c r="N5103" s="32">
        <v>0</v>
      </c>
      <c r="O5103" s="3">
        <v>3</v>
      </c>
      <c r="P5103" s="3">
        <v>9.4670000000000005</v>
      </c>
      <c r="Q5103" s="3">
        <v>14.977</v>
      </c>
      <c r="R5103" s="3">
        <v>14.53</v>
      </c>
      <c r="S5103" s="6">
        <v>0</v>
      </c>
      <c r="T5103" s="6">
        <f>R5103-S5103</f>
        <v>14.53</v>
      </c>
      <c r="U5103" s="11">
        <v>14.53</v>
      </c>
      <c r="V5103" s="6">
        <f>U5103-S5103</f>
        <v>14.53</v>
      </c>
      <c r="W5103" s="6">
        <f>100 - (1 - (((U5103-T5103)/U5103)+(S5103/T5103)))*100</f>
        <v>0</v>
      </c>
      <c r="X5103" s="3">
        <v>15.036</v>
      </c>
      <c r="Y5103" s="13">
        <f>(X5103-U5103)/U5103*100</f>
        <v>3.4824501032346884</v>
      </c>
      <c r="Z5103" s="14">
        <f>IF(W5103&gt;10,"NA",Y5103)</f>
        <v>3.4824501032346884</v>
      </c>
    </row>
    <row r="5104" spans="1:26" x14ac:dyDescent="0.2">
      <c r="A5104" s="23">
        <v>5103</v>
      </c>
      <c r="B5104" s="3" t="s">
        <v>25</v>
      </c>
      <c r="C5104" s="3" t="s">
        <v>194</v>
      </c>
      <c r="D5104" s="3" t="s">
        <v>194</v>
      </c>
      <c r="E5104" s="3" t="s">
        <v>47</v>
      </c>
      <c r="F5104" s="3" t="s">
        <v>18</v>
      </c>
      <c r="G5104" s="3" t="s">
        <v>202</v>
      </c>
      <c r="H5104" s="3" t="s">
        <v>9</v>
      </c>
      <c r="I5104" s="3" t="s">
        <v>56</v>
      </c>
      <c r="J5104" s="3">
        <v>414</v>
      </c>
      <c r="K5104" s="3">
        <v>53</v>
      </c>
      <c r="L5104" s="3">
        <v>50</v>
      </c>
      <c r="M5104" s="4">
        <f>PI()*(K5104/2)^2/1000+PI()*(L5104/2)^2/1000</f>
        <v>4.1696788494770534</v>
      </c>
      <c r="N5104" s="32">
        <v>0</v>
      </c>
      <c r="O5104" s="3">
        <v>4</v>
      </c>
      <c r="P5104" s="3">
        <v>6.1820000000000004</v>
      </c>
      <c r="Q5104" s="3">
        <v>6.673</v>
      </c>
      <c r="R5104" s="3">
        <v>6.3339999999999996</v>
      </c>
      <c r="S5104" s="6">
        <v>0</v>
      </c>
      <c r="T5104" s="6">
        <f>R5104-S5104</f>
        <v>6.3339999999999996</v>
      </c>
      <c r="U5104" s="11">
        <v>6.3339999999999996</v>
      </c>
      <c r="V5104" s="6">
        <f>U5104-S5104</f>
        <v>6.3339999999999996</v>
      </c>
      <c r="W5104" s="6">
        <f>100 - (1 - (((U5104-T5104)/U5104)+(S5104/T5104)))*100</f>
        <v>0</v>
      </c>
      <c r="X5104" s="3">
        <v>6.5140000000000002</v>
      </c>
      <c r="Y5104" s="13">
        <f>(X5104-U5104)/U5104*100</f>
        <v>2.8418061256709919</v>
      </c>
      <c r="Z5104" s="14">
        <f>IF(W5104&gt;10,"NA",Y5104)</f>
        <v>2.8418061256709919</v>
      </c>
    </row>
    <row r="5105" spans="1:26" x14ac:dyDescent="0.2">
      <c r="A5105" s="23">
        <v>5104</v>
      </c>
      <c r="B5105" s="3" t="s">
        <v>25</v>
      </c>
      <c r="C5105" s="3" t="s">
        <v>194</v>
      </c>
      <c r="D5105" s="3" t="s">
        <v>194</v>
      </c>
      <c r="E5105" s="3" t="s">
        <v>47</v>
      </c>
      <c r="F5105" s="3" t="s">
        <v>18</v>
      </c>
      <c r="G5105" s="3" t="s">
        <v>202</v>
      </c>
      <c r="H5105" s="3" t="s">
        <v>9</v>
      </c>
      <c r="I5105" s="3" t="s">
        <v>56</v>
      </c>
      <c r="J5105" s="3">
        <v>414</v>
      </c>
      <c r="K5105" s="3">
        <v>53</v>
      </c>
      <c r="L5105" s="3">
        <v>50</v>
      </c>
      <c r="M5105" s="4">
        <f>PI()*(K5105/2)^2/1000+PI()*(L5105/2)^2/1000</f>
        <v>4.1696788494770534</v>
      </c>
      <c r="N5105" s="32">
        <v>0</v>
      </c>
      <c r="O5105" s="3">
        <v>5</v>
      </c>
      <c r="P5105" s="3">
        <v>7.9589999999999996</v>
      </c>
      <c r="Q5105" s="3">
        <v>11.016999999999999</v>
      </c>
      <c r="R5105" s="3">
        <v>10.627000000000001</v>
      </c>
      <c r="S5105" s="6">
        <v>0</v>
      </c>
      <c r="T5105" s="6">
        <f>R5105-S5105</f>
        <v>10.627000000000001</v>
      </c>
      <c r="U5105" s="11">
        <v>10.644</v>
      </c>
      <c r="V5105" s="6">
        <v>10.644</v>
      </c>
      <c r="W5105" s="6">
        <f>100 - (1 - (((U5105-T5105)/U5105)+(S5105/T5105)))*100</f>
        <v>0.15971439308529511</v>
      </c>
      <c r="X5105" s="3">
        <v>10.811</v>
      </c>
      <c r="Y5105" s="13">
        <f>(X5105-U5105)/U5105*100</f>
        <v>1.5689590379556539</v>
      </c>
      <c r="Z5105" s="14">
        <f>IF(W5105&gt;10,"NA",Y5105)</f>
        <v>1.5689590379556539</v>
      </c>
    </row>
    <row r="5106" spans="1:26" x14ac:dyDescent="0.2">
      <c r="A5106" s="23">
        <v>5105</v>
      </c>
      <c r="B5106" s="3" t="s">
        <v>25</v>
      </c>
      <c r="C5106" s="3" t="s">
        <v>194</v>
      </c>
      <c r="D5106" s="3" t="s">
        <v>194</v>
      </c>
      <c r="E5106" s="3" t="s">
        <v>47</v>
      </c>
      <c r="F5106" s="3" t="s">
        <v>18</v>
      </c>
      <c r="G5106" s="3" t="s">
        <v>202</v>
      </c>
      <c r="H5106" s="3" t="s">
        <v>9</v>
      </c>
      <c r="I5106" s="3" t="s">
        <v>56</v>
      </c>
      <c r="J5106" s="3">
        <v>414</v>
      </c>
      <c r="K5106" s="3">
        <v>53</v>
      </c>
      <c r="L5106" s="3">
        <v>50</v>
      </c>
      <c r="M5106" s="4">
        <f>PI()*(K5106/2)^2/1000+PI()*(L5106/2)^2/1000</f>
        <v>4.1696788494770534</v>
      </c>
      <c r="N5106" s="32">
        <v>0</v>
      </c>
      <c r="O5106" s="3">
        <v>6</v>
      </c>
      <c r="P5106" s="3">
        <v>7.9409999999999998</v>
      </c>
      <c r="Q5106" s="3">
        <v>10.476000000000001</v>
      </c>
      <c r="R5106" s="3">
        <v>10.256</v>
      </c>
      <c r="S5106" s="6">
        <v>0</v>
      </c>
      <c r="T5106" s="6">
        <f>R5106-S5106</f>
        <v>10.256</v>
      </c>
      <c r="U5106" s="11">
        <v>10.256</v>
      </c>
      <c r="V5106" s="6">
        <f>U5106-S5106</f>
        <v>10.256</v>
      </c>
      <c r="W5106" s="6">
        <f>100 - (1 - (((U5106-T5106)/U5106)+(S5106/T5106)))*100</f>
        <v>0</v>
      </c>
      <c r="X5106" s="3">
        <v>10.696999999999999</v>
      </c>
      <c r="Y5106" s="13">
        <f>(X5106-U5106)/U5106*100</f>
        <v>4.2999219968798652</v>
      </c>
      <c r="Z5106" s="14">
        <f>IF(W5106&gt;10,"NA",Y5106)</f>
        <v>4.2999219968798652</v>
      </c>
    </row>
    <row r="5107" spans="1:26" x14ac:dyDescent="0.2">
      <c r="A5107" s="23">
        <v>5106</v>
      </c>
      <c r="B5107" s="3" t="s">
        <v>25</v>
      </c>
      <c r="C5107" s="3" t="s">
        <v>194</v>
      </c>
      <c r="D5107" s="3" t="s">
        <v>194</v>
      </c>
      <c r="E5107" s="3" t="s">
        <v>47</v>
      </c>
      <c r="F5107" s="3" t="s">
        <v>18</v>
      </c>
      <c r="G5107" s="3" t="s">
        <v>202</v>
      </c>
      <c r="H5107" s="3" t="s">
        <v>9</v>
      </c>
      <c r="I5107" s="3" t="s">
        <v>56</v>
      </c>
      <c r="J5107" s="3">
        <v>414</v>
      </c>
      <c r="K5107" s="3">
        <v>53</v>
      </c>
      <c r="L5107" s="3">
        <v>50</v>
      </c>
      <c r="M5107" s="4">
        <f>PI()*(K5107/2)^2/1000+PI()*(L5107/2)^2/1000</f>
        <v>4.1696788494770534</v>
      </c>
      <c r="N5107" s="32">
        <v>0</v>
      </c>
      <c r="O5107" s="3">
        <v>7</v>
      </c>
      <c r="P5107" s="3">
        <v>7.1319999999999997</v>
      </c>
      <c r="Q5107" s="3">
        <v>9.7040000000000006</v>
      </c>
      <c r="R5107" s="3">
        <v>9.3030000000000008</v>
      </c>
      <c r="S5107" s="6">
        <v>0</v>
      </c>
      <c r="T5107" s="6">
        <f>R5107-S5107</f>
        <v>9.3030000000000008</v>
      </c>
      <c r="U5107" s="11">
        <v>9.3030000000000008</v>
      </c>
      <c r="V5107" s="6">
        <f>U5107-S5107</f>
        <v>9.3030000000000008</v>
      </c>
      <c r="W5107" s="6">
        <f>100 - (1 - (((U5107-T5107)/U5107)+(S5107/T5107)))*100</f>
        <v>0</v>
      </c>
      <c r="X5107" s="3">
        <v>9.44</v>
      </c>
      <c r="Y5107" s="13">
        <f>(X5107-U5107)/U5107*100</f>
        <v>1.4726432333655666</v>
      </c>
      <c r="Z5107" s="14">
        <f>IF(W5107&gt;10,"NA",Y5107)</f>
        <v>1.4726432333655666</v>
      </c>
    </row>
    <row r="5108" spans="1:26" x14ac:dyDescent="0.2">
      <c r="A5108" s="23">
        <v>5107</v>
      </c>
      <c r="B5108" s="3" t="s">
        <v>25</v>
      </c>
      <c r="C5108" s="3" t="s">
        <v>194</v>
      </c>
      <c r="D5108" s="3" t="s">
        <v>194</v>
      </c>
      <c r="E5108" s="3" t="s">
        <v>47</v>
      </c>
      <c r="F5108" s="3" t="s">
        <v>18</v>
      </c>
      <c r="G5108" s="3" t="s">
        <v>202</v>
      </c>
      <c r="H5108" s="3" t="s">
        <v>9</v>
      </c>
      <c r="I5108" s="3" t="s">
        <v>56</v>
      </c>
      <c r="J5108" s="3">
        <v>414</v>
      </c>
      <c r="K5108" s="3">
        <v>53</v>
      </c>
      <c r="L5108" s="3">
        <v>50</v>
      </c>
      <c r="M5108" s="4">
        <f>PI()*(K5108/2)^2/1000+PI()*(L5108/2)^2/1000</f>
        <v>4.1696788494770534</v>
      </c>
      <c r="N5108" s="32">
        <v>0</v>
      </c>
      <c r="O5108" s="3">
        <v>8</v>
      </c>
      <c r="P5108" s="3">
        <v>9.9559999999999995</v>
      </c>
      <c r="Q5108" s="3">
        <v>19.084</v>
      </c>
      <c r="R5108" s="3">
        <v>18.544</v>
      </c>
      <c r="S5108" s="6">
        <v>0</v>
      </c>
      <c r="T5108" s="6">
        <f>R5108-S5108</f>
        <v>18.544</v>
      </c>
      <c r="U5108" s="11">
        <v>18.544</v>
      </c>
      <c r="V5108" s="6">
        <f>U5108-S5108</f>
        <v>18.544</v>
      </c>
      <c r="W5108" s="6">
        <f>100 - (1 - (((U5108-T5108)/U5108)+(S5108/T5108)))*100</f>
        <v>0</v>
      </c>
      <c r="X5108" s="3">
        <v>19.010000000000002</v>
      </c>
      <c r="Y5108" s="13">
        <f>(X5108-U5108)/U5108*100</f>
        <v>2.5129421915444405</v>
      </c>
      <c r="Z5108" s="14">
        <f>IF(W5108&gt;10,"NA",Y5108)</f>
        <v>2.5129421915444405</v>
      </c>
    </row>
    <row r="5109" spans="1:26" x14ac:dyDescent="0.2">
      <c r="A5109" s="23">
        <v>5108</v>
      </c>
      <c r="B5109" s="3" t="s">
        <v>25</v>
      </c>
      <c r="C5109" s="3" t="s">
        <v>194</v>
      </c>
      <c r="D5109" s="3" t="s">
        <v>194</v>
      </c>
      <c r="E5109" s="3" t="s">
        <v>47</v>
      </c>
      <c r="F5109" s="3" t="s">
        <v>18</v>
      </c>
      <c r="G5109" s="3" t="s">
        <v>203</v>
      </c>
      <c r="H5109" s="3" t="s">
        <v>17</v>
      </c>
      <c r="I5109" s="3" t="s">
        <v>13</v>
      </c>
      <c r="J5109" s="3">
        <v>416</v>
      </c>
      <c r="K5109" s="3">
        <v>65</v>
      </c>
      <c r="L5109" s="3">
        <v>60</v>
      </c>
      <c r="M5109" s="4">
        <f>PI()*(K5109/2)^2/1000+PI()*(L5109/2)^2/1000</f>
        <v>6.1457406285850329</v>
      </c>
      <c r="N5109" s="32">
        <v>0</v>
      </c>
      <c r="O5109" s="3">
        <v>1</v>
      </c>
      <c r="P5109" s="3">
        <v>5.657</v>
      </c>
      <c r="Q5109" s="3">
        <v>9.4809999999999999</v>
      </c>
      <c r="R5109" s="3">
        <v>9.2910000000000004</v>
      </c>
      <c r="S5109" s="6">
        <v>0</v>
      </c>
      <c r="T5109" s="6">
        <f>R5109-S5109</f>
        <v>9.2910000000000004</v>
      </c>
      <c r="U5109" s="3">
        <v>9.2910000000000004</v>
      </c>
      <c r="V5109" s="6">
        <f>U5109-S5109</f>
        <v>9.2910000000000004</v>
      </c>
      <c r="W5109" s="6">
        <f>100 - (1 - (((U5109-T5109)/U5109)+(S5109/T5109)))*100</f>
        <v>0</v>
      </c>
      <c r="X5109" s="3">
        <v>9.5760000000000005</v>
      </c>
      <c r="Y5109" s="13">
        <f>(X5109-U5109)/U5109*100</f>
        <v>3.0674846625766885</v>
      </c>
      <c r="Z5109" s="14">
        <f>IF(W5109&gt;10,"NA",Y5109)</f>
        <v>3.0674846625766885</v>
      </c>
    </row>
    <row r="5110" spans="1:26" x14ac:dyDescent="0.2">
      <c r="A5110" s="23">
        <v>5109</v>
      </c>
      <c r="B5110" s="3" t="s">
        <v>25</v>
      </c>
      <c r="C5110" s="3" t="s">
        <v>194</v>
      </c>
      <c r="D5110" s="3" t="s">
        <v>194</v>
      </c>
      <c r="E5110" s="3" t="s">
        <v>47</v>
      </c>
      <c r="F5110" s="3" t="s">
        <v>18</v>
      </c>
      <c r="G5110" s="3" t="s">
        <v>203</v>
      </c>
      <c r="H5110" s="3" t="s">
        <v>17</v>
      </c>
      <c r="I5110" s="3" t="s">
        <v>13</v>
      </c>
      <c r="J5110" s="3">
        <v>416</v>
      </c>
      <c r="K5110" s="3">
        <v>65</v>
      </c>
      <c r="L5110" s="3">
        <v>60</v>
      </c>
      <c r="M5110" s="4">
        <f>PI()*(K5110/2)^2/1000+PI()*(L5110/2)^2/1000</f>
        <v>6.1457406285850329</v>
      </c>
      <c r="N5110" s="32">
        <v>0</v>
      </c>
      <c r="O5110" s="3">
        <v>2</v>
      </c>
      <c r="P5110" s="3">
        <v>6.0220000000000002</v>
      </c>
      <c r="Q5110" s="3">
        <v>7.6219999999999999</v>
      </c>
      <c r="R5110" s="3">
        <v>7.5510000000000002</v>
      </c>
      <c r="S5110" s="6">
        <v>0</v>
      </c>
      <c r="T5110" s="6">
        <f>R5110-S5110</f>
        <v>7.5510000000000002</v>
      </c>
      <c r="U5110" s="3">
        <v>7.5510000000000002</v>
      </c>
      <c r="V5110" s="6">
        <f>U5110-S5110</f>
        <v>7.5510000000000002</v>
      </c>
      <c r="W5110" s="6">
        <f>100 - (1 - (((U5110-T5110)/U5110)+(S5110/T5110)))*100</f>
        <v>0</v>
      </c>
      <c r="X5110" s="3">
        <v>7.798</v>
      </c>
      <c r="Y5110" s="13">
        <f>(X5110-U5110)/U5110*100</f>
        <v>3.2710899218646521</v>
      </c>
      <c r="Z5110" s="14">
        <f>IF(W5110&gt;10,"NA",Y5110)</f>
        <v>3.2710899218646521</v>
      </c>
    </row>
    <row r="5111" spans="1:26" x14ac:dyDescent="0.2">
      <c r="A5111" s="23">
        <v>5110</v>
      </c>
      <c r="B5111" s="3" t="s">
        <v>25</v>
      </c>
      <c r="C5111" s="3" t="s">
        <v>194</v>
      </c>
      <c r="D5111" s="3" t="s">
        <v>194</v>
      </c>
      <c r="E5111" s="3" t="s">
        <v>47</v>
      </c>
      <c r="F5111" s="3" t="s">
        <v>18</v>
      </c>
      <c r="G5111" s="3" t="s">
        <v>203</v>
      </c>
      <c r="H5111" s="3" t="s">
        <v>17</v>
      </c>
      <c r="I5111" s="3" t="s">
        <v>13</v>
      </c>
      <c r="J5111" s="3">
        <v>416</v>
      </c>
      <c r="K5111" s="3">
        <v>65</v>
      </c>
      <c r="L5111" s="3">
        <v>60</v>
      </c>
      <c r="M5111" s="4">
        <f>PI()*(K5111/2)^2/1000+PI()*(L5111/2)^2/1000</f>
        <v>6.1457406285850329</v>
      </c>
      <c r="N5111" s="32">
        <v>0</v>
      </c>
      <c r="O5111" s="3">
        <v>3</v>
      </c>
      <c r="P5111" s="3">
        <v>6.1390000000000002</v>
      </c>
      <c r="Q5111" s="3">
        <v>6.6109999999999998</v>
      </c>
      <c r="R5111" s="3">
        <v>6.4359999999999999</v>
      </c>
      <c r="S5111" s="6">
        <v>0</v>
      </c>
      <c r="T5111" s="6">
        <f>R5111-S5111</f>
        <v>6.4359999999999999</v>
      </c>
      <c r="U5111" s="3">
        <v>6.4359999999999999</v>
      </c>
      <c r="V5111" s="6">
        <f>U5111-S5111</f>
        <v>6.4359999999999999</v>
      </c>
      <c r="W5111" s="6">
        <f>100 - (1 - (((U5111-T5111)/U5111)+(S5111/T5111)))*100</f>
        <v>0</v>
      </c>
      <c r="X5111" s="3">
        <v>6.827</v>
      </c>
      <c r="Y5111" s="13">
        <f>(X5111-U5111)/U5111*100</f>
        <v>6.0752019888129274</v>
      </c>
      <c r="Z5111" s="14">
        <f>IF(W5111&gt;10,"NA",Y5111)</f>
        <v>6.0752019888129274</v>
      </c>
    </row>
    <row r="5112" spans="1:26" x14ac:dyDescent="0.2">
      <c r="A5112" s="23">
        <v>5111</v>
      </c>
      <c r="B5112" s="3" t="s">
        <v>25</v>
      </c>
      <c r="C5112" s="3" t="s">
        <v>194</v>
      </c>
      <c r="D5112" s="3" t="s">
        <v>194</v>
      </c>
      <c r="E5112" s="3" t="s">
        <v>47</v>
      </c>
      <c r="F5112" s="3" t="s">
        <v>18</v>
      </c>
      <c r="G5112" s="3" t="s">
        <v>203</v>
      </c>
      <c r="H5112" s="3" t="s">
        <v>17</v>
      </c>
      <c r="I5112" s="3" t="s">
        <v>13</v>
      </c>
      <c r="J5112" s="3">
        <v>416</v>
      </c>
      <c r="K5112" s="3">
        <v>65</v>
      </c>
      <c r="L5112" s="3">
        <v>60</v>
      </c>
      <c r="M5112" s="4">
        <f>PI()*(K5112/2)^2/1000+PI()*(L5112/2)^2/1000</f>
        <v>6.1457406285850329</v>
      </c>
      <c r="N5112" s="32">
        <v>0</v>
      </c>
      <c r="O5112" s="3">
        <v>4</v>
      </c>
      <c r="P5112" s="3">
        <v>2.9980000000000002</v>
      </c>
      <c r="Q5112" s="3">
        <v>2.1989999999999998</v>
      </c>
      <c r="R5112" s="3">
        <v>2.0779999999999998</v>
      </c>
      <c r="S5112" s="6">
        <v>0</v>
      </c>
      <c r="T5112" s="6">
        <f>R5112-S5112</f>
        <v>2.0779999999999998</v>
      </c>
      <c r="U5112" s="3">
        <v>2.0819999999999999</v>
      </c>
      <c r="V5112" s="6">
        <f>U5112-S5112</f>
        <v>2.0819999999999999</v>
      </c>
      <c r="W5112" s="6">
        <f>100 - (1 - (((U5112-T5112)/U5112)+(S5112/T5112)))*100</f>
        <v>0.19212295869355955</v>
      </c>
      <c r="X5112" s="3">
        <v>2.1349999999999998</v>
      </c>
      <c r="Y5112" s="13">
        <f>(X5112-U5112)/U5112*100</f>
        <v>2.5456292026897183</v>
      </c>
      <c r="Z5112" s="14">
        <f>IF(W5112&gt;10,"NA",Y5112)</f>
        <v>2.5456292026897183</v>
      </c>
    </row>
    <row r="5113" spans="1:26" x14ac:dyDescent="0.2">
      <c r="A5113" s="23">
        <v>5112</v>
      </c>
      <c r="B5113" s="3" t="s">
        <v>25</v>
      </c>
      <c r="C5113" s="3" t="s">
        <v>194</v>
      </c>
      <c r="D5113" s="3" t="s">
        <v>194</v>
      </c>
      <c r="E5113" s="3" t="s">
        <v>47</v>
      </c>
      <c r="F5113" s="3" t="s">
        <v>18</v>
      </c>
      <c r="G5113" s="3" t="s">
        <v>203</v>
      </c>
      <c r="H5113" s="3" t="s">
        <v>17</v>
      </c>
      <c r="I5113" s="3" t="s">
        <v>13</v>
      </c>
      <c r="J5113" s="3">
        <v>416</v>
      </c>
      <c r="K5113" s="3">
        <v>65</v>
      </c>
      <c r="L5113" s="3">
        <v>60</v>
      </c>
      <c r="M5113" s="4">
        <f>PI()*(K5113/2)^2/1000+PI()*(L5113/2)^2/1000</f>
        <v>6.1457406285850329</v>
      </c>
      <c r="N5113" s="32">
        <v>0</v>
      </c>
      <c r="O5113" s="3">
        <v>5</v>
      </c>
      <c r="P5113" s="3">
        <v>4.6790000000000003</v>
      </c>
      <c r="Q5113" s="3">
        <v>7.5890000000000004</v>
      </c>
      <c r="R5113" s="3">
        <v>7.3520000000000003</v>
      </c>
      <c r="S5113" s="6">
        <v>0</v>
      </c>
      <c r="T5113" s="6">
        <f>R5113-S5113</f>
        <v>7.3520000000000003</v>
      </c>
      <c r="U5113" s="3">
        <v>7.3520000000000003</v>
      </c>
      <c r="V5113" s="6">
        <f>U5113-S5113</f>
        <v>7.3520000000000003</v>
      </c>
      <c r="W5113" s="6">
        <f>100 - (1 - (((U5113-T5113)/U5113)+(S5113/T5113)))*100</f>
        <v>0</v>
      </c>
      <c r="X5113" s="3">
        <v>7.593</v>
      </c>
      <c r="Y5113" s="13">
        <f>(X5113-U5113)/U5113*100</f>
        <v>3.2780195865070678</v>
      </c>
      <c r="Z5113" s="14">
        <f>IF(W5113&gt;10,"NA",Y5113)</f>
        <v>3.2780195865070678</v>
      </c>
    </row>
    <row r="5114" spans="1:26" x14ac:dyDescent="0.2">
      <c r="A5114" s="23">
        <v>5113</v>
      </c>
      <c r="B5114" s="3" t="s">
        <v>25</v>
      </c>
      <c r="C5114" s="3" t="s">
        <v>194</v>
      </c>
      <c r="D5114" s="3" t="s">
        <v>194</v>
      </c>
      <c r="E5114" s="3" t="s">
        <v>47</v>
      </c>
      <c r="F5114" s="3" t="s">
        <v>18</v>
      </c>
      <c r="G5114" s="3" t="s">
        <v>203</v>
      </c>
      <c r="H5114" s="3" t="s">
        <v>17</v>
      </c>
      <c r="I5114" s="3" t="s">
        <v>13</v>
      </c>
      <c r="J5114" s="3">
        <v>416</v>
      </c>
      <c r="K5114" s="3">
        <v>65</v>
      </c>
      <c r="L5114" s="3">
        <v>60</v>
      </c>
      <c r="M5114" s="4">
        <f>PI()*(K5114/2)^2/1000+PI()*(L5114/2)^2/1000</f>
        <v>6.1457406285850329</v>
      </c>
      <c r="N5114" s="32">
        <v>0</v>
      </c>
      <c r="O5114" s="3">
        <v>6</v>
      </c>
      <c r="P5114" s="3">
        <v>7.4589999999999996</v>
      </c>
      <c r="Q5114" s="3">
        <v>15.225</v>
      </c>
      <c r="R5114" s="3">
        <v>14.956</v>
      </c>
      <c r="S5114" s="6">
        <v>0</v>
      </c>
      <c r="T5114" s="6">
        <f>R5114-S5114</f>
        <v>14.956</v>
      </c>
      <c r="U5114" s="3">
        <v>14.956</v>
      </c>
      <c r="V5114" s="6">
        <f>U5114-S5114</f>
        <v>14.956</v>
      </c>
      <c r="W5114" s="6">
        <f>100 - (1 - (((U5114-T5114)/U5114)+(S5114/T5114)))*100</f>
        <v>0</v>
      </c>
      <c r="X5114" s="3">
        <v>15.464</v>
      </c>
      <c r="Y5114" s="13">
        <f>(X5114-U5114)/U5114*100</f>
        <v>3.3966301150040179</v>
      </c>
      <c r="Z5114" s="14">
        <f>IF(W5114&gt;10,"NA",Y5114)</f>
        <v>3.3966301150040179</v>
      </c>
    </row>
    <row r="5115" spans="1:26" x14ac:dyDescent="0.2">
      <c r="A5115" s="23">
        <v>5114</v>
      </c>
      <c r="B5115" s="3" t="s">
        <v>25</v>
      </c>
      <c r="C5115" s="3" t="s">
        <v>194</v>
      </c>
      <c r="D5115" s="3" t="s">
        <v>194</v>
      </c>
      <c r="E5115" s="3" t="s">
        <v>47</v>
      </c>
      <c r="F5115" s="3" t="s">
        <v>18</v>
      </c>
      <c r="G5115" s="3" t="s">
        <v>203</v>
      </c>
      <c r="H5115" s="3" t="s">
        <v>17</v>
      </c>
      <c r="I5115" s="3" t="s">
        <v>13</v>
      </c>
      <c r="J5115" s="3">
        <v>416</v>
      </c>
      <c r="K5115" s="3">
        <v>65</v>
      </c>
      <c r="L5115" s="3">
        <v>60</v>
      </c>
      <c r="M5115" s="4">
        <f>PI()*(K5115/2)^2/1000+PI()*(L5115/2)^2/1000</f>
        <v>6.1457406285850329</v>
      </c>
      <c r="N5115" s="32">
        <v>0</v>
      </c>
      <c r="O5115" s="3">
        <v>7</v>
      </c>
      <c r="P5115" s="3">
        <v>7.4550000000000001</v>
      </c>
      <c r="Q5115" s="3">
        <v>12.396000000000001</v>
      </c>
      <c r="R5115" s="3">
        <v>12.15</v>
      </c>
      <c r="S5115" s="6">
        <v>0</v>
      </c>
      <c r="T5115" s="6">
        <f>R5115-S5115</f>
        <v>12.15</v>
      </c>
      <c r="U5115" s="3">
        <v>12.15</v>
      </c>
      <c r="V5115" s="6">
        <f>U5115-S5115</f>
        <v>12.15</v>
      </c>
      <c r="W5115" s="6">
        <f>100 - (1 - (((U5115-T5115)/U5115)+(S5115/T5115)))*100</f>
        <v>0</v>
      </c>
      <c r="X5115" s="3">
        <v>12.586</v>
      </c>
      <c r="Y5115" s="13">
        <f>(X5115-U5115)/U5115*100</f>
        <v>3.5884773662551432</v>
      </c>
      <c r="Z5115" s="14">
        <f>IF(W5115&gt;10,"NA",Y5115)</f>
        <v>3.5884773662551432</v>
      </c>
    </row>
    <row r="5116" spans="1:26" x14ac:dyDescent="0.2">
      <c r="A5116" s="23">
        <v>5115</v>
      </c>
      <c r="B5116" s="3" t="s">
        <v>25</v>
      </c>
      <c r="C5116" s="3" t="s">
        <v>194</v>
      </c>
      <c r="D5116" s="3" t="s">
        <v>194</v>
      </c>
      <c r="E5116" s="3" t="s">
        <v>47</v>
      </c>
      <c r="F5116" s="3" t="s">
        <v>18</v>
      </c>
      <c r="G5116" s="3" t="s">
        <v>203</v>
      </c>
      <c r="H5116" s="3" t="s">
        <v>17</v>
      </c>
      <c r="I5116" s="3" t="s">
        <v>13</v>
      </c>
      <c r="J5116" s="3">
        <v>416</v>
      </c>
      <c r="K5116" s="3">
        <v>65</v>
      </c>
      <c r="L5116" s="3">
        <v>60</v>
      </c>
      <c r="M5116" s="4">
        <f>PI()*(K5116/2)^2/1000+PI()*(L5116/2)^2/1000</f>
        <v>6.1457406285850329</v>
      </c>
      <c r="N5116" s="32">
        <v>0</v>
      </c>
      <c r="O5116" s="3">
        <v>8</v>
      </c>
      <c r="P5116" s="3">
        <v>3.327</v>
      </c>
      <c r="Q5116" s="3">
        <v>2.88</v>
      </c>
      <c r="R5116" s="3">
        <v>2.7709999999999999</v>
      </c>
      <c r="S5116" s="6">
        <v>0</v>
      </c>
      <c r="T5116" s="6">
        <f>R5116-S5116</f>
        <v>2.7709999999999999</v>
      </c>
      <c r="U5116" s="3">
        <v>2.81</v>
      </c>
      <c r="V5116" s="6">
        <f>U5116-S5116</f>
        <v>2.81</v>
      </c>
      <c r="W5116" s="6">
        <f>100 - (1 - (((U5116-T5116)/U5116)+(S5116/T5116)))*100</f>
        <v>1.3879003558718921</v>
      </c>
      <c r="X5116" s="3">
        <v>2.8849999999999998</v>
      </c>
      <c r="Y5116" s="13">
        <f>(X5116-U5116)/U5116*100</f>
        <v>2.6690391459074636</v>
      </c>
      <c r="Z5116" s="14">
        <f>IF(W5116&gt;10,"NA",Y5116)</f>
        <v>2.6690391459074636</v>
      </c>
    </row>
    <row r="5117" spans="1:26" x14ac:dyDescent="0.2">
      <c r="A5117" s="23">
        <v>5116</v>
      </c>
      <c r="B5117" s="3" t="s">
        <v>25</v>
      </c>
      <c r="C5117" s="3" t="s">
        <v>194</v>
      </c>
      <c r="D5117" s="3" t="s">
        <v>194</v>
      </c>
      <c r="E5117" s="3" t="s">
        <v>47</v>
      </c>
      <c r="F5117" s="3" t="s">
        <v>18</v>
      </c>
      <c r="G5117" s="3" t="s">
        <v>203</v>
      </c>
      <c r="H5117" s="3" t="s">
        <v>17</v>
      </c>
      <c r="I5117" s="3" t="s">
        <v>13</v>
      </c>
      <c r="J5117" s="3">
        <v>416</v>
      </c>
      <c r="K5117" s="3">
        <v>65</v>
      </c>
      <c r="L5117" s="3">
        <v>60</v>
      </c>
      <c r="M5117" s="4">
        <f>PI()*(K5117/2)^2/1000+PI()*(L5117/2)^2/1000</f>
        <v>6.1457406285850329</v>
      </c>
      <c r="N5117" s="32">
        <v>0</v>
      </c>
      <c r="O5117" s="3">
        <v>9</v>
      </c>
      <c r="P5117" s="3">
        <v>5.093</v>
      </c>
      <c r="Q5117" s="3">
        <v>8.7270000000000003</v>
      </c>
      <c r="R5117" s="3">
        <v>8.4369999999999994</v>
      </c>
      <c r="S5117" s="6">
        <v>0</v>
      </c>
      <c r="T5117" s="6">
        <f>R5117-S5117</f>
        <v>8.4369999999999994</v>
      </c>
      <c r="U5117" s="3">
        <v>8.4369999999999994</v>
      </c>
      <c r="V5117" s="6">
        <f>U5117-S5117</f>
        <v>8.4369999999999994</v>
      </c>
      <c r="W5117" s="6">
        <f>100 - (1 - (((U5117-T5117)/U5117)+(S5117/T5117)))*100</f>
        <v>0</v>
      </c>
      <c r="X5117" s="3">
        <v>8.7629999999999999</v>
      </c>
      <c r="Y5117" s="13">
        <f>(X5117-U5117)/U5117*100</f>
        <v>3.8639326774920062</v>
      </c>
      <c r="Z5117" s="14">
        <f>IF(W5117&gt;10,"NA",Y5117)</f>
        <v>3.8639326774920062</v>
      </c>
    </row>
    <row r="5118" spans="1:26" x14ac:dyDescent="0.2">
      <c r="A5118" s="23">
        <v>5117</v>
      </c>
      <c r="B5118" s="3" t="s">
        <v>25</v>
      </c>
      <c r="C5118" s="3" t="s">
        <v>194</v>
      </c>
      <c r="D5118" s="3" t="s">
        <v>194</v>
      </c>
      <c r="E5118" s="3" t="s">
        <v>47</v>
      </c>
      <c r="F5118" s="3" t="s">
        <v>18</v>
      </c>
      <c r="G5118" s="3" t="s">
        <v>203</v>
      </c>
      <c r="H5118" s="3" t="s">
        <v>17</v>
      </c>
      <c r="I5118" s="3" t="s">
        <v>13</v>
      </c>
      <c r="J5118" s="3">
        <v>416</v>
      </c>
      <c r="K5118" s="3">
        <v>65</v>
      </c>
      <c r="L5118" s="3">
        <v>60</v>
      </c>
      <c r="M5118" s="4">
        <f>PI()*(K5118/2)^2/1000+PI()*(L5118/2)^2/1000</f>
        <v>6.1457406285850329</v>
      </c>
      <c r="N5118" s="32">
        <v>0</v>
      </c>
      <c r="O5118" s="3">
        <v>10</v>
      </c>
      <c r="P5118" s="3">
        <v>2.976</v>
      </c>
      <c r="Q5118" s="3">
        <v>2.9239999999999999</v>
      </c>
      <c r="R5118" s="3">
        <v>2.766</v>
      </c>
      <c r="S5118" s="6">
        <v>0</v>
      </c>
      <c r="T5118" s="6">
        <f>R5118-S5118</f>
        <v>2.766</v>
      </c>
      <c r="U5118" s="3">
        <v>2.766</v>
      </c>
      <c r="V5118" s="6">
        <f>U5118-S5118</f>
        <v>2.766</v>
      </c>
      <c r="W5118" s="6">
        <f>100 - (1 - (((U5118-T5118)/U5118)+(S5118/T5118)))*100</f>
        <v>0</v>
      </c>
      <c r="X5118" s="3">
        <v>2.883</v>
      </c>
      <c r="Y5118" s="13">
        <f>(X5118-U5118)/U5118*100</f>
        <v>4.2299349240780906</v>
      </c>
      <c r="Z5118" s="14">
        <f>IF(W5118&gt;10,"NA",Y5118)</f>
        <v>4.2299349240780906</v>
      </c>
    </row>
    <row r="5119" spans="1:26" x14ac:dyDescent="0.2">
      <c r="A5119" s="23">
        <v>5118</v>
      </c>
      <c r="B5119" s="3" t="s">
        <v>25</v>
      </c>
      <c r="C5119" s="3" t="s">
        <v>194</v>
      </c>
      <c r="D5119" s="3" t="s">
        <v>194</v>
      </c>
      <c r="E5119" s="3" t="s">
        <v>47</v>
      </c>
      <c r="F5119" s="3" t="s">
        <v>18</v>
      </c>
      <c r="G5119" s="3" t="s">
        <v>203</v>
      </c>
      <c r="H5119" s="3" t="s">
        <v>17</v>
      </c>
      <c r="I5119" s="3" t="s">
        <v>13</v>
      </c>
      <c r="J5119" s="3">
        <v>416</v>
      </c>
      <c r="K5119" s="3">
        <v>65</v>
      </c>
      <c r="L5119" s="3">
        <v>60</v>
      </c>
      <c r="M5119" s="4">
        <f>PI()*(K5119/2)^2/1000+PI()*(L5119/2)^2/1000</f>
        <v>6.1457406285850329</v>
      </c>
      <c r="N5119" s="32">
        <v>0</v>
      </c>
      <c r="O5119" s="3">
        <v>11</v>
      </c>
      <c r="P5119" s="3">
        <v>7.3940000000000001</v>
      </c>
      <c r="Q5119" s="3">
        <v>15.692</v>
      </c>
      <c r="R5119" s="3">
        <v>15.388</v>
      </c>
      <c r="S5119" s="6">
        <v>0</v>
      </c>
      <c r="T5119" s="6">
        <f>R5119-S5119</f>
        <v>15.388</v>
      </c>
      <c r="U5119" s="3">
        <v>15.388</v>
      </c>
      <c r="V5119" s="6">
        <f>U5119-S5119</f>
        <v>15.388</v>
      </c>
      <c r="W5119" s="6">
        <f>100 - (1 - (((U5119-T5119)/U5119)+(S5119/T5119)))*100</f>
        <v>0</v>
      </c>
      <c r="X5119" s="3">
        <v>15.867000000000001</v>
      </c>
      <c r="Y5119" s="13">
        <f>(X5119-U5119)/U5119*100</f>
        <v>3.1128151806602613</v>
      </c>
      <c r="Z5119" s="14">
        <f>IF(W5119&gt;10,"NA",Y5119)</f>
        <v>3.1128151806602613</v>
      </c>
    </row>
    <row r="5120" spans="1:26" x14ac:dyDescent="0.2">
      <c r="A5120" s="23">
        <v>5118</v>
      </c>
      <c r="B5120" s="3" t="s">
        <v>25</v>
      </c>
      <c r="C5120" s="3" t="s">
        <v>194</v>
      </c>
      <c r="D5120" s="3" t="s">
        <v>194</v>
      </c>
      <c r="E5120" s="3" t="s">
        <v>47</v>
      </c>
      <c r="F5120" s="3" t="s">
        <v>18</v>
      </c>
      <c r="G5120" s="3" t="s">
        <v>203</v>
      </c>
      <c r="H5120" s="3" t="s">
        <v>17</v>
      </c>
      <c r="I5120" s="3" t="s">
        <v>13</v>
      </c>
      <c r="J5120" s="3">
        <v>416</v>
      </c>
      <c r="K5120" s="3">
        <v>65</v>
      </c>
      <c r="L5120" s="3">
        <v>60</v>
      </c>
      <c r="M5120" s="4">
        <f>PI()*(K5120/2)^2/1000+PI()*(L5120/2)^2/1000</f>
        <v>6.1457406285850329</v>
      </c>
      <c r="N5120" s="32">
        <v>0</v>
      </c>
      <c r="O5120" s="3">
        <v>12</v>
      </c>
      <c r="P5120" s="3">
        <v>6.91</v>
      </c>
      <c r="Q5120" s="3">
        <v>10.058</v>
      </c>
      <c r="R5120" s="3">
        <v>9.8249999999999993</v>
      </c>
      <c r="S5120" s="6">
        <v>0</v>
      </c>
      <c r="T5120" s="6">
        <f>R5120-S5120</f>
        <v>9.8249999999999993</v>
      </c>
      <c r="U5120" s="3">
        <v>10.007</v>
      </c>
      <c r="V5120" s="6">
        <f>U5120-S5120</f>
        <v>10.007</v>
      </c>
      <c r="W5120" s="6">
        <f>100 - (1 - (((U5120-T5120)/U5120)+(S5120/T5120)))*100</f>
        <v>1.8187268911761834</v>
      </c>
      <c r="X5120" s="3">
        <v>10.255000000000001</v>
      </c>
      <c r="Y5120" s="13">
        <f>(X5120-U5120)/U5120*100</f>
        <v>2.4782652143499662</v>
      </c>
      <c r="Z5120" s="14">
        <f>IF(W5120&gt;10,"NA",Y5120)</f>
        <v>2.4782652143499662</v>
      </c>
    </row>
    <row r="5121" spans="1:26" x14ac:dyDescent="0.2">
      <c r="A5121" s="23">
        <v>5119</v>
      </c>
      <c r="B5121" s="3" t="s">
        <v>25</v>
      </c>
      <c r="C5121" s="3" t="s">
        <v>194</v>
      </c>
      <c r="D5121" s="3" t="s">
        <v>194</v>
      </c>
      <c r="E5121" s="3" t="s">
        <v>47</v>
      </c>
      <c r="F5121" s="3" t="s">
        <v>18</v>
      </c>
      <c r="G5121" s="3" t="s">
        <v>203</v>
      </c>
      <c r="H5121" s="3" t="s">
        <v>9</v>
      </c>
      <c r="I5121" s="3" t="s">
        <v>13</v>
      </c>
      <c r="J5121" s="3">
        <v>416</v>
      </c>
      <c r="K5121" s="3">
        <v>65</v>
      </c>
      <c r="L5121" s="3">
        <v>60</v>
      </c>
      <c r="M5121" s="4">
        <f>PI()*(K5121/2)^2/1000+PI()*(L5121/2)^2/1000</f>
        <v>6.1457406285850329</v>
      </c>
      <c r="N5121" s="32">
        <v>0</v>
      </c>
      <c r="O5121" s="3">
        <v>1</v>
      </c>
      <c r="P5121" s="3">
        <v>11.44</v>
      </c>
      <c r="Q5121" s="3">
        <v>32.496000000000002</v>
      </c>
      <c r="R5121" s="3">
        <v>32.094999999999999</v>
      </c>
      <c r="S5121" s="6">
        <v>0</v>
      </c>
      <c r="T5121" s="6">
        <f>R5121-S5121</f>
        <v>32.094999999999999</v>
      </c>
      <c r="U5121" s="3">
        <v>33.35</v>
      </c>
      <c r="V5121" s="6">
        <f>U5121-S5121</f>
        <v>33.35</v>
      </c>
      <c r="W5121" s="6">
        <f>100 - (1 - (((U5121-T5121)/U5121)+(S5121/T5121)))*100</f>
        <v>3.7631184407796212</v>
      </c>
      <c r="X5121" s="3">
        <v>34.866999999999997</v>
      </c>
      <c r="Y5121" s="13">
        <f>(X5121-U5121)/U5121*100</f>
        <v>4.5487256371813967</v>
      </c>
      <c r="Z5121" s="14">
        <f>IF(W5121&gt;10,"NA",Y5121)</f>
        <v>4.5487256371813967</v>
      </c>
    </row>
    <row r="5122" spans="1:26" x14ac:dyDescent="0.2">
      <c r="A5122" s="23">
        <v>5120</v>
      </c>
      <c r="B5122" s="3" t="s">
        <v>25</v>
      </c>
      <c r="C5122" s="3" t="s">
        <v>194</v>
      </c>
      <c r="D5122" s="3" t="s">
        <v>194</v>
      </c>
      <c r="E5122" s="3" t="s">
        <v>47</v>
      </c>
      <c r="F5122" s="3" t="s">
        <v>18</v>
      </c>
      <c r="G5122" s="3" t="s">
        <v>203</v>
      </c>
      <c r="H5122" s="3" t="s">
        <v>9</v>
      </c>
      <c r="I5122" s="3" t="s">
        <v>13</v>
      </c>
      <c r="J5122" s="3">
        <v>416</v>
      </c>
      <c r="K5122" s="3">
        <v>65</v>
      </c>
      <c r="L5122" s="3">
        <v>60</v>
      </c>
      <c r="M5122" s="4">
        <f>PI()*(K5122/2)^2/1000+PI()*(L5122/2)^2/1000</f>
        <v>6.1457406285850329</v>
      </c>
      <c r="N5122" s="32">
        <v>0</v>
      </c>
      <c r="O5122" s="3">
        <v>2</v>
      </c>
      <c r="P5122" s="3">
        <v>4.0650000000000004</v>
      </c>
      <c r="Q5122" s="3">
        <v>4.4240000000000004</v>
      </c>
      <c r="R5122" s="3">
        <v>4.2530000000000001</v>
      </c>
      <c r="S5122" s="6">
        <v>0</v>
      </c>
      <c r="T5122" s="6">
        <f>R5122-S5122</f>
        <v>4.2530000000000001</v>
      </c>
      <c r="U5122" s="3">
        <v>4.4139999999999997</v>
      </c>
      <c r="V5122" s="6">
        <f>U5122-S5122</f>
        <v>4.4139999999999997</v>
      </c>
      <c r="W5122" s="6">
        <f>100 - (1 - (((U5122-T5122)/U5122)+(S5122/T5122)))*100</f>
        <v>3.6474852741277743</v>
      </c>
      <c r="X5122" s="3">
        <v>4.7389999999999999</v>
      </c>
      <c r="Y5122" s="13">
        <f>(X5122-U5122)/U5122*100</f>
        <v>7.3629361123697379</v>
      </c>
      <c r="Z5122" s="14">
        <f>IF(W5122&gt;10,"NA",Y5122)</f>
        <v>7.3629361123697379</v>
      </c>
    </row>
    <row r="5123" spans="1:26" x14ac:dyDescent="0.2">
      <c r="A5123" s="23">
        <v>5121</v>
      </c>
      <c r="B5123" s="3" t="s">
        <v>25</v>
      </c>
      <c r="C5123" s="3" t="s">
        <v>194</v>
      </c>
      <c r="D5123" s="3" t="s">
        <v>194</v>
      </c>
      <c r="E5123" s="3" t="s">
        <v>47</v>
      </c>
      <c r="F5123" s="3" t="s">
        <v>18</v>
      </c>
      <c r="G5123" s="3" t="s">
        <v>203</v>
      </c>
      <c r="H5123" s="3" t="s">
        <v>9</v>
      </c>
      <c r="I5123" s="3" t="s">
        <v>13</v>
      </c>
      <c r="J5123" s="3">
        <v>416</v>
      </c>
      <c r="K5123" s="3">
        <v>65</v>
      </c>
      <c r="L5123" s="3">
        <v>60</v>
      </c>
      <c r="M5123" s="4">
        <f>PI()*(K5123/2)^2/1000+PI()*(L5123/2)^2/1000</f>
        <v>6.1457406285850329</v>
      </c>
      <c r="N5123" s="32">
        <v>0</v>
      </c>
      <c r="O5123" s="3">
        <v>3</v>
      </c>
      <c r="P5123" s="3">
        <v>8.4489999999999998</v>
      </c>
      <c r="Q5123" s="3">
        <v>19.574999999999999</v>
      </c>
      <c r="R5123" s="3">
        <v>19.260999999999999</v>
      </c>
      <c r="S5123" s="6">
        <v>0</v>
      </c>
      <c r="T5123" s="6">
        <f>R5123-S5123</f>
        <v>19.260999999999999</v>
      </c>
      <c r="U5123" s="3">
        <v>19.338999999999999</v>
      </c>
      <c r="V5123" s="6">
        <f>U5123-S5123</f>
        <v>19.338999999999999</v>
      </c>
      <c r="W5123" s="6">
        <f>100 - (1 - (((U5123-T5123)/U5123)+(S5123/T5123)))*100</f>
        <v>0.40333005843115188</v>
      </c>
      <c r="X5123" s="3">
        <v>20.077999999999999</v>
      </c>
      <c r="Y5123" s="13">
        <f>(X5123-U5123)/U5123*100</f>
        <v>3.8212937587258953</v>
      </c>
      <c r="Z5123" s="14">
        <f>IF(W5123&gt;10,"NA",Y5123)</f>
        <v>3.8212937587258953</v>
      </c>
    </row>
    <row r="5124" spans="1:26" x14ac:dyDescent="0.2">
      <c r="A5124" s="23">
        <v>5122</v>
      </c>
      <c r="B5124" s="3" t="s">
        <v>25</v>
      </c>
      <c r="C5124" s="3" t="s">
        <v>194</v>
      </c>
      <c r="D5124" s="3" t="s">
        <v>194</v>
      </c>
      <c r="E5124" s="3" t="s">
        <v>47</v>
      </c>
      <c r="F5124" s="3" t="s">
        <v>18</v>
      </c>
      <c r="G5124" s="3" t="s">
        <v>203</v>
      </c>
      <c r="H5124" s="3" t="s">
        <v>9</v>
      </c>
      <c r="I5124" s="3" t="s">
        <v>13</v>
      </c>
      <c r="J5124" s="3">
        <v>416</v>
      </c>
      <c r="K5124" s="3">
        <v>65</v>
      </c>
      <c r="L5124" s="3">
        <v>60</v>
      </c>
      <c r="M5124" s="4">
        <f>PI()*(K5124/2)^2/1000+PI()*(L5124/2)^2/1000</f>
        <v>6.1457406285850329</v>
      </c>
      <c r="N5124" s="32">
        <v>0</v>
      </c>
      <c r="O5124" s="3">
        <v>4</v>
      </c>
      <c r="P5124" s="3">
        <v>5.9779999999999998</v>
      </c>
      <c r="Q5124" s="3">
        <v>10.467000000000001</v>
      </c>
      <c r="R5124" s="3">
        <v>10.196999999999999</v>
      </c>
      <c r="S5124" s="6">
        <v>2.4E-2</v>
      </c>
      <c r="T5124" s="6">
        <f>R5124-S5124</f>
        <v>10.173</v>
      </c>
      <c r="U5124" s="3">
        <v>10.420999999999999</v>
      </c>
      <c r="V5124" s="6">
        <f>U5124-S5124</f>
        <v>10.397</v>
      </c>
      <c r="W5124" s="6">
        <f>100 - (1 - (((U5124-T5124)/U5124)+(S5124/T5124)))*100</f>
        <v>2.6157286071206016</v>
      </c>
      <c r="X5124" s="3">
        <v>10.757</v>
      </c>
      <c r="Y5124" s="13">
        <f>(X5124-U5124)/U5124*100</f>
        <v>3.224258708377318</v>
      </c>
      <c r="Z5124" s="14">
        <f>IF(W5124&gt;10,"NA",Y5124)</f>
        <v>3.224258708377318</v>
      </c>
    </row>
    <row r="5125" spans="1:26" x14ac:dyDescent="0.2">
      <c r="A5125" s="23">
        <v>5123</v>
      </c>
      <c r="B5125" s="3" t="s">
        <v>25</v>
      </c>
      <c r="C5125" s="3" t="s">
        <v>194</v>
      </c>
      <c r="D5125" s="3" t="s">
        <v>194</v>
      </c>
      <c r="E5125" s="3" t="s">
        <v>47</v>
      </c>
      <c r="F5125" s="3" t="s">
        <v>18</v>
      </c>
      <c r="G5125" s="3" t="s">
        <v>203</v>
      </c>
      <c r="H5125" s="3" t="s">
        <v>9</v>
      </c>
      <c r="I5125" s="3" t="s">
        <v>13</v>
      </c>
      <c r="J5125" s="3">
        <v>416</v>
      </c>
      <c r="K5125" s="3">
        <v>65</v>
      </c>
      <c r="L5125" s="3">
        <v>60</v>
      </c>
      <c r="M5125" s="4">
        <f>PI()*(K5125/2)^2/1000+PI()*(L5125/2)^2/1000</f>
        <v>6.1457406285850329</v>
      </c>
      <c r="N5125" s="32">
        <v>0</v>
      </c>
      <c r="O5125" s="3">
        <v>5</v>
      </c>
      <c r="P5125" s="3">
        <v>5.742</v>
      </c>
      <c r="Q5125" s="3">
        <v>9.8079999999999998</v>
      </c>
      <c r="R5125" s="3">
        <v>9.5570000000000004</v>
      </c>
      <c r="S5125" s="6">
        <v>1.4999999999999999E-2</v>
      </c>
      <c r="T5125" s="6">
        <f>R5125-S5125</f>
        <v>9.5419999999999998</v>
      </c>
      <c r="U5125" s="3">
        <v>9.8699999999999992</v>
      </c>
      <c r="V5125" s="6">
        <f>U5125-S5125</f>
        <v>9.8549999999999986</v>
      </c>
      <c r="W5125" s="6">
        <f>100 - (1 - (((U5125-T5125)/U5125)+(S5125/T5125)))*100</f>
        <v>3.4804013695543574</v>
      </c>
      <c r="X5125" s="3">
        <v>10.305</v>
      </c>
      <c r="Y5125" s="13">
        <f>(X5125-U5125)/U5125*100</f>
        <v>4.4072948328267536</v>
      </c>
      <c r="Z5125" s="14">
        <f>IF(W5125&gt;10,"NA",Y5125)</f>
        <v>4.4072948328267536</v>
      </c>
    </row>
    <row r="5126" spans="1:26" x14ac:dyDescent="0.2">
      <c r="A5126" s="23">
        <v>5124</v>
      </c>
      <c r="B5126" s="3" t="s">
        <v>25</v>
      </c>
      <c r="C5126" s="3" t="s">
        <v>194</v>
      </c>
      <c r="D5126" s="3" t="s">
        <v>194</v>
      </c>
      <c r="E5126" s="3" t="s">
        <v>47</v>
      </c>
      <c r="F5126" s="3" t="s">
        <v>18</v>
      </c>
      <c r="G5126" s="3" t="s">
        <v>203</v>
      </c>
      <c r="H5126" s="3" t="s">
        <v>9</v>
      </c>
      <c r="I5126" s="3" t="s">
        <v>13</v>
      </c>
      <c r="J5126" s="3">
        <v>416</v>
      </c>
      <c r="K5126" s="3">
        <v>65</v>
      </c>
      <c r="L5126" s="3">
        <v>60</v>
      </c>
      <c r="M5126" s="4">
        <f>PI()*(K5126/2)^2/1000+PI()*(L5126/2)^2/1000</f>
        <v>6.1457406285850329</v>
      </c>
      <c r="N5126" s="32">
        <v>0</v>
      </c>
      <c r="O5126" s="3">
        <v>6</v>
      </c>
      <c r="P5126" s="3">
        <v>6.3630000000000004</v>
      </c>
      <c r="Q5126" s="3">
        <v>11.682</v>
      </c>
      <c r="R5126" s="3">
        <v>11.372999999999999</v>
      </c>
      <c r="S5126" s="6">
        <v>0</v>
      </c>
      <c r="T5126" s="6">
        <f>R5126-S5126</f>
        <v>11.372999999999999</v>
      </c>
      <c r="U5126" s="3">
        <v>13.395</v>
      </c>
      <c r="V5126" s="6">
        <f>U5126-S5126</f>
        <v>13.395</v>
      </c>
      <c r="W5126" s="6">
        <f>100 - (1 - (((U5126-T5126)/U5126)+(S5126/T5126)))*100</f>
        <v>15.095184770436731</v>
      </c>
      <c r="X5126" s="3">
        <v>13.734999999999999</v>
      </c>
      <c r="Y5126" s="13">
        <f>(X5126-U5126)/U5126*100</f>
        <v>2.5382605449794688</v>
      </c>
      <c r="Z5126" s="14" t="str">
        <f>IF(W5126&gt;10,"NA",Y5126)</f>
        <v>NA</v>
      </c>
    </row>
    <row r="5127" spans="1:26" x14ac:dyDescent="0.2">
      <c r="A5127" s="23">
        <v>5125</v>
      </c>
      <c r="B5127" s="3" t="s">
        <v>25</v>
      </c>
      <c r="C5127" s="3" t="s">
        <v>194</v>
      </c>
      <c r="D5127" s="3" t="s">
        <v>194</v>
      </c>
      <c r="E5127" s="3" t="s">
        <v>47</v>
      </c>
      <c r="F5127" s="3" t="s">
        <v>18</v>
      </c>
      <c r="G5127" s="3" t="s">
        <v>203</v>
      </c>
      <c r="H5127" s="3" t="s">
        <v>9</v>
      </c>
      <c r="I5127" s="3" t="s">
        <v>13</v>
      </c>
      <c r="J5127" s="3">
        <v>416</v>
      </c>
      <c r="K5127" s="3">
        <v>65</v>
      </c>
      <c r="L5127" s="3">
        <v>60</v>
      </c>
      <c r="M5127" s="4">
        <f>PI()*(K5127/2)^2/1000+PI()*(L5127/2)^2/1000</f>
        <v>6.1457406285850329</v>
      </c>
      <c r="N5127" s="32">
        <v>0</v>
      </c>
      <c r="O5127" s="3">
        <v>7</v>
      </c>
      <c r="P5127" s="3">
        <v>3.867</v>
      </c>
      <c r="Q5127" s="3">
        <v>4.7619999999999996</v>
      </c>
      <c r="R5127" s="3">
        <v>4.5339999999999998</v>
      </c>
      <c r="S5127" s="6">
        <v>0</v>
      </c>
      <c r="T5127" s="6">
        <f>R5127-S5127</f>
        <v>4.5339999999999998</v>
      </c>
      <c r="U5127" s="3">
        <v>7.8109999999999999</v>
      </c>
      <c r="V5127" s="6">
        <f>U5127-S5127</f>
        <v>7.8109999999999999</v>
      </c>
      <c r="W5127" s="6">
        <f>100 - (1 - (((U5127-T5127)/U5127)+(S5127/T5127)))*100</f>
        <v>41.953655101779539</v>
      </c>
      <c r="X5127" s="3">
        <v>7.9109999999999996</v>
      </c>
      <c r="Y5127" s="13">
        <f>(X5127-U5127)/U5127*100</f>
        <v>1.2802458071949769</v>
      </c>
      <c r="Z5127" s="14" t="str">
        <f>IF(W5127&gt;10,"NA",Y5127)</f>
        <v>NA</v>
      </c>
    </row>
    <row r="5128" spans="1:26" x14ac:dyDescent="0.2">
      <c r="A5128" s="23">
        <v>5126</v>
      </c>
      <c r="B5128" s="3" t="s">
        <v>25</v>
      </c>
      <c r="C5128" s="3" t="s">
        <v>194</v>
      </c>
      <c r="D5128" s="3" t="s">
        <v>194</v>
      </c>
      <c r="E5128" s="3" t="s">
        <v>47</v>
      </c>
      <c r="F5128" s="3" t="s">
        <v>18</v>
      </c>
      <c r="G5128" s="3" t="s">
        <v>203</v>
      </c>
      <c r="H5128" s="3" t="s">
        <v>9</v>
      </c>
      <c r="I5128" s="3" t="s">
        <v>13</v>
      </c>
      <c r="J5128" s="3">
        <v>416</v>
      </c>
      <c r="K5128" s="3">
        <v>65</v>
      </c>
      <c r="L5128" s="3">
        <v>60</v>
      </c>
      <c r="M5128" s="4">
        <f>PI()*(K5128/2)^2/1000+PI()*(L5128/2)^2/1000</f>
        <v>6.1457406285850329</v>
      </c>
      <c r="N5128" s="32">
        <v>0</v>
      </c>
      <c r="O5128" s="3">
        <v>8</v>
      </c>
      <c r="P5128" s="3">
        <v>10.382</v>
      </c>
      <c r="Q5128" s="3">
        <v>29.456</v>
      </c>
      <c r="R5128" s="3">
        <v>29.045000000000002</v>
      </c>
      <c r="S5128" s="6">
        <v>0</v>
      </c>
      <c r="T5128" s="6">
        <f>R5128-S5128</f>
        <v>29.045000000000002</v>
      </c>
      <c r="U5128" s="3">
        <v>31.161000000000001</v>
      </c>
      <c r="V5128" s="6">
        <f>U5128-S5128</f>
        <v>31.161000000000001</v>
      </c>
      <c r="W5128" s="6">
        <f>100 - (1 - (((U5128-T5128)/U5128)+(S5128/T5128)))*100</f>
        <v>6.7905394563717465</v>
      </c>
      <c r="X5128" s="3">
        <v>32.226999999999997</v>
      </c>
      <c r="Y5128" s="13">
        <f>(X5128-U5128)/U5128*100</f>
        <v>3.4209428452231809</v>
      </c>
      <c r="Z5128" s="14">
        <f>IF(W5128&gt;10,"NA",Y5128)</f>
        <v>3.4209428452231809</v>
      </c>
    </row>
    <row r="5129" spans="1:26" x14ac:dyDescent="0.2">
      <c r="A5129" s="23">
        <v>5127</v>
      </c>
      <c r="B5129" s="3" t="s">
        <v>25</v>
      </c>
      <c r="C5129" s="3" t="s">
        <v>194</v>
      </c>
      <c r="D5129" s="3" t="s">
        <v>194</v>
      </c>
      <c r="E5129" s="3" t="s">
        <v>47</v>
      </c>
      <c r="F5129" s="3" t="s">
        <v>18</v>
      </c>
      <c r="G5129" s="3" t="s">
        <v>203</v>
      </c>
      <c r="H5129" s="3" t="s">
        <v>9</v>
      </c>
      <c r="I5129" s="3" t="s">
        <v>13</v>
      </c>
      <c r="J5129" s="3">
        <v>416</v>
      </c>
      <c r="K5129" s="3">
        <v>65</v>
      </c>
      <c r="L5129" s="3">
        <v>60</v>
      </c>
      <c r="M5129" s="4">
        <f>PI()*(K5129/2)^2/1000+PI()*(L5129/2)^2/1000</f>
        <v>6.1457406285850329</v>
      </c>
      <c r="N5129" s="32">
        <v>0</v>
      </c>
      <c r="O5129" s="3">
        <v>9</v>
      </c>
      <c r="P5129" s="3">
        <v>8.8010000000000002</v>
      </c>
      <c r="Q5129" s="3">
        <v>21.3</v>
      </c>
      <c r="R5129" s="3">
        <v>20.960999999999999</v>
      </c>
      <c r="S5129" s="6">
        <v>0</v>
      </c>
      <c r="T5129" s="6">
        <f>R5129-S5129</f>
        <v>20.960999999999999</v>
      </c>
      <c r="U5129" s="3">
        <v>21.356000000000002</v>
      </c>
      <c r="V5129" s="6">
        <f>U5129-S5129</f>
        <v>21.356000000000002</v>
      </c>
      <c r="W5129" s="6">
        <f>100 - (1 - (((U5129-T5129)/U5129)+(S5129/T5129)))*100</f>
        <v>1.8495973028657176</v>
      </c>
      <c r="X5129" s="3">
        <v>22.12</v>
      </c>
      <c r="Y5129" s="13">
        <f>(X5129-U5129)/U5129*100</f>
        <v>3.5774489604794875</v>
      </c>
      <c r="Z5129" s="14">
        <f>IF(W5129&gt;10,"NA",Y5129)</f>
        <v>3.5774489604794875</v>
      </c>
    </row>
    <row r="5130" spans="1:26" x14ac:dyDescent="0.2">
      <c r="A5130" s="23">
        <v>5128</v>
      </c>
      <c r="B5130" s="3" t="s">
        <v>25</v>
      </c>
      <c r="C5130" s="3" t="s">
        <v>194</v>
      </c>
      <c r="D5130" s="3" t="s">
        <v>194</v>
      </c>
      <c r="E5130" s="3" t="s">
        <v>47</v>
      </c>
      <c r="F5130" s="3" t="s">
        <v>18</v>
      </c>
      <c r="G5130" s="3" t="s">
        <v>203</v>
      </c>
      <c r="H5130" s="3" t="s">
        <v>9</v>
      </c>
      <c r="I5130" s="3" t="s">
        <v>13</v>
      </c>
      <c r="J5130" s="3">
        <v>416</v>
      </c>
      <c r="K5130" s="3">
        <v>65</v>
      </c>
      <c r="L5130" s="3">
        <v>60</v>
      </c>
      <c r="M5130" s="4">
        <f>PI()*(K5130/2)^2/1000+PI()*(L5130/2)^2/1000</f>
        <v>6.1457406285850329</v>
      </c>
      <c r="N5130" s="32">
        <v>0</v>
      </c>
      <c r="O5130" s="3">
        <v>10</v>
      </c>
      <c r="P5130" s="3">
        <v>5.4930000000000003</v>
      </c>
      <c r="Q5130" s="3">
        <v>8.4309999999999992</v>
      </c>
      <c r="R5130" s="3">
        <v>8.1869999999999994</v>
      </c>
      <c r="S5130" s="6">
        <v>0</v>
      </c>
      <c r="T5130" s="6">
        <f>R5130-S5130</f>
        <v>8.1869999999999994</v>
      </c>
      <c r="U5130" s="3">
        <v>10.645</v>
      </c>
      <c r="V5130" s="6">
        <f>U5130-S5130</f>
        <v>10.645</v>
      </c>
      <c r="W5130" s="6">
        <f>100 - (1 - (((U5130-T5130)/U5130)+(S5130/T5130)))*100</f>
        <v>23.090652888680125</v>
      </c>
      <c r="X5130" s="3">
        <v>11.031000000000001</v>
      </c>
      <c r="Y5130" s="13">
        <f>(X5130-U5130)/U5130*100</f>
        <v>3.6261155472052704</v>
      </c>
      <c r="Z5130" s="14" t="str">
        <f>IF(W5130&gt;10,"NA",Y5130)</f>
        <v>NA</v>
      </c>
    </row>
    <row r="5131" spans="1:26" x14ac:dyDescent="0.2">
      <c r="A5131" s="23">
        <v>5129</v>
      </c>
      <c r="B5131" s="3" t="s">
        <v>25</v>
      </c>
      <c r="C5131" s="3" t="s">
        <v>51</v>
      </c>
      <c r="D5131" s="3" t="s">
        <v>194</v>
      </c>
      <c r="E5131" s="3" t="s">
        <v>47</v>
      </c>
      <c r="F5131" s="3" t="s">
        <v>21</v>
      </c>
      <c r="G5131" s="3" t="s">
        <v>204</v>
      </c>
      <c r="H5131" s="3" t="s">
        <v>17</v>
      </c>
      <c r="I5131" s="3" t="s">
        <v>13</v>
      </c>
      <c r="J5131" s="3">
        <v>414</v>
      </c>
      <c r="K5131" s="3">
        <v>180</v>
      </c>
      <c r="L5131" s="3">
        <v>160</v>
      </c>
      <c r="M5131" s="4">
        <f>PI()*(K5131/2)^2/1000+PI()*(L5131/2)^2/1000</f>
        <v>45.553093477052002</v>
      </c>
      <c r="N5131" s="32">
        <v>0</v>
      </c>
      <c r="O5131" s="3">
        <v>1</v>
      </c>
      <c r="P5131" s="3">
        <v>8.0419999999999998</v>
      </c>
      <c r="Q5131" s="3">
        <v>21.55</v>
      </c>
      <c r="R5131" s="3">
        <v>21.326000000000001</v>
      </c>
      <c r="S5131" s="6">
        <v>0</v>
      </c>
      <c r="T5131" s="6">
        <f>R5131-S5131</f>
        <v>21.326000000000001</v>
      </c>
      <c r="U5131" s="3">
        <v>21.719000000000001</v>
      </c>
      <c r="V5131" s="6">
        <f>U5131-S5131</f>
        <v>21.719000000000001</v>
      </c>
      <c r="W5131" s="6">
        <f>100 - (1 - (((U5131-T5131)/U5131)+(S5131/T5131)))*100</f>
        <v>1.809475574381878</v>
      </c>
      <c r="X5131" s="3">
        <v>21.719000000000001</v>
      </c>
      <c r="Y5131" s="13">
        <f>(X5131-U5131)/U5131*100</f>
        <v>0</v>
      </c>
      <c r="Z5131" s="14">
        <f>IF(W5131&gt;10,"NA",Y5131)</f>
        <v>0</v>
      </c>
    </row>
    <row r="5132" spans="1:26" x14ac:dyDescent="0.2">
      <c r="A5132" s="23">
        <v>5130</v>
      </c>
      <c r="B5132" s="3" t="s">
        <v>25</v>
      </c>
      <c r="C5132" s="3" t="s">
        <v>51</v>
      </c>
      <c r="D5132" s="3" t="s">
        <v>194</v>
      </c>
      <c r="E5132" s="3" t="s">
        <v>47</v>
      </c>
      <c r="F5132" s="3" t="s">
        <v>21</v>
      </c>
      <c r="G5132" s="3" t="s">
        <v>204</v>
      </c>
      <c r="H5132" s="3" t="s">
        <v>17</v>
      </c>
      <c r="I5132" s="3" t="s">
        <v>13</v>
      </c>
      <c r="J5132" s="3">
        <v>414</v>
      </c>
      <c r="K5132" s="3">
        <v>180</v>
      </c>
      <c r="L5132" s="3">
        <v>160</v>
      </c>
      <c r="M5132" s="4">
        <f>PI()*(K5132/2)^2/1000+PI()*(L5132/2)^2/1000</f>
        <v>45.553093477052002</v>
      </c>
      <c r="N5132" s="32">
        <v>0</v>
      </c>
      <c r="O5132" s="3">
        <v>2</v>
      </c>
      <c r="P5132" s="3">
        <v>4.7039999999999997</v>
      </c>
      <c r="Q5132" s="3">
        <v>7.3559999999999999</v>
      </c>
      <c r="R5132" s="3">
        <v>7.306</v>
      </c>
      <c r="S5132" s="6">
        <v>0</v>
      </c>
      <c r="T5132" s="6">
        <f>R5132-S5132</f>
        <v>7.306</v>
      </c>
      <c r="U5132" s="3">
        <v>7.306</v>
      </c>
      <c r="V5132" s="6">
        <f>U5132-S5132</f>
        <v>7.306</v>
      </c>
      <c r="W5132" s="6">
        <f>100 - (1 - (((U5132-T5132)/U5132)+(S5132/T5132)))*100</f>
        <v>0</v>
      </c>
      <c r="X5132" s="3">
        <v>7.306</v>
      </c>
      <c r="Y5132" s="13">
        <f>(X5132-U5132)/U5132*100</f>
        <v>0</v>
      </c>
      <c r="Z5132" s="14">
        <f>IF(W5132&gt;10,"NA",Y5132)</f>
        <v>0</v>
      </c>
    </row>
    <row r="5133" spans="1:26" x14ac:dyDescent="0.2">
      <c r="A5133" s="23">
        <v>5131</v>
      </c>
      <c r="B5133" s="3" t="s">
        <v>25</v>
      </c>
      <c r="C5133" s="3" t="s">
        <v>51</v>
      </c>
      <c r="D5133" s="3" t="s">
        <v>194</v>
      </c>
      <c r="E5133" s="3" t="s">
        <v>47</v>
      </c>
      <c r="F5133" s="3" t="s">
        <v>21</v>
      </c>
      <c r="G5133" s="3" t="s">
        <v>204</v>
      </c>
      <c r="H5133" s="3" t="s">
        <v>17</v>
      </c>
      <c r="I5133" s="3" t="s">
        <v>13</v>
      </c>
      <c r="J5133" s="3">
        <v>414</v>
      </c>
      <c r="K5133" s="3">
        <v>180</v>
      </c>
      <c r="L5133" s="3">
        <v>160</v>
      </c>
      <c r="M5133" s="4">
        <f>PI()*(K5133/2)^2/1000+PI()*(L5133/2)^2/1000</f>
        <v>45.553093477052002</v>
      </c>
      <c r="N5133" s="32">
        <v>0</v>
      </c>
      <c r="O5133" s="3">
        <v>3</v>
      </c>
      <c r="P5133" s="3">
        <v>6.2460000000000004</v>
      </c>
      <c r="Q5133" s="3">
        <v>18.010000000000002</v>
      </c>
      <c r="R5133" s="3">
        <v>17.847999999999999</v>
      </c>
      <c r="S5133" s="6">
        <v>0</v>
      </c>
      <c r="T5133" s="6">
        <f>R5133-S5133</f>
        <v>17.847999999999999</v>
      </c>
      <c r="U5133" s="3">
        <v>18.913</v>
      </c>
      <c r="V5133" s="6">
        <f>U5133-S5133</f>
        <v>18.913</v>
      </c>
      <c r="W5133" s="6">
        <f>100 - (1 - (((U5133-T5133)/U5133)+(S5133/T5133)))*100</f>
        <v>5.6310474276952505</v>
      </c>
      <c r="X5133" s="3">
        <v>18.913</v>
      </c>
      <c r="Y5133" s="13">
        <f>(X5133-U5133)/U5133*100</f>
        <v>0</v>
      </c>
      <c r="Z5133" s="14">
        <f>IF(W5133&gt;10,"NA",Y5133)</f>
        <v>0</v>
      </c>
    </row>
    <row r="5134" spans="1:26" x14ac:dyDescent="0.2">
      <c r="A5134" s="23">
        <v>5132</v>
      </c>
      <c r="B5134" s="3" t="s">
        <v>25</v>
      </c>
      <c r="C5134" s="3" t="s">
        <v>51</v>
      </c>
      <c r="D5134" s="3" t="s">
        <v>194</v>
      </c>
      <c r="E5134" s="3" t="s">
        <v>47</v>
      </c>
      <c r="F5134" s="3" t="s">
        <v>21</v>
      </c>
      <c r="G5134" s="3" t="s">
        <v>204</v>
      </c>
      <c r="H5134" s="3" t="s">
        <v>17</v>
      </c>
      <c r="I5134" s="3" t="s">
        <v>13</v>
      </c>
      <c r="J5134" s="3">
        <v>414</v>
      </c>
      <c r="K5134" s="3">
        <v>180</v>
      </c>
      <c r="L5134" s="3">
        <v>160</v>
      </c>
      <c r="M5134" s="4">
        <f>PI()*(K5134/2)^2/1000+PI()*(L5134/2)^2/1000</f>
        <v>45.553093477052002</v>
      </c>
      <c r="N5134" s="32">
        <v>0</v>
      </c>
      <c r="O5134" s="3">
        <v>4</v>
      </c>
      <c r="P5134" s="3">
        <v>7.2169999999999996</v>
      </c>
      <c r="Q5134" s="3">
        <v>17.916</v>
      </c>
      <c r="R5134" s="3">
        <v>17.783000000000001</v>
      </c>
      <c r="S5134" s="6">
        <v>0</v>
      </c>
      <c r="T5134" s="6">
        <f>R5134-S5134</f>
        <v>17.783000000000001</v>
      </c>
      <c r="U5134" s="3">
        <v>18.460999999999999</v>
      </c>
      <c r="V5134" s="6">
        <f>U5134-S5134</f>
        <v>18.460999999999999</v>
      </c>
      <c r="W5134" s="6">
        <f>100 - (1 - (((U5134-T5134)/U5134)+(S5134/T5134)))*100</f>
        <v>3.6726071177075852</v>
      </c>
      <c r="X5134" s="3">
        <v>18.460999999999999</v>
      </c>
      <c r="Y5134" s="13">
        <f>(X5134-U5134)/U5134*100</f>
        <v>0</v>
      </c>
      <c r="Z5134" s="14">
        <f>IF(W5134&gt;10,"NA",Y5134)</f>
        <v>0</v>
      </c>
    </row>
    <row r="5135" spans="1:26" x14ac:dyDescent="0.2">
      <c r="A5135" s="23">
        <v>5133</v>
      </c>
      <c r="B5135" s="3" t="s">
        <v>25</v>
      </c>
      <c r="C5135" s="3" t="s">
        <v>51</v>
      </c>
      <c r="D5135" s="3" t="s">
        <v>194</v>
      </c>
      <c r="E5135" s="3" t="s">
        <v>47</v>
      </c>
      <c r="F5135" s="3" t="s">
        <v>21</v>
      </c>
      <c r="G5135" s="3" t="s">
        <v>204</v>
      </c>
      <c r="H5135" s="3" t="s">
        <v>17</v>
      </c>
      <c r="I5135" s="3" t="s">
        <v>13</v>
      </c>
      <c r="J5135" s="3">
        <v>414</v>
      </c>
      <c r="K5135" s="3">
        <v>180</v>
      </c>
      <c r="L5135" s="3">
        <v>160</v>
      </c>
      <c r="M5135" s="4">
        <f>PI()*(K5135/2)^2/1000+PI()*(L5135/2)^2/1000</f>
        <v>45.553093477052002</v>
      </c>
      <c r="N5135" s="32">
        <v>0</v>
      </c>
      <c r="O5135" s="3">
        <v>5</v>
      </c>
      <c r="P5135" s="3">
        <v>5.1150000000000002</v>
      </c>
      <c r="Q5135" s="3">
        <v>17.853000000000002</v>
      </c>
      <c r="R5135" s="3">
        <v>17.664999999999999</v>
      </c>
      <c r="S5135" s="6">
        <v>0</v>
      </c>
      <c r="T5135" s="6">
        <f>R5135-S5135</f>
        <v>17.664999999999999</v>
      </c>
      <c r="U5135" s="3">
        <v>19.198</v>
      </c>
      <c r="V5135" s="6">
        <f>U5135-S5135</f>
        <v>19.198</v>
      </c>
      <c r="W5135" s="6">
        <f>100 - (1 - (((U5135-T5135)/U5135)+(S5135/T5135)))*100</f>
        <v>7.985206792374214</v>
      </c>
      <c r="X5135" s="3">
        <v>19.198</v>
      </c>
      <c r="Y5135" s="13">
        <f>(X5135-U5135)/U5135*100</f>
        <v>0</v>
      </c>
      <c r="Z5135" s="14">
        <f>IF(W5135&gt;10,"NA",Y5135)</f>
        <v>0</v>
      </c>
    </row>
    <row r="5136" spans="1:26" x14ac:dyDescent="0.2">
      <c r="A5136" s="23">
        <v>5134</v>
      </c>
      <c r="B5136" s="3" t="s">
        <v>25</v>
      </c>
      <c r="C5136" s="3" t="s">
        <v>51</v>
      </c>
      <c r="D5136" s="3" t="s">
        <v>194</v>
      </c>
      <c r="E5136" s="3" t="s">
        <v>47</v>
      </c>
      <c r="F5136" s="3" t="s">
        <v>21</v>
      </c>
      <c r="G5136" s="3" t="s">
        <v>204</v>
      </c>
      <c r="H5136" s="3" t="s">
        <v>9</v>
      </c>
      <c r="I5136" s="3" t="s">
        <v>13</v>
      </c>
      <c r="J5136" s="3">
        <v>414</v>
      </c>
      <c r="K5136" s="3">
        <v>180</v>
      </c>
      <c r="L5136" s="3">
        <v>160</v>
      </c>
      <c r="M5136" s="4">
        <f>PI()*(K5136/2)^2/1000+PI()*(L5136/2)^2/1000</f>
        <v>45.553093477052002</v>
      </c>
      <c r="N5136" s="32">
        <v>0</v>
      </c>
      <c r="O5136" s="3">
        <v>1</v>
      </c>
      <c r="P5136" s="3">
        <v>6.4489999999999998</v>
      </c>
      <c r="Q5136" s="3">
        <v>24.154</v>
      </c>
      <c r="R5136" s="3">
        <v>23.992999999999999</v>
      </c>
      <c r="S5136" s="6">
        <v>0</v>
      </c>
      <c r="T5136" s="6">
        <f>R5136-S5136</f>
        <v>23.992999999999999</v>
      </c>
      <c r="U5136" s="11">
        <v>23.992999999999999</v>
      </c>
      <c r="V5136" s="6">
        <f>U5136-S5136</f>
        <v>23.992999999999999</v>
      </c>
      <c r="W5136" s="6">
        <f>100 - (1 - (((U5136-T5136)/U5136)+(S5136/T5136)))*100</f>
        <v>0</v>
      </c>
      <c r="X5136" s="3">
        <v>23.992999999999999</v>
      </c>
      <c r="Y5136" s="13">
        <f>(X5136-U5136)/U5136*100</f>
        <v>0</v>
      </c>
      <c r="Z5136" s="14">
        <f>IF(W5136&gt;10,"NA",Y5136)</f>
        <v>0</v>
      </c>
    </row>
    <row r="5137" spans="1:26" x14ac:dyDescent="0.2">
      <c r="A5137" s="23">
        <v>5135</v>
      </c>
      <c r="B5137" s="3" t="s">
        <v>25</v>
      </c>
      <c r="C5137" s="3" t="s">
        <v>51</v>
      </c>
      <c r="D5137" s="3" t="s">
        <v>194</v>
      </c>
      <c r="E5137" s="3" t="s">
        <v>47</v>
      </c>
      <c r="F5137" s="3" t="s">
        <v>21</v>
      </c>
      <c r="G5137" s="3" t="s">
        <v>204</v>
      </c>
      <c r="H5137" s="3" t="s">
        <v>9</v>
      </c>
      <c r="I5137" s="3" t="s">
        <v>13</v>
      </c>
      <c r="J5137" s="3">
        <v>414</v>
      </c>
      <c r="K5137" s="3">
        <v>180</v>
      </c>
      <c r="L5137" s="3">
        <v>160</v>
      </c>
      <c r="M5137" s="4">
        <f>PI()*(K5137/2)^2/1000+PI()*(L5137/2)^2/1000</f>
        <v>45.553093477052002</v>
      </c>
      <c r="N5137" s="32">
        <v>0</v>
      </c>
      <c r="O5137" s="3">
        <v>2</v>
      </c>
      <c r="P5137" s="3">
        <v>5.7910000000000004</v>
      </c>
      <c r="Q5137" s="3">
        <v>12.868</v>
      </c>
      <c r="R5137" s="3">
        <v>12.724</v>
      </c>
      <c r="S5137" s="6">
        <v>0</v>
      </c>
      <c r="T5137" s="6">
        <f>R5137-S5137</f>
        <v>12.724</v>
      </c>
      <c r="U5137" s="11">
        <v>12.724</v>
      </c>
      <c r="V5137" s="6">
        <f>U5137-S5137</f>
        <v>12.724</v>
      </c>
      <c r="W5137" s="6">
        <f>100 - (1 - (((U5137-T5137)/U5137)+(S5137/T5137)))*100</f>
        <v>0</v>
      </c>
      <c r="X5137" s="3">
        <v>12.724</v>
      </c>
      <c r="Y5137" s="13">
        <f>(X5137-U5137)/U5137*100</f>
        <v>0</v>
      </c>
      <c r="Z5137" s="14">
        <f>IF(W5137&gt;10,"NA",Y5137)</f>
        <v>0</v>
      </c>
    </row>
    <row r="5138" spans="1:26" x14ac:dyDescent="0.2">
      <c r="A5138" s="23">
        <v>5136</v>
      </c>
      <c r="B5138" s="3" t="s">
        <v>25</v>
      </c>
      <c r="C5138" s="3" t="s">
        <v>51</v>
      </c>
      <c r="D5138" s="3" t="s">
        <v>194</v>
      </c>
      <c r="E5138" s="3" t="s">
        <v>47</v>
      </c>
      <c r="F5138" s="3" t="s">
        <v>21</v>
      </c>
      <c r="G5138" s="3" t="s">
        <v>204</v>
      </c>
      <c r="H5138" s="3" t="s">
        <v>9</v>
      </c>
      <c r="I5138" s="3" t="s">
        <v>13</v>
      </c>
      <c r="J5138" s="3">
        <v>414</v>
      </c>
      <c r="K5138" s="3">
        <v>180</v>
      </c>
      <c r="L5138" s="3">
        <v>160</v>
      </c>
      <c r="M5138" s="4">
        <f>PI()*(K5138/2)^2/1000+PI()*(L5138/2)^2/1000</f>
        <v>45.553093477052002</v>
      </c>
      <c r="N5138" s="32">
        <v>0</v>
      </c>
      <c r="O5138" s="3">
        <v>3</v>
      </c>
      <c r="P5138" s="3">
        <v>7.4470000000000001</v>
      </c>
      <c r="Q5138" s="3">
        <v>22.879000000000001</v>
      </c>
      <c r="R5138" s="3">
        <v>22.716000000000001</v>
      </c>
      <c r="S5138" s="6">
        <v>0</v>
      </c>
      <c r="T5138" s="6">
        <f>R5138-S5138</f>
        <v>22.716000000000001</v>
      </c>
      <c r="U5138" s="11">
        <v>22.716000000000001</v>
      </c>
      <c r="V5138" s="6">
        <f>U5138-S5138</f>
        <v>22.716000000000001</v>
      </c>
      <c r="W5138" s="6">
        <f>100 - (1 - (((U5138-T5138)/U5138)+(S5138/T5138)))*100</f>
        <v>0</v>
      </c>
      <c r="X5138" s="3">
        <v>22.716000000000001</v>
      </c>
      <c r="Y5138" s="13">
        <f>(X5138-U5138)/U5138*100</f>
        <v>0</v>
      </c>
      <c r="Z5138" s="14">
        <f>IF(W5138&gt;10,"NA",Y5138)</f>
        <v>0</v>
      </c>
    </row>
    <row r="5139" spans="1:26" x14ac:dyDescent="0.2">
      <c r="A5139" s="23">
        <v>5137</v>
      </c>
      <c r="B5139" s="3" t="s">
        <v>25</v>
      </c>
      <c r="C5139" s="3" t="s">
        <v>51</v>
      </c>
      <c r="D5139" s="3" t="s">
        <v>194</v>
      </c>
      <c r="E5139" s="3" t="s">
        <v>47</v>
      </c>
      <c r="F5139" s="3" t="s">
        <v>21</v>
      </c>
      <c r="G5139" s="3" t="s">
        <v>204</v>
      </c>
      <c r="H5139" s="3" t="s">
        <v>9</v>
      </c>
      <c r="I5139" s="3" t="s">
        <v>13</v>
      </c>
      <c r="J5139" s="3">
        <v>414</v>
      </c>
      <c r="K5139" s="3">
        <v>180</v>
      </c>
      <c r="L5139" s="3">
        <v>160</v>
      </c>
      <c r="M5139" s="4">
        <f>PI()*(K5139/2)^2/1000+PI()*(L5139/2)^2/1000</f>
        <v>45.553093477052002</v>
      </c>
      <c r="N5139" s="32">
        <v>0</v>
      </c>
      <c r="O5139" s="3">
        <v>4</v>
      </c>
      <c r="P5139" s="3">
        <v>7.09</v>
      </c>
      <c r="Q5139" s="3">
        <v>22.867999999999999</v>
      </c>
      <c r="R5139" s="3">
        <v>22.664999999999999</v>
      </c>
      <c r="S5139" s="6">
        <v>0</v>
      </c>
      <c r="T5139" s="6">
        <f>R5139-S5139</f>
        <v>22.664999999999999</v>
      </c>
      <c r="U5139" s="11">
        <v>22.664999999999999</v>
      </c>
      <c r="V5139" s="6">
        <f>U5139-S5139</f>
        <v>22.664999999999999</v>
      </c>
      <c r="W5139" s="6">
        <f>100 - (1 - (((U5139-T5139)/U5139)+(S5139/T5139)))*100</f>
        <v>0</v>
      </c>
      <c r="X5139" s="3">
        <v>22.664999999999999</v>
      </c>
      <c r="Y5139" s="13">
        <f>(X5139-U5139)/U5139*100</f>
        <v>0</v>
      </c>
      <c r="Z5139" s="14">
        <f>IF(W5139&gt;10,"NA",Y5139)</f>
        <v>0</v>
      </c>
    </row>
    <row r="5140" spans="1:26" x14ac:dyDescent="0.2">
      <c r="A5140" s="23">
        <v>5138</v>
      </c>
      <c r="B5140" s="3" t="s">
        <v>25</v>
      </c>
      <c r="C5140" s="3" t="s">
        <v>51</v>
      </c>
      <c r="D5140" s="3" t="s">
        <v>194</v>
      </c>
      <c r="E5140" s="3" t="s">
        <v>47</v>
      </c>
      <c r="F5140" s="3" t="s">
        <v>21</v>
      </c>
      <c r="G5140" s="3" t="s">
        <v>204</v>
      </c>
      <c r="H5140" s="3" t="s">
        <v>9</v>
      </c>
      <c r="I5140" s="3" t="s">
        <v>13</v>
      </c>
      <c r="J5140" s="3">
        <v>414</v>
      </c>
      <c r="K5140" s="3">
        <v>180</v>
      </c>
      <c r="L5140" s="3">
        <v>160</v>
      </c>
      <c r="M5140" s="4">
        <f>PI()*(K5140/2)^2/1000+PI()*(L5140/2)^2/1000</f>
        <v>45.553093477052002</v>
      </c>
      <c r="N5140" s="32">
        <v>0</v>
      </c>
      <c r="O5140" s="3">
        <v>5</v>
      </c>
      <c r="P5140" s="3">
        <v>6.6920000000000002</v>
      </c>
      <c r="Q5140" s="3">
        <v>18.654</v>
      </c>
      <c r="R5140" s="3">
        <v>18.463000000000001</v>
      </c>
      <c r="S5140" s="6">
        <v>0</v>
      </c>
      <c r="T5140" s="6">
        <f>R5140-S5140</f>
        <v>18.463000000000001</v>
      </c>
      <c r="U5140" s="11">
        <v>18.463000000000001</v>
      </c>
      <c r="V5140" s="6">
        <f>U5140-S5140</f>
        <v>18.463000000000001</v>
      </c>
      <c r="W5140" s="6">
        <f>100 - (1 - (((U5140-T5140)/U5140)+(S5140/T5140)))*100</f>
        <v>0</v>
      </c>
      <c r="X5140" s="3">
        <v>18.463000000000001</v>
      </c>
      <c r="Y5140" s="13">
        <f>(X5140-U5140)/U5140*100</f>
        <v>0</v>
      </c>
      <c r="Z5140" s="14">
        <f>IF(W5140&gt;10,"NA",Y5140)</f>
        <v>0</v>
      </c>
    </row>
    <row r="5141" spans="1:26" x14ac:dyDescent="0.2">
      <c r="A5141" s="23">
        <v>5139</v>
      </c>
      <c r="B5141" s="3" t="s">
        <v>25</v>
      </c>
      <c r="C5141" s="3" t="s">
        <v>51</v>
      </c>
      <c r="D5141" s="3" t="s">
        <v>194</v>
      </c>
      <c r="E5141" s="3" t="s">
        <v>47</v>
      </c>
      <c r="F5141" s="3" t="s">
        <v>21</v>
      </c>
      <c r="G5141" s="3" t="s">
        <v>205</v>
      </c>
      <c r="H5141" s="3" t="s">
        <v>17</v>
      </c>
      <c r="I5141" s="3" t="s">
        <v>13</v>
      </c>
      <c r="J5141" s="3">
        <v>396</v>
      </c>
      <c r="K5141" s="3">
        <v>50</v>
      </c>
      <c r="L5141" s="3">
        <v>39</v>
      </c>
      <c r="M5141" s="4">
        <f>PI()*(K5141/2)^2/1000+PI()*(L5141/2)^2/1000</f>
        <v>3.1580860150211394</v>
      </c>
      <c r="N5141" s="32">
        <v>0</v>
      </c>
      <c r="O5141" s="3">
        <v>1</v>
      </c>
      <c r="P5141" s="3">
        <v>5.4329999999999998</v>
      </c>
      <c r="Q5141" s="3">
        <v>12.744</v>
      </c>
      <c r="R5141" s="3">
        <v>12.618</v>
      </c>
      <c r="S5141" s="6">
        <v>0</v>
      </c>
      <c r="T5141" s="6">
        <f>R5141-S5141</f>
        <v>12.618</v>
      </c>
      <c r="U5141" s="3">
        <v>12.618</v>
      </c>
      <c r="V5141" s="6">
        <f>U5141-S5141</f>
        <v>12.618</v>
      </c>
      <c r="W5141" s="6">
        <f>100 - (1 - (((U5141-T5141)/U5141)+(S5141/T5141)))*100</f>
        <v>0</v>
      </c>
      <c r="X5141" s="3">
        <v>12.618</v>
      </c>
      <c r="Y5141" s="13">
        <f>(X5141-U5141)/U5141*100</f>
        <v>0</v>
      </c>
      <c r="Z5141" s="14">
        <f>IF(W5141&gt;10,"NA",Y5141)</f>
        <v>0</v>
      </c>
    </row>
    <row r="5142" spans="1:26" x14ac:dyDescent="0.2">
      <c r="A5142" s="23">
        <v>5140</v>
      </c>
      <c r="B5142" s="3" t="s">
        <v>25</v>
      </c>
      <c r="C5142" s="3" t="s">
        <v>51</v>
      </c>
      <c r="D5142" s="3" t="s">
        <v>194</v>
      </c>
      <c r="E5142" s="3" t="s">
        <v>47</v>
      </c>
      <c r="F5142" s="3" t="s">
        <v>21</v>
      </c>
      <c r="G5142" s="3" t="s">
        <v>205</v>
      </c>
      <c r="H5142" s="3" t="s">
        <v>17</v>
      </c>
      <c r="I5142" s="3" t="s">
        <v>13</v>
      </c>
      <c r="J5142" s="3">
        <v>396</v>
      </c>
      <c r="K5142" s="3">
        <v>50</v>
      </c>
      <c r="L5142" s="3">
        <v>39</v>
      </c>
      <c r="M5142" s="4">
        <f>PI()*(K5142/2)^2/1000+PI()*(L5142/2)^2/1000</f>
        <v>3.1580860150211394</v>
      </c>
      <c r="N5142" s="32">
        <v>0</v>
      </c>
      <c r="O5142" s="3">
        <v>2</v>
      </c>
      <c r="P5142" s="3">
        <v>5.3330000000000002</v>
      </c>
      <c r="Q5142" s="3">
        <v>14.731999999999999</v>
      </c>
      <c r="R5142" s="3">
        <v>14.653</v>
      </c>
      <c r="S5142" s="6">
        <v>0</v>
      </c>
      <c r="T5142" s="6">
        <f>R5142-S5142</f>
        <v>14.653</v>
      </c>
      <c r="U5142" s="3">
        <v>14.653</v>
      </c>
      <c r="V5142" s="6">
        <f>U5142-S5142</f>
        <v>14.653</v>
      </c>
      <c r="W5142" s="6">
        <f>100 - (1 - (((U5142-T5142)/U5142)+(S5142/T5142)))*100</f>
        <v>0</v>
      </c>
      <c r="X5142" s="3">
        <v>14.653</v>
      </c>
      <c r="Y5142" s="13">
        <f>(X5142-U5142)/U5142*100</f>
        <v>0</v>
      </c>
      <c r="Z5142" s="14">
        <f>IF(W5142&gt;10,"NA",Y5142)</f>
        <v>0</v>
      </c>
    </row>
    <row r="5143" spans="1:26" x14ac:dyDescent="0.2">
      <c r="A5143" s="23">
        <v>5141</v>
      </c>
      <c r="B5143" s="3" t="s">
        <v>25</v>
      </c>
      <c r="C5143" s="3" t="s">
        <v>51</v>
      </c>
      <c r="D5143" s="3" t="s">
        <v>194</v>
      </c>
      <c r="E5143" s="3" t="s">
        <v>47</v>
      </c>
      <c r="F5143" s="3" t="s">
        <v>21</v>
      </c>
      <c r="G5143" s="3" t="s">
        <v>205</v>
      </c>
      <c r="H5143" s="3" t="s">
        <v>17</v>
      </c>
      <c r="I5143" s="3" t="s">
        <v>13</v>
      </c>
      <c r="J5143" s="3">
        <v>396</v>
      </c>
      <c r="K5143" s="3">
        <v>50</v>
      </c>
      <c r="L5143" s="3">
        <v>39</v>
      </c>
      <c r="M5143" s="4">
        <f>PI()*(K5143/2)^2/1000+PI()*(L5143/2)^2/1000</f>
        <v>3.1580860150211394</v>
      </c>
      <c r="N5143" s="32">
        <v>0</v>
      </c>
      <c r="O5143" s="3">
        <v>3</v>
      </c>
      <c r="P5143" s="3">
        <v>5.0140000000000002</v>
      </c>
      <c r="Q5143" s="3">
        <v>13.06</v>
      </c>
      <c r="R5143" s="3">
        <v>12.99</v>
      </c>
      <c r="S5143" s="6">
        <v>0</v>
      </c>
      <c r="T5143" s="6">
        <f>R5143-S5143</f>
        <v>12.99</v>
      </c>
      <c r="U5143" s="3">
        <v>12.99</v>
      </c>
      <c r="V5143" s="6">
        <f>U5143-S5143</f>
        <v>12.99</v>
      </c>
      <c r="W5143" s="6">
        <f>100 - (1 - (((U5143-T5143)/U5143)+(S5143/T5143)))*100</f>
        <v>0</v>
      </c>
      <c r="X5143" s="3">
        <v>12.99</v>
      </c>
      <c r="Y5143" s="13">
        <f>(X5143-U5143)/U5143*100</f>
        <v>0</v>
      </c>
      <c r="Z5143" s="14">
        <f>IF(W5143&gt;10,"NA",Y5143)</f>
        <v>0</v>
      </c>
    </row>
    <row r="5144" spans="1:26" x14ac:dyDescent="0.2">
      <c r="A5144" s="23">
        <v>5142</v>
      </c>
      <c r="B5144" s="3" t="s">
        <v>25</v>
      </c>
      <c r="C5144" s="3" t="s">
        <v>51</v>
      </c>
      <c r="D5144" s="3" t="s">
        <v>194</v>
      </c>
      <c r="E5144" s="3" t="s">
        <v>47</v>
      </c>
      <c r="F5144" s="3" t="s">
        <v>21</v>
      </c>
      <c r="G5144" s="3" t="s">
        <v>205</v>
      </c>
      <c r="H5144" s="3" t="s">
        <v>17</v>
      </c>
      <c r="I5144" s="3" t="s">
        <v>13</v>
      </c>
      <c r="J5144" s="3">
        <v>396</v>
      </c>
      <c r="K5144" s="3">
        <v>50</v>
      </c>
      <c r="L5144" s="3">
        <v>39</v>
      </c>
      <c r="M5144" s="4">
        <f>PI()*(K5144/2)^2/1000+PI()*(L5144/2)^2/1000</f>
        <v>3.1580860150211394</v>
      </c>
      <c r="N5144" s="32">
        <v>0</v>
      </c>
      <c r="O5144" s="3">
        <v>4</v>
      </c>
      <c r="P5144" s="3">
        <v>4.9580000000000002</v>
      </c>
      <c r="Q5144" s="3">
        <v>13.125</v>
      </c>
      <c r="R5144" s="3">
        <v>13.022</v>
      </c>
      <c r="S5144" s="6">
        <v>0</v>
      </c>
      <c r="T5144" s="6">
        <f>R5144-S5144</f>
        <v>13.022</v>
      </c>
      <c r="U5144" s="3">
        <v>13.022</v>
      </c>
      <c r="V5144" s="6">
        <f>U5144-S5144</f>
        <v>13.022</v>
      </c>
      <c r="W5144" s="6">
        <f>100 - (1 - (((U5144-T5144)/U5144)+(S5144/T5144)))*100</f>
        <v>0</v>
      </c>
      <c r="X5144" s="3">
        <v>13.022</v>
      </c>
      <c r="Y5144" s="13">
        <f>(X5144-U5144)/U5144*100</f>
        <v>0</v>
      </c>
      <c r="Z5144" s="14">
        <f>IF(W5144&gt;10,"NA",Y5144)</f>
        <v>0</v>
      </c>
    </row>
    <row r="5145" spans="1:26" x14ac:dyDescent="0.2">
      <c r="A5145" s="23">
        <v>5143</v>
      </c>
      <c r="B5145" s="3" t="s">
        <v>25</v>
      </c>
      <c r="C5145" s="3" t="s">
        <v>51</v>
      </c>
      <c r="D5145" s="3" t="s">
        <v>194</v>
      </c>
      <c r="E5145" s="3" t="s">
        <v>47</v>
      </c>
      <c r="F5145" s="3" t="s">
        <v>21</v>
      </c>
      <c r="G5145" s="3" t="s">
        <v>205</v>
      </c>
      <c r="H5145" s="3" t="s">
        <v>17</v>
      </c>
      <c r="I5145" s="3" t="s">
        <v>13</v>
      </c>
      <c r="J5145" s="3">
        <v>396</v>
      </c>
      <c r="K5145" s="3">
        <v>50</v>
      </c>
      <c r="L5145" s="3">
        <v>39</v>
      </c>
      <c r="M5145" s="4">
        <f>PI()*(K5145/2)^2/1000+PI()*(L5145/2)^2/1000</f>
        <v>3.1580860150211394</v>
      </c>
      <c r="N5145" s="32">
        <v>0</v>
      </c>
      <c r="O5145" s="3">
        <v>5</v>
      </c>
      <c r="P5145" s="3">
        <v>2.6829999999999998</v>
      </c>
      <c r="Q5145" s="3">
        <v>6.1520000000000001</v>
      </c>
      <c r="R5145" s="3">
        <v>6.1520000000000001</v>
      </c>
      <c r="S5145" s="6">
        <v>0</v>
      </c>
      <c r="T5145" s="6">
        <f>R5145-S5145</f>
        <v>6.1520000000000001</v>
      </c>
      <c r="U5145" s="3">
        <v>6.1520000000000001</v>
      </c>
      <c r="V5145" s="6">
        <f>U5145-S5145</f>
        <v>6.1520000000000001</v>
      </c>
      <c r="W5145" s="6">
        <f>100 - (1 - (((U5145-T5145)/U5145)+(S5145/T5145)))*100</f>
        <v>0</v>
      </c>
      <c r="X5145" s="3">
        <v>6.1520000000000001</v>
      </c>
      <c r="Y5145" s="13">
        <f>(X5145-U5145)/U5145*100</f>
        <v>0</v>
      </c>
      <c r="Z5145" s="14">
        <f>IF(W5145&gt;10,"NA",Y5145)</f>
        <v>0</v>
      </c>
    </row>
    <row r="5146" spans="1:26" x14ac:dyDescent="0.2">
      <c r="A5146" s="23">
        <v>5144</v>
      </c>
      <c r="B5146" s="3" t="s">
        <v>25</v>
      </c>
      <c r="C5146" s="3" t="s">
        <v>51</v>
      </c>
      <c r="D5146" s="3" t="s">
        <v>194</v>
      </c>
      <c r="E5146" s="3" t="s">
        <v>47</v>
      </c>
      <c r="F5146" s="3" t="s">
        <v>21</v>
      </c>
      <c r="G5146" s="3" t="s">
        <v>205</v>
      </c>
      <c r="H5146" s="3" t="s">
        <v>17</v>
      </c>
      <c r="I5146" s="3" t="s">
        <v>13</v>
      </c>
      <c r="J5146" s="3">
        <v>396</v>
      </c>
      <c r="K5146" s="3">
        <v>50</v>
      </c>
      <c r="L5146" s="3">
        <v>39</v>
      </c>
      <c r="M5146" s="4">
        <f>PI()*(K5146/2)^2/1000+PI()*(L5146/2)^2/1000</f>
        <v>3.1580860150211394</v>
      </c>
      <c r="N5146" s="32">
        <v>0</v>
      </c>
      <c r="O5146" s="3">
        <v>6</v>
      </c>
      <c r="P5146" s="3">
        <v>7.4029999999999996</v>
      </c>
      <c r="Q5146" s="3">
        <v>28.053000000000001</v>
      </c>
      <c r="R5146" s="3">
        <v>27.962</v>
      </c>
      <c r="S5146" s="6">
        <v>0</v>
      </c>
      <c r="T5146" s="6">
        <f>R5146-S5146</f>
        <v>27.962</v>
      </c>
      <c r="U5146" s="3">
        <v>27.962</v>
      </c>
      <c r="V5146" s="6">
        <f>U5146-S5146</f>
        <v>27.962</v>
      </c>
      <c r="W5146" s="6">
        <f>100 - (1 - (((U5146-T5146)/U5146)+(S5146/T5146)))*100</f>
        <v>0</v>
      </c>
      <c r="X5146" s="3">
        <v>27.977</v>
      </c>
      <c r="Y5146" s="13">
        <f>(X5146-U5146)/U5146*100</f>
        <v>5.3644231456979365E-2</v>
      </c>
      <c r="Z5146" s="14">
        <f>IF(W5146&gt;10,"NA",Y5146)</f>
        <v>5.3644231456979365E-2</v>
      </c>
    </row>
    <row r="5147" spans="1:26" x14ac:dyDescent="0.2">
      <c r="A5147" s="23">
        <v>5145</v>
      </c>
      <c r="B5147" s="3" t="s">
        <v>25</v>
      </c>
      <c r="C5147" s="3" t="s">
        <v>51</v>
      </c>
      <c r="D5147" s="3" t="s">
        <v>194</v>
      </c>
      <c r="E5147" s="3" t="s">
        <v>47</v>
      </c>
      <c r="F5147" s="3" t="s">
        <v>21</v>
      </c>
      <c r="G5147" s="3" t="s">
        <v>205</v>
      </c>
      <c r="H5147" s="3" t="s">
        <v>17</v>
      </c>
      <c r="I5147" s="3" t="s">
        <v>13</v>
      </c>
      <c r="J5147" s="3">
        <v>396</v>
      </c>
      <c r="K5147" s="3">
        <v>50</v>
      </c>
      <c r="L5147" s="3">
        <v>39</v>
      </c>
      <c r="M5147" s="4">
        <f>PI()*(K5147/2)^2/1000+PI()*(L5147/2)^2/1000</f>
        <v>3.1580860150211394</v>
      </c>
      <c r="N5147" s="32">
        <v>0</v>
      </c>
      <c r="O5147" s="3">
        <v>7</v>
      </c>
      <c r="P5147" s="3">
        <v>4.7050000000000001</v>
      </c>
      <c r="Q5147" s="3">
        <v>9.9710000000000001</v>
      </c>
      <c r="R5147" s="3">
        <v>9.9339999999999993</v>
      </c>
      <c r="S5147" s="6">
        <v>0</v>
      </c>
      <c r="T5147" s="6">
        <f>R5147-S5147</f>
        <v>9.9339999999999993</v>
      </c>
      <c r="U5147" s="3">
        <v>9.9339999999999993</v>
      </c>
      <c r="V5147" s="6">
        <f>U5147-S5147</f>
        <v>9.9339999999999993</v>
      </c>
      <c r="W5147" s="6">
        <f>100 - (1 - (((U5147-T5147)/U5147)+(S5147/T5147)))*100</f>
        <v>0</v>
      </c>
      <c r="X5147" s="3">
        <v>9.9339999999999993</v>
      </c>
      <c r="Y5147" s="13">
        <f>(X5147-U5147)/U5147*100</f>
        <v>0</v>
      </c>
      <c r="Z5147" s="14">
        <f>IF(W5147&gt;10,"NA",Y5147)</f>
        <v>0</v>
      </c>
    </row>
    <row r="5148" spans="1:26" x14ac:dyDescent="0.2">
      <c r="A5148" s="23">
        <v>5146</v>
      </c>
      <c r="B5148" s="3" t="s">
        <v>25</v>
      </c>
      <c r="C5148" s="3" t="s">
        <v>51</v>
      </c>
      <c r="D5148" s="3" t="s">
        <v>194</v>
      </c>
      <c r="E5148" s="3" t="s">
        <v>47</v>
      </c>
      <c r="F5148" s="3" t="s">
        <v>21</v>
      </c>
      <c r="G5148" s="3" t="s">
        <v>205</v>
      </c>
      <c r="H5148" s="3" t="s">
        <v>17</v>
      </c>
      <c r="I5148" s="3" t="s">
        <v>13</v>
      </c>
      <c r="J5148" s="3">
        <v>396</v>
      </c>
      <c r="K5148" s="3">
        <v>50</v>
      </c>
      <c r="L5148" s="3">
        <v>39</v>
      </c>
      <c r="M5148" s="4">
        <f>PI()*(K5148/2)^2/1000+PI()*(L5148/2)^2/1000</f>
        <v>3.1580860150211394</v>
      </c>
      <c r="N5148" s="32">
        <v>0</v>
      </c>
      <c r="O5148" s="3">
        <v>8</v>
      </c>
      <c r="P5148" s="3">
        <v>7.0919999999999996</v>
      </c>
      <c r="Q5148" s="3">
        <v>23.934999999999999</v>
      </c>
      <c r="R5148" s="3">
        <v>23.864999999999998</v>
      </c>
      <c r="S5148" s="6">
        <v>0</v>
      </c>
      <c r="T5148" s="6">
        <f>R5148-S5148</f>
        <v>23.864999999999998</v>
      </c>
      <c r="U5148" s="3">
        <v>24.131</v>
      </c>
      <c r="V5148" s="6">
        <f>U5148-S5148</f>
        <v>24.131</v>
      </c>
      <c r="W5148" s="6">
        <f>100 - (1 - (((U5148-T5148)/U5148)+(S5148/T5148)))*100</f>
        <v>1.1023165223157037</v>
      </c>
      <c r="X5148" s="3">
        <v>24.131</v>
      </c>
      <c r="Y5148" s="13">
        <f>(X5148-U5148)/U5148*100</f>
        <v>0</v>
      </c>
      <c r="Z5148" s="14">
        <f>IF(W5148&gt;10,"NA",Y5148)</f>
        <v>0</v>
      </c>
    </row>
    <row r="5149" spans="1:26" x14ac:dyDescent="0.2">
      <c r="A5149" s="23">
        <v>5147</v>
      </c>
      <c r="B5149" s="3" t="s">
        <v>25</v>
      </c>
      <c r="C5149" s="3" t="s">
        <v>51</v>
      </c>
      <c r="D5149" s="3" t="s">
        <v>194</v>
      </c>
      <c r="E5149" s="3" t="s">
        <v>47</v>
      </c>
      <c r="F5149" s="3" t="s">
        <v>21</v>
      </c>
      <c r="G5149" s="3" t="s">
        <v>205</v>
      </c>
      <c r="H5149" s="3" t="s">
        <v>17</v>
      </c>
      <c r="I5149" s="3" t="s">
        <v>13</v>
      </c>
      <c r="J5149" s="3">
        <v>396</v>
      </c>
      <c r="K5149" s="3">
        <v>50</v>
      </c>
      <c r="L5149" s="3">
        <v>39</v>
      </c>
      <c r="M5149" s="4">
        <f>PI()*(K5149/2)^2/1000+PI()*(L5149/2)^2/1000</f>
        <v>3.1580860150211394</v>
      </c>
      <c r="N5149" s="32">
        <v>0</v>
      </c>
      <c r="O5149" s="3">
        <v>9</v>
      </c>
      <c r="P5149" s="3">
        <v>3.7469999999999999</v>
      </c>
      <c r="Q5149" s="3">
        <v>8.7850000000000001</v>
      </c>
      <c r="R5149" s="6">
        <v>8.7170000000000005</v>
      </c>
      <c r="S5149" s="6">
        <v>0</v>
      </c>
      <c r="T5149" s="6">
        <f>R5149-S5149</f>
        <v>8.7170000000000005</v>
      </c>
      <c r="U5149" s="3">
        <v>9.0229999999999997</v>
      </c>
      <c r="V5149" s="6">
        <f>U5149-S5149</f>
        <v>9.0229999999999997</v>
      </c>
      <c r="W5149" s="6">
        <f>100 - (1 - (((U5149-T5149)/U5149)+(S5149/T5149)))*100</f>
        <v>3.391333259448075</v>
      </c>
      <c r="X5149" s="3">
        <v>9.0229999999999997</v>
      </c>
      <c r="Y5149" s="13">
        <f>(X5149-U5149)/U5149*100</f>
        <v>0</v>
      </c>
      <c r="Z5149" s="14">
        <f>IF(W5149&gt;10,"NA",Y5149)</f>
        <v>0</v>
      </c>
    </row>
    <row r="5150" spans="1:26" x14ac:dyDescent="0.2">
      <c r="A5150" s="23">
        <v>5148</v>
      </c>
      <c r="B5150" s="3" t="s">
        <v>25</v>
      </c>
      <c r="C5150" s="3" t="s">
        <v>51</v>
      </c>
      <c r="D5150" s="3" t="s">
        <v>194</v>
      </c>
      <c r="E5150" s="3" t="s">
        <v>47</v>
      </c>
      <c r="F5150" s="3" t="s">
        <v>21</v>
      </c>
      <c r="G5150" s="3" t="s">
        <v>205</v>
      </c>
      <c r="H5150" s="3" t="s">
        <v>17</v>
      </c>
      <c r="I5150" s="3" t="s">
        <v>13</v>
      </c>
      <c r="J5150" s="3">
        <v>396</v>
      </c>
      <c r="K5150" s="3">
        <v>50</v>
      </c>
      <c r="L5150" s="3">
        <v>39</v>
      </c>
      <c r="M5150" s="4">
        <f>PI()*(K5150/2)^2/1000+PI()*(L5150/2)^2/1000</f>
        <v>3.1580860150211394</v>
      </c>
      <c r="N5150" s="32">
        <v>0</v>
      </c>
      <c r="O5150" s="3">
        <v>10</v>
      </c>
      <c r="P5150" s="3">
        <v>5.7409999999999997</v>
      </c>
      <c r="Q5150" s="3">
        <v>18.93</v>
      </c>
      <c r="R5150" s="3">
        <v>18.891999999999999</v>
      </c>
      <c r="S5150" s="6">
        <v>0</v>
      </c>
      <c r="T5150" s="6">
        <f>R5150-S5150</f>
        <v>18.891999999999999</v>
      </c>
      <c r="U5150" s="3">
        <v>18.891999999999999</v>
      </c>
      <c r="V5150" s="6">
        <f>U5150-S5150</f>
        <v>18.891999999999999</v>
      </c>
      <c r="W5150" s="6">
        <f>100 - (1 - (((U5150-T5150)/U5150)+(S5150/T5150)))*100</f>
        <v>0</v>
      </c>
      <c r="X5150" s="3">
        <v>18.891999999999999</v>
      </c>
      <c r="Y5150" s="13">
        <f>(X5150-U5150)/U5150*100</f>
        <v>0</v>
      </c>
      <c r="Z5150" s="14">
        <f>IF(W5150&gt;10,"NA",Y5150)</f>
        <v>0</v>
      </c>
    </row>
    <row r="5151" spans="1:26" x14ac:dyDescent="0.2">
      <c r="A5151" s="23">
        <v>5149</v>
      </c>
      <c r="B5151" s="3" t="s">
        <v>25</v>
      </c>
      <c r="C5151" s="3" t="s">
        <v>51</v>
      </c>
      <c r="D5151" s="3" t="s">
        <v>194</v>
      </c>
      <c r="E5151" s="3" t="s">
        <v>47</v>
      </c>
      <c r="F5151" s="3" t="s">
        <v>21</v>
      </c>
      <c r="G5151" s="3" t="s">
        <v>205</v>
      </c>
      <c r="H5151" s="3" t="s">
        <v>17</v>
      </c>
      <c r="I5151" s="3" t="s">
        <v>13</v>
      </c>
      <c r="J5151" s="3">
        <v>396</v>
      </c>
      <c r="K5151" s="3">
        <v>50</v>
      </c>
      <c r="L5151" s="3">
        <v>39</v>
      </c>
      <c r="M5151" s="4">
        <f>PI()*(K5151/2)^2/1000+PI()*(L5151/2)^2/1000</f>
        <v>3.1580860150211394</v>
      </c>
      <c r="N5151" s="32">
        <v>0</v>
      </c>
      <c r="O5151" s="3">
        <v>11</v>
      </c>
      <c r="P5151" s="3">
        <v>7.78</v>
      </c>
      <c r="Q5151" s="3">
        <v>30.704000000000001</v>
      </c>
      <c r="R5151" s="3">
        <v>30.626000000000001</v>
      </c>
      <c r="S5151" s="6">
        <v>0</v>
      </c>
      <c r="T5151" s="6">
        <f>R5151-S5151</f>
        <v>30.626000000000001</v>
      </c>
      <c r="U5151" s="3">
        <v>30.626000000000001</v>
      </c>
      <c r="V5151" s="6">
        <f>U5151-S5151</f>
        <v>30.626000000000001</v>
      </c>
      <c r="W5151" s="6">
        <f>100 - (1 - (((U5151-T5151)/U5151)+(S5151/T5151)))*100</f>
        <v>0</v>
      </c>
      <c r="X5151" s="3">
        <v>30.7</v>
      </c>
      <c r="Y5151" s="13">
        <f>(X5151-U5151)/U5151*100</f>
        <v>0.24162476327302967</v>
      </c>
      <c r="Z5151" s="14">
        <f>IF(W5151&gt;10,"NA",Y5151)</f>
        <v>0.24162476327302967</v>
      </c>
    </row>
    <row r="5152" spans="1:26" x14ac:dyDescent="0.2">
      <c r="A5152" s="23">
        <v>5150</v>
      </c>
      <c r="B5152" s="3" t="s">
        <v>25</v>
      </c>
      <c r="C5152" s="3" t="s">
        <v>51</v>
      </c>
      <c r="D5152" s="3" t="s">
        <v>194</v>
      </c>
      <c r="E5152" s="3" t="s">
        <v>47</v>
      </c>
      <c r="F5152" s="3" t="s">
        <v>21</v>
      </c>
      <c r="G5152" s="3" t="s">
        <v>205</v>
      </c>
      <c r="H5152" s="3" t="s">
        <v>17</v>
      </c>
      <c r="I5152" s="3" t="s">
        <v>13</v>
      </c>
      <c r="J5152" s="3">
        <v>396</v>
      </c>
      <c r="K5152" s="3">
        <v>50</v>
      </c>
      <c r="L5152" s="3">
        <v>39</v>
      </c>
      <c r="M5152" s="4">
        <f>PI()*(K5152/2)^2/1000+PI()*(L5152/2)^2/1000</f>
        <v>3.1580860150211394</v>
      </c>
      <c r="N5152" s="32">
        <v>0</v>
      </c>
      <c r="O5152" s="3">
        <v>12</v>
      </c>
      <c r="P5152" s="3">
        <v>7.4710000000000001</v>
      </c>
      <c r="Q5152" s="3">
        <v>27.041</v>
      </c>
      <c r="R5152" s="3">
        <v>26.96</v>
      </c>
      <c r="S5152" s="6">
        <v>0</v>
      </c>
      <c r="T5152" s="6">
        <f>R5152-S5152</f>
        <v>26.96</v>
      </c>
      <c r="U5152" s="3">
        <v>26.96</v>
      </c>
      <c r="V5152" s="6">
        <f>U5152-S5152</f>
        <v>26.96</v>
      </c>
      <c r="W5152" s="6">
        <f>100 - (1 - (((U5152-T5152)/U5152)+(S5152/T5152)))*100</f>
        <v>0</v>
      </c>
      <c r="X5152" s="3">
        <v>27.079000000000001</v>
      </c>
      <c r="Y5152" s="13">
        <f>(X5152-U5152)/U5152*100</f>
        <v>0.44139465875370831</v>
      </c>
      <c r="Z5152" s="14">
        <f>IF(W5152&gt;10,"NA",Y5152)</f>
        <v>0.44139465875370831</v>
      </c>
    </row>
    <row r="5153" spans="1:26" x14ac:dyDescent="0.2">
      <c r="A5153" s="23">
        <v>5151</v>
      </c>
      <c r="B5153" s="3" t="s">
        <v>25</v>
      </c>
      <c r="C5153" s="3" t="s">
        <v>51</v>
      </c>
      <c r="D5153" s="3" t="s">
        <v>194</v>
      </c>
      <c r="E5153" s="3" t="s">
        <v>47</v>
      </c>
      <c r="F5153" s="3" t="s">
        <v>21</v>
      </c>
      <c r="G5153" s="3" t="s">
        <v>205</v>
      </c>
      <c r="H5153" s="3" t="s">
        <v>17</v>
      </c>
      <c r="I5153" s="3" t="s">
        <v>13</v>
      </c>
      <c r="J5153" s="3">
        <v>396</v>
      </c>
      <c r="K5153" s="3">
        <v>50</v>
      </c>
      <c r="L5153" s="3">
        <v>39</v>
      </c>
      <c r="M5153" s="4">
        <f>PI()*(K5153/2)^2/1000+PI()*(L5153/2)^2/1000</f>
        <v>3.1580860150211394</v>
      </c>
      <c r="N5153" s="32">
        <v>0</v>
      </c>
      <c r="O5153" s="3">
        <v>13</v>
      </c>
      <c r="P5153" s="3">
        <v>3.3410000000000002</v>
      </c>
      <c r="Q5153" s="3">
        <v>9.2929999999999993</v>
      </c>
      <c r="R5153" s="3">
        <v>9.1890000000000001</v>
      </c>
      <c r="S5153" s="6">
        <v>0</v>
      </c>
      <c r="T5153" s="6">
        <f>R5153-S5153</f>
        <v>9.1890000000000001</v>
      </c>
      <c r="U5153" s="3">
        <v>9.1890000000000001</v>
      </c>
      <c r="V5153" s="6">
        <f>U5153-S5153</f>
        <v>9.1890000000000001</v>
      </c>
      <c r="W5153" s="6">
        <f>100 - (1 - (((U5153-T5153)/U5153)+(S5153/T5153)))*100</f>
        <v>0</v>
      </c>
      <c r="X5153" s="3">
        <v>9.1890000000000001</v>
      </c>
      <c r="Y5153" s="13">
        <f>(X5153-U5153)/U5153*100</f>
        <v>0</v>
      </c>
      <c r="Z5153" s="14">
        <f>IF(W5153&gt;10,"NA",Y5153)</f>
        <v>0</v>
      </c>
    </row>
    <row r="5154" spans="1:26" x14ac:dyDescent="0.2">
      <c r="A5154" s="23">
        <v>5152</v>
      </c>
      <c r="B5154" s="3" t="s">
        <v>25</v>
      </c>
      <c r="C5154" s="3" t="s">
        <v>51</v>
      </c>
      <c r="D5154" s="3" t="s">
        <v>194</v>
      </c>
      <c r="E5154" s="3" t="s">
        <v>47</v>
      </c>
      <c r="F5154" s="3" t="s">
        <v>21</v>
      </c>
      <c r="G5154" s="3" t="s">
        <v>205</v>
      </c>
      <c r="H5154" s="3" t="s">
        <v>9</v>
      </c>
      <c r="I5154" s="3" t="s">
        <v>13</v>
      </c>
      <c r="J5154" s="3">
        <v>396</v>
      </c>
      <c r="K5154" s="3">
        <v>50</v>
      </c>
      <c r="L5154" s="3">
        <v>39</v>
      </c>
      <c r="M5154" s="4">
        <f>PI()*(K5154/2)^2/1000+PI()*(L5154/2)^2/1000</f>
        <v>3.1580860150211394</v>
      </c>
      <c r="N5154" s="32">
        <v>0</v>
      </c>
      <c r="O5154" s="3">
        <v>1</v>
      </c>
      <c r="P5154" s="3">
        <v>5.359</v>
      </c>
      <c r="Q5154" s="3">
        <v>19.856000000000002</v>
      </c>
      <c r="R5154" s="3">
        <v>19.788</v>
      </c>
      <c r="S5154" s="6">
        <v>2.1000000000000001E-2</v>
      </c>
      <c r="T5154" s="6">
        <f>R5154-S5154</f>
        <v>19.766999999999999</v>
      </c>
      <c r="U5154" s="3">
        <v>19.788</v>
      </c>
      <c r="V5154" s="6">
        <f>U5154-S5154</f>
        <v>19.766999999999999</v>
      </c>
      <c r="W5154" s="6">
        <f>100 - (1 - (((U5154-T5154)/U5154)+(S5154/T5154)))*100</f>
        <v>0.21236259303849181</v>
      </c>
      <c r="X5154" s="3">
        <v>19.867999999999999</v>
      </c>
      <c r="Y5154" s="13">
        <f>(X5154-U5154)/U5154*100</f>
        <v>0.4042854255104017</v>
      </c>
      <c r="Z5154" s="14">
        <f>IF(W5154&gt;10,"NA",Y5154)</f>
        <v>0.4042854255104017</v>
      </c>
    </row>
    <row r="5155" spans="1:26" x14ac:dyDescent="0.2">
      <c r="A5155" s="23">
        <v>5153</v>
      </c>
      <c r="B5155" s="3" t="s">
        <v>25</v>
      </c>
      <c r="C5155" s="3" t="s">
        <v>51</v>
      </c>
      <c r="D5155" s="3" t="s">
        <v>194</v>
      </c>
      <c r="E5155" s="3" t="s">
        <v>47</v>
      </c>
      <c r="F5155" s="3" t="s">
        <v>21</v>
      </c>
      <c r="G5155" s="3" t="s">
        <v>205</v>
      </c>
      <c r="H5155" s="3" t="s">
        <v>9</v>
      </c>
      <c r="I5155" s="3" t="s">
        <v>13</v>
      </c>
      <c r="J5155" s="3">
        <v>396</v>
      </c>
      <c r="K5155" s="3">
        <v>50</v>
      </c>
      <c r="L5155" s="3">
        <v>39</v>
      </c>
      <c r="M5155" s="4">
        <f>PI()*(K5155/2)^2/1000+PI()*(L5155/2)^2/1000</f>
        <v>3.1580860150211394</v>
      </c>
      <c r="N5155" s="32">
        <v>0</v>
      </c>
      <c r="O5155" s="3">
        <v>2</v>
      </c>
      <c r="P5155" s="3">
        <v>1.76</v>
      </c>
      <c r="Q5155" s="3">
        <v>2.6629999999999998</v>
      </c>
      <c r="R5155" s="3">
        <v>2.6629999999999998</v>
      </c>
      <c r="S5155" s="6">
        <v>0</v>
      </c>
      <c r="T5155" s="6">
        <f>R5155-S5155</f>
        <v>2.6629999999999998</v>
      </c>
      <c r="U5155" s="3">
        <v>2.6629999999999998</v>
      </c>
      <c r="V5155" s="6">
        <f>U5155-S5155</f>
        <v>2.6629999999999998</v>
      </c>
      <c r="W5155" s="6">
        <f>100 - (1 - (((U5155-T5155)/U5155)+(S5155/T5155)))*100</f>
        <v>0</v>
      </c>
      <c r="X5155" s="3">
        <v>2.6629999999999998</v>
      </c>
      <c r="Y5155" s="13">
        <f>(X5155-U5155)/U5155*100</f>
        <v>0</v>
      </c>
      <c r="Z5155" s="14">
        <f>IF(W5155&gt;10,"NA",Y5155)</f>
        <v>0</v>
      </c>
    </row>
    <row r="5156" spans="1:26" x14ac:dyDescent="0.2">
      <c r="A5156" s="23">
        <v>5154</v>
      </c>
      <c r="B5156" s="3" t="s">
        <v>25</v>
      </c>
      <c r="C5156" s="3" t="s">
        <v>51</v>
      </c>
      <c r="D5156" s="3" t="s">
        <v>194</v>
      </c>
      <c r="E5156" s="3" t="s">
        <v>47</v>
      </c>
      <c r="F5156" s="3" t="s">
        <v>21</v>
      </c>
      <c r="G5156" s="3" t="s">
        <v>205</v>
      </c>
      <c r="H5156" s="3" t="s">
        <v>9</v>
      </c>
      <c r="I5156" s="3" t="s">
        <v>13</v>
      </c>
      <c r="J5156" s="3">
        <v>396</v>
      </c>
      <c r="K5156" s="3">
        <v>50</v>
      </c>
      <c r="L5156" s="3">
        <v>39</v>
      </c>
      <c r="M5156" s="4">
        <f>PI()*(K5156/2)^2/1000+PI()*(L5156/2)^2/1000</f>
        <v>3.1580860150211394</v>
      </c>
      <c r="N5156" s="32">
        <v>0</v>
      </c>
      <c r="O5156" s="3">
        <v>3</v>
      </c>
      <c r="P5156" s="3">
        <v>6.3780000000000001</v>
      </c>
      <c r="Q5156" s="3">
        <v>16.608000000000001</v>
      </c>
      <c r="R5156" s="3">
        <v>16.547000000000001</v>
      </c>
      <c r="S5156" s="6">
        <v>0</v>
      </c>
      <c r="T5156" s="6">
        <f>R5156-S5156</f>
        <v>16.547000000000001</v>
      </c>
      <c r="U5156" s="3">
        <v>17.149000000000001</v>
      </c>
      <c r="V5156" s="6">
        <f>U5156-S5156</f>
        <v>17.149000000000001</v>
      </c>
      <c r="W5156" s="6">
        <f>100 - (1 - (((U5156-T5156)/U5156)+(S5156/T5156)))*100</f>
        <v>3.5104087701906934</v>
      </c>
      <c r="X5156" s="3">
        <v>17.149000000000001</v>
      </c>
      <c r="Y5156" s="13">
        <f>(X5156-U5156)/U5156*100</f>
        <v>0</v>
      </c>
      <c r="Z5156" s="14">
        <f>IF(W5156&gt;10,"NA",Y5156)</f>
        <v>0</v>
      </c>
    </row>
    <row r="5157" spans="1:26" x14ac:dyDescent="0.2">
      <c r="A5157" s="23">
        <v>5155</v>
      </c>
      <c r="B5157" s="3" t="s">
        <v>25</v>
      </c>
      <c r="C5157" s="3" t="s">
        <v>51</v>
      </c>
      <c r="D5157" s="3" t="s">
        <v>194</v>
      </c>
      <c r="E5157" s="3" t="s">
        <v>47</v>
      </c>
      <c r="F5157" s="3" t="s">
        <v>21</v>
      </c>
      <c r="G5157" s="3" t="s">
        <v>205</v>
      </c>
      <c r="H5157" s="3" t="s">
        <v>9</v>
      </c>
      <c r="I5157" s="3" t="s">
        <v>13</v>
      </c>
      <c r="J5157" s="3">
        <v>396</v>
      </c>
      <c r="K5157" s="3">
        <v>50</v>
      </c>
      <c r="L5157" s="3">
        <v>39</v>
      </c>
      <c r="M5157" s="4">
        <f>PI()*(K5157/2)^2/1000+PI()*(L5157/2)^2/1000</f>
        <v>3.1580860150211394</v>
      </c>
      <c r="N5157" s="32">
        <v>0</v>
      </c>
      <c r="O5157" s="3">
        <v>4</v>
      </c>
      <c r="P5157" s="3">
        <v>5.9409999999999998</v>
      </c>
      <c r="Q5157" s="3">
        <v>24.143000000000001</v>
      </c>
      <c r="R5157" s="3">
        <v>24.074000000000002</v>
      </c>
      <c r="S5157" s="6">
        <v>3.5000000000000003E-2</v>
      </c>
      <c r="T5157" s="6">
        <f>R5157-S5157</f>
        <v>24.039000000000001</v>
      </c>
      <c r="U5157" s="3">
        <v>24.102</v>
      </c>
      <c r="V5157" s="6">
        <f>U5157-S5157</f>
        <v>24.067</v>
      </c>
      <c r="W5157" s="6">
        <f>100 - (1 - (((U5157-T5157)/U5157)+(S5157/T5157)))*100</f>
        <v>0.40698583497361085</v>
      </c>
      <c r="X5157" s="3">
        <v>24.283000000000001</v>
      </c>
      <c r="Y5157" s="13">
        <f>(X5157-U5157)/U5157*100</f>
        <v>0.75097502281968698</v>
      </c>
      <c r="Z5157" s="14">
        <f>IF(W5157&gt;10,"NA",Y5157)</f>
        <v>0.75097502281968698</v>
      </c>
    </row>
    <row r="5158" spans="1:26" x14ac:dyDescent="0.2">
      <c r="A5158" s="23">
        <v>5156</v>
      </c>
      <c r="B5158" s="3" t="s">
        <v>25</v>
      </c>
      <c r="C5158" s="3" t="s">
        <v>51</v>
      </c>
      <c r="D5158" s="3" t="s">
        <v>194</v>
      </c>
      <c r="E5158" s="3" t="s">
        <v>47</v>
      </c>
      <c r="F5158" s="3" t="s">
        <v>21</v>
      </c>
      <c r="G5158" s="3" t="s">
        <v>205</v>
      </c>
      <c r="H5158" s="3" t="s">
        <v>9</v>
      </c>
      <c r="I5158" s="3" t="s">
        <v>13</v>
      </c>
      <c r="J5158" s="3">
        <v>396</v>
      </c>
      <c r="K5158" s="3">
        <v>50</v>
      </c>
      <c r="L5158" s="3">
        <v>39</v>
      </c>
      <c r="M5158" s="4">
        <f>PI()*(K5158/2)^2/1000+PI()*(L5158/2)^2/1000</f>
        <v>3.1580860150211394</v>
      </c>
      <c r="N5158" s="32">
        <v>0</v>
      </c>
      <c r="O5158" s="3">
        <v>5</v>
      </c>
      <c r="P5158" s="3">
        <v>6.1180000000000003</v>
      </c>
      <c r="Q5158" s="3">
        <v>20.364000000000001</v>
      </c>
      <c r="R5158" s="3">
        <v>20.273</v>
      </c>
      <c r="S5158" s="6">
        <v>0</v>
      </c>
      <c r="T5158" s="6">
        <f>R5158-S5158</f>
        <v>20.273</v>
      </c>
      <c r="U5158" s="3">
        <v>20.273</v>
      </c>
      <c r="V5158" s="6">
        <f>U5158-S5158</f>
        <v>20.273</v>
      </c>
      <c r="W5158" s="6">
        <f>100 - (1 - (((U5158-T5158)/U5158)+(S5158/T5158)))*100</f>
        <v>0</v>
      </c>
      <c r="X5158" s="3">
        <v>20.405000000000001</v>
      </c>
      <c r="Y5158" s="13">
        <f>(X5158-U5158)/U5158*100</f>
        <v>0.65111231687466808</v>
      </c>
      <c r="Z5158" s="14">
        <f>IF(W5158&gt;10,"NA",Y5158)</f>
        <v>0.65111231687466808</v>
      </c>
    </row>
    <row r="5159" spans="1:26" x14ac:dyDescent="0.2">
      <c r="A5159" s="23">
        <v>5157</v>
      </c>
      <c r="B5159" s="3" t="s">
        <v>25</v>
      </c>
      <c r="C5159" s="3" t="s">
        <v>51</v>
      </c>
      <c r="D5159" s="3" t="s">
        <v>194</v>
      </c>
      <c r="E5159" s="3" t="s">
        <v>47</v>
      </c>
      <c r="F5159" s="3" t="s">
        <v>21</v>
      </c>
      <c r="G5159" s="3" t="s">
        <v>205</v>
      </c>
      <c r="H5159" s="3" t="s">
        <v>9</v>
      </c>
      <c r="I5159" s="3" t="s">
        <v>13</v>
      </c>
      <c r="J5159" s="3">
        <v>396</v>
      </c>
      <c r="K5159" s="3">
        <v>50</v>
      </c>
      <c r="L5159" s="3">
        <v>39</v>
      </c>
      <c r="M5159" s="4">
        <f>PI()*(K5159/2)^2/1000+PI()*(L5159/2)^2/1000</f>
        <v>3.1580860150211394</v>
      </c>
      <c r="N5159" s="32">
        <v>0</v>
      </c>
      <c r="O5159" s="3">
        <v>6</v>
      </c>
      <c r="P5159" s="3">
        <v>5.8869999999999996</v>
      </c>
      <c r="Q5159" s="3">
        <v>17.192</v>
      </c>
      <c r="R5159" s="3">
        <v>17.073</v>
      </c>
      <c r="S5159" s="6">
        <v>0</v>
      </c>
      <c r="T5159" s="6">
        <f>R5159-S5159</f>
        <v>17.073</v>
      </c>
      <c r="U5159" s="3">
        <v>17.213999999999999</v>
      </c>
      <c r="V5159" s="6">
        <f>U5159-S5159</f>
        <v>17.213999999999999</v>
      </c>
      <c r="W5159" s="6">
        <f>100 - (1 - (((U5159-T5159)/U5159)+(S5159/T5159)))*100</f>
        <v>0.81910073196233668</v>
      </c>
      <c r="X5159" s="3">
        <v>17.233000000000001</v>
      </c>
      <c r="Y5159" s="13">
        <f>(X5159-U5159)/U5159*100</f>
        <v>0.11037527593820093</v>
      </c>
      <c r="Z5159" s="14">
        <f>IF(W5159&gt;10,"NA",Y5159)</f>
        <v>0.11037527593820093</v>
      </c>
    </row>
    <row r="5160" spans="1:26" x14ac:dyDescent="0.2">
      <c r="A5160" s="23">
        <v>5158</v>
      </c>
      <c r="B5160" s="3" t="s">
        <v>25</v>
      </c>
      <c r="C5160" s="3" t="s">
        <v>51</v>
      </c>
      <c r="D5160" s="3" t="s">
        <v>194</v>
      </c>
      <c r="E5160" s="3" t="s">
        <v>47</v>
      </c>
      <c r="F5160" s="3" t="s">
        <v>21</v>
      </c>
      <c r="G5160" s="3" t="s">
        <v>205</v>
      </c>
      <c r="H5160" s="3" t="s">
        <v>9</v>
      </c>
      <c r="I5160" s="3" t="s">
        <v>13</v>
      </c>
      <c r="J5160" s="3">
        <v>396</v>
      </c>
      <c r="K5160" s="3">
        <v>50</v>
      </c>
      <c r="L5160" s="3">
        <v>39</v>
      </c>
      <c r="M5160" s="4">
        <f>PI()*(K5160/2)^2/1000+PI()*(L5160/2)^2/1000</f>
        <v>3.1580860150211394</v>
      </c>
      <c r="N5160" s="32">
        <v>0</v>
      </c>
      <c r="O5160" s="3">
        <v>7</v>
      </c>
      <c r="P5160" s="3">
        <v>3.6680000000000001</v>
      </c>
      <c r="Q5160" s="3">
        <v>11.923999999999999</v>
      </c>
      <c r="R5160" s="3">
        <v>11.721</v>
      </c>
      <c r="S5160" s="6">
        <v>0</v>
      </c>
      <c r="T5160" s="6">
        <f>R5160-S5160</f>
        <v>11.721</v>
      </c>
      <c r="U5160" s="3">
        <v>11.721</v>
      </c>
      <c r="V5160" s="6">
        <f>U5160-S5160</f>
        <v>11.721</v>
      </c>
      <c r="W5160" s="6">
        <f>100 - (1 - (((U5160-T5160)/U5160)+(S5160/T5160)))*100</f>
        <v>0</v>
      </c>
      <c r="X5160" s="3">
        <v>11.856</v>
      </c>
      <c r="Y5160" s="13">
        <f>(X5160-U5160)/U5160*100</f>
        <v>1.1517788584591742</v>
      </c>
      <c r="Z5160" s="14">
        <f>IF(W5160&gt;10,"NA",Y5160)</f>
        <v>1.1517788584591742</v>
      </c>
    </row>
    <row r="5161" spans="1:26" x14ac:dyDescent="0.2">
      <c r="A5161" s="23">
        <v>5159</v>
      </c>
      <c r="B5161" s="3" t="s">
        <v>25</v>
      </c>
      <c r="C5161" s="3" t="s">
        <v>51</v>
      </c>
      <c r="D5161" s="3" t="s">
        <v>194</v>
      </c>
      <c r="E5161" s="3" t="s">
        <v>47</v>
      </c>
      <c r="F5161" s="3" t="s">
        <v>21</v>
      </c>
      <c r="G5161" s="3" t="s">
        <v>205</v>
      </c>
      <c r="H5161" s="3" t="s">
        <v>9</v>
      </c>
      <c r="I5161" s="3" t="s">
        <v>13</v>
      </c>
      <c r="J5161" s="3">
        <v>396</v>
      </c>
      <c r="K5161" s="3">
        <v>50</v>
      </c>
      <c r="L5161" s="3">
        <v>39</v>
      </c>
      <c r="M5161" s="4">
        <f>PI()*(K5161/2)^2/1000+PI()*(L5161/2)^2/1000</f>
        <v>3.1580860150211394</v>
      </c>
      <c r="N5161" s="32">
        <v>0</v>
      </c>
      <c r="O5161" s="3">
        <v>8</v>
      </c>
      <c r="P5161" s="3">
        <v>5.3970000000000002</v>
      </c>
      <c r="Q5161" s="3">
        <v>17.356000000000002</v>
      </c>
      <c r="R5161" s="3">
        <v>17.356000000000002</v>
      </c>
      <c r="S5161" s="6">
        <v>0</v>
      </c>
      <c r="T5161" s="6">
        <f>R5161-S5161</f>
        <v>17.356000000000002</v>
      </c>
      <c r="U5161" s="3">
        <v>17.356000000000002</v>
      </c>
      <c r="V5161" s="6">
        <f>U5161-S5161</f>
        <v>17.356000000000002</v>
      </c>
      <c r="W5161" s="6">
        <f>100 - (1 - (((U5161-T5161)/U5161)+(S5161/T5161)))*100</f>
        <v>0</v>
      </c>
      <c r="X5161" s="3">
        <v>17.457999999999998</v>
      </c>
      <c r="Y5161" s="13">
        <f>(X5161-U5161)/U5161*100</f>
        <v>0.58769301682413433</v>
      </c>
      <c r="Z5161" s="14">
        <f>IF(W5161&gt;10,"NA",Y5161)</f>
        <v>0.58769301682413433</v>
      </c>
    </row>
    <row r="5162" spans="1:26" x14ac:dyDescent="0.2">
      <c r="A5162" s="23">
        <v>5160</v>
      </c>
      <c r="B5162" s="3" t="s">
        <v>25</v>
      </c>
      <c r="C5162" s="3" t="s">
        <v>51</v>
      </c>
      <c r="D5162" s="3" t="s">
        <v>194</v>
      </c>
      <c r="E5162" s="3" t="s">
        <v>47</v>
      </c>
      <c r="F5162" s="3" t="s">
        <v>21</v>
      </c>
      <c r="G5162" s="3" t="s">
        <v>206</v>
      </c>
      <c r="H5162" s="3" t="s">
        <v>17</v>
      </c>
      <c r="I5162" s="3" t="s">
        <v>13</v>
      </c>
      <c r="J5162" s="3">
        <v>396</v>
      </c>
      <c r="K5162" s="3">
        <v>64</v>
      </c>
      <c r="L5162" s="3">
        <v>0</v>
      </c>
      <c r="M5162" s="4">
        <f>PI()*(K5162/2)^2/1000+PI()*(L5162/2)^2/1000</f>
        <v>3.2169908772759483</v>
      </c>
      <c r="N5162" s="32">
        <v>0</v>
      </c>
      <c r="O5162" s="3">
        <v>1</v>
      </c>
      <c r="P5162" s="3">
        <v>4.2050000000000001</v>
      </c>
      <c r="Q5162" s="3">
        <v>11.114000000000001</v>
      </c>
      <c r="R5162" s="3">
        <v>11.089</v>
      </c>
      <c r="S5162" s="6">
        <v>0</v>
      </c>
      <c r="T5162" s="6">
        <f>R5162-S5162</f>
        <v>11.089</v>
      </c>
      <c r="U5162" s="3">
        <v>11.089</v>
      </c>
      <c r="V5162" s="6">
        <f>U5162-S5162</f>
        <v>11.089</v>
      </c>
      <c r="W5162" s="6">
        <f>100 - (1 - (((U5162-T5162)/U5162)+(S5162/T5162)))*100</f>
        <v>0</v>
      </c>
      <c r="X5162" s="3">
        <v>11.089</v>
      </c>
      <c r="Y5162" s="13">
        <f>(X5162-U5162)/U5162*100</f>
        <v>0</v>
      </c>
      <c r="Z5162" s="14">
        <f>IF(W5162&gt;10,"NA",Y5162)</f>
        <v>0</v>
      </c>
    </row>
    <row r="5163" spans="1:26" x14ac:dyDescent="0.2">
      <c r="A5163" s="23">
        <v>5161</v>
      </c>
      <c r="B5163" s="3" t="s">
        <v>25</v>
      </c>
      <c r="C5163" s="3" t="s">
        <v>51</v>
      </c>
      <c r="D5163" s="3" t="s">
        <v>194</v>
      </c>
      <c r="E5163" s="3" t="s">
        <v>47</v>
      </c>
      <c r="F5163" s="3" t="s">
        <v>21</v>
      </c>
      <c r="G5163" s="3" t="s">
        <v>206</v>
      </c>
      <c r="H5163" s="3" t="s">
        <v>17</v>
      </c>
      <c r="I5163" s="3" t="s">
        <v>13</v>
      </c>
      <c r="J5163" s="3">
        <v>396</v>
      </c>
      <c r="K5163" s="3">
        <v>64</v>
      </c>
      <c r="L5163" s="3">
        <v>0</v>
      </c>
      <c r="M5163" s="4">
        <f>PI()*(K5163/2)^2/1000+PI()*(L5163/2)^2/1000</f>
        <v>3.2169908772759483</v>
      </c>
      <c r="N5163" s="32">
        <v>0</v>
      </c>
      <c r="O5163" s="3">
        <v>2</v>
      </c>
      <c r="P5163" s="3">
        <v>2.919</v>
      </c>
      <c r="Q5163" s="3">
        <v>5.4160000000000004</v>
      </c>
      <c r="R5163" s="3">
        <v>5.4160000000000004</v>
      </c>
      <c r="S5163" s="6">
        <v>0</v>
      </c>
      <c r="T5163" s="6">
        <f>R5163-S5163</f>
        <v>5.4160000000000004</v>
      </c>
      <c r="U5163" s="3">
        <v>5.4160000000000004</v>
      </c>
      <c r="V5163" s="6">
        <f>U5163-S5163</f>
        <v>5.4160000000000004</v>
      </c>
      <c r="W5163" s="6">
        <f>100 - (1 - (((U5163-T5163)/U5163)+(S5163/T5163)))*100</f>
        <v>0</v>
      </c>
      <c r="X5163" s="3">
        <v>5.4160000000000004</v>
      </c>
      <c r="Y5163" s="13">
        <f>(X5163-U5163)/U5163*100</f>
        <v>0</v>
      </c>
      <c r="Z5163" s="14">
        <f>IF(W5163&gt;10,"NA",Y5163)</f>
        <v>0</v>
      </c>
    </row>
    <row r="5164" spans="1:26" x14ac:dyDescent="0.2">
      <c r="A5164" s="23">
        <v>5162</v>
      </c>
      <c r="B5164" s="3" t="s">
        <v>25</v>
      </c>
      <c r="C5164" s="3" t="s">
        <v>51</v>
      </c>
      <c r="D5164" s="3" t="s">
        <v>194</v>
      </c>
      <c r="E5164" s="3" t="s">
        <v>47</v>
      </c>
      <c r="F5164" s="3" t="s">
        <v>21</v>
      </c>
      <c r="G5164" s="3" t="s">
        <v>206</v>
      </c>
      <c r="H5164" s="3" t="s">
        <v>17</v>
      </c>
      <c r="I5164" s="3" t="s">
        <v>13</v>
      </c>
      <c r="J5164" s="3">
        <v>396</v>
      </c>
      <c r="K5164" s="3">
        <v>64</v>
      </c>
      <c r="L5164" s="3">
        <v>0</v>
      </c>
      <c r="M5164" s="4">
        <f>PI()*(K5164/2)^2/1000+PI()*(L5164/2)^2/1000</f>
        <v>3.2169908772759483</v>
      </c>
      <c r="N5164" s="32">
        <v>0</v>
      </c>
      <c r="O5164" s="3">
        <v>3</v>
      </c>
      <c r="P5164" s="3">
        <v>5.0430000000000001</v>
      </c>
      <c r="Q5164" s="3">
        <v>12.608000000000001</v>
      </c>
      <c r="R5164" s="3">
        <v>12.54</v>
      </c>
      <c r="S5164" s="6">
        <v>0</v>
      </c>
      <c r="T5164" s="6">
        <f>R5164-S5164</f>
        <v>12.54</v>
      </c>
      <c r="U5164" s="3">
        <v>12.54</v>
      </c>
      <c r="V5164" s="6">
        <f>U5164-S5164</f>
        <v>12.54</v>
      </c>
      <c r="W5164" s="6">
        <f>100 - (1 - (((U5164-T5164)/U5164)+(S5164/T5164)))*100</f>
        <v>0</v>
      </c>
      <c r="X5164" s="3">
        <v>12.54</v>
      </c>
      <c r="Y5164" s="13">
        <f>(X5164-U5164)/U5164*100</f>
        <v>0</v>
      </c>
      <c r="Z5164" s="14">
        <f>IF(W5164&gt;10,"NA",Y5164)</f>
        <v>0</v>
      </c>
    </row>
    <row r="5165" spans="1:26" x14ac:dyDescent="0.2">
      <c r="A5165" s="23">
        <v>5163</v>
      </c>
      <c r="B5165" s="3" t="s">
        <v>25</v>
      </c>
      <c r="C5165" s="3" t="s">
        <v>51</v>
      </c>
      <c r="D5165" s="3" t="s">
        <v>194</v>
      </c>
      <c r="E5165" s="3" t="s">
        <v>47</v>
      </c>
      <c r="F5165" s="3" t="s">
        <v>21</v>
      </c>
      <c r="G5165" s="3" t="s">
        <v>206</v>
      </c>
      <c r="H5165" s="3" t="s">
        <v>17</v>
      </c>
      <c r="I5165" s="3" t="s">
        <v>13</v>
      </c>
      <c r="J5165" s="3">
        <v>396</v>
      </c>
      <c r="K5165" s="3">
        <v>64</v>
      </c>
      <c r="L5165" s="3">
        <v>0</v>
      </c>
      <c r="M5165" s="4">
        <f>PI()*(K5165/2)^2/1000+PI()*(L5165/2)^2/1000</f>
        <v>3.2169908772759483</v>
      </c>
      <c r="N5165" s="32">
        <v>0</v>
      </c>
      <c r="O5165" s="3">
        <v>4</v>
      </c>
      <c r="P5165" s="3">
        <v>5.91</v>
      </c>
      <c r="Q5165" s="3">
        <v>15.101000000000001</v>
      </c>
      <c r="R5165" s="3">
        <v>15.051</v>
      </c>
      <c r="S5165" s="6">
        <v>0</v>
      </c>
      <c r="T5165" s="6">
        <f>R5165-S5165</f>
        <v>15.051</v>
      </c>
      <c r="U5165" s="3">
        <v>15.051</v>
      </c>
      <c r="V5165" s="6">
        <f>U5165-S5165</f>
        <v>15.051</v>
      </c>
      <c r="W5165" s="6">
        <f>100 - (1 - (((U5165-T5165)/U5165)+(S5165/T5165)))*100</f>
        <v>0</v>
      </c>
      <c r="X5165" s="3">
        <v>15.051</v>
      </c>
      <c r="Y5165" s="13">
        <f>(X5165-U5165)/U5165*100</f>
        <v>0</v>
      </c>
      <c r="Z5165" s="14">
        <f>IF(W5165&gt;10,"NA",Y5165)</f>
        <v>0</v>
      </c>
    </row>
    <row r="5166" spans="1:26" x14ac:dyDescent="0.2">
      <c r="A5166" s="23">
        <v>5164</v>
      </c>
      <c r="B5166" s="3" t="s">
        <v>25</v>
      </c>
      <c r="C5166" s="3" t="s">
        <v>51</v>
      </c>
      <c r="D5166" s="3" t="s">
        <v>194</v>
      </c>
      <c r="E5166" s="3" t="s">
        <v>47</v>
      </c>
      <c r="F5166" s="3" t="s">
        <v>21</v>
      </c>
      <c r="G5166" s="3" t="s">
        <v>206</v>
      </c>
      <c r="H5166" s="3" t="s">
        <v>17</v>
      </c>
      <c r="I5166" s="3" t="s">
        <v>13</v>
      </c>
      <c r="J5166" s="3">
        <v>396</v>
      </c>
      <c r="K5166" s="3">
        <v>64</v>
      </c>
      <c r="L5166" s="3">
        <v>0</v>
      </c>
      <c r="M5166" s="4">
        <f>PI()*(K5166/2)^2/1000+PI()*(L5166/2)^2/1000</f>
        <v>3.2169908772759483</v>
      </c>
      <c r="N5166" s="32">
        <v>0</v>
      </c>
      <c r="O5166" s="3">
        <v>5</v>
      </c>
      <c r="P5166" s="3">
        <v>5.3259999999999996</v>
      </c>
      <c r="Q5166" s="3">
        <v>15.311999999999999</v>
      </c>
      <c r="R5166" s="3">
        <v>15.246</v>
      </c>
      <c r="S5166" s="6">
        <v>0</v>
      </c>
      <c r="T5166" s="6">
        <f>R5166-S5166</f>
        <v>15.246</v>
      </c>
      <c r="U5166" s="13">
        <v>15.292</v>
      </c>
      <c r="V5166" s="6">
        <f>U5166-S5166</f>
        <v>15.292</v>
      </c>
      <c r="W5166" s="6">
        <f>100 - (1 - (((U5166-T5166)/U5166)+(S5166/T5166)))*100</f>
        <v>0.30081088150666346</v>
      </c>
      <c r="X5166" s="13">
        <v>15.292</v>
      </c>
      <c r="Y5166" s="13">
        <f>(X5166-U5166)/U5166*100</f>
        <v>0</v>
      </c>
      <c r="Z5166" s="14">
        <f>IF(W5166&gt;10,"NA",Y5166)</f>
        <v>0</v>
      </c>
    </row>
    <row r="5167" spans="1:26" x14ac:dyDescent="0.2">
      <c r="A5167" s="23">
        <v>5165</v>
      </c>
      <c r="B5167" s="3" t="s">
        <v>25</v>
      </c>
      <c r="C5167" s="3" t="s">
        <v>51</v>
      </c>
      <c r="D5167" s="3" t="s">
        <v>194</v>
      </c>
      <c r="E5167" s="3" t="s">
        <v>47</v>
      </c>
      <c r="F5167" s="3" t="s">
        <v>21</v>
      </c>
      <c r="G5167" s="3" t="s">
        <v>206</v>
      </c>
      <c r="H5167" s="3" t="s">
        <v>17</v>
      </c>
      <c r="I5167" s="3" t="s">
        <v>13</v>
      </c>
      <c r="J5167" s="3">
        <v>396</v>
      </c>
      <c r="K5167" s="3">
        <v>64</v>
      </c>
      <c r="L5167" s="3">
        <v>0</v>
      </c>
      <c r="M5167" s="4">
        <f>PI()*(K5167/2)^2/1000+PI()*(L5167/2)^2/1000</f>
        <v>3.2169908772759483</v>
      </c>
      <c r="N5167" s="32">
        <v>0</v>
      </c>
      <c r="O5167" s="3">
        <v>6</v>
      </c>
      <c r="P5167" s="3">
        <v>6.5720000000000001</v>
      </c>
      <c r="Q5167" s="3">
        <v>20.623000000000001</v>
      </c>
      <c r="R5167" s="3">
        <v>20.541</v>
      </c>
      <c r="S5167" s="6">
        <v>0</v>
      </c>
      <c r="T5167" s="6">
        <f>R5167-S5167</f>
        <v>20.541</v>
      </c>
      <c r="U5167" s="3">
        <v>20.541</v>
      </c>
      <c r="V5167" s="6">
        <f>U5167-S5167</f>
        <v>20.541</v>
      </c>
      <c r="W5167" s="6">
        <f>100 - (1 - (((U5167-T5167)/U5167)+(S5167/T5167)))*100</f>
        <v>0</v>
      </c>
      <c r="X5167" s="3">
        <v>20.541</v>
      </c>
      <c r="Y5167" s="13">
        <f>(X5167-U5167)/U5167*100</f>
        <v>0</v>
      </c>
      <c r="Z5167" s="14">
        <f>IF(W5167&gt;10,"NA",Y5167)</f>
        <v>0</v>
      </c>
    </row>
    <row r="5168" spans="1:26" x14ac:dyDescent="0.2">
      <c r="A5168" s="23">
        <v>5166</v>
      </c>
      <c r="B5168" s="3" t="s">
        <v>25</v>
      </c>
      <c r="C5168" s="3" t="s">
        <v>51</v>
      </c>
      <c r="D5168" s="3" t="s">
        <v>194</v>
      </c>
      <c r="E5168" s="3" t="s">
        <v>47</v>
      </c>
      <c r="F5168" s="3" t="s">
        <v>21</v>
      </c>
      <c r="G5168" s="3" t="s">
        <v>206</v>
      </c>
      <c r="H5168" s="3" t="s">
        <v>17</v>
      </c>
      <c r="I5168" s="3" t="s">
        <v>13</v>
      </c>
      <c r="J5168" s="3">
        <v>396</v>
      </c>
      <c r="K5168" s="3">
        <v>64</v>
      </c>
      <c r="L5168" s="3">
        <v>0</v>
      </c>
      <c r="M5168" s="4">
        <f>PI()*(K5168/2)^2/1000+PI()*(L5168/2)^2/1000</f>
        <v>3.2169908772759483</v>
      </c>
      <c r="N5168" s="32">
        <v>0</v>
      </c>
      <c r="O5168" s="3">
        <v>7</v>
      </c>
      <c r="P5168" s="3">
        <v>4.1420000000000003</v>
      </c>
      <c r="Q5168" s="3">
        <v>5.4509999999999996</v>
      </c>
      <c r="R5168" s="3">
        <v>5.423</v>
      </c>
      <c r="S5168" s="6">
        <v>0</v>
      </c>
      <c r="T5168" s="6">
        <f>R5168-S5168</f>
        <v>5.423</v>
      </c>
      <c r="U5168" s="3">
        <v>5.423</v>
      </c>
      <c r="V5168" s="6">
        <f>U5168-S5168</f>
        <v>5.423</v>
      </c>
      <c r="W5168" s="6">
        <f>100 - (1 - (((U5168-T5168)/U5168)+(S5168/T5168)))*100</f>
        <v>0</v>
      </c>
      <c r="X5168" s="3">
        <v>5.423</v>
      </c>
      <c r="Y5168" s="13">
        <f>(X5168-U5168)/U5168*100</f>
        <v>0</v>
      </c>
      <c r="Z5168" s="14">
        <f>IF(W5168&gt;10,"NA",Y5168)</f>
        <v>0</v>
      </c>
    </row>
    <row r="5169" spans="1:26" x14ac:dyDescent="0.2">
      <c r="A5169" s="23">
        <v>5167</v>
      </c>
      <c r="B5169" s="3" t="s">
        <v>25</v>
      </c>
      <c r="C5169" s="3" t="s">
        <v>51</v>
      </c>
      <c r="D5169" s="3" t="s">
        <v>194</v>
      </c>
      <c r="E5169" s="3" t="s">
        <v>47</v>
      </c>
      <c r="F5169" s="3" t="s">
        <v>21</v>
      </c>
      <c r="G5169" s="3" t="s">
        <v>206</v>
      </c>
      <c r="H5169" s="3" t="s">
        <v>9</v>
      </c>
      <c r="I5169" s="3" t="s">
        <v>13</v>
      </c>
      <c r="J5169" s="3">
        <v>396</v>
      </c>
      <c r="K5169" s="3">
        <v>64</v>
      </c>
      <c r="L5169" s="3">
        <v>0</v>
      </c>
      <c r="M5169" s="4">
        <f>PI()*(K5169/2)^2/1000+PI()*(L5169/2)^2/1000</f>
        <v>3.2169908772759483</v>
      </c>
      <c r="N5169" s="32">
        <v>0</v>
      </c>
      <c r="O5169" s="3">
        <v>1</v>
      </c>
      <c r="P5169" s="3">
        <v>6.36</v>
      </c>
      <c r="Q5169" s="3">
        <v>18.16</v>
      </c>
      <c r="R5169" s="3">
        <v>18.061</v>
      </c>
      <c r="S5169" s="6">
        <v>0</v>
      </c>
      <c r="T5169" s="6">
        <f>R5169-S5169</f>
        <v>18.061</v>
      </c>
      <c r="U5169" s="3">
        <v>18.061</v>
      </c>
      <c r="V5169" s="6">
        <f>U5169-S5169</f>
        <v>18.061</v>
      </c>
      <c r="W5169" s="6">
        <f>100 - (1 - (((U5169-T5169)/U5169)+(S5169/T5169)))*100</f>
        <v>0</v>
      </c>
      <c r="X5169" s="3">
        <v>18.109000000000002</v>
      </c>
      <c r="Y5169" s="13">
        <f>(X5169-U5169)/U5169*100</f>
        <v>0.2657660151708201</v>
      </c>
      <c r="Z5169" s="14">
        <f>IF(W5169&gt;10,"NA",Y5169)</f>
        <v>0.2657660151708201</v>
      </c>
    </row>
    <row r="5170" spans="1:26" x14ac:dyDescent="0.2">
      <c r="A5170" s="23">
        <v>5168</v>
      </c>
      <c r="B5170" s="3" t="s">
        <v>25</v>
      </c>
      <c r="C5170" s="3" t="s">
        <v>51</v>
      </c>
      <c r="D5170" s="3" t="s">
        <v>194</v>
      </c>
      <c r="E5170" s="3" t="s">
        <v>47</v>
      </c>
      <c r="F5170" s="3" t="s">
        <v>21</v>
      </c>
      <c r="G5170" s="3" t="s">
        <v>206</v>
      </c>
      <c r="H5170" s="3" t="s">
        <v>9</v>
      </c>
      <c r="I5170" s="3" t="s">
        <v>13</v>
      </c>
      <c r="J5170" s="3">
        <v>396</v>
      </c>
      <c r="K5170" s="3">
        <v>64</v>
      </c>
      <c r="L5170" s="3">
        <v>0</v>
      </c>
      <c r="M5170" s="4">
        <f>PI()*(K5170/2)^2/1000+PI()*(L5170/2)^2/1000</f>
        <v>3.2169908772759483</v>
      </c>
      <c r="N5170" s="32">
        <v>0</v>
      </c>
      <c r="O5170" s="3">
        <v>2</v>
      </c>
      <c r="P5170" s="3">
        <v>5.33</v>
      </c>
      <c r="Q5170" s="3">
        <v>13.308</v>
      </c>
      <c r="R5170" s="3">
        <v>13.218</v>
      </c>
      <c r="S5170" s="6">
        <v>0</v>
      </c>
      <c r="T5170" s="6">
        <f>R5170-S5170</f>
        <v>13.218</v>
      </c>
      <c r="U5170" s="3">
        <v>13.218</v>
      </c>
      <c r="V5170" s="6">
        <f>U5170-S5170</f>
        <v>13.218</v>
      </c>
      <c r="W5170" s="6">
        <f>100 - (1 - (((U5170-T5170)/U5170)+(S5170/T5170)))*100</f>
        <v>0</v>
      </c>
      <c r="X5170" s="3">
        <v>13.282999999999999</v>
      </c>
      <c r="Y5170" s="13">
        <f>(X5170-U5170)/U5170*100</f>
        <v>0.49175366923891289</v>
      </c>
      <c r="Z5170" s="14">
        <f>IF(W5170&gt;10,"NA",Y5170)</f>
        <v>0.49175366923891289</v>
      </c>
    </row>
    <row r="5171" spans="1:26" x14ac:dyDescent="0.2">
      <c r="A5171" s="23">
        <v>5169</v>
      </c>
      <c r="B5171" s="3" t="s">
        <v>25</v>
      </c>
      <c r="C5171" s="3" t="s">
        <v>51</v>
      </c>
      <c r="D5171" s="3" t="s">
        <v>194</v>
      </c>
      <c r="E5171" s="3" t="s">
        <v>47</v>
      </c>
      <c r="F5171" s="3" t="s">
        <v>21</v>
      </c>
      <c r="G5171" s="3" t="s">
        <v>206</v>
      </c>
      <c r="H5171" s="3" t="s">
        <v>9</v>
      </c>
      <c r="I5171" s="3" t="s">
        <v>13</v>
      </c>
      <c r="J5171" s="3">
        <v>396</v>
      </c>
      <c r="K5171" s="3">
        <v>64</v>
      </c>
      <c r="L5171" s="3">
        <v>0</v>
      </c>
      <c r="M5171" s="4">
        <f>PI()*(K5171/2)^2/1000+PI()*(L5171/2)^2/1000</f>
        <v>3.2169908772759483</v>
      </c>
      <c r="N5171" s="32">
        <v>0</v>
      </c>
      <c r="O5171" s="3">
        <v>3</v>
      </c>
      <c r="P5171" s="3">
        <v>4.4960000000000004</v>
      </c>
      <c r="Q5171" s="3">
        <v>10.61</v>
      </c>
      <c r="R5171" s="3">
        <v>10.584</v>
      </c>
      <c r="S5171" s="6">
        <v>0</v>
      </c>
      <c r="T5171" s="6">
        <f>R5171-S5171</f>
        <v>10.584</v>
      </c>
      <c r="U5171" s="3">
        <v>10.584</v>
      </c>
      <c r="V5171" s="6">
        <f>U5171-S5171</f>
        <v>10.584</v>
      </c>
      <c r="W5171" s="6">
        <f>100 - (1 - (((U5171-T5171)/U5171)+(S5171/T5171)))*100</f>
        <v>0</v>
      </c>
      <c r="X5171" s="3">
        <v>10.584</v>
      </c>
      <c r="Y5171" s="13">
        <f>(X5171-U5171)/U5171*100</f>
        <v>0</v>
      </c>
      <c r="Z5171" s="14">
        <f>IF(W5171&gt;10,"NA",Y5171)</f>
        <v>0</v>
      </c>
    </row>
    <row r="5172" spans="1:26" x14ac:dyDescent="0.2">
      <c r="A5172" s="23">
        <v>5170</v>
      </c>
      <c r="B5172" s="3" t="s">
        <v>25</v>
      </c>
      <c r="C5172" s="3" t="s">
        <v>51</v>
      </c>
      <c r="D5172" s="3" t="s">
        <v>194</v>
      </c>
      <c r="E5172" s="3" t="s">
        <v>47</v>
      </c>
      <c r="F5172" s="3" t="s">
        <v>21</v>
      </c>
      <c r="G5172" s="3" t="s">
        <v>206</v>
      </c>
      <c r="H5172" s="3" t="s">
        <v>9</v>
      </c>
      <c r="I5172" s="3" t="s">
        <v>13</v>
      </c>
      <c r="J5172" s="3">
        <v>396</v>
      </c>
      <c r="K5172" s="3">
        <v>64</v>
      </c>
      <c r="L5172" s="3">
        <v>0</v>
      </c>
      <c r="M5172" s="4">
        <f>PI()*(K5172/2)^2/1000+PI()*(L5172/2)^2/1000</f>
        <v>3.2169908772759483</v>
      </c>
      <c r="N5172" s="32">
        <v>0</v>
      </c>
      <c r="O5172" s="3">
        <v>4</v>
      </c>
      <c r="P5172" s="3">
        <v>6.1150000000000002</v>
      </c>
      <c r="Q5172" s="3">
        <v>21.094999999999999</v>
      </c>
      <c r="R5172" s="3">
        <v>20.968</v>
      </c>
      <c r="S5172" s="6">
        <v>0</v>
      </c>
      <c r="T5172" s="6">
        <f>R5172-S5172</f>
        <v>20.968</v>
      </c>
      <c r="U5172" s="3">
        <v>20.968</v>
      </c>
      <c r="V5172" s="6">
        <f>U5172-S5172</f>
        <v>20.968</v>
      </c>
      <c r="W5172" s="6">
        <f>100 - (1 - (((U5172-T5172)/U5172)+(S5172/T5172)))*100</f>
        <v>0</v>
      </c>
      <c r="X5172" s="3">
        <v>21.061</v>
      </c>
      <c r="Y5172" s="13">
        <f>(X5172-U5172)/U5172*100</f>
        <v>0.44353300267073625</v>
      </c>
      <c r="Z5172" s="14">
        <f>IF(W5172&gt;10,"NA",Y5172)</f>
        <v>0.44353300267073625</v>
      </c>
    </row>
    <row r="5173" spans="1:26" x14ac:dyDescent="0.2">
      <c r="A5173" s="23">
        <v>5171</v>
      </c>
      <c r="B5173" s="3" t="s">
        <v>25</v>
      </c>
      <c r="C5173" s="3" t="s">
        <v>51</v>
      </c>
      <c r="D5173" s="3" t="s">
        <v>194</v>
      </c>
      <c r="E5173" s="3" t="s">
        <v>47</v>
      </c>
      <c r="F5173" s="3" t="s">
        <v>21</v>
      </c>
      <c r="G5173" s="3" t="s">
        <v>206</v>
      </c>
      <c r="H5173" s="3" t="s">
        <v>9</v>
      </c>
      <c r="I5173" s="3" t="s">
        <v>13</v>
      </c>
      <c r="J5173" s="3">
        <v>396</v>
      </c>
      <c r="K5173" s="3">
        <v>64</v>
      </c>
      <c r="L5173" s="3">
        <v>0</v>
      </c>
      <c r="M5173" s="4">
        <f>PI()*(K5173/2)^2/1000+PI()*(L5173/2)^2/1000</f>
        <v>3.2169908772759483</v>
      </c>
      <c r="N5173" s="32">
        <v>0</v>
      </c>
      <c r="O5173" s="3">
        <v>5</v>
      </c>
      <c r="P5173" s="3">
        <v>6.5359999999999996</v>
      </c>
      <c r="Q5173" s="3">
        <v>20.29</v>
      </c>
      <c r="R5173" s="3">
        <v>20.215</v>
      </c>
      <c r="S5173" s="6">
        <v>0</v>
      </c>
      <c r="T5173" s="6">
        <f>R5173-S5173</f>
        <v>20.215</v>
      </c>
      <c r="U5173" s="3">
        <v>20.215</v>
      </c>
      <c r="V5173" s="6">
        <f>U5173-S5173</f>
        <v>20.215</v>
      </c>
      <c r="W5173" s="6">
        <f>100 - (1 - (((U5173-T5173)/U5173)+(S5173/T5173)))*100</f>
        <v>0</v>
      </c>
      <c r="X5173" s="3">
        <v>20.262</v>
      </c>
      <c r="Y5173" s="13">
        <f>(X5173-U5173)/U5173*100</f>
        <v>0.23250061835271132</v>
      </c>
      <c r="Z5173" s="14">
        <f>IF(W5173&gt;10,"NA",Y5173)</f>
        <v>0.23250061835271132</v>
      </c>
    </row>
    <row r="5174" spans="1:26" x14ac:dyDescent="0.2">
      <c r="A5174" s="23">
        <v>5172</v>
      </c>
      <c r="B5174" s="3" t="s">
        <v>25</v>
      </c>
      <c r="C5174" s="3" t="s">
        <v>51</v>
      </c>
      <c r="D5174" s="3" t="s">
        <v>194</v>
      </c>
      <c r="E5174" s="3" t="s">
        <v>47</v>
      </c>
      <c r="F5174" s="3" t="s">
        <v>21</v>
      </c>
      <c r="G5174" s="3" t="s">
        <v>206</v>
      </c>
      <c r="H5174" s="3" t="s">
        <v>9</v>
      </c>
      <c r="I5174" s="3" t="s">
        <v>13</v>
      </c>
      <c r="J5174" s="3">
        <v>396</v>
      </c>
      <c r="K5174" s="3">
        <v>64</v>
      </c>
      <c r="L5174" s="3">
        <v>0</v>
      </c>
      <c r="M5174" s="4">
        <f>PI()*(K5174/2)^2/1000+PI()*(L5174/2)^2/1000</f>
        <v>3.2169908772759483</v>
      </c>
      <c r="N5174" s="32">
        <v>0</v>
      </c>
      <c r="O5174" s="3">
        <v>6</v>
      </c>
      <c r="P5174" s="3">
        <v>7.8570000000000002</v>
      </c>
      <c r="Q5174" s="3">
        <v>23.010999999999999</v>
      </c>
      <c r="R5174" s="3">
        <v>22.95</v>
      </c>
      <c r="S5174" s="6">
        <v>0</v>
      </c>
      <c r="T5174" s="6">
        <f>R5174-S5174</f>
        <v>22.95</v>
      </c>
      <c r="U5174" s="3">
        <v>22.95</v>
      </c>
      <c r="V5174" s="6">
        <f>U5174-S5174</f>
        <v>22.95</v>
      </c>
      <c r="W5174" s="6">
        <f>100 - (1 - (((U5174-T5174)/U5174)+(S5174/T5174)))*100</f>
        <v>0</v>
      </c>
      <c r="X5174" s="3">
        <v>23.009</v>
      </c>
      <c r="Y5174" s="13">
        <f>(X5174-U5174)/U5174*100</f>
        <v>0.25708061002179111</v>
      </c>
      <c r="Z5174" s="14">
        <f>IF(W5174&gt;10,"NA",Y5174)</f>
        <v>0.25708061002179111</v>
      </c>
    </row>
    <row r="5175" spans="1:26" x14ac:dyDescent="0.2">
      <c r="A5175" s="23">
        <v>5173</v>
      </c>
      <c r="B5175" s="3" t="s">
        <v>25</v>
      </c>
      <c r="C5175" s="3" t="s">
        <v>51</v>
      </c>
      <c r="D5175" s="3" t="s">
        <v>194</v>
      </c>
      <c r="E5175" s="3" t="s">
        <v>47</v>
      </c>
      <c r="F5175" s="3" t="s">
        <v>21</v>
      </c>
      <c r="G5175" s="3" t="s">
        <v>206</v>
      </c>
      <c r="H5175" s="3" t="s">
        <v>9</v>
      </c>
      <c r="I5175" s="3" t="s">
        <v>13</v>
      </c>
      <c r="J5175" s="3">
        <v>396</v>
      </c>
      <c r="K5175" s="3">
        <v>64</v>
      </c>
      <c r="L5175" s="3">
        <v>0</v>
      </c>
      <c r="M5175" s="4">
        <f>PI()*(K5175/2)^2/1000+PI()*(L5175/2)^2/1000</f>
        <v>3.2169908772759483</v>
      </c>
      <c r="N5175" s="32">
        <v>0</v>
      </c>
      <c r="O5175" s="3">
        <v>7</v>
      </c>
      <c r="P5175" s="3">
        <v>6.3689999999999998</v>
      </c>
      <c r="Q5175" s="3">
        <v>20.117999999999999</v>
      </c>
      <c r="R5175" s="3">
        <v>20.033000000000001</v>
      </c>
      <c r="S5175" s="6">
        <v>0</v>
      </c>
      <c r="T5175" s="6">
        <f>R5175-S5175</f>
        <v>20.033000000000001</v>
      </c>
      <c r="U5175" s="3">
        <v>20.033000000000001</v>
      </c>
      <c r="V5175" s="6">
        <f>U5175-S5175</f>
        <v>20.033000000000001</v>
      </c>
      <c r="W5175" s="6">
        <f>100 - (1 - (((U5175-T5175)/U5175)+(S5175/T5175)))*100</f>
        <v>0</v>
      </c>
      <c r="X5175" s="3">
        <v>20.033000000000001</v>
      </c>
      <c r="Y5175" s="13">
        <f>(X5175-U5175)/U5175*100</f>
        <v>0</v>
      </c>
      <c r="Z5175" s="14">
        <f>IF(W5175&gt;10,"NA",Y5175)</f>
        <v>0</v>
      </c>
    </row>
    <row r="5176" spans="1:26" x14ac:dyDescent="0.2">
      <c r="A5176" s="23">
        <v>5174</v>
      </c>
      <c r="B5176" s="3" t="s">
        <v>25</v>
      </c>
      <c r="C5176" s="3" t="s">
        <v>51</v>
      </c>
      <c r="D5176" s="3" t="s">
        <v>194</v>
      </c>
      <c r="E5176" s="3" t="s">
        <v>47</v>
      </c>
      <c r="F5176" s="3" t="s">
        <v>21</v>
      </c>
      <c r="G5176" s="3" t="s">
        <v>207</v>
      </c>
      <c r="H5176" s="3" t="s">
        <v>17</v>
      </c>
      <c r="I5176" s="3" t="s">
        <v>13</v>
      </c>
      <c r="J5176" s="3">
        <v>395</v>
      </c>
      <c r="K5176" s="3">
        <v>44</v>
      </c>
      <c r="L5176" s="3">
        <v>33</v>
      </c>
      <c r="M5176" s="4">
        <f>PI()*(K5176/2)^2/1000+PI()*(L5176/2)^2/1000</f>
        <v>2.3758294442772812</v>
      </c>
      <c r="N5176" s="32">
        <v>0</v>
      </c>
      <c r="O5176" s="3">
        <v>1</v>
      </c>
      <c r="P5176" s="3">
        <v>5.93</v>
      </c>
      <c r="Q5176" s="3">
        <v>12.624000000000001</v>
      </c>
      <c r="R5176" s="3">
        <v>12.522</v>
      </c>
      <c r="S5176" s="6">
        <v>0</v>
      </c>
      <c r="T5176" s="6">
        <f>R5176-S5176</f>
        <v>12.522</v>
      </c>
      <c r="U5176" s="3">
        <v>13.087</v>
      </c>
      <c r="V5176" s="6">
        <f>U5176-S5176</f>
        <v>13.087</v>
      </c>
      <c r="W5176" s="6">
        <f>100 - (1 - (((U5176-T5176)/U5176)+(S5176/T5176)))*100</f>
        <v>4.3172614044471658</v>
      </c>
      <c r="X5176" s="3">
        <v>13.087</v>
      </c>
      <c r="Y5176" s="13">
        <f>(X5176-U5176)/U5176*100</f>
        <v>0</v>
      </c>
      <c r="Z5176" s="14">
        <f>IF(W5176&gt;10,"NA",Y5176)</f>
        <v>0</v>
      </c>
    </row>
    <row r="5177" spans="1:26" x14ac:dyDescent="0.2">
      <c r="A5177" s="23">
        <v>5175</v>
      </c>
      <c r="B5177" s="3" t="s">
        <v>25</v>
      </c>
      <c r="C5177" s="3" t="s">
        <v>51</v>
      </c>
      <c r="D5177" s="3" t="s">
        <v>194</v>
      </c>
      <c r="E5177" s="3" t="s">
        <v>47</v>
      </c>
      <c r="F5177" s="3" t="s">
        <v>21</v>
      </c>
      <c r="G5177" s="3" t="s">
        <v>207</v>
      </c>
      <c r="H5177" s="3" t="s">
        <v>17</v>
      </c>
      <c r="I5177" s="3" t="s">
        <v>13</v>
      </c>
      <c r="J5177" s="3">
        <v>395</v>
      </c>
      <c r="K5177" s="3">
        <v>44</v>
      </c>
      <c r="L5177" s="3">
        <v>33</v>
      </c>
      <c r="M5177" s="4">
        <f>PI()*(K5177/2)^2/1000+PI()*(L5177/2)^2/1000</f>
        <v>2.3758294442772812</v>
      </c>
      <c r="N5177" s="32">
        <v>0</v>
      </c>
      <c r="O5177" s="3">
        <v>2</v>
      </c>
      <c r="P5177" s="3">
        <v>7.157</v>
      </c>
      <c r="Q5177" s="3">
        <v>15.451000000000001</v>
      </c>
      <c r="R5177" s="3">
        <v>15.314</v>
      </c>
      <c r="S5177" s="6">
        <v>0</v>
      </c>
      <c r="T5177" s="6">
        <f>R5177-S5177</f>
        <v>15.314</v>
      </c>
      <c r="U5177" s="3">
        <v>15.314</v>
      </c>
      <c r="V5177" s="6">
        <f>U5177-S5177</f>
        <v>15.314</v>
      </c>
      <c r="W5177" s="6">
        <f>100 - (1 - (((U5177-T5177)/U5177)+(S5177/T5177)))*100</f>
        <v>0</v>
      </c>
      <c r="X5177" s="3">
        <v>15.314</v>
      </c>
      <c r="Y5177" s="13">
        <f>(X5177-U5177)/U5177*100</f>
        <v>0</v>
      </c>
      <c r="Z5177" s="14">
        <f>IF(W5177&gt;10,"NA",Y5177)</f>
        <v>0</v>
      </c>
    </row>
    <row r="5178" spans="1:26" x14ac:dyDescent="0.2">
      <c r="A5178" s="23">
        <v>5176</v>
      </c>
      <c r="B5178" s="3" t="s">
        <v>25</v>
      </c>
      <c r="C5178" s="3" t="s">
        <v>51</v>
      </c>
      <c r="D5178" s="3" t="s">
        <v>194</v>
      </c>
      <c r="E5178" s="3" t="s">
        <v>47</v>
      </c>
      <c r="F5178" s="3" t="s">
        <v>21</v>
      </c>
      <c r="G5178" s="3" t="s">
        <v>207</v>
      </c>
      <c r="H5178" s="3" t="s">
        <v>17</v>
      </c>
      <c r="I5178" s="3" t="s">
        <v>13</v>
      </c>
      <c r="J5178" s="3">
        <v>395</v>
      </c>
      <c r="K5178" s="3">
        <v>44</v>
      </c>
      <c r="L5178" s="3">
        <v>33</v>
      </c>
      <c r="M5178" s="4">
        <f>PI()*(K5178/2)^2/1000+PI()*(L5178/2)^2/1000</f>
        <v>2.3758294442772812</v>
      </c>
      <c r="N5178" s="32">
        <v>0</v>
      </c>
      <c r="O5178" s="3">
        <v>3</v>
      </c>
      <c r="P5178" s="3">
        <v>9.1660000000000004</v>
      </c>
      <c r="Q5178" s="3">
        <v>27.155000000000001</v>
      </c>
      <c r="R5178" s="3">
        <v>27.047000000000001</v>
      </c>
      <c r="S5178" s="6">
        <v>0</v>
      </c>
      <c r="T5178" s="6">
        <f>R5178-S5178</f>
        <v>27.047000000000001</v>
      </c>
      <c r="U5178" s="3">
        <v>27.047000000000001</v>
      </c>
      <c r="V5178" s="6">
        <f>U5178-S5178</f>
        <v>27.047000000000001</v>
      </c>
      <c r="W5178" s="6">
        <f>100 - (1 - (((U5178-T5178)/U5178)+(S5178/T5178)))*100</f>
        <v>0</v>
      </c>
      <c r="X5178" s="3">
        <v>27.047000000000001</v>
      </c>
      <c r="Y5178" s="13">
        <f>(X5178-U5178)/U5178*100</f>
        <v>0</v>
      </c>
      <c r="Z5178" s="14">
        <f>IF(W5178&gt;10,"NA",Y5178)</f>
        <v>0</v>
      </c>
    </row>
    <row r="5179" spans="1:26" x14ac:dyDescent="0.2">
      <c r="A5179" s="23">
        <v>5177</v>
      </c>
      <c r="B5179" s="3" t="s">
        <v>25</v>
      </c>
      <c r="C5179" s="3" t="s">
        <v>51</v>
      </c>
      <c r="D5179" s="3" t="s">
        <v>194</v>
      </c>
      <c r="E5179" s="3" t="s">
        <v>47</v>
      </c>
      <c r="F5179" s="3" t="s">
        <v>21</v>
      </c>
      <c r="G5179" s="3" t="s">
        <v>207</v>
      </c>
      <c r="H5179" s="3" t="s">
        <v>17</v>
      </c>
      <c r="I5179" s="3" t="s">
        <v>13</v>
      </c>
      <c r="J5179" s="3">
        <v>395</v>
      </c>
      <c r="K5179" s="3">
        <v>44</v>
      </c>
      <c r="L5179" s="3">
        <v>33</v>
      </c>
      <c r="M5179" s="4">
        <f>PI()*(K5179/2)^2/1000+PI()*(L5179/2)^2/1000</f>
        <v>2.3758294442772812</v>
      </c>
      <c r="N5179" s="32">
        <v>0</v>
      </c>
      <c r="O5179" s="3">
        <v>4</v>
      </c>
      <c r="P5179" s="3">
        <v>10.196999999999999</v>
      </c>
      <c r="Q5179" s="3">
        <v>39.575000000000003</v>
      </c>
      <c r="R5179" s="3">
        <v>39.488999999999997</v>
      </c>
      <c r="S5179" s="6">
        <v>0</v>
      </c>
      <c r="T5179" s="6">
        <f>R5179-S5179</f>
        <v>39.488999999999997</v>
      </c>
      <c r="U5179" s="3">
        <v>39.488999999999997</v>
      </c>
      <c r="V5179" s="6">
        <f>U5179-S5179</f>
        <v>39.488999999999997</v>
      </c>
      <c r="W5179" s="6">
        <f>100 - (1 - (((U5179-T5179)/U5179)+(S5179/T5179)))*100</f>
        <v>0</v>
      </c>
      <c r="X5179" s="3">
        <v>39.488999999999997</v>
      </c>
      <c r="Y5179" s="13">
        <f>(X5179-U5179)/U5179*100</f>
        <v>0</v>
      </c>
      <c r="Z5179" s="14">
        <f>IF(W5179&gt;10,"NA",Y5179)</f>
        <v>0</v>
      </c>
    </row>
    <row r="5180" spans="1:26" x14ac:dyDescent="0.2">
      <c r="A5180" s="23">
        <v>5178</v>
      </c>
      <c r="B5180" s="3" t="s">
        <v>25</v>
      </c>
      <c r="C5180" s="3" t="s">
        <v>51</v>
      </c>
      <c r="D5180" s="3" t="s">
        <v>194</v>
      </c>
      <c r="E5180" s="3" t="s">
        <v>47</v>
      </c>
      <c r="F5180" s="3" t="s">
        <v>21</v>
      </c>
      <c r="G5180" s="3" t="s">
        <v>207</v>
      </c>
      <c r="H5180" s="3" t="s">
        <v>17</v>
      </c>
      <c r="I5180" s="3" t="s">
        <v>13</v>
      </c>
      <c r="J5180" s="3">
        <v>395</v>
      </c>
      <c r="K5180" s="3">
        <v>44</v>
      </c>
      <c r="L5180" s="3">
        <v>33</v>
      </c>
      <c r="M5180" s="4">
        <f>PI()*(K5180/2)^2/1000+PI()*(L5180/2)^2/1000</f>
        <v>2.3758294442772812</v>
      </c>
      <c r="N5180" s="32">
        <v>0</v>
      </c>
      <c r="O5180" s="3">
        <v>5</v>
      </c>
      <c r="P5180" s="3">
        <v>8.3510000000000009</v>
      </c>
      <c r="Q5180" s="3">
        <v>22.050999999999998</v>
      </c>
      <c r="R5180" s="3">
        <v>21.966999999999999</v>
      </c>
      <c r="S5180" s="6">
        <v>0</v>
      </c>
      <c r="T5180" s="6">
        <f>R5180-S5180</f>
        <v>21.966999999999999</v>
      </c>
      <c r="U5180" s="3">
        <v>22.457999999999998</v>
      </c>
      <c r="V5180" s="6">
        <f>U5180-S5180</f>
        <v>22.457999999999998</v>
      </c>
      <c r="W5180" s="6">
        <f>100 - (1 - (((U5180-T5180)/U5180)+(S5180/T5180)))*100</f>
        <v>2.1863033217561707</v>
      </c>
      <c r="X5180" s="3">
        <v>22.457999999999998</v>
      </c>
      <c r="Y5180" s="13">
        <f>(X5180-U5180)/U5180*100</f>
        <v>0</v>
      </c>
      <c r="Z5180" s="14">
        <f>IF(W5180&gt;10,"NA",Y5180)</f>
        <v>0</v>
      </c>
    </row>
    <row r="5181" spans="1:26" x14ac:dyDescent="0.2">
      <c r="A5181" s="23">
        <v>5179</v>
      </c>
      <c r="B5181" s="3" t="s">
        <v>25</v>
      </c>
      <c r="C5181" s="3" t="s">
        <v>51</v>
      </c>
      <c r="D5181" s="3" t="s">
        <v>194</v>
      </c>
      <c r="E5181" s="3" t="s">
        <v>47</v>
      </c>
      <c r="F5181" s="3" t="s">
        <v>21</v>
      </c>
      <c r="G5181" s="3" t="s">
        <v>207</v>
      </c>
      <c r="H5181" s="3" t="s">
        <v>17</v>
      </c>
      <c r="I5181" s="3" t="s">
        <v>13</v>
      </c>
      <c r="J5181" s="3">
        <v>395</v>
      </c>
      <c r="K5181" s="3">
        <v>44</v>
      </c>
      <c r="L5181" s="3">
        <v>33</v>
      </c>
      <c r="M5181" s="4">
        <f>PI()*(K5181/2)^2/1000+PI()*(L5181/2)^2/1000</f>
        <v>2.3758294442772812</v>
      </c>
      <c r="N5181" s="32">
        <v>0</v>
      </c>
      <c r="O5181" s="3">
        <v>6</v>
      </c>
      <c r="P5181" s="3">
        <v>7.9489999999999998</v>
      </c>
      <c r="Q5181" s="3">
        <v>34.530999999999999</v>
      </c>
      <c r="R5181" s="3">
        <v>34.247</v>
      </c>
      <c r="S5181" s="6">
        <v>0</v>
      </c>
      <c r="T5181" s="6">
        <f>R5181-S5181</f>
        <v>34.247</v>
      </c>
      <c r="U5181" s="3">
        <v>34.247</v>
      </c>
      <c r="V5181" s="6">
        <f>U5181-S5181</f>
        <v>34.247</v>
      </c>
      <c r="W5181" s="6">
        <f>100 - (1 - (((U5181-T5181)/U5181)+(S5181/T5181)))*100</f>
        <v>0</v>
      </c>
      <c r="X5181" s="3">
        <v>34.247</v>
      </c>
      <c r="Y5181" s="13">
        <f>(X5181-U5181)/U5181*100</f>
        <v>0</v>
      </c>
      <c r="Z5181" s="14">
        <f>IF(W5181&gt;10,"NA",Y5181)</f>
        <v>0</v>
      </c>
    </row>
    <row r="5182" spans="1:26" x14ac:dyDescent="0.2">
      <c r="A5182" s="23">
        <v>5180</v>
      </c>
      <c r="B5182" s="3" t="s">
        <v>25</v>
      </c>
      <c r="C5182" s="3" t="s">
        <v>51</v>
      </c>
      <c r="D5182" s="3" t="s">
        <v>194</v>
      </c>
      <c r="E5182" s="3" t="s">
        <v>47</v>
      </c>
      <c r="F5182" s="3" t="s">
        <v>21</v>
      </c>
      <c r="G5182" s="3" t="s">
        <v>207</v>
      </c>
      <c r="H5182" s="3" t="s">
        <v>17</v>
      </c>
      <c r="I5182" s="3" t="s">
        <v>13</v>
      </c>
      <c r="J5182" s="3">
        <v>395</v>
      </c>
      <c r="K5182" s="3">
        <v>44</v>
      </c>
      <c r="L5182" s="3">
        <v>33</v>
      </c>
      <c r="M5182" s="4">
        <f>PI()*(K5182/2)^2/1000+PI()*(L5182/2)^2/1000</f>
        <v>2.3758294442772812</v>
      </c>
      <c r="N5182" s="32">
        <v>0</v>
      </c>
      <c r="O5182" s="3">
        <v>7</v>
      </c>
      <c r="P5182" s="3">
        <v>10.128</v>
      </c>
      <c r="Q5182" s="3">
        <v>36.99</v>
      </c>
      <c r="R5182" s="3">
        <v>36.741</v>
      </c>
      <c r="S5182" s="6">
        <v>0</v>
      </c>
      <c r="T5182" s="6">
        <f>R5182-S5182</f>
        <v>36.741</v>
      </c>
      <c r="U5182" s="3">
        <v>36.741</v>
      </c>
      <c r="V5182" s="6">
        <f>U5182-S5182</f>
        <v>36.741</v>
      </c>
      <c r="W5182" s="6">
        <f>100 - (1 - (((U5182-T5182)/U5182)+(S5182/T5182)))*100</f>
        <v>0</v>
      </c>
      <c r="X5182" s="3">
        <v>36.741</v>
      </c>
      <c r="Y5182" s="13">
        <f>(X5182-U5182)/U5182*100</f>
        <v>0</v>
      </c>
      <c r="Z5182" s="14">
        <f>IF(W5182&gt;10,"NA",Y5182)</f>
        <v>0</v>
      </c>
    </row>
    <row r="5183" spans="1:26" x14ac:dyDescent="0.2">
      <c r="A5183" s="23">
        <v>5181</v>
      </c>
      <c r="B5183" s="3" t="s">
        <v>25</v>
      </c>
      <c r="C5183" s="3" t="s">
        <v>51</v>
      </c>
      <c r="D5183" s="3" t="s">
        <v>194</v>
      </c>
      <c r="E5183" s="3" t="s">
        <v>47</v>
      </c>
      <c r="F5183" s="3" t="s">
        <v>21</v>
      </c>
      <c r="G5183" s="3" t="s">
        <v>207</v>
      </c>
      <c r="H5183" s="3" t="s">
        <v>17</v>
      </c>
      <c r="I5183" s="3" t="s">
        <v>13</v>
      </c>
      <c r="J5183" s="3">
        <v>395</v>
      </c>
      <c r="K5183" s="3">
        <v>44</v>
      </c>
      <c r="L5183" s="3">
        <v>33</v>
      </c>
      <c r="M5183" s="4">
        <f>PI()*(K5183/2)^2/1000+PI()*(L5183/2)^2/1000</f>
        <v>2.3758294442772812</v>
      </c>
      <c r="N5183" s="32">
        <v>0</v>
      </c>
      <c r="O5183" s="3">
        <v>8</v>
      </c>
      <c r="P5183" s="3">
        <v>9.6839999999999993</v>
      </c>
      <c r="Q5183" s="3">
        <v>32.121000000000002</v>
      </c>
      <c r="R5183" s="3">
        <v>32.002000000000002</v>
      </c>
      <c r="S5183" s="6">
        <v>0</v>
      </c>
      <c r="T5183" s="6">
        <f>R5183-S5183</f>
        <v>32.002000000000002</v>
      </c>
      <c r="U5183" s="3">
        <v>32.002000000000002</v>
      </c>
      <c r="V5183" s="6">
        <f>U5183-S5183</f>
        <v>32.002000000000002</v>
      </c>
      <c r="W5183" s="6">
        <f>100 - (1 - (((U5183-T5183)/U5183)+(S5183/T5183)))*100</f>
        <v>0</v>
      </c>
      <c r="X5183" s="3">
        <v>32.002000000000002</v>
      </c>
      <c r="Y5183" s="13">
        <f>(X5183-U5183)/U5183*100</f>
        <v>0</v>
      </c>
      <c r="Z5183" s="14">
        <f>IF(W5183&gt;10,"NA",Y5183)</f>
        <v>0</v>
      </c>
    </row>
    <row r="5184" spans="1:26" x14ac:dyDescent="0.2">
      <c r="A5184" s="23">
        <v>5182</v>
      </c>
      <c r="B5184" s="3" t="s">
        <v>25</v>
      </c>
      <c r="C5184" s="3" t="s">
        <v>51</v>
      </c>
      <c r="D5184" s="3" t="s">
        <v>194</v>
      </c>
      <c r="E5184" s="3" t="s">
        <v>47</v>
      </c>
      <c r="F5184" s="3" t="s">
        <v>21</v>
      </c>
      <c r="G5184" s="3" t="s">
        <v>207</v>
      </c>
      <c r="H5184" s="3" t="s">
        <v>9</v>
      </c>
      <c r="I5184" s="3" t="s">
        <v>13</v>
      </c>
      <c r="J5184" s="3">
        <v>395</v>
      </c>
      <c r="K5184" s="3">
        <v>44</v>
      </c>
      <c r="L5184" s="3">
        <v>33</v>
      </c>
      <c r="M5184" s="4">
        <f>PI()*(K5184/2)^2/1000+PI()*(L5184/2)^2/1000</f>
        <v>2.3758294442772812</v>
      </c>
      <c r="N5184" s="32">
        <v>0</v>
      </c>
      <c r="O5184" s="3">
        <v>1</v>
      </c>
      <c r="P5184" s="3">
        <v>7.2610000000000001</v>
      </c>
      <c r="Q5184" s="3">
        <v>18.045999999999999</v>
      </c>
      <c r="R5184" s="3">
        <v>17.98</v>
      </c>
      <c r="S5184" s="6">
        <v>0</v>
      </c>
      <c r="T5184" s="6">
        <f>R5184-S5184</f>
        <v>17.98</v>
      </c>
      <c r="U5184" s="3">
        <v>17.98</v>
      </c>
      <c r="V5184" s="6">
        <f>U5184-S5184</f>
        <v>17.98</v>
      </c>
      <c r="W5184" s="6">
        <f>100 - (1 - (((U5184-T5184)/U5184)+(S5184/T5184)))*100</f>
        <v>0</v>
      </c>
      <c r="X5184" s="3">
        <v>17.98</v>
      </c>
      <c r="Y5184" s="13">
        <f>(X5184-U5184)/U5184*100</f>
        <v>0</v>
      </c>
      <c r="Z5184" s="14">
        <f>IF(W5184&gt;10,"NA",Y5184)</f>
        <v>0</v>
      </c>
    </row>
    <row r="5185" spans="1:26" x14ac:dyDescent="0.2">
      <c r="A5185" s="23">
        <v>5183</v>
      </c>
      <c r="B5185" s="3" t="s">
        <v>25</v>
      </c>
      <c r="C5185" s="3" t="s">
        <v>51</v>
      </c>
      <c r="D5185" s="3" t="s">
        <v>194</v>
      </c>
      <c r="E5185" s="3" t="s">
        <v>47</v>
      </c>
      <c r="F5185" s="3" t="s">
        <v>21</v>
      </c>
      <c r="G5185" s="3" t="s">
        <v>207</v>
      </c>
      <c r="H5185" s="3" t="s">
        <v>9</v>
      </c>
      <c r="I5185" s="3" t="s">
        <v>13</v>
      </c>
      <c r="J5185" s="3">
        <v>395</v>
      </c>
      <c r="K5185" s="3">
        <v>44</v>
      </c>
      <c r="L5185" s="3">
        <v>33</v>
      </c>
      <c r="M5185" s="4">
        <f>PI()*(K5185/2)^2/1000+PI()*(L5185/2)^2/1000</f>
        <v>2.3758294442772812</v>
      </c>
      <c r="N5185" s="32">
        <v>0</v>
      </c>
      <c r="O5185" s="3">
        <v>2</v>
      </c>
      <c r="P5185" s="3">
        <v>10.355</v>
      </c>
      <c r="Q5185" s="3">
        <v>38.386000000000003</v>
      </c>
      <c r="R5185" s="3">
        <v>38.268000000000001</v>
      </c>
      <c r="S5185" s="6">
        <v>0</v>
      </c>
      <c r="T5185" s="6">
        <f>R5185-S5185</f>
        <v>38.268000000000001</v>
      </c>
      <c r="U5185" s="3">
        <v>39.43</v>
      </c>
      <c r="V5185" s="6">
        <f>U5185-S5185</f>
        <v>39.43</v>
      </c>
      <c r="W5185" s="6">
        <f>100 - (1 - (((U5185-T5185)/U5185)+(S5185/T5185)))*100</f>
        <v>2.9469946741060085</v>
      </c>
      <c r="X5185" s="3">
        <v>39.43</v>
      </c>
      <c r="Y5185" s="13">
        <f>(X5185-U5185)/U5185*100</f>
        <v>0</v>
      </c>
      <c r="Z5185" s="14">
        <f>IF(W5185&gt;10,"NA",Y5185)</f>
        <v>0</v>
      </c>
    </row>
    <row r="5186" spans="1:26" x14ac:dyDescent="0.2">
      <c r="A5186" s="23">
        <v>5184</v>
      </c>
      <c r="B5186" s="3" t="s">
        <v>25</v>
      </c>
      <c r="C5186" s="3" t="s">
        <v>51</v>
      </c>
      <c r="D5186" s="3" t="s">
        <v>194</v>
      </c>
      <c r="E5186" s="3" t="s">
        <v>47</v>
      </c>
      <c r="F5186" s="3" t="s">
        <v>21</v>
      </c>
      <c r="G5186" s="3" t="s">
        <v>207</v>
      </c>
      <c r="H5186" s="3" t="s">
        <v>9</v>
      </c>
      <c r="I5186" s="3" t="s">
        <v>13</v>
      </c>
      <c r="J5186" s="3">
        <v>395</v>
      </c>
      <c r="K5186" s="3">
        <v>44</v>
      </c>
      <c r="L5186" s="3">
        <v>33</v>
      </c>
      <c r="M5186" s="4">
        <f>PI()*(K5186/2)^2/1000+PI()*(L5186/2)^2/1000</f>
        <v>2.3758294442772812</v>
      </c>
      <c r="N5186" s="32">
        <v>0</v>
      </c>
      <c r="O5186" s="3">
        <v>3</v>
      </c>
      <c r="P5186" s="3">
        <v>9.1549999999999994</v>
      </c>
      <c r="Q5186" s="3">
        <v>30.013999999999999</v>
      </c>
      <c r="R5186" s="3">
        <v>29.917000000000002</v>
      </c>
      <c r="S5186" s="6">
        <v>0</v>
      </c>
      <c r="T5186" s="6">
        <f>R5186-S5186</f>
        <v>29.917000000000002</v>
      </c>
      <c r="U5186" s="3">
        <v>29.917000000000002</v>
      </c>
      <c r="V5186" s="6">
        <f>U5186-S5186</f>
        <v>29.917000000000002</v>
      </c>
      <c r="W5186" s="6">
        <f>100 - (1 - (((U5186-T5186)/U5186)+(S5186/T5186)))*100</f>
        <v>0</v>
      </c>
      <c r="X5186" s="3">
        <v>29.917000000000002</v>
      </c>
      <c r="Y5186" s="13">
        <f>(X5186-U5186)/U5186*100</f>
        <v>0</v>
      </c>
      <c r="Z5186" s="14">
        <f>IF(W5186&gt;10,"NA",Y5186)</f>
        <v>0</v>
      </c>
    </row>
    <row r="5187" spans="1:26" x14ac:dyDescent="0.2">
      <c r="A5187" s="23">
        <v>5185</v>
      </c>
      <c r="B5187" s="3" t="s">
        <v>25</v>
      </c>
      <c r="C5187" s="3" t="s">
        <v>51</v>
      </c>
      <c r="D5187" s="3" t="s">
        <v>194</v>
      </c>
      <c r="E5187" s="3" t="s">
        <v>47</v>
      </c>
      <c r="F5187" s="3" t="s">
        <v>21</v>
      </c>
      <c r="G5187" s="3" t="s">
        <v>207</v>
      </c>
      <c r="H5187" s="3" t="s">
        <v>9</v>
      </c>
      <c r="I5187" s="3" t="s">
        <v>13</v>
      </c>
      <c r="J5187" s="3">
        <v>395</v>
      </c>
      <c r="K5187" s="3">
        <v>44</v>
      </c>
      <c r="L5187" s="3">
        <v>33</v>
      </c>
      <c r="M5187" s="4">
        <f>PI()*(K5187/2)^2/1000+PI()*(L5187/2)^2/1000</f>
        <v>2.3758294442772812</v>
      </c>
      <c r="N5187" s="32">
        <v>0</v>
      </c>
      <c r="O5187" s="3">
        <v>4</v>
      </c>
      <c r="P5187" s="3">
        <v>9.9979999999999993</v>
      </c>
      <c r="Q5187" s="3">
        <v>42.97</v>
      </c>
      <c r="R5187" s="3">
        <v>42.83</v>
      </c>
      <c r="S5187" s="6">
        <v>0</v>
      </c>
      <c r="T5187" s="6">
        <f>R5187-S5187</f>
        <v>42.83</v>
      </c>
      <c r="U5187" s="3">
        <v>42.83</v>
      </c>
      <c r="V5187" s="6">
        <f>U5187-S5187</f>
        <v>42.83</v>
      </c>
      <c r="W5187" s="6">
        <f>100 - (1 - (((U5187-T5187)/U5187)+(S5187/T5187)))*100</f>
        <v>0</v>
      </c>
      <c r="X5187" s="3">
        <v>42.83</v>
      </c>
      <c r="Y5187" s="13">
        <f>(X5187-U5187)/U5187*100</f>
        <v>0</v>
      </c>
      <c r="Z5187" s="14">
        <f>IF(W5187&gt;10,"NA",Y5187)</f>
        <v>0</v>
      </c>
    </row>
    <row r="5188" spans="1:26" x14ac:dyDescent="0.2">
      <c r="A5188" s="23">
        <v>5186</v>
      </c>
      <c r="B5188" s="3" t="s">
        <v>25</v>
      </c>
      <c r="C5188" s="3" t="s">
        <v>51</v>
      </c>
      <c r="D5188" s="3" t="s">
        <v>194</v>
      </c>
      <c r="E5188" s="3" t="s">
        <v>47</v>
      </c>
      <c r="F5188" s="3" t="s">
        <v>21</v>
      </c>
      <c r="G5188" s="3" t="s">
        <v>207</v>
      </c>
      <c r="H5188" s="3" t="s">
        <v>9</v>
      </c>
      <c r="I5188" s="3" t="s">
        <v>13</v>
      </c>
      <c r="J5188" s="3">
        <v>395</v>
      </c>
      <c r="K5188" s="3">
        <v>44</v>
      </c>
      <c r="L5188" s="3">
        <v>33</v>
      </c>
      <c r="M5188" s="4">
        <f>PI()*(K5188/2)^2/1000+PI()*(L5188/2)^2/1000</f>
        <v>2.3758294442772812</v>
      </c>
      <c r="N5188" s="32">
        <v>0</v>
      </c>
      <c r="O5188" s="3">
        <v>5</v>
      </c>
      <c r="P5188" s="3">
        <v>9.3550000000000004</v>
      </c>
      <c r="Q5188" s="3">
        <v>38.918999999999997</v>
      </c>
      <c r="R5188" s="3">
        <v>38.814999999999998</v>
      </c>
      <c r="S5188" s="6">
        <v>0</v>
      </c>
      <c r="T5188" s="6">
        <f>R5188-S5188</f>
        <v>38.814999999999998</v>
      </c>
      <c r="U5188" s="3">
        <v>38.814999999999998</v>
      </c>
      <c r="V5188" s="6">
        <f>U5188-S5188</f>
        <v>38.814999999999998</v>
      </c>
      <c r="W5188" s="6">
        <f>100 - (1 - (((U5188-T5188)/U5188)+(S5188/T5188)))*100</f>
        <v>0</v>
      </c>
      <c r="X5188" s="3">
        <v>38.814999999999998</v>
      </c>
      <c r="Y5188" s="13">
        <f>(X5188-U5188)/U5188*100</f>
        <v>0</v>
      </c>
      <c r="Z5188" s="14">
        <f>IF(W5188&gt;10,"NA",Y5188)</f>
        <v>0</v>
      </c>
    </row>
    <row r="5189" spans="1:26" x14ac:dyDescent="0.2">
      <c r="A5189" s="23">
        <v>5187</v>
      </c>
      <c r="B5189" s="3" t="s">
        <v>25</v>
      </c>
      <c r="C5189" s="3" t="s">
        <v>209</v>
      </c>
      <c r="D5189" s="3" t="s">
        <v>194</v>
      </c>
      <c r="E5189" s="3" t="s">
        <v>47</v>
      </c>
      <c r="F5189" s="3" t="s">
        <v>23</v>
      </c>
      <c r="G5189" s="3" t="s">
        <v>208</v>
      </c>
      <c r="H5189" s="3" t="s">
        <v>17</v>
      </c>
      <c r="I5189" s="3" t="s">
        <v>13</v>
      </c>
      <c r="J5189" s="3">
        <v>413</v>
      </c>
      <c r="K5189" s="3">
        <v>35</v>
      </c>
      <c r="L5189" s="3">
        <v>19</v>
      </c>
      <c r="M5189" s="4">
        <f>PI()*(K5189/2)^2/1000+PI()*(L5189/2)^2/1000</f>
        <v>1.245641487148353</v>
      </c>
      <c r="N5189" s="32">
        <v>0</v>
      </c>
      <c r="O5189" s="3">
        <v>1</v>
      </c>
      <c r="P5189" s="3">
        <v>1.1839999999999999</v>
      </c>
      <c r="Q5189" s="3">
        <v>0.503</v>
      </c>
      <c r="R5189" s="3">
        <v>0.503</v>
      </c>
      <c r="S5189" s="6">
        <v>0</v>
      </c>
      <c r="T5189" s="6">
        <f>R5189-S5189</f>
        <v>0.503</v>
      </c>
      <c r="U5189" s="11">
        <v>0.503</v>
      </c>
      <c r="V5189" s="6">
        <f>U5189-S5189</f>
        <v>0.503</v>
      </c>
      <c r="W5189" s="6">
        <f>100 - (1 - (((U5189-T5189)/U5189)+(S5189/T5189)))*100</f>
        <v>0</v>
      </c>
      <c r="X5189" s="11">
        <v>0.503</v>
      </c>
      <c r="Y5189" s="13">
        <f>(X5189-U5189)/U5189*100</f>
        <v>0</v>
      </c>
      <c r="Z5189" s="14">
        <f>IF(W5189&gt;10,"NA",Y5189)</f>
        <v>0</v>
      </c>
    </row>
    <row r="5190" spans="1:26" x14ac:dyDescent="0.2">
      <c r="A5190" s="23">
        <v>5188</v>
      </c>
      <c r="B5190" s="3" t="s">
        <v>25</v>
      </c>
      <c r="C5190" s="3" t="s">
        <v>209</v>
      </c>
      <c r="D5190" s="3" t="s">
        <v>194</v>
      </c>
      <c r="E5190" s="3" t="s">
        <v>47</v>
      </c>
      <c r="F5190" s="3" t="s">
        <v>23</v>
      </c>
      <c r="G5190" s="3" t="s">
        <v>208</v>
      </c>
      <c r="H5190" s="3" t="s">
        <v>17</v>
      </c>
      <c r="I5190" s="3" t="s">
        <v>13</v>
      </c>
      <c r="J5190" s="3">
        <v>413</v>
      </c>
      <c r="K5190" s="3">
        <v>35</v>
      </c>
      <c r="L5190" s="3">
        <v>19</v>
      </c>
      <c r="M5190" s="4">
        <f>PI()*(K5190/2)^2/1000+PI()*(L5190/2)^2/1000</f>
        <v>1.245641487148353</v>
      </c>
      <c r="N5190" s="32">
        <v>0</v>
      </c>
      <c r="O5190" s="3">
        <v>2</v>
      </c>
      <c r="P5190" s="3">
        <v>1.383</v>
      </c>
      <c r="Q5190" s="3">
        <v>0.66400000000000003</v>
      </c>
      <c r="R5190" s="3">
        <v>0.64500000000000002</v>
      </c>
      <c r="S5190" s="6">
        <v>0</v>
      </c>
      <c r="T5190" s="6">
        <f>R5190-S5190</f>
        <v>0.64500000000000002</v>
      </c>
      <c r="U5190" s="11">
        <v>0.64500000000000002</v>
      </c>
      <c r="V5190" s="6">
        <f>U5190-S5190</f>
        <v>0.64500000000000002</v>
      </c>
      <c r="W5190" s="6">
        <f>100 - (1 - (((U5190-T5190)/U5190)+(S5190/T5190)))*100</f>
        <v>0</v>
      </c>
      <c r="X5190" s="11">
        <v>0.64500000000000002</v>
      </c>
      <c r="Y5190" s="13">
        <f>(X5190-U5190)/U5190*100</f>
        <v>0</v>
      </c>
      <c r="Z5190" s="14">
        <f>IF(W5190&gt;10,"NA",Y5190)</f>
        <v>0</v>
      </c>
    </row>
    <row r="5191" spans="1:26" x14ac:dyDescent="0.2">
      <c r="A5191" s="23">
        <v>5189</v>
      </c>
      <c r="B5191" s="3" t="s">
        <v>25</v>
      </c>
      <c r="C5191" s="3" t="s">
        <v>209</v>
      </c>
      <c r="D5191" s="3" t="s">
        <v>194</v>
      </c>
      <c r="E5191" s="3" t="s">
        <v>47</v>
      </c>
      <c r="F5191" s="3" t="s">
        <v>23</v>
      </c>
      <c r="G5191" s="3" t="s">
        <v>208</v>
      </c>
      <c r="H5191" s="3" t="s">
        <v>17</v>
      </c>
      <c r="I5191" s="3" t="s">
        <v>13</v>
      </c>
      <c r="J5191" s="3">
        <v>413</v>
      </c>
      <c r="K5191" s="3">
        <v>35</v>
      </c>
      <c r="L5191" s="3">
        <v>19</v>
      </c>
      <c r="M5191" s="4">
        <f>PI()*(K5191/2)^2/1000+PI()*(L5191/2)^2/1000</f>
        <v>1.245641487148353</v>
      </c>
      <c r="N5191" s="32">
        <v>0</v>
      </c>
      <c r="O5191" s="3">
        <v>3</v>
      </c>
      <c r="P5191" s="3">
        <v>1.8640000000000001</v>
      </c>
      <c r="Q5191" s="3">
        <v>1.4350000000000001</v>
      </c>
      <c r="R5191" s="3">
        <v>1.387</v>
      </c>
      <c r="S5191" s="6">
        <v>0</v>
      </c>
      <c r="T5191" s="6">
        <f>R5191-S5191</f>
        <v>1.387</v>
      </c>
      <c r="U5191" s="11">
        <v>1.387</v>
      </c>
      <c r="V5191" s="6">
        <f>U5191-S5191</f>
        <v>1.387</v>
      </c>
      <c r="W5191" s="6">
        <f>100 - (1 - (((U5191-T5191)/U5191)+(S5191/T5191)))*100</f>
        <v>0</v>
      </c>
      <c r="X5191" s="11">
        <v>1.387</v>
      </c>
      <c r="Y5191" s="13">
        <f>(X5191-U5191)/U5191*100</f>
        <v>0</v>
      </c>
      <c r="Z5191" s="14">
        <f>IF(W5191&gt;10,"NA",Y5191)</f>
        <v>0</v>
      </c>
    </row>
    <row r="5192" spans="1:26" x14ac:dyDescent="0.2">
      <c r="A5192" s="23">
        <v>5190</v>
      </c>
      <c r="B5192" s="3" t="s">
        <v>25</v>
      </c>
      <c r="C5192" s="3" t="s">
        <v>209</v>
      </c>
      <c r="D5192" s="3" t="s">
        <v>194</v>
      </c>
      <c r="E5192" s="3" t="s">
        <v>47</v>
      </c>
      <c r="F5192" s="3" t="s">
        <v>23</v>
      </c>
      <c r="G5192" s="3" t="s">
        <v>208</v>
      </c>
      <c r="H5192" s="3" t="s">
        <v>17</v>
      </c>
      <c r="I5192" s="3" t="s">
        <v>13</v>
      </c>
      <c r="J5192" s="3">
        <v>413</v>
      </c>
      <c r="K5192" s="3">
        <v>35</v>
      </c>
      <c r="L5192" s="3">
        <v>19</v>
      </c>
      <c r="M5192" s="4">
        <f>PI()*(K5192/2)^2/1000+PI()*(L5192/2)^2/1000</f>
        <v>1.245641487148353</v>
      </c>
      <c r="N5192" s="32">
        <v>0</v>
      </c>
      <c r="O5192" s="3">
        <v>4</v>
      </c>
      <c r="P5192" s="3">
        <v>1.7869999999999999</v>
      </c>
      <c r="Q5192" s="3">
        <v>1.333</v>
      </c>
      <c r="R5192" s="3">
        <v>1.3009999999999999</v>
      </c>
      <c r="S5192" s="6">
        <v>0</v>
      </c>
      <c r="T5192" s="6">
        <f>R5192-S5192</f>
        <v>1.3009999999999999</v>
      </c>
      <c r="U5192" s="11">
        <v>1.3009999999999999</v>
      </c>
      <c r="V5192" s="6">
        <f>U5192-S5192</f>
        <v>1.3009999999999999</v>
      </c>
      <c r="W5192" s="6">
        <f>100 - (1 - (((U5192-T5192)/U5192)+(S5192/T5192)))*100</f>
        <v>0</v>
      </c>
      <c r="X5192" s="11">
        <v>1.3009999999999999</v>
      </c>
      <c r="Y5192" s="13">
        <f>(X5192-U5192)/U5192*100</f>
        <v>0</v>
      </c>
      <c r="Z5192" s="14">
        <f>IF(W5192&gt;10,"NA",Y5192)</f>
        <v>0</v>
      </c>
    </row>
    <row r="5193" spans="1:26" x14ac:dyDescent="0.2">
      <c r="A5193" s="23">
        <v>5191</v>
      </c>
      <c r="B5193" s="3" t="s">
        <v>25</v>
      </c>
      <c r="C5193" s="3" t="s">
        <v>209</v>
      </c>
      <c r="D5193" s="3" t="s">
        <v>194</v>
      </c>
      <c r="E5193" s="3" t="s">
        <v>47</v>
      </c>
      <c r="F5193" s="3" t="s">
        <v>23</v>
      </c>
      <c r="G5193" s="3" t="s">
        <v>208</v>
      </c>
      <c r="H5193" s="3" t="s">
        <v>17</v>
      </c>
      <c r="I5193" s="3" t="s">
        <v>13</v>
      </c>
      <c r="J5193" s="3">
        <v>413</v>
      </c>
      <c r="K5193" s="3">
        <v>35</v>
      </c>
      <c r="L5193" s="3">
        <v>19</v>
      </c>
      <c r="M5193" s="4">
        <f>PI()*(K5193/2)^2/1000+PI()*(L5193/2)^2/1000</f>
        <v>1.245641487148353</v>
      </c>
      <c r="N5193" s="32">
        <v>0</v>
      </c>
      <c r="O5193" s="3">
        <v>5</v>
      </c>
      <c r="P5193" s="3">
        <v>1.462</v>
      </c>
      <c r="Q5193" s="3">
        <v>0.79600000000000004</v>
      </c>
      <c r="R5193" s="3">
        <v>0.77800000000000002</v>
      </c>
      <c r="S5193" s="6">
        <v>0</v>
      </c>
      <c r="T5193" s="6">
        <f>R5193-S5193</f>
        <v>0.77800000000000002</v>
      </c>
      <c r="U5193" s="11">
        <v>0.82699999999999996</v>
      </c>
      <c r="V5193" s="6">
        <f>U5193-S5193</f>
        <v>0.82699999999999996</v>
      </c>
      <c r="W5193" s="6">
        <f>100 - (1 - (((U5193-T5193)/U5193)+(S5193/T5193)))*100</f>
        <v>5.9250302297460706</v>
      </c>
      <c r="X5193" s="11">
        <v>0.82699999999999996</v>
      </c>
      <c r="Y5193" s="13">
        <f>(X5193-U5193)/U5193*100</f>
        <v>0</v>
      </c>
      <c r="Z5193" s="14">
        <f>IF(W5193&gt;10,"NA",Y5193)</f>
        <v>0</v>
      </c>
    </row>
    <row r="5194" spans="1:26" x14ac:dyDescent="0.2">
      <c r="A5194" s="23">
        <v>5192</v>
      </c>
      <c r="B5194" s="3" t="s">
        <v>25</v>
      </c>
      <c r="C5194" s="3" t="s">
        <v>209</v>
      </c>
      <c r="D5194" s="3" t="s">
        <v>194</v>
      </c>
      <c r="E5194" s="3" t="s">
        <v>47</v>
      </c>
      <c r="F5194" s="3" t="s">
        <v>23</v>
      </c>
      <c r="G5194" s="3" t="s">
        <v>208</v>
      </c>
      <c r="H5194" s="3" t="s">
        <v>17</v>
      </c>
      <c r="I5194" s="3" t="s">
        <v>13</v>
      </c>
      <c r="J5194" s="3">
        <v>413</v>
      </c>
      <c r="K5194" s="3">
        <v>35</v>
      </c>
      <c r="L5194" s="3">
        <v>19</v>
      </c>
      <c r="M5194" s="4">
        <f>PI()*(K5194/2)^2/1000+PI()*(L5194/2)^2/1000</f>
        <v>1.245641487148353</v>
      </c>
      <c r="N5194" s="32">
        <v>0</v>
      </c>
      <c r="O5194" s="3">
        <v>6</v>
      </c>
      <c r="P5194" s="3">
        <v>1.3440000000000001</v>
      </c>
      <c r="Q5194" s="3">
        <v>0.79700000000000004</v>
      </c>
      <c r="R5194" s="3">
        <v>0.78100000000000003</v>
      </c>
      <c r="S5194" s="6">
        <v>0</v>
      </c>
      <c r="T5194" s="6">
        <f>R5194-S5194</f>
        <v>0.78100000000000003</v>
      </c>
      <c r="U5194" s="11">
        <v>0.78100000000000003</v>
      </c>
      <c r="V5194" s="6">
        <f>U5194-S5194</f>
        <v>0.78100000000000003</v>
      </c>
      <c r="W5194" s="6">
        <f>100 - (1 - (((U5194-T5194)/U5194)+(S5194/T5194)))*100</f>
        <v>0</v>
      </c>
      <c r="X5194" s="11">
        <v>0.78100000000000003</v>
      </c>
      <c r="Y5194" s="13">
        <f>(X5194-U5194)/U5194*100</f>
        <v>0</v>
      </c>
      <c r="Z5194" s="14">
        <f>IF(W5194&gt;10,"NA",Y5194)</f>
        <v>0</v>
      </c>
    </row>
    <row r="5195" spans="1:26" x14ac:dyDescent="0.2">
      <c r="A5195" s="23">
        <v>5193</v>
      </c>
      <c r="B5195" s="3" t="s">
        <v>25</v>
      </c>
      <c r="C5195" s="3" t="s">
        <v>209</v>
      </c>
      <c r="D5195" s="3" t="s">
        <v>194</v>
      </c>
      <c r="E5195" s="3" t="s">
        <v>47</v>
      </c>
      <c r="F5195" s="3" t="s">
        <v>23</v>
      </c>
      <c r="G5195" s="3" t="s">
        <v>208</v>
      </c>
      <c r="H5195" s="3" t="s">
        <v>17</v>
      </c>
      <c r="I5195" s="3" t="s">
        <v>13</v>
      </c>
      <c r="J5195" s="3">
        <v>413</v>
      </c>
      <c r="K5195" s="3">
        <v>35</v>
      </c>
      <c r="L5195" s="3">
        <v>19</v>
      </c>
      <c r="M5195" s="4">
        <f>PI()*(K5195/2)^2/1000+PI()*(L5195/2)^2/1000</f>
        <v>1.245641487148353</v>
      </c>
      <c r="N5195" s="32">
        <v>0</v>
      </c>
      <c r="O5195" s="3">
        <v>7</v>
      </c>
      <c r="P5195" s="3">
        <v>1.2110000000000001</v>
      </c>
      <c r="Q5195" s="3">
        <v>0.56599999999999995</v>
      </c>
      <c r="R5195" s="3">
        <v>0.53800000000000003</v>
      </c>
      <c r="S5195" s="6">
        <v>0</v>
      </c>
      <c r="T5195" s="6">
        <f>R5195-S5195</f>
        <v>0.53800000000000003</v>
      </c>
      <c r="U5195" s="11">
        <v>0.53800000000000003</v>
      </c>
      <c r="V5195" s="6">
        <f>U5195-S5195</f>
        <v>0.53800000000000003</v>
      </c>
      <c r="W5195" s="6">
        <f>100 - (1 - (((U5195-T5195)/U5195)+(S5195/T5195)))*100</f>
        <v>0</v>
      </c>
      <c r="X5195" s="11">
        <v>0.53800000000000003</v>
      </c>
      <c r="Y5195" s="13">
        <f>(X5195-U5195)/U5195*100</f>
        <v>0</v>
      </c>
      <c r="Z5195" s="14">
        <f>IF(W5195&gt;10,"NA",Y5195)</f>
        <v>0</v>
      </c>
    </row>
    <row r="5196" spans="1:26" x14ac:dyDescent="0.2">
      <c r="A5196" s="23">
        <v>5194</v>
      </c>
      <c r="B5196" s="3" t="s">
        <v>25</v>
      </c>
      <c r="C5196" s="3" t="s">
        <v>209</v>
      </c>
      <c r="D5196" s="3" t="s">
        <v>194</v>
      </c>
      <c r="E5196" s="3" t="s">
        <v>47</v>
      </c>
      <c r="F5196" s="3" t="s">
        <v>23</v>
      </c>
      <c r="G5196" s="3" t="s">
        <v>208</v>
      </c>
      <c r="H5196" s="3" t="s">
        <v>17</v>
      </c>
      <c r="I5196" s="3" t="s">
        <v>13</v>
      </c>
      <c r="J5196" s="3">
        <v>413</v>
      </c>
      <c r="K5196" s="3">
        <v>35</v>
      </c>
      <c r="L5196" s="3">
        <v>19</v>
      </c>
      <c r="M5196" s="4">
        <f>PI()*(K5196/2)^2/1000+PI()*(L5196/2)^2/1000</f>
        <v>1.245641487148353</v>
      </c>
      <c r="N5196" s="32">
        <v>0</v>
      </c>
      <c r="O5196" s="3">
        <v>8</v>
      </c>
      <c r="P5196" s="3">
        <v>1.99</v>
      </c>
      <c r="Q5196" s="3">
        <v>1.7130000000000001</v>
      </c>
      <c r="R5196" s="3">
        <v>1.66</v>
      </c>
      <c r="S5196" s="6">
        <v>0</v>
      </c>
      <c r="T5196" s="6">
        <f>R5196-S5196</f>
        <v>1.66</v>
      </c>
      <c r="U5196" s="11">
        <v>1.66</v>
      </c>
      <c r="V5196" s="6">
        <f>U5196-S5196</f>
        <v>1.66</v>
      </c>
      <c r="W5196" s="6">
        <f>100 - (1 - (((U5196-T5196)/U5196)+(S5196/T5196)))*100</f>
        <v>0</v>
      </c>
      <c r="X5196" s="11">
        <v>1.66</v>
      </c>
      <c r="Y5196" s="13">
        <f>(X5196-U5196)/U5196*100</f>
        <v>0</v>
      </c>
      <c r="Z5196" s="14">
        <f>IF(W5196&gt;10,"NA",Y5196)</f>
        <v>0</v>
      </c>
    </row>
    <row r="5197" spans="1:26" x14ac:dyDescent="0.2">
      <c r="A5197" s="23">
        <v>5195</v>
      </c>
      <c r="B5197" s="3" t="s">
        <v>25</v>
      </c>
      <c r="C5197" s="3" t="s">
        <v>209</v>
      </c>
      <c r="D5197" s="3" t="s">
        <v>194</v>
      </c>
      <c r="E5197" s="3" t="s">
        <v>47</v>
      </c>
      <c r="F5197" s="3" t="s">
        <v>23</v>
      </c>
      <c r="G5197" s="3" t="s">
        <v>208</v>
      </c>
      <c r="H5197" s="3" t="s">
        <v>17</v>
      </c>
      <c r="I5197" s="3" t="s">
        <v>13</v>
      </c>
      <c r="J5197" s="3">
        <v>413</v>
      </c>
      <c r="K5197" s="3">
        <v>35</v>
      </c>
      <c r="L5197" s="3">
        <v>19</v>
      </c>
      <c r="M5197" s="4">
        <f>PI()*(K5197/2)^2/1000+PI()*(L5197/2)^2/1000</f>
        <v>1.245641487148353</v>
      </c>
      <c r="N5197" s="32">
        <v>0</v>
      </c>
      <c r="O5197" s="3">
        <v>9</v>
      </c>
      <c r="P5197" s="3">
        <v>1.1020000000000001</v>
      </c>
      <c r="Q5197" s="3">
        <v>0.48</v>
      </c>
      <c r="R5197" s="3">
        <v>0.48</v>
      </c>
      <c r="S5197" s="6">
        <v>0</v>
      </c>
      <c r="T5197" s="6">
        <f>R5197-S5197</f>
        <v>0.48</v>
      </c>
      <c r="U5197" s="11">
        <v>0.48</v>
      </c>
      <c r="V5197" s="6">
        <f>U5197-S5197</f>
        <v>0.48</v>
      </c>
      <c r="W5197" s="6">
        <f>100 - (1 - (((U5197-T5197)/U5197)+(S5197/T5197)))*100</f>
        <v>0</v>
      </c>
      <c r="X5197" s="11">
        <v>0.48</v>
      </c>
      <c r="Y5197" s="13">
        <f>(X5197-U5197)/U5197*100</f>
        <v>0</v>
      </c>
      <c r="Z5197" s="14">
        <f>IF(W5197&gt;10,"NA",Y5197)</f>
        <v>0</v>
      </c>
    </row>
    <row r="5198" spans="1:26" x14ac:dyDescent="0.2">
      <c r="A5198" s="23">
        <v>5196</v>
      </c>
      <c r="B5198" s="3" t="s">
        <v>25</v>
      </c>
      <c r="C5198" s="3" t="s">
        <v>209</v>
      </c>
      <c r="D5198" s="3" t="s">
        <v>194</v>
      </c>
      <c r="E5198" s="3" t="s">
        <v>47</v>
      </c>
      <c r="F5198" s="3" t="s">
        <v>23</v>
      </c>
      <c r="G5198" s="3" t="s">
        <v>208</v>
      </c>
      <c r="H5198" s="3" t="s">
        <v>17</v>
      </c>
      <c r="I5198" s="3" t="s">
        <v>13</v>
      </c>
      <c r="J5198" s="3">
        <v>413</v>
      </c>
      <c r="K5198" s="3">
        <v>35</v>
      </c>
      <c r="L5198" s="3">
        <v>19</v>
      </c>
      <c r="M5198" s="4">
        <f>PI()*(K5198/2)^2/1000+PI()*(L5198/2)^2/1000</f>
        <v>1.245641487148353</v>
      </c>
      <c r="N5198" s="32">
        <v>0</v>
      </c>
      <c r="O5198" s="3">
        <v>10</v>
      </c>
      <c r="P5198" s="3">
        <v>1.5289999999999999</v>
      </c>
      <c r="Q5198" s="3">
        <v>0.79100000000000004</v>
      </c>
      <c r="R5198" s="3">
        <v>0.76800000000000002</v>
      </c>
      <c r="S5198" s="6">
        <v>0</v>
      </c>
      <c r="T5198" s="6">
        <f>R5198-S5198</f>
        <v>0.76800000000000002</v>
      </c>
      <c r="U5198" s="11">
        <v>0.76800000000000002</v>
      </c>
      <c r="V5198" s="6">
        <f>U5198-S5198</f>
        <v>0.76800000000000002</v>
      </c>
      <c r="W5198" s="6">
        <f>100 - (1 - (((U5198-T5198)/U5198)+(S5198/T5198)))*100</f>
        <v>0</v>
      </c>
      <c r="X5198" s="11">
        <v>0.76800000000000002</v>
      </c>
      <c r="Y5198" s="13">
        <f>(X5198-U5198)/U5198*100</f>
        <v>0</v>
      </c>
      <c r="Z5198" s="14">
        <f>IF(W5198&gt;10,"NA",Y5198)</f>
        <v>0</v>
      </c>
    </row>
    <row r="5199" spans="1:26" x14ac:dyDescent="0.2">
      <c r="A5199" s="23">
        <v>5197</v>
      </c>
      <c r="B5199" s="3" t="s">
        <v>25</v>
      </c>
      <c r="C5199" s="3" t="s">
        <v>209</v>
      </c>
      <c r="D5199" s="3" t="s">
        <v>194</v>
      </c>
      <c r="E5199" s="3" t="s">
        <v>47</v>
      </c>
      <c r="F5199" s="3" t="s">
        <v>23</v>
      </c>
      <c r="G5199" s="3" t="s">
        <v>208</v>
      </c>
      <c r="H5199" s="3" t="s">
        <v>17</v>
      </c>
      <c r="I5199" s="3" t="s">
        <v>13</v>
      </c>
      <c r="J5199" s="3">
        <v>413</v>
      </c>
      <c r="K5199" s="3">
        <v>35</v>
      </c>
      <c r="L5199" s="3">
        <v>19</v>
      </c>
      <c r="M5199" s="4">
        <f>PI()*(K5199/2)^2/1000+PI()*(L5199/2)^2/1000</f>
        <v>1.245641487148353</v>
      </c>
      <c r="N5199" s="32">
        <v>0</v>
      </c>
      <c r="O5199" s="3">
        <v>11</v>
      </c>
      <c r="P5199" s="3">
        <v>1.319</v>
      </c>
      <c r="Q5199" s="3">
        <v>0.64800000000000002</v>
      </c>
      <c r="R5199" s="3">
        <v>0.621</v>
      </c>
      <c r="S5199" s="6">
        <v>0</v>
      </c>
      <c r="T5199" s="6">
        <f>R5199-S5199</f>
        <v>0.621</v>
      </c>
      <c r="U5199" s="11">
        <v>0.621</v>
      </c>
      <c r="V5199" s="6">
        <f>U5199-S5199</f>
        <v>0.621</v>
      </c>
      <c r="W5199" s="6">
        <f>100 - (1 - (((U5199-T5199)/U5199)+(S5199/T5199)))*100</f>
        <v>0</v>
      </c>
      <c r="X5199" s="11">
        <v>0.621</v>
      </c>
      <c r="Y5199" s="13">
        <f>(X5199-U5199)/U5199*100</f>
        <v>0</v>
      </c>
      <c r="Z5199" s="14">
        <f>IF(W5199&gt;10,"NA",Y5199)</f>
        <v>0</v>
      </c>
    </row>
    <row r="5200" spans="1:26" x14ac:dyDescent="0.2">
      <c r="A5200" s="23">
        <v>5198</v>
      </c>
      <c r="B5200" s="3" t="s">
        <v>25</v>
      </c>
      <c r="C5200" s="3" t="s">
        <v>209</v>
      </c>
      <c r="D5200" s="3" t="s">
        <v>194</v>
      </c>
      <c r="E5200" s="3" t="s">
        <v>47</v>
      </c>
      <c r="F5200" s="3" t="s">
        <v>23</v>
      </c>
      <c r="G5200" s="3" t="s">
        <v>208</v>
      </c>
      <c r="H5200" s="3" t="s">
        <v>17</v>
      </c>
      <c r="I5200" s="3" t="s">
        <v>13</v>
      </c>
      <c r="J5200" s="3">
        <v>413</v>
      </c>
      <c r="K5200" s="3">
        <v>35</v>
      </c>
      <c r="L5200" s="3">
        <v>19</v>
      </c>
      <c r="M5200" s="4">
        <f>PI()*(K5200/2)^2/1000+PI()*(L5200/2)^2/1000</f>
        <v>1.245641487148353</v>
      </c>
      <c r="N5200" s="32">
        <v>0</v>
      </c>
      <c r="O5200" s="3">
        <v>12</v>
      </c>
      <c r="P5200" s="3">
        <v>1.08</v>
      </c>
      <c r="Q5200" s="3">
        <v>0.54200000000000004</v>
      </c>
      <c r="R5200" s="3">
        <v>0.51400000000000001</v>
      </c>
      <c r="S5200" s="6">
        <v>0</v>
      </c>
      <c r="T5200" s="6">
        <f>R5200-S5200</f>
        <v>0.51400000000000001</v>
      </c>
      <c r="U5200" s="11">
        <v>0.51400000000000001</v>
      </c>
      <c r="V5200" s="6">
        <f>U5200-S5200</f>
        <v>0.51400000000000001</v>
      </c>
      <c r="W5200" s="6">
        <f>100 - (1 - (((U5200-T5200)/U5200)+(S5200/T5200)))*100</f>
        <v>0</v>
      </c>
      <c r="X5200" s="11">
        <v>0.51400000000000001</v>
      </c>
      <c r="Y5200" s="13">
        <f>(X5200-U5200)/U5200*100</f>
        <v>0</v>
      </c>
      <c r="Z5200" s="14">
        <f>IF(W5200&gt;10,"NA",Y5200)</f>
        <v>0</v>
      </c>
    </row>
    <row r="5201" spans="1:26" x14ac:dyDescent="0.2">
      <c r="A5201" s="23">
        <v>5199</v>
      </c>
      <c r="B5201" s="3" t="s">
        <v>25</v>
      </c>
      <c r="C5201" s="3" t="s">
        <v>209</v>
      </c>
      <c r="D5201" s="3" t="s">
        <v>194</v>
      </c>
      <c r="E5201" s="3" t="s">
        <v>47</v>
      </c>
      <c r="F5201" s="3" t="s">
        <v>23</v>
      </c>
      <c r="G5201" s="3" t="s">
        <v>208</v>
      </c>
      <c r="H5201" s="3" t="s">
        <v>9</v>
      </c>
      <c r="I5201" s="3" t="s">
        <v>13</v>
      </c>
      <c r="J5201" s="3">
        <v>413</v>
      </c>
      <c r="K5201" s="3">
        <v>35</v>
      </c>
      <c r="L5201" s="3">
        <v>19</v>
      </c>
      <c r="M5201" s="4">
        <f>PI()*(K5201/2)^2/1000+PI()*(L5201/2)^2/1000</f>
        <v>1.245641487148353</v>
      </c>
      <c r="N5201" s="32">
        <v>0</v>
      </c>
      <c r="O5201" s="3">
        <v>1</v>
      </c>
      <c r="P5201" s="3">
        <v>1.429</v>
      </c>
      <c r="Q5201" s="3">
        <v>0.89700000000000002</v>
      </c>
      <c r="R5201" s="3">
        <v>0.878</v>
      </c>
      <c r="S5201" s="6">
        <v>0</v>
      </c>
      <c r="T5201" s="6">
        <f>R5201-S5201</f>
        <v>0.878</v>
      </c>
      <c r="U5201" s="11">
        <v>0.878</v>
      </c>
      <c r="V5201" s="6">
        <f>U5201-S5201</f>
        <v>0.878</v>
      </c>
      <c r="W5201" s="6">
        <f>100 - (1 - (((U5201-T5201)/U5201)+(S5201/T5201)))*100</f>
        <v>0</v>
      </c>
      <c r="X5201" s="11">
        <v>0.878</v>
      </c>
      <c r="Y5201" s="13">
        <f>(X5201-U5201)/U5201*100</f>
        <v>0</v>
      </c>
      <c r="Z5201" s="14">
        <f>IF(W5201&gt;10,"NA",Y5201)</f>
        <v>0</v>
      </c>
    </row>
    <row r="5202" spans="1:26" x14ac:dyDescent="0.2">
      <c r="A5202" s="23">
        <v>5200</v>
      </c>
      <c r="B5202" s="3" t="s">
        <v>25</v>
      </c>
      <c r="C5202" s="3" t="s">
        <v>209</v>
      </c>
      <c r="D5202" s="3" t="s">
        <v>194</v>
      </c>
      <c r="E5202" s="3" t="s">
        <v>47</v>
      </c>
      <c r="F5202" s="3" t="s">
        <v>23</v>
      </c>
      <c r="G5202" s="3" t="s">
        <v>208</v>
      </c>
      <c r="H5202" s="3" t="s">
        <v>9</v>
      </c>
      <c r="I5202" s="3" t="s">
        <v>13</v>
      </c>
      <c r="J5202" s="3">
        <v>413</v>
      </c>
      <c r="K5202" s="3">
        <v>35</v>
      </c>
      <c r="L5202" s="3">
        <v>19</v>
      </c>
      <c r="M5202" s="4">
        <f>PI()*(K5202/2)^2/1000+PI()*(L5202/2)^2/1000</f>
        <v>1.245641487148353</v>
      </c>
      <c r="N5202" s="32">
        <v>0</v>
      </c>
      <c r="O5202" s="3">
        <v>2</v>
      </c>
      <c r="P5202" s="3">
        <v>1.44</v>
      </c>
      <c r="Q5202" s="3">
        <v>0.95299999999999996</v>
      </c>
      <c r="R5202" s="3">
        <v>0.93400000000000005</v>
      </c>
      <c r="S5202" s="6">
        <v>0</v>
      </c>
      <c r="T5202" s="6">
        <f>R5202-S5202</f>
        <v>0.93400000000000005</v>
      </c>
      <c r="U5202" s="11">
        <v>0.93400000000000005</v>
      </c>
      <c r="V5202" s="6">
        <f>U5202-S5202</f>
        <v>0.93400000000000005</v>
      </c>
      <c r="W5202" s="6">
        <f>100 - (1 - (((U5202-T5202)/U5202)+(S5202/T5202)))*100</f>
        <v>0</v>
      </c>
      <c r="X5202" s="11">
        <v>0.93400000000000005</v>
      </c>
      <c r="Y5202" s="13">
        <f>(X5202-U5202)/U5202*100</f>
        <v>0</v>
      </c>
      <c r="Z5202" s="14">
        <f>IF(W5202&gt;10,"NA",Y5202)</f>
        <v>0</v>
      </c>
    </row>
    <row r="5203" spans="1:26" x14ac:dyDescent="0.2">
      <c r="A5203" s="23">
        <v>5201</v>
      </c>
      <c r="B5203" s="3" t="s">
        <v>25</v>
      </c>
      <c r="C5203" s="3" t="s">
        <v>209</v>
      </c>
      <c r="D5203" s="3" t="s">
        <v>194</v>
      </c>
      <c r="E5203" s="3" t="s">
        <v>47</v>
      </c>
      <c r="F5203" s="3" t="s">
        <v>23</v>
      </c>
      <c r="G5203" s="3" t="s">
        <v>208</v>
      </c>
      <c r="H5203" s="3" t="s">
        <v>9</v>
      </c>
      <c r="I5203" s="3" t="s">
        <v>13</v>
      </c>
      <c r="J5203" s="3">
        <v>413</v>
      </c>
      <c r="K5203" s="3">
        <v>35</v>
      </c>
      <c r="L5203" s="3">
        <v>19</v>
      </c>
      <c r="M5203" s="4">
        <f>PI()*(K5203/2)^2/1000+PI()*(L5203/2)^2/1000</f>
        <v>1.245641487148353</v>
      </c>
      <c r="N5203" s="32">
        <v>0</v>
      </c>
      <c r="O5203" s="3">
        <v>3</v>
      </c>
      <c r="P5203" s="3">
        <v>1.403</v>
      </c>
      <c r="Q5203" s="3">
        <v>1.024</v>
      </c>
      <c r="R5203" s="3">
        <v>0.99099999999999999</v>
      </c>
      <c r="S5203" s="6">
        <v>0</v>
      </c>
      <c r="T5203" s="6">
        <f>R5203-S5203</f>
        <v>0.99099999999999999</v>
      </c>
      <c r="U5203" s="11">
        <v>0.99099999999999999</v>
      </c>
      <c r="V5203" s="6">
        <f>U5203-S5203</f>
        <v>0.99099999999999999</v>
      </c>
      <c r="W5203" s="6">
        <f>100 - (1 - (((U5203-T5203)/U5203)+(S5203/T5203)))*100</f>
        <v>0</v>
      </c>
      <c r="X5203" s="11">
        <v>0.99099999999999999</v>
      </c>
      <c r="Y5203" s="13">
        <f>(X5203-U5203)/U5203*100</f>
        <v>0</v>
      </c>
      <c r="Z5203" s="14">
        <f>IF(W5203&gt;10,"NA",Y5203)</f>
        <v>0</v>
      </c>
    </row>
    <row r="5204" spans="1:26" x14ac:dyDescent="0.2">
      <c r="A5204" s="23">
        <v>5202</v>
      </c>
      <c r="B5204" s="3" t="s">
        <v>25</v>
      </c>
      <c r="C5204" s="3" t="s">
        <v>209</v>
      </c>
      <c r="D5204" s="3" t="s">
        <v>194</v>
      </c>
      <c r="E5204" s="3" t="s">
        <v>47</v>
      </c>
      <c r="F5204" s="3" t="s">
        <v>23</v>
      </c>
      <c r="G5204" s="3" t="s">
        <v>208</v>
      </c>
      <c r="H5204" s="3" t="s">
        <v>9</v>
      </c>
      <c r="I5204" s="3" t="s">
        <v>13</v>
      </c>
      <c r="J5204" s="3">
        <v>413</v>
      </c>
      <c r="K5204" s="3">
        <v>35</v>
      </c>
      <c r="L5204" s="3">
        <v>19</v>
      </c>
      <c r="M5204" s="4">
        <f>PI()*(K5204/2)^2/1000+PI()*(L5204/2)^2/1000</f>
        <v>1.245641487148353</v>
      </c>
      <c r="N5204" s="32">
        <v>0</v>
      </c>
      <c r="O5204" s="3">
        <v>4</v>
      </c>
      <c r="P5204" s="3">
        <v>2.0459999999999998</v>
      </c>
      <c r="Q5204" s="3">
        <v>1.8520000000000001</v>
      </c>
      <c r="R5204" s="3">
        <v>1.82</v>
      </c>
      <c r="S5204" s="6">
        <v>0</v>
      </c>
      <c r="T5204" s="6">
        <f>R5204-S5204</f>
        <v>1.82</v>
      </c>
      <c r="U5204" s="11">
        <v>1.82</v>
      </c>
      <c r="V5204" s="6">
        <f>U5204-S5204</f>
        <v>1.82</v>
      </c>
      <c r="W5204" s="6">
        <f>100 - (1 - (((U5204-T5204)/U5204)+(S5204/T5204)))*100</f>
        <v>0</v>
      </c>
      <c r="X5204" s="11">
        <v>1.82</v>
      </c>
      <c r="Y5204" s="13">
        <f>(X5204-U5204)/U5204*100</f>
        <v>0</v>
      </c>
      <c r="Z5204" s="14">
        <f>IF(W5204&gt;10,"NA",Y5204)</f>
        <v>0</v>
      </c>
    </row>
    <row r="5205" spans="1:26" x14ac:dyDescent="0.2">
      <c r="A5205" s="23">
        <v>5203</v>
      </c>
      <c r="B5205" s="3" t="s">
        <v>25</v>
      </c>
      <c r="C5205" s="3" t="s">
        <v>209</v>
      </c>
      <c r="D5205" s="3" t="s">
        <v>194</v>
      </c>
      <c r="E5205" s="3" t="s">
        <v>47</v>
      </c>
      <c r="F5205" s="3" t="s">
        <v>23</v>
      </c>
      <c r="G5205" s="3" t="s">
        <v>208</v>
      </c>
      <c r="H5205" s="3" t="s">
        <v>9</v>
      </c>
      <c r="I5205" s="3" t="s">
        <v>13</v>
      </c>
      <c r="J5205" s="3">
        <v>413</v>
      </c>
      <c r="K5205" s="3">
        <v>35</v>
      </c>
      <c r="L5205" s="3">
        <v>19</v>
      </c>
      <c r="M5205" s="4">
        <f>PI()*(K5205/2)^2/1000+PI()*(L5205/2)^2/1000</f>
        <v>1.245641487148353</v>
      </c>
      <c r="N5205" s="32">
        <v>0</v>
      </c>
      <c r="O5205" s="3">
        <v>5</v>
      </c>
      <c r="P5205" s="3">
        <v>1.62</v>
      </c>
      <c r="Q5205" s="3">
        <v>1.111</v>
      </c>
      <c r="R5205" s="3">
        <v>1.111</v>
      </c>
      <c r="S5205" s="6">
        <v>0</v>
      </c>
      <c r="T5205" s="6">
        <f>R5205-S5205</f>
        <v>1.111</v>
      </c>
      <c r="U5205" s="11">
        <v>1.111</v>
      </c>
      <c r="V5205" s="6">
        <f>U5205-S5205</f>
        <v>1.111</v>
      </c>
      <c r="W5205" s="6">
        <f>100 - (1 - (((U5205-T5205)/U5205)+(S5205/T5205)))*100</f>
        <v>0</v>
      </c>
      <c r="X5205" s="11">
        <v>1.111</v>
      </c>
      <c r="Y5205" s="13">
        <f>(X5205-U5205)/U5205*100</f>
        <v>0</v>
      </c>
      <c r="Z5205" s="14">
        <f>IF(W5205&gt;10,"NA",Y5205)</f>
        <v>0</v>
      </c>
    </row>
    <row r="5206" spans="1:26" x14ac:dyDescent="0.2">
      <c r="A5206" s="23">
        <v>5204</v>
      </c>
      <c r="B5206" s="3" t="s">
        <v>25</v>
      </c>
      <c r="C5206" s="3" t="s">
        <v>209</v>
      </c>
      <c r="D5206" s="3" t="s">
        <v>194</v>
      </c>
      <c r="E5206" s="3" t="s">
        <v>47</v>
      </c>
      <c r="F5206" s="3" t="s">
        <v>23</v>
      </c>
      <c r="G5206" s="3" t="s">
        <v>208</v>
      </c>
      <c r="H5206" s="3" t="s">
        <v>9</v>
      </c>
      <c r="I5206" s="3" t="s">
        <v>13</v>
      </c>
      <c r="J5206" s="3">
        <v>413</v>
      </c>
      <c r="K5206" s="3">
        <v>35</v>
      </c>
      <c r="L5206" s="3">
        <v>19</v>
      </c>
      <c r="M5206" s="4">
        <f>PI()*(K5206/2)^2/1000+PI()*(L5206/2)^2/1000</f>
        <v>1.245641487148353</v>
      </c>
      <c r="N5206" s="32">
        <v>0</v>
      </c>
      <c r="O5206" s="3">
        <v>6</v>
      </c>
      <c r="P5206" s="3">
        <v>1.8480000000000001</v>
      </c>
      <c r="Q5206" s="3">
        <v>1.5089999999999999</v>
      </c>
      <c r="R5206" s="3">
        <v>1.4750000000000001</v>
      </c>
      <c r="S5206" s="6">
        <v>0</v>
      </c>
      <c r="T5206" s="6">
        <f>R5206-S5206</f>
        <v>1.4750000000000001</v>
      </c>
      <c r="U5206" s="11">
        <v>1.4750000000000001</v>
      </c>
      <c r="V5206" s="6">
        <f>U5206-S5206</f>
        <v>1.4750000000000001</v>
      </c>
      <c r="W5206" s="6">
        <f>100 - (1 - (((U5206-T5206)/U5206)+(S5206/T5206)))*100</f>
        <v>0</v>
      </c>
      <c r="X5206" s="11">
        <v>1.4750000000000001</v>
      </c>
      <c r="Y5206" s="13">
        <f>(X5206-U5206)/U5206*100</f>
        <v>0</v>
      </c>
      <c r="Z5206" s="14">
        <f>IF(W5206&gt;10,"NA",Y5206)</f>
        <v>0</v>
      </c>
    </row>
    <row r="5207" spans="1:26" x14ac:dyDescent="0.2">
      <c r="A5207" s="23">
        <v>5205</v>
      </c>
      <c r="B5207" s="3" t="s">
        <v>25</v>
      </c>
      <c r="C5207" s="3" t="s">
        <v>209</v>
      </c>
      <c r="D5207" s="3" t="s">
        <v>194</v>
      </c>
      <c r="E5207" s="3" t="s">
        <v>47</v>
      </c>
      <c r="F5207" s="3" t="s">
        <v>23</v>
      </c>
      <c r="G5207" s="3" t="s">
        <v>208</v>
      </c>
      <c r="H5207" s="3" t="s">
        <v>9</v>
      </c>
      <c r="I5207" s="3" t="s">
        <v>13</v>
      </c>
      <c r="J5207" s="3">
        <v>413</v>
      </c>
      <c r="K5207" s="3">
        <v>35</v>
      </c>
      <c r="L5207" s="3">
        <v>19</v>
      </c>
      <c r="M5207" s="4">
        <f>PI()*(K5207/2)^2/1000+PI()*(L5207/2)^2/1000</f>
        <v>1.245641487148353</v>
      </c>
      <c r="N5207" s="32">
        <v>0</v>
      </c>
      <c r="O5207" s="3">
        <v>7</v>
      </c>
      <c r="P5207" s="3">
        <v>1.456</v>
      </c>
      <c r="Q5207" s="3">
        <v>0.97199999999999998</v>
      </c>
      <c r="R5207" s="3">
        <v>0.89700000000000002</v>
      </c>
      <c r="S5207" s="6">
        <v>0</v>
      </c>
      <c r="T5207" s="6">
        <f>R5207-S5207</f>
        <v>0.89700000000000002</v>
      </c>
      <c r="U5207" s="11">
        <v>0.89700000000000002</v>
      </c>
      <c r="V5207" s="6">
        <f>U5207-S5207</f>
        <v>0.89700000000000002</v>
      </c>
      <c r="W5207" s="6">
        <f>100 - (1 - (((U5207-T5207)/U5207)+(S5207/T5207)))*100</f>
        <v>0</v>
      </c>
      <c r="X5207" s="11">
        <v>0.89700000000000002</v>
      </c>
      <c r="Y5207" s="13">
        <f>(X5207-U5207)/U5207*100</f>
        <v>0</v>
      </c>
      <c r="Z5207" s="14">
        <f>IF(W5207&gt;10,"NA",Y5207)</f>
        <v>0</v>
      </c>
    </row>
    <row r="5208" spans="1:26" x14ac:dyDescent="0.2">
      <c r="A5208" s="23">
        <v>5206</v>
      </c>
      <c r="B5208" s="3" t="s">
        <v>25</v>
      </c>
      <c r="C5208" s="3" t="s">
        <v>209</v>
      </c>
      <c r="D5208" s="3" t="s">
        <v>194</v>
      </c>
      <c r="E5208" s="3" t="s">
        <v>47</v>
      </c>
      <c r="F5208" s="3" t="s">
        <v>23</v>
      </c>
      <c r="G5208" s="3" t="s">
        <v>208</v>
      </c>
      <c r="H5208" s="3" t="s">
        <v>9</v>
      </c>
      <c r="I5208" s="3" t="s">
        <v>13</v>
      </c>
      <c r="J5208" s="3">
        <v>413</v>
      </c>
      <c r="K5208" s="3">
        <v>35</v>
      </c>
      <c r="L5208" s="3">
        <v>19</v>
      </c>
      <c r="M5208" s="4">
        <f>PI()*(K5208/2)^2/1000+PI()*(L5208/2)^2/1000</f>
        <v>1.245641487148353</v>
      </c>
      <c r="N5208" s="32">
        <v>0</v>
      </c>
      <c r="O5208" s="3">
        <v>8</v>
      </c>
      <c r="P5208" s="3">
        <v>1.51</v>
      </c>
      <c r="Q5208" s="3">
        <v>1.111</v>
      </c>
      <c r="R5208" s="3">
        <v>1.0569999999999999</v>
      </c>
      <c r="S5208" s="6">
        <v>0</v>
      </c>
      <c r="T5208" s="6">
        <f>R5208-S5208</f>
        <v>1.0569999999999999</v>
      </c>
      <c r="U5208" s="11">
        <v>1.0569999999999999</v>
      </c>
      <c r="V5208" s="6">
        <f>U5208-S5208</f>
        <v>1.0569999999999999</v>
      </c>
      <c r="W5208" s="6">
        <f>100 - (1 - (((U5208-T5208)/U5208)+(S5208/T5208)))*100</f>
        <v>0</v>
      </c>
      <c r="X5208" s="11">
        <v>1.0569999999999999</v>
      </c>
      <c r="Y5208" s="13">
        <f>(X5208-U5208)/U5208*100</f>
        <v>0</v>
      </c>
      <c r="Z5208" s="14">
        <f>IF(W5208&gt;10,"NA",Y5208)</f>
        <v>0</v>
      </c>
    </row>
    <row r="5209" spans="1:26" x14ac:dyDescent="0.2">
      <c r="A5209" s="23">
        <v>5207</v>
      </c>
      <c r="B5209" s="3" t="s">
        <v>25</v>
      </c>
      <c r="C5209" s="3" t="s">
        <v>209</v>
      </c>
      <c r="D5209" s="3" t="s">
        <v>194</v>
      </c>
      <c r="E5209" s="3" t="s">
        <v>47</v>
      </c>
      <c r="F5209" s="3" t="s">
        <v>23</v>
      </c>
      <c r="G5209" s="3" t="s">
        <v>208</v>
      </c>
      <c r="H5209" s="3" t="s">
        <v>9</v>
      </c>
      <c r="I5209" s="3" t="s">
        <v>13</v>
      </c>
      <c r="J5209" s="3">
        <v>413</v>
      </c>
      <c r="K5209" s="3">
        <v>35</v>
      </c>
      <c r="L5209" s="3">
        <v>19</v>
      </c>
      <c r="M5209" s="4">
        <f>PI()*(K5209/2)^2/1000+PI()*(L5209/2)^2/1000</f>
        <v>1.245641487148353</v>
      </c>
      <c r="N5209" s="32">
        <v>0</v>
      </c>
      <c r="O5209" s="3">
        <v>9</v>
      </c>
      <c r="P5209" s="3">
        <v>2.02</v>
      </c>
      <c r="Q5209" s="3">
        <v>1.7829999999999999</v>
      </c>
      <c r="R5209" s="3">
        <v>1.7509999999999999</v>
      </c>
      <c r="S5209" s="6">
        <v>0</v>
      </c>
      <c r="T5209" s="6">
        <f>R5209-S5209</f>
        <v>1.7509999999999999</v>
      </c>
      <c r="U5209" s="11">
        <v>1.9990000000000001</v>
      </c>
      <c r="V5209" s="6">
        <f>U5209-S5209</f>
        <v>1.9990000000000001</v>
      </c>
      <c r="W5209" s="6">
        <f>100 - (1 - (((U5209-T5209)/U5209)+(S5209/T5209)))*100</f>
        <v>12.406203101550787</v>
      </c>
      <c r="X5209" s="11">
        <v>1.9990000000000001</v>
      </c>
      <c r="Y5209" s="13">
        <f>(X5209-U5209)/U5209*100</f>
        <v>0</v>
      </c>
      <c r="Z5209" s="14" t="str">
        <f>IF(W5209&gt;10,"NA",Y5209)</f>
        <v>NA</v>
      </c>
    </row>
    <row r="5210" spans="1:26" x14ac:dyDescent="0.2">
      <c r="A5210" s="23">
        <v>5208</v>
      </c>
      <c r="B5210" s="3" t="s">
        <v>25</v>
      </c>
      <c r="C5210" s="3" t="s">
        <v>211</v>
      </c>
      <c r="D5210" s="3" t="s">
        <v>194</v>
      </c>
      <c r="E5210" s="3" t="s">
        <v>47</v>
      </c>
      <c r="F5210" s="3" t="s">
        <v>8</v>
      </c>
      <c r="G5210" s="3" t="s">
        <v>210</v>
      </c>
      <c r="H5210" s="3" t="s">
        <v>17</v>
      </c>
      <c r="I5210" s="3" t="s">
        <v>13</v>
      </c>
      <c r="J5210" s="3">
        <v>416</v>
      </c>
      <c r="K5210" s="3">
        <v>139</v>
      </c>
      <c r="L5210" s="3">
        <v>94</v>
      </c>
      <c r="M5210" s="4">
        <f>PI()*(K5210/2)^2/1000+PI()*(L5210/2)^2/1000</f>
        <v>22.114456086781949</v>
      </c>
      <c r="N5210" s="32">
        <v>0</v>
      </c>
      <c r="O5210" s="3">
        <v>1</v>
      </c>
      <c r="P5210" s="3">
        <v>1.4850000000000001</v>
      </c>
      <c r="Q5210" s="3">
        <v>0.94699999999999995</v>
      </c>
      <c r="R5210" s="3">
        <v>0.92500000000000004</v>
      </c>
      <c r="S5210" s="6">
        <v>0</v>
      </c>
      <c r="T5210" s="6">
        <f>R5210-S5210</f>
        <v>0.92500000000000004</v>
      </c>
      <c r="U5210" s="3">
        <v>0.92500000000000004</v>
      </c>
      <c r="V5210" s="6">
        <f>U5210-S5210</f>
        <v>0.92500000000000004</v>
      </c>
      <c r="W5210" s="6">
        <f>100 - (1 - (((U5210-T5210)/U5210)+(S5210/T5210)))*100</f>
        <v>0</v>
      </c>
      <c r="X5210" s="11">
        <v>0.92500000000000004</v>
      </c>
      <c r="Y5210" s="13">
        <f>(X5210-U5210)/U5210*100</f>
        <v>0</v>
      </c>
      <c r="Z5210" s="14">
        <f>IF(W5210&gt;10,"NA",Y5210)</f>
        <v>0</v>
      </c>
    </row>
    <row r="5211" spans="1:26" x14ac:dyDescent="0.2">
      <c r="A5211" s="23">
        <v>5209</v>
      </c>
      <c r="B5211" s="3" t="s">
        <v>25</v>
      </c>
      <c r="C5211" s="3" t="s">
        <v>211</v>
      </c>
      <c r="D5211" s="3" t="s">
        <v>194</v>
      </c>
      <c r="E5211" s="3" t="s">
        <v>47</v>
      </c>
      <c r="F5211" s="3" t="s">
        <v>8</v>
      </c>
      <c r="G5211" s="3" t="s">
        <v>210</v>
      </c>
      <c r="H5211" s="3" t="s">
        <v>17</v>
      </c>
      <c r="I5211" s="3" t="s">
        <v>13</v>
      </c>
      <c r="J5211" s="3">
        <v>416</v>
      </c>
      <c r="K5211" s="3">
        <v>139</v>
      </c>
      <c r="L5211" s="3">
        <v>94</v>
      </c>
      <c r="M5211" s="4">
        <f>PI()*(K5211/2)^2/1000+PI()*(L5211/2)^2/1000</f>
        <v>22.114456086781949</v>
      </c>
      <c r="N5211" s="32">
        <v>0</v>
      </c>
      <c r="O5211" s="3">
        <v>2</v>
      </c>
      <c r="P5211" s="3">
        <v>1.5469999999999999</v>
      </c>
      <c r="Q5211" s="3">
        <v>0.877</v>
      </c>
      <c r="R5211" s="3">
        <v>0.85899999999999999</v>
      </c>
      <c r="S5211" s="6">
        <v>0</v>
      </c>
      <c r="T5211" s="6">
        <f>R5211-S5211</f>
        <v>0.85899999999999999</v>
      </c>
      <c r="U5211" s="3">
        <v>0.85899999999999999</v>
      </c>
      <c r="V5211" s="6">
        <f>U5211-S5211</f>
        <v>0.85899999999999999</v>
      </c>
      <c r="W5211" s="6">
        <f>100 - (1 - (((U5211-T5211)/U5211)+(S5211/T5211)))*100</f>
        <v>0</v>
      </c>
      <c r="X5211" s="11">
        <v>0.85899999999999999</v>
      </c>
      <c r="Y5211" s="13">
        <f>(X5211-U5211)/U5211*100</f>
        <v>0</v>
      </c>
      <c r="Z5211" s="14">
        <f>IF(W5211&gt;10,"NA",Y5211)</f>
        <v>0</v>
      </c>
    </row>
    <row r="5212" spans="1:26" x14ac:dyDescent="0.2">
      <c r="A5212" s="23">
        <v>5210</v>
      </c>
      <c r="B5212" s="3" t="s">
        <v>25</v>
      </c>
      <c r="C5212" s="3" t="s">
        <v>211</v>
      </c>
      <c r="D5212" s="3" t="s">
        <v>194</v>
      </c>
      <c r="E5212" s="3" t="s">
        <v>47</v>
      </c>
      <c r="F5212" s="3" t="s">
        <v>8</v>
      </c>
      <c r="G5212" s="3" t="s">
        <v>210</v>
      </c>
      <c r="H5212" s="3" t="s">
        <v>17</v>
      </c>
      <c r="I5212" s="3" t="s">
        <v>13</v>
      </c>
      <c r="J5212" s="3">
        <v>416</v>
      </c>
      <c r="K5212" s="3">
        <v>139</v>
      </c>
      <c r="L5212" s="3">
        <v>94</v>
      </c>
      <c r="M5212" s="4">
        <f>PI()*(K5212/2)^2/1000+PI()*(L5212/2)^2/1000</f>
        <v>22.114456086781949</v>
      </c>
      <c r="N5212" s="32">
        <v>0</v>
      </c>
      <c r="O5212" s="3">
        <v>3</v>
      </c>
      <c r="P5212" s="3">
        <v>1.242</v>
      </c>
      <c r="Q5212" s="3">
        <v>0.69899999999999995</v>
      </c>
      <c r="R5212" s="3">
        <v>0.68200000000000005</v>
      </c>
      <c r="S5212" s="6">
        <v>0</v>
      </c>
      <c r="T5212" s="6">
        <f>R5212-S5212</f>
        <v>0.68200000000000005</v>
      </c>
      <c r="U5212" s="3">
        <v>0.79</v>
      </c>
      <c r="V5212" s="6">
        <f>U5212-S5212</f>
        <v>0.79</v>
      </c>
      <c r="W5212" s="6">
        <f>100 - (1 - (((U5212-T5212)/U5212)+(S5212/T5212)))*100</f>
        <v>13.670886075949369</v>
      </c>
      <c r="X5212" s="11">
        <v>0.79</v>
      </c>
      <c r="Y5212" s="13">
        <f>(X5212-U5212)/U5212*100</f>
        <v>0</v>
      </c>
      <c r="Z5212" s="14" t="str">
        <f>IF(W5212&gt;10,"NA",Y5212)</f>
        <v>NA</v>
      </c>
    </row>
    <row r="5213" spans="1:26" x14ac:dyDescent="0.2">
      <c r="A5213" s="23">
        <v>5211</v>
      </c>
      <c r="B5213" s="3" t="s">
        <v>25</v>
      </c>
      <c r="C5213" s="3" t="s">
        <v>211</v>
      </c>
      <c r="D5213" s="3" t="s">
        <v>194</v>
      </c>
      <c r="E5213" s="3" t="s">
        <v>47</v>
      </c>
      <c r="F5213" s="3" t="s">
        <v>8</v>
      </c>
      <c r="G5213" s="3" t="s">
        <v>210</v>
      </c>
      <c r="H5213" s="3" t="s">
        <v>17</v>
      </c>
      <c r="I5213" s="3" t="s">
        <v>13</v>
      </c>
      <c r="J5213" s="3">
        <v>416</v>
      </c>
      <c r="K5213" s="3">
        <v>139</v>
      </c>
      <c r="L5213" s="3">
        <v>94</v>
      </c>
      <c r="M5213" s="4">
        <f>PI()*(K5213/2)^2/1000+PI()*(L5213/2)^2/1000</f>
        <v>22.114456086781949</v>
      </c>
      <c r="N5213" s="32">
        <v>0</v>
      </c>
      <c r="O5213" s="3">
        <v>4</v>
      </c>
      <c r="P5213" s="3">
        <v>1.1140000000000001</v>
      </c>
      <c r="Q5213" s="3">
        <v>0.63700000000000001</v>
      </c>
      <c r="R5213" s="3">
        <v>0.63200000000000001</v>
      </c>
      <c r="S5213" s="6">
        <v>0</v>
      </c>
      <c r="T5213" s="6">
        <f>R5213-S5213</f>
        <v>0.63200000000000001</v>
      </c>
      <c r="U5213" s="3">
        <v>0.63200000000000001</v>
      </c>
      <c r="V5213" s="6">
        <f>U5213-S5213</f>
        <v>0.63200000000000001</v>
      </c>
      <c r="W5213" s="6">
        <f>100 - (1 - (((U5213-T5213)/U5213)+(S5213/T5213)))*100</f>
        <v>0</v>
      </c>
      <c r="X5213" s="11">
        <v>0.63200000000000001</v>
      </c>
      <c r="Y5213" s="13">
        <f>(X5213-U5213)/U5213*100</f>
        <v>0</v>
      </c>
      <c r="Z5213" s="14">
        <f>IF(W5213&gt;10,"NA",Y5213)</f>
        <v>0</v>
      </c>
    </row>
    <row r="5214" spans="1:26" x14ac:dyDescent="0.2">
      <c r="A5214" s="23">
        <v>5212</v>
      </c>
      <c r="B5214" s="3" t="s">
        <v>25</v>
      </c>
      <c r="C5214" s="3" t="s">
        <v>211</v>
      </c>
      <c r="D5214" s="3" t="s">
        <v>194</v>
      </c>
      <c r="E5214" s="3" t="s">
        <v>47</v>
      </c>
      <c r="F5214" s="3" t="s">
        <v>8</v>
      </c>
      <c r="G5214" s="3" t="s">
        <v>210</v>
      </c>
      <c r="H5214" s="3" t="s">
        <v>17</v>
      </c>
      <c r="I5214" s="3" t="s">
        <v>13</v>
      </c>
      <c r="J5214" s="3">
        <v>416</v>
      </c>
      <c r="K5214" s="3">
        <v>139</v>
      </c>
      <c r="L5214" s="3">
        <v>94</v>
      </c>
      <c r="M5214" s="4">
        <f>PI()*(K5214/2)^2/1000+PI()*(L5214/2)^2/1000</f>
        <v>22.114456086781949</v>
      </c>
      <c r="N5214" s="32">
        <v>0</v>
      </c>
      <c r="O5214" s="3">
        <v>5</v>
      </c>
      <c r="P5214" s="3">
        <v>1.2</v>
      </c>
      <c r="Q5214" s="3">
        <v>0.61499999999999999</v>
      </c>
      <c r="R5214" s="3">
        <v>0.59899999999999998</v>
      </c>
      <c r="S5214" s="6">
        <v>0</v>
      </c>
      <c r="T5214" s="6">
        <f>R5214-S5214</f>
        <v>0.59899999999999998</v>
      </c>
      <c r="U5214" s="3">
        <v>0.59899999999999998</v>
      </c>
      <c r="V5214" s="6">
        <f>U5214-S5214</f>
        <v>0.59899999999999998</v>
      </c>
      <c r="W5214" s="6">
        <f>100 - (1 - (((U5214-T5214)/U5214)+(S5214/T5214)))*100</f>
        <v>0</v>
      </c>
      <c r="X5214" s="11">
        <v>0.59899999999999998</v>
      </c>
      <c r="Y5214" s="13">
        <f>(X5214-U5214)/U5214*100</f>
        <v>0</v>
      </c>
      <c r="Z5214" s="14">
        <f>IF(W5214&gt;10,"NA",Y5214)</f>
        <v>0</v>
      </c>
    </row>
    <row r="5215" spans="1:26" x14ac:dyDescent="0.2">
      <c r="A5215" s="23">
        <v>5213</v>
      </c>
      <c r="B5215" s="3" t="s">
        <v>25</v>
      </c>
      <c r="C5215" s="3" t="s">
        <v>211</v>
      </c>
      <c r="D5215" s="3" t="s">
        <v>194</v>
      </c>
      <c r="E5215" s="3" t="s">
        <v>47</v>
      </c>
      <c r="F5215" s="3" t="s">
        <v>8</v>
      </c>
      <c r="G5215" s="3" t="s">
        <v>210</v>
      </c>
      <c r="H5215" s="3" t="s">
        <v>17</v>
      </c>
      <c r="I5215" s="3" t="s">
        <v>13</v>
      </c>
      <c r="J5215" s="3">
        <v>416</v>
      </c>
      <c r="K5215" s="3">
        <v>139</v>
      </c>
      <c r="L5215" s="3">
        <v>94</v>
      </c>
      <c r="M5215" s="4">
        <f>PI()*(K5215/2)^2/1000+PI()*(L5215/2)^2/1000</f>
        <v>22.114456086781949</v>
      </c>
      <c r="N5215" s="32">
        <v>0</v>
      </c>
      <c r="O5215" s="3">
        <v>6</v>
      </c>
      <c r="P5215" s="3">
        <v>1.446</v>
      </c>
      <c r="Q5215" s="3">
        <v>0.67900000000000005</v>
      </c>
      <c r="R5215" s="3">
        <v>0.67300000000000004</v>
      </c>
      <c r="S5215" s="6">
        <v>0</v>
      </c>
      <c r="T5215" s="6">
        <f>R5215-S5215</f>
        <v>0.67300000000000004</v>
      </c>
      <c r="U5215" s="3">
        <v>0.67300000000000004</v>
      </c>
      <c r="V5215" s="6">
        <f>U5215-S5215</f>
        <v>0.67300000000000004</v>
      </c>
      <c r="W5215" s="6">
        <f>100 - (1 - (((U5215-T5215)/U5215)+(S5215/T5215)))*100</f>
        <v>0</v>
      </c>
      <c r="X5215" s="11">
        <v>0.67300000000000004</v>
      </c>
      <c r="Y5215" s="13">
        <f>(X5215-U5215)/U5215*100</f>
        <v>0</v>
      </c>
      <c r="Z5215" s="14">
        <f>IF(W5215&gt;10,"NA",Y5215)</f>
        <v>0</v>
      </c>
    </row>
    <row r="5216" spans="1:26" x14ac:dyDescent="0.2">
      <c r="A5216" s="23">
        <v>5214</v>
      </c>
      <c r="B5216" s="3" t="s">
        <v>25</v>
      </c>
      <c r="C5216" s="3" t="s">
        <v>211</v>
      </c>
      <c r="D5216" s="3" t="s">
        <v>194</v>
      </c>
      <c r="E5216" s="3" t="s">
        <v>47</v>
      </c>
      <c r="F5216" s="3" t="s">
        <v>8</v>
      </c>
      <c r="G5216" s="3" t="s">
        <v>210</v>
      </c>
      <c r="H5216" s="3" t="s">
        <v>17</v>
      </c>
      <c r="I5216" s="3" t="s">
        <v>13</v>
      </c>
      <c r="J5216" s="3">
        <v>416</v>
      </c>
      <c r="K5216" s="3">
        <v>139</v>
      </c>
      <c r="L5216" s="3">
        <v>94</v>
      </c>
      <c r="M5216" s="4">
        <f>PI()*(K5216/2)^2/1000+PI()*(L5216/2)^2/1000</f>
        <v>22.114456086781949</v>
      </c>
      <c r="N5216" s="32">
        <v>0</v>
      </c>
      <c r="O5216" s="3">
        <v>7</v>
      </c>
      <c r="P5216" s="3">
        <v>1.863</v>
      </c>
      <c r="Q5216" s="3">
        <v>1.167</v>
      </c>
      <c r="R5216" s="3">
        <v>1.1279999999999999</v>
      </c>
      <c r="S5216" s="6">
        <v>0</v>
      </c>
      <c r="T5216" s="6">
        <f>R5216-S5216</f>
        <v>1.1279999999999999</v>
      </c>
      <c r="U5216" s="3">
        <v>1.1279999999999999</v>
      </c>
      <c r="V5216" s="6">
        <f>U5216-S5216</f>
        <v>1.1279999999999999</v>
      </c>
      <c r="W5216" s="6">
        <f>100 - (1 - (((U5216-T5216)/U5216)+(S5216/T5216)))*100</f>
        <v>0</v>
      </c>
      <c r="X5216" s="11">
        <v>1.1279999999999999</v>
      </c>
      <c r="Y5216" s="13">
        <f>(X5216-U5216)/U5216*100</f>
        <v>0</v>
      </c>
      <c r="Z5216" s="14">
        <f>IF(W5216&gt;10,"NA",Y5216)</f>
        <v>0</v>
      </c>
    </row>
    <row r="5217" spans="1:26" x14ac:dyDescent="0.2">
      <c r="A5217" s="23">
        <v>5215</v>
      </c>
      <c r="B5217" s="3" t="s">
        <v>25</v>
      </c>
      <c r="C5217" s="3" t="s">
        <v>211</v>
      </c>
      <c r="D5217" s="3" t="s">
        <v>194</v>
      </c>
      <c r="E5217" s="3" t="s">
        <v>47</v>
      </c>
      <c r="F5217" s="3" t="s">
        <v>8</v>
      </c>
      <c r="G5217" s="3" t="s">
        <v>210</v>
      </c>
      <c r="H5217" s="3" t="s">
        <v>17</v>
      </c>
      <c r="I5217" s="3" t="s">
        <v>13</v>
      </c>
      <c r="J5217" s="3">
        <v>416</v>
      </c>
      <c r="K5217" s="3">
        <v>139</v>
      </c>
      <c r="L5217" s="3">
        <v>94</v>
      </c>
      <c r="M5217" s="4">
        <f>PI()*(K5217/2)^2/1000+PI()*(L5217/2)^2/1000</f>
        <v>22.114456086781949</v>
      </c>
      <c r="N5217" s="32">
        <v>0</v>
      </c>
      <c r="O5217" s="3">
        <v>8</v>
      </c>
      <c r="P5217" s="3">
        <v>1.3480000000000001</v>
      </c>
      <c r="Q5217" s="3">
        <v>0.85799999999999998</v>
      </c>
      <c r="R5217" s="3">
        <v>0.83399999999999996</v>
      </c>
      <c r="S5217" s="6">
        <v>0</v>
      </c>
      <c r="T5217" s="6">
        <f>R5217-S5217</f>
        <v>0.83399999999999996</v>
      </c>
      <c r="U5217" s="3">
        <v>0.83399999999999996</v>
      </c>
      <c r="V5217" s="6">
        <f>U5217-S5217</f>
        <v>0.83399999999999996</v>
      </c>
      <c r="W5217" s="6">
        <f>100 - (1 - (((U5217-T5217)/U5217)+(S5217/T5217)))*100</f>
        <v>0</v>
      </c>
      <c r="X5217" s="11">
        <v>0.83399999999999996</v>
      </c>
      <c r="Y5217" s="13">
        <f>(X5217-U5217)/U5217*100</f>
        <v>0</v>
      </c>
      <c r="Z5217" s="14">
        <f>IF(W5217&gt;10,"NA",Y5217)</f>
        <v>0</v>
      </c>
    </row>
    <row r="5218" spans="1:26" x14ac:dyDescent="0.2">
      <c r="A5218" s="23">
        <v>5216</v>
      </c>
      <c r="B5218" s="3" t="s">
        <v>25</v>
      </c>
      <c r="C5218" s="3" t="s">
        <v>211</v>
      </c>
      <c r="D5218" s="3" t="s">
        <v>194</v>
      </c>
      <c r="E5218" s="3" t="s">
        <v>47</v>
      </c>
      <c r="F5218" s="3" t="s">
        <v>8</v>
      </c>
      <c r="G5218" s="3" t="s">
        <v>210</v>
      </c>
      <c r="H5218" s="3" t="s">
        <v>17</v>
      </c>
      <c r="I5218" s="3" t="s">
        <v>13</v>
      </c>
      <c r="J5218" s="3">
        <v>416</v>
      </c>
      <c r="K5218" s="3">
        <v>139</v>
      </c>
      <c r="L5218" s="3">
        <v>94</v>
      </c>
      <c r="M5218" s="4">
        <f>PI()*(K5218/2)^2/1000+PI()*(L5218/2)^2/1000</f>
        <v>22.114456086781949</v>
      </c>
      <c r="N5218" s="32">
        <v>0</v>
      </c>
      <c r="O5218" s="3">
        <v>9</v>
      </c>
      <c r="P5218" s="3">
        <v>1.169</v>
      </c>
      <c r="Q5218" s="3">
        <v>0.65300000000000002</v>
      </c>
      <c r="R5218" s="3">
        <v>0.625</v>
      </c>
      <c r="S5218" s="6">
        <v>0</v>
      </c>
      <c r="T5218" s="6">
        <f>R5218-S5218</f>
        <v>0.625</v>
      </c>
      <c r="U5218" s="3">
        <v>0.625</v>
      </c>
      <c r="V5218" s="6">
        <f>U5218-S5218</f>
        <v>0.625</v>
      </c>
      <c r="W5218" s="6">
        <f>100 - (1 - (((U5218-T5218)/U5218)+(S5218/T5218)))*100</f>
        <v>0</v>
      </c>
      <c r="X5218" s="11">
        <v>0.625</v>
      </c>
      <c r="Y5218" s="13">
        <f>(X5218-U5218)/U5218*100</f>
        <v>0</v>
      </c>
      <c r="Z5218" s="14">
        <f>IF(W5218&gt;10,"NA",Y5218)</f>
        <v>0</v>
      </c>
    </row>
    <row r="5219" spans="1:26" x14ac:dyDescent="0.2">
      <c r="A5219" s="23">
        <v>5217</v>
      </c>
      <c r="B5219" s="3" t="s">
        <v>25</v>
      </c>
      <c r="C5219" s="3" t="s">
        <v>211</v>
      </c>
      <c r="D5219" s="3" t="s">
        <v>194</v>
      </c>
      <c r="E5219" s="3" t="s">
        <v>47</v>
      </c>
      <c r="F5219" s="3" t="s">
        <v>8</v>
      </c>
      <c r="G5219" s="3" t="s">
        <v>210</v>
      </c>
      <c r="H5219" s="3" t="s">
        <v>17</v>
      </c>
      <c r="I5219" s="3" t="s">
        <v>13</v>
      </c>
      <c r="J5219" s="3">
        <v>416</v>
      </c>
      <c r="K5219" s="3">
        <v>139</v>
      </c>
      <c r="L5219" s="3">
        <v>94</v>
      </c>
      <c r="M5219" s="4">
        <f>PI()*(K5219/2)^2/1000+PI()*(L5219/2)^2/1000</f>
        <v>22.114456086781949</v>
      </c>
      <c r="N5219" s="32">
        <v>0</v>
      </c>
      <c r="O5219" s="3">
        <v>10</v>
      </c>
      <c r="P5219" s="3">
        <v>1.135</v>
      </c>
      <c r="Q5219" s="3">
        <v>0.70899999999999996</v>
      </c>
      <c r="R5219" s="3">
        <v>0.68899999999999995</v>
      </c>
      <c r="S5219" s="6">
        <v>0</v>
      </c>
      <c r="T5219" s="6">
        <f>R5219-S5219</f>
        <v>0.68899999999999995</v>
      </c>
      <c r="U5219" s="3">
        <v>0.68899999999999995</v>
      </c>
      <c r="V5219" s="6">
        <f>U5219-S5219</f>
        <v>0.68899999999999995</v>
      </c>
      <c r="W5219" s="6">
        <f>100 - (1 - (((U5219-T5219)/U5219)+(S5219/T5219)))*100</f>
        <v>0</v>
      </c>
      <c r="X5219" s="11">
        <v>0.68899999999999995</v>
      </c>
      <c r="Y5219" s="13">
        <f>(X5219-U5219)/U5219*100</f>
        <v>0</v>
      </c>
      <c r="Z5219" s="14">
        <f>IF(W5219&gt;10,"NA",Y5219)</f>
        <v>0</v>
      </c>
    </row>
    <row r="5220" spans="1:26" x14ac:dyDescent="0.2">
      <c r="A5220" s="23">
        <v>5218</v>
      </c>
      <c r="B5220" s="3" t="s">
        <v>25</v>
      </c>
      <c r="C5220" s="3" t="s">
        <v>211</v>
      </c>
      <c r="D5220" s="3" t="s">
        <v>194</v>
      </c>
      <c r="E5220" s="3" t="s">
        <v>47</v>
      </c>
      <c r="F5220" s="3" t="s">
        <v>8</v>
      </c>
      <c r="G5220" s="3" t="s">
        <v>210</v>
      </c>
      <c r="H5220" s="3" t="s">
        <v>17</v>
      </c>
      <c r="I5220" s="3" t="s">
        <v>13</v>
      </c>
      <c r="J5220" s="3">
        <v>416</v>
      </c>
      <c r="K5220" s="3">
        <v>139</v>
      </c>
      <c r="L5220" s="3">
        <v>94</v>
      </c>
      <c r="M5220" s="4">
        <f>PI()*(K5220/2)^2/1000+PI()*(L5220/2)^2/1000</f>
        <v>22.114456086781949</v>
      </c>
      <c r="N5220" s="32">
        <v>0</v>
      </c>
      <c r="O5220" s="3">
        <v>11</v>
      </c>
      <c r="P5220" s="3">
        <v>1.7090000000000001</v>
      </c>
      <c r="Q5220" s="3">
        <v>1.1120000000000001</v>
      </c>
      <c r="R5220" s="3">
        <v>1.079</v>
      </c>
      <c r="S5220" s="6">
        <v>0</v>
      </c>
      <c r="T5220" s="6">
        <f>R5220-S5220</f>
        <v>1.079</v>
      </c>
      <c r="U5220" s="3">
        <v>1.121</v>
      </c>
      <c r="V5220" s="6">
        <f>U5220-S5220</f>
        <v>1.121</v>
      </c>
      <c r="W5220" s="6">
        <f>100 - (1 - (((U5220-T5220)/U5220)+(S5220/T5220)))*100</f>
        <v>3.7466547725245363</v>
      </c>
      <c r="X5220" s="11">
        <v>1.121</v>
      </c>
      <c r="Y5220" s="13">
        <f>(X5220-U5220)/U5220*100</f>
        <v>0</v>
      </c>
      <c r="Z5220" s="14">
        <f>IF(W5220&gt;10,"NA",Y5220)</f>
        <v>0</v>
      </c>
    </row>
    <row r="5221" spans="1:26" x14ac:dyDescent="0.2">
      <c r="A5221" s="23">
        <v>5219</v>
      </c>
      <c r="B5221" s="3" t="s">
        <v>25</v>
      </c>
      <c r="C5221" s="3" t="s">
        <v>211</v>
      </c>
      <c r="D5221" s="3" t="s">
        <v>194</v>
      </c>
      <c r="E5221" s="3" t="s">
        <v>47</v>
      </c>
      <c r="F5221" s="3" t="s">
        <v>8</v>
      </c>
      <c r="G5221" s="3" t="s">
        <v>210</v>
      </c>
      <c r="H5221" s="3" t="s">
        <v>17</v>
      </c>
      <c r="I5221" s="3" t="s">
        <v>13</v>
      </c>
      <c r="J5221" s="3">
        <v>416</v>
      </c>
      <c r="K5221" s="3">
        <v>139</v>
      </c>
      <c r="L5221" s="3">
        <v>94</v>
      </c>
      <c r="M5221" s="4">
        <f>PI()*(K5221/2)^2/1000+PI()*(L5221/2)^2/1000</f>
        <v>22.114456086781949</v>
      </c>
      <c r="N5221" s="32">
        <v>0</v>
      </c>
      <c r="O5221" s="3">
        <v>12</v>
      </c>
      <c r="P5221" s="3">
        <v>1.73</v>
      </c>
      <c r="Q5221" s="3">
        <v>1.163</v>
      </c>
      <c r="R5221" s="3">
        <v>1.133</v>
      </c>
      <c r="S5221" s="6">
        <v>0</v>
      </c>
      <c r="T5221" s="6">
        <f>R5221-S5221</f>
        <v>1.133</v>
      </c>
      <c r="U5221" s="3">
        <v>1.145</v>
      </c>
      <c r="V5221" s="6">
        <f>U5221-S5221</f>
        <v>1.145</v>
      </c>
      <c r="W5221" s="6">
        <f>100 - (1 - (((U5221-T5221)/U5221)+(S5221/T5221)))*100</f>
        <v>1.0480349344978208</v>
      </c>
      <c r="X5221" s="11">
        <v>1.145</v>
      </c>
      <c r="Y5221" s="13">
        <f>(X5221-U5221)/U5221*100</f>
        <v>0</v>
      </c>
      <c r="Z5221" s="14">
        <f>IF(W5221&gt;10,"NA",Y5221)</f>
        <v>0</v>
      </c>
    </row>
    <row r="5222" spans="1:26" x14ac:dyDescent="0.2">
      <c r="A5222" s="23">
        <v>5220</v>
      </c>
      <c r="B5222" s="3" t="s">
        <v>25</v>
      </c>
      <c r="C5222" s="3" t="s">
        <v>211</v>
      </c>
      <c r="D5222" s="3" t="s">
        <v>194</v>
      </c>
      <c r="E5222" s="3" t="s">
        <v>47</v>
      </c>
      <c r="F5222" s="3" t="s">
        <v>8</v>
      </c>
      <c r="G5222" s="3" t="s">
        <v>210</v>
      </c>
      <c r="H5222" s="3" t="s">
        <v>17</v>
      </c>
      <c r="I5222" s="3" t="s">
        <v>13</v>
      </c>
      <c r="J5222" s="3">
        <v>416</v>
      </c>
      <c r="K5222" s="3">
        <v>139</v>
      </c>
      <c r="L5222" s="3">
        <v>94</v>
      </c>
      <c r="M5222" s="4">
        <f>PI()*(K5222/2)^2/1000+PI()*(L5222/2)^2/1000</f>
        <v>22.114456086781949</v>
      </c>
      <c r="N5222" s="32">
        <v>0</v>
      </c>
      <c r="O5222" s="3">
        <v>13</v>
      </c>
      <c r="P5222" s="3">
        <v>1.534</v>
      </c>
      <c r="Q5222" s="3">
        <v>0.95599999999999996</v>
      </c>
      <c r="R5222" s="3">
        <v>0.91500000000000004</v>
      </c>
      <c r="S5222" s="6">
        <v>0</v>
      </c>
      <c r="T5222" s="6">
        <f>R5222-S5222</f>
        <v>0.91500000000000004</v>
      </c>
      <c r="U5222" s="3">
        <v>0.91500000000000004</v>
      </c>
      <c r="V5222" s="6">
        <f>U5222-S5222</f>
        <v>0.91500000000000004</v>
      </c>
      <c r="W5222" s="6">
        <f>100 - (1 - (((U5222-T5222)/U5222)+(S5222/T5222)))*100</f>
        <v>0</v>
      </c>
      <c r="X5222" s="11">
        <v>0.91500000000000004</v>
      </c>
      <c r="Y5222" s="13">
        <f>(X5222-U5222)/U5222*100</f>
        <v>0</v>
      </c>
      <c r="Z5222" s="14">
        <f>IF(W5222&gt;10,"NA",Y5222)</f>
        <v>0</v>
      </c>
    </row>
    <row r="5223" spans="1:26" x14ac:dyDescent="0.2">
      <c r="A5223" s="23">
        <v>5221</v>
      </c>
      <c r="B5223" s="3" t="s">
        <v>25</v>
      </c>
      <c r="C5223" s="3" t="s">
        <v>211</v>
      </c>
      <c r="D5223" s="3" t="s">
        <v>194</v>
      </c>
      <c r="E5223" s="3" t="s">
        <v>47</v>
      </c>
      <c r="F5223" s="3" t="s">
        <v>8</v>
      </c>
      <c r="G5223" s="3" t="s">
        <v>210</v>
      </c>
      <c r="H5223" s="3" t="s">
        <v>17</v>
      </c>
      <c r="I5223" s="3" t="s">
        <v>13</v>
      </c>
      <c r="J5223" s="3">
        <v>416</v>
      </c>
      <c r="K5223" s="3">
        <v>139</v>
      </c>
      <c r="L5223" s="3">
        <v>94</v>
      </c>
      <c r="M5223" s="4">
        <f>PI()*(K5223/2)^2/1000+PI()*(L5223/2)^2/1000</f>
        <v>22.114456086781949</v>
      </c>
      <c r="N5223" s="32">
        <v>0</v>
      </c>
      <c r="O5223" s="3">
        <v>14</v>
      </c>
      <c r="P5223" s="3">
        <v>1.605</v>
      </c>
      <c r="Q5223" s="3">
        <v>1.048</v>
      </c>
      <c r="R5223" s="3">
        <v>0.995</v>
      </c>
      <c r="S5223" s="6">
        <v>0</v>
      </c>
      <c r="T5223" s="6">
        <f>R5223-S5223</f>
        <v>0.995</v>
      </c>
      <c r="U5223" s="3">
        <v>0.995</v>
      </c>
      <c r="V5223" s="6">
        <f>U5223-S5223</f>
        <v>0.995</v>
      </c>
      <c r="W5223" s="6">
        <f>100 - (1 - (((U5223-T5223)/U5223)+(S5223/T5223)))*100</f>
        <v>0</v>
      </c>
      <c r="X5223" s="11">
        <v>0.995</v>
      </c>
      <c r="Y5223" s="13">
        <f>(X5223-U5223)/U5223*100</f>
        <v>0</v>
      </c>
      <c r="Z5223" s="14">
        <f>IF(W5223&gt;10,"NA",Y5223)</f>
        <v>0</v>
      </c>
    </row>
    <row r="5224" spans="1:26" x14ac:dyDescent="0.2">
      <c r="A5224" s="23">
        <v>5222</v>
      </c>
      <c r="B5224" s="3" t="s">
        <v>25</v>
      </c>
      <c r="C5224" s="3" t="s">
        <v>211</v>
      </c>
      <c r="D5224" s="3" t="s">
        <v>194</v>
      </c>
      <c r="E5224" s="3" t="s">
        <v>47</v>
      </c>
      <c r="F5224" s="3" t="s">
        <v>8</v>
      </c>
      <c r="G5224" s="3" t="s">
        <v>210</v>
      </c>
      <c r="H5224" s="3" t="s">
        <v>17</v>
      </c>
      <c r="I5224" s="3" t="s">
        <v>13</v>
      </c>
      <c r="J5224" s="3">
        <v>416</v>
      </c>
      <c r="K5224" s="3">
        <v>139</v>
      </c>
      <c r="L5224" s="3">
        <v>94</v>
      </c>
      <c r="M5224" s="4">
        <f>PI()*(K5224/2)^2/1000+PI()*(L5224/2)^2/1000</f>
        <v>22.114456086781949</v>
      </c>
      <c r="N5224" s="32">
        <v>0</v>
      </c>
      <c r="O5224" s="3">
        <v>15</v>
      </c>
      <c r="P5224" s="3">
        <v>1.339</v>
      </c>
      <c r="Q5224" s="3">
        <v>0.84699999999999998</v>
      </c>
      <c r="R5224" s="3">
        <v>0.84699999999999998</v>
      </c>
      <c r="S5224" s="6">
        <v>0</v>
      </c>
      <c r="T5224" s="6">
        <f>R5224-S5224</f>
        <v>0.84699999999999998</v>
      </c>
      <c r="U5224" s="3">
        <v>0.84699999999999998</v>
      </c>
      <c r="V5224" s="6">
        <f>U5224-S5224</f>
        <v>0.84699999999999998</v>
      </c>
      <c r="W5224" s="6">
        <f>100 - (1 - (((U5224-T5224)/U5224)+(S5224/T5224)))*100</f>
        <v>0</v>
      </c>
      <c r="X5224" s="11">
        <v>0.84699999999999998</v>
      </c>
      <c r="Y5224" s="13">
        <f>(X5224-U5224)/U5224*100</f>
        <v>0</v>
      </c>
      <c r="Z5224" s="14">
        <f>IF(W5224&gt;10,"NA",Y5224)</f>
        <v>0</v>
      </c>
    </row>
    <row r="5225" spans="1:26" x14ac:dyDescent="0.2">
      <c r="A5225" s="23">
        <v>5223</v>
      </c>
      <c r="B5225" s="3" t="s">
        <v>25</v>
      </c>
      <c r="C5225" s="3" t="s">
        <v>211</v>
      </c>
      <c r="D5225" s="3" t="s">
        <v>194</v>
      </c>
      <c r="E5225" s="3" t="s">
        <v>47</v>
      </c>
      <c r="F5225" s="3" t="s">
        <v>8</v>
      </c>
      <c r="G5225" s="3" t="s">
        <v>210</v>
      </c>
      <c r="H5225" s="3" t="s">
        <v>17</v>
      </c>
      <c r="I5225" s="3" t="s">
        <v>13</v>
      </c>
      <c r="J5225" s="3">
        <v>416</v>
      </c>
      <c r="K5225" s="3">
        <v>139</v>
      </c>
      <c r="L5225" s="3">
        <v>94</v>
      </c>
      <c r="M5225" s="4">
        <f>PI()*(K5225/2)^2/1000+PI()*(L5225/2)^2/1000</f>
        <v>22.114456086781949</v>
      </c>
      <c r="N5225" s="32">
        <v>0</v>
      </c>
      <c r="O5225" s="3">
        <v>16</v>
      </c>
      <c r="P5225" s="3">
        <v>1.39</v>
      </c>
      <c r="Q5225" s="3">
        <v>0.88300000000000001</v>
      </c>
      <c r="R5225" s="3">
        <v>0.83499999999999996</v>
      </c>
      <c r="S5225" s="6">
        <v>0</v>
      </c>
      <c r="T5225" s="6">
        <f>R5225-S5225</f>
        <v>0.83499999999999996</v>
      </c>
      <c r="U5225" s="3">
        <v>0.83499999999999996</v>
      </c>
      <c r="V5225" s="6">
        <f>U5225-S5225</f>
        <v>0.83499999999999996</v>
      </c>
      <c r="W5225" s="6">
        <f>100 - (1 - (((U5225-T5225)/U5225)+(S5225/T5225)))*100</f>
        <v>0</v>
      </c>
      <c r="X5225" s="11">
        <v>0.83499999999999996</v>
      </c>
      <c r="Y5225" s="13">
        <f>(X5225-U5225)/U5225*100</f>
        <v>0</v>
      </c>
      <c r="Z5225" s="14">
        <f>IF(W5225&gt;10,"NA",Y5225)</f>
        <v>0</v>
      </c>
    </row>
    <row r="5226" spans="1:26" x14ac:dyDescent="0.2">
      <c r="A5226" s="23">
        <v>5224</v>
      </c>
      <c r="B5226" s="3" t="s">
        <v>25</v>
      </c>
      <c r="C5226" s="3" t="s">
        <v>211</v>
      </c>
      <c r="D5226" s="3" t="s">
        <v>194</v>
      </c>
      <c r="E5226" s="3" t="s">
        <v>47</v>
      </c>
      <c r="F5226" s="3" t="s">
        <v>8</v>
      </c>
      <c r="G5226" s="3" t="s">
        <v>210</v>
      </c>
      <c r="H5226" s="3" t="s">
        <v>17</v>
      </c>
      <c r="I5226" s="3" t="s">
        <v>13</v>
      </c>
      <c r="J5226" s="3">
        <v>416</v>
      </c>
      <c r="K5226" s="3">
        <v>139</v>
      </c>
      <c r="L5226" s="3">
        <v>94</v>
      </c>
      <c r="M5226" s="4">
        <f>PI()*(K5226/2)^2/1000+PI()*(L5226/2)^2/1000</f>
        <v>22.114456086781949</v>
      </c>
      <c r="N5226" s="32">
        <v>0</v>
      </c>
      <c r="O5226" s="3">
        <v>17</v>
      </c>
      <c r="P5226" s="3">
        <v>1.409</v>
      </c>
      <c r="Q5226" s="3">
        <v>0.73199999999999998</v>
      </c>
      <c r="R5226" s="3">
        <v>0.7</v>
      </c>
      <c r="S5226" s="6">
        <v>0</v>
      </c>
      <c r="T5226" s="6">
        <f>R5226-S5226</f>
        <v>0.7</v>
      </c>
      <c r="U5226" s="3">
        <v>0.78100000000000003</v>
      </c>
      <c r="V5226" s="6">
        <f>U5226-S5226</f>
        <v>0.78100000000000003</v>
      </c>
      <c r="W5226" s="6">
        <f>100 - (1 - (((U5226-T5226)/U5226)+(S5226/T5226)))*100</f>
        <v>10.371318822023056</v>
      </c>
      <c r="X5226" s="11">
        <v>0.78100000000000003</v>
      </c>
      <c r="Y5226" s="13">
        <f>(X5226-U5226)/U5226*100</f>
        <v>0</v>
      </c>
      <c r="Z5226" s="14" t="str">
        <f>IF(W5226&gt;10,"NA",Y5226)</f>
        <v>NA</v>
      </c>
    </row>
    <row r="5227" spans="1:26" x14ac:dyDescent="0.2">
      <c r="A5227" s="23">
        <v>5225</v>
      </c>
      <c r="B5227" s="3" t="s">
        <v>25</v>
      </c>
      <c r="C5227" s="3" t="s">
        <v>211</v>
      </c>
      <c r="D5227" s="3" t="s">
        <v>194</v>
      </c>
      <c r="E5227" s="3" t="s">
        <v>47</v>
      </c>
      <c r="F5227" s="3" t="s">
        <v>8</v>
      </c>
      <c r="G5227" s="3" t="s">
        <v>210</v>
      </c>
      <c r="H5227" s="3" t="s">
        <v>17</v>
      </c>
      <c r="I5227" s="3" t="s">
        <v>13</v>
      </c>
      <c r="J5227" s="3">
        <v>416</v>
      </c>
      <c r="K5227" s="3">
        <v>139</v>
      </c>
      <c r="L5227" s="3">
        <v>94</v>
      </c>
      <c r="M5227" s="4">
        <f>PI()*(K5227/2)^2/1000+PI()*(L5227/2)^2/1000</f>
        <v>22.114456086781949</v>
      </c>
      <c r="N5227" s="32">
        <v>0</v>
      </c>
      <c r="O5227" s="3">
        <v>18</v>
      </c>
      <c r="P5227" s="3">
        <v>1.496</v>
      </c>
      <c r="Q5227" s="3">
        <v>0.59399999999999997</v>
      </c>
      <c r="R5227" s="3">
        <v>0.57199999999999995</v>
      </c>
      <c r="S5227" s="6">
        <v>0</v>
      </c>
      <c r="T5227" s="6">
        <f>R5227-S5227</f>
        <v>0.57199999999999995</v>
      </c>
      <c r="U5227" s="3">
        <v>0.85599999999999998</v>
      </c>
      <c r="V5227" s="6">
        <f>U5227-S5227</f>
        <v>0.85599999999999998</v>
      </c>
      <c r="W5227" s="6">
        <f>100 - (1 - (((U5227-T5227)/U5227)+(S5227/T5227)))*100</f>
        <v>33.177570093457945</v>
      </c>
      <c r="X5227" s="11">
        <v>0.85599999999999998</v>
      </c>
      <c r="Y5227" s="13">
        <f>(X5227-U5227)/U5227*100</f>
        <v>0</v>
      </c>
      <c r="Z5227" s="14" t="str">
        <f>IF(W5227&gt;10,"NA",Y5227)</f>
        <v>NA</v>
      </c>
    </row>
    <row r="5228" spans="1:26" x14ac:dyDescent="0.2">
      <c r="A5228" s="23">
        <v>5226</v>
      </c>
      <c r="B5228" s="3" t="s">
        <v>25</v>
      </c>
      <c r="C5228" s="3" t="s">
        <v>211</v>
      </c>
      <c r="D5228" s="3" t="s">
        <v>194</v>
      </c>
      <c r="E5228" s="3" t="s">
        <v>47</v>
      </c>
      <c r="F5228" s="3" t="s">
        <v>8</v>
      </c>
      <c r="G5228" s="3" t="s">
        <v>210</v>
      </c>
      <c r="H5228" s="3" t="s">
        <v>9</v>
      </c>
      <c r="I5228" s="3" t="s">
        <v>13</v>
      </c>
      <c r="J5228" s="3">
        <v>416</v>
      </c>
      <c r="K5228" s="3">
        <v>139</v>
      </c>
      <c r="L5228" s="3">
        <v>94</v>
      </c>
      <c r="M5228" s="4">
        <f>PI()*(K5228/2)^2/1000+PI()*(L5228/2)^2/1000</f>
        <v>22.114456086781949</v>
      </c>
      <c r="N5228" s="32">
        <v>0</v>
      </c>
      <c r="O5228" s="3">
        <v>1</v>
      </c>
      <c r="P5228" s="3">
        <v>1.454</v>
      </c>
      <c r="Q5228" s="3">
        <v>1.008</v>
      </c>
      <c r="R5228" s="3">
        <v>0.95899999999999996</v>
      </c>
      <c r="S5228" s="6">
        <v>0</v>
      </c>
      <c r="T5228" s="6">
        <f>R5228-S5228</f>
        <v>0.95899999999999996</v>
      </c>
      <c r="U5228" s="11">
        <v>0.95899999999999996</v>
      </c>
      <c r="V5228" s="6">
        <f>U5228-S5228</f>
        <v>0.95899999999999996</v>
      </c>
      <c r="W5228" s="6">
        <f>100 - (1 - (((U5228-T5228)/U5228)+(S5228/T5228)))*100</f>
        <v>0</v>
      </c>
      <c r="X5228" s="11">
        <v>0.95899999999999996</v>
      </c>
      <c r="Y5228" s="13">
        <f>(X5228-U5228)/U5228*100</f>
        <v>0</v>
      </c>
      <c r="Z5228" s="14">
        <f>IF(W5228&gt;10,"NA",Y5228)</f>
        <v>0</v>
      </c>
    </row>
    <row r="5229" spans="1:26" x14ac:dyDescent="0.2">
      <c r="A5229" s="23">
        <v>5227</v>
      </c>
      <c r="B5229" s="3" t="s">
        <v>25</v>
      </c>
      <c r="C5229" s="3" t="s">
        <v>211</v>
      </c>
      <c r="D5229" s="3" t="s">
        <v>194</v>
      </c>
      <c r="E5229" s="3" t="s">
        <v>47</v>
      </c>
      <c r="F5229" s="3" t="s">
        <v>8</v>
      </c>
      <c r="G5229" s="3" t="s">
        <v>210</v>
      </c>
      <c r="H5229" s="3" t="s">
        <v>9</v>
      </c>
      <c r="I5229" s="3" t="s">
        <v>13</v>
      </c>
      <c r="J5229" s="3">
        <v>416</v>
      </c>
      <c r="K5229" s="3">
        <v>139</v>
      </c>
      <c r="L5229" s="3">
        <v>94</v>
      </c>
      <c r="M5229" s="4">
        <f>PI()*(K5229/2)^2/1000+PI()*(L5229/2)^2/1000</f>
        <v>22.114456086781949</v>
      </c>
      <c r="N5229" s="32">
        <v>0</v>
      </c>
      <c r="O5229" s="3">
        <v>2</v>
      </c>
      <c r="P5229" s="3">
        <v>1.6080000000000001</v>
      </c>
      <c r="Q5229" s="3">
        <v>0.91600000000000004</v>
      </c>
      <c r="R5229" s="3">
        <v>0.89300000000000002</v>
      </c>
      <c r="S5229" s="6">
        <v>0</v>
      </c>
      <c r="T5229" s="6">
        <f>R5229-S5229</f>
        <v>0.89300000000000002</v>
      </c>
      <c r="U5229" s="11">
        <v>0.93799999999999994</v>
      </c>
      <c r="V5229" s="6">
        <f>U5229-S5229</f>
        <v>0.93799999999999994</v>
      </c>
      <c r="W5229" s="6">
        <f>100 - (1 - (((U5229-T5229)/U5229)+(S5229/T5229)))*100</f>
        <v>4.7974413646055325</v>
      </c>
      <c r="X5229" s="11">
        <v>0.93799999999999994</v>
      </c>
      <c r="Y5229" s="13">
        <f>(X5229-U5229)/U5229*100</f>
        <v>0</v>
      </c>
      <c r="Z5229" s="14">
        <f>IF(W5229&gt;10,"NA",Y5229)</f>
        <v>0</v>
      </c>
    </row>
    <row r="5230" spans="1:26" x14ac:dyDescent="0.2">
      <c r="A5230" s="23">
        <v>5228</v>
      </c>
      <c r="B5230" s="3" t="s">
        <v>25</v>
      </c>
      <c r="C5230" s="3" t="s">
        <v>211</v>
      </c>
      <c r="D5230" s="3" t="s">
        <v>194</v>
      </c>
      <c r="E5230" s="3" t="s">
        <v>47</v>
      </c>
      <c r="F5230" s="3" t="s">
        <v>8</v>
      </c>
      <c r="G5230" s="3" t="s">
        <v>210</v>
      </c>
      <c r="H5230" s="3" t="s">
        <v>9</v>
      </c>
      <c r="I5230" s="3" t="s">
        <v>13</v>
      </c>
      <c r="J5230" s="3">
        <v>416</v>
      </c>
      <c r="K5230" s="3">
        <v>139</v>
      </c>
      <c r="L5230" s="3">
        <v>94</v>
      </c>
      <c r="M5230" s="4">
        <f>PI()*(K5230/2)^2/1000+PI()*(L5230/2)^2/1000</f>
        <v>22.114456086781949</v>
      </c>
      <c r="N5230" s="32">
        <v>0</v>
      </c>
      <c r="O5230" s="3">
        <v>3</v>
      </c>
      <c r="P5230" s="3">
        <v>1.196</v>
      </c>
      <c r="Q5230" s="3">
        <v>0.49099999999999999</v>
      </c>
      <c r="R5230" s="3">
        <v>0.46600000000000003</v>
      </c>
      <c r="S5230" s="6">
        <v>0</v>
      </c>
      <c r="T5230" s="6">
        <f>R5230-S5230</f>
        <v>0.46600000000000003</v>
      </c>
      <c r="U5230" s="11">
        <v>0.46600000000000003</v>
      </c>
      <c r="V5230" s="6">
        <f>U5230-S5230</f>
        <v>0.46600000000000003</v>
      </c>
      <c r="W5230" s="6">
        <f>100 - (1 - (((U5230-T5230)/U5230)+(S5230/T5230)))*100</f>
        <v>0</v>
      </c>
      <c r="X5230" s="11">
        <v>0.46600000000000003</v>
      </c>
      <c r="Y5230" s="13">
        <f>(X5230-U5230)/U5230*100</f>
        <v>0</v>
      </c>
      <c r="Z5230" s="14">
        <f>IF(W5230&gt;10,"NA",Y5230)</f>
        <v>0</v>
      </c>
    </row>
    <row r="5231" spans="1:26" x14ac:dyDescent="0.2">
      <c r="A5231" s="23">
        <v>5229</v>
      </c>
      <c r="B5231" s="3" t="s">
        <v>25</v>
      </c>
      <c r="C5231" s="3" t="s">
        <v>211</v>
      </c>
      <c r="D5231" s="3" t="s">
        <v>194</v>
      </c>
      <c r="E5231" s="3" t="s">
        <v>47</v>
      </c>
      <c r="F5231" s="3" t="s">
        <v>8</v>
      </c>
      <c r="G5231" s="3" t="s">
        <v>210</v>
      </c>
      <c r="H5231" s="3" t="s">
        <v>9</v>
      </c>
      <c r="I5231" s="3" t="s">
        <v>13</v>
      </c>
      <c r="J5231" s="3">
        <v>416</v>
      </c>
      <c r="K5231" s="3">
        <v>139</v>
      </c>
      <c r="L5231" s="3">
        <v>94</v>
      </c>
      <c r="M5231" s="4">
        <f>PI()*(K5231/2)^2/1000+PI()*(L5231/2)^2/1000</f>
        <v>22.114456086781949</v>
      </c>
      <c r="N5231" s="32">
        <v>0</v>
      </c>
      <c r="O5231" s="3">
        <v>4</v>
      </c>
      <c r="P5231" s="3">
        <v>1.202</v>
      </c>
      <c r="Q5231" s="3">
        <v>0.752</v>
      </c>
      <c r="R5231" s="3">
        <v>0.72799999999999998</v>
      </c>
      <c r="S5231" s="6">
        <v>0</v>
      </c>
      <c r="T5231" s="6">
        <f>R5231-S5231</f>
        <v>0.72799999999999998</v>
      </c>
      <c r="U5231" s="11">
        <v>0.72799999999999998</v>
      </c>
      <c r="V5231" s="6">
        <f>U5231-S5231</f>
        <v>0.72799999999999998</v>
      </c>
      <c r="W5231" s="6">
        <f>100 - (1 - (((U5231-T5231)/U5231)+(S5231/T5231)))*100</f>
        <v>0</v>
      </c>
      <c r="X5231" s="11">
        <v>0.72799999999999998</v>
      </c>
      <c r="Y5231" s="13">
        <f>(X5231-U5231)/U5231*100</f>
        <v>0</v>
      </c>
      <c r="Z5231" s="14">
        <f>IF(W5231&gt;10,"NA",Y5231)</f>
        <v>0</v>
      </c>
    </row>
    <row r="5232" spans="1:26" x14ac:dyDescent="0.2">
      <c r="A5232" s="23">
        <v>5230</v>
      </c>
      <c r="B5232" s="3" t="s">
        <v>25</v>
      </c>
      <c r="C5232" s="3" t="s">
        <v>211</v>
      </c>
      <c r="D5232" s="3" t="s">
        <v>194</v>
      </c>
      <c r="E5232" s="3" t="s">
        <v>47</v>
      </c>
      <c r="F5232" s="3" t="s">
        <v>8</v>
      </c>
      <c r="G5232" s="3" t="s">
        <v>210</v>
      </c>
      <c r="H5232" s="3" t="s">
        <v>9</v>
      </c>
      <c r="I5232" s="3" t="s">
        <v>13</v>
      </c>
      <c r="J5232" s="3">
        <v>416</v>
      </c>
      <c r="K5232" s="3">
        <v>139</v>
      </c>
      <c r="L5232" s="3">
        <v>94</v>
      </c>
      <c r="M5232" s="4">
        <f>PI()*(K5232/2)^2/1000+PI()*(L5232/2)^2/1000</f>
        <v>22.114456086781949</v>
      </c>
      <c r="N5232" s="32">
        <v>0</v>
      </c>
      <c r="O5232" s="3">
        <v>5</v>
      </c>
      <c r="P5232" s="3">
        <v>1</v>
      </c>
      <c r="Q5232" s="3">
        <v>0.56200000000000006</v>
      </c>
      <c r="R5232" s="3">
        <v>0.53</v>
      </c>
      <c r="S5232" s="6">
        <v>0</v>
      </c>
      <c r="T5232" s="6">
        <f>R5232-S5232</f>
        <v>0.53</v>
      </c>
      <c r="U5232" s="11">
        <v>0.53</v>
      </c>
      <c r="V5232" s="6">
        <f>U5232-S5232</f>
        <v>0.53</v>
      </c>
      <c r="W5232" s="6">
        <f>100 - (1 - (((U5232-T5232)/U5232)+(S5232/T5232)))*100</f>
        <v>0</v>
      </c>
      <c r="X5232" s="11">
        <v>0.53</v>
      </c>
      <c r="Y5232" s="13">
        <f>(X5232-U5232)/U5232*100</f>
        <v>0</v>
      </c>
      <c r="Z5232" s="14">
        <f>IF(W5232&gt;10,"NA",Y5232)</f>
        <v>0</v>
      </c>
    </row>
    <row r="5233" spans="1:26" x14ac:dyDescent="0.2">
      <c r="A5233" s="23">
        <v>5231</v>
      </c>
      <c r="B5233" s="3" t="s">
        <v>25</v>
      </c>
      <c r="C5233" s="3" t="s">
        <v>211</v>
      </c>
      <c r="D5233" s="3" t="s">
        <v>194</v>
      </c>
      <c r="E5233" s="3" t="s">
        <v>47</v>
      </c>
      <c r="F5233" s="3" t="s">
        <v>8</v>
      </c>
      <c r="G5233" s="3" t="s">
        <v>210</v>
      </c>
      <c r="H5233" s="3" t="s">
        <v>9</v>
      </c>
      <c r="I5233" s="3" t="s">
        <v>13</v>
      </c>
      <c r="J5233" s="3">
        <v>416</v>
      </c>
      <c r="K5233" s="3">
        <v>139</v>
      </c>
      <c r="L5233" s="3">
        <v>94</v>
      </c>
      <c r="M5233" s="4">
        <f>PI()*(K5233/2)^2/1000+PI()*(L5233/2)^2/1000</f>
        <v>22.114456086781949</v>
      </c>
      <c r="N5233" s="32">
        <v>0</v>
      </c>
      <c r="O5233" s="3">
        <v>6</v>
      </c>
      <c r="P5233" s="3">
        <v>1.575</v>
      </c>
      <c r="Q5233" s="3">
        <v>0.88400000000000001</v>
      </c>
      <c r="R5233" s="3">
        <v>0.85399999999999998</v>
      </c>
      <c r="S5233" s="6">
        <v>0</v>
      </c>
      <c r="T5233" s="6">
        <f>R5233-S5233</f>
        <v>0.85399999999999998</v>
      </c>
      <c r="U5233" s="11">
        <v>0.85399999999999998</v>
      </c>
      <c r="V5233" s="6">
        <f>U5233-S5233</f>
        <v>0.85399999999999998</v>
      </c>
      <c r="W5233" s="6">
        <f>100 - (1 - (((U5233-T5233)/U5233)+(S5233/T5233)))*100</f>
        <v>0</v>
      </c>
      <c r="X5233" s="11">
        <v>0.85399999999999998</v>
      </c>
      <c r="Y5233" s="13">
        <f>(X5233-U5233)/U5233*100</f>
        <v>0</v>
      </c>
      <c r="Z5233" s="14">
        <f>IF(W5233&gt;10,"NA",Y5233)</f>
        <v>0</v>
      </c>
    </row>
    <row r="5234" spans="1:26" x14ac:dyDescent="0.2">
      <c r="A5234" s="23">
        <v>5232</v>
      </c>
      <c r="B5234" s="3" t="s">
        <v>25</v>
      </c>
      <c r="C5234" s="3" t="s">
        <v>211</v>
      </c>
      <c r="D5234" s="3" t="s">
        <v>194</v>
      </c>
      <c r="E5234" s="3" t="s">
        <v>47</v>
      </c>
      <c r="F5234" s="3" t="s">
        <v>8</v>
      </c>
      <c r="G5234" s="3" t="s">
        <v>210</v>
      </c>
      <c r="H5234" s="3" t="s">
        <v>9</v>
      </c>
      <c r="I5234" s="3" t="s">
        <v>13</v>
      </c>
      <c r="J5234" s="3">
        <v>416</v>
      </c>
      <c r="K5234" s="3">
        <v>139</v>
      </c>
      <c r="L5234" s="3">
        <v>94</v>
      </c>
      <c r="M5234" s="4">
        <f>PI()*(K5234/2)^2/1000+PI()*(L5234/2)^2/1000</f>
        <v>22.114456086781949</v>
      </c>
      <c r="N5234" s="32">
        <v>0</v>
      </c>
      <c r="O5234" s="3">
        <v>7</v>
      </c>
      <c r="P5234" s="3">
        <v>1.8939999999999999</v>
      </c>
      <c r="Q5234" s="3">
        <v>1.141</v>
      </c>
      <c r="R5234" s="3">
        <v>1.1120000000000001</v>
      </c>
      <c r="S5234" s="6">
        <v>0</v>
      </c>
      <c r="T5234" s="6">
        <f>R5234-S5234</f>
        <v>1.1120000000000001</v>
      </c>
      <c r="U5234" s="11">
        <v>1.1120000000000001</v>
      </c>
      <c r="V5234" s="6">
        <f>U5234-S5234</f>
        <v>1.1120000000000001</v>
      </c>
      <c r="W5234" s="6">
        <f>100 - (1 - (((U5234-T5234)/U5234)+(S5234/T5234)))*100</f>
        <v>0</v>
      </c>
      <c r="X5234" s="11">
        <v>1.1120000000000001</v>
      </c>
      <c r="Y5234" s="13">
        <f>(X5234-U5234)/U5234*100</f>
        <v>0</v>
      </c>
      <c r="Z5234" s="14">
        <f>IF(W5234&gt;10,"NA",Y5234)</f>
        <v>0</v>
      </c>
    </row>
    <row r="5235" spans="1:26" x14ac:dyDescent="0.2">
      <c r="A5235" s="23">
        <v>5233</v>
      </c>
      <c r="B5235" s="3" t="s">
        <v>25</v>
      </c>
      <c r="C5235" s="3" t="s">
        <v>211</v>
      </c>
      <c r="D5235" s="3" t="s">
        <v>194</v>
      </c>
      <c r="E5235" s="3" t="s">
        <v>47</v>
      </c>
      <c r="F5235" s="3" t="s">
        <v>8</v>
      </c>
      <c r="G5235" s="3" t="s">
        <v>210</v>
      </c>
      <c r="H5235" s="3" t="s">
        <v>9</v>
      </c>
      <c r="I5235" s="3" t="s">
        <v>13</v>
      </c>
      <c r="J5235" s="3">
        <v>416</v>
      </c>
      <c r="K5235" s="3">
        <v>139</v>
      </c>
      <c r="L5235" s="3">
        <v>94</v>
      </c>
      <c r="M5235" s="4">
        <f>PI()*(K5235/2)^2/1000+PI()*(L5235/2)^2/1000</f>
        <v>22.114456086781949</v>
      </c>
      <c r="N5235" s="32">
        <v>0</v>
      </c>
      <c r="O5235" s="3">
        <v>8</v>
      </c>
      <c r="P5235" s="3">
        <v>1.6439999999999999</v>
      </c>
      <c r="Q5235" s="3">
        <v>1.0760000000000001</v>
      </c>
      <c r="R5235" s="3">
        <v>0.99399999999999999</v>
      </c>
      <c r="S5235" s="6">
        <v>0</v>
      </c>
      <c r="T5235" s="6">
        <f>R5235-S5235</f>
        <v>0.99399999999999999</v>
      </c>
      <c r="U5235" s="11">
        <v>0.99399999999999999</v>
      </c>
      <c r="V5235" s="6">
        <f>U5235-S5235</f>
        <v>0.99399999999999999</v>
      </c>
      <c r="W5235" s="6">
        <f>100 - (1 - (((U5235-T5235)/U5235)+(S5235/T5235)))*100</f>
        <v>0</v>
      </c>
      <c r="X5235" s="11">
        <v>0.99399999999999999</v>
      </c>
      <c r="Y5235" s="13">
        <f>(X5235-U5235)/U5235*100</f>
        <v>0</v>
      </c>
      <c r="Z5235" s="14">
        <f>IF(W5235&gt;10,"NA",Y5235)</f>
        <v>0</v>
      </c>
    </row>
    <row r="5236" spans="1:26" x14ac:dyDescent="0.2">
      <c r="A5236" s="23">
        <v>5234</v>
      </c>
      <c r="B5236" s="3" t="s">
        <v>25</v>
      </c>
      <c r="C5236" s="3" t="s">
        <v>211</v>
      </c>
      <c r="D5236" s="3" t="s">
        <v>194</v>
      </c>
      <c r="E5236" s="3" t="s">
        <v>47</v>
      </c>
      <c r="F5236" s="3" t="s">
        <v>8</v>
      </c>
      <c r="G5236" s="3" t="s">
        <v>210</v>
      </c>
      <c r="H5236" s="3" t="s">
        <v>9</v>
      </c>
      <c r="I5236" s="3" t="s">
        <v>13</v>
      </c>
      <c r="J5236" s="3">
        <v>416</v>
      </c>
      <c r="K5236" s="3">
        <v>139</v>
      </c>
      <c r="L5236" s="3">
        <v>94</v>
      </c>
      <c r="M5236" s="4">
        <f>PI()*(K5236/2)^2/1000+PI()*(L5236/2)^2/1000</f>
        <v>22.114456086781949</v>
      </c>
      <c r="N5236" s="32">
        <v>0</v>
      </c>
      <c r="O5236" s="3">
        <v>9</v>
      </c>
      <c r="P5236" s="3">
        <v>1.4279999999999999</v>
      </c>
      <c r="Q5236" s="3">
        <v>0.84499999999999997</v>
      </c>
      <c r="R5236" s="3">
        <v>0.80700000000000005</v>
      </c>
      <c r="S5236" s="6">
        <v>0</v>
      </c>
      <c r="T5236" s="6">
        <f>R5236-S5236</f>
        <v>0.80700000000000005</v>
      </c>
      <c r="U5236" s="11">
        <v>0.80700000000000005</v>
      </c>
      <c r="V5236" s="6">
        <f>U5236-S5236</f>
        <v>0.80700000000000005</v>
      </c>
      <c r="W5236" s="6">
        <f>100 - (1 - (((U5236-T5236)/U5236)+(S5236/T5236)))*100</f>
        <v>0</v>
      </c>
      <c r="X5236" s="11">
        <v>0.80700000000000005</v>
      </c>
      <c r="Y5236" s="13">
        <f>(X5236-U5236)/U5236*100</f>
        <v>0</v>
      </c>
      <c r="Z5236" s="14">
        <f>IF(W5236&gt;10,"NA",Y5236)</f>
        <v>0</v>
      </c>
    </row>
    <row r="5237" spans="1:26" x14ac:dyDescent="0.2">
      <c r="A5237" s="23">
        <v>5235</v>
      </c>
      <c r="B5237" s="3" t="s">
        <v>25</v>
      </c>
      <c r="C5237" s="3" t="s">
        <v>211</v>
      </c>
      <c r="D5237" s="3" t="s">
        <v>194</v>
      </c>
      <c r="E5237" s="3" t="s">
        <v>47</v>
      </c>
      <c r="F5237" s="3" t="s">
        <v>8</v>
      </c>
      <c r="G5237" s="3" t="s">
        <v>210</v>
      </c>
      <c r="H5237" s="3" t="s">
        <v>9</v>
      </c>
      <c r="I5237" s="3" t="s">
        <v>13</v>
      </c>
      <c r="J5237" s="3">
        <v>416</v>
      </c>
      <c r="K5237" s="3">
        <v>139</v>
      </c>
      <c r="L5237" s="3">
        <v>94</v>
      </c>
      <c r="M5237" s="4">
        <f>PI()*(K5237/2)^2/1000+PI()*(L5237/2)^2/1000</f>
        <v>22.114456086781949</v>
      </c>
      <c r="N5237" s="32">
        <v>0</v>
      </c>
      <c r="O5237" s="3">
        <v>10</v>
      </c>
      <c r="P5237" s="3">
        <v>1.4379999999999999</v>
      </c>
      <c r="Q5237" s="3">
        <v>0.71099999999999997</v>
      </c>
      <c r="R5237" s="3">
        <v>0.70099999999999996</v>
      </c>
      <c r="S5237" s="6">
        <v>0</v>
      </c>
      <c r="T5237" s="6">
        <f>R5237-S5237</f>
        <v>0.70099999999999996</v>
      </c>
      <c r="U5237" s="11">
        <v>0.70099999999999996</v>
      </c>
      <c r="V5237" s="6">
        <f>U5237-S5237</f>
        <v>0.70099999999999996</v>
      </c>
      <c r="W5237" s="6">
        <f>100 - (1 - (((U5237-T5237)/U5237)+(S5237/T5237)))*100</f>
        <v>0</v>
      </c>
      <c r="X5237" s="11">
        <v>0.70099999999999996</v>
      </c>
      <c r="Y5237" s="13">
        <f>(X5237-U5237)/U5237*100</f>
        <v>0</v>
      </c>
      <c r="Z5237" s="14">
        <f>IF(W5237&gt;10,"NA",Y5237)</f>
        <v>0</v>
      </c>
    </row>
    <row r="5238" spans="1:26" x14ac:dyDescent="0.2">
      <c r="A5238" s="23">
        <v>5236</v>
      </c>
      <c r="B5238" s="3" t="s">
        <v>25</v>
      </c>
      <c r="C5238" s="3" t="s">
        <v>211</v>
      </c>
      <c r="D5238" s="3" t="s">
        <v>194</v>
      </c>
      <c r="E5238" s="3" t="s">
        <v>47</v>
      </c>
      <c r="F5238" s="3" t="s">
        <v>8</v>
      </c>
      <c r="G5238" s="3" t="s">
        <v>210</v>
      </c>
      <c r="H5238" s="3" t="s">
        <v>9</v>
      </c>
      <c r="I5238" s="3" t="s">
        <v>13</v>
      </c>
      <c r="J5238" s="3">
        <v>416</v>
      </c>
      <c r="K5238" s="3">
        <v>139</v>
      </c>
      <c r="L5238" s="3">
        <v>94</v>
      </c>
      <c r="M5238" s="4">
        <f>PI()*(K5238/2)^2/1000+PI()*(L5238/2)^2/1000</f>
        <v>22.114456086781949</v>
      </c>
      <c r="N5238" s="32">
        <v>0</v>
      </c>
      <c r="O5238" s="3">
        <v>11</v>
      </c>
      <c r="P5238" s="3">
        <v>1.9810000000000001</v>
      </c>
      <c r="Q5238" s="3">
        <v>1.369</v>
      </c>
      <c r="R5238" s="3">
        <v>1.3540000000000001</v>
      </c>
      <c r="S5238" s="6">
        <v>0</v>
      </c>
      <c r="T5238" s="6">
        <f>R5238-S5238</f>
        <v>1.3540000000000001</v>
      </c>
      <c r="U5238" s="11">
        <v>1.3540000000000001</v>
      </c>
      <c r="V5238" s="6">
        <f>U5238-S5238</f>
        <v>1.3540000000000001</v>
      </c>
      <c r="W5238" s="6">
        <f>100 - (1 - (((U5238-T5238)/U5238)+(S5238/T5238)))*100</f>
        <v>0</v>
      </c>
      <c r="X5238" s="11">
        <v>1.3540000000000001</v>
      </c>
      <c r="Y5238" s="13">
        <f>(X5238-U5238)/U5238*100</f>
        <v>0</v>
      </c>
      <c r="Z5238" s="14">
        <f>IF(W5238&gt;10,"NA",Y5238)</f>
        <v>0</v>
      </c>
    </row>
    <row r="5239" spans="1:26" x14ac:dyDescent="0.2">
      <c r="A5239" s="23">
        <v>5237</v>
      </c>
      <c r="B5239" s="3" t="s">
        <v>25</v>
      </c>
      <c r="C5239" s="3" t="s">
        <v>211</v>
      </c>
      <c r="D5239" s="3" t="s">
        <v>194</v>
      </c>
      <c r="E5239" s="3" t="s">
        <v>47</v>
      </c>
      <c r="F5239" s="3" t="s">
        <v>8</v>
      </c>
      <c r="G5239" s="3" t="s">
        <v>210</v>
      </c>
      <c r="H5239" s="3" t="s">
        <v>9</v>
      </c>
      <c r="I5239" s="3" t="s">
        <v>13</v>
      </c>
      <c r="J5239" s="3">
        <v>416</v>
      </c>
      <c r="K5239" s="3">
        <v>139</v>
      </c>
      <c r="L5239" s="3">
        <v>94</v>
      </c>
      <c r="M5239" s="4">
        <f>PI()*(K5239/2)^2/1000+PI()*(L5239/2)^2/1000</f>
        <v>22.114456086781949</v>
      </c>
      <c r="N5239" s="32">
        <v>0</v>
      </c>
      <c r="O5239" s="3">
        <v>12</v>
      </c>
      <c r="P5239" s="3">
        <v>1.335</v>
      </c>
      <c r="Q5239" s="3">
        <v>0.69</v>
      </c>
      <c r="R5239" s="3">
        <v>0.65700000000000003</v>
      </c>
      <c r="S5239" s="6">
        <v>0</v>
      </c>
      <c r="T5239" s="6">
        <f>R5239-S5239</f>
        <v>0.65700000000000003</v>
      </c>
      <c r="U5239" s="11">
        <v>0.65700000000000003</v>
      </c>
      <c r="V5239" s="6">
        <f>U5239-S5239</f>
        <v>0.65700000000000003</v>
      </c>
      <c r="W5239" s="6">
        <f>100 - (1 - (((U5239-T5239)/U5239)+(S5239/T5239)))*100</f>
        <v>0</v>
      </c>
      <c r="X5239" s="11">
        <v>0.65700000000000003</v>
      </c>
      <c r="Y5239" s="13">
        <f>(X5239-U5239)/U5239*100</f>
        <v>0</v>
      </c>
      <c r="Z5239" s="14">
        <f>IF(W5239&gt;10,"NA",Y5239)</f>
        <v>0</v>
      </c>
    </row>
    <row r="5240" spans="1:26" x14ac:dyDescent="0.2">
      <c r="A5240" s="23">
        <v>5238</v>
      </c>
      <c r="B5240" s="3" t="s">
        <v>25</v>
      </c>
      <c r="C5240" s="3" t="s">
        <v>211</v>
      </c>
      <c r="D5240" s="3" t="s">
        <v>194</v>
      </c>
      <c r="E5240" s="3" t="s">
        <v>47</v>
      </c>
      <c r="F5240" s="3" t="s">
        <v>8</v>
      </c>
      <c r="G5240" s="3" t="s">
        <v>210</v>
      </c>
      <c r="H5240" s="3" t="s">
        <v>9</v>
      </c>
      <c r="I5240" s="3" t="s">
        <v>13</v>
      </c>
      <c r="J5240" s="3">
        <v>416</v>
      </c>
      <c r="K5240" s="3">
        <v>139</v>
      </c>
      <c r="L5240" s="3">
        <v>94</v>
      </c>
      <c r="M5240" s="4">
        <f>PI()*(K5240/2)^2/1000+PI()*(L5240/2)^2/1000</f>
        <v>22.114456086781949</v>
      </c>
      <c r="N5240" s="32">
        <v>0</v>
      </c>
      <c r="O5240" s="3">
        <v>13</v>
      </c>
      <c r="P5240" s="3">
        <v>1.3939999999999999</v>
      </c>
      <c r="Q5240" s="3">
        <v>0.85</v>
      </c>
      <c r="R5240" s="3">
        <v>0.82299999999999995</v>
      </c>
      <c r="S5240" s="6">
        <v>0</v>
      </c>
      <c r="T5240" s="6">
        <f>R5240-S5240</f>
        <v>0.82299999999999995</v>
      </c>
      <c r="U5240" s="11">
        <v>0.82299999999999995</v>
      </c>
      <c r="V5240" s="6">
        <f>U5240-S5240</f>
        <v>0.82299999999999995</v>
      </c>
      <c r="W5240" s="6">
        <f>100 - (1 - (((U5240-T5240)/U5240)+(S5240/T5240)))*100</f>
        <v>0</v>
      </c>
      <c r="X5240" s="11">
        <v>0.82299999999999995</v>
      </c>
      <c r="Y5240" s="13">
        <f>(X5240-U5240)/U5240*100</f>
        <v>0</v>
      </c>
      <c r="Z5240" s="14">
        <f>IF(W5240&gt;10,"NA",Y5240)</f>
        <v>0</v>
      </c>
    </row>
    <row r="5241" spans="1:26" x14ac:dyDescent="0.2">
      <c r="A5241" s="23">
        <v>5239</v>
      </c>
      <c r="B5241" s="3" t="s">
        <v>25</v>
      </c>
      <c r="C5241" s="3" t="s">
        <v>211</v>
      </c>
      <c r="D5241" s="3" t="s">
        <v>194</v>
      </c>
      <c r="E5241" s="3" t="s">
        <v>47</v>
      </c>
      <c r="F5241" s="3" t="s">
        <v>8</v>
      </c>
      <c r="G5241" s="3" t="s">
        <v>210</v>
      </c>
      <c r="H5241" s="3" t="s">
        <v>9</v>
      </c>
      <c r="I5241" s="3" t="s">
        <v>13</v>
      </c>
      <c r="J5241" s="3">
        <v>416</v>
      </c>
      <c r="K5241" s="3">
        <v>139</v>
      </c>
      <c r="L5241" s="3">
        <v>94</v>
      </c>
      <c r="M5241" s="4">
        <f>PI()*(K5241/2)^2/1000+PI()*(L5241/2)^2/1000</f>
        <v>22.114456086781949</v>
      </c>
      <c r="N5241" s="32">
        <v>0</v>
      </c>
      <c r="O5241" s="3">
        <v>14</v>
      </c>
      <c r="P5241" s="3">
        <v>1.645</v>
      </c>
      <c r="Q5241" s="3">
        <v>0.86</v>
      </c>
      <c r="R5241" s="3">
        <v>0.83899999999999997</v>
      </c>
      <c r="S5241" s="6">
        <v>0</v>
      </c>
      <c r="T5241" s="6">
        <f>R5241-S5241</f>
        <v>0.83899999999999997</v>
      </c>
      <c r="U5241" s="11">
        <v>0.83899999999999997</v>
      </c>
      <c r="V5241" s="6">
        <f>U5241-S5241</f>
        <v>0.83899999999999997</v>
      </c>
      <c r="W5241" s="6">
        <f>100 - (1 - (((U5241-T5241)/U5241)+(S5241/T5241)))*100</f>
        <v>0</v>
      </c>
      <c r="X5241" s="11">
        <v>0.83899999999999997</v>
      </c>
      <c r="Y5241" s="13">
        <f>(X5241-U5241)/U5241*100</f>
        <v>0</v>
      </c>
      <c r="Z5241" s="14">
        <f>IF(W5241&gt;10,"NA",Y5241)</f>
        <v>0</v>
      </c>
    </row>
    <row r="5242" spans="1:26" x14ac:dyDescent="0.2">
      <c r="A5242" s="23">
        <v>5240</v>
      </c>
      <c r="B5242" s="3" t="s">
        <v>25</v>
      </c>
      <c r="C5242" s="3" t="s">
        <v>211</v>
      </c>
      <c r="D5242" s="3" t="s">
        <v>194</v>
      </c>
      <c r="E5242" s="3" t="s">
        <v>47</v>
      </c>
      <c r="F5242" s="3" t="s">
        <v>8</v>
      </c>
      <c r="G5242" s="3" t="s">
        <v>212</v>
      </c>
      <c r="H5242" s="3" t="s">
        <v>17</v>
      </c>
      <c r="I5242" s="3" t="s">
        <v>13</v>
      </c>
      <c r="J5242" s="3">
        <v>416</v>
      </c>
      <c r="K5242" s="3">
        <v>133</v>
      </c>
      <c r="L5242" s="3">
        <v>75</v>
      </c>
      <c r="M5242" s="4">
        <f>PI()*(K5242/2)^2/1000+PI()*(L5242/2)^2/1000</f>
        <v>18.310772781448108</v>
      </c>
      <c r="N5242" s="32">
        <v>0</v>
      </c>
      <c r="O5242" s="3">
        <v>1</v>
      </c>
      <c r="P5242" s="3">
        <v>1.571</v>
      </c>
      <c r="Q5242" s="3">
        <v>1.2150000000000001</v>
      </c>
      <c r="R5242" s="3">
        <v>1.1910000000000001</v>
      </c>
      <c r="S5242" s="6">
        <v>0</v>
      </c>
      <c r="T5242" s="6">
        <f>R5242-S5242</f>
        <v>1.1910000000000001</v>
      </c>
      <c r="U5242" s="11">
        <v>1.2310000000000001</v>
      </c>
      <c r="V5242" s="6">
        <f>U5242-S5242</f>
        <v>1.2310000000000001</v>
      </c>
      <c r="W5242" s="6">
        <f>100 - (1 - (((U5242-T5242)/U5242)+(S5242/T5242)))*100</f>
        <v>3.2493907392363894</v>
      </c>
      <c r="X5242" s="11">
        <v>1.2310000000000001</v>
      </c>
      <c r="Y5242" s="13">
        <f>(X5242-U5242)/U5242*100</f>
        <v>0</v>
      </c>
      <c r="Z5242" s="14">
        <f>IF(W5242&gt;10,"NA",Y5242)</f>
        <v>0</v>
      </c>
    </row>
    <row r="5243" spans="1:26" x14ac:dyDescent="0.2">
      <c r="A5243" s="23">
        <v>5241</v>
      </c>
      <c r="B5243" s="3" t="s">
        <v>25</v>
      </c>
      <c r="C5243" s="3" t="s">
        <v>211</v>
      </c>
      <c r="D5243" s="3" t="s">
        <v>194</v>
      </c>
      <c r="E5243" s="3" t="s">
        <v>47</v>
      </c>
      <c r="F5243" s="3" t="s">
        <v>8</v>
      </c>
      <c r="G5243" s="3" t="s">
        <v>212</v>
      </c>
      <c r="H5243" s="3" t="s">
        <v>17</v>
      </c>
      <c r="I5243" s="3" t="s">
        <v>13</v>
      </c>
      <c r="J5243" s="3">
        <v>416</v>
      </c>
      <c r="K5243" s="3">
        <v>133</v>
      </c>
      <c r="L5243" s="3">
        <v>75</v>
      </c>
      <c r="M5243" s="4">
        <f>PI()*(K5243/2)^2/1000+PI()*(L5243/2)^2/1000</f>
        <v>18.310772781448108</v>
      </c>
      <c r="N5243" s="32">
        <v>0</v>
      </c>
      <c r="O5243" s="3">
        <v>2</v>
      </c>
      <c r="P5243" s="3">
        <v>1.613</v>
      </c>
      <c r="Q5243" s="3">
        <v>1.306</v>
      </c>
      <c r="R5243" s="3">
        <v>1.244</v>
      </c>
      <c r="S5243" s="6">
        <v>0</v>
      </c>
      <c r="T5243" s="6">
        <f>R5243-S5243</f>
        <v>1.244</v>
      </c>
      <c r="U5243" s="11">
        <v>1.244</v>
      </c>
      <c r="V5243" s="6">
        <f>U5243-S5243</f>
        <v>1.244</v>
      </c>
      <c r="W5243" s="6">
        <f>100 - (1 - (((U5243-T5243)/U5243)+(S5243/T5243)))*100</f>
        <v>0</v>
      </c>
      <c r="X5243" s="11">
        <v>1.244</v>
      </c>
      <c r="Y5243" s="13">
        <f>(X5243-U5243)/U5243*100</f>
        <v>0</v>
      </c>
      <c r="Z5243" s="14">
        <f>IF(W5243&gt;10,"NA",Y5243)</f>
        <v>0</v>
      </c>
    </row>
    <row r="5244" spans="1:26" x14ac:dyDescent="0.2">
      <c r="A5244" s="23">
        <v>5242</v>
      </c>
      <c r="B5244" s="3" t="s">
        <v>25</v>
      </c>
      <c r="C5244" s="3" t="s">
        <v>211</v>
      </c>
      <c r="D5244" s="3" t="s">
        <v>194</v>
      </c>
      <c r="E5244" s="3" t="s">
        <v>47</v>
      </c>
      <c r="F5244" s="3" t="s">
        <v>8</v>
      </c>
      <c r="G5244" s="3" t="s">
        <v>212</v>
      </c>
      <c r="H5244" s="3" t="s">
        <v>17</v>
      </c>
      <c r="I5244" s="3" t="s">
        <v>13</v>
      </c>
      <c r="J5244" s="3">
        <v>416</v>
      </c>
      <c r="K5244" s="3">
        <v>133</v>
      </c>
      <c r="L5244" s="3">
        <v>75</v>
      </c>
      <c r="M5244" s="4">
        <f>PI()*(K5244/2)^2/1000+PI()*(L5244/2)^2/1000</f>
        <v>18.310772781448108</v>
      </c>
      <c r="N5244" s="32">
        <v>0</v>
      </c>
      <c r="O5244" s="3">
        <v>3</v>
      </c>
      <c r="P5244" s="3">
        <v>1.504</v>
      </c>
      <c r="Q5244" s="3">
        <v>0.95399999999999996</v>
      </c>
      <c r="R5244" s="3">
        <v>0.95399999999999996</v>
      </c>
      <c r="S5244" s="6">
        <v>0</v>
      </c>
      <c r="T5244" s="6">
        <f>R5244-S5244</f>
        <v>0.95399999999999996</v>
      </c>
      <c r="U5244" s="11">
        <v>0.95399999999999996</v>
      </c>
      <c r="V5244" s="6">
        <f>U5244-S5244</f>
        <v>0.95399999999999996</v>
      </c>
      <c r="W5244" s="6">
        <f>100 - (1 - (((U5244-T5244)/U5244)+(S5244/T5244)))*100</f>
        <v>0</v>
      </c>
      <c r="X5244" s="11">
        <v>0.95399999999999996</v>
      </c>
      <c r="Y5244" s="13">
        <f>(X5244-U5244)/U5244*100</f>
        <v>0</v>
      </c>
      <c r="Z5244" s="14">
        <f>IF(W5244&gt;10,"NA",Y5244)</f>
        <v>0</v>
      </c>
    </row>
    <row r="5245" spans="1:26" x14ac:dyDescent="0.2">
      <c r="A5245" s="23">
        <v>5243</v>
      </c>
      <c r="B5245" s="3" t="s">
        <v>25</v>
      </c>
      <c r="C5245" s="3" t="s">
        <v>211</v>
      </c>
      <c r="D5245" s="3" t="s">
        <v>194</v>
      </c>
      <c r="E5245" s="3" t="s">
        <v>47</v>
      </c>
      <c r="F5245" s="3" t="s">
        <v>8</v>
      </c>
      <c r="G5245" s="3" t="s">
        <v>212</v>
      </c>
      <c r="H5245" s="3" t="s">
        <v>17</v>
      </c>
      <c r="I5245" s="3" t="s">
        <v>13</v>
      </c>
      <c r="J5245" s="3">
        <v>416</v>
      </c>
      <c r="K5245" s="3">
        <v>133</v>
      </c>
      <c r="L5245" s="3">
        <v>75</v>
      </c>
      <c r="M5245" s="4">
        <f>PI()*(K5245/2)^2/1000+PI()*(L5245/2)^2/1000</f>
        <v>18.310772781448108</v>
      </c>
      <c r="N5245" s="32">
        <v>0</v>
      </c>
      <c r="O5245" s="3">
        <v>4</v>
      </c>
      <c r="P5245" s="3">
        <v>1.782</v>
      </c>
      <c r="Q5245" s="3">
        <v>1.488</v>
      </c>
      <c r="R5245" s="3">
        <v>1.45</v>
      </c>
      <c r="S5245" s="6">
        <v>0</v>
      </c>
      <c r="T5245" s="6">
        <f>R5245-S5245</f>
        <v>1.45</v>
      </c>
      <c r="U5245" s="11">
        <v>1.45</v>
      </c>
      <c r="V5245" s="6">
        <f>U5245-S5245</f>
        <v>1.45</v>
      </c>
      <c r="W5245" s="6">
        <f>100 - (1 - (((U5245-T5245)/U5245)+(S5245/T5245)))*100</f>
        <v>0</v>
      </c>
      <c r="X5245" s="11">
        <v>1.45</v>
      </c>
      <c r="Y5245" s="13">
        <f>(X5245-U5245)/U5245*100</f>
        <v>0</v>
      </c>
      <c r="Z5245" s="14">
        <f>IF(W5245&gt;10,"NA",Y5245)</f>
        <v>0</v>
      </c>
    </row>
    <row r="5246" spans="1:26" x14ac:dyDescent="0.2">
      <c r="A5246" s="23">
        <v>5244</v>
      </c>
      <c r="B5246" s="3" t="s">
        <v>25</v>
      </c>
      <c r="C5246" s="3" t="s">
        <v>211</v>
      </c>
      <c r="D5246" s="3" t="s">
        <v>194</v>
      </c>
      <c r="E5246" s="3" t="s">
        <v>47</v>
      </c>
      <c r="F5246" s="3" t="s">
        <v>8</v>
      </c>
      <c r="G5246" s="3" t="s">
        <v>212</v>
      </c>
      <c r="H5246" s="3" t="s">
        <v>17</v>
      </c>
      <c r="I5246" s="3" t="s">
        <v>13</v>
      </c>
      <c r="J5246" s="3">
        <v>416</v>
      </c>
      <c r="K5246" s="3">
        <v>133</v>
      </c>
      <c r="L5246" s="3">
        <v>75</v>
      </c>
      <c r="M5246" s="4">
        <f>PI()*(K5246/2)^2/1000+PI()*(L5246/2)^2/1000</f>
        <v>18.310772781448108</v>
      </c>
      <c r="N5246" s="32">
        <v>0</v>
      </c>
      <c r="O5246" s="3">
        <v>5</v>
      </c>
      <c r="P5246" s="3">
        <v>1.6970000000000001</v>
      </c>
      <c r="Q5246" s="3">
        <v>1.296</v>
      </c>
      <c r="R5246" s="3">
        <v>1.2809999999999999</v>
      </c>
      <c r="S5246" s="6">
        <v>0</v>
      </c>
      <c r="T5246" s="6">
        <f>R5246-S5246</f>
        <v>1.2809999999999999</v>
      </c>
      <c r="U5246" s="11">
        <v>1.2809999999999999</v>
      </c>
      <c r="V5246" s="6">
        <f>U5246-S5246</f>
        <v>1.2809999999999999</v>
      </c>
      <c r="W5246" s="6">
        <f>100 - (1 - (((U5246-T5246)/U5246)+(S5246/T5246)))*100</f>
        <v>0</v>
      </c>
      <c r="X5246" s="11">
        <v>1.2809999999999999</v>
      </c>
      <c r="Y5246" s="13">
        <f>(X5246-U5246)/U5246*100</f>
        <v>0</v>
      </c>
      <c r="Z5246" s="14">
        <f>IF(W5246&gt;10,"NA",Y5246)</f>
        <v>0</v>
      </c>
    </row>
    <row r="5247" spans="1:26" x14ac:dyDescent="0.2">
      <c r="A5247" s="23">
        <v>5245</v>
      </c>
      <c r="B5247" s="3" t="s">
        <v>25</v>
      </c>
      <c r="C5247" s="3" t="s">
        <v>211</v>
      </c>
      <c r="D5247" s="3" t="s">
        <v>194</v>
      </c>
      <c r="E5247" s="3" t="s">
        <v>47</v>
      </c>
      <c r="F5247" s="3" t="s">
        <v>8</v>
      </c>
      <c r="G5247" s="3" t="s">
        <v>212</v>
      </c>
      <c r="H5247" s="3" t="s">
        <v>17</v>
      </c>
      <c r="I5247" s="3" t="s">
        <v>13</v>
      </c>
      <c r="J5247" s="3">
        <v>416</v>
      </c>
      <c r="K5247" s="3">
        <v>133</v>
      </c>
      <c r="L5247" s="3">
        <v>75</v>
      </c>
      <c r="M5247" s="4">
        <f>PI()*(K5247/2)^2/1000+PI()*(L5247/2)^2/1000</f>
        <v>18.310772781448108</v>
      </c>
      <c r="N5247" s="32">
        <v>0</v>
      </c>
      <c r="O5247" s="3">
        <v>6</v>
      </c>
      <c r="P5247" s="3">
        <v>1.6060000000000001</v>
      </c>
      <c r="Q5247" s="3">
        <v>1.1830000000000001</v>
      </c>
      <c r="R5247" s="3">
        <v>1.143</v>
      </c>
      <c r="S5247" s="6">
        <v>0</v>
      </c>
      <c r="T5247" s="6">
        <f>R5247-S5247</f>
        <v>1.143</v>
      </c>
      <c r="U5247" s="11">
        <v>1.143</v>
      </c>
      <c r="V5247" s="6">
        <f>U5247-S5247</f>
        <v>1.143</v>
      </c>
      <c r="W5247" s="6">
        <f>100 - (1 - (((U5247-T5247)/U5247)+(S5247/T5247)))*100</f>
        <v>0</v>
      </c>
      <c r="X5247" s="11">
        <v>1.143</v>
      </c>
      <c r="Y5247" s="13">
        <f>(X5247-U5247)/U5247*100</f>
        <v>0</v>
      </c>
      <c r="Z5247" s="14">
        <f>IF(W5247&gt;10,"NA",Y5247)</f>
        <v>0</v>
      </c>
    </row>
    <row r="5248" spans="1:26" x14ac:dyDescent="0.2">
      <c r="A5248" s="23">
        <v>5246</v>
      </c>
      <c r="B5248" s="3" t="s">
        <v>25</v>
      </c>
      <c r="C5248" s="3" t="s">
        <v>211</v>
      </c>
      <c r="D5248" s="3" t="s">
        <v>194</v>
      </c>
      <c r="E5248" s="3" t="s">
        <v>47</v>
      </c>
      <c r="F5248" s="3" t="s">
        <v>8</v>
      </c>
      <c r="G5248" s="3" t="s">
        <v>212</v>
      </c>
      <c r="H5248" s="3" t="s">
        <v>17</v>
      </c>
      <c r="I5248" s="3" t="s">
        <v>13</v>
      </c>
      <c r="J5248" s="3">
        <v>416</v>
      </c>
      <c r="K5248" s="3">
        <v>133</v>
      </c>
      <c r="L5248" s="3">
        <v>75</v>
      </c>
      <c r="M5248" s="4">
        <f>PI()*(K5248/2)^2/1000+PI()*(L5248/2)^2/1000</f>
        <v>18.310772781448108</v>
      </c>
      <c r="N5248" s="32">
        <v>0</v>
      </c>
      <c r="O5248" s="3">
        <v>7</v>
      </c>
      <c r="P5248" s="3">
        <v>2.25</v>
      </c>
      <c r="Q5248" s="3">
        <v>2.0379999999999998</v>
      </c>
      <c r="R5248" s="3">
        <v>1.9550000000000001</v>
      </c>
      <c r="S5248" s="6">
        <v>0</v>
      </c>
      <c r="T5248" s="6">
        <f>R5248-S5248</f>
        <v>1.9550000000000001</v>
      </c>
      <c r="U5248" s="11">
        <v>1.968</v>
      </c>
      <c r="V5248" s="6">
        <f>U5248-S5248</f>
        <v>1.968</v>
      </c>
      <c r="W5248" s="6">
        <f>100 - (1 - (((U5248-T5248)/U5248)+(S5248/T5248)))*100</f>
        <v>0.66056910569105298</v>
      </c>
      <c r="X5248" s="11">
        <v>1.968</v>
      </c>
      <c r="Y5248" s="13">
        <f>(X5248-U5248)/U5248*100</f>
        <v>0</v>
      </c>
      <c r="Z5248" s="14">
        <f>IF(W5248&gt;10,"NA",Y5248)</f>
        <v>0</v>
      </c>
    </row>
    <row r="5249" spans="1:26" x14ac:dyDescent="0.2">
      <c r="A5249" s="23">
        <v>5247</v>
      </c>
      <c r="B5249" s="3" t="s">
        <v>25</v>
      </c>
      <c r="C5249" s="3" t="s">
        <v>211</v>
      </c>
      <c r="D5249" s="3" t="s">
        <v>194</v>
      </c>
      <c r="E5249" s="3" t="s">
        <v>47</v>
      </c>
      <c r="F5249" s="3" t="s">
        <v>8</v>
      </c>
      <c r="G5249" s="3" t="s">
        <v>212</v>
      </c>
      <c r="H5249" s="3" t="s">
        <v>17</v>
      </c>
      <c r="I5249" s="3" t="s">
        <v>13</v>
      </c>
      <c r="J5249" s="3">
        <v>416</v>
      </c>
      <c r="K5249" s="3">
        <v>133</v>
      </c>
      <c r="L5249" s="3">
        <v>75</v>
      </c>
      <c r="M5249" s="4">
        <f>PI()*(K5249/2)^2/1000+PI()*(L5249/2)^2/1000</f>
        <v>18.310772781448108</v>
      </c>
      <c r="N5249" s="32">
        <v>0</v>
      </c>
      <c r="O5249" s="3">
        <v>8</v>
      </c>
      <c r="P5249" s="3">
        <v>1.9159999999999999</v>
      </c>
      <c r="Q5249" s="3">
        <v>1.5089999999999999</v>
      </c>
      <c r="R5249" s="3">
        <v>1.4450000000000001</v>
      </c>
      <c r="S5249" s="6">
        <v>0</v>
      </c>
      <c r="T5249" s="6">
        <f>R5249-S5249</f>
        <v>1.4450000000000001</v>
      </c>
      <c r="U5249" s="11">
        <v>1.56</v>
      </c>
      <c r="V5249" s="6">
        <f>U5249-S5249</f>
        <v>1.56</v>
      </c>
      <c r="W5249" s="6">
        <f>100 - (1 - (((U5249-T5249)/U5249)+(S5249/T5249)))*100</f>
        <v>7.3717948717948616</v>
      </c>
      <c r="X5249" s="11">
        <v>1.56</v>
      </c>
      <c r="Y5249" s="13">
        <f>(X5249-U5249)/U5249*100</f>
        <v>0</v>
      </c>
      <c r="Z5249" s="14">
        <f>IF(W5249&gt;10,"NA",Y5249)</f>
        <v>0</v>
      </c>
    </row>
    <row r="5250" spans="1:26" x14ac:dyDescent="0.2">
      <c r="A5250" s="23">
        <v>5248</v>
      </c>
      <c r="B5250" s="3" t="s">
        <v>25</v>
      </c>
      <c r="C5250" s="3" t="s">
        <v>211</v>
      </c>
      <c r="D5250" s="3" t="s">
        <v>194</v>
      </c>
      <c r="E5250" s="3" t="s">
        <v>47</v>
      </c>
      <c r="F5250" s="3" t="s">
        <v>8</v>
      </c>
      <c r="G5250" s="3" t="s">
        <v>212</v>
      </c>
      <c r="H5250" s="3" t="s">
        <v>17</v>
      </c>
      <c r="I5250" s="3" t="s">
        <v>13</v>
      </c>
      <c r="J5250" s="3">
        <v>416</v>
      </c>
      <c r="K5250" s="3">
        <v>133</v>
      </c>
      <c r="L5250" s="3">
        <v>75</v>
      </c>
      <c r="M5250" s="4">
        <f>PI()*(K5250/2)^2/1000+PI()*(L5250/2)^2/1000</f>
        <v>18.310772781448108</v>
      </c>
      <c r="N5250" s="32">
        <v>0</v>
      </c>
      <c r="O5250" s="3">
        <v>9</v>
      </c>
      <c r="P5250" s="3">
        <v>2.0179999999999998</v>
      </c>
      <c r="Q5250" s="3">
        <v>1.9870000000000001</v>
      </c>
      <c r="R5250" s="3">
        <v>1.9370000000000001</v>
      </c>
      <c r="S5250" s="6">
        <v>0</v>
      </c>
      <c r="T5250" s="6">
        <f>R5250-S5250</f>
        <v>1.9370000000000001</v>
      </c>
      <c r="U5250" s="11">
        <v>1.944</v>
      </c>
      <c r="V5250" s="6">
        <f>U5250-S5250</f>
        <v>1.944</v>
      </c>
      <c r="W5250" s="6">
        <f>100 - (1 - (((U5250-T5250)/U5250)+(S5250/T5250)))*100</f>
        <v>0.36008230452674184</v>
      </c>
      <c r="X5250" s="11">
        <v>1.944</v>
      </c>
      <c r="Y5250" s="13">
        <f>(X5250-U5250)/U5250*100</f>
        <v>0</v>
      </c>
      <c r="Z5250" s="14">
        <f>IF(W5250&gt;10,"NA",Y5250)</f>
        <v>0</v>
      </c>
    </row>
    <row r="5251" spans="1:26" x14ac:dyDescent="0.2">
      <c r="A5251" s="23">
        <v>5249</v>
      </c>
      <c r="B5251" s="3" t="s">
        <v>25</v>
      </c>
      <c r="C5251" s="3" t="s">
        <v>211</v>
      </c>
      <c r="D5251" s="3" t="s">
        <v>194</v>
      </c>
      <c r="E5251" s="3" t="s">
        <v>47</v>
      </c>
      <c r="F5251" s="3" t="s">
        <v>8</v>
      </c>
      <c r="G5251" s="3" t="s">
        <v>212</v>
      </c>
      <c r="H5251" s="3" t="s">
        <v>17</v>
      </c>
      <c r="I5251" s="3" t="s">
        <v>13</v>
      </c>
      <c r="J5251" s="3">
        <v>416</v>
      </c>
      <c r="K5251" s="3">
        <v>133</v>
      </c>
      <c r="L5251" s="3">
        <v>75</v>
      </c>
      <c r="M5251" s="4">
        <f>PI()*(K5251/2)^2/1000+PI()*(L5251/2)^2/1000</f>
        <v>18.310772781448108</v>
      </c>
      <c r="N5251" s="32">
        <v>0</v>
      </c>
      <c r="O5251" s="3">
        <v>10</v>
      </c>
      <c r="P5251" s="3">
        <v>2.2069999999999999</v>
      </c>
      <c r="Q5251" s="3">
        <v>2.3849999999999998</v>
      </c>
      <c r="R5251" s="3">
        <v>2.33</v>
      </c>
      <c r="S5251" s="6">
        <v>0</v>
      </c>
      <c r="T5251" s="6">
        <f>R5251-S5251</f>
        <v>2.33</v>
      </c>
      <c r="U5251" s="11">
        <v>2.33</v>
      </c>
      <c r="V5251" s="6">
        <f>U5251-S5251</f>
        <v>2.33</v>
      </c>
      <c r="W5251" s="6">
        <f>100 - (1 - (((U5251-T5251)/U5251)+(S5251/T5251)))*100</f>
        <v>0</v>
      </c>
      <c r="X5251" s="11">
        <v>2.33</v>
      </c>
      <c r="Y5251" s="13">
        <f>(X5251-U5251)/U5251*100</f>
        <v>0</v>
      </c>
      <c r="Z5251" s="14">
        <f>IF(W5251&gt;10,"NA",Y5251)</f>
        <v>0</v>
      </c>
    </row>
    <row r="5252" spans="1:26" x14ac:dyDescent="0.2">
      <c r="A5252" s="23">
        <v>5250</v>
      </c>
      <c r="B5252" s="3" t="s">
        <v>25</v>
      </c>
      <c r="C5252" s="3" t="s">
        <v>211</v>
      </c>
      <c r="D5252" s="3" t="s">
        <v>194</v>
      </c>
      <c r="E5252" s="3" t="s">
        <v>47</v>
      </c>
      <c r="F5252" s="3" t="s">
        <v>8</v>
      </c>
      <c r="G5252" s="3" t="s">
        <v>212</v>
      </c>
      <c r="H5252" s="3" t="s">
        <v>17</v>
      </c>
      <c r="I5252" s="3" t="s">
        <v>13</v>
      </c>
      <c r="J5252" s="3">
        <v>416</v>
      </c>
      <c r="K5252" s="3">
        <v>133</v>
      </c>
      <c r="L5252" s="3">
        <v>75</v>
      </c>
      <c r="M5252" s="4">
        <f>PI()*(K5252/2)^2/1000+PI()*(L5252/2)^2/1000</f>
        <v>18.310772781448108</v>
      </c>
      <c r="N5252" s="32">
        <v>0</v>
      </c>
      <c r="O5252" s="3">
        <v>11</v>
      </c>
      <c r="P5252" s="3">
        <v>1.881</v>
      </c>
      <c r="Q5252" s="3">
        <v>1.7230000000000001</v>
      </c>
      <c r="R5252" s="3">
        <v>1.6839999999999999</v>
      </c>
      <c r="S5252" s="6">
        <v>0</v>
      </c>
      <c r="T5252" s="6">
        <f>R5252-S5252</f>
        <v>1.6839999999999999</v>
      </c>
      <c r="U5252" s="11">
        <v>1.6839999999999999</v>
      </c>
      <c r="V5252" s="6">
        <f>U5252-S5252</f>
        <v>1.6839999999999999</v>
      </c>
      <c r="W5252" s="6">
        <f>100 - (1 - (((U5252-T5252)/U5252)+(S5252/T5252)))*100</f>
        <v>0</v>
      </c>
      <c r="X5252" s="11">
        <v>1.6839999999999999</v>
      </c>
      <c r="Y5252" s="13">
        <f>(X5252-U5252)/U5252*100</f>
        <v>0</v>
      </c>
      <c r="Z5252" s="14">
        <f>IF(W5252&gt;10,"NA",Y5252)</f>
        <v>0</v>
      </c>
    </row>
    <row r="5253" spans="1:26" x14ac:dyDescent="0.2">
      <c r="A5253" s="23">
        <v>5251</v>
      </c>
      <c r="B5253" s="3" t="s">
        <v>25</v>
      </c>
      <c r="C5253" s="3" t="s">
        <v>211</v>
      </c>
      <c r="D5253" s="3" t="s">
        <v>194</v>
      </c>
      <c r="E5253" s="3" t="s">
        <v>47</v>
      </c>
      <c r="F5253" s="3" t="s">
        <v>8</v>
      </c>
      <c r="G5253" s="3" t="s">
        <v>212</v>
      </c>
      <c r="H5253" s="3" t="s">
        <v>17</v>
      </c>
      <c r="I5253" s="3" t="s">
        <v>13</v>
      </c>
      <c r="J5253" s="3">
        <v>416</v>
      </c>
      <c r="K5253" s="3">
        <v>133</v>
      </c>
      <c r="L5253" s="3">
        <v>75</v>
      </c>
      <c r="M5253" s="4">
        <f>PI()*(K5253/2)^2/1000+PI()*(L5253/2)^2/1000</f>
        <v>18.310772781448108</v>
      </c>
      <c r="N5253" s="32">
        <v>0</v>
      </c>
      <c r="O5253" s="3">
        <v>12</v>
      </c>
      <c r="P5253" s="3">
        <v>1.55</v>
      </c>
      <c r="Q5253" s="3">
        <v>0.96</v>
      </c>
      <c r="R5253" s="3">
        <v>0.96</v>
      </c>
      <c r="S5253" s="6">
        <v>0</v>
      </c>
      <c r="T5253" s="6">
        <f>R5253-S5253</f>
        <v>0.96</v>
      </c>
      <c r="U5253" s="11">
        <v>0.96</v>
      </c>
      <c r="V5253" s="6">
        <f>U5253-S5253</f>
        <v>0.96</v>
      </c>
      <c r="W5253" s="6">
        <f>100 - (1 - (((U5253-T5253)/U5253)+(S5253/T5253)))*100</f>
        <v>0</v>
      </c>
      <c r="X5253" s="11">
        <v>0.96</v>
      </c>
      <c r="Y5253" s="13">
        <f>(X5253-U5253)/U5253*100</f>
        <v>0</v>
      </c>
      <c r="Z5253" s="14">
        <f>IF(W5253&gt;10,"NA",Y5253)</f>
        <v>0</v>
      </c>
    </row>
    <row r="5254" spans="1:26" x14ac:dyDescent="0.2">
      <c r="A5254" s="23">
        <v>5252</v>
      </c>
      <c r="B5254" s="3" t="s">
        <v>25</v>
      </c>
      <c r="C5254" s="3" t="s">
        <v>211</v>
      </c>
      <c r="D5254" s="3" t="s">
        <v>194</v>
      </c>
      <c r="E5254" s="3" t="s">
        <v>47</v>
      </c>
      <c r="F5254" s="3" t="s">
        <v>8</v>
      </c>
      <c r="G5254" s="3" t="s">
        <v>212</v>
      </c>
      <c r="H5254" s="3" t="s">
        <v>17</v>
      </c>
      <c r="I5254" s="3" t="s">
        <v>13</v>
      </c>
      <c r="J5254" s="3">
        <v>416</v>
      </c>
      <c r="K5254" s="3">
        <v>133</v>
      </c>
      <c r="L5254" s="3">
        <v>75</v>
      </c>
      <c r="M5254" s="4">
        <f>PI()*(K5254/2)^2/1000+PI()*(L5254/2)^2/1000</f>
        <v>18.310772781448108</v>
      </c>
      <c r="N5254" s="32">
        <v>0</v>
      </c>
      <c r="O5254" s="3">
        <v>13</v>
      </c>
      <c r="P5254" s="3">
        <v>1.417</v>
      </c>
      <c r="Q5254" s="3">
        <v>0.93700000000000006</v>
      </c>
      <c r="R5254" s="3">
        <v>0.93700000000000006</v>
      </c>
      <c r="S5254" s="6">
        <v>0</v>
      </c>
      <c r="T5254" s="6">
        <f>R5254-S5254</f>
        <v>0.93700000000000006</v>
      </c>
      <c r="U5254" s="11">
        <v>0.93700000000000006</v>
      </c>
      <c r="V5254" s="6">
        <f>U5254-S5254</f>
        <v>0.93700000000000006</v>
      </c>
      <c r="W5254" s="6">
        <f>100 - (1 - (((U5254-T5254)/U5254)+(S5254/T5254)))*100</f>
        <v>0</v>
      </c>
      <c r="X5254" s="11">
        <v>0.93700000000000006</v>
      </c>
      <c r="Y5254" s="13">
        <f>(X5254-U5254)/U5254*100</f>
        <v>0</v>
      </c>
      <c r="Z5254" s="14">
        <f>IF(W5254&gt;10,"NA",Y5254)</f>
        <v>0</v>
      </c>
    </row>
    <row r="5255" spans="1:26" x14ac:dyDescent="0.2">
      <c r="A5255" s="23">
        <v>5253</v>
      </c>
      <c r="B5255" s="3" t="s">
        <v>25</v>
      </c>
      <c r="C5255" s="3" t="s">
        <v>211</v>
      </c>
      <c r="D5255" s="3" t="s">
        <v>194</v>
      </c>
      <c r="E5255" s="3" t="s">
        <v>47</v>
      </c>
      <c r="F5255" s="3" t="s">
        <v>8</v>
      </c>
      <c r="G5255" s="3" t="s">
        <v>212</v>
      </c>
      <c r="H5255" s="3" t="s">
        <v>17</v>
      </c>
      <c r="I5255" s="3" t="s">
        <v>13</v>
      </c>
      <c r="J5255" s="3">
        <v>416</v>
      </c>
      <c r="K5255" s="3">
        <v>133</v>
      </c>
      <c r="L5255" s="3">
        <v>75</v>
      </c>
      <c r="M5255" s="4">
        <f>PI()*(K5255/2)^2/1000+PI()*(L5255/2)^2/1000</f>
        <v>18.310772781448108</v>
      </c>
      <c r="N5255" s="32">
        <v>0</v>
      </c>
      <c r="O5255" s="3">
        <v>14</v>
      </c>
      <c r="P5255" s="3">
        <v>2.1749999999999998</v>
      </c>
      <c r="Q5255" s="3">
        <v>2.5409999999999999</v>
      </c>
      <c r="R5255" s="3">
        <v>2.5409999999999999</v>
      </c>
      <c r="S5255" s="6">
        <v>0</v>
      </c>
      <c r="T5255" s="6">
        <f>R5255-S5255</f>
        <v>2.5409999999999999</v>
      </c>
      <c r="U5255" s="11">
        <v>2.5409999999999999</v>
      </c>
      <c r="V5255" s="6">
        <f>U5255-S5255</f>
        <v>2.5409999999999999</v>
      </c>
      <c r="W5255" s="6">
        <f>100 - (1 - (((U5255-T5255)/U5255)+(S5255/T5255)))*100</f>
        <v>0</v>
      </c>
      <c r="X5255" s="11">
        <v>2.5409999999999999</v>
      </c>
      <c r="Y5255" s="13">
        <f>(X5255-U5255)/U5255*100</f>
        <v>0</v>
      </c>
      <c r="Z5255" s="14">
        <f>IF(W5255&gt;10,"NA",Y5255)</f>
        <v>0</v>
      </c>
    </row>
    <row r="5256" spans="1:26" x14ac:dyDescent="0.2">
      <c r="A5256" s="23">
        <v>5254</v>
      </c>
      <c r="B5256" s="3" t="s">
        <v>25</v>
      </c>
      <c r="C5256" s="3" t="s">
        <v>211</v>
      </c>
      <c r="D5256" s="3" t="s">
        <v>194</v>
      </c>
      <c r="E5256" s="3" t="s">
        <v>47</v>
      </c>
      <c r="F5256" s="3" t="s">
        <v>8</v>
      </c>
      <c r="G5256" s="3" t="s">
        <v>212</v>
      </c>
      <c r="H5256" s="3" t="s">
        <v>17</v>
      </c>
      <c r="I5256" s="3" t="s">
        <v>13</v>
      </c>
      <c r="J5256" s="3">
        <v>416</v>
      </c>
      <c r="K5256" s="3">
        <v>133</v>
      </c>
      <c r="L5256" s="3">
        <v>75</v>
      </c>
      <c r="M5256" s="4">
        <f>PI()*(K5256/2)^2/1000+PI()*(L5256/2)^2/1000</f>
        <v>18.310772781448108</v>
      </c>
      <c r="N5256" s="32">
        <v>0</v>
      </c>
      <c r="O5256" s="3">
        <v>15</v>
      </c>
      <c r="P5256" s="3">
        <v>1.39</v>
      </c>
      <c r="Q5256" s="3">
        <v>1.0209999999999999</v>
      </c>
      <c r="R5256" s="3">
        <v>1.0209999999999999</v>
      </c>
      <c r="S5256" s="6">
        <v>0</v>
      </c>
      <c r="T5256" s="6">
        <f>R5256-S5256</f>
        <v>1.0209999999999999</v>
      </c>
      <c r="U5256" s="11">
        <v>1.0209999999999999</v>
      </c>
      <c r="V5256" s="6">
        <f>U5256-S5256</f>
        <v>1.0209999999999999</v>
      </c>
      <c r="W5256" s="6">
        <f>100 - (1 - (((U5256-T5256)/U5256)+(S5256/T5256)))*100</f>
        <v>0</v>
      </c>
      <c r="X5256" s="11">
        <v>1.0209999999999999</v>
      </c>
      <c r="Y5256" s="13">
        <f>(X5256-U5256)/U5256*100</f>
        <v>0</v>
      </c>
      <c r="Z5256" s="14">
        <f>IF(W5256&gt;10,"NA",Y5256)</f>
        <v>0</v>
      </c>
    </row>
    <row r="5257" spans="1:26" x14ac:dyDescent="0.2">
      <c r="A5257" s="23">
        <v>5255</v>
      </c>
      <c r="B5257" s="3" t="s">
        <v>25</v>
      </c>
      <c r="C5257" s="3" t="s">
        <v>211</v>
      </c>
      <c r="D5257" s="3" t="s">
        <v>194</v>
      </c>
      <c r="E5257" s="3" t="s">
        <v>47</v>
      </c>
      <c r="F5257" s="3" t="s">
        <v>8</v>
      </c>
      <c r="G5257" s="3" t="s">
        <v>212</v>
      </c>
      <c r="H5257" s="3" t="s">
        <v>17</v>
      </c>
      <c r="I5257" s="3" t="s">
        <v>13</v>
      </c>
      <c r="J5257" s="3">
        <v>416</v>
      </c>
      <c r="K5257" s="3">
        <v>133</v>
      </c>
      <c r="L5257" s="3">
        <v>75</v>
      </c>
      <c r="M5257" s="4">
        <f>PI()*(K5257/2)^2/1000+PI()*(L5257/2)^2/1000</f>
        <v>18.310772781448108</v>
      </c>
      <c r="N5257" s="32">
        <v>0</v>
      </c>
      <c r="O5257" s="3">
        <v>16</v>
      </c>
      <c r="P5257" s="3">
        <v>1.653</v>
      </c>
      <c r="Q5257" s="3">
        <v>1.288</v>
      </c>
      <c r="R5257" s="3">
        <v>1.288</v>
      </c>
      <c r="S5257" s="6">
        <v>0</v>
      </c>
      <c r="T5257" s="6">
        <f>R5257-S5257</f>
        <v>1.288</v>
      </c>
      <c r="U5257" s="11">
        <v>1.288</v>
      </c>
      <c r="V5257" s="6">
        <f>U5257-S5257</f>
        <v>1.288</v>
      </c>
      <c r="W5257" s="6">
        <f>100 - (1 - (((U5257-T5257)/U5257)+(S5257/T5257)))*100</f>
        <v>0</v>
      </c>
      <c r="X5257" s="11">
        <v>1.288</v>
      </c>
      <c r="Y5257" s="13">
        <f>(X5257-U5257)/U5257*100</f>
        <v>0</v>
      </c>
      <c r="Z5257" s="14">
        <f>IF(W5257&gt;10,"NA",Y5257)</f>
        <v>0</v>
      </c>
    </row>
    <row r="5258" spans="1:26" x14ac:dyDescent="0.2">
      <c r="A5258" s="23">
        <v>5256</v>
      </c>
      <c r="B5258" s="3" t="s">
        <v>25</v>
      </c>
      <c r="C5258" s="3" t="s">
        <v>211</v>
      </c>
      <c r="D5258" s="3" t="s">
        <v>194</v>
      </c>
      <c r="E5258" s="3" t="s">
        <v>47</v>
      </c>
      <c r="F5258" s="3" t="s">
        <v>8</v>
      </c>
      <c r="G5258" s="3" t="s">
        <v>212</v>
      </c>
      <c r="H5258" s="3" t="s">
        <v>17</v>
      </c>
      <c r="I5258" s="3" t="s">
        <v>13</v>
      </c>
      <c r="J5258" s="3">
        <v>416</v>
      </c>
      <c r="K5258" s="3">
        <v>133</v>
      </c>
      <c r="L5258" s="3">
        <v>75</v>
      </c>
      <c r="M5258" s="4">
        <f>PI()*(K5258/2)^2/1000+PI()*(L5258/2)^2/1000</f>
        <v>18.310772781448108</v>
      </c>
      <c r="N5258" s="32">
        <v>0</v>
      </c>
      <c r="O5258" s="3">
        <v>17</v>
      </c>
      <c r="P5258" s="3">
        <v>1.673</v>
      </c>
      <c r="Q5258" s="3">
        <v>1.31</v>
      </c>
      <c r="R5258" s="3">
        <v>1.31</v>
      </c>
      <c r="S5258" s="6">
        <v>0</v>
      </c>
      <c r="T5258" s="6">
        <f>R5258-S5258</f>
        <v>1.31</v>
      </c>
      <c r="U5258" s="11">
        <v>1.31</v>
      </c>
      <c r="V5258" s="6">
        <f>U5258-S5258</f>
        <v>1.31</v>
      </c>
      <c r="W5258" s="6">
        <f>100 - (1 - (((U5258-T5258)/U5258)+(S5258/T5258)))*100</f>
        <v>0</v>
      </c>
      <c r="X5258" s="11">
        <v>1.31</v>
      </c>
      <c r="Y5258" s="13">
        <f>(X5258-U5258)/U5258*100</f>
        <v>0</v>
      </c>
      <c r="Z5258" s="14">
        <f>IF(W5258&gt;10,"NA",Y5258)</f>
        <v>0</v>
      </c>
    </row>
    <row r="5259" spans="1:26" x14ac:dyDescent="0.2">
      <c r="A5259" s="23">
        <v>5257</v>
      </c>
      <c r="B5259" s="3" t="s">
        <v>25</v>
      </c>
      <c r="C5259" s="3" t="s">
        <v>211</v>
      </c>
      <c r="D5259" s="3" t="s">
        <v>194</v>
      </c>
      <c r="E5259" s="3" t="s">
        <v>47</v>
      </c>
      <c r="F5259" s="3" t="s">
        <v>8</v>
      </c>
      <c r="G5259" s="3" t="s">
        <v>212</v>
      </c>
      <c r="H5259" s="3" t="s">
        <v>17</v>
      </c>
      <c r="I5259" s="3" t="s">
        <v>13</v>
      </c>
      <c r="J5259" s="3">
        <v>416</v>
      </c>
      <c r="K5259" s="3">
        <v>133</v>
      </c>
      <c r="L5259" s="3">
        <v>75</v>
      </c>
      <c r="M5259" s="4">
        <f>PI()*(K5259/2)^2/1000+PI()*(L5259/2)^2/1000</f>
        <v>18.310772781448108</v>
      </c>
      <c r="N5259" s="32">
        <v>0</v>
      </c>
      <c r="O5259" s="3">
        <v>18</v>
      </c>
      <c r="P5259" s="3">
        <v>1.8220000000000001</v>
      </c>
      <c r="Q5259" s="3">
        <v>1.2230000000000001</v>
      </c>
      <c r="R5259" s="3">
        <v>1.2230000000000001</v>
      </c>
      <c r="S5259" s="6">
        <v>0</v>
      </c>
      <c r="T5259" s="6">
        <f>R5259-S5259</f>
        <v>1.2230000000000001</v>
      </c>
      <c r="U5259" s="11">
        <v>1.31</v>
      </c>
      <c r="V5259" s="6">
        <f>U5259-S5259</f>
        <v>1.31</v>
      </c>
      <c r="W5259" s="6">
        <f>100 - (1 - (((U5259-T5259)/U5259)+(S5259/T5259)))*100</f>
        <v>6.6412213740457986</v>
      </c>
      <c r="X5259" s="11">
        <v>1.31</v>
      </c>
      <c r="Y5259" s="13">
        <f>(X5259-U5259)/U5259*100</f>
        <v>0</v>
      </c>
      <c r="Z5259" s="14">
        <f>IF(W5259&gt;10,"NA",Y5259)</f>
        <v>0</v>
      </c>
    </row>
    <row r="5260" spans="1:26" x14ac:dyDescent="0.2">
      <c r="A5260" s="23">
        <v>5258</v>
      </c>
      <c r="B5260" s="3" t="s">
        <v>25</v>
      </c>
      <c r="C5260" s="3" t="s">
        <v>211</v>
      </c>
      <c r="D5260" s="3" t="s">
        <v>194</v>
      </c>
      <c r="E5260" s="3" t="s">
        <v>47</v>
      </c>
      <c r="F5260" s="3" t="s">
        <v>8</v>
      </c>
      <c r="G5260" s="3" t="s">
        <v>212</v>
      </c>
      <c r="H5260" s="3" t="s">
        <v>17</v>
      </c>
      <c r="I5260" s="3" t="s">
        <v>13</v>
      </c>
      <c r="J5260" s="3">
        <v>416</v>
      </c>
      <c r="K5260" s="3">
        <v>133</v>
      </c>
      <c r="L5260" s="3">
        <v>75</v>
      </c>
      <c r="M5260" s="4">
        <f>PI()*(K5260/2)^2/1000+PI()*(L5260/2)^2/1000</f>
        <v>18.310772781448108</v>
      </c>
      <c r="N5260" s="32">
        <v>0</v>
      </c>
      <c r="O5260" s="3">
        <v>19</v>
      </c>
      <c r="P5260" s="3">
        <v>1.873</v>
      </c>
      <c r="Q5260" s="3">
        <v>1.4350000000000001</v>
      </c>
      <c r="R5260" s="3">
        <v>1.4350000000000001</v>
      </c>
      <c r="S5260" s="6">
        <v>0</v>
      </c>
      <c r="T5260" s="6">
        <f>R5260-S5260</f>
        <v>1.4350000000000001</v>
      </c>
      <c r="U5260" s="11">
        <v>1.4350000000000001</v>
      </c>
      <c r="V5260" s="6">
        <f>U5260-S5260</f>
        <v>1.4350000000000001</v>
      </c>
      <c r="W5260" s="6">
        <f>100 - (1 - (((U5260-T5260)/U5260)+(S5260/T5260)))*100</f>
        <v>0</v>
      </c>
      <c r="X5260" s="11">
        <v>1.4350000000000001</v>
      </c>
      <c r="Y5260" s="13">
        <f>(X5260-U5260)/U5260*100</f>
        <v>0</v>
      </c>
      <c r="Z5260" s="14">
        <f>IF(W5260&gt;10,"NA",Y5260)</f>
        <v>0</v>
      </c>
    </row>
    <row r="5261" spans="1:26" x14ac:dyDescent="0.2">
      <c r="A5261" s="23">
        <v>5259</v>
      </c>
      <c r="B5261" s="3" t="s">
        <v>25</v>
      </c>
      <c r="C5261" s="3" t="s">
        <v>211</v>
      </c>
      <c r="D5261" s="3" t="s">
        <v>194</v>
      </c>
      <c r="E5261" s="3" t="s">
        <v>47</v>
      </c>
      <c r="F5261" s="3" t="s">
        <v>8</v>
      </c>
      <c r="G5261" s="3" t="s">
        <v>212</v>
      </c>
      <c r="H5261" s="3" t="s">
        <v>17</v>
      </c>
      <c r="I5261" s="3" t="s">
        <v>13</v>
      </c>
      <c r="J5261" s="3">
        <v>416</v>
      </c>
      <c r="K5261" s="3">
        <v>133</v>
      </c>
      <c r="L5261" s="3">
        <v>75</v>
      </c>
      <c r="M5261" s="4">
        <f>PI()*(K5261/2)^2/1000+PI()*(L5261/2)^2/1000</f>
        <v>18.310772781448108</v>
      </c>
      <c r="N5261" s="32">
        <v>0</v>
      </c>
      <c r="O5261" s="3">
        <v>20</v>
      </c>
      <c r="P5261" s="3">
        <v>2.109</v>
      </c>
      <c r="Q5261" s="3">
        <v>1.73</v>
      </c>
      <c r="R5261" s="3">
        <v>1.675</v>
      </c>
      <c r="S5261" s="6">
        <v>0</v>
      </c>
      <c r="T5261" s="6">
        <f>R5261-S5261</f>
        <v>1.675</v>
      </c>
      <c r="U5261" s="11">
        <v>1.706</v>
      </c>
      <c r="V5261" s="6">
        <f>U5261-S5261</f>
        <v>1.706</v>
      </c>
      <c r="W5261" s="6">
        <f>100 - (1 - (((U5261-T5261)/U5261)+(S5261/T5261)))*100</f>
        <v>1.8171160609613111</v>
      </c>
      <c r="X5261" s="11">
        <v>1.706</v>
      </c>
      <c r="Y5261" s="13">
        <f>(X5261-U5261)/U5261*100</f>
        <v>0</v>
      </c>
      <c r="Z5261" s="14">
        <f>IF(W5261&gt;10,"NA",Y5261)</f>
        <v>0</v>
      </c>
    </row>
    <row r="5262" spans="1:26" x14ac:dyDescent="0.2">
      <c r="A5262" s="23">
        <v>5260</v>
      </c>
      <c r="B5262" s="3" t="s">
        <v>25</v>
      </c>
      <c r="C5262" s="3" t="s">
        <v>211</v>
      </c>
      <c r="D5262" s="3" t="s">
        <v>194</v>
      </c>
      <c r="E5262" s="3" t="s">
        <v>47</v>
      </c>
      <c r="F5262" s="3" t="s">
        <v>8</v>
      </c>
      <c r="G5262" s="3" t="s">
        <v>212</v>
      </c>
      <c r="H5262" s="3" t="s">
        <v>17</v>
      </c>
      <c r="I5262" s="3" t="s">
        <v>13</v>
      </c>
      <c r="J5262" s="3">
        <v>416</v>
      </c>
      <c r="K5262" s="3">
        <v>133</v>
      </c>
      <c r="L5262" s="3">
        <v>75</v>
      </c>
      <c r="M5262" s="4">
        <f>PI()*(K5262/2)^2/1000+PI()*(L5262/2)^2/1000</f>
        <v>18.310772781448108</v>
      </c>
      <c r="N5262" s="32">
        <v>0</v>
      </c>
      <c r="O5262" s="3">
        <v>21</v>
      </c>
      <c r="P5262" s="3">
        <v>1.831</v>
      </c>
      <c r="Q5262" s="3">
        <v>1.165</v>
      </c>
      <c r="R5262" s="3">
        <v>1.165</v>
      </c>
      <c r="S5262" s="6">
        <v>0</v>
      </c>
      <c r="T5262" s="6">
        <f>R5262-S5262</f>
        <v>1.165</v>
      </c>
      <c r="U5262" s="11">
        <v>1.165</v>
      </c>
      <c r="V5262" s="6">
        <f>U5262-S5262</f>
        <v>1.165</v>
      </c>
      <c r="W5262" s="6">
        <f>100 - (1 - (((U5262-T5262)/U5262)+(S5262/T5262)))*100</f>
        <v>0</v>
      </c>
      <c r="X5262" s="11">
        <v>1.165</v>
      </c>
      <c r="Y5262" s="13">
        <f>(X5262-U5262)/U5262*100</f>
        <v>0</v>
      </c>
      <c r="Z5262" s="14">
        <f>IF(W5262&gt;10,"NA",Y5262)</f>
        <v>0</v>
      </c>
    </row>
    <row r="5263" spans="1:26" x14ac:dyDescent="0.2">
      <c r="A5263" s="23">
        <v>5261</v>
      </c>
      <c r="B5263" s="3" t="s">
        <v>25</v>
      </c>
      <c r="C5263" s="3" t="s">
        <v>211</v>
      </c>
      <c r="D5263" s="3" t="s">
        <v>194</v>
      </c>
      <c r="E5263" s="3" t="s">
        <v>47</v>
      </c>
      <c r="F5263" s="3" t="s">
        <v>8</v>
      </c>
      <c r="G5263" s="3" t="s">
        <v>212</v>
      </c>
      <c r="H5263" s="3" t="s">
        <v>17</v>
      </c>
      <c r="I5263" s="3" t="s">
        <v>13</v>
      </c>
      <c r="J5263" s="3">
        <v>416</v>
      </c>
      <c r="K5263" s="3">
        <v>133</v>
      </c>
      <c r="L5263" s="3">
        <v>75</v>
      </c>
      <c r="M5263" s="4">
        <f>PI()*(K5263/2)^2/1000+PI()*(L5263/2)^2/1000</f>
        <v>18.310772781448108</v>
      </c>
      <c r="N5263" s="32">
        <v>0</v>
      </c>
      <c r="O5263" s="3">
        <v>22</v>
      </c>
      <c r="P5263" s="3">
        <v>1.2150000000000001</v>
      </c>
      <c r="Q5263" s="3">
        <v>0.78500000000000003</v>
      </c>
      <c r="R5263" s="3">
        <v>0.73599999999999999</v>
      </c>
      <c r="S5263" s="6">
        <v>0</v>
      </c>
      <c r="T5263" s="6">
        <f>R5263-S5263</f>
        <v>0.73599999999999999</v>
      </c>
      <c r="U5263" s="11">
        <v>0.73599999999999999</v>
      </c>
      <c r="V5263" s="6">
        <f>U5263-S5263</f>
        <v>0.73599999999999999</v>
      </c>
      <c r="W5263" s="6">
        <f>100 - (1 - (((U5263-T5263)/U5263)+(S5263/T5263)))*100</f>
        <v>0</v>
      </c>
      <c r="X5263" s="11">
        <v>0.73599999999999999</v>
      </c>
      <c r="Y5263" s="13">
        <f>(X5263-U5263)/U5263*100</f>
        <v>0</v>
      </c>
      <c r="Z5263" s="14">
        <f>IF(W5263&gt;10,"NA",Y5263)</f>
        <v>0</v>
      </c>
    </row>
    <row r="5264" spans="1:26" x14ac:dyDescent="0.2">
      <c r="A5264" s="23">
        <v>5262</v>
      </c>
      <c r="B5264" s="3" t="s">
        <v>25</v>
      </c>
      <c r="C5264" s="3" t="s">
        <v>211</v>
      </c>
      <c r="D5264" s="3" t="s">
        <v>194</v>
      </c>
      <c r="E5264" s="3" t="s">
        <v>47</v>
      </c>
      <c r="F5264" s="3" t="s">
        <v>8</v>
      </c>
      <c r="G5264" s="3" t="s">
        <v>212</v>
      </c>
      <c r="H5264" s="3" t="s">
        <v>17</v>
      </c>
      <c r="I5264" s="3" t="s">
        <v>13</v>
      </c>
      <c r="J5264" s="3">
        <v>416</v>
      </c>
      <c r="K5264" s="3">
        <v>133</v>
      </c>
      <c r="L5264" s="3">
        <v>75</v>
      </c>
      <c r="M5264" s="4">
        <f>PI()*(K5264/2)^2/1000+PI()*(L5264/2)^2/1000</f>
        <v>18.310772781448108</v>
      </c>
      <c r="N5264" s="32">
        <v>0</v>
      </c>
      <c r="O5264" s="3">
        <v>23</v>
      </c>
      <c r="P5264" s="3">
        <v>1.712</v>
      </c>
      <c r="Q5264" s="3">
        <v>1.22</v>
      </c>
      <c r="R5264" s="3">
        <v>1.1539999999999999</v>
      </c>
      <c r="S5264" s="6">
        <v>0</v>
      </c>
      <c r="T5264" s="6">
        <f>R5264-S5264</f>
        <v>1.1539999999999999</v>
      </c>
      <c r="U5264" s="11">
        <v>1.1539999999999999</v>
      </c>
      <c r="V5264" s="6">
        <f>U5264-S5264</f>
        <v>1.1539999999999999</v>
      </c>
      <c r="W5264" s="6">
        <f>100 - (1 - (((U5264-T5264)/U5264)+(S5264/T5264)))*100</f>
        <v>0</v>
      </c>
      <c r="X5264" s="11">
        <v>1.1539999999999999</v>
      </c>
      <c r="Y5264" s="13">
        <f>(X5264-U5264)/U5264*100</f>
        <v>0</v>
      </c>
      <c r="Z5264" s="14">
        <f>IF(W5264&gt;10,"NA",Y5264)</f>
        <v>0</v>
      </c>
    </row>
    <row r="5265" spans="1:26" x14ac:dyDescent="0.2">
      <c r="A5265" s="23">
        <v>5263</v>
      </c>
      <c r="B5265" s="3" t="s">
        <v>25</v>
      </c>
      <c r="C5265" s="3" t="s">
        <v>211</v>
      </c>
      <c r="D5265" s="3" t="s">
        <v>194</v>
      </c>
      <c r="E5265" s="3" t="s">
        <v>47</v>
      </c>
      <c r="F5265" s="3" t="s">
        <v>8</v>
      </c>
      <c r="G5265" s="3" t="s">
        <v>212</v>
      </c>
      <c r="H5265" s="3" t="s">
        <v>17</v>
      </c>
      <c r="I5265" s="3" t="s">
        <v>13</v>
      </c>
      <c r="J5265" s="3">
        <v>416</v>
      </c>
      <c r="K5265" s="3">
        <v>133</v>
      </c>
      <c r="L5265" s="3">
        <v>75</v>
      </c>
      <c r="M5265" s="4">
        <f>PI()*(K5265/2)^2/1000+PI()*(L5265/2)^2/1000</f>
        <v>18.310772781448108</v>
      </c>
      <c r="N5265" s="32">
        <v>0</v>
      </c>
      <c r="O5265" s="3">
        <v>24</v>
      </c>
      <c r="P5265" s="3">
        <v>2.952</v>
      </c>
      <c r="Q5265" s="3">
        <v>3.2829999999999999</v>
      </c>
      <c r="R5265" s="3">
        <v>3.2109999999999999</v>
      </c>
      <c r="S5265" s="6">
        <v>0</v>
      </c>
      <c r="T5265" s="6">
        <f>R5265-S5265</f>
        <v>3.2109999999999999</v>
      </c>
      <c r="U5265" s="11">
        <v>3.2109999999999999</v>
      </c>
      <c r="V5265" s="6">
        <f>U5265-S5265</f>
        <v>3.2109999999999999</v>
      </c>
      <c r="W5265" s="6">
        <f>100 - (1 - (((U5265-T5265)/U5265)+(S5265/T5265)))*100</f>
        <v>0</v>
      </c>
      <c r="X5265" s="11">
        <v>3.2109999999999999</v>
      </c>
      <c r="Y5265" s="13">
        <f>(X5265-U5265)/U5265*100</f>
        <v>0</v>
      </c>
      <c r="Z5265" s="14">
        <f>IF(W5265&gt;10,"NA",Y5265)</f>
        <v>0</v>
      </c>
    </row>
    <row r="5266" spans="1:26" x14ac:dyDescent="0.2">
      <c r="A5266" s="23">
        <v>5264</v>
      </c>
      <c r="B5266" s="3" t="s">
        <v>25</v>
      </c>
      <c r="C5266" s="3" t="s">
        <v>211</v>
      </c>
      <c r="D5266" s="3" t="s">
        <v>194</v>
      </c>
      <c r="E5266" s="3" t="s">
        <v>47</v>
      </c>
      <c r="F5266" s="3" t="s">
        <v>8</v>
      </c>
      <c r="G5266" s="3" t="s">
        <v>212</v>
      </c>
      <c r="H5266" s="3" t="s">
        <v>9</v>
      </c>
      <c r="I5266" s="3" t="s">
        <v>13</v>
      </c>
      <c r="J5266" s="3">
        <v>416</v>
      </c>
      <c r="K5266" s="3">
        <v>133</v>
      </c>
      <c r="L5266" s="3">
        <v>75</v>
      </c>
      <c r="M5266" s="4">
        <f>PI()*(K5266/2)^2/1000+PI()*(L5266/2)^2/1000</f>
        <v>18.310772781448108</v>
      </c>
      <c r="N5266" s="32">
        <v>0</v>
      </c>
      <c r="O5266" s="3">
        <v>1</v>
      </c>
      <c r="P5266" s="3">
        <v>1.7849999999999999</v>
      </c>
      <c r="Q5266" s="3">
        <v>1.002</v>
      </c>
      <c r="R5266" s="3">
        <v>0.95</v>
      </c>
      <c r="S5266" s="6">
        <v>0</v>
      </c>
      <c r="T5266" s="6">
        <f>R5266-S5266</f>
        <v>0.95</v>
      </c>
      <c r="U5266" s="3">
        <v>1.5369999999999999</v>
      </c>
      <c r="V5266" s="6">
        <f>U5266-S5266</f>
        <v>1.5369999999999999</v>
      </c>
      <c r="W5266" s="6">
        <f>100 - (1 - (((U5266-T5266)/U5266)+(S5266/T5266)))*100</f>
        <v>38.191281717631753</v>
      </c>
      <c r="X5266" s="3">
        <v>1.5369999999999999</v>
      </c>
      <c r="Y5266" s="13">
        <f>(X5266-U5266)/U5266*100</f>
        <v>0</v>
      </c>
      <c r="Z5266" s="14" t="str">
        <f>IF(W5266&gt;10,"NA",Y5266)</f>
        <v>NA</v>
      </c>
    </row>
    <row r="5267" spans="1:26" x14ac:dyDescent="0.2">
      <c r="A5267" s="23">
        <v>5265</v>
      </c>
      <c r="B5267" s="3" t="s">
        <v>25</v>
      </c>
      <c r="C5267" s="3" t="s">
        <v>211</v>
      </c>
      <c r="D5267" s="3" t="s">
        <v>194</v>
      </c>
      <c r="E5267" s="3" t="s">
        <v>47</v>
      </c>
      <c r="F5267" s="3" t="s">
        <v>8</v>
      </c>
      <c r="G5267" s="3" t="s">
        <v>212</v>
      </c>
      <c r="H5267" s="3" t="s">
        <v>9</v>
      </c>
      <c r="I5267" s="3" t="s">
        <v>13</v>
      </c>
      <c r="J5267" s="3">
        <v>416</v>
      </c>
      <c r="K5267" s="3">
        <v>133</v>
      </c>
      <c r="L5267" s="3">
        <v>75</v>
      </c>
      <c r="M5267" s="4">
        <f>PI()*(K5267/2)^2/1000+PI()*(L5267/2)^2/1000</f>
        <v>18.310772781448108</v>
      </c>
      <c r="N5267" s="32">
        <v>0</v>
      </c>
      <c r="O5267" s="3">
        <v>2</v>
      </c>
      <c r="P5267" s="3">
        <v>1.4430000000000001</v>
      </c>
      <c r="Q5267" s="3">
        <v>1.091</v>
      </c>
      <c r="R5267" s="3">
        <v>1.0569999999999999</v>
      </c>
      <c r="S5267" s="6">
        <v>0</v>
      </c>
      <c r="T5267" s="6">
        <f>R5267-S5267</f>
        <v>1.0569999999999999</v>
      </c>
      <c r="U5267" s="3">
        <v>1.0569999999999999</v>
      </c>
      <c r="V5267" s="6">
        <f>U5267-S5267</f>
        <v>1.0569999999999999</v>
      </c>
      <c r="W5267" s="6">
        <f>100 - (1 - (((U5267-T5267)/U5267)+(S5267/T5267)))*100</f>
        <v>0</v>
      </c>
      <c r="X5267" s="3">
        <v>1.0569999999999999</v>
      </c>
      <c r="Y5267" s="13">
        <f>(X5267-U5267)/U5267*100</f>
        <v>0</v>
      </c>
      <c r="Z5267" s="14">
        <f>IF(W5267&gt;10,"NA",Y5267)</f>
        <v>0</v>
      </c>
    </row>
    <row r="5268" spans="1:26" x14ac:dyDescent="0.2">
      <c r="A5268" s="23">
        <v>5266</v>
      </c>
      <c r="B5268" s="3" t="s">
        <v>25</v>
      </c>
      <c r="C5268" s="3" t="s">
        <v>211</v>
      </c>
      <c r="D5268" s="3" t="s">
        <v>194</v>
      </c>
      <c r="E5268" s="3" t="s">
        <v>47</v>
      </c>
      <c r="F5268" s="3" t="s">
        <v>8</v>
      </c>
      <c r="G5268" s="3" t="s">
        <v>212</v>
      </c>
      <c r="H5268" s="3" t="s">
        <v>9</v>
      </c>
      <c r="I5268" s="3" t="s">
        <v>13</v>
      </c>
      <c r="J5268" s="3">
        <v>416</v>
      </c>
      <c r="K5268" s="3">
        <v>133</v>
      </c>
      <c r="L5268" s="3">
        <v>75</v>
      </c>
      <c r="M5268" s="4">
        <f>PI()*(K5268/2)^2/1000+PI()*(L5268/2)^2/1000</f>
        <v>18.310772781448108</v>
      </c>
      <c r="N5268" s="32">
        <v>0</v>
      </c>
      <c r="O5268" s="3">
        <v>3</v>
      </c>
      <c r="P5268" s="3">
        <v>1.206</v>
      </c>
      <c r="Q5268" s="3">
        <v>0.52200000000000002</v>
      </c>
      <c r="R5268" s="3">
        <v>0.503</v>
      </c>
      <c r="S5268" s="6">
        <v>0</v>
      </c>
      <c r="T5268" s="6">
        <f>R5268-S5268</f>
        <v>0.503</v>
      </c>
      <c r="U5268" s="3">
        <v>0.66900000000000004</v>
      </c>
      <c r="V5268" s="6">
        <f>U5268-S5268</f>
        <v>0.66900000000000004</v>
      </c>
      <c r="W5268" s="6">
        <f>100 - (1 - (((U5268-T5268)/U5268)+(S5268/T5268)))*100</f>
        <v>24.813153961136024</v>
      </c>
      <c r="X5268" s="3">
        <v>0.66900000000000004</v>
      </c>
      <c r="Y5268" s="13">
        <f>(X5268-U5268)/U5268*100</f>
        <v>0</v>
      </c>
      <c r="Z5268" s="14" t="str">
        <f>IF(W5268&gt;10,"NA",Y5268)</f>
        <v>NA</v>
      </c>
    </row>
    <row r="5269" spans="1:26" x14ac:dyDescent="0.2">
      <c r="A5269" s="23">
        <v>5267</v>
      </c>
      <c r="B5269" s="3" t="s">
        <v>25</v>
      </c>
      <c r="C5269" s="3" t="s">
        <v>211</v>
      </c>
      <c r="D5269" s="3" t="s">
        <v>194</v>
      </c>
      <c r="E5269" s="3" t="s">
        <v>47</v>
      </c>
      <c r="F5269" s="3" t="s">
        <v>8</v>
      </c>
      <c r="G5269" s="3" t="s">
        <v>212</v>
      </c>
      <c r="H5269" s="3" t="s">
        <v>9</v>
      </c>
      <c r="I5269" s="3" t="s">
        <v>13</v>
      </c>
      <c r="J5269" s="3">
        <v>416</v>
      </c>
      <c r="K5269" s="3">
        <v>133</v>
      </c>
      <c r="L5269" s="3">
        <v>75</v>
      </c>
      <c r="M5269" s="4">
        <f>PI()*(K5269/2)^2/1000+PI()*(L5269/2)^2/1000</f>
        <v>18.310772781448108</v>
      </c>
      <c r="N5269" s="32">
        <v>0</v>
      </c>
      <c r="O5269" s="3">
        <v>4</v>
      </c>
      <c r="P5269" s="3">
        <v>1.2949999999999999</v>
      </c>
      <c r="Q5269" s="3">
        <v>0.79800000000000004</v>
      </c>
      <c r="R5269" s="3">
        <v>0.77200000000000002</v>
      </c>
      <c r="S5269" s="6">
        <v>0</v>
      </c>
      <c r="T5269" s="6">
        <f>R5269-S5269</f>
        <v>0.77200000000000002</v>
      </c>
      <c r="U5269" s="3">
        <v>0.77200000000000002</v>
      </c>
      <c r="V5269" s="6">
        <f>U5269-S5269</f>
        <v>0.77200000000000002</v>
      </c>
      <c r="W5269" s="6">
        <f>100 - (1 - (((U5269-T5269)/U5269)+(S5269/T5269)))*100</f>
        <v>0</v>
      </c>
      <c r="X5269" s="3">
        <v>0.77200000000000002</v>
      </c>
      <c r="Y5269" s="13">
        <f>(X5269-U5269)/U5269*100</f>
        <v>0</v>
      </c>
      <c r="Z5269" s="14">
        <f>IF(W5269&gt;10,"NA",Y5269)</f>
        <v>0</v>
      </c>
    </row>
    <row r="5270" spans="1:26" x14ac:dyDescent="0.2">
      <c r="A5270" s="23">
        <v>5268</v>
      </c>
      <c r="B5270" s="3" t="s">
        <v>25</v>
      </c>
      <c r="C5270" s="3" t="s">
        <v>211</v>
      </c>
      <c r="D5270" s="3" t="s">
        <v>194</v>
      </c>
      <c r="E5270" s="3" t="s">
        <v>47</v>
      </c>
      <c r="F5270" s="3" t="s">
        <v>8</v>
      </c>
      <c r="G5270" s="3" t="s">
        <v>212</v>
      </c>
      <c r="H5270" s="3" t="s">
        <v>9</v>
      </c>
      <c r="I5270" s="3" t="s">
        <v>13</v>
      </c>
      <c r="J5270" s="3">
        <v>416</v>
      </c>
      <c r="K5270" s="3">
        <v>133</v>
      </c>
      <c r="L5270" s="3">
        <v>75</v>
      </c>
      <c r="M5270" s="4">
        <f>PI()*(K5270/2)^2/1000+PI()*(L5270/2)^2/1000</f>
        <v>18.310772781448108</v>
      </c>
      <c r="N5270" s="32">
        <v>0</v>
      </c>
      <c r="O5270" s="3">
        <v>5</v>
      </c>
      <c r="P5270" s="3">
        <v>1.234</v>
      </c>
      <c r="Q5270" s="3">
        <v>0.97899999999999998</v>
      </c>
      <c r="R5270" s="3">
        <v>0.94</v>
      </c>
      <c r="S5270" s="6">
        <v>0</v>
      </c>
      <c r="T5270" s="6">
        <f>R5270-S5270</f>
        <v>0.94</v>
      </c>
      <c r="U5270" s="3">
        <v>0.94</v>
      </c>
      <c r="V5270" s="6">
        <f>U5270-S5270</f>
        <v>0.94</v>
      </c>
      <c r="W5270" s="6">
        <f>100 - (1 - (((U5270-T5270)/U5270)+(S5270/T5270)))*100</f>
        <v>0</v>
      </c>
      <c r="X5270" s="3">
        <v>0.94</v>
      </c>
      <c r="Y5270" s="13">
        <f>(X5270-U5270)/U5270*100</f>
        <v>0</v>
      </c>
      <c r="Z5270" s="14">
        <f>IF(W5270&gt;10,"NA",Y5270)</f>
        <v>0</v>
      </c>
    </row>
    <row r="5271" spans="1:26" x14ac:dyDescent="0.2">
      <c r="A5271" s="23">
        <v>5269</v>
      </c>
      <c r="B5271" s="3" t="s">
        <v>25</v>
      </c>
      <c r="C5271" s="3" t="s">
        <v>211</v>
      </c>
      <c r="D5271" s="3" t="s">
        <v>194</v>
      </c>
      <c r="E5271" s="3" t="s">
        <v>47</v>
      </c>
      <c r="F5271" s="3" t="s">
        <v>8</v>
      </c>
      <c r="G5271" s="3" t="s">
        <v>212</v>
      </c>
      <c r="H5271" s="3" t="s">
        <v>9</v>
      </c>
      <c r="I5271" s="3" t="s">
        <v>13</v>
      </c>
      <c r="J5271" s="3">
        <v>416</v>
      </c>
      <c r="K5271" s="3">
        <v>133</v>
      </c>
      <c r="L5271" s="3">
        <v>75</v>
      </c>
      <c r="M5271" s="4">
        <f>PI()*(K5271/2)^2/1000+PI()*(L5271/2)^2/1000</f>
        <v>18.310772781448108</v>
      </c>
      <c r="N5271" s="32">
        <v>0</v>
      </c>
      <c r="O5271" s="3">
        <v>6</v>
      </c>
      <c r="P5271" s="3">
        <v>1.2849999999999999</v>
      </c>
      <c r="Q5271" s="3">
        <v>0.73199999999999998</v>
      </c>
      <c r="R5271" s="3">
        <v>0.70499999999999996</v>
      </c>
      <c r="S5271" s="6">
        <v>0</v>
      </c>
      <c r="T5271" s="6">
        <f>R5271-S5271</f>
        <v>0.70499999999999996</v>
      </c>
      <c r="U5271" s="3">
        <v>0.70499999999999996</v>
      </c>
      <c r="V5271" s="6">
        <f>U5271-S5271</f>
        <v>0.70499999999999996</v>
      </c>
      <c r="W5271" s="6">
        <f>100 - (1 - (((U5271-T5271)/U5271)+(S5271/T5271)))*100</f>
        <v>0</v>
      </c>
      <c r="X5271" s="3">
        <v>0.70499999999999996</v>
      </c>
      <c r="Y5271" s="13">
        <f>(X5271-U5271)/U5271*100</f>
        <v>0</v>
      </c>
      <c r="Z5271" s="14">
        <f>IF(W5271&gt;10,"NA",Y5271)</f>
        <v>0</v>
      </c>
    </row>
    <row r="5272" spans="1:26" x14ac:dyDescent="0.2">
      <c r="A5272" s="23">
        <v>5270</v>
      </c>
      <c r="B5272" s="3" t="s">
        <v>25</v>
      </c>
      <c r="C5272" s="3" t="s">
        <v>211</v>
      </c>
      <c r="D5272" s="3" t="s">
        <v>194</v>
      </c>
      <c r="E5272" s="3" t="s">
        <v>47</v>
      </c>
      <c r="F5272" s="3" t="s">
        <v>8</v>
      </c>
      <c r="G5272" s="3" t="s">
        <v>212</v>
      </c>
      <c r="H5272" s="3" t="s">
        <v>9</v>
      </c>
      <c r="I5272" s="3" t="s">
        <v>13</v>
      </c>
      <c r="J5272" s="3">
        <v>416</v>
      </c>
      <c r="K5272" s="3">
        <v>133</v>
      </c>
      <c r="L5272" s="3">
        <v>75</v>
      </c>
      <c r="M5272" s="4">
        <f>PI()*(K5272/2)^2/1000+PI()*(L5272/2)^2/1000</f>
        <v>18.310772781448108</v>
      </c>
      <c r="N5272" s="32">
        <v>0</v>
      </c>
      <c r="O5272" s="3">
        <v>7</v>
      </c>
      <c r="P5272" s="3">
        <v>1.3879999999999999</v>
      </c>
      <c r="Q5272" s="3">
        <v>0.90100000000000002</v>
      </c>
      <c r="R5272" s="3">
        <v>0.85299999999999998</v>
      </c>
      <c r="S5272" s="6">
        <v>0</v>
      </c>
      <c r="T5272" s="6">
        <f>R5272-S5272</f>
        <v>0.85299999999999998</v>
      </c>
      <c r="U5272" s="3">
        <v>0.85299999999999998</v>
      </c>
      <c r="V5272" s="6">
        <f>U5272-S5272</f>
        <v>0.85299999999999998</v>
      </c>
      <c r="W5272" s="6">
        <f>100 - (1 - (((U5272-T5272)/U5272)+(S5272/T5272)))*100</f>
        <v>0</v>
      </c>
      <c r="X5272" s="3">
        <v>0.85299999999999998</v>
      </c>
      <c r="Y5272" s="13">
        <f>(X5272-U5272)/U5272*100</f>
        <v>0</v>
      </c>
      <c r="Z5272" s="14">
        <f>IF(W5272&gt;10,"NA",Y5272)</f>
        <v>0</v>
      </c>
    </row>
    <row r="5273" spans="1:26" x14ac:dyDescent="0.2">
      <c r="A5273" s="23">
        <v>5271</v>
      </c>
      <c r="B5273" s="3" t="s">
        <v>25</v>
      </c>
      <c r="C5273" s="3" t="s">
        <v>211</v>
      </c>
      <c r="D5273" s="3" t="s">
        <v>194</v>
      </c>
      <c r="E5273" s="3" t="s">
        <v>47</v>
      </c>
      <c r="F5273" s="3" t="s">
        <v>8</v>
      </c>
      <c r="G5273" s="3" t="s">
        <v>212</v>
      </c>
      <c r="H5273" s="3" t="s">
        <v>9</v>
      </c>
      <c r="I5273" s="3" t="s">
        <v>13</v>
      </c>
      <c r="J5273" s="3">
        <v>416</v>
      </c>
      <c r="K5273" s="3">
        <v>133</v>
      </c>
      <c r="L5273" s="3">
        <v>75</v>
      </c>
      <c r="M5273" s="4">
        <f>PI()*(K5273/2)^2/1000+PI()*(L5273/2)^2/1000</f>
        <v>18.310772781448108</v>
      </c>
      <c r="N5273" s="32">
        <v>0</v>
      </c>
      <c r="O5273" s="3">
        <v>8</v>
      </c>
      <c r="P5273" s="3">
        <v>1.163</v>
      </c>
      <c r="Q5273" s="3">
        <v>0.73499999999999999</v>
      </c>
      <c r="R5273" s="3">
        <v>0.70899999999999996</v>
      </c>
      <c r="S5273" s="6">
        <v>0</v>
      </c>
      <c r="T5273" s="6">
        <f>R5273-S5273</f>
        <v>0.70899999999999996</v>
      </c>
      <c r="U5273" s="3">
        <v>0.70899999999999996</v>
      </c>
      <c r="V5273" s="6">
        <f>U5273-S5273</f>
        <v>0.70899999999999996</v>
      </c>
      <c r="W5273" s="6">
        <f>100 - (1 - (((U5273-T5273)/U5273)+(S5273/T5273)))*100</f>
        <v>0</v>
      </c>
      <c r="X5273" s="3">
        <v>0.70899999999999996</v>
      </c>
      <c r="Y5273" s="13">
        <f>(X5273-U5273)/U5273*100</f>
        <v>0</v>
      </c>
      <c r="Z5273" s="14">
        <f>IF(W5273&gt;10,"NA",Y5273)</f>
        <v>0</v>
      </c>
    </row>
    <row r="5274" spans="1:26" x14ac:dyDescent="0.2">
      <c r="A5274" s="23">
        <v>5272</v>
      </c>
      <c r="B5274" s="3" t="s">
        <v>25</v>
      </c>
      <c r="C5274" s="3" t="s">
        <v>211</v>
      </c>
      <c r="D5274" s="3" t="s">
        <v>194</v>
      </c>
      <c r="E5274" s="3" t="s">
        <v>47</v>
      </c>
      <c r="F5274" s="3" t="s">
        <v>8</v>
      </c>
      <c r="G5274" s="3" t="s">
        <v>212</v>
      </c>
      <c r="H5274" s="3" t="s">
        <v>9</v>
      </c>
      <c r="I5274" s="3" t="s">
        <v>13</v>
      </c>
      <c r="J5274" s="3">
        <v>416</v>
      </c>
      <c r="K5274" s="3">
        <v>133</v>
      </c>
      <c r="L5274" s="3">
        <v>75</v>
      </c>
      <c r="M5274" s="4">
        <f>PI()*(K5274/2)^2/1000+PI()*(L5274/2)^2/1000</f>
        <v>18.310772781448108</v>
      </c>
      <c r="N5274" s="32">
        <v>0</v>
      </c>
      <c r="O5274" s="3">
        <v>9</v>
      </c>
      <c r="P5274" s="3">
        <v>2.4470000000000001</v>
      </c>
      <c r="Q5274" s="3">
        <v>2.3010000000000002</v>
      </c>
      <c r="R5274" s="3">
        <v>2.3010000000000002</v>
      </c>
      <c r="S5274" s="6">
        <v>0</v>
      </c>
      <c r="T5274" s="6">
        <f>R5274-S5274</f>
        <v>2.3010000000000002</v>
      </c>
      <c r="U5274" s="3">
        <v>2.3010000000000002</v>
      </c>
      <c r="V5274" s="6">
        <f>U5274-S5274</f>
        <v>2.3010000000000002</v>
      </c>
      <c r="W5274" s="6">
        <f>100 - (1 - (((U5274-T5274)/U5274)+(S5274/T5274)))*100</f>
        <v>0</v>
      </c>
      <c r="X5274" s="3">
        <v>2.3010000000000002</v>
      </c>
      <c r="Y5274" s="13">
        <f>(X5274-U5274)/U5274*100</f>
        <v>0</v>
      </c>
      <c r="Z5274" s="14">
        <f>IF(W5274&gt;10,"NA",Y5274)</f>
        <v>0</v>
      </c>
    </row>
    <row r="5275" spans="1:26" x14ac:dyDescent="0.2">
      <c r="A5275" s="23">
        <v>5273</v>
      </c>
      <c r="B5275" s="3" t="s">
        <v>25</v>
      </c>
      <c r="C5275" s="3" t="s">
        <v>211</v>
      </c>
      <c r="D5275" s="3" t="s">
        <v>194</v>
      </c>
      <c r="E5275" s="3" t="s">
        <v>47</v>
      </c>
      <c r="F5275" s="3" t="s">
        <v>8</v>
      </c>
      <c r="G5275" s="3" t="s">
        <v>212</v>
      </c>
      <c r="H5275" s="3" t="s">
        <v>9</v>
      </c>
      <c r="I5275" s="3" t="s">
        <v>13</v>
      </c>
      <c r="J5275" s="3">
        <v>416</v>
      </c>
      <c r="K5275" s="3">
        <v>133</v>
      </c>
      <c r="L5275" s="3">
        <v>75</v>
      </c>
      <c r="M5275" s="4">
        <f>PI()*(K5275/2)^2/1000+PI()*(L5275/2)^2/1000</f>
        <v>18.310772781448108</v>
      </c>
      <c r="N5275" s="32">
        <v>0</v>
      </c>
      <c r="O5275" s="3">
        <v>10</v>
      </c>
      <c r="P5275" s="3">
        <v>2.2639999999999998</v>
      </c>
      <c r="Q5275" s="3">
        <v>2.1779999999999999</v>
      </c>
      <c r="R5275" s="3">
        <v>2.1</v>
      </c>
      <c r="S5275" s="6">
        <v>0</v>
      </c>
      <c r="T5275" s="6">
        <f>R5275-S5275</f>
        <v>2.1</v>
      </c>
      <c r="U5275" s="3">
        <v>2.1</v>
      </c>
      <c r="V5275" s="6">
        <f>U5275-S5275</f>
        <v>2.1</v>
      </c>
      <c r="W5275" s="6">
        <f>100 - (1 - (((U5275-T5275)/U5275)+(S5275/T5275)))*100</f>
        <v>0</v>
      </c>
      <c r="X5275" s="3">
        <v>2.1</v>
      </c>
      <c r="Y5275" s="13">
        <f>(X5275-U5275)/U5275*100</f>
        <v>0</v>
      </c>
      <c r="Z5275" s="14">
        <f>IF(W5275&gt;10,"NA",Y5275)</f>
        <v>0</v>
      </c>
    </row>
    <row r="5276" spans="1:26" x14ac:dyDescent="0.2">
      <c r="A5276" s="23">
        <v>5274</v>
      </c>
      <c r="B5276" s="3" t="s">
        <v>25</v>
      </c>
      <c r="C5276" s="3" t="s">
        <v>211</v>
      </c>
      <c r="D5276" s="3" t="s">
        <v>194</v>
      </c>
      <c r="E5276" s="3" t="s">
        <v>47</v>
      </c>
      <c r="F5276" s="3" t="s">
        <v>8</v>
      </c>
      <c r="G5276" s="3" t="s">
        <v>212</v>
      </c>
      <c r="H5276" s="3" t="s">
        <v>9</v>
      </c>
      <c r="I5276" s="3" t="s">
        <v>13</v>
      </c>
      <c r="J5276" s="3">
        <v>416</v>
      </c>
      <c r="K5276" s="3">
        <v>133</v>
      </c>
      <c r="L5276" s="3">
        <v>75</v>
      </c>
      <c r="M5276" s="4">
        <f>PI()*(K5276/2)^2/1000+PI()*(L5276/2)^2/1000</f>
        <v>18.310772781448108</v>
      </c>
      <c r="N5276" s="32">
        <v>0</v>
      </c>
      <c r="O5276" s="3">
        <v>11</v>
      </c>
      <c r="P5276" s="3">
        <v>1.78</v>
      </c>
      <c r="Q5276" s="3">
        <v>1.2450000000000001</v>
      </c>
      <c r="R5276" s="3">
        <v>1.2450000000000001</v>
      </c>
      <c r="S5276" s="6">
        <v>0</v>
      </c>
      <c r="T5276" s="6">
        <f>R5276-S5276</f>
        <v>1.2450000000000001</v>
      </c>
      <c r="U5276" s="3">
        <v>1.2669999999999999</v>
      </c>
      <c r="V5276" s="6">
        <f>U5276-S5276</f>
        <v>1.2669999999999999</v>
      </c>
      <c r="W5276" s="6">
        <f>100 - (1 - (((U5276-T5276)/U5276)+(S5276/T5276)))*100</f>
        <v>1.7363851617995181</v>
      </c>
      <c r="X5276" s="3">
        <v>1.2669999999999999</v>
      </c>
      <c r="Y5276" s="13">
        <f>(X5276-U5276)/U5276*100</f>
        <v>0</v>
      </c>
      <c r="Z5276" s="14">
        <f>IF(W5276&gt;10,"NA",Y5276)</f>
        <v>0</v>
      </c>
    </row>
    <row r="5277" spans="1:26" x14ac:dyDescent="0.2">
      <c r="A5277" s="23">
        <v>5275</v>
      </c>
      <c r="B5277" s="3" t="s">
        <v>25</v>
      </c>
      <c r="C5277" s="3" t="s">
        <v>211</v>
      </c>
      <c r="D5277" s="3" t="s">
        <v>194</v>
      </c>
      <c r="E5277" s="3" t="s">
        <v>47</v>
      </c>
      <c r="F5277" s="3" t="s">
        <v>8</v>
      </c>
      <c r="G5277" s="3" t="s">
        <v>212</v>
      </c>
      <c r="H5277" s="3" t="s">
        <v>9</v>
      </c>
      <c r="I5277" s="3" t="s">
        <v>13</v>
      </c>
      <c r="J5277" s="3">
        <v>416</v>
      </c>
      <c r="K5277" s="3">
        <v>133</v>
      </c>
      <c r="L5277" s="3">
        <v>75</v>
      </c>
      <c r="M5277" s="4">
        <f>PI()*(K5277/2)^2/1000+PI()*(L5277/2)^2/1000</f>
        <v>18.310772781448108</v>
      </c>
      <c r="N5277" s="32">
        <v>0</v>
      </c>
      <c r="O5277" s="3">
        <v>12</v>
      </c>
      <c r="P5277" s="3">
        <v>1.903</v>
      </c>
      <c r="Q5277" s="3">
        <v>1.673</v>
      </c>
      <c r="R5277" s="3">
        <v>1.62</v>
      </c>
      <c r="S5277" s="6">
        <v>0</v>
      </c>
      <c r="T5277" s="6">
        <f>R5277-S5277</f>
        <v>1.62</v>
      </c>
      <c r="U5277" s="3">
        <v>1.62</v>
      </c>
      <c r="V5277" s="6">
        <f>U5277-S5277</f>
        <v>1.62</v>
      </c>
      <c r="W5277" s="6">
        <f>100 - (1 - (((U5277-T5277)/U5277)+(S5277/T5277)))*100</f>
        <v>0</v>
      </c>
      <c r="X5277" s="3">
        <v>1.62</v>
      </c>
      <c r="Y5277" s="13">
        <f>(X5277-U5277)/U5277*100</f>
        <v>0</v>
      </c>
      <c r="Z5277" s="14">
        <f>IF(W5277&gt;10,"NA",Y5277)</f>
        <v>0</v>
      </c>
    </row>
    <row r="5278" spans="1:26" x14ac:dyDescent="0.2">
      <c r="A5278" s="23">
        <v>5276</v>
      </c>
      <c r="B5278" s="3" t="s">
        <v>25</v>
      </c>
      <c r="C5278" s="3" t="s">
        <v>211</v>
      </c>
      <c r="D5278" s="3" t="s">
        <v>194</v>
      </c>
      <c r="E5278" s="3" t="s">
        <v>47</v>
      </c>
      <c r="F5278" s="3" t="s">
        <v>8</v>
      </c>
      <c r="G5278" s="3" t="s">
        <v>212</v>
      </c>
      <c r="H5278" s="3" t="s">
        <v>9</v>
      </c>
      <c r="I5278" s="3" t="s">
        <v>13</v>
      </c>
      <c r="J5278" s="3">
        <v>416</v>
      </c>
      <c r="K5278" s="3">
        <v>133</v>
      </c>
      <c r="L5278" s="3">
        <v>75</v>
      </c>
      <c r="M5278" s="4">
        <f>PI()*(K5278/2)^2/1000+PI()*(L5278/2)^2/1000</f>
        <v>18.310772781448108</v>
      </c>
      <c r="N5278" s="32">
        <v>0</v>
      </c>
      <c r="O5278" s="3">
        <v>13</v>
      </c>
      <c r="P5278" s="3">
        <v>1.488</v>
      </c>
      <c r="Q5278" s="3">
        <v>0.92500000000000004</v>
      </c>
      <c r="R5278" s="3">
        <v>0.92500000000000004</v>
      </c>
      <c r="S5278" s="6">
        <v>0</v>
      </c>
      <c r="T5278" s="6">
        <f>R5278-S5278</f>
        <v>0.92500000000000004</v>
      </c>
      <c r="U5278" s="3">
        <v>0.93100000000000005</v>
      </c>
      <c r="V5278" s="6">
        <f>U5278-S5278</f>
        <v>0.93100000000000005</v>
      </c>
      <c r="W5278" s="6">
        <f>100 - (1 - (((U5278-T5278)/U5278)+(S5278/T5278)))*100</f>
        <v>0.6444683136412408</v>
      </c>
      <c r="X5278" s="3">
        <v>0.93100000000000005</v>
      </c>
      <c r="Y5278" s="13">
        <f>(X5278-U5278)/U5278*100</f>
        <v>0</v>
      </c>
      <c r="Z5278" s="14">
        <f>IF(W5278&gt;10,"NA",Y5278)</f>
        <v>0</v>
      </c>
    </row>
    <row r="5279" spans="1:26" x14ac:dyDescent="0.2">
      <c r="A5279" s="23">
        <v>5277</v>
      </c>
      <c r="B5279" s="3" t="s">
        <v>25</v>
      </c>
      <c r="C5279" s="3" t="s">
        <v>211</v>
      </c>
      <c r="D5279" s="3" t="s">
        <v>194</v>
      </c>
      <c r="E5279" s="3" t="s">
        <v>47</v>
      </c>
      <c r="F5279" s="3" t="s">
        <v>8</v>
      </c>
      <c r="G5279" s="3" t="s">
        <v>213</v>
      </c>
      <c r="H5279" s="3" t="s">
        <v>17</v>
      </c>
      <c r="I5279" s="3" t="s">
        <v>13</v>
      </c>
      <c r="J5279" s="3">
        <v>416</v>
      </c>
      <c r="K5279" s="3">
        <v>89</v>
      </c>
      <c r="L5279" s="3">
        <v>80</v>
      </c>
      <c r="M5279" s="4">
        <f>PI()*(K5279/2)^2/1000+PI()*(L5279/2)^2/1000</f>
        <v>11.247687098014858</v>
      </c>
      <c r="N5279" s="32">
        <v>0</v>
      </c>
      <c r="O5279" s="3">
        <v>1</v>
      </c>
      <c r="P5279" s="3">
        <v>1.0229999999999999</v>
      </c>
      <c r="Q5279" s="3">
        <v>0.67800000000000005</v>
      </c>
      <c r="R5279" s="3">
        <v>0.67800000000000005</v>
      </c>
      <c r="S5279" s="6">
        <v>0</v>
      </c>
      <c r="T5279" s="6">
        <f>R5279-S5279</f>
        <v>0.67800000000000005</v>
      </c>
      <c r="U5279" s="3">
        <v>0.67800000000000005</v>
      </c>
      <c r="V5279" s="6">
        <f>U5279-S5279</f>
        <v>0.67800000000000005</v>
      </c>
      <c r="W5279" s="6">
        <f>100 - (1 - (((U5279-T5279)/U5279)+(S5279/T5279)))*100</f>
        <v>0</v>
      </c>
      <c r="X5279" s="3">
        <v>0.67800000000000005</v>
      </c>
      <c r="Y5279" s="13">
        <f>(X5279-U5279)/U5279*100</f>
        <v>0</v>
      </c>
      <c r="Z5279" s="14">
        <f>IF(W5279&gt;10,"NA",Y5279)</f>
        <v>0</v>
      </c>
    </row>
    <row r="5280" spans="1:26" x14ac:dyDescent="0.2">
      <c r="A5280" s="23">
        <v>5278</v>
      </c>
      <c r="B5280" s="3" t="s">
        <v>25</v>
      </c>
      <c r="C5280" s="3" t="s">
        <v>211</v>
      </c>
      <c r="D5280" s="3" t="s">
        <v>194</v>
      </c>
      <c r="E5280" s="3" t="s">
        <v>47</v>
      </c>
      <c r="F5280" s="3" t="s">
        <v>8</v>
      </c>
      <c r="G5280" s="3" t="s">
        <v>213</v>
      </c>
      <c r="H5280" s="3" t="s">
        <v>17</v>
      </c>
      <c r="I5280" s="3" t="s">
        <v>13</v>
      </c>
      <c r="J5280" s="3">
        <v>416</v>
      </c>
      <c r="K5280" s="3">
        <v>89</v>
      </c>
      <c r="L5280" s="3">
        <v>80</v>
      </c>
      <c r="M5280" s="4">
        <f>PI()*(K5280/2)^2/1000+PI()*(L5280/2)^2/1000</f>
        <v>11.247687098014858</v>
      </c>
      <c r="N5280" s="32">
        <v>0</v>
      </c>
      <c r="O5280" s="3">
        <v>2</v>
      </c>
      <c r="P5280" s="3">
        <v>1.202</v>
      </c>
      <c r="Q5280" s="3">
        <v>0.53600000000000003</v>
      </c>
      <c r="R5280" s="3">
        <v>0.53200000000000003</v>
      </c>
      <c r="S5280" s="6">
        <v>0</v>
      </c>
      <c r="T5280" s="6">
        <f>R5280-S5280</f>
        <v>0.53200000000000003</v>
      </c>
      <c r="U5280" s="3">
        <v>0.53200000000000003</v>
      </c>
      <c r="V5280" s="6">
        <f>U5280-S5280</f>
        <v>0.53200000000000003</v>
      </c>
      <c r="W5280" s="6">
        <f>100 - (1 - (((U5280-T5280)/U5280)+(S5280/T5280)))*100</f>
        <v>0</v>
      </c>
      <c r="X5280" s="3">
        <v>0.53200000000000003</v>
      </c>
      <c r="Y5280" s="13">
        <f>(X5280-U5280)/U5280*100</f>
        <v>0</v>
      </c>
      <c r="Z5280" s="14">
        <f>IF(W5280&gt;10,"NA",Y5280)</f>
        <v>0</v>
      </c>
    </row>
    <row r="5281" spans="1:26" x14ac:dyDescent="0.2">
      <c r="A5281" s="23">
        <v>5279</v>
      </c>
      <c r="B5281" s="3" t="s">
        <v>25</v>
      </c>
      <c r="C5281" s="3" t="s">
        <v>211</v>
      </c>
      <c r="D5281" s="3" t="s">
        <v>194</v>
      </c>
      <c r="E5281" s="3" t="s">
        <v>47</v>
      </c>
      <c r="F5281" s="3" t="s">
        <v>8</v>
      </c>
      <c r="G5281" s="3" t="s">
        <v>213</v>
      </c>
      <c r="H5281" s="3" t="s">
        <v>17</v>
      </c>
      <c r="I5281" s="3" t="s">
        <v>13</v>
      </c>
      <c r="J5281" s="3">
        <v>416</v>
      </c>
      <c r="K5281" s="3">
        <v>89</v>
      </c>
      <c r="L5281" s="3">
        <v>80</v>
      </c>
      <c r="M5281" s="4">
        <f>PI()*(K5281/2)^2/1000+PI()*(L5281/2)^2/1000</f>
        <v>11.247687098014858</v>
      </c>
      <c r="N5281" s="32">
        <v>0</v>
      </c>
      <c r="O5281" s="3">
        <v>3</v>
      </c>
      <c r="P5281" s="3">
        <v>1.3480000000000001</v>
      </c>
      <c r="Q5281" s="3">
        <v>0.72399999999999998</v>
      </c>
      <c r="R5281" s="3">
        <v>0.70699999999999996</v>
      </c>
      <c r="S5281" s="6">
        <v>0</v>
      </c>
      <c r="T5281" s="6">
        <f>R5281-S5281</f>
        <v>0.70699999999999996</v>
      </c>
      <c r="U5281" s="3">
        <v>0.70699999999999996</v>
      </c>
      <c r="V5281" s="6">
        <f>U5281-S5281</f>
        <v>0.70699999999999996</v>
      </c>
      <c r="W5281" s="6">
        <f>100 - (1 - (((U5281-T5281)/U5281)+(S5281/T5281)))*100</f>
        <v>0</v>
      </c>
      <c r="X5281" s="3">
        <v>0.70699999999999996</v>
      </c>
      <c r="Y5281" s="13">
        <f>(X5281-U5281)/U5281*100</f>
        <v>0</v>
      </c>
      <c r="Z5281" s="14">
        <f>IF(W5281&gt;10,"NA",Y5281)</f>
        <v>0</v>
      </c>
    </row>
    <row r="5282" spans="1:26" x14ac:dyDescent="0.2">
      <c r="A5282" s="23">
        <v>5280</v>
      </c>
      <c r="B5282" s="3" t="s">
        <v>25</v>
      </c>
      <c r="C5282" s="3" t="s">
        <v>211</v>
      </c>
      <c r="D5282" s="3" t="s">
        <v>194</v>
      </c>
      <c r="E5282" s="3" t="s">
        <v>47</v>
      </c>
      <c r="F5282" s="3" t="s">
        <v>8</v>
      </c>
      <c r="G5282" s="3" t="s">
        <v>213</v>
      </c>
      <c r="H5282" s="3" t="s">
        <v>17</v>
      </c>
      <c r="I5282" s="3" t="s">
        <v>13</v>
      </c>
      <c r="J5282" s="3">
        <v>416</v>
      </c>
      <c r="K5282" s="3">
        <v>89</v>
      </c>
      <c r="L5282" s="3">
        <v>80</v>
      </c>
      <c r="M5282" s="4">
        <f>PI()*(K5282/2)^2/1000+PI()*(L5282/2)^2/1000</f>
        <v>11.247687098014858</v>
      </c>
      <c r="N5282" s="32">
        <v>0</v>
      </c>
      <c r="O5282" s="3">
        <v>4</v>
      </c>
      <c r="P5282" s="3">
        <v>1.2569999999999999</v>
      </c>
      <c r="Q5282" s="3">
        <v>0.94099999999999995</v>
      </c>
      <c r="R5282" s="3">
        <v>0.94099999999999995</v>
      </c>
      <c r="S5282" s="6">
        <v>0</v>
      </c>
      <c r="T5282" s="6">
        <f>R5282-S5282</f>
        <v>0.94099999999999995</v>
      </c>
      <c r="U5282" s="3">
        <v>0.97</v>
      </c>
      <c r="V5282" s="6">
        <f>U5282-S5282</f>
        <v>0.97</v>
      </c>
      <c r="W5282" s="6">
        <f>100 - (1 - (((U5282-T5282)/U5282)+(S5282/T5282)))*100</f>
        <v>2.989690721649481</v>
      </c>
      <c r="X5282" s="3">
        <v>0.97</v>
      </c>
      <c r="Y5282" s="13">
        <f>(X5282-U5282)/U5282*100</f>
        <v>0</v>
      </c>
      <c r="Z5282" s="14">
        <f>IF(W5282&gt;10,"NA",Y5282)</f>
        <v>0</v>
      </c>
    </row>
    <row r="5283" spans="1:26" x14ac:dyDescent="0.2">
      <c r="A5283" s="23">
        <v>5281</v>
      </c>
      <c r="B5283" s="3" t="s">
        <v>25</v>
      </c>
      <c r="C5283" s="3" t="s">
        <v>211</v>
      </c>
      <c r="D5283" s="3" t="s">
        <v>194</v>
      </c>
      <c r="E5283" s="3" t="s">
        <v>47</v>
      </c>
      <c r="F5283" s="3" t="s">
        <v>8</v>
      </c>
      <c r="G5283" s="3" t="s">
        <v>213</v>
      </c>
      <c r="H5283" s="3" t="s">
        <v>17</v>
      </c>
      <c r="I5283" s="3" t="s">
        <v>13</v>
      </c>
      <c r="J5283" s="3">
        <v>416</v>
      </c>
      <c r="K5283" s="3">
        <v>89</v>
      </c>
      <c r="L5283" s="3">
        <v>80</v>
      </c>
      <c r="M5283" s="4">
        <f>PI()*(K5283/2)^2/1000+PI()*(L5283/2)^2/1000</f>
        <v>11.247687098014858</v>
      </c>
      <c r="N5283" s="32">
        <v>0</v>
      </c>
      <c r="O5283" s="3">
        <v>5</v>
      </c>
      <c r="P5283" s="3">
        <v>1.2969999999999999</v>
      </c>
      <c r="Q5283" s="3">
        <v>0.79800000000000004</v>
      </c>
      <c r="R5283" s="3">
        <v>0.79800000000000004</v>
      </c>
      <c r="S5283" s="6">
        <v>0</v>
      </c>
      <c r="T5283" s="6">
        <f>R5283-S5283</f>
        <v>0.79800000000000004</v>
      </c>
      <c r="U5283" s="3">
        <v>0.79800000000000004</v>
      </c>
      <c r="V5283" s="6">
        <f>U5283-S5283</f>
        <v>0.79800000000000004</v>
      </c>
      <c r="W5283" s="6">
        <f>100 - (1 - (((U5283-T5283)/U5283)+(S5283/T5283)))*100</f>
        <v>0</v>
      </c>
      <c r="X5283" s="3">
        <v>0.79800000000000004</v>
      </c>
      <c r="Y5283" s="13">
        <f>(X5283-U5283)/U5283*100</f>
        <v>0</v>
      </c>
      <c r="Z5283" s="14">
        <f>IF(W5283&gt;10,"NA",Y5283)</f>
        <v>0</v>
      </c>
    </row>
    <row r="5284" spans="1:26" x14ac:dyDescent="0.2">
      <c r="A5284" s="23">
        <v>5282</v>
      </c>
      <c r="B5284" s="3" t="s">
        <v>25</v>
      </c>
      <c r="C5284" s="3" t="s">
        <v>211</v>
      </c>
      <c r="D5284" s="3" t="s">
        <v>194</v>
      </c>
      <c r="E5284" s="3" t="s">
        <v>47</v>
      </c>
      <c r="F5284" s="3" t="s">
        <v>8</v>
      </c>
      <c r="G5284" s="3" t="s">
        <v>213</v>
      </c>
      <c r="H5284" s="3" t="s">
        <v>17</v>
      </c>
      <c r="I5284" s="3" t="s">
        <v>13</v>
      </c>
      <c r="J5284" s="3">
        <v>416</v>
      </c>
      <c r="K5284" s="3">
        <v>89</v>
      </c>
      <c r="L5284" s="3">
        <v>80</v>
      </c>
      <c r="M5284" s="4">
        <f>PI()*(K5284/2)^2/1000+PI()*(L5284/2)^2/1000</f>
        <v>11.247687098014858</v>
      </c>
      <c r="N5284" s="32">
        <v>0</v>
      </c>
      <c r="O5284" s="3">
        <v>6</v>
      </c>
      <c r="P5284" s="3">
        <v>1.371</v>
      </c>
      <c r="Q5284" s="3">
        <v>1.121</v>
      </c>
      <c r="R5284" s="3">
        <v>1.081</v>
      </c>
      <c r="S5284" s="6">
        <v>0</v>
      </c>
      <c r="T5284" s="6">
        <f>R5284-S5284</f>
        <v>1.081</v>
      </c>
      <c r="U5284" s="3">
        <v>1.081</v>
      </c>
      <c r="V5284" s="6">
        <f>U5284-S5284</f>
        <v>1.081</v>
      </c>
      <c r="W5284" s="6">
        <f>100 - (1 - (((U5284-T5284)/U5284)+(S5284/T5284)))*100</f>
        <v>0</v>
      </c>
      <c r="X5284" s="3">
        <v>1.081</v>
      </c>
      <c r="Y5284" s="13">
        <f>(X5284-U5284)/U5284*100</f>
        <v>0</v>
      </c>
      <c r="Z5284" s="14">
        <f>IF(W5284&gt;10,"NA",Y5284)</f>
        <v>0</v>
      </c>
    </row>
    <row r="5285" spans="1:26" x14ac:dyDescent="0.2">
      <c r="A5285" s="23">
        <v>5283</v>
      </c>
      <c r="B5285" s="3" t="s">
        <v>25</v>
      </c>
      <c r="C5285" s="3" t="s">
        <v>211</v>
      </c>
      <c r="D5285" s="3" t="s">
        <v>194</v>
      </c>
      <c r="E5285" s="3" t="s">
        <v>47</v>
      </c>
      <c r="F5285" s="3" t="s">
        <v>8</v>
      </c>
      <c r="G5285" s="3" t="s">
        <v>213</v>
      </c>
      <c r="H5285" s="3" t="s">
        <v>17</v>
      </c>
      <c r="I5285" s="3" t="s">
        <v>13</v>
      </c>
      <c r="J5285" s="3">
        <v>416</v>
      </c>
      <c r="K5285" s="3">
        <v>89</v>
      </c>
      <c r="L5285" s="3">
        <v>80</v>
      </c>
      <c r="M5285" s="4">
        <f>PI()*(K5285/2)^2/1000+PI()*(L5285/2)^2/1000</f>
        <v>11.247687098014858</v>
      </c>
      <c r="N5285" s="32">
        <v>0</v>
      </c>
      <c r="O5285" s="3">
        <v>7</v>
      </c>
      <c r="P5285" s="3">
        <v>1.3480000000000001</v>
      </c>
      <c r="Q5285" s="3">
        <v>0.91500000000000004</v>
      </c>
      <c r="R5285" s="3">
        <v>0.88200000000000001</v>
      </c>
      <c r="S5285" s="6">
        <v>0</v>
      </c>
      <c r="T5285" s="6">
        <f>R5285-S5285</f>
        <v>0.88200000000000001</v>
      </c>
      <c r="U5285" s="3">
        <v>0.88200000000000001</v>
      </c>
      <c r="V5285" s="6">
        <f>U5285-S5285</f>
        <v>0.88200000000000001</v>
      </c>
      <c r="W5285" s="6">
        <f>100 - (1 - (((U5285-T5285)/U5285)+(S5285/T5285)))*100</f>
        <v>0</v>
      </c>
      <c r="X5285" s="3">
        <v>0.88200000000000001</v>
      </c>
      <c r="Y5285" s="13">
        <f>(X5285-U5285)/U5285*100</f>
        <v>0</v>
      </c>
      <c r="Z5285" s="14">
        <f>IF(W5285&gt;10,"NA",Y5285)</f>
        <v>0</v>
      </c>
    </row>
    <row r="5286" spans="1:26" x14ac:dyDescent="0.2">
      <c r="A5286" s="23">
        <v>5284</v>
      </c>
      <c r="B5286" s="3" t="s">
        <v>25</v>
      </c>
      <c r="C5286" s="3" t="s">
        <v>211</v>
      </c>
      <c r="D5286" s="3" t="s">
        <v>194</v>
      </c>
      <c r="E5286" s="3" t="s">
        <v>47</v>
      </c>
      <c r="F5286" s="3" t="s">
        <v>8</v>
      </c>
      <c r="G5286" s="3" t="s">
        <v>213</v>
      </c>
      <c r="H5286" s="3" t="s">
        <v>17</v>
      </c>
      <c r="I5286" s="3" t="s">
        <v>13</v>
      </c>
      <c r="J5286" s="3">
        <v>416</v>
      </c>
      <c r="K5286" s="3">
        <v>89</v>
      </c>
      <c r="L5286" s="3">
        <v>80</v>
      </c>
      <c r="M5286" s="4">
        <f>PI()*(K5286/2)^2/1000+PI()*(L5286/2)^2/1000</f>
        <v>11.247687098014858</v>
      </c>
      <c r="N5286" s="32">
        <v>0</v>
      </c>
      <c r="O5286" s="3">
        <v>8</v>
      </c>
      <c r="P5286" s="3">
        <v>1.1839999999999999</v>
      </c>
      <c r="Q5286" s="3">
        <v>0.95</v>
      </c>
      <c r="R5286" s="3">
        <v>0.91100000000000003</v>
      </c>
      <c r="S5286" s="6">
        <v>0</v>
      </c>
      <c r="T5286" s="6">
        <f>R5286-S5286</f>
        <v>0.91100000000000003</v>
      </c>
      <c r="U5286" s="3">
        <v>0.91100000000000003</v>
      </c>
      <c r="V5286" s="6">
        <f>U5286-S5286</f>
        <v>0.91100000000000003</v>
      </c>
      <c r="W5286" s="6">
        <f>100 - (1 - (((U5286-T5286)/U5286)+(S5286/T5286)))*100</f>
        <v>0</v>
      </c>
      <c r="X5286" s="3">
        <v>0.91100000000000003</v>
      </c>
      <c r="Y5286" s="13">
        <f>(X5286-U5286)/U5286*100</f>
        <v>0</v>
      </c>
      <c r="Z5286" s="14">
        <f>IF(W5286&gt;10,"NA",Y5286)</f>
        <v>0</v>
      </c>
    </row>
    <row r="5287" spans="1:26" x14ac:dyDescent="0.2">
      <c r="A5287" s="23">
        <v>5285</v>
      </c>
      <c r="B5287" s="3" t="s">
        <v>25</v>
      </c>
      <c r="C5287" s="3" t="s">
        <v>211</v>
      </c>
      <c r="D5287" s="3" t="s">
        <v>194</v>
      </c>
      <c r="E5287" s="3" t="s">
        <v>47</v>
      </c>
      <c r="F5287" s="3" t="s">
        <v>8</v>
      </c>
      <c r="G5287" s="3" t="s">
        <v>213</v>
      </c>
      <c r="H5287" s="3" t="s">
        <v>17</v>
      </c>
      <c r="I5287" s="3" t="s">
        <v>13</v>
      </c>
      <c r="J5287" s="3">
        <v>416</v>
      </c>
      <c r="K5287" s="3">
        <v>89</v>
      </c>
      <c r="L5287" s="3">
        <v>80</v>
      </c>
      <c r="M5287" s="4">
        <f>PI()*(K5287/2)^2/1000+PI()*(L5287/2)^2/1000</f>
        <v>11.247687098014858</v>
      </c>
      <c r="N5287" s="32">
        <v>0</v>
      </c>
      <c r="O5287" s="3">
        <v>9</v>
      </c>
      <c r="P5287" s="3">
        <v>1.51</v>
      </c>
      <c r="Q5287" s="3">
        <v>0.98699999999999999</v>
      </c>
      <c r="R5287" s="3">
        <v>0.98699999999999999</v>
      </c>
      <c r="S5287" s="6">
        <v>0</v>
      </c>
      <c r="T5287" s="6">
        <f>R5287-S5287</f>
        <v>0.98699999999999999</v>
      </c>
      <c r="U5287" s="3">
        <v>0.98699999999999999</v>
      </c>
      <c r="V5287" s="6">
        <f>U5287-S5287</f>
        <v>0.98699999999999999</v>
      </c>
      <c r="W5287" s="6">
        <f>100 - (1 - (((U5287-T5287)/U5287)+(S5287/T5287)))*100</f>
        <v>0</v>
      </c>
      <c r="X5287" s="3">
        <v>0.98699999999999999</v>
      </c>
      <c r="Y5287" s="13">
        <f>(X5287-U5287)/U5287*100</f>
        <v>0</v>
      </c>
      <c r="Z5287" s="14">
        <f>IF(W5287&gt;10,"NA",Y5287)</f>
        <v>0</v>
      </c>
    </row>
    <row r="5288" spans="1:26" x14ac:dyDescent="0.2">
      <c r="A5288" s="23">
        <v>5286</v>
      </c>
      <c r="B5288" s="3" t="s">
        <v>25</v>
      </c>
      <c r="C5288" s="3" t="s">
        <v>211</v>
      </c>
      <c r="D5288" s="3" t="s">
        <v>194</v>
      </c>
      <c r="E5288" s="3" t="s">
        <v>47</v>
      </c>
      <c r="F5288" s="3" t="s">
        <v>8</v>
      </c>
      <c r="G5288" s="3" t="s">
        <v>213</v>
      </c>
      <c r="H5288" s="3" t="s">
        <v>17</v>
      </c>
      <c r="I5288" s="3" t="s">
        <v>13</v>
      </c>
      <c r="J5288" s="3">
        <v>416</v>
      </c>
      <c r="K5288" s="3">
        <v>89</v>
      </c>
      <c r="L5288" s="3">
        <v>80</v>
      </c>
      <c r="M5288" s="4">
        <f>PI()*(K5288/2)^2/1000+PI()*(L5288/2)^2/1000</f>
        <v>11.247687098014858</v>
      </c>
      <c r="N5288" s="32">
        <v>0</v>
      </c>
      <c r="O5288" s="3">
        <v>10</v>
      </c>
      <c r="P5288" s="3">
        <v>1.371</v>
      </c>
      <c r="Q5288" s="3">
        <v>1.0640000000000001</v>
      </c>
      <c r="R5288" s="3">
        <v>1.0640000000000001</v>
      </c>
      <c r="S5288" s="6">
        <v>0</v>
      </c>
      <c r="T5288" s="6">
        <f>R5288-S5288</f>
        <v>1.0640000000000001</v>
      </c>
      <c r="U5288" s="3">
        <v>1.0640000000000001</v>
      </c>
      <c r="V5288" s="6">
        <f>U5288-S5288</f>
        <v>1.0640000000000001</v>
      </c>
      <c r="W5288" s="6">
        <f>100 - (1 - (((U5288-T5288)/U5288)+(S5288/T5288)))*100</f>
        <v>0</v>
      </c>
      <c r="X5288" s="3">
        <v>1.0640000000000001</v>
      </c>
      <c r="Y5288" s="13">
        <f>(X5288-U5288)/U5288*100</f>
        <v>0</v>
      </c>
      <c r="Z5288" s="14">
        <f>IF(W5288&gt;10,"NA",Y5288)</f>
        <v>0</v>
      </c>
    </row>
    <row r="5289" spans="1:26" x14ac:dyDescent="0.2">
      <c r="A5289" s="23">
        <v>5287</v>
      </c>
      <c r="B5289" s="3" t="s">
        <v>25</v>
      </c>
      <c r="C5289" s="3" t="s">
        <v>211</v>
      </c>
      <c r="D5289" s="3" t="s">
        <v>194</v>
      </c>
      <c r="E5289" s="3" t="s">
        <v>47</v>
      </c>
      <c r="F5289" s="3" t="s">
        <v>8</v>
      </c>
      <c r="G5289" s="3" t="s">
        <v>213</v>
      </c>
      <c r="H5289" s="3" t="s">
        <v>17</v>
      </c>
      <c r="I5289" s="3" t="s">
        <v>13</v>
      </c>
      <c r="J5289" s="3">
        <v>416</v>
      </c>
      <c r="K5289" s="3">
        <v>89</v>
      </c>
      <c r="L5289" s="3">
        <v>80</v>
      </c>
      <c r="M5289" s="4">
        <f>PI()*(K5289/2)^2/1000+PI()*(L5289/2)^2/1000</f>
        <v>11.247687098014858</v>
      </c>
      <c r="N5289" s="32">
        <v>0</v>
      </c>
      <c r="O5289" s="3">
        <v>11</v>
      </c>
      <c r="P5289" s="3">
        <v>0.86299999999999999</v>
      </c>
      <c r="Q5289" s="3">
        <v>0.48199999999999998</v>
      </c>
      <c r="R5289" s="3">
        <v>0.441</v>
      </c>
      <c r="S5289" s="6">
        <v>0</v>
      </c>
      <c r="T5289" s="6">
        <f>R5289-S5289</f>
        <v>0.441</v>
      </c>
      <c r="U5289" s="3">
        <v>0.441</v>
      </c>
      <c r="V5289" s="6">
        <f>U5289-S5289</f>
        <v>0.441</v>
      </c>
      <c r="W5289" s="6">
        <f>100 - (1 - (((U5289-T5289)/U5289)+(S5289/T5289)))*100</f>
        <v>0</v>
      </c>
      <c r="X5289" s="3">
        <v>0.441</v>
      </c>
      <c r="Y5289" s="13">
        <f>(X5289-U5289)/U5289*100</f>
        <v>0</v>
      </c>
      <c r="Z5289" s="14">
        <f>IF(W5289&gt;10,"NA",Y5289)</f>
        <v>0</v>
      </c>
    </row>
    <row r="5290" spans="1:26" x14ac:dyDescent="0.2">
      <c r="A5290" s="23">
        <v>5288</v>
      </c>
      <c r="B5290" s="3" t="s">
        <v>25</v>
      </c>
      <c r="C5290" s="3" t="s">
        <v>211</v>
      </c>
      <c r="D5290" s="3" t="s">
        <v>194</v>
      </c>
      <c r="E5290" s="3" t="s">
        <v>47</v>
      </c>
      <c r="F5290" s="3" t="s">
        <v>8</v>
      </c>
      <c r="G5290" s="3" t="s">
        <v>213</v>
      </c>
      <c r="H5290" s="3" t="s">
        <v>17</v>
      </c>
      <c r="I5290" s="3" t="s">
        <v>13</v>
      </c>
      <c r="J5290" s="3">
        <v>416</v>
      </c>
      <c r="K5290" s="3">
        <v>89</v>
      </c>
      <c r="L5290" s="3">
        <v>80</v>
      </c>
      <c r="M5290" s="4">
        <f>PI()*(K5290/2)^2/1000+PI()*(L5290/2)^2/1000</f>
        <v>11.247687098014858</v>
      </c>
      <c r="N5290" s="32">
        <v>0</v>
      </c>
      <c r="O5290" s="3">
        <v>12</v>
      </c>
      <c r="P5290" s="3">
        <v>1.2210000000000001</v>
      </c>
      <c r="Q5290" s="3">
        <v>0.76700000000000002</v>
      </c>
      <c r="R5290" s="3">
        <v>0.76700000000000002</v>
      </c>
      <c r="S5290" s="6">
        <v>0</v>
      </c>
      <c r="T5290" s="6">
        <f>R5290-S5290</f>
        <v>0.76700000000000002</v>
      </c>
      <c r="U5290" s="3">
        <v>0.76700000000000002</v>
      </c>
      <c r="V5290" s="6">
        <f>U5290-S5290</f>
        <v>0.76700000000000002</v>
      </c>
      <c r="W5290" s="6">
        <f>100 - (1 - (((U5290-T5290)/U5290)+(S5290/T5290)))*100</f>
        <v>0</v>
      </c>
      <c r="X5290" s="3">
        <v>0.76700000000000002</v>
      </c>
      <c r="Y5290" s="13">
        <f>(X5290-U5290)/U5290*100</f>
        <v>0</v>
      </c>
      <c r="Z5290" s="14">
        <f>IF(W5290&gt;10,"NA",Y5290)</f>
        <v>0</v>
      </c>
    </row>
    <row r="5291" spans="1:26" x14ac:dyDescent="0.2">
      <c r="A5291" s="23">
        <v>5289</v>
      </c>
      <c r="B5291" s="3" t="s">
        <v>25</v>
      </c>
      <c r="C5291" s="3" t="s">
        <v>211</v>
      </c>
      <c r="D5291" s="3" t="s">
        <v>194</v>
      </c>
      <c r="E5291" s="3" t="s">
        <v>47</v>
      </c>
      <c r="F5291" s="3" t="s">
        <v>8</v>
      </c>
      <c r="G5291" s="3" t="s">
        <v>213</v>
      </c>
      <c r="H5291" s="3" t="s">
        <v>17</v>
      </c>
      <c r="I5291" s="3" t="s">
        <v>13</v>
      </c>
      <c r="J5291" s="3">
        <v>416</v>
      </c>
      <c r="K5291" s="3">
        <v>89</v>
      </c>
      <c r="L5291" s="3">
        <v>80</v>
      </c>
      <c r="M5291" s="4">
        <f>PI()*(K5291/2)^2/1000+PI()*(L5291/2)^2/1000</f>
        <v>11.247687098014858</v>
      </c>
      <c r="N5291" s="32">
        <v>0</v>
      </c>
      <c r="O5291" s="3">
        <v>13</v>
      </c>
      <c r="P5291" s="3">
        <v>1.2729999999999999</v>
      </c>
      <c r="Q5291" s="3">
        <v>0.94099999999999995</v>
      </c>
      <c r="R5291" s="3">
        <v>0.91700000000000004</v>
      </c>
      <c r="S5291" s="6">
        <v>0</v>
      </c>
      <c r="T5291" s="6">
        <f>R5291-S5291</f>
        <v>0.91700000000000004</v>
      </c>
      <c r="U5291" s="3">
        <v>0.91700000000000004</v>
      </c>
      <c r="V5291" s="6">
        <f>U5291-S5291</f>
        <v>0.91700000000000004</v>
      </c>
      <c r="W5291" s="6">
        <f>100 - (1 - (((U5291-T5291)/U5291)+(S5291/T5291)))*100</f>
        <v>0</v>
      </c>
      <c r="X5291" s="3">
        <v>0.91700000000000004</v>
      </c>
      <c r="Y5291" s="13">
        <f>(X5291-U5291)/U5291*100</f>
        <v>0</v>
      </c>
      <c r="Z5291" s="14">
        <f>IF(W5291&gt;10,"NA",Y5291)</f>
        <v>0</v>
      </c>
    </row>
    <row r="5292" spans="1:26" x14ac:dyDescent="0.2">
      <c r="A5292" s="23">
        <v>5290</v>
      </c>
      <c r="B5292" s="3" t="s">
        <v>25</v>
      </c>
      <c r="C5292" s="3" t="s">
        <v>211</v>
      </c>
      <c r="D5292" s="3" t="s">
        <v>194</v>
      </c>
      <c r="E5292" s="3" t="s">
        <v>47</v>
      </c>
      <c r="F5292" s="3" t="s">
        <v>8</v>
      </c>
      <c r="G5292" s="3" t="s">
        <v>213</v>
      </c>
      <c r="H5292" s="3" t="s">
        <v>17</v>
      </c>
      <c r="I5292" s="3" t="s">
        <v>13</v>
      </c>
      <c r="J5292" s="3">
        <v>416</v>
      </c>
      <c r="K5292" s="3">
        <v>89</v>
      </c>
      <c r="L5292" s="3">
        <v>80</v>
      </c>
      <c r="M5292" s="4">
        <f>PI()*(K5292/2)^2/1000+PI()*(L5292/2)^2/1000</f>
        <v>11.247687098014858</v>
      </c>
      <c r="N5292" s="32">
        <v>0</v>
      </c>
      <c r="O5292" s="3">
        <v>14</v>
      </c>
      <c r="P5292" s="3">
        <v>1.155</v>
      </c>
      <c r="Q5292" s="3">
        <v>0.68100000000000005</v>
      </c>
      <c r="R5292" s="3">
        <v>0.68100000000000005</v>
      </c>
      <c r="S5292" s="6">
        <v>0</v>
      </c>
      <c r="T5292" s="6">
        <f>R5292-S5292</f>
        <v>0.68100000000000005</v>
      </c>
      <c r="U5292" s="3">
        <v>0.68100000000000005</v>
      </c>
      <c r="V5292" s="6">
        <f>U5292-S5292</f>
        <v>0.68100000000000005</v>
      </c>
      <c r="W5292" s="6">
        <f>100 - (1 - (((U5292-T5292)/U5292)+(S5292/T5292)))*100</f>
        <v>0</v>
      </c>
      <c r="X5292" s="3">
        <v>0.68100000000000005</v>
      </c>
      <c r="Y5292" s="13">
        <f>(X5292-U5292)/U5292*100</f>
        <v>0</v>
      </c>
      <c r="Z5292" s="14">
        <f>IF(W5292&gt;10,"NA",Y5292)</f>
        <v>0</v>
      </c>
    </row>
    <row r="5293" spans="1:26" x14ac:dyDescent="0.2">
      <c r="A5293" s="23">
        <v>5291</v>
      </c>
      <c r="B5293" s="3" t="s">
        <v>25</v>
      </c>
      <c r="C5293" s="3" t="s">
        <v>211</v>
      </c>
      <c r="D5293" s="3" t="s">
        <v>194</v>
      </c>
      <c r="E5293" s="3" t="s">
        <v>47</v>
      </c>
      <c r="F5293" s="3" t="s">
        <v>8</v>
      </c>
      <c r="G5293" s="3" t="s">
        <v>213</v>
      </c>
      <c r="H5293" s="3" t="s">
        <v>17</v>
      </c>
      <c r="I5293" s="3" t="s">
        <v>13</v>
      </c>
      <c r="J5293" s="3">
        <v>416</v>
      </c>
      <c r="K5293" s="3">
        <v>89</v>
      </c>
      <c r="L5293" s="3">
        <v>80</v>
      </c>
      <c r="M5293" s="4">
        <f>PI()*(K5293/2)^2/1000+PI()*(L5293/2)^2/1000</f>
        <v>11.247687098014858</v>
      </c>
      <c r="N5293" s="32">
        <v>0</v>
      </c>
      <c r="O5293" s="3">
        <v>15</v>
      </c>
      <c r="P5293" s="3">
        <v>1.486</v>
      </c>
      <c r="Q5293" s="3">
        <v>1.1559999999999999</v>
      </c>
      <c r="R5293" s="3">
        <v>1.119</v>
      </c>
      <c r="S5293" s="6">
        <v>0</v>
      </c>
      <c r="T5293" s="6">
        <f>R5293-S5293</f>
        <v>1.119</v>
      </c>
      <c r="U5293" s="3">
        <v>1.119</v>
      </c>
      <c r="V5293" s="6">
        <f>U5293-S5293</f>
        <v>1.119</v>
      </c>
      <c r="W5293" s="6">
        <f>100 - (1 - (((U5293-T5293)/U5293)+(S5293/T5293)))*100</f>
        <v>0</v>
      </c>
      <c r="X5293" s="3">
        <v>1.119</v>
      </c>
      <c r="Y5293" s="13">
        <f>(X5293-U5293)/U5293*100</f>
        <v>0</v>
      </c>
      <c r="Z5293" s="14">
        <f>IF(W5293&gt;10,"NA",Y5293)</f>
        <v>0</v>
      </c>
    </row>
    <row r="5294" spans="1:26" x14ac:dyDescent="0.2">
      <c r="A5294" s="23">
        <v>5292</v>
      </c>
      <c r="B5294" s="3" t="s">
        <v>25</v>
      </c>
      <c r="C5294" s="3" t="s">
        <v>211</v>
      </c>
      <c r="D5294" s="3" t="s">
        <v>194</v>
      </c>
      <c r="E5294" s="3" t="s">
        <v>47</v>
      </c>
      <c r="F5294" s="3" t="s">
        <v>8</v>
      </c>
      <c r="G5294" s="3" t="s">
        <v>213</v>
      </c>
      <c r="H5294" s="3" t="s">
        <v>17</v>
      </c>
      <c r="I5294" s="3" t="s">
        <v>13</v>
      </c>
      <c r="J5294" s="3">
        <v>416</v>
      </c>
      <c r="K5294" s="3">
        <v>89</v>
      </c>
      <c r="L5294" s="3">
        <v>80</v>
      </c>
      <c r="M5294" s="4">
        <f>PI()*(K5294/2)^2/1000+PI()*(L5294/2)^2/1000</f>
        <v>11.247687098014858</v>
      </c>
      <c r="N5294" s="32">
        <v>0</v>
      </c>
      <c r="O5294" s="3">
        <v>16</v>
      </c>
      <c r="P5294" s="3">
        <v>1.363</v>
      </c>
      <c r="Q5294" s="3">
        <v>1.107</v>
      </c>
      <c r="R5294" s="3">
        <v>1.107</v>
      </c>
      <c r="S5294" s="6">
        <v>0</v>
      </c>
      <c r="T5294" s="6">
        <f>R5294-S5294</f>
        <v>1.107</v>
      </c>
      <c r="U5294" s="3">
        <v>1.107</v>
      </c>
      <c r="V5294" s="6">
        <f>U5294-S5294</f>
        <v>1.107</v>
      </c>
      <c r="W5294" s="6">
        <f>100 - (1 - (((U5294-T5294)/U5294)+(S5294/T5294)))*100</f>
        <v>0</v>
      </c>
      <c r="X5294" s="3">
        <v>1.107</v>
      </c>
      <c r="Y5294" s="13">
        <f>(X5294-U5294)/U5294*100</f>
        <v>0</v>
      </c>
      <c r="Z5294" s="14">
        <f>IF(W5294&gt;10,"NA",Y5294)</f>
        <v>0</v>
      </c>
    </row>
    <row r="5295" spans="1:26" x14ac:dyDescent="0.2">
      <c r="A5295" s="23">
        <v>5293</v>
      </c>
      <c r="B5295" s="3" t="s">
        <v>25</v>
      </c>
      <c r="C5295" s="3" t="s">
        <v>211</v>
      </c>
      <c r="D5295" s="3" t="s">
        <v>194</v>
      </c>
      <c r="E5295" s="3" t="s">
        <v>47</v>
      </c>
      <c r="F5295" s="3" t="s">
        <v>8</v>
      </c>
      <c r="G5295" s="3" t="s">
        <v>213</v>
      </c>
      <c r="H5295" s="3" t="s">
        <v>17</v>
      </c>
      <c r="I5295" s="3" t="s">
        <v>13</v>
      </c>
      <c r="J5295" s="3">
        <v>416</v>
      </c>
      <c r="K5295" s="3">
        <v>89</v>
      </c>
      <c r="L5295" s="3">
        <v>80</v>
      </c>
      <c r="M5295" s="4">
        <f>PI()*(K5295/2)^2/1000+PI()*(L5295/2)^2/1000</f>
        <v>11.247687098014858</v>
      </c>
      <c r="N5295" s="32">
        <v>0</v>
      </c>
      <c r="O5295" s="3">
        <v>17</v>
      </c>
      <c r="P5295" s="3">
        <v>1.2270000000000001</v>
      </c>
      <c r="Q5295" s="3">
        <v>0.88500000000000001</v>
      </c>
      <c r="R5295" s="3">
        <v>0.85799999999999998</v>
      </c>
      <c r="S5295" s="6">
        <v>0</v>
      </c>
      <c r="T5295" s="6">
        <f>R5295-S5295</f>
        <v>0.85799999999999998</v>
      </c>
      <c r="U5295" s="3">
        <v>0.85799999999999998</v>
      </c>
      <c r="V5295" s="6">
        <f>U5295-S5295</f>
        <v>0.85799999999999998</v>
      </c>
      <c r="W5295" s="6">
        <f>100 - (1 - (((U5295-T5295)/U5295)+(S5295/T5295)))*100</f>
        <v>0</v>
      </c>
      <c r="X5295" s="3">
        <v>0.85799999999999998</v>
      </c>
      <c r="Y5295" s="13">
        <f>(X5295-U5295)/U5295*100</f>
        <v>0</v>
      </c>
      <c r="Z5295" s="14">
        <f>IF(W5295&gt;10,"NA",Y5295)</f>
        <v>0</v>
      </c>
    </row>
    <row r="5296" spans="1:26" x14ac:dyDescent="0.2">
      <c r="A5296" s="23">
        <v>5294</v>
      </c>
      <c r="B5296" s="3" t="s">
        <v>25</v>
      </c>
      <c r="C5296" s="3" t="s">
        <v>211</v>
      </c>
      <c r="D5296" s="3" t="s">
        <v>194</v>
      </c>
      <c r="E5296" s="3" t="s">
        <v>47</v>
      </c>
      <c r="F5296" s="3" t="s">
        <v>8</v>
      </c>
      <c r="G5296" s="3" t="s">
        <v>213</v>
      </c>
      <c r="H5296" s="3" t="s">
        <v>17</v>
      </c>
      <c r="I5296" s="3" t="s">
        <v>13</v>
      </c>
      <c r="J5296" s="3">
        <v>416</v>
      </c>
      <c r="K5296" s="3">
        <v>89</v>
      </c>
      <c r="L5296" s="3">
        <v>80</v>
      </c>
      <c r="M5296" s="4">
        <f>PI()*(K5296/2)^2/1000+PI()*(L5296/2)^2/1000</f>
        <v>11.247687098014858</v>
      </c>
      <c r="N5296" s="32">
        <v>0</v>
      </c>
      <c r="O5296" s="3">
        <v>18</v>
      </c>
      <c r="P5296" s="3">
        <v>1.5289999999999999</v>
      </c>
      <c r="Q5296" s="3">
        <v>1.3660000000000001</v>
      </c>
      <c r="R5296" s="3">
        <v>1.325</v>
      </c>
      <c r="S5296" s="6">
        <v>0</v>
      </c>
      <c r="T5296" s="6">
        <f>R5296-S5296</f>
        <v>1.325</v>
      </c>
      <c r="U5296" s="3">
        <v>1.325</v>
      </c>
      <c r="V5296" s="6">
        <f>U5296-S5296</f>
        <v>1.325</v>
      </c>
      <c r="W5296" s="6">
        <f>100 - (1 - (((U5296-T5296)/U5296)+(S5296/T5296)))*100</f>
        <v>0</v>
      </c>
      <c r="X5296" s="3">
        <v>1.325</v>
      </c>
      <c r="Y5296" s="13">
        <f>(X5296-U5296)/U5296*100</f>
        <v>0</v>
      </c>
      <c r="Z5296" s="14">
        <f>IF(W5296&gt;10,"NA",Y5296)</f>
        <v>0</v>
      </c>
    </row>
    <row r="5297" spans="1:26" x14ac:dyDescent="0.2">
      <c r="A5297" s="23">
        <v>5295</v>
      </c>
      <c r="B5297" s="3" t="s">
        <v>25</v>
      </c>
      <c r="C5297" s="3" t="s">
        <v>211</v>
      </c>
      <c r="D5297" s="3" t="s">
        <v>194</v>
      </c>
      <c r="E5297" s="3" t="s">
        <v>47</v>
      </c>
      <c r="F5297" s="3" t="s">
        <v>8</v>
      </c>
      <c r="G5297" s="3" t="s">
        <v>213</v>
      </c>
      <c r="H5297" s="3" t="s">
        <v>17</v>
      </c>
      <c r="I5297" s="3" t="s">
        <v>13</v>
      </c>
      <c r="J5297" s="3">
        <v>416</v>
      </c>
      <c r="K5297" s="3">
        <v>89</v>
      </c>
      <c r="L5297" s="3">
        <v>80</v>
      </c>
      <c r="M5297" s="4">
        <f>PI()*(K5297/2)^2/1000+PI()*(L5297/2)^2/1000</f>
        <v>11.247687098014858</v>
      </c>
      <c r="N5297" s="32">
        <v>0</v>
      </c>
      <c r="O5297" s="3">
        <v>19</v>
      </c>
      <c r="P5297" s="3">
        <v>1.5509999999999999</v>
      </c>
      <c r="Q5297" s="3">
        <v>1.284</v>
      </c>
      <c r="R5297" s="3">
        <v>1.242</v>
      </c>
      <c r="S5297" s="6">
        <v>0</v>
      </c>
      <c r="T5297" s="6">
        <f>R5297-S5297</f>
        <v>1.242</v>
      </c>
      <c r="U5297" s="3">
        <v>1.242</v>
      </c>
      <c r="V5297" s="6">
        <f>U5297-S5297</f>
        <v>1.242</v>
      </c>
      <c r="W5297" s="6">
        <f>100 - (1 - (((U5297-T5297)/U5297)+(S5297/T5297)))*100</f>
        <v>0</v>
      </c>
      <c r="X5297" s="3">
        <v>1.242</v>
      </c>
      <c r="Y5297" s="13">
        <f>(X5297-U5297)/U5297*100</f>
        <v>0</v>
      </c>
      <c r="Z5297" s="14">
        <f>IF(W5297&gt;10,"NA",Y5297)</f>
        <v>0</v>
      </c>
    </row>
    <row r="5298" spans="1:26" x14ac:dyDescent="0.2">
      <c r="A5298" s="23">
        <v>5296</v>
      </c>
      <c r="B5298" s="3" t="s">
        <v>25</v>
      </c>
      <c r="C5298" s="3" t="s">
        <v>211</v>
      </c>
      <c r="D5298" s="3" t="s">
        <v>194</v>
      </c>
      <c r="E5298" s="3" t="s">
        <v>47</v>
      </c>
      <c r="F5298" s="3" t="s">
        <v>8</v>
      </c>
      <c r="G5298" s="3" t="s">
        <v>213</v>
      </c>
      <c r="H5298" s="3" t="s">
        <v>9</v>
      </c>
      <c r="I5298" s="3" t="s">
        <v>13</v>
      </c>
      <c r="J5298" s="3">
        <v>416</v>
      </c>
      <c r="K5298" s="3">
        <v>89</v>
      </c>
      <c r="L5298" s="3">
        <v>80</v>
      </c>
      <c r="M5298" s="4">
        <f>PI()*(K5298/2)^2/1000+PI()*(L5298/2)^2/1000</f>
        <v>11.247687098014858</v>
      </c>
      <c r="N5298" s="32">
        <v>0</v>
      </c>
      <c r="O5298" s="3">
        <v>1</v>
      </c>
      <c r="P5298" s="3">
        <v>1.0529999999999999</v>
      </c>
      <c r="Q5298" s="3">
        <v>0.47799999999999998</v>
      </c>
      <c r="R5298" s="3">
        <v>0.47799999999999998</v>
      </c>
      <c r="S5298" s="6">
        <v>0</v>
      </c>
      <c r="T5298" s="6">
        <f>R5298-S5298</f>
        <v>0.47799999999999998</v>
      </c>
      <c r="U5298" s="3">
        <v>0.47799999999999998</v>
      </c>
      <c r="V5298" s="6">
        <f>U5298-S5298</f>
        <v>0.47799999999999998</v>
      </c>
      <c r="W5298" s="6">
        <f>100 - (1 - (((U5298-T5298)/U5298)+(S5298/T5298)))*100</f>
        <v>0</v>
      </c>
      <c r="X5298" s="3">
        <v>0.47799999999999998</v>
      </c>
      <c r="Y5298" s="13">
        <f>(X5298-U5298)/U5298*100</f>
        <v>0</v>
      </c>
      <c r="Z5298" s="14">
        <f>IF(W5298&gt;10,"NA",Y5298)</f>
        <v>0</v>
      </c>
    </row>
    <row r="5299" spans="1:26" x14ac:dyDescent="0.2">
      <c r="A5299" s="23">
        <v>5297</v>
      </c>
      <c r="B5299" s="3" t="s">
        <v>25</v>
      </c>
      <c r="C5299" s="3" t="s">
        <v>211</v>
      </c>
      <c r="D5299" s="3" t="s">
        <v>194</v>
      </c>
      <c r="E5299" s="3" t="s">
        <v>47</v>
      </c>
      <c r="F5299" s="3" t="s">
        <v>8</v>
      </c>
      <c r="G5299" s="3" t="s">
        <v>213</v>
      </c>
      <c r="H5299" s="3" t="s">
        <v>9</v>
      </c>
      <c r="I5299" s="3" t="s">
        <v>13</v>
      </c>
      <c r="J5299" s="3">
        <v>416</v>
      </c>
      <c r="K5299" s="3">
        <v>89</v>
      </c>
      <c r="L5299" s="3">
        <v>80</v>
      </c>
      <c r="M5299" s="4">
        <f>PI()*(K5299/2)^2/1000+PI()*(L5299/2)^2/1000</f>
        <v>11.247687098014858</v>
      </c>
      <c r="N5299" s="32">
        <v>0</v>
      </c>
      <c r="O5299" s="3">
        <v>2</v>
      </c>
      <c r="P5299" s="3">
        <v>1.349</v>
      </c>
      <c r="Q5299" s="3">
        <v>0.95099999999999996</v>
      </c>
      <c r="R5299" s="3">
        <v>0.88700000000000001</v>
      </c>
      <c r="S5299" s="6">
        <v>0</v>
      </c>
      <c r="T5299" s="6">
        <f>R5299-S5299</f>
        <v>0.88700000000000001</v>
      </c>
      <c r="U5299" s="3">
        <v>0.88700000000000001</v>
      </c>
      <c r="V5299" s="6">
        <f>U5299-S5299</f>
        <v>0.88700000000000001</v>
      </c>
      <c r="W5299" s="6">
        <f>100 - (1 - (((U5299-T5299)/U5299)+(S5299/T5299)))*100</f>
        <v>0</v>
      </c>
      <c r="X5299" s="3">
        <v>0.88700000000000001</v>
      </c>
      <c r="Y5299" s="13">
        <f>(X5299-U5299)/U5299*100</f>
        <v>0</v>
      </c>
      <c r="Z5299" s="14">
        <f>IF(W5299&gt;10,"NA",Y5299)</f>
        <v>0</v>
      </c>
    </row>
    <row r="5300" spans="1:26" x14ac:dyDescent="0.2">
      <c r="A5300" s="23">
        <v>5298</v>
      </c>
      <c r="B5300" s="3" t="s">
        <v>25</v>
      </c>
      <c r="C5300" s="3" t="s">
        <v>211</v>
      </c>
      <c r="D5300" s="3" t="s">
        <v>194</v>
      </c>
      <c r="E5300" s="3" t="s">
        <v>47</v>
      </c>
      <c r="F5300" s="3" t="s">
        <v>8</v>
      </c>
      <c r="G5300" s="3" t="s">
        <v>213</v>
      </c>
      <c r="H5300" s="3" t="s">
        <v>9</v>
      </c>
      <c r="I5300" s="3" t="s">
        <v>13</v>
      </c>
      <c r="J5300" s="3">
        <v>416</v>
      </c>
      <c r="K5300" s="3">
        <v>89</v>
      </c>
      <c r="L5300" s="3">
        <v>80</v>
      </c>
      <c r="M5300" s="4">
        <f>PI()*(K5300/2)^2/1000+PI()*(L5300/2)^2/1000</f>
        <v>11.247687098014858</v>
      </c>
      <c r="N5300" s="32">
        <v>0</v>
      </c>
      <c r="O5300" s="3">
        <v>3</v>
      </c>
      <c r="P5300" s="3">
        <v>1.2210000000000001</v>
      </c>
      <c r="Q5300" s="3">
        <v>0.86699999999999999</v>
      </c>
      <c r="R5300" s="3">
        <v>0.84499999999999997</v>
      </c>
      <c r="S5300" s="6">
        <v>0</v>
      </c>
      <c r="T5300" s="6">
        <f>R5300-S5300</f>
        <v>0.84499999999999997</v>
      </c>
      <c r="U5300" s="3">
        <v>0.84499999999999997</v>
      </c>
      <c r="V5300" s="6">
        <f>U5300-S5300</f>
        <v>0.84499999999999997</v>
      </c>
      <c r="W5300" s="6">
        <f>100 - (1 - (((U5300-T5300)/U5300)+(S5300/T5300)))*100</f>
        <v>0</v>
      </c>
      <c r="X5300" s="3">
        <v>0.84499999999999997</v>
      </c>
      <c r="Y5300" s="13">
        <f>(X5300-U5300)/U5300*100</f>
        <v>0</v>
      </c>
      <c r="Z5300" s="14">
        <f>IF(W5300&gt;10,"NA",Y5300)</f>
        <v>0</v>
      </c>
    </row>
    <row r="5301" spans="1:26" x14ac:dyDescent="0.2">
      <c r="A5301" s="23">
        <v>5299</v>
      </c>
      <c r="B5301" s="3" t="s">
        <v>25</v>
      </c>
      <c r="C5301" s="3" t="s">
        <v>211</v>
      </c>
      <c r="D5301" s="3" t="s">
        <v>194</v>
      </c>
      <c r="E5301" s="3" t="s">
        <v>47</v>
      </c>
      <c r="F5301" s="3" t="s">
        <v>8</v>
      </c>
      <c r="G5301" s="3" t="s">
        <v>213</v>
      </c>
      <c r="H5301" s="3" t="s">
        <v>9</v>
      </c>
      <c r="I5301" s="3" t="s">
        <v>13</v>
      </c>
      <c r="J5301" s="3">
        <v>416</v>
      </c>
      <c r="K5301" s="3">
        <v>89</v>
      </c>
      <c r="L5301" s="3">
        <v>80</v>
      </c>
      <c r="M5301" s="4">
        <f>PI()*(K5301/2)^2/1000+PI()*(L5301/2)^2/1000</f>
        <v>11.247687098014858</v>
      </c>
      <c r="N5301" s="32">
        <v>0</v>
      </c>
      <c r="O5301" s="3">
        <v>4</v>
      </c>
      <c r="P5301" s="3">
        <v>1.577</v>
      </c>
      <c r="Q5301" s="3">
        <v>1.006</v>
      </c>
      <c r="R5301" s="3">
        <v>1.0009999999999999</v>
      </c>
      <c r="S5301" s="6">
        <v>0</v>
      </c>
      <c r="T5301" s="6">
        <f>R5301-S5301</f>
        <v>1.0009999999999999</v>
      </c>
      <c r="U5301" s="3">
        <v>1.1519999999999999</v>
      </c>
      <c r="V5301" s="6">
        <f>U5301-S5301</f>
        <v>1.1519999999999999</v>
      </c>
      <c r="W5301" s="6">
        <f>100 - (1 - (((U5301-T5301)/U5301)+(S5301/T5301)))*100</f>
        <v>13.1076388888889</v>
      </c>
      <c r="X5301" s="3">
        <v>1.1519999999999999</v>
      </c>
      <c r="Y5301" s="13">
        <f>(X5301-U5301)/U5301*100</f>
        <v>0</v>
      </c>
      <c r="Z5301" s="14" t="str">
        <f>IF(W5301&gt;10,"NA",Y5301)</f>
        <v>NA</v>
      </c>
    </row>
    <row r="5302" spans="1:26" x14ac:dyDescent="0.2">
      <c r="A5302" s="23">
        <v>5300</v>
      </c>
      <c r="B5302" s="3" t="s">
        <v>25</v>
      </c>
      <c r="C5302" s="3" t="s">
        <v>211</v>
      </c>
      <c r="D5302" s="3" t="s">
        <v>194</v>
      </c>
      <c r="E5302" s="3" t="s">
        <v>47</v>
      </c>
      <c r="F5302" s="3" t="s">
        <v>8</v>
      </c>
      <c r="G5302" s="3" t="s">
        <v>213</v>
      </c>
      <c r="H5302" s="3" t="s">
        <v>9</v>
      </c>
      <c r="I5302" s="3" t="s">
        <v>13</v>
      </c>
      <c r="J5302" s="3">
        <v>416</v>
      </c>
      <c r="K5302" s="3">
        <v>89</v>
      </c>
      <c r="L5302" s="3">
        <v>80</v>
      </c>
      <c r="M5302" s="4">
        <f>PI()*(K5302/2)^2/1000+PI()*(L5302/2)^2/1000</f>
        <v>11.247687098014858</v>
      </c>
      <c r="N5302" s="32">
        <v>0</v>
      </c>
      <c r="O5302" s="3">
        <v>5</v>
      </c>
      <c r="P5302" s="3">
        <v>1.077</v>
      </c>
      <c r="Q5302" s="3">
        <v>0.41299999999999998</v>
      </c>
      <c r="R5302" s="3">
        <v>0.41299999999999998</v>
      </c>
      <c r="S5302" s="6">
        <v>0</v>
      </c>
      <c r="T5302" s="6">
        <f>R5302-S5302</f>
        <v>0.41299999999999998</v>
      </c>
      <c r="U5302" s="3">
        <v>0.41699999999999998</v>
      </c>
      <c r="V5302" s="6">
        <f>U5302-S5302</f>
        <v>0.41699999999999998</v>
      </c>
      <c r="W5302" s="6">
        <f>100 - (1 - (((U5302-T5302)/U5302)+(S5302/T5302)))*100</f>
        <v>0.95923261390888115</v>
      </c>
      <c r="X5302" s="3">
        <v>0.41699999999999998</v>
      </c>
      <c r="Y5302" s="13">
        <f>(X5302-U5302)/U5302*100</f>
        <v>0</v>
      </c>
      <c r="Z5302" s="14">
        <f>IF(W5302&gt;10,"NA",Y5302)</f>
        <v>0</v>
      </c>
    </row>
    <row r="5303" spans="1:26" x14ac:dyDescent="0.2">
      <c r="A5303" s="23">
        <v>5301</v>
      </c>
      <c r="B5303" s="3" t="s">
        <v>25</v>
      </c>
      <c r="C5303" s="3" t="s">
        <v>211</v>
      </c>
      <c r="D5303" s="3" t="s">
        <v>194</v>
      </c>
      <c r="E5303" s="3" t="s">
        <v>47</v>
      </c>
      <c r="F5303" s="3" t="s">
        <v>8</v>
      </c>
      <c r="G5303" s="3" t="s">
        <v>213</v>
      </c>
      <c r="H5303" s="3" t="s">
        <v>9</v>
      </c>
      <c r="I5303" s="3" t="s">
        <v>13</v>
      </c>
      <c r="J5303" s="3">
        <v>416</v>
      </c>
      <c r="K5303" s="3">
        <v>89</v>
      </c>
      <c r="L5303" s="3">
        <v>80</v>
      </c>
      <c r="M5303" s="4">
        <f>PI()*(K5303/2)^2/1000+PI()*(L5303/2)^2/1000</f>
        <v>11.247687098014858</v>
      </c>
      <c r="N5303" s="32">
        <v>0</v>
      </c>
      <c r="O5303" s="3">
        <v>6</v>
      </c>
      <c r="P5303" s="3">
        <v>0.96799999999999997</v>
      </c>
      <c r="Q5303" s="3">
        <v>0.433</v>
      </c>
      <c r="R5303" s="3">
        <v>0.40699999999999997</v>
      </c>
      <c r="S5303" s="6">
        <v>0</v>
      </c>
      <c r="T5303" s="6">
        <f>R5303-S5303</f>
        <v>0.40699999999999997</v>
      </c>
      <c r="U5303" s="3">
        <v>0.40699999999999997</v>
      </c>
      <c r="V5303" s="6">
        <f>U5303-S5303</f>
        <v>0.40699999999999997</v>
      </c>
      <c r="W5303" s="6">
        <f>100 - (1 - (((U5303-T5303)/U5303)+(S5303/T5303)))*100</f>
        <v>0</v>
      </c>
      <c r="X5303" s="3">
        <v>0.40699999999999997</v>
      </c>
      <c r="Y5303" s="13">
        <f>(X5303-U5303)/U5303*100</f>
        <v>0</v>
      </c>
      <c r="Z5303" s="14">
        <f>IF(W5303&gt;10,"NA",Y5303)</f>
        <v>0</v>
      </c>
    </row>
    <row r="5304" spans="1:26" x14ac:dyDescent="0.2">
      <c r="A5304" s="23">
        <v>5302</v>
      </c>
      <c r="B5304" s="3" t="s">
        <v>25</v>
      </c>
      <c r="C5304" s="3" t="s">
        <v>211</v>
      </c>
      <c r="D5304" s="3" t="s">
        <v>194</v>
      </c>
      <c r="E5304" s="3" t="s">
        <v>47</v>
      </c>
      <c r="F5304" s="3" t="s">
        <v>8</v>
      </c>
      <c r="G5304" s="3" t="s">
        <v>213</v>
      </c>
      <c r="H5304" s="3" t="s">
        <v>9</v>
      </c>
      <c r="I5304" s="3" t="s">
        <v>13</v>
      </c>
      <c r="J5304" s="3">
        <v>416</v>
      </c>
      <c r="K5304" s="3">
        <v>89</v>
      </c>
      <c r="L5304" s="3">
        <v>80</v>
      </c>
      <c r="M5304" s="4">
        <f>PI()*(K5304/2)^2/1000+PI()*(L5304/2)^2/1000</f>
        <v>11.247687098014858</v>
      </c>
      <c r="N5304" s="32">
        <v>0</v>
      </c>
      <c r="O5304" s="3">
        <v>7</v>
      </c>
      <c r="P5304" s="3">
        <v>1.69</v>
      </c>
      <c r="Q5304" s="3">
        <v>1.5349999999999999</v>
      </c>
      <c r="R5304" s="3">
        <v>1.4850000000000001</v>
      </c>
      <c r="S5304" s="6">
        <v>0</v>
      </c>
      <c r="T5304" s="6">
        <f>R5304-S5304</f>
        <v>1.4850000000000001</v>
      </c>
      <c r="U5304" s="3">
        <v>1.4850000000000001</v>
      </c>
      <c r="V5304" s="6">
        <f>U5304-S5304</f>
        <v>1.4850000000000001</v>
      </c>
      <c r="W5304" s="6">
        <f>100 - (1 - (((U5304-T5304)/U5304)+(S5304/T5304)))*100</f>
        <v>0</v>
      </c>
      <c r="X5304" s="3">
        <v>1.4850000000000001</v>
      </c>
      <c r="Y5304" s="13">
        <f>(X5304-U5304)/U5304*100</f>
        <v>0</v>
      </c>
      <c r="Z5304" s="14">
        <f>IF(W5304&gt;10,"NA",Y5304)</f>
        <v>0</v>
      </c>
    </row>
    <row r="5305" spans="1:26" x14ac:dyDescent="0.2">
      <c r="A5305" s="23">
        <v>5303</v>
      </c>
      <c r="B5305" s="3" t="s">
        <v>25</v>
      </c>
      <c r="C5305" s="3" t="s">
        <v>211</v>
      </c>
      <c r="D5305" s="3" t="s">
        <v>194</v>
      </c>
      <c r="E5305" s="3" t="s">
        <v>47</v>
      </c>
      <c r="F5305" s="3" t="s">
        <v>8</v>
      </c>
      <c r="G5305" s="3" t="s">
        <v>213</v>
      </c>
      <c r="H5305" s="3" t="s">
        <v>9</v>
      </c>
      <c r="I5305" s="3" t="s">
        <v>13</v>
      </c>
      <c r="J5305" s="3">
        <v>416</v>
      </c>
      <c r="K5305" s="3">
        <v>89</v>
      </c>
      <c r="L5305" s="3">
        <v>80</v>
      </c>
      <c r="M5305" s="4">
        <f>PI()*(K5305/2)^2/1000+PI()*(L5305/2)^2/1000</f>
        <v>11.247687098014858</v>
      </c>
      <c r="N5305" s="32">
        <v>0</v>
      </c>
      <c r="O5305" s="3">
        <v>8</v>
      </c>
      <c r="P5305" s="3">
        <v>1.2889999999999999</v>
      </c>
      <c r="Q5305" s="3">
        <v>0.76200000000000001</v>
      </c>
      <c r="R5305" s="3">
        <v>0.75600000000000001</v>
      </c>
      <c r="S5305" s="6">
        <v>0</v>
      </c>
      <c r="T5305" s="6">
        <f>R5305-S5305</f>
        <v>0.75600000000000001</v>
      </c>
      <c r="U5305" s="3">
        <v>0.75600000000000001</v>
      </c>
      <c r="V5305" s="6">
        <f>U5305-S5305</f>
        <v>0.75600000000000001</v>
      </c>
      <c r="W5305" s="6">
        <f>100 - (1 - (((U5305-T5305)/U5305)+(S5305/T5305)))*100</f>
        <v>0</v>
      </c>
      <c r="X5305" s="3">
        <v>0.75600000000000001</v>
      </c>
      <c r="Y5305" s="13">
        <f>(X5305-U5305)/U5305*100</f>
        <v>0</v>
      </c>
      <c r="Z5305" s="14">
        <f>IF(W5305&gt;10,"NA",Y5305)</f>
        <v>0</v>
      </c>
    </row>
    <row r="5306" spans="1:26" x14ac:dyDescent="0.2">
      <c r="A5306" s="23">
        <v>5304</v>
      </c>
      <c r="B5306" s="3" t="s">
        <v>25</v>
      </c>
      <c r="C5306" s="3" t="s">
        <v>211</v>
      </c>
      <c r="D5306" s="3" t="s">
        <v>194</v>
      </c>
      <c r="E5306" s="3" t="s">
        <v>47</v>
      </c>
      <c r="F5306" s="3" t="s">
        <v>8</v>
      </c>
      <c r="G5306" s="3" t="s">
        <v>213</v>
      </c>
      <c r="H5306" s="3" t="s">
        <v>9</v>
      </c>
      <c r="I5306" s="3" t="s">
        <v>13</v>
      </c>
      <c r="J5306" s="3">
        <v>416</v>
      </c>
      <c r="K5306" s="3">
        <v>89</v>
      </c>
      <c r="L5306" s="3">
        <v>80</v>
      </c>
      <c r="M5306" s="4">
        <f>PI()*(K5306/2)^2/1000+PI()*(L5306/2)^2/1000</f>
        <v>11.247687098014858</v>
      </c>
      <c r="N5306" s="32">
        <v>0</v>
      </c>
      <c r="O5306" s="3">
        <v>9</v>
      </c>
      <c r="P5306" s="3">
        <v>1.0629999999999999</v>
      </c>
      <c r="Q5306" s="3">
        <v>0.42599999999999999</v>
      </c>
      <c r="R5306" s="3">
        <v>0.42299999999999999</v>
      </c>
      <c r="S5306" s="6">
        <v>0</v>
      </c>
      <c r="T5306" s="6">
        <f>R5306-S5306</f>
        <v>0.42299999999999999</v>
      </c>
      <c r="U5306" s="3">
        <v>0.42299999999999999</v>
      </c>
      <c r="V5306" s="6">
        <f>U5306-S5306</f>
        <v>0.42299999999999999</v>
      </c>
      <c r="W5306" s="6">
        <f>100 - (1 - (((U5306-T5306)/U5306)+(S5306/T5306)))*100</f>
        <v>0</v>
      </c>
      <c r="X5306" s="3">
        <v>0.42299999999999999</v>
      </c>
      <c r="Y5306" s="13">
        <f>(X5306-U5306)/U5306*100</f>
        <v>0</v>
      </c>
      <c r="Z5306" s="14">
        <f>IF(W5306&gt;10,"NA",Y5306)</f>
        <v>0</v>
      </c>
    </row>
    <row r="5307" spans="1:26" x14ac:dyDescent="0.2">
      <c r="A5307" s="23">
        <v>5305</v>
      </c>
      <c r="B5307" s="3" t="s">
        <v>25</v>
      </c>
      <c r="C5307" s="3" t="s">
        <v>211</v>
      </c>
      <c r="D5307" s="3" t="s">
        <v>194</v>
      </c>
      <c r="E5307" s="3" t="s">
        <v>47</v>
      </c>
      <c r="F5307" s="3" t="s">
        <v>8</v>
      </c>
      <c r="G5307" s="3" t="s">
        <v>213</v>
      </c>
      <c r="H5307" s="3" t="s">
        <v>9</v>
      </c>
      <c r="I5307" s="3" t="s">
        <v>13</v>
      </c>
      <c r="J5307" s="3">
        <v>416</v>
      </c>
      <c r="K5307" s="3">
        <v>89</v>
      </c>
      <c r="L5307" s="3">
        <v>80</v>
      </c>
      <c r="M5307" s="4">
        <f>PI()*(K5307/2)^2/1000+PI()*(L5307/2)^2/1000</f>
        <v>11.247687098014858</v>
      </c>
      <c r="N5307" s="32">
        <v>0</v>
      </c>
      <c r="O5307" s="3">
        <v>10</v>
      </c>
      <c r="P5307" s="3">
        <v>0.93899999999999995</v>
      </c>
      <c r="Q5307" s="3">
        <v>0.44400000000000001</v>
      </c>
      <c r="R5307" s="3">
        <v>0.44400000000000001</v>
      </c>
      <c r="S5307" s="6">
        <v>0</v>
      </c>
      <c r="T5307" s="6">
        <f>R5307-S5307</f>
        <v>0.44400000000000001</v>
      </c>
      <c r="U5307" s="3">
        <v>0.44400000000000001</v>
      </c>
      <c r="V5307" s="6">
        <f>U5307-S5307</f>
        <v>0.44400000000000001</v>
      </c>
      <c r="W5307" s="6">
        <f>100 - (1 - (((U5307-T5307)/U5307)+(S5307/T5307)))*100</f>
        <v>0</v>
      </c>
      <c r="X5307" s="3">
        <v>0.44400000000000001</v>
      </c>
      <c r="Y5307" s="13">
        <f>(X5307-U5307)/U5307*100</f>
        <v>0</v>
      </c>
      <c r="Z5307" s="14">
        <f>IF(W5307&gt;10,"NA",Y5307)</f>
        <v>0</v>
      </c>
    </row>
    <row r="5308" spans="1:26" x14ac:dyDescent="0.2">
      <c r="A5308" s="23">
        <v>5306</v>
      </c>
      <c r="B5308" s="3" t="s">
        <v>25</v>
      </c>
      <c r="C5308" s="3" t="s">
        <v>211</v>
      </c>
      <c r="D5308" s="3" t="s">
        <v>194</v>
      </c>
      <c r="E5308" s="3" t="s">
        <v>47</v>
      </c>
      <c r="F5308" s="3" t="s">
        <v>8</v>
      </c>
      <c r="G5308" s="3" t="s">
        <v>213</v>
      </c>
      <c r="H5308" s="3" t="s">
        <v>9</v>
      </c>
      <c r="I5308" s="3" t="s">
        <v>13</v>
      </c>
      <c r="J5308" s="3">
        <v>416</v>
      </c>
      <c r="K5308" s="3">
        <v>89</v>
      </c>
      <c r="L5308" s="3">
        <v>80</v>
      </c>
      <c r="M5308" s="4">
        <f>PI()*(K5308/2)^2/1000+PI()*(L5308/2)^2/1000</f>
        <v>11.247687098014858</v>
      </c>
      <c r="N5308" s="32">
        <v>0</v>
      </c>
      <c r="O5308" s="3">
        <v>11</v>
      </c>
      <c r="P5308" s="3">
        <v>1.4379999999999999</v>
      </c>
      <c r="Q5308" s="3">
        <v>0.95599999999999996</v>
      </c>
      <c r="R5308" s="3">
        <v>0.93700000000000006</v>
      </c>
      <c r="S5308" s="6">
        <v>0</v>
      </c>
      <c r="T5308" s="6">
        <f>R5308-S5308</f>
        <v>0.93700000000000006</v>
      </c>
      <c r="U5308" s="3">
        <v>0.93700000000000006</v>
      </c>
      <c r="V5308" s="6">
        <f>U5308-S5308</f>
        <v>0.93700000000000006</v>
      </c>
      <c r="W5308" s="6">
        <f>100 - (1 - (((U5308-T5308)/U5308)+(S5308/T5308)))*100</f>
        <v>0</v>
      </c>
      <c r="X5308" s="3">
        <v>0.93700000000000006</v>
      </c>
      <c r="Y5308" s="13">
        <f>(X5308-U5308)/U5308*100</f>
        <v>0</v>
      </c>
      <c r="Z5308" s="14">
        <f>IF(W5308&gt;10,"NA",Y5308)</f>
        <v>0</v>
      </c>
    </row>
    <row r="5309" spans="1:26" x14ac:dyDescent="0.2">
      <c r="A5309" s="23">
        <v>5307</v>
      </c>
      <c r="B5309" s="3" t="s">
        <v>25</v>
      </c>
      <c r="C5309" s="3" t="s">
        <v>211</v>
      </c>
      <c r="D5309" s="3" t="s">
        <v>194</v>
      </c>
      <c r="E5309" s="3" t="s">
        <v>47</v>
      </c>
      <c r="F5309" s="3" t="s">
        <v>8</v>
      </c>
      <c r="G5309" s="3" t="s">
        <v>213</v>
      </c>
      <c r="H5309" s="3" t="s">
        <v>9</v>
      </c>
      <c r="I5309" s="3" t="s">
        <v>13</v>
      </c>
      <c r="J5309" s="3">
        <v>416</v>
      </c>
      <c r="K5309" s="3">
        <v>89</v>
      </c>
      <c r="L5309" s="3">
        <v>80</v>
      </c>
      <c r="M5309" s="4">
        <f>PI()*(K5309/2)^2/1000+PI()*(L5309/2)^2/1000</f>
        <v>11.247687098014858</v>
      </c>
      <c r="N5309" s="32">
        <v>0</v>
      </c>
      <c r="O5309" s="3">
        <v>12</v>
      </c>
      <c r="P5309" s="3">
        <v>1.9239999999999999</v>
      </c>
      <c r="Q5309" s="3">
        <v>1.4490000000000001</v>
      </c>
      <c r="R5309" s="3">
        <v>1.4079999999999999</v>
      </c>
      <c r="S5309" s="6">
        <v>0</v>
      </c>
      <c r="T5309" s="6">
        <f>R5309-S5309</f>
        <v>1.4079999999999999</v>
      </c>
      <c r="U5309" s="3">
        <v>1.4079999999999999</v>
      </c>
      <c r="V5309" s="6">
        <f>U5309-S5309</f>
        <v>1.4079999999999999</v>
      </c>
      <c r="W5309" s="6">
        <f>100 - (1 - (((U5309-T5309)/U5309)+(S5309/T5309)))*100</f>
        <v>0</v>
      </c>
      <c r="X5309" s="3">
        <v>1.4079999999999999</v>
      </c>
      <c r="Y5309" s="13">
        <f>(X5309-U5309)/U5309*100</f>
        <v>0</v>
      </c>
      <c r="Z5309" s="14">
        <f>IF(W5309&gt;10,"NA",Y5309)</f>
        <v>0</v>
      </c>
    </row>
    <row r="5310" spans="1:26" x14ac:dyDescent="0.2">
      <c r="A5310" s="23">
        <v>5308</v>
      </c>
      <c r="B5310" s="3" t="s">
        <v>25</v>
      </c>
      <c r="C5310" s="3" t="s">
        <v>211</v>
      </c>
      <c r="D5310" s="3" t="s">
        <v>194</v>
      </c>
      <c r="E5310" s="3" t="s">
        <v>47</v>
      </c>
      <c r="F5310" s="3" t="s">
        <v>8</v>
      </c>
      <c r="G5310" s="3" t="s">
        <v>213</v>
      </c>
      <c r="H5310" s="3" t="s">
        <v>9</v>
      </c>
      <c r="I5310" s="3" t="s">
        <v>13</v>
      </c>
      <c r="J5310" s="3">
        <v>416</v>
      </c>
      <c r="K5310" s="3">
        <v>89</v>
      </c>
      <c r="L5310" s="3">
        <v>80</v>
      </c>
      <c r="M5310" s="4">
        <f>PI()*(K5310/2)^2/1000+PI()*(L5310/2)^2/1000</f>
        <v>11.247687098014858</v>
      </c>
      <c r="N5310" s="32">
        <v>0</v>
      </c>
      <c r="O5310" s="3">
        <v>13</v>
      </c>
      <c r="P5310" s="3">
        <v>2.0489999999999999</v>
      </c>
      <c r="Q5310" s="3">
        <v>1.6910000000000001</v>
      </c>
      <c r="R5310" s="3">
        <v>1.6910000000000001</v>
      </c>
      <c r="S5310" s="6">
        <v>0</v>
      </c>
      <c r="T5310" s="6">
        <f>R5310-S5310</f>
        <v>1.6910000000000001</v>
      </c>
      <c r="U5310" s="3">
        <v>1.6910000000000001</v>
      </c>
      <c r="V5310" s="6">
        <f>U5310-S5310</f>
        <v>1.6910000000000001</v>
      </c>
      <c r="W5310" s="6">
        <f>100 - (1 - (((U5310-T5310)/U5310)+(S5310/T5310)))*100</f>
        <v>0</v>
      </c>
      <c r="X5310" s="3">
        <v>1.6910000000000001</v>
      </c>
      <c r="Y5310" s="13">
        <f>(X5310-U5310)/U5310*100</f>
        <v>0</v>
      </c>
      <c r="Z5310" s="14">
        <f>IF(W5310&gt;10,"NA",Y5310)</f>
        <v>0</v>
      </c>
    </row>
    <row r="5311" spans="1:26" x14ac:dyDescent="0.2">
      <c r="A5311" s="23">
        <v>5309</v>
      </c>
      <c r="B5311" s="3" t="s">
        <v>25</v>
      </c>
      <c r="C5311" s="3" t="s">
        <v>211</v>
      </c>
      <c r="D5311" s="3" t="s">
        <v>194</v>
      </c>
      <c r="E5311" s="3" t="s">
        <v>47</v>
      </c>
      <c r="F5311" s="3" t="s">
        <v>8</v>
      </c>
      <c r="G5311" s="3" t="s">
        <v>213</v>
      </c>
      <c r="H5311" s="3" t="s">
        <v>9</v>
      </c>
      <c r="I5311" s="3" t="s">
        <v>13</v>
      </c>
      <c r="J5311" s="3">
        <v>416</v>
      </c>
      <c r="K5311" s="3">
        <v>89</v>
      </c>
      <c r="L5311" s="3">
        <v>80</v>
      </c>
      <c r="M5311" s="4">
        <f>PI()*(K5311/2)^2/1000+PI()*(L5311/2)^2/1000</f>
        <v>11.247687098014858</v>
      </c>
      <c r="N5311" s="32">
        <v>0</v>
      </c>
      <c r="O5311" s="3">
        <v>14</v>
      </c>
      <c r="P5311" s="3">
        <v>1.726</v>
      </c>
      <c r="Q5311" s="3">
        <v>1.2370000000000001</v>
      </c>
      <c r="R5311" s="3">
        <v>1.2070000000000001</v>
      </c>
      <c r="S5311" s="6">
        <v>0</v>
      </c>
      <c r="T5311" s="6">
        <f>R5311-S5311</f>
        <v>1.2070000000000001</v>
      </c>
      <c r="U5311" s="3">
        <v>1.2070000000000001</v>
      </c>
      <c r="V5311" s="6">
        <f>U5311-S5311</f>
        <v>1.2070000000000001</v>
      </c>
      <c r="W5311" s="6">
        <f>100 - (1 - (((U5311-T5311)/U5311)+(S5311/T5311)))*100</f>
        <v>0</v>
      </c>
      <c r="X5311" s="3">
        <v>1.2070000000000001</v>
      </c>
      <c r="Y5311" s="13">
        <f>(X5311-U5311)/U5311*100</f>
        <v>0</v>
      </c>
      <c r="Z5311" s="14">
        <f>IF(W5311&gt;10,"NA",Y5311)</f>
        <v>0</v>
      </c>
    </row>
    <row r="5312" spans="1:26" x14ac:dyDescent="0.2">
      <c r="A5312" s="23">
        <v>5310</v>
      </c>
      <c r="B5312" s="3" t="s">
        <v>25</v>
      </c>
      <c r="C5312" s="3" t="s">
        <v>211</v>
      </c>
      <c r="D5312" s="3" t="s">
        <v>194</v>
      </c>
      <c r="E5312" s="3" t="s">
        <v>47</v>
      </c>
      <c r="F5312" s="3" t="s">
        <v>8</v>
      </c>
      <c r="G5312" s="3" t="s">
        <v>213</v>
      </c>
      <c r="H5312" s="3" t="s">
        <v>9</v>
      </c>
      <c r="I5312" s="3" t="s">
        <v>13</v>
      </c>
      <c r="J5312" s="3">
        <v>416</v>
      </c>
      <c r="K5312" s="3">
        <v>89</v>
      </c>
      <c r="L5312" s="3">
        <v>80</v>
      </c>
      <c r="M5312" s="4">
        <f>PI()*(K5312/2)^2/1000+PI()*(L5312/2)^2/1000</f>
        <v>11.247687098014858</v>
      </c>
      <c r="N5312" s="32">
        <v>0</v>
      </c>
      <c r="O5312" s="3">
        <v>15</v>
      </c>
      <c r="P5312" s="3">
        <v>2.226</v>
      </c>
      <c r="Q5312" s="3">
        <v>1.923</v>
      </c>
      <c r="R5312" s="3">
        <v>1.923</v>
      </c>
      <c r="S5312" s="6">
        <v>0</v>
      </c>
      <c r="T5312" s="6">
        <f>R5312-S5312</f>
        <v>1.923</v>
      </c>
      <c r="U5312" s="3">
        <v>1.923</v>
      </c>
      <c r="V5312" s="6">
        <f>U5312-S5312</f>
        <v>1.923</v>
      </c>
      <c r="W5312" s="6">
        <f>100 - (1 - (((U5312-T5312)/U5312)+(S5312/T5312)))*100</f>
        <v>0</v>
      </c>
      <c r="X5312" s="3">
        <v>1.923</v>
      </c>
      <c r="Y5312" s="13">
        <f>(X5312-U5312)/U5312*100</f>
        <v>0</v>
      </c>
      <c r="Z5312" s="14">
        <f>IF(W5312&gt;10,"NA",Y5312)</f>
        <v>0</v>
      </c>
    </row>
    <row r="5313" spans="1:26" x14ac:dyDescent="0.2">
      <c r="A5313" s="23">
        <v>5311</v>
      </c>
      <c r="B5313" s="3" t="s">
        <v>25</v>
      </c>
      <c r="C5313" s="3" t="s">
        <v>211</v>
      </c>
      <c r="D5313" s="3" t="s">
        <v>194</v>
      </c>
      <c r="E5313" s="3" t="s">
        <v>47</v>
      </c>
      <c r="F5313" s="3" t="s">
        <v>8</v>
      </c>
      <c r="G5313" s="3" t="s">
        <v>213</v>
      </c>
      <c r="H5313" s="3" t="s">
        <v>9</v>
      </c>
      <c r="I5313" s="3" t="s">
        <v>13</v>
      </c>
      <c r="J5313" s="3">
        <v>416</v>
      </c>
      <c r="K5313" s="3">
        <v>89</v>
      </c>
      <c r="L5313" s="3">
        <v>80</v>
      </c>
      <c r="M5313" s="4">
        <f>PI()*(K5313/2)^2/1000+PI()*(L5313/2)^2/1000</f>
        <v>11.247687098014858</v>
      </c>
      <c r="N5313" s="32">
        <v>0</v>
      </c>
      <c r="O5313" s="3">
        <v>16</v>
      </c>
      <c r="P5313" s="3">
        <v>1.149</v>
      </c>
      <c r="Q5313" s="3">
        <v>0.48199999999999998</v>
      </c>
      <c r="R5313" s="3">
        <v>0.44900000000000001</v>
      </c>
      <c r="S5313" s="6">
        <v>0</v>
      </c>
      <c r="T5313" s="6">
        <f>R5313-S5313</f>
        <v>0.44900000000000001</v>
      </c>
      <c r="U5313" s="3">
        <v>0.44900000000000001</v>
      </c>
      <c r="V5313" s="6">
        <f>U5313-S5313</f>
        <v>0.44900000000000001</v>
      </c>
      <c r="W5313" s="6">
        <f>100 - (1 - (((U5313-T5313)/U5313)+(S5313/T5313)))*100</f>
        <v>0</v>
      </c>
      <c r="X5313" s="3">
        <v>0.44900000000000001</v>
      </c>
      <c r="Y5313" s="13">
        <f>(X5313-U5313)/U5313*100</f>
        <v>0</v>
      </c>
      <c r="Z5313" s="14">
        <f>IF(W5313&gt;10,"NA",Y5313)</f>
        <v>0</v>
      </c>
    </row>
    <row r="5314" spans="1:26" x14ac:dyDescent="0.2">
      <c r="A5314" s="23">
        <v>5312</v>
      </c>
      <c r="B5314" s="3" t="s">
        <v>25</v>
      </c>
      <c r="C5314" s="3" t="s">
        <v>51</v>
      </c>
      <c r="D5314" s="3" t="s">
        <v>194</v>
      </c>
      <c r="E5314" s="3" t="s">
        <v>47</v>
      </c>
      <c r="F5314" s="3" t="s">
        <v>23</v>
      </c>
      <c r="G5314" s="3" t="s">
        <v>214</v>
      </c>
      <c r="H5314" s="3" t="s">
        <v>17</v>
      </c>
      <c r="I5314" s="3" t="s">
        <v>13</v>
      </c>
      <c r="J5314" s="3">
        <v>411</v>
      </c>
      <c r="K5314" s="3">
        <v>220</v>
      </c>
      <c r="L5314" s="3">
        <v>131</v>
      </c>
      <c r="M5314" s="4">
        <f>PI()*(K5314/2)^2/1000+PI()*(L5314/2)^2/1000</f>
        <v>51.491488990500109</v>
      </c>
      <c r="N5314" s="32">
        <v>0</v>
      </c>
      <c r="O5314" s="3">
        <v>1</v>
      </c>
      <c r="P5314" s="3">
        <v>1.915</v>
      </c>
      <c r="Q5314" s="3">
        <v>1.3680000000000001</v>
      </c>
      <c r="R5314" s="3">
        <v>1.329</v>
      </c>
      <c r="S5314" s="6">
        <v>0</v>
      </c>
      <c r="T5314" s="6">
        <f>R5314-S5314</f>
        <v>1.329</v>
      </c>
      <c r="U5314" s="3">
        <v>1.329</v>
      </c>
      <c r="V5314" s="6">
        <f>U5314-S5314</f>
        <v>1.329</v>
      </c>
      <c r="W5314" s="6">
        <f>100 - (1 - (((U5314-T5314)/U5314)+(S5314/T5314)))*100</f>
        <v>0</v>
      </c>
      <c r="X5314" s="3">
        <v>1.329</v>
      </c>
      <c r="Y5314" s="13">
        <f>(X5314-U5314)/U5314*100</f>
        <v>0</v>
      </c>
      <c r="Z5314" s="14">
        <f>IF(W5314&gt;10,"NA",Y5314)</f>
        <v>0</v>
      </c>
    </row>
    <row r="5315" spans="1:26" x14ac:dyDescent="0.2">
      <c r="A5315" s="23">
        <v>5313</v>
      </c>
      <c r="B5315" s="3" t="s">
        <v>25</v>
      </c>
      <c r="C5315" s="3" t="s">
        <v>51</v>
      </c>
      <c r="D5315" s="3" t="s">
        <v>194</v>
      </c>
      <c r="E5315" s="3" t="s">
        <v>47</v>
      </c>
      <c r="F5315" s="3" t="s">
        <v>23</v>
      </c>
      <c r="G5315" s="3" t="s">
        <v>214</v>
      </c>
      <c r="H5315" s="3" t="s">
        <v>17</v>
      </c>
      <c r="I5315" s="3" t="s">
        <v>13</v>
      </c>
      <c r="J5315" s="3">
        <v>411</v>
      </c>
      <c r="K5315" s="3">
        <v>220</v>
      </c>
      <c r="L5315" s="3">
        <v>131</v>
      </c>
      <c r="M5315" s="4">
        <f>PI()*(K5315/2)^2/1000+PI()*(L5315/2)^2/1000</f>
        <v>51.491488990500109</v>
      </c>
      <c r="N5315" s="32">
        <v>0</v>
      </c>
      <c r="O5315" s="3">
        <v>2</v>
      </c>
      <c r="P5315" s="3">
        <v>1.597</v>
      </c>
      <c r="Q5315" s="3">
        <v>1.0209999999999999</v>
      </c>
      <c r="R5315" s="3">
        <v>0.97599999999999998</v>
      </c>
      <c r="S5315" s="6">
        <v>0</v>
      </c>
      <c r="T5315" s="6">
        <f>R5315-S5315</f>
        <v>0.97599999999999998</v>
      </c>
      <c r="U5315" s="3">
        <v>0.97599999999999998</v>
      </c>
      <c r="V5315" s="6">
        <f>U5315-S5315</f>
        <v>0.97599999999999998</v>
      </c>
      <c r="W5315" s="6">
        <f>100 - (1 - (((U5315-T5315)/U5315)+(S5315/T5315)))*100</f>
        <v>0</v>
      </c>
      <c r="X5315" s="3">
        <v>0.97599999999999998</v>
      </c>
      <c r="Y5315" s="13">
        <f>(X5315-U5315)/U5315*100</f>
        <v>0</v>
      </c>
      <c r="Z5315" s="14">
        <f>IF(W5315&gt;10,"NA",Y5315)</f>
        <v>0</v>
      </c>
    </row>
    <row r="5316" spans="1:26" x14ac:dyDescent="0.2">
      <c r="A5316" s="23">
        <v>5314</v>
      </c>
      <c r="B5316" s="3" t="s">
        <v>25</v>
      </c>
      <c r="C5316" s="3" t="s">
        <v>51</v>
      </c>
      <c r="D5316" s="3" t="s">
        <v>194</v>
      </c>
      <c r="E5316" s="3" t="s">
        <v>47</v>
      </c>
      <c r="F5316" s="3" t="s">
        <v>23</v>
      </c>
      <c r="G5316" s="3" t="s">
        <v>214</v>
      </c>
      <c r="H5316" s="3" t="s">
        <v>17</v>
      </c>
      <c r="I5316" s="3" t="s">
        <v>13</v>
      </c>
      <c r="J5316" s="3">
        <v>411</v>
      </c>
      <c r="K5316" s="3">
        <v>220</v>
      </c>
      <c r="L5316" s="3">
        <v>131</v>
      </c>
      <c r="M5316" s="4">
        <f>PI()*(K5316/2)^2/1000+PI()*(L5316/2)^2/1000</f>
        <v>51.491488990500109</v>
      </c>
      <c r="N5316" s="32">
        <v>0</v>
      </c>
      <c r="O5316" s="3">
        <v>3</v>
      </c>
      <c r="P5316" s="3">
        <v>1.7549999999999999</v>
      </c>
      <c r="Q5316" s="3">
        <v>1.0189999999999999</v>
      </c>
      <c r="R5316" s="3">
        <v>0.96899999999999997</v>
      </c>
      <c r="S5316" s="6">
        <v>0</v>
      </c>
      <c r="T5316" s="6">
        <f>R5316-S5316</f>
        <v>0.96899999999999997</v>
      </c>
      <c r="U5316" s="3">
        <v>0.98699999999999999</v>
      </c>
      <c r="V5316" s="6">
        <f>U5316-S5316</f>
        <v>0.98699999999999999</v>
      </c>
      <c r="W5316" s="6">
        <f>100 - (1 - (((U5316-T5316)/U5316)+(S5316/T5316)))*100</f>
        <v>1.8237082066869306</v>
      </c>
      <c r="X5316" s="3">
        <v>0.98699999999999999</v>
      </c>
      <c r="Y5316" s="13">
        <f>(X5316-U5316)/U5316*100</f>
        <v>0</v>
      </c>
      <c r="Z5316" s="14">
        <f>IF(W5316&gt;10,"NA",Y5316)</f>
        <v>0</v>
      </c>
    </row>
    <row r="5317" spans="1:26" x14ac:dyDescent="0.2">
      <c r="A5317" s="23">
        <v>5315</v>
      </c>
      <c r="B5317" s="3" t="s">
        <v>25</v>
      </c>
      <c r="C5317" s="3" t="s">
        <v>51</v>
      </c>
      <c r="D5317" s="3" t="s">
        <v>194</v>
      </c>
      <c r="E5317" s="3" t="s">
        <v>47</v>
      </c>
      <c r="F5317" s="3" t="s">
        <v>23</v>
      </c>
      <c r="G5317" s="3" t="s">
        <v>214</v>
      </c>
      <c r="H5317" s="3" t="s">
        <v>17</v>
      </c>
      <c r="I5317" s="3" t="s">
        <v>13</v>
      </c>
      <c r="J5317" s="3">
        <v>411</v>
      </c>
      <c r="K5317" s="3">
        <v>220</v>
      </c>
      <c r="L5317" s="3">
        <v>131</v>
      </c>
      <c r="M5317" s="4">
        <f>PI()*(K5317/2)^2/1000+PI()*(L5317/2)^2/1000</f>
        <v>51.491488990500109</v>
      </c>
      <c r="N5317" s="32">
        <v>0</v>
      </c>
      <c r="O5317" s="3">
        <v>4</v>
      </c>
      <c r="P5317" s="3">
        <v>1.4139999999999999</v>
      </c>
      <c r="Q5317" s="3">
        <v>0.83699999999999997</v>
      </c>
      <c r="R5317" s="3">
        <v>0.79500000000000004</v>
      </c>
      <c r="S5317" s="6">
        <v>0</v>
      </c>
      <c r="T5317" s="6">
        <f>R5317-S5317</f>
        <v>0.79500000000000004</v>
      </c>
      <c r="U5317" s="3">
        <v>0.79500000000000004</v>
      </c>
      <c r="V5317" s="6">
        <f>U5317-S5317</f>
        <v>0.79500000000000004</v>
      </c>
      <c r="W5317" s="6">
        <f>100 - (1 - (((U5317-T5317)/U5317)+(S5317/T5317)))*100</f>
        <v>0</v>
      </c>
      <c r="X5317" s="3">
        <v>0.79500000000000004</v>
      </c>
      <c r="Y5317" s="13">
        <f>(X5317-U5317)/U5317*100</f>
        <v>0</v>
      </c>
      <c r="Z5317" s="14">
        <f>IF(W5317&gt;10,"NA",Y5317)</f>
        <v>0</v>
      </c>
    </row>
    <row r="5318" spans="1:26" x14ac:dyDescent="0.2">
      <c r="A5318" s="23">
        <v>5316</v>
      </c>
      <c r="B5318" s="3" t="s">
        <v>25</v>
      </c>
      <c r="C5318" s="3" t="s">
        <v>51</v>
      </c>
      <c r="D5318" s="3" t="s">
        <v>194</v>
      </c>
      <c r="E5318" s="3" t="s">
        <v>47</v>
      </c>
      <c r="F5318" s="3" t="s">
        <v>23</v>
      </c>
      <c r="G5318" s="3" t="s">
        <v>214</v>
      </c>
      <c r="H5318" s="3" t="s">
        <v>17</v>
      </c>
      <c r="I5318" s="3" t="s">
        <v>13</v>
      </c>
      <c r="J5318" s="3">
        <v>411</v>
      </c>
      <c r="K5318" s="3">
        <v>220</v>
      </c>
      <c r="L5318" s="3">
        <v>131</v>
      </c>
      <c r="M5318" s="4">
        <f>PI()*(K5318/2)^2/1000+PI()*(L5318/2)^2/1000</f>
        <v>51.491488990500109</v>
      </c>
      <c r="N5318" s="32">
        <v>0</v>
      </c>
      <c r="O5318" s="3">
        <v>5</v>
      </c>
      <c r="P5318" s="3">
        <v>1.409</v>
      </c>
      <c r="Q5318" s="3">
        <v>0.76300000000000001</v>
      </c>
      <c r="R5318" s="3">
        <v>0.71699999999999997</v>
      </c>
      <c r="S5318" s="6">
        <v>0</v>
      </c>
      <c r="T5318" s="6">
        <f>R5318-S5318</f>
        <v>0.71699999999999997</v>
      </c>
      <c r="U5318" s="3">
        <v>0.71699999999999997</v>
      </c>
      <c r="V5318" s="6">
        <f>U5318-S5318</f>
        <v>0.71699999999999997</v>
      </c>
      <c r="W5318" s="6">
        <f>100 - (1 - (((U5318-T5318)/U5318)+(S5318/T5318)))*100</f>
        <v>0</v>
      </c>
      <c r="X5318" s="3">
        <v>0.71699999999999997</v>
      </c>
      <c r="Y5318" s="13">
        <f>(X5318-U5318)/U5318*100</f>
        <v>0</v>
      </c>
      <c r="Z5318" s="14">
        <f>IF(W5318&gt;10,"NA",Y5318)</f>
        <v>0</v>
      </c>
    </row>
    <row r="5319" spans="1:26" x14ac:dyDescent="0.2">
      <c r="A5319" s="23">
        <v>5317</v>
      </c>
      <c r="B5319" s="3" t="s">
        <v>25</v>
      </c>
      <c r="C5319" s="3" t="s">
        <v>51</v>
      </c>
      <c r="D5319" s="3" t="s">
        <v>194</v>
      </c>
      <c r="E5319" s="3" t="s">
        <v>47</v>
      </c>
      <c r="F5319" s="3" t="s">
        <v>23</v>
      </c>
      <c r="G5319" s="3" t="s">
        <v>214</v>
      </c>
      <c r="H5319" s="3" t="s">
        <v>17</v>
      </c>
      <c r="I5319" s="3" t="s">
        <v>13</v>
      </c>
      <c r="J5319" s="3">
        <v>411</v>
      </c>
      <c r="K5319" s="3">
        <v>220</v>
      </c>
      <c r="L5319" s="3">
        <v>131</v>
      </c>
      <c r="M5319" s="4">
        <f>PI()*(K5319/2)^2/1000+PI()*(L5319/2)^2/1000</f>
        <v>51.491488990500109</v>
      </c>
      <c r="N5319" s="32">
        <v>0</v>
      </c>
      <c r="O5319" s="3">
        <v>6</v>
      </c>
      <c r="P5319" s="3">
        <v>2.6179999999999999</v>
      </c>
      <c r="Q5319" s="3">
        <v>3.3069999999999999</v>
      </c>
      <c r="R5319" s="3">
        <v>3.2469999999999999</v>
      </c>
      <c r="S5319" s="6">
        <v>0</v>
      </c>
      <c r="T5319" s="6">
        <f>R5319-S5319</f>
        <v>3.2469999999999999</v>
      </c>
      <c r="U5319" s="3">
        <v>3.2469999999999999</v>
      </c>
      <c r="V5319" s="6">
        <f>U5319-S5319</f>
        <v>3.2469999999999999</v>
      </c>
      <c r="W5319" s="6">
        <f>100 - (1 - (((U5319-T5319)/U5319)+(S5319/T5319)))*100</f>
        <v>0</v>
      </c>
      <c r="X5319" s="3">
        <v>3.2469999999999999</v>
      </c>
      <c r="Y5319" s="13">
        <f>(X5319-U5319)/U5319*100</f>
        <v>0</v>
      </c>
      <c r="Z5319" s="14">
        <f>IF(W5319&gt;10,"NA",Y5319)</f>
        <v>0</v>
      </c>
    </row>
    <row r="5320" spans="1:26" x14ac:dyDescent="0.2">
      <c r="A5320" s="23">
        <v>5318</v>
      </c>
      <c r="B5320" s="3" t="s">
        <v>25</v>
      </c>
      <c r="C5320" s="3" t="s">
        <v>51</v>
      </c>
      <c r="D5320" s="3" t="s">
        <v>194</v>
      </c>
      <c r="E5320" s="3" t="s">
        <v>47</v>
      </c>
      <c r="F5320" s="3" t="s">
        <v>23</v>
      </c>
      <c r="G5320" s="3" t="s">
        <v>214</v>
      </c>
      <c r="H5320" s="3" t="s">
        <v>17</v>
      </c>
      <c r="I5320" s="3" t="s">
        <v>13</v>
      </c>
      <c r="J5320" s="3">
        <v>411</v>
      </c>
      <c r="K5320" s="3">
        <v>220</v>
      </c>
      <c r="L5320" s="3">
        <v>131</v>
      </c>
      <c r="M5320" s="4">
        <f>PI()*(K5320/2)^2/1000+PI()*(L5320/2)^2/1000</f>
        <v>51.491488990500109</v>
      </c>
      <c r="N5320" s="32">
        <v>0</v>
      </c>
      <c r="O5320" s="3">
        <v>7</v>
      </c>
      <c r="P5320" s="3">
        <v>2.1779999999999999</v>
      </c>
      <c r="Q5320" s="3">
        <v>2.04</v>
      </c>
      <c r="R5320" s="3">
        <v>1.984</v>
      </c>
      <c r="S5320" s="6">
        <v>0</v>
      </c>
      <c r="T5320" s="6">
        <f>R5320-S5320</f>
        <v>1.984</v>
      </c>
      <c r="U5320" s="3">
        <v>1.984</v>
      </c>
      <c r="V5320" s="6">
        <f>U5320-S5320</f>
        <v>1.984</v>
      </c>
      <c r="W5320" s="6">
        <f>100 - (1 - (((U5320-T5320)/U5320)+(S5320/T5320)))*100</f>
        <v>0</v>
      </c>
      <c r="X5320" s="3">
        <v>1.984</v>
      </c>
      <c r="Y5320" s="13">
        <f>(X5320-U5320)/U5320*100</f>
        <v>0</v>
      </c>
      <c r="Z5320" s="14">
        <f>IF(W5320&gt;10,"NA",Y5320)</f>
        <v>0</v>
      </c>
    </row>
    <row r="5321" spans="1:26" x14ac:dyDescent="0.2">
      <c r="A5321" s="23">
        <v>5319</v>
      </c>
      <c r="B5321" s="3" t="s">
        <v>25</v>
      </c>
      <c r="C5321" s="3" t="s">
        <v>51</v>
      </c>
      <c r="D5321" s="3" t="s">
        <v>194</v>
      </c>
      <c r="E5321" s="3" t="s">
        <v>47</v>
      </c>
      <c r="F5321" s="3" t="s">
        <v>23</v>
      </c>
      <c r="G5321" s="3" t="s">
        <v>214</v>
      </c>
      <c r="H5321" s="3" t="s">
        <v>17</v>
      </c>
      <c r="I5321" s="3" t="s">
        <v>13</v>
      </c>
      <c r="J5321" s="3">
        <v>411</v>
      </c>
      <c r="K5321" s="3">
        <v>220</v>
      </c>
      <c r="L5321" s="3">
        <v>131</v>
      </c>
      <c r="M5321" s="4">
        <f>PI()*(K5321/2)^2/1000+PI()*(L5321/2)^2/1000</f>
        <v>51.491488990500109</v>
      </c>
      <c r="N5321" s="32">
        <v>0</v>
      </c>
      <c r="O5321" s="3">
        <v>8</v>
      </c>
      <c r="P5321" s="3">
        <v>2.105</v>
      </c>
      <c r="Q5321" s="3">
        <v>1.6970000000000001</v>
      </c>
      <c r="R5321" s="3">
        <v>1.6419999999999999</v>
      </c>
      <c r="S5321" s="6">
        <v>0</v>
      </c>
      <c r="T5321" s="6">
        <f>R5321-S5321</f>
        <v>1.6419999999999999</v>
      </c>
      <c r="U5321" s="3">
        <v>1.6419999999999999</v>
      </c>
      <c r="V5321" s="6">
        <f>U5321-S5321</f>
        <v>1.6419999999999999</v>
      </c>
      <c r="W5321" s="6">
        <f>100 - (1 - (((U5321-T5321)/U5321)+(S5321/T5321)))*100</f>
        <v>0</v>
      </c>
      <c r="X5321" s="3">
        <v>1.6419999999999999</v>
      </c>
      <c r="Y5321" s="13">
        <f>(X5321-U5321)/U5321*100</f>
        <v>0</v>
      </c>
      <c r="Z5321" s="14">
        <f>IF(W5321&gt;10,"NA",Y5321)</f>
        <v>0</v>
      </c>
    </row>
    <row r="5322" spans="1:26" x14ac:dyDescent="0.2">
      <c r="A5322" s="23">
        <v>5320</v>
      </c>
      <c r="B5322" s="3" t="s">
        <v>25</v>
      </c>
      <c r="C5322" s="3" t="s">
        <v>51</v>
      </c>
      <c r="D5322" s="3" t="s">
        <v>194</v>
      </c>
      <c r="E5322" s="3" t="s">
        <v>47</v>
      </c>
      <c r="F5322" s="3" t="s">
        <v>23</v>
      </c>
      <c r="G5322" s="3" t="s">
        <v>214</v>
      </c>
      <c r="H5322" s="3" t="s">
        <v>17</v>
      </c>
      <c r="I5322" s="3" t="s">
        <v>13</v>
      </c>
      <c r="J5322" s="3">
        <v>411</v>
      </c>
      <c r="K5322" s="3">
        <v>220</v>
      </c>
      <c r="L5322" s="3">
        <v>131</v>
      </c>
      <c r="M5322" s="4">
        <f>PI()*(K5322/2)^2/1000+PI()*(L5322/2)^2/1000</f>
        <v>51.491488990500109</v>
      </c>
      <c r="N5322" s="32">
        <v>0</v>
      </c>
      <c r="O5322" s="3">
        <v>9</v>
      </c>
      <c r="P5322" s="3">
        <v>2.0379999999999998</v>
      </c>
      <c r="Q5322" s="3">
        <v>1.476</v>
      </c>
      <c r="R5322" s="3">
        <v>1.4219999999999999</v>
      </c>
      <c r="S5322" s="6">
        <v>0</v>
      </c>
      <c r="T5322" s="6">
        <f>R5322-S5322</f>
        <v>1.4219999999999999</v>
      </c>
      <c r="U5322" s="3">
        <v>2.0550000000000002</v>
      </c>
      <c r="V5322" s="6">
        <f>U5322-S5322</f>
        <v>2.0550000000000002</v>
      </c>
      <c r="W5322" s="6">
        <f>100 - (1 - (((U5322-T5322)/U5322)+(S5322/T5322)))*100</f>
        <v>30.802919708029208</v>
      </c>
      <c r="X5322" s="3">
        <v>2.0550000000000002</v>
      </c>
      <c r="Y5322" s="13">
        <f>(X5322-U5322)/U5322*100</f>
        <v>0</v>
      </c>
      <c r="Z5322" s="14" t="str">
        <f>IF(W5322&gt;10,"NA",Y5322)</f>
        <v>NA</v>
      </c>
    </row>
    <row r="5323" spans="1:26" x14ac:dyDescent="0.2">
      <c r="A5323" s="23">
        <v>5321</v>
      </c>
      <c r="B5323" s="3" t="s">
        <v>25</v>
      </c>
      <c r="C5323" s="3" t="s">
        <v>51</v>
      </c>
      <c r="D5323" s="3" t="s">
        <v>194</v>
      </c>
      <c r="E5323" s="3" t="s">
        <v>47</v>
      </c>
      <c r="F5323" s="3" t="s">
        <v>23</v>
      </c>
      <c r="G5323" s="3" t="s">
        <v>214</v>
      </c>
      <c r="H5323" s="3" t="s">
        <v>17</v>
      </c>
      <c r="I5323" s="3" t="s">
        <v>13</v>
      </c>
      <c r="J5323" s="3">
        <v>411</v>
      </c>
      <c r="K5323" s="3">
        <v>220</v>
      </c>
      <c r="L5323" s="3">
        <v>131</v>
      </c>
      <c r="M5323" s="4">
        <f>PI()*(K5323/2)^2/1000+PI()*(L5323/2)^2/1000</f>
        <v>51.491488990500109</v>
      </c>
      <c r="N5323" s="32">
        <v>0</v>
      </c>
      <c r="O5323" s="3">
        <v>10</v>
      </c>
      <c r="P5323" s="3">
        <v>2.2549999999999999</v>
      </c>
      <c r="Q5323" s="3">
        <v>1.498</v>
      </c>
      <c r="R5323" s="3">
        <v>1.4350000000000001</v>
      </c>
      <c r="S5323" s="6">
        <v>0</v>
      </c>
      <c r="T5323" s="6">
        <f>R5323-S5323</f>
        <v>1.4350000000000001</v>
      </c>
      <c r="U5323" s="3">
        <v>2.081</v>
      </c>
      <c r="V5323" s="6">
        <f>U5323-S5323</f>
        <v>2.081</v>
      </c>
      <c r="W5323" s="6">
        <f>100 - (1 - (((U5323-T5323)/U5323)+(S5323/T5323)))*100</f>
        <v>31.042767900048048</v>
      </c>
      <c r="X5323" s="3">
        <v>2.081</v>
      </c>
      <c r="Y5323" s="13">
        <f>(X5323-U5323)/U5323*100</f>
        <v>0</v>
      </c>
      <c r="Z5323" s="14" t="str">
        <f>IF(W5323&gt;10,"NA",Y5323)</f>
        <v>NA</v>
      </c>
    </row>
    <row r="5324" spans="1:26" x14ac:dyDescent="0.2">
      <c r="A5324" s="23">
        <v>5322</v>
      </c>
      <c r="B5324" s="3" t="s">
        <v>25</v>
      </c>
      <c r="C5324" s="3" t="s">
        <v>51</v>
      </c>
      <c r="D5324" s="3" t="s">
        <v>194</v>
      </c>
      <c r="E5324" s="3" t="s">
        <v>47</v>
      </c>
      <c r="F5324" s="3" t="s">
        <v>23</v>
      </c>
      <c r="G5324" s="3" t="s">
        <v>214</v>
      </c>
      <c r="H5324" s="3" t="s">
        <v>17</v>
      </c>
      <c r="I5324" s="3" t="s">
        <v>13</v>
      </c>
      <c r="J5324" s="3">
        <v>411</v>
      </c>
      <c r="K5324" s="3">
        <v>220</v>
      </c>
      <c r="L5324" s="3">
        <v>131</v>
      </c>
      <c r="M5324" s="4">
        <f>PI()*(K5324/2)^2/1000+PI()*(L5324/2)^2/1000</f>
        <v>51.491488990500109</v>
      </c>
      <c r="N5324" s="32">
        <v>0</v>
      </c>
      <c r="O5324" s="3">
        <v>11</v>
      </c>
      <c r="P5324" s="3">
        <v>3.0920000000000001</v>
      </c>
      <c r="Q5324" s="3">
        <v>3.7490000000000001</v>
      </c>
      <c r="R5324" s="3">
        <v>3.6629999999999998</v>
      </c>
      <c r="S5324" s="6">
        <v>1.2999999999999999E-2</v>
      </c>
      <c r="T5324" s="6">
        <f>R5324-S5324</f>
        <v>3.65</v>
      </c>
      <c r="U5324" s="3">
        <v>3.6629999999999998</v>
      </c>
      <c r="V5324" s="6">
        <f>U5324-S5324</f>
        <v>3.65</v>
      </c>
      <c r="W5324" s="6">
        <f>100 - (1 - (((U5324-T5324)/U5324)+(S5324/T5324)))*100</f>
        <v>0.71106473846199947</v>
      </c>
      <c r="X5324" s="3">
        <v>3.6629999999999998</v>
      </c>
      <c r="Y5324" s="13">
        <f>(X5324-U5324)/U5324*100</f>
        <v>0</v>
      </c>
      <c r="Z5324" s="14">
        <f>IF(W5324&gt;10,"NA",Y5324)</f>
        <v>0</v>
      </c>
    </row>
    <row r="5325" spans="1:26" x14ac:dyDescent="0.2">
      <c r="A5325" s="23">
        <v>5323</v>
      </c>
      <c r="B5325" s="3" t="s">
        <v>25</v>
      </c>
      <c r="C5325" s="3" t="s">
        <v>51</v>
      </c>
      <c r="D5325" s="3" t="s">
        <v>194</v>
      </c>
      <c r="E5325" s="3" t="s">
        <v>47</v>
      </c>
      <c r="F5325" s="3" t="s">
        <v>23</v>
      </c>
      <c r="G5325" s="3" t="s">
        <v>214</v>
      </c>
      <c r="H5325" s="3" t="s">
        <v>17</v>
      </c>
      <c r="I5325" s="3" t="s">
        <v>13</v>
      </c>
      <c r="J5325" s="3">
        <v>411</v>
      </c>
      <c r="K5325" s="3">
        <v>220</v>
      </c>
      <c r="L5325" s="3">
        <v>131</v>
      </c>
      <c r="M5325" s="4">
        <f>PI()*(K5325/2)^2/1000+PI()*(L5325/2)^2/1000</f>
        <v>51.491488990500109</v>
      </c>
      <c r="N5325" s="32">
        <v>0</v>
      </c>
      <c r="O5325" s="3">
        <v>12</v>
      </c>
      <c r="P5325" s="3">
        <v>3.0880000000000001</v>
      </c>
      <c r="Q5325" s="3">
        <v>3.4849999999999999</v>
      </c>
      <c r="R5325" s="3">
        <v>3.427</v>
      </c>
      <c r="S5325" s="6">
        <v>0</v>
      </c>
      <c r="T5325" s="6">
        <f>R5325-S5325</f>
        <v>3.427</v>
      </c>
      <c r="U5325" s="3">
        <v>3.5990000000000002</v>
      </c>
      <c r="V5325" s="6">
        <f>U5325-S5325</f>
        <v>3.5990000000000002</v>
      </c>
      <c r="W5325" s="6">
        <f>100 - (1 - (((U5325-T5325)/U5325)+(S5325/T5325)))*100</f>
        <v>4.7791053070297238</v>
      </c>
      <c r="X5325" s="3">
        <v>3.5990000000000002</v>
      </c>
      <c r="Y5325" s="13">
        <f>(X5325-U5325)/U5325*100</f>
        <v>0</v>
      </c>
      <c r="Z5325" s="14">
        <f>IF(W5325&gt;10,"NA",Y5325)</f>
        <v>0</v>
      </c>
    </row>
    <row r="5326" spans="1:26" x14ac:dyDescent="0.2">
      <c r="A5326" s="23">
        <v>5324</v>
      </c>
      <c r="B5326" s="3" t="s">
        <v>25</v>
      </c>
      <c r="C5326" s="3" t="s">
        <v>51</v>
      </c>
      <c r="D5326" s="3" t="s">
        <v>194</v>
      </c>
      <c r="E5326" s="3" t="s">
        <v>47</v>
      </c>
      <c r="F5326" s="3" t="s">
        <v>23</v>
      </c>
      <c r="G5326" s="3" t="s">
        <v>214</v>
      </c>
      <c r="H5326" s="3" t="s">
        <v>17</v>
      </c>
      <c r="I5326" s="3" t="s">
        <v>13</v>
      </c>
      <c r="J5326" s="3">
        <v>411</v>
      </c>
      <c r="K5326" s="3">
        <v>220</v>
      </c>
      <c r="L5326" s="3">
        <v>131</v>
      </c>
      <c r="M5326" s="4">
        <f>PI()*(K5326/2)^2/1000+PI()*(L5326/2)^2/1000</f>
        <v>51.491488990500109</v>
      </c>
      <c r="N5326" s="32">
        <v>0</v>
      </c>
      <c r="O5326" s="3">
        <v>13</v>
      </c>
      <c r="P5326" s="3">
        <v>2.6760000000000002</v>
      </c>
      <c r="Q5326" s="3">
        <v>3.0609999999999999</v>
      </c>
      <c r="R5326" s="3">
        <v>2.9740000000000002</v>
      </c>
      <c r="S5326" s="6">
        <v>0</v>
      </c>
      <c r="T5326" s="6">
        <f>R5326-S5326</f>
        <v>2.9740000000000002</v>
      </c>
      <c r="U5326" s="3">
        <v>3.008</v>
      </c>
      <c r="V5326" s="6">
        <f>U5326-S5326</f>
        <v>3.008</v>
      </c>
      <c r="W5326" s="6">
        <f>100 - (1 - (((U5326-T5326)/U5326)+(S5326/T5326)))*100</f>
        <v>1.1303191489361666</v>
      </c>
      <c r="X5326" s="3">
        <v>3.008</v>
      </c>
      <c r="Y5326" s="13">
        <f>(X5326-U5326)/U5326*100</f>
        <v>0</v>
      </c>
      <c r="Z5326" s="14">
        <f>IF(W5326&gt;10,"NA",Y5326)</f>
        <v>0</v>
      </c>
    </row>
    <row r="5327" spans="1:26" x14ac:dyDescent="0.2">
      <c r="A5327" s="23">
        <v>5325</v>
      </c>
      <c r="B5327" s="3" t="s">
        <v>25</v>
      </c>
      <c r="C5327" s="3" t="s">
        <v>51</v>
      </c>
      <c r="D5327" s="3" t="s">
        <v>194</v>
      </c>
      <c r="E5327" s="3" t="s">
        <v>47</v>
      </c>
      <c r="F5327" s="3" t="s">
        <v>23</v>
      </c>
      <c r="G5327" s="3" t="s">
        <v>214</v>
      </c>
      <c r="H5327" s="3" t="s">
        <v>17</v>
      </c>
      <c r="I5327" s="3" t="s">
        <v>13</v>
      </c>
      <c r="J5327" s="3">
        <v>411</v>
      </c>
      <c r="K5327" s="3">
        <v>220</v>
      </c>
      <c r="L5327" s="3">
        <v>131</v>
      </c>
      <c r="M5327" s="4">
        <f>PI()*(K5327/2)^2/1000+PI()*(L5327/2)^2/1000</f>
        <v>51.491488990500109</v>
      </c>
      <c r="N5327" s="32">
        <v>0</v>
      </c>
      <c r="O5327" s="3">
        <v>14</v>
      </c>
      <c r="P5327" s="3">
        <v>1.9510000000000001</v>
      </c>
      <c r="Q5327" s="3">
        <v>1.1200000000000001</v>
      </c>
      <c r="R5327" s="3">
        <v>1.0629999999999999</v>
      </c>
      <c r="S5327" s="6">
        <v>0</v>
      </c>
      <c r="T5327" s="6">
        <f>R5327-S5327</f>
        <v>1.0629999999999999</v>
      </c>
      <c r="U5327" s="3">
        <v>1.133</v>
      </c>
      <c r="V5327" s="6">
        <f>U5327-S5327</f>
        <v>1.133</v>
      </c>
      <c r="W5327" s="6">
        <f>100 - (1 - (((U5327-T5327)/U5327)+(S5327/T5327)))*100</f>
        <v>6.1782877316857991</v>
      </c>
      <c r="X5327" s="3">
        <v>1.133</v>
      </c>
      <c r="Y5327" s="13">
        <f>(X5327-U5327)/U5327*100</f>
        <v>0</v>
      </c>
      <c r="Z5327" s="14">
        <f>IF(W5327&gt;10,"NA",Y5327)</f>
        <v>0</v>
      </c>
    </row>
    <row r="5328" spans="1:26" x14ac:dyDescent="0.2">
      <c r="A5328" s="23">
        <v>5326</v>
      </c>
      <c r="B5328" s="3" t="s">
        <v>25</v>
      </c>
      <c r="C5328" s="3" t="s">
        <v>51</v>
      </c>
      <c r="D5328" s="3" t="s">
        <v>194</v>
      </c>
      <c r="E5328" s="3" t="s">
        <v>47</v>
      </c>
      <c r="F5328" s="3" t="s">
        <v>23</v>
      </c>
      <c r="G5328" s="3" t="s">
        <v>214</v>
      </c>
      <c r="H5328" s="3" t="s">
        <v>9</v>
      </c>
      <c r="I5328" s="3" t="s">
        <v>13</v>
      </c>
      <c r="J5328" s="3">
        <v>411</v>
      </c>
      <c r="K5328" s="3">
        <v>220</v>
      </c>
      <c r="L5328" s="3">
        <v>131</v>
      </c>
      <c r="M5328" s="4">
        <f>PI()*(K5328/2)^2/1000+PI()*(L5328/2)^2/1000</f>
        <v>51.491488990500109</v>
      </c>
      <c r="N5328" s="32">
        <v>0</v>
      </c>
      <c r="O5328" s="3">
        <v>1</v>
      </c>
      <c r="P5328" s="3">
        <v>2.4089999999999998</v>
      </c>
      <c r="Q5328" s="3">
        <v>1.7849999999999999</v>
      </c>
      <c r="R5328" s="3">
        <v>1.7250000000000001</v>
      </c>
      <c r="S5328" s="6">
        <v>0</v>
      </c>
      <c r="T5328" s="6">
        <f>R5328-S5328</f>
        <v>1.7250000000000001</v>
      </c>
      <c r="U5328" s="3">
        <v>2.077</v>
      </c>
      <c r="V5328" s="6">
        <f>U5328-S5328</f>
        <v>2.077</v>
      </c>
      <c r="W5328" s="6">
        <f>100 - (1 - (((U5328-T5328)/U5328)+(S5328/T5328)))*100</f>
        <v>16.947520462205105</v>
      </c>
      <c r="X5328" s="3">
        <v>2.077</v>
      </c>
      <c r="Y5328" s="13">
        <f>(X5328-U5328)/U5328*100</f>
        <v>0</v>
      </c>
      <c r="Z5328" s="14" t="str">
        <f>IF(W5328&gt;10,"NA",Y5328)</f>
        <v>NA</v>
      </c>
    </row>
    <row r="5329" spans="1:26" x14ac:dyDescent="0.2">
      <c r="A5329" s="23">
        <v>5327</v>
      </c>
      <c r="B5329" s="3" t="s">
        <v>25</v>
      </c>
      <c r="C5329" s="3" t="s">
        <v>51</v>
      </c>
      <c r="D5329" s="3" t="s">
        <v>194</v>
      </c>
      <c r="E5329" s="3" t="s">
        <v>47</v>
      </c>
      <c r="F5329" s="3" t="s">
        <v>23</v>
      </c>
      <c r="G5329" s="3" t="s">
        <v>214</v>
      </c>
      <c r="H5329" s="3" t="s">
        <v>9</v>
      </c>
      <c r="I5329" s="3" t="s">
        <v>13</v>
      </c>
      <c r="J5329" s="3">
        <v>411</v>
      </c>
      <c r="K5329" s="3">
        <v>220</v>
      </c>
      <c r="L5329" s="3">
        <v>131</v>
      </c>
      <c r="M5329" s="4">
        <f>PI()*(K5329/2)^2/1000+PI()*(L5329/2)^2/1000</f>
        <v>51.491488990500109</v>
      </c>
      <c r="N5329" s="32">
        <v>0</v>
      </c>
      <c r="O5329" s="3">
        <v>2</v>
      </c>
      <c r="P5329" s="3">
        <v>1.7509999999999999</v>
      </c>
      <c r="Q5329" s="3">
        <v>1.1100000000000001</v>
      </c>
      <c r="R5329" s="3">
        <v>1.0349999999999999</v>
      </c>
      <c r="S5329" s="6">
        <v>0</v>
      </c>
      <c r="T5329" s="6">
        <f>R5329-S5329</f>
        <v>1.0349999999999999</v>
      </c>
      <c r="U5329" s="3">
        <v>1.325</v>
      </c>
      <c r="V5329" s="6">
        <f>U5329-S5329</f>
        <v>1.325</v>
      </c>
      <c r="W5329" s="6">
        <f>100 - (1 - (((U5329-T5329)/U5329)+(S5329/T5329)))*100</f>
        <v>21.886792452830193</v>
      </c>
      <c r="X5329" s="3">
        <v>1.325</v>
      </c>
      <c r="Y5329" s="13">
        <f>(X5329-U5329)/U5329*100</f>
        <v>0</v>
      </c>
      <c r="Z5329" s="14" t="str">
        <f>IF(W5329&gt;10,"NA",Y5329)</f>
        <v>NA</v>
      </c>
    </row>
    <row r="5330" spans="1:26" x14ac:dyDescent="0.2">
      <c r="A5330" s="23">
        <v>5328</v>
      </c>
      <c r="B5330" s="3" t="s">
        <v>25</v>
      </c>
      <c r="C5330" s="3" t="s">
        <v>51</v>
      </c>
      <c r="D5330" s="3" t="s">
        <v>194</v>
      </c>
      <c r="E5330" s="3" t="s">
        <v>47</v>
      </c>
      <c r="F5330" s="3" t="s">
        <v>23</v>
      </c>
      <c r="G5330" s="3" t="s">
        <v>214</v>
      </c>
      <c r="H5330" s="3" t="s">
        <v>9</v>
      </c>
      <c r="I5330" s="3" t="s">
        <v>13</v>
      </c>
      <c r="J5330" s="3">
        <v>411</v>
      </c>
      <c r="K5330" s="3">
        <v>220</v>
      </c>
      <c r="L5330" s="3">
        <v>131</v>
      </c>
      <c r="M5330" s="4">
        <f>PI()*(K5330/2)^2/1000+PI()*(L5330/2)^2/1000</f>
        <v>51.491488990500109</v>
      </c>
      <c r="N5330" s="32">
        <v>0</v>
      </c>
      <c r="O5330" s="3">
        <v>3</v>
      </c>
      <c r="P5330" s="3">
        <v>2.343</v>
      </c>
      <c r="Q5330" s="3">
        <v>1.84</v>
      </c>
      <c r="R5330" s="3">
        <v>1.782</v>
      </c>
      <c r="S5330" s="6">
        <v>0</v>
      </c>
      <c r="T5330" s="6">
        <f>R5330-S5330</f>
        <v>1.782</v>
      </c>
      <c r="U5330" s="3">
        <v>1.782</v>
      </c>
      <c r="V5330" s="6">
        <f>U5330-S5330</f>
        <v>1.782</v>
      </c>
      <c r="W5330" s="6">
        <f>100 - (1 - (((U5330-T5330)/U5330)+(S5330/T5330)))*100</f>
        <v>0</v>
      </c>
      <c r="X5330" s="3">
        <v>1.782</v>
      </c>
      <c r="Y5330" s="13">
        <f>(X5330-U5330)/U5330*100</f>
        <v>0</v>
      </c>
      <c r="Z5330" s="14">
        <f>IF(W5330&gt;10,"NA",Y5330)</f>
        <v>0</v>
      </c>
    </row>
    <row r="5331" spans="1:26" x14ac:dyDescent="0.2">
      <c r="A5331" s="23">
        <v>5329</v>
      </c>
      <c r="B5331" s="3" t="s">
        <v>25</v>
      </c>
      <c r="C5331" s="3" t="s">
        <v>51</v>
      </c>
      <c r="D5331" s="3" t="s">
        <v>194</v>
      </c>
      <c r="E5331" s="3" t="s">
        <v>47</v>
      </c>
      <c r="F5331" s="3" t="s">
        <v>23</v>
      </c>
      <c r="G5331" s="3" t="s">
        <v>214</v>
      </c>
      <c r="H5331" s="3" t="s">
        <v>9</v>
      </c>
      <c r="I5331" s="3" t="s">
        <v>13</v>
      </c>
      <c r="J5331" s="3">
        <v>411</v>
      </c>
      <c r="K5331" s="3">
        <v>220</v>
      </c>
      <c r="L5331" s="3">
        <v>131</v>
      </c>
      <c r="M5331" s="4">
        <f>PI()*(K5331/2)^2/1000+PI()*(L5331/2)^2/1000</f>
        <v>51.491488990500109</v>
      </c>
      <c r="N5331" s="32">
        <v>0</v>
      </c>
      <c r="O5331" s="3">
        <v>4</v>
      </c>
      <c r="P5331" s="3">
        <v>3.3719999999999999</v>
      </c>
      <c r="Q5331" s="3">
        <v>4.5810000000000004</v>
      </c>
      <c r="R5331" s="3">
        <v>4.5199999999999996</v>
      </c>
      <c r="S5331" s="6">
        <v>0</v>
      </c>
      <c r="T5331" s="6">
        <f>R5331-S5331</f>
        <v>4.5199999999999996</v>
      </c>
      <c r="U5331" s="3">
        <v>4.5860000000000003</v>
      </c>
      <c r="V5331" s="6">
        <f>U5331-S5331</f>
        <v>4.5860000000000003</v>
      </c>
      <c r="W5331" s="6">
        <f>100 - (1 - (((U5331-T5331)/U5331)+(S5331/T5331)))*100</f>
        <v>1.4391626689925943</v>
      </c>
      <c r="X5331" s="3">
        <v>4.5860000000000003</v>
      </c>
      <c r="Y5331" s="13">
        <f>(X5331-U5331)/U5331*100</f>
        <v>0</v>
      </c>
      <c r="Z5331" s="14">
        <f>IF(W5331&gt;10,"NA",Y5331)</f>
        <v>0</v>
      </c>
    </row>
    <row r="5332" spans="1:26" x14ac:dyDescent="0.2">
      <c r="A5332" s="23">
        <v>5330</v>
      </c>
      <c r="B5332" s="3" t="s">
        <v>25</v>
      </c>
      <c r="C5332" s="3" t="s">
        <v>51</v>
      </c>
      <c r="D5332" s="3" t="s">
        <v>194</v>
      </c>
      <c r="E5332" s="3" t="s">
        <v>47</v>
      </c>
      <c r="F5332" s="3" t="s">
        <v>23</v>
      </c>
      <c r="G5332" s="3" t="s">
        <v>214</v>
      </c>
      <c r="H5332" s="3" t="s">
        <v>9</v>
      </c>
      <c r="I5332" s="3" t="s">
        <v>13</v>
      </c>
      <c r="J5332" s="3">
        <v>411</v>
      </c>
      <c r="K5332" s="3">
        <v>220</v>
      </c>
      <c r="L5332" s="3">
        <v>131</v>
      </c>
      <c r="M5332" s="4">
        <f>PI()*(K5332/2)^2/1000+PI()*(L5332/2)^2/1000</f>
        <v>51.491488990500109</v>
      </c>
      <c r="N5332" s="32">
        <v>0</v>
      </c>
      <c r="O5332" s="3">
        <v>5</v>
      </c>
      <c r="P5332" s="3">
        <v>3.0680000000000001</v>
      </c>
      <c r="Q5332" s="3">
        <v>4.1340000000000003</v>
      </c>
      <c r="R5332" s="3">
        <v>4.0789999999999997</v>
      </c>
      <c r="S5332" s="6">
        <v>0</v>
      </c>
      <c r="T5332" s="6">
        <f>R5332-S5332</f>
        <v>4.0789999999999997</v>
      </c>
      <c r="U5332" s="3">
        <v>4.0789999999999997</v>
      </c>
      <c r="V5332" s="6">
        <f>U5332-S5332</f>
        <v>4.0789999999999997</v>
      </c>
      <c r="W5332" s="6">
        <f>100 - (1 - (((U5332-T5332)/U5332)+(S5332/T5332)))*100</f>
        <v>0</v>
      </c>
      <c r="X5332" s="3">
        <v>4.0789999999999997</v>
      </c>
      <c r="Y5332" s="13">
        <f>(X5332-U5332)/U5332*100</f>
        <v>0</v>
      </c>
      <c r="Z5332" s="14">
        <f>IF(W5332&gt;10,"NA",Y5332)</f>
        <v>0</v>
      </c>
    </row>
    <row r="5333" spans="1:26" x14ac:dyDescent="0.2">
      <c r="A5333" s="23">
        <v>5331</v>
      </c>
      <c r="B5333" s="3" t="s">
        <v>25</v>
      </c>
      <c r="C5333" s="3" t="s">
        <v>51</v>
      </c>
      <c r="D5333" s="3" t="s">
        <v>194</v>
      </c>
      <c r="E5333" s="3" t="s">
        <v>47</v>
      </c>
      <c r="F5333" s="3" t="s">
        <v>23</v>
      </c>
      <c r="G5333" s="3" t="s">
        <v>214</v>
      </c>
      <c r="H5333" s="3" t="s">
        <v>9</v>
      </c>
      <c r="I5333" s="3" t="s">
        <v>13</v>
      </c>
      <c r="J5333" s="3">
        <v>411</v>
      </c>
      <c r="K5333" s="3">
        <v>220</v>
      </c>
      <c r="L5333" s="3">
        <v>131</v>
      </c>
      <c r="M5333" s="4">
        <f>PI()*(K5333/2)^2/1000+PI()*(L5333/2)^2/1000</f>
        <v>51.491488990500109</v>
      </c>
      <c r="N5333" s="32">
        <v>0</v>
      </c>
      <c r="O5333" s="3">
        <v>6</v>
      </c>
      <c r="P5333" s="3">
        <v>3.7189999999999999</v>
      </c>
      <c r="Q5333" s="3">
        <v>6.1390000000000002</v>
      </c>
      <c r="R5333" s="3">
        <v>6.0469999999999997</v>
      </c>
      <c r="S5333" s="6">
        <v>0</v>
      </c>
      <c r="T5333" s="6">
        <f>R5333-S5333</f>
        <v>6.0469999999999997</v>
      </c>
      <c r="U5333" s="3">
        <v>6.0469999999999997</v>
      </c>
      <c r="V5333" s="6">
        <f>U5333-S5333</f>
        <v>6.0469999999999997</v>
      </c>
      <c r="W5333" s="6">
        <f>100 - (1 - (((U5333-T5333)/U5333)+(S5333/T5333)))*100</f>
        <v>0</v>
      </c>
      <c r="X5333" s="3">
        <v>6.0469999999999997</v>
      </c>
      <c r="Y5333" s="13">
        <f>(X5333-U5333)/U5333*100</f>
        <v>0</v>
      </c>
      <c r="Z5333" s="14">
        <f>IF(W5333&gt;10,"NA",Y5333)</f>
        <v>0</v>
      </c>
    </row>
    <row r="5334" spans="1:26" x14ac:dyDescent="0.2">
      <c r="A5334" s="23">
        <v>5332</v>
      </c>
      <c r="B5334" s="3" t="s">
        <v>25</v>
      </c>
      <c r="C5334" s="3" t="s">
        <v>51</v>
      </c>
      <c r="D5334" s="3" t="s">
        <v>194</v>
      </c>
      <c r="E5334" s="3" t="s">
        <v>47</v>
      </c>
      <c r="F5334" s="3" t="s">
        <v>23</v>
      </c>
      <c r="G5334" s="3" t="s">
        <v>214</v>
      </c>
      <c r="H5334" s="3" t="s">
        <v>9</v>
      </c>
      <c r="I5334" s="3" t="s">
        <v>13</v>
      </c>
      <c r="J5334" s="3">
        <v>411</v>
      </c>
      <c r="K5334" s="3">
        <v>220</v>
      </c>
      <c r="L5334" s="3">
        <v>131</v>
      </c>
      <c r="M5334" s="4">
        <f>PI()*(K5334/2)^2/1000+PI()*(L5334/2)^2/1000</f>
        <v>51.491488990500109</v>
      </c>
      <c r="N5334" s="32">
        <v>0</v>
      </c>
      <c r="O5334" s="3">
        <v>7</v>
      </c>
      <c r="P5334" s="3">
        <v>3.77</v>
      </c>
      <c r="Q5334" s="3">
        <v>5.7889999999999997</v>
      </c>
      <c r="R5334" s="3">
        <v>5.71</v>
      </c>
      <c r="S5334" s="6">
        <v>0</v>
      </c>
      <c r="T5334" s="6">
        <f>R5334-S5334</f>
        <v>5.71</v>
      </c>
      <c r="U5334" s="3">
        <v>5.71</v>
      </c>
      <c r="V5334" s="6">
        <f>U5334-S5334</f>
        <v>5.71</v>
      </c>
      <c r="W5334" s="6">
        <f>100 - (1 - (((U5334-T5334)/U5334)+(S5334/T5334)))*100</f>
        <v>0</v>
      </c>
      <c r="X5334" s="3">
        <v>5.71</v>
      </c>
      <c r="Y5334" s="13">
        <f>(X5334-U5334)/U5334*100</f>
        <v>0</v>
      </c>
      <c r="Z5334" s="14">
        <f>IF(W5334&gt;10,"NA",Y5334)</f>
        <v>0</v>
      </c>
    </row>
    <row r="5335" spans="1:26" x14ac:dyDescent="0.2">
      <c r="A5335" s="23">
        <v>5333</v>
      </c>
      <c r="B5335" s="3" t="s">
        <v>25</v>
      </c>
      <c r="C5335" s="3" t="s">
        <v>51</v>
      </c>
      <c r="D5335" s="3" t="s">
        <v>194</v>
      </c>
      <c r="E5335" s="3" t="s">
        <v>47</v>
      </c>
      <c r="F5335" s="3" t="s">
        <v>23</v>
      </c>
      <c r="G5335" s="3" t="s">
        <v>214</v>
      </c>
      <c r="H5335" s="3" t="s">
        <v>9</v>
      </c>
      <c r="I5335" s="3" t="s">
        <v>13</v>
      </c>
      <c r="J5335" s="3">
        <v>411</v>
      </c>
      <c r="K5335" s="3">
        <v>220</v>
      </c>
      <c r="L5335" s="3">
        <v>131</v>
      </c>
      <c r="M5335" s="4">
        <f>PI()*(K5335/2)^2/1000+PI()*(L5335/2)^2/1000</f>
        <v>51.491488990500109</v>
      </c>
      <c r="N5335" s="32">
        <v>0</v>
      </c>
      <c r="O5335" s="3">
        <v>8</v>
      </c>
      <c r="P5335" s="3">
        <v>2.133</v>
      </c>
      <c r="Q5335" s="3">
        <v>1.7629999999999999</v>
      </c>
      <c r="R5335" s="3">
        <v>1.63</v>
      </c>
      <c r="S5335" s="6">
        <v>0</v>
      </c>
      <c r="T5335" s="6">
        <f>R5335-S5335</f>
        <v>1.63</v>
      </c>
      <c r="U5335" s="3">
        <v>1.63</v>
      </c>
      <c r="V5335" s="6">
        <f>U5335-S5335</f>
        <v>1.63</v>
      </c>
      <c r="W5335" s="6">
        <f>100 - (1 - (((U5335-T5335)/U5335)+(S5335/T5335)))*100</f>
        <v>0</v>
      </c>
      <c r="X5335" s="3">
        <v>1.63</v>
      </c>
      <c r="Y5335" s="13">
        <f>(X5335-U5335)/U5335*100</f>
        <v>0</v>
      </c>
      <c r="Z5335" s="14">
        <f>IF(W5335&gt;10,"NA",Y5335)</f>
        <v>0</v>
      </c>
    </row>
    <row r="5336" spans="1:26" x14ac:dyDescent="0.2">
      <c r="A5336" s="23">
        <v>5334</v>
      </c>
      <c r="B5336" s="3" t="s">
        <v>25</v>
      </c>
      <c r="C5336" s="3" t="s">
        <v>51</v>
      </c>
      <c r="D5336" s="3" t="s">
        <v>194</v>
      </c>
      <c r="E5336" s="3" t="s">
        <v>47</v>
      </c>
      <c r="F5336" s="3" t="s">
        <v>23</v>
      </c>
      <c r="G5336" s="3" t="s">
        <v>215</v>
      </c>
      <c r="H5336" s="3" t="s">
        <v>17</v>
      </c>
      <c r="I5336" s="3" t="s">
        <v>13</v>
      </c>
      <c r="J5336" s="3">
        <v>414</v>
      </c>
      <c r="K5336" s="3">
        <v>89</v>
      </c>
      <c r="L5336" s="3">
        <v>69</v>
      </c>
      <c r="M5336" s="4">
        <f>PI()*(K5336/2)^2/1000+PI()*(L5336/2)^2/1000</f>
        <v>9.9604195082064386</v>
      </c>
      <c r="N5336" s="32">
        <v>0</v>
      </c>
      <c r="O5336" s="3">
        <v>1</v>
      </c>
      <c r="P5336" s="3">
        <v>1.984</v>
      </c>
      <c r="Q5336" s="3">
        <v>1.012</v>
      </c>
      <c r="R5336" s="3">
        <v>0.94199999999999995</v>
      </c>
      <c r="S5336" s="6">
        <v>0</v>
      </c>
      <c r="T5336" s="6">
        <f>R5336-S5336</f>
        <v>0.94199999999999995</v>
      </c>
      <c r="U5336" s="3">
        <v>1.181</v>
      </c>
      <c r="V5336" s="6">
        <f>U5336-S5336</f>
        <v>1.181</v>
      </c>
      <c r="W5336" s="6">
        <f>100 - (1 - (((U5336-T5336)/U5336)+(S5336/T5336)))*100</f>
        <v>20.237087214225241</v>
      </c>
      <c r="X5336" s="11">
        <v>1.181</v>
      </c>
      <c r="Y5336" s="13">
        <f>(X5336-U5336)/U5336*100</f>
        <v>0</v>
      </c>
      <c r="Z5336" s="14" t="str">
        <f>IF(W5336&gt;10,"NA",Y5336)</f>
        <v>NA</v>
      </c>
    </row>
    <row r="5337" spans="1:26" x14ac:dyDescent="0.2">
      <c r="A5337" s="23">
        <v>5335</v>
      </c>
      <c r="B5337" s="3" t="s">
        <v>25</v>
      </c>
      <c r="C5337" s="3" t="s">
        <v>51</v>
      </c>
      <c r="D5337" s="3" t="s">
        <v>194</v>
      </c>
      <c r="E5337" s="3" t="s">
        <v>47</v>
      </c>
      <c r="F5337" s="3" t="s">
        <v>23</v>
      </c>
      <c r="G5337" s="3" t="s">
        <v>215</v>
      </c>
      <c r="H5337" s="3" t="s">
        <v>17</v>
      </c>
      <c r="I5337" s="3" t="s">
        <v>13</v>
      </c>
      <c r="J5337" s="3">
        <v>414</v>
      </c>
      <c r="K5337" s="3">
        <v>89</v>
      </c>
      <c r="L5337" s="3">
        <v>69</v>
      </c>
      <c r="M5337" s="4">
        <f>PI()*(K5337/2)^2/1000+PI()*(L5337/2)^2/1000</f>
        <v>9.9604195082064386</v>
      </c>
      <c r="N5337" s="32">
        <v>0</v>
      </c>
      <c r="O5337" s="3">
        <v>2</v>
      </c>
      <c r="P5337" s="3">
        <v>3.2429999999999999</v>
      </c>
      <c r="Q5337" s="3">
        <v>3.6</v>
      </c>
      <c r="R5337" s="3">
        <v>3.5230000000000001</v>
      </c>
      <c r="S5337" s="6">
        <v>0</v>
      </c>
      <c r="T5337" s="6">
        <f>R5337-S5337</f>
        <v>3.5230000000000001</v>
      </c>
      <c r="U5337" s="3">
        <v>3.5230000000000001</v>
      </c>
      <c r="V5337" s="6">
        <f>U5337-S5337</f>
        <v>3.5230000000000001</v>
      </c>
      <c r="W5337" s="6">
        <f>100 - (1 - (((U5337-T5337)/U5337)+(S5337/T5337)))*100</f>
        <v>0</v>
      </c>
      <c r="X5337" s="11">
        <v>3.5230000000000001</v>
      </c>
      <c r="Y5337" s="13">
        <f>(X5337-U5337)/U5337*100</f>
        <v>0</v>
      </c>
      <c r="Z5337" s="14">
        <f>IF(W5337&gt;10,"NA",Y5337)</f>
        <v>0</v>
      </c>
    </row>
    <row r="5338" spans="1:26" x14ac:dyDescent="0.2">
      <c r="A5338" s="23">
        <v>5336</v>
      </c>
      <c r="B5338" s="3" t="s">
        <v>25</v>
      </c>
      <c r="C5338" s="3" t="s">
        <v>51</v>
      </c>
      <c r="D5338" s="3" t="s">
        <v>194</v>
      </c>
      <c r="E5338" s="3" t="s">
        <v>47</v>
      </c>
      <c r="F5338" s="3" t="s">
        <v>23</v>
      </c>
      <c r="G5338" s="3" t="s">
        <v>215</v>
      </c>
      <c r="H5338" s="3" t="s">
        <v>17</v>
      </c>
      <c r="I5338" s="3" t="s">
        <v>13</v>
      </c>
      <c r="J5338" s="3">
        <v>414</v>
      </c>
      <c r="K5338" s="3">
        <v>89</v>
      </c>
      <c r="L5338" s="3">
        <v>69</v>
      </c>
      <c r="M5338" s="4">
        <f>PI()*(K5338/2)^2/1000+PI()*(L5338/2)^2/1000</f>
        <v>9.9604195082064386</v>
      </c>
      <c r="N5338" s="32">
        <v>0</v>
      </c>
      <c r="O5338" s="3">
        <v>3</v>
      </c>
      <c r="P5338" s="3">
        <v>2.1419999999999999</v>
      </c>
      <c r="Q5338" s="3">
        <v>2.0710000000000002</v>
      </c>
      <c r="R5338" s="3">
        <v>2.0099999999999998</v>
      </c>
      <c r="S5338" s="6">
        <v>0</v>
      </c>
      <c r="T5338" s="6">
        <f>R5338-S5338</f>
        <v>2.0099999999999998</v>
      </c>
      <c r="U5338" s="3">
        <v>2.0369999999999999</v>
      </c>
      <c r="V5338" s="6">
        <f>U5338-S5338</f>
        <v>2.0369999999999999</v>
      </c>
      <c r="W5338" s="6">
        <f>100 - (1 - (((U5338-T5338)/U5338)+(S5338/T5338)))*100</f>
        <v>1.3254786450662834</v>
      </c>
      <c r="X5338" s="11">
        <v>2.0369999999999999</v>
      </c>
      <c r="Y5338" s="13">
        <f>(X5338-U5338)/U5338*100</f>
        <v>0</v>
      </c>
      <c r="Z5338" s="14">
        <f>IF(W5338&gt;10,"NA",Y5338)</f>
        <v>0</v>
      </c>
    </row>
    <row r="5339" spans="1:26" x14ac:dyDescent="0.2">
      <c r="A5339" s="23">
        <v>5337</v>
      </c>
      <c r="B5339" s="3" t="s">
        <v>25</v>
      </c>
      <c r="C5339" s="3" t="s">
        <v>51</v>
      </c>
      <c r="D5339" s="3" t="s">
        <v>194</v>
      </c>
      <c r="E5339" s="3" t="s">
        <v>47</v>
      </c>
      <c r="F5339" s="3" t="s">
        <v>23</v>
      </c>
      <c r="G5339" s="3" t="s">
        <v>215</v>
      </c>
      <c r="H5339" s="3" t="s">
        <v>17</v>
      </c>
      <c r="I5339" s="3" t="s">
        <v>13</v>
      </c>
      <c r="J5339" s="3">
        <v>414</v>
      </c>
      <c r="K5339" s="3">
        <v>89</v>
      </c>
      <c r="L5339" s="3">
        <v>69</v>
      </c>
      <c r="M5339" s="4">
        <f>PI()*(K5339/2)^2/1000+PI()*(L5339/2)^2/1000</f>
        <v>9.9604195082064386</v>
      </c>
      <c r="N5339" s="32">
        <v>0</v>
      </c>
      <c r="O5339" s="3">
        <v>4</v>
      </c>
      <c r="P5339" s="3">
        <v>2.2069999999999999</v>
      </c>
      <c r="Q5339" s="3">
        <v>1.825</v>
      </c>
      <c r="R5339" s="3">
        <v>1.7829999999999999</v>
      </c>
      <c r="S5339" s="6">
        <v>0</v>
      </c>
      <c r="T5339" s="6">
        <f>R5339-S5339</f>
        <v>1.7829999999999999</v>
      </c>
      <c r="U5339" s="3">
        <v>2.052</v>
      </c>
      <c r="V5339" s="6">
        <f>U5339-S5339</f>
        <v>2.052</v>
      </c>
      <c r="W5339" s="6">
        <f>100 - (1 - (((U5339-T5339)/U5339)+(S5339/T5339)))*100</f>
        <v>13.109161793372323</v>
      </c>
      <c r="X5339" s="11">
        <v>2.052</v>
      </c>
      <c r="Y5339" s="13">
        <f>(X5339-U5339)/U5339*100</f>
        <v>0</v>
      </c>
      <c r="Z5339" s="14" t="str">
        <f>IF(W5339&gt;10,"NA",Y5339)</f>
        <v>NA</v>
      </c>
    </row>
    <row r="5340" spans="1:26" x14ac:dyDescent="0.2">
      <c r="A5340" s="23">
        <v>5338</v>
      </c>
      <c r="B5340" s="3" t="s">
        <v>25</v>
      </c>
      <c r="C5340" s="3" t="s">
        <v>51</v>
      </c>
      <c r="D5340" s="3" t="s">
        <v>194</v>
      </c>
      <c r="E5340" s="3" t="s">
        <v>47</v>
      </c>
      <c r="F5340" s="3" t="s">
        <v>23</v>
      </c>
      <c r="G5340" s="3" t="s">
        <v>215</v>
      </c>
      <c r="H5340" s="3" t="s">
        <v>17</v>
      </c>
      <c r="I5340" s="3" t="s">
        <v>13</v>
      </c>
      <c r="J5340" s="3">
        <v>414</v>
      </c>
      <c r="K5340" s="3">
        <v>89</v>
      </c>
      <c r="L5340" s="3">
        <v>69</v>
      </c>
      <c r="M5340" s="4">
        <f>PI()*(K5340/2)^2/1000+PI()*(L5340/2)^2/1000</f>
        <v>9.9604195082064386</v>
      </c>
      <c r="N5340" s="32">
        <v>0</v>
      </c>
      <c r="O5340" s="3">
        <v>5</v>
      </c>
      <c r="P5340" s="3">
        <v>3.641</v>
      </c>
      <c r="Q5340" s="3">
        <v>4.7169999999999996</v>
      </c>
      <c r="R5340" s="3">
        <v>4.6139999999999999</v>
      </c>
      <c r="S5340" s="6">
        <v>0</v>
      </c>
      <c r="T5340" s="6">
        <f>R5340-S5340</f>
        <v>4.6139999999999999</v>
      </c>
      <c r="U5340" s="3">
        <v>5.6890000000000001</v>
      </c>
      <c r="V5340" s="6">
        <f>U5340-S5340</f>
        <v>5.6890000000000001</v>
      </c>
      <c r="W5340" s="6">
        <f>100 - (1 - (((U5340-T5340)/U5340)+(S5340/T5340)))*100</f>
        <v>18.896115310247851</v>
      </c>
      <c r="X5340" s="11">
        <v>5.6890000000000001</v>
      </c>
      <c r="Y5340" s="13">
        <f>(X5340-U5340)/U5340*100</f>
        <v>0</v>
      </c>
      <c r="Z5340" s="14" t="str">
        <f>IF(W5340&gt;10,"NA",Y5340)</f>
        <v>NA</v>
      </c>
    </row>
    <row r="5341" spans="1:26" x14ac:dyDescent="0.2">
      <c r="A5341" s="23">
        <v>5339</v>
      </c>
      <c r="B5341" s="3" t="s">
        <v>25</v>
      </c>
      <c r="C5341" s="3" t="s">
        <v>51</v>
      </c>
      <c r="D5341" s="3" t="s">
        <v>194</v>
      </c>
      <c r="E5341" s="3" t="s">
        <v>47</v>
      </c>
      <c r="F5341" s="3" t="s">
        <v>23</v>
      </c>
      <c r="G5341" s="3" t="s">
        <v>215</v>
      </c>
      <c r="H5341" s="3" t="s">
        <v>17</v>
      </c>
      <c r="I5341" s="3" t="s">
        <v>13</v>
      </c>
      <c r="J5341" s="3">
        <v>414</v>
      </c>
      <c r="K5341" s="3">
        <v>89</v>
      </c>
      <c r="L5341" s="3">
        <v>69</v>
      </c>
      <c r="M5341" s="4">
        <f>PI()*(K5341/2)^2/1000+PI()*(L5341/2)^2/1000</f>
        <v>9.9604195082064386</v>
      </c>
      <c r="N5341" s="32">
        <v>0</v>
      </c>
      <c r="O5341" s="3">
        <v>6</v>
      </c>
      <c r="P5341" s="3">
        <v>3.3420000000000001</v>
      </c>
      <c r="Q5341" s="3">
        <v>3.927</v>
      </c>
      <c r="R5341" s="3">
        <v>3.875</v>
      </c>
      <c r="S5341" s="6">
        <v>0</v>
      </c>
      <c r="T5341" s="6">
        <f>R5341-S5341</f>
        <v>3.875</v>
      </c>
      <c r="U5341" s="3">
        <v>3.875</v>
      </c>
      <c r="V5341" s="6">
        <f>U5341-S5341</f>
        <v>3.875</v>
      </c>
      <c r="W5341" s="6">
        <f>100 - (1 - (((U5341-T5341)/U5341)+(S5341/T5341)))*100</f>
        <v>0</v>
      </c>
      <c r="X5341" s="11">
        <v>3.875</v>
      </c>
      <c r="Y5341" s="13">
        <f>(X5341-U5341)/U5341*100</f>
        <v>0</v>
      </c>
      <c r="Z5341" s="14">
        <f>IF(W5341&gt;10,"NA",Y5341)</f>
        <v>0</v>
      </c>
    </row>
    <row r="5342" spans="1:26" x14ac:dyDescent="0.2">
      <c r="A5342" s="23">
        <v>5340</v>
      </c>
      <c r="B5342" s="3" t="s">
        <v>25</v>
      </c>
      <c r="C5342" s="3" t="s">
        <v>51</v>
      </c>
      <c r="D5342" s="3" t="s">
        <v>194</v>
      </c>
      <c r="E5342" s="3" t="s">
        <v>47</v>
      </c>
      <c r="F5342" s="3" t="s">
        <v>23</v>
      </c>
      <c r="G5342" s="3" t="s">
        <v>215</v>
      </c>
      <c r="H5342" s="3" t="s">
        <v>17</v>
      </c>
      <c r="I5342" s="3" t="s">
        <v>13</v>
      </c>
      <c r="J5342" s="3">
        <v>414</v>
      </c>
      <c r="K5342" s="3">
        <v>89</v>
      </c>
      <c r="L5342" s="3">
        <v>69</v>
      </c>
      <c r="M5342" s="4">
        <f>PI()*(K5342/2)^2/1000+PI()*(L5342/2)^2/1000</f>
        <v>9.9604195082064386</v>
      </c>
      <c r="N5342" s="32">
        <v>0</v>
      </c>
      <c r="O5342" s="3">
        <v>7</v>
      </c>
      <c r="P5342" s="3">
        <v>3.073</v>
      </c>
      <c r="Q5342" s="3">
        <v>2.2469999999999999</v>
      </c>
      <c r="R5342" s="3">
        <v>2.1949999999999998</v>
      </c>
      <c r="S5342" s="6">
        <v>0</v>
      </c>
      <c r="T5342" s="6">
        <f>R5342-S5342</f>
        <v>2.1949999999999998</v>
      </c>
      <c r="U5342" s="3">
        <v>2.589</v>
      </c>
      <c r="V5342" s="6">
        <f>U5342-S5342</f>
        <v>2.589</v>
      </c>
      <c r="W5342" s="6">
        <f>100 - (1 - (((U5342-T5342)/U5342)+(S5342/T5342)))*100</f>
        <v>15.218230977211292</v>
      </c>
      <c r="X5342" s="11">
        <v>2.589</v>
      </c>
      <c r="Y5342" s="13">
        <f>(X5342-U5342)/U5342*100</f>
        <v>0</v>
      </c>
      <c r="Z5342" s="14" t="str">
        <f>IF(W5342&gt;10,"NA",Y5342)</f>
        <v>NA</v>
      </c>
    </row>
    <row r="5343" spans="1:26" x14ac:dyDescent="0.2">
      <c r="A5343" s="23">
        <v>5341</v>
      </c>
      <c r="B5343" s="3" t="s">
        <v>25</v>
      </c>
      <c r="C5343" s="3" t="s">
        <v>51</v>
      </c>
      <c r="D5343" s="3" t="s">
        <v>194</v>
      </c>
      <c r="E5343" s="3" t="s">
        <v>47</v>
      </c>
      <c r="F5343" s="3" t="s">
        <v>23</v>
      </c>
      <c r="G5343" s="3" t="s">
        <v>215</v>
      </c>
      <c r="H5343" s="3" t="s">
        <v>17</v>
      </c>
      <c r="I5343" s="3" t="s">
        <v>13</v>
      </c>
      <c r="J5343" s="3">
        <v>414</v>
      </c>
      <c r="K5343" s="3">
        <v>89</v>
      </c>
      <c r="L5343" s="3">
        <v>69</v>
      </c>
      <c r="M5343" s="4">
        <f>PI()*(K5343/2)^2/1000+PI()*(L5343/2)^2/1000</f>
        <v>9.9604195082064386</v>
      </c>
      <c r="N5343" s="32">
        <v>0</v>
      </c>
      <c r="O5343" s="3">
        <v>8</v>
      </c>
      <c r="P5343" s="3">
        <v>1.6819999999999999</v>
      </c>
      <c r="Q5343" s="3">
        <v>0.746</v>
      </c>
      <c r="R5343" s="3">
        <v>0.625</v>
      </c>
      <c r="S5343" s="6">
        <v>0</v>
      </c>
      <c r="T5343" s="6">
        <f>R5343-S5343</f>
        <v>0.625</v>
      </c>
      <c r="U5343" s="3">
        <v>1.1419999999999999</v>
      </c>
      <c r="V5343" s="6">
        <f>U5343-S5343</f>
        <v>1.1419999999999999</v>
      </c>
      <c r="W5343" s="6">
        <f>100 - (1 - (((U5343-T5343)/U5343)+(S5343/T5343)))*100</f>
        <v>45.271453590192642</v>
      </c>
      <c r="X5343" s="11">
        <v>1.1419999999999999</v>
      </c>
      <c r="Y5343" s="13">
        <f>(X5343-U5343)/U5343*100</f>
        <v>0</v>
      </c>
      <c r="Z5343" s="14" t="str">
        <f>IF(W5343&gt;10,"NA",Y5343)</f>
        <v>NA</v>
      </c>
    </row>
    <row r="5344" spans="1:26" x14ac:dyDescent="0.2">
      <c r="A5344" s="23">
        <v>5342</v>
      </c>
      <c r="B5344" s="3" t="s">
        <v>25</v>
      </c>
      <c r="C5344" s="3" t="s">
        <v>51</v>
      </c>
      <c r="D5344" s="3" t="s">
        <v>194</v>
      </c>
      <c r="E5344" s="3" t="s">
        <v>47</v>
      </c>
      <c r="F5344" s="3" t="s">
        <v>23</v>
      </c>
      <c r="G5344" s="3" t="s">
        <v>215</v>
      </c>
      <c r="H5344" s="3" t="s">
        <v>17</v>
      </c>
      <c r="I5344" s="3" t="s">
        <v>13</v>
      </c>
      <c r="J5344" s="3">
        <v>414</v>
      </c>
      <c r="K5344" s="3">
        <v>89</v>
      </c>
      <c r="L5344" s="3">
        <v>69</v>
      </c>
      <c r="M5344" s="4">
        <f>PI()*(K5344/2)^2/1000+PI()*(L5344/2)^2/1000</f>
        <v>9.9604195082064386</v>
      </c>
      <c r="N5344" s="32">
        <v>0</v>
      </c>
      <c r="O5344" s="3">
        <v>9</v>
      </c>
      <c r="P5344" s="3">
        <v>2.903</v>
      </c>
      <c r="Q5344" s="3">
        <v>2.7679999999999998</v>
      </c>
      <c r="R5344" s="3">
        <v>2.7229999999999999</v>
      </c>
      <c r="S5344" s="6">
        <v>0</v>
      </c>
      <c r="T5344" s="6">
        <f>R5344-S5344</f>
        <v>2.7229999999999999</v>
      </c>
      <c r="U5344" s="3">
        <v>2.7229999999999999</v>
      </c>
      <c r="V5344" s="6">
        <f>U5344-S5344</f>
        <v>2.7229999999999999</v>
      </c>
      <c r="W5344" s="6">
        <f>100 - (1 - (((U5344-T5344)/U5344)+(S5344/T5344)))*100</f>
        <v>0</v>
      </c>
      <c r="X5344" s="11">
        <v>2.7229999999999999</v>
      </c>
      <c r="Y5344" s="13">
        <f>(X5344-U5344)/U5344*100</f>
        <v>0</v>
      </c>
      <c r="Z5344" s="14">
        <f>IF(W5344&gt;10,"NA",Y5344)</f>
        <v>0</v>
      </c>
    </row>
    <row r="5345" spans="1:26" x14ac:dyDescent="0.2">
      <c r="A5345" s="23">
        <v>5343</v>
      </c>
      <c r="B5345" s="3" t="s">
        <v>25</v>
      </c>
      <c r="C5345" s="3" t="s">
        <v>51</v>
      </c>
      <c r="D5345" s="3" t="s">
        <v>194</v>
      </c>
      <c r="E5345" s="3" t="s">
        <v>47</v>
      </c>
      <c r="F5345" s="3" t="s">
        <v>23</v>
      </c>
      <c r="G5345" s="3" t="s">
        <v>215</v>
      </c>
      <c r="H5345" s="3" t="s">
        <v>17</v>
      </c>
      <c r="I5345" s="3" t="s">
        <v>13</v>
      </c>
      <c r="J5345" s="3">
        <v>414</v>
      </c>
      <c r="K5345" s="3">
        <v>89</v>
      </c>
      <c r="L5345" s="3">
        <v>69</v>
      </c>
      <c r="M5345" s="4">
        <f>PI()*(K5345/2)^2/1000+PI()*(L5345/2)^2/1000</f>
        <v>9.9604195082064386</v>
      </c>
      <c r="N5345" s="32">
        <v>0</v>
      </c>
      <c r="O5345" s="3">
        <v>10</v>
      </c>
      <c r="P5345" s="3">
        <v>2.367</v>
      </c>
      <c r="Q5345" s="3">
        <v>2.3010000000000002</v>
      </c>
      <c r="R5345" s="3">
        <v>2.2469999999999999</v>
      </c>
      <c r="S5345" s="6">
        <v>0</v>
      </c>
      <c r="T5345" s="6">
        <f>R5345-S5345</f>
        <v>2.2469999999999999</v>
      </c>
      <c r="U5345" s="3">
        <v>2.2469999999999999</v>
      </c>
      <c r="V5345" s="6">
        <f>U5345-S5345</f>
        <v>2.2469999999999999</v>
      </c>
      <c r="W5345" s="6">
        <f>100 - (1 - (((U5345-T5345)/U5345)+(S5345/T5345)))*100</f>
        <v>0</v>
      </c>
      <c r="X5345" s="11">
        <v>2.2469999999999999</v>
      </c>
      <c r="Y5345" s="13">
        <f>(X5345-U5345)/U5345*100</f>
        <v>0</v>
      </c>
      <c r="Z5345" s="14">
        <f>IF(W5345&gt;10,"NA",Y5345)</f>
        <v>0</v>
      </c>
    </row>
    <row r="5346" spans="1:26" x14ac:dyDescent="0.2">
      <c r="A5346" s="23">
        <v>5344</v>
      </c>
      <c r="B5346" s="3" t="s">
        <v>25</v>
      </c>
      <c r="C5346" s="3" t="s">
        <v>51</v>
      </c>
      <c r="D5346" s="3" t="s">
        <v>194</v>
      </c>
      <c r="E5346" s="3" t="s">
        <v>47</v>
      </c>
      <c r="F5346" s="3" t="s">
        <v>23</v>
      </c>
      <c r="G5346" s="3" t="s">
        <v>215</v>
      </c>
      <c r="H5346" s="3" t="s">
        <v>17</v>
      </c>
      <c r="I5346" s="3" t="s">
        <v>13</v>
      </c>
      <c r="J5346" s="3">
        <v>414</v>
      </c>
      <c r="K5346" s="3">
        <v>89</v>
      </c>
      <c r="L5346" s="3">
        <v>69</v>
      </c>
      <c r="M5346" s="4">
        <f>PI()*(K5346/2)^2/1000+PI()*(L5346/2)^2/1000</f>
        <v>9.9604195082064386</v>
      </c>
      <c r="N5346" s="32">
        <v>0</v>
      </c>
      <c r="O5346" s="3">
        <v>11</v>
      </c>
      <c r="P5346" s="3">
        <v>3.08</v>
      </c>
      <c r="Q5346" s="3">
        <v>3.0619999999999998</v>
      </c>
      <c r="R5346" s="3">
        <v>3.0129999999999999</v>
      </c>
      <c r="S5346" s="6">
        <v>0</v>
      </c>
      <c r="T5346" s="6">
        <f>R5346-S5346</f>
        <v>3.0129999999999999</v>
      </c>
      <c r="U5346" s="3">
        <v>3.0129999999999999</v>
      </c>
      <c r="V5346" s="6">
        <f>U5346-S5346</f>
        <v>3.0129999999999999</v>
      </c>
      <c r="W5346" s="6">
        <f>100 - (1 - (((U5346-T5346)/U5346)+(S5346/T5346)))*100</f>
        <v>0</v>
      </c>
      <c r="X5346" s="11">
        <v>3.0129999999999999</v>
      </c>
      <c r="Y5346" s="13">
        <f>(X5346-U5346)/U5346*100</f>
        <v>0</v>
      </c>
      <c r="Z5346" s="14">
        <f>IF(W5346&gt;10,"NA",Y5346)</f>
        <v>0</v>
      </c>
    </row>
    <row r="5347" spans="1:26" x14ac:dyDescent="0.2">
      <c r="A5347" s="23">
        <v>5345</v>
      </c>
      <c r="B5347" s="3" t="s">
        <v>25</v>
      </c>
      <c r="C5347" s="3" t="s">
        <v>51</v>
      </c>
      <c r="D5347" s="3" t="s">
        <v>194</v>
      </c>
      <c r="E5347" s="3" t="s">
        <v>47</v>
      </c>
      <c r="F5347" s="3" t="s">
        <v>23</v>
      </c>
      <c r="G5347" s="3" t="s">
        <v>215</v>
      </c>
      <c r="H5347" s="3" t="s">
        <v>17</v>
      </c>
      <c r="I5347" s="3" t="s">
        <v>13</v>
      </c>
      <c r="J5347" s="3">
        <v>414</v>
      </c>
      <c r="K5347" s="3">
        <v>89</v>
      </c>
      <c r="L5347" s="3">
        <v>69</v>
      </c>
      <c r="M5347" s="4">
        <f>PI()*(K5347/2)^2/1000+PI()*(L5347/2)^2/1000</f>
        <v>9.9604195082064386</v>
      </c>
      <c r="N5347" s="32">
        <v>0</v>
      </c>
      <c r="O5347" s="3">
        <v>12</v>
      </c>
      <c r="P5347" s="3">
        <v>3.78</v>
      </c>
      <c r="Q5347" s="3">
        <v>4.3789999999999996</v>
      </c>
      <c r="R5347" s="3">
        <v>4.3070000000000004</v>
      </c>
      <c r="S5347" s="6">
        <v>0</v>
      </c>
      <c r="T5347" s="6">
        <f>R5347-S5347</f>
        <v>4.3070000000000004</v>
      </c>
      <c r="U5347" s="3">
        <v>5.39</v>
      </c>
      <c r="V5347" s="6">
        <f>U5347-S5347</f>
        <v>5.39</v>
      </c>
      <c r="W5347" s="6">
        <f>100 - (1 - (((U5347-T5347)/U5347)+(S5347/T5347)))*100</f>
        <v>20.092764378478662</v>
      </c>
      <c r="X5347" s="11">
        <v>5.39</v>
      </c>
      <c r="Y5347" s="13">
        <f>(X5347-U5347)/U5347*100</f>
        <v>0</v>
      </c>
      <c r="Z5347" s="14" t="str">
        <f>IF(W5347&gt;10,"NA",Y5347)</f>
        <v>NA</v>
      </c>
    </row>
    <row r="5348" spans="1:26" x14ac:dyDescent="0.2">
      <c r="A5348" s="23">
        <v>5346</v>
      </c>
      <c r="B5348" s="3" t="s">
        <v>25</v>
      </c>
      <c r="C5348" s="3" t="s">
        <v>51</v>
      </c>
      <c r="D5348" s="3" t="s">
        <v>194</v>
      </c>
      <c r="E5348" s="3" t="s">
        <v>47</v>
      </c>
      <c r="F5348" s="3" t="s">
        <v>23</v>
      </c>
      <c r="G5348" s="3" t="s">
        <v>215</v>
      </c>
      <c r="H5348" s="3" t="s">
        <v>17</v>
      </c>
      <c r="I5348" s="3" t="s">
        <v>13</v>
      </c>
      <c r="J5348" s="3">
        <v>414</v>
      </c>
      <c r="K5348" s="3">
        <v>89</v>
      </c>
      <c r="L5348" s="3">
        <v>69</v>
      </c>
      <c r="M5348" s="4">
        <f>PI()*(K5348/2)^2/1000+PI()*(L5348/2)^2/1000</f>
        <v>9.9604195082064386</v>
      </c>
      <c r="N5348" s="32">
        <v>0</v>
      </c>
      <c r="O5348" s="3">
        <v>13</v>
      </c>
      <c r="P5348" s="3">
        <v>2.95</v>
      </c>
      <c r="Q5348" s="3">
        <v>2.7759999999999998</v>
      </c>
      <c r="R5348" s="3">
        <v>2.6379999999999999</v>
      </c>
      <c r="S5348" s="6">
        <v>0</v>
      </c>
      <c r="T5348" s="6">
        <f>R5348-S5348</f>
        <v>2.6379999999999999</v>
      </c>
      <c r="U5348" s="3">
        <v>2.6379999999999999</v>
      </c>
      <c r="V5348" s="6">
        <f>U5348-S5348</f>
        <v>2.6379999999999999</v>
      </c>
      <c r="W5348" s="6">
        <f>100 - (1 - (((U5348-T5348)/U5348)+(S5348/T5348)))*100</f>
        <v>0</v>
      </c>
      <c r="X5348" s="11">
        <v>2.6379999999999999</v>
      </c>
      <c r="Y5348" s="13">
        <f>(X5348-U5348)/U5348*100</f>
        <v>0</v>
      </c>
      <c r="Z5348" s="14">
        <f>IF(W5348&gt;10,"NA",Y5348)</f>
        <v>0</v>
      </c>
    </row>
    <row r="5349" spans="1:26" x14ac:dyDescent="0.2">
      <c r="A5349" s="23">
        <v>5347</v>
      </c>
      <c r="B5349" s="3" t="s">
        <v>25</v>
      </c>
      <c r="C5349" s="3" t="s">
        <v>51</v>
      </c>
      <c r="D5349" s="3" t="s">
        <v>194</v>
      </c>
      <c r="E5349" s="3" t="s">
        <v>47</v>
      </c>
      <c r="F5349" s="3" t="s">
        <v>23</v>
      </c>
      <c r="G5349" s="3" t="s">
        <v>215</v>
      </c>
      <c r="H5349" s="3" t="s">
        <v>17</v>
      </c>
      <c r="I5349" s="3" t="s">
        <v>13</v>
      </c>
      <c r="J5349" s="3">
        <v>414</v>
      </c>
      <c r="K5349" s="3">
        <v>89</v>
      </c>
      <c r="L5349" s="3">
        <v>69</v>
      </c>
      <c r="M5349" s="4">
        <f>PI()*(K5349/2)^2/1000+PI()*(L5349/2)^2/1000</f>
        <v>9.9604195082064386</v>
      </c>
      <c r="N5349" s="32">
        <v>0</v>
      </c>
      <c r="O5349" s="3">
        <v>14</v>
      </c>
      <c r="P5349" s="3">
        <v>2.4750000000000001</v>
      </c>
      <c r="Q5349" s="3">
        <v>2.3919999999999999</v>
      </c>
      <c r="R5349" s="3">
        <v>2.2930000000000001</v>
      </c>
      <c r="S5349" s="6">
        <v>0</v>
      </c>
      <c r="T5349" s="6">
        <f>R5349-S5349</f>
        <v>2.2930000000000001</v>
      </c>
      <c r="U5349" s="3">
        <v>2.2930000000000001</v>
      </c>
      <c r="V5349" s="6">
        <f>U5349-S5349</f>
        <v>2.2930000000000001</v>
      </c>
      <c r="W5349" s="6">
        <f>100 - (1 - (((U5349-T5349)/U5349)+(S5349/T5349)))*100</f>
        <v>0</v>
      </c>
      <c r="X5349" s="11">
        <v>2.2930000000000001</v>
      </c>
      <c r="Y5349" s="13">
        <f>(X5349-U5349)/U5349*100</f>
        <v>0</v>
      </c>
      <c r="Z5349" s="14">
        <f>IF(W5349&gt;10,"NA",Y5349)</f>
        <v>0</v>
      </c>
    </row>
    <row r="5350" spans="1:26" x14ac:dyDescent="0.2">
      <c r="A5350" s="23">
        <v>5348</v>
      </c>
      <c r="B5350" s="3" t="s">
        <v>25</v>
      </c>
      <c r="C5350" s="3" t="s">
        <v>51</v>
      </c>
      <c r="D5350" s="3" t="s">
        <v>194</v>
      </c>
      <c r="E5350" s="3" t="s">
        <v>47</v>
      </c>
      <c r="F5350" s="3" t="s">
        <v>23</v>
      </c>
      <c r="G5350" s="3" t="s">
        <v>215</v>
      </c>
      <c r="H5350" s="3" t="s">
        <v>9</v>
      </c>
      <c r="I5350" s="3" t="s">
        <v>13</v>
      </c>
      <c r="J5350" s="3">
        <v>414</v>
      </c>
      <c r="K5350" s="3">
        <v>89</v>
      </c>
      <c r="L5350" s="3">
        <v>69</v>
      </c>
      <c r="M5350" s="4">
        <f>PI()*(K5350/2)^2/1000+PI()*(L5350/2)^2/1000</f>
        <v>9.9604195082064386</v>
      </c>
      <c r="N5350" s="32">
        <v>0</v>
      </c>
      <c r="O5350" s="3">
        <v>1</v>
      </c>
      <c r="P5350" s="3">
        <v>2.9289999999999998</v>
      </c>
      <c r="Q5350" s="3">
        <v>3.085</v>
      </c>
      <c r="R5350" s="3">
        <v>2.9860000000000002</v>
      </c>
      <c r="S5350" s="6">
        <v>0</v>
      </c>
      <c r="T5350" s="6">
        <f>R5350-S5350</f>
        <v>2.9860000000000002</v>
      </c>
      <c r="U5350" s="3">
        <v>2.9860000000000002</v>
      </c>
      <c r="V5350" s="6">
        <f>U5350-S5350</f>
        <v>2.9860000000000002</v>
      </c>
      <c r="W5350" s="6">
        <f>100 - (1 - (((U5350-T5350)/U5350)+(S5350/T5350)))*100</f>
        <v>0</v>
      </c>
      <c r="X5350" s="11">
        <v>2.9860000000000002</v>
      </c>
      <c r="Y5350" s="13">
        <f>(X5350-U5350)/U5350*100</f>
        <v>0</v>
      </c>
      <c r="Z5350" s="14">
        <f>IF(W5350&gt;10,"NA",Y5350)</f>
        <v>0</v>
      </c>
    </row>
    <row r="5351" spans="1:26" x14ac:dyDescent="0.2">
      <c r="A5351" s="23">
        <v>5349</v>
      </c>
      <c r="B5351" s="3" t="s">
        <v>25</v>
      </c>
      <c r="C5351" s="3" t="s">
        <v>51</v>
      </c>
      <c r="D5351" s="3" t="s">
        <v>194</v>
      </c>
      <c r="E5351" s="3" t="s">
        <v>47</v>
      </c>
      <c r="F5351" s="3" t="s">
        <v>23</v>
      </c>
      <c r="G5351" s="3" t="s">
        <v>215</v>
      </c>
      <c r="H5351" s="3" t="s">
        <v>9</v>
      </c>
      <c r="I5351" s="3" t="s">
        <v>13</v>
      </c>
      <c r="J5351" s="3">
        <v>414</v>
      </c>
      <c r="K5351" s="3">
        <v>89</v>
      </c>
      <c r="L5351" s="3">
        <v>69</v>
      </c>
      <c r="M5351" s="4">
        <f>PI()*(K5351/2)^2/1000+PI()*(L5351/2)^2/1000</f>
        <v>9.9604195082064386</v>
      </c>
      <c r="N5351" s="32">
        <v>0</v>
      </c>
      <c r="O5351" s="3">
        <v>2</v>
      </c>
      <c r="P5351" s="3">
        <v>2.5230000000000001</v>
      </c>
      <c r="Q5351" s="3">
        <v>2.206</v>
      </c>
      <c r="R5351" s="3">
        <v>2.161</v>
      </c>
      <c r="S5351" s="6">
        <v>0</v>
      </c>
      <c r="T5351" s="6">
        <f>R5351-S5351</f>
        <v>2.161</v>
      </c>
      <c r="U5351" s="3">
        <v>2.2999999999999998</v>
      </c>
      <c r="V5351" s="6">
        <f>U5351-S5351</f>
        <v>2.2999999999999998</v>
      </c>
      <c r="W5351" s="6">
        <f>100 - (1 - (((U5351-T5351)/U5351)+(S5351/T5351)))*100</f>
        <v>6.0434782608695627</v>
      </c>
      <c r="X5351" s="11">
        <v>2.2999999999999998</v>
      </c>
      <c r="Y5351" s="13">
        <f>(X5351-U5351)/U5351*100</f>
        <v>0</v>
      </c>
      <c r="Z5351" s="14">
        <f>IF(W5351&gt;10,"NA",Y5351)</f>
        <v>0</v>
      </c>
    </row>
    <row r="5352" spans="1:26" x14ac:dyDescent="0.2">
      <c r="A5352" s="23">
        <v>5350</v>
      </c>
      <c r="B5352" s="3" t="s">
        <v>25</v>
      </c>
      <c r="C5352" s="3" t="s">
        <v>51</v>
      </c>
      <c r="D5352" s="3" t="s">
        <v>194</v>
      </c>
      <c r="E5352" s="3" t="s">
        <v>47</v>
      </c>
      <c r="F5352" s="3" t="s">
        <v>23</v>
      </c>
      <c r="G5352" s="3" t="s">
        <v>215</v>
      </c>
      <c r="H5352" s="3" t="s">
        <v>9</v>
      </c>
      <c r="I5352" s="3" t="s">
        <v>13</v>
      </c>
      <c r="J5352" s="3">
        <v>414</v>
      </c>
      <c r="K5352" s="3">
        <v>89</v>
      </c>
      <c r="L5352" s="3">
        <v>69</v>
      </c>
      <c r="M5352" s="4">
        <f>PI()*(K5352/2)^2/1000+PI()*(L5352/2)^2/1000</f>
        <v>9.9604195082064386</v>
      </c>
      <c r="N5352" s="32">
        <v>0</v>
      </c>
      <c r="O5352" s="3">
        <v>3</v>
      </c>
      <c r="P5352" s="3">
        <v>2.214</v>
      </c>
      <c r="Q5352" s="3">
        <v>2.0270000000000001</v>
      </c>
      <c r="R5352" s="3">
        <v>1.92</v>
      </c>
      <c r="S5352" s="6">
        <v>0</v>
      </c>
      <c r="T5352" s="6">
        <f>R5352-S5352</f>
        <v>1.92</v>
      </c>
      <c r="U5352" s="3">
        <v>1.92</v>
      </c>
      <c r="V5352" s="6">
        <f>U5352-S5352</f>
        <v>1.92</v>
      </c>
      <c r="W5352" s="6">
        <f>100 - (1 - (((U5352-T5352)/U5352)+(S5352/T5352)))*100</f>
        <v>0</v>
      </c>
      <c r="X5352" s="11">
        <v>1.92</v>
      </c>
      <c r="Y5352" s="13">
        <f>(X5352-U5352)/U5352*100</f>
        <v>0</v>
      </c>
      <c r="Z5352" s="14">
        <f>IF(W5352&gt;10,"NA",Y5352)</f>
        <v>0</v>
      </c>
    </row>
    <row r="5353" spans="1:26" x14ac:dyDescent="0.2">
      <c r="A5353" s="23">
        <v>5351</v>
      </c>
      <c r="B5353" s="3" t="s">
        <v>25</v>
      </c>
      <c r="C5353" s="3" t="s">
        <v>51</v>
      </c>
      <c r="D5353" s="3" t="s">
        <v>194</v>
      </c>
      <c r="E5353" s="3" t="s">
        <v>47</v>
      </c>
      <c r="F5353" s="3" t="s">
        <v>23</v>
      </c>
      <c r="G5353" s="3" t="s">
        <v>215</v>
      </c>
      <c r="H5353" s="3" t="s">
        <v>9</v>
      </c>
      <c r="I5353" s="3" t="s">
        <v>13</v>
      </c>
      <c r="J5353" s="3">
        <v>414</v>
      </c>
      <c r="K5353" s="3">
        <v>89</v>
      </c>
      <c r="L5353" s="3">
        <v>69</v>
      </c>
      <c r="M5353" s="4">
        <f>PI()*(K5353/2)^2/1000+PI()*(L5353/2)^2/1000</f>
        <v>9.9604195082064386</v>
      </c>
      <c r="N5353" s="32">
        <v>0</v>
      </c>
      <c r="O5353" s="3">
        <v>4</v>
      </c>
      <c r="P5353" s="3">
        <v>1.5940000000000001</v>
      </c>
      <c r="Q5353" s="3">
        <v>0.91400000000000003</v>
      </c>
      <c r="R5353" s="3">
        <v>0.88600000000000001</v>
      </c>
      <c r="S5353" s="6">
        <v>0</v>
      </c>
      <c r="T5353" s="6">
        <f>R5353-S5353</f>
        <v>0.88600000000000001</v>
      </c>
      <c r="U5353" s="3">
        <v>0.97199999999999998</v>
      </c>
      <c r="V5353" s="6">
        <f>U5353-S5353</f>
        <v>0.97199999999999998</v>
      </c>
      <c r="W5353" s="6">
        <f>100 - (1 - (((U5353-T5353)/U5353)+(S5353/T5353)))*100</f>
        <v>8.8477366255144005</v>
      </c>
      <c r="X5353" s="11">
        <v>0.97199999999999998</v>
      </c>
      <c r="Y5353" s="13">
        <f>(X5353-U5353)/U5353*100</f>
        <v>0</v>
      </c>
      <c r="Z5353" s="14">
        <f>IF(W5353&gt;10,"NA",Y5353)</f>
        <v>0</v>
      </c>
    </row>
    <row r="5354" spans="1:26" x14ac:dyDescent="0.2">
      <c r="A5354" s="23">
        <v>5352</v>
      </c>
      <c r="B5354" s="3" t="s">
        <v>25</v>
      </c>
      <c r="C5354" s="3" t="s">
        <v>51</v>
      </c>
      <c r="D5354" s="3" t="s">
        <v>194</v>
      </c>
      <c r="E5354" s="3" t="s">
        <v>47</v>
      </c>
      <c r="F5354" s="3" t="s">
        <v>23</v>
      </c>
      <c r="G5354" s="3" t="s">
        <v>215</v>
      </c>
      <c r="H5354" s="3" t="s">
        <v>9</v>
      </c>
      <c r="I5354" s="3" t="s">
        <v>13</v>
      </c>
      <c r="J5354" s="3">
        <v>414</v>
      </c>
      <c r="K5354" s="3">
        <v>89</v>
      </c>
      <c r="L5354" s="3">
        <v>69</v>
      </c>
      <c r="M5354" s="4">
        <f>PI()*(K5354/2)^2/1000+PI()*(L5354/2)^2/1000</f>
        <v>9.9604195082064386</v>
      </c>
      <c r="N5354" s="32">
        <v>0</v>
      </c>
      <c r="O5354" s="3">
        <v>5</v>
      </c>
      <c r="P5354" s="3">
        <v>2.262</v>
      </c>
      <c r="Q5354" s="3">
        <v>1.4039999999999999</v>
      </c>
      <c r="R5354" s="3">
        <v>1.3580000000000001</v>
      </c>
      <c r="S5354" s="6">
        <v>0</v>
      </c>
      <c r="T5354" s="6">
        <f>R5354-S5354</f>
        <v>1.3580000000000001</v>
      </c>
      <c r="U5354" s="3">
        <v>1.4990000000000001</v>
      </c>
      <c r="V5354" s="6">
        <f>U5354-S5354</f>
        <v>1.4990000000000001</v>
      </c>
      <c r="W5354" s="6">
        <f>100 - (1 - (((U5354-T5354)/U5354)+(S5354/T5354)))*100</f>
        <v>9.4062708472314966</v>
      </c>
      <c r="X5354" s="11">
        <v>1.4990000000000001</v>
      </c>
      <c r="Y5354" s="13">
        <f>(X5354-U5354)/U5354*100</f>
        <v>0</v>
      </c>
      <c r="Z5354" s="14">
        <f>IF(W5354&gt;10,"NA",Y5354)</f>
        <v>0</v>
      </c>
    </row>
    <row r="5355" spans="1:26" x14ac:dyDescent="0.2">
      <c r="A5355" s="23">
        <v>5353</v>
      </c>
      <c r="B5355" s="3" t="s">
        <v>25</v>
      </c>
      <c r="C5355" s="3" t="s">
        <v>51</v>
      </c>
      <c r="D5355" s="3" t="s">
        <v>194</v>
      </c>
      <c r="E5355" s="3" t="s">
        <v>47</v>
      </c>
      <c r="F5355" s="3" t="s">
        <v>23</v>
      </c>
      <c r="G5355" s="3" t="s">
        <v>215</v>
      </c>
      <c r="H5355" s="3" t="s">
        <v>9</v>
      </c>
      <c r="I5355" s="3" t="s">
        <v>13</v>
      </c>
      <c r="J5355" s="3">
        <v>414</v>
      </c>
      <c r="K5355" s="3">
        <v>89</v>
      </c>
      <c r="L5355" s="3">
        <v>69</v>
      </c>
      <c r="M5355" s="4">
        <f>PI()*(K5355/2)^2/1000+PI()*(L5355/2)^2/1000</f>
        <v>9.9604195082064386</v>
      </c>
      <c r="N5355" s="32">
        <v>0</v>
      </c>
      <c r="O5355" s="3">
        <v>6</v>
      </c>
      <c r="P5355" s="3">
        <v>2.887</v>
      </c>
      <c r="Q5355" s="3">
        <v>3.2629999999999999</v>
      </c>
      <c r="R5355" s="3">
        <v>3.1629999999999998</v>
      </c>
      <c r="S5355" s="6">
        <v>0</v>
      </c>
      <c r="T5355" s="6">
        <f>R5355-S5355</f>
        <v>3.1629999999999998</v>
      </c>
      <c r="U5355" s="3">
        <v>4.5609999999999999</v>
      </c>
      <c r="V5355" s="6">
        <f>U5355-S5355</f>
        <v>4.5609999999999999</v>
      </c>
      <c r="W5355" s="6">
        <f>100 - (1 - (((U5355-T5355)/U5355)+(S5355/T5355)))*100</f>
        <v>30.651172988379741</v>
      </c>
      <c r="X5355" s="11">
        <v>4.5609999999999999</v>
      </c>
      <c r="Y5355" s="13">
        <f>(X5355-U5355)/U5355*100</f>
        <v>0</v>
      </c>
      <c r="Z5355" s="14" t="str">
        <f>IF(W5355&gt;10,"NA",Y5355)</f>
        <v>NA</v>
      </c>
    </row>
    <row r="5356" spans="1:26" x14ac:dyDescent="0.2">
      <c r="A5356" s="23">
        <v>5354</v>
      </c>
      <c r="B5356" s="3" t="s">
        <v>25</v>
      </c>
      <c r="C5356" s="3" t="s">
        <v>51</v>
      </c>
      <c r="D5356" s="3" t="s">
        <v>194</v>
      </c>
      <c r="E5356" s="3" t="s">
        <v>47</v>
      </c>
      <c r="F5356" s="3" t="s">
        <v>23</v>
      </c>
      <c r="G5356" s="3" t="s">
        <v>215</v>
      </c>
      <c r="H5356" s="3" t="s">
        <v>9</v>
      </c>
      <c r="I5356" s="3" t="s">
        <v>13</v>
      </c>
      <c r="J5356" s="3">
        <v>414</v>
      </c>
      <c r="K5356" s="3">
        <v>89</v>
      </c>
      <c r="L5356" s="3">
        <v>69</v>
      </c>
      <c r="M5356" s="4">
        <f>PI()*(K5356/2)^2/1000+PI()*(L5356/2)^2/1000</f>
        <v>9.9604195082064386</v>
      </c>
      <c r="N5356" s="32">
        <v>0</v>
      </c>
      <c r="O5356" s="3">
        <v>7</v>
      </c>
      <c r="P5356" s="3">
        <v>2.7330000000000001</v>
      </c>
      <c r="Q5356" s="3">
        <v>2.226</v>
      </c>
      <c r="R5356" s="3">
        <v>2.1680000000000001</v>
      </c>
      <c r="S5356" s="6">
        <v>0</v>
      </c>
      <c r="T5356" s="6">
        <f>R5356-S5356</f>
        <v>2.1680000000000001</v>
      </c>
      <c r="U5356" s="3">
        <v>2.1680000000000001</v>
      </c>
      <c r="V5356" s="6">
        <f>U5356-S5356</f>
        <v>2.1680000000000001</v>
      </c>
      <c r="W5356" s="6">
        <f>100 - (1 - (((U5356-T5356)/U5356)+(S5356/T5356)))*100</f>
        <v>0</v>
      </c>
      <c r="X5356" s="11">
        <v>2.1680000000000001</v>
      </c>
      <c r="Y5356" s="13">
        <f>(X5356-U5356)/U5356*100</f>
        <v>0</v>
      </c>
      <c r="Z5356" s="14">
        <f>IF(W5356&gt;10,"NA",Y5356)</f>
        <v>0</v>
      </c>
    </row>
    <row r="5357" spans="1:26" x14ac:dyDescent="0.2">
      <c r="A5357" s="23">
        <v>5355</v>
      </c>
      <c r="B5357" s="3" t="s">
        <v>25</v>
      </c>
      <c r="C5357" s="3" t="s">
        <v>51</v>
      </c>
      <c r="D5357" s="3" t="s">
        <v>194</v>
      </c>
      <c r="E5357" s="3" t="s">
        <v>47</v>
      </c>
      <c r="F5357" s="3" t="s">
        <v>23</v>
      </c>
      <c r="G5357" s="3" t="s">
        <v>215</v>
      </c>
      <c r="H5357" s="3" t="s">
        <v>9</v>
      </c>
      <c r="I5357" s="3" t="s">
        <v>13</v>
      </c>
      <c r="J5357" s="3">
        <v>414</v>
      </c>
      <c r="K5357" s="3">
        <v>89</v>
      </c>
      <c r="L5357" s="3">
        <v>69</v>
      </c>
      <c r="M5357" s="4">
        <f>PI()*(K5357/2)^2/1000+PI()*(L5357/2)^2/1000</f>
        <v>9.9604195082064386</v>
      </c>
      <c r="N5357" s="32">
        <v>0</v>
      </c>
      <c r="O5357" s="3">
        <v>8</v>
      </c>
      <c r="P5357" s="3">
        <v>3.5219999999999998</v>
      </c>
      <c r="Q5357" s="3">
        <v>5.5570000000000004</v>
      </c>
      <c r="R5357" s="3">
        <v>5.4489999999999998</v>
      </c>
      <c r="S5357" s="6">
        <v>0</v>
      </c>
      <c r="T5357" s="6">
        <f>R5357-S5357</f>
        <v>5.4489999999999998</v>
      </c>
      <c r="U5357" s="3">
        <v>6.1360000000000001</v>
      </c>
      <c r="V5357" s="6">
        <f>U5357-S5357</f>
        <v>6.1360000000000001</v>
      </c>
      <c r="W5357" s="6">
        <f>100 - (1 - (((U5357-T5357)/U5357)+(S5357/T5357)))*100</f>
        <v>11.196219035202091</v>
      </c>
      <c r="X5357" s="11">
        <v>6.1360000000000001</v>
      </c>
      <c r="Y5357" s="13">
        <f>(X5357-U5357)/U5357*100</f>
        <v>0</v>
      </c>
      <c r="Z5357" s="14" t="str">
        <f>IF(W5357&gt;10,"NA",Y5357)</f>
        <v>NA</v>
      </c>
    </row>
    <row r="5358" spans="1:26" x14ac:dyDescent="0.2">
      <c r="A5358" s="23">
        <v>5356</v>
      </c>
      <c r="B5358" s="3" t="s">
        <v>25</v>
      </c>
      <c r="C5358" s="3" t="s">
        <v>51</v>
      </c>
      <c r="D5358" s="3" t="s">
        <v>194</v>
      </c>
      <c r="E5358" s="3" t="s">
        <v>47</v>
      </c>
      <c r="F5358" s="3" t="s">
        <v>23</v>
      </c>
      <c r="G5358" s="3" t="s">
        <v>215</v>
      </c>
      <c r="H5358" s="3" t="s">
        <v>9</v>
      </c>
      <c r="I5358" s="3" t="s">
        <v>13</v>
      </c>
      <c r="J5358" s="3">
        <v>414</v>
      </c>
      <c r="K5358" s="3">
        <v>89</v>
      </c>
      <c r="L5358" s="3">
        <v>69</v>
      </c>
      <c r="M5358" s="4">
        <f>PI()*(K5358/2)^2/1000+PI()*(L5358/2)^2/1000</f>
        <v>9.9604195082064386</v>
      </c>
      <c r="N5358" s="32">
        <v>0</v>
      </c>
      <c r="O5358" s="3">
        <v>9</v>
      </c>
      <c r="P5358" s="3">
        <v>1.911</v>
      </c>
      <c r="Q5358" s="3">
        <v>1.3320000000000001</v>
      </c>
      <c r="R5358" s="3">
        <v>1.264</v>
      </c>
      <c r="S5358" s="6">
        <v>0</v>
      </c>
      <c r="T5358" s="6">
        <f>R5358-S5358</f>
        <v>1.264</v>
      </c>
      <c r="U5358" s="3">
        <v>1.5189999999999999</v>
      </c>
      <c r="V5358" s="6">
        <f>U5358-S5358</f>
        <v>1.5189999999999999</v>
      </c>
      <c r="W5358" s="6">
        <f>100 - (1 - (((U5358-T5358)/U5358)+(S5358/T5358)))*100</f>
        <v>16.787360105332453</v>
      </c>
      <c r="X5358" s="11">
        <v>1.5189999999999999</v>
      </c>
      <c r="Y5358" s="13">
        <f>(X5358-U5358)/U5358*100</f>
        <v>0</v>
      </c>
      <c r="Z5358" s="14" t="str">
        <f>IF(W5358&gt;10,"NA",Y5358)</f>
        <v>NA</v>
      </c>
    </row>
    <row r="5359" spans="1:26" x14ac:dyDescent="0.2">
      <c r="A5359" s="23">
        <v>5357</v>
      </c>
      <c r="B5359" s="3" t="s">
        <v>25</v>
      </c>
      <c r="C5359" s="3" t="s">
        <v>51</v>
      </c>
      <c r="D5359" s="3" t="s">
        <v>194</v>
      </c>
      <c r="E5359" s="3" t="s">
        <v>47</v>
      </c>
      <c r="F5359" s="3" t="s">
        <v>23</v>
      </c>
      <c r="G5359" s="3" t="s">
        <v>215</v>
      </c>
      <c r="H5359" s="3" t="s">
        <v>9</v>
      </c>
      <c r="I5359" s="3" t="s">
        <v>13</v>
      </c>
      <c r="J5359" s="3">
        <v>414</v>
      </c>
      <c r="K5359" s="3">
        <v>89</v>
      </c>
      <c r="L5359" s="3">
        <v>69</v>
      </c>
      <c r="M5359" s="4">
        <f>PI()*(K5359/2)^2/1000+PI()*(L5359/2)^2/1000</f>
        <v>9.9604195082064386</v>
      </c>
      <c r="N5359" s="32">
        <v>0</v>
      </c>
      <c r="O5359" s="3">
        <v>10</v>
      </c>
      <c r="P5359" s="3">
        <v>4.415</v>
      </c>
      <c r="Q5359" s="3">
        <v>8.5090000000000003</v>
      </c>
      <c r="R5359" s="3">
        <v>8.3879999999999999</v>
      </c>
      <c r="S5359" s="6">
        <v>0</v>
      </c>
      <c r="T5359" s="6">
        <f>R5359-S5359</f>
        <v>8.3879999999999999</v>
      </c>
      <c r="U5359" s="3">
        <v>9.1929999999999996</v>
      </c>
      <c r="V5359" s="6">
        <f>U5359-S5359</f>
        <v>9.1929999999999996</v>
      </c>
      <c r="W5359" s="6">
        <f>100 - (1 - (((U5359-T5359)/U5359)+(S5359/T5359)))*100</f>
        <v>8.7566626781246555</v>
      </c>
      <c r="X5359" s="11">
        <v>9.1929999999999996</v>
      </c>
      <c r="Y5359" s="13">
        <f>(X5359-U5359)/U5359*100</f>
        <v>0</v>
      </c>
      <c r="Z5359" s="14">
        <f>IF(W5359&gt;10,"NA",Y5359)</f>
        <v>0</v>
      </c>
    </row>
    <row r="5360" spans="1:26" x14ac:dyDescent="0.2">
      <c r="A5360" s="23">
        <v>5358</v>
      </c>
      <c r="B5360" s="3" t="s">
        <v>25</v>
      </c>
      <c r="C5360" s="3" t="s">
        <v>51</v>
      </c>
      <c r="D5360" s="3" t="s">
        <v>194</v>
      </c>
      <c r="E5360" s="3" t="s">
        <v>47</v>
      </c>
      <c r="F5360" s="3" t="s">
        <v>23</v>
      </c>
      <c r="G5360" s="3" t="s">
        <v>215</v>
      </c>
      <c r="H5360" s="3" t="s">
        <v>9</v>
      </c>
      <c r="I5360" s="3" t="s">
        <v>13</v>
      </c>
      <c r="J5360" s="3">
        <v>414</v>
      </c>
      <c r="K5360" s="3">
        <v>89</v>
      </c>
      <c r="L5360" s="3">
        <v>69</v>
      </c>
      <c r="M5360" s="4">
        <f>PI()*(K5360/2)^2/1000+PI()*(L5360/2)^2/1000</f>
        <v>9.9604195082064386</v>
      </c>
      <c r="N5360" s="32">
        <v>0</v>
      </c>
      <c r="O5360" s="3">
        <v>11</v>
      </c>
      <c r="P5360" s="3">
        <v>2.552</v>
      </c>
      <c r="Q5360" s="3">
        <v>1.925</v>
      </c>
      <c r="R5360" s="3">
        <v>1.845</v>
      </c>
      <c r="S5360" s="6">
        <v>0</v>
      </c>
      <c r="T5360" s="6">
        <f>R5360-S5360</f>
        <v>1.845</v>
      </c>
      <c r="U5360" s="3">
        <v>2.25</v>
      </c>
      <c r="V5360" s="6">
        <f>U5360-S5360</f>
        <v>2.25</v>
      </c>
      <c r="W5360" s="6">
        <f>100 - (1 - (((U5360-T5360)/U5360)+(S5360/T5360)))*100</f>
        <v>18</v>
      </c>
      <c r="X5360" s="11">
        <v>2.25</v>
      </c>
      <c r="Y5360" s="13">
        <f>(X5360-U5360)/U5360*100</f>
        <v>0</v>
      </c>
      <c r="Z5360" s="14" t="str">
        <f>IF(W5360&gt;10,"NA",Y5360)</f>
        <v>NA</v>
      </c>
    </row>
    <row r="5361" spans="1:26" x14ac:dyDescent="0.2">
      <c r="A5361" s="23">
        <v>5359</v>
      </c>
      <c r="B5361" s="3" t="s">
        <v>25</v>
      </c>
      <c r="C5361" s="3" t="s">
        <v>51</v>
      </c>
      <c r="D5361" s="3" t="s">
        <v>194</v>
      </c>
      <c r="E5361" s="3" t="s">
        <v>47</v>
      </c>
      <c r="F5361" s="3" t="s">
        <v>23</v>
      </c>
      <c r="G5361" s="3" t="s">
        <v>215</v>
      </c>
      <c r="H5361" s="3" t="s">
        <v>9</v>
      </c>
      <c r="I5361" s="3" t="s">
        <v>13</v>
      </c>
      <c r="J5361" s="3">
        <v>414</v>
      </c>
      <c r="K5361" s="3">
        <v>89</v>
      </c>
      <c r="L5361" s="3">
        <v>69</v>
      </c>
      <c r="M5361" s="4">
        <f>PI()*(K5361/2)^2/1000+PI()*(L5361/2)^2/1000</f>
        <v>9.9604195082064386</v>
      </c>
      <c r="N5361" s="32">
        <v>0</v>
      </c>
      <c r="O5361" s="3">
        <v>12</v>
      </c>
      <c r="P5361" s="3">
        <v>2.5009999999999999</v>
      </c>
      <c r="Q5361" s="3">
        <v>1.7</v>
      </c>
      <c r="R5361" s="3">
        <v>1.6539999999999999</v>
      </c>
      <c r="S5361" s="6">
        <v>0</v>
      </c>
      <c r="T5361" s="6">
        <f>R5361-S5361</f>
        <v>1.6539999999999999</v>
      </c>
      <c r="U5361" s="3">
        <v>2.09</v>
      </c>
      <c r="V5361" s="6">
        <f>U5361-S5361</f>
        <v>2.09</v>
      </c>
      <c r="W5361" s="6">
        <f>100 - (1 - (((U5361-T5361)/U5361)+(S5361/T5361)))*100</f>
        <v>20.861244019138752</v>
      </c>
      <c r="X5361" s="11">
        <v>2.09</v>
      </c>
      <c r="Y5361" s="13">
        <f>(X5361-U5361)/U5361*100</f>
        <v>0</v>
      </c>
      <c r="Z5361" s="14" t="str">
        <f>IF(W5361&gt;10,"NA",Y5361)</f>
        <v>NA</v>
      </c>
    </row>
    <row r="5362" spans="1:26" x14ac:dyDescent="0.2">
      <c r="A5362" s="23">
        <v>5360</v>
      </c>
      <c r="B5362" s="3" t="s">
        <v>25</v>
      </c>
      <c r="C5362" s="3" t="s">
        <v>51</v>
      </c>
      <c r="D5362" s="3" t="s">
        <v>194</v>
      </c>
      <c r="E5362" s="3" t="s">
        <v>47</v>
      </c>
      <c r="F5362" s="3" t="s">
        <v>23</v>
      </c>
      <c r="G5362" s="3" t="s">
        <v>215</v>
      </c>
      <c r="H5362" s="3" t="s">
        <v>9</v>
      </c>
      <c r="I5362" s="3" t="s">
        <v>13</v>
      </c>
      <c r="J5362" s="3">
        <v>414</v>
      </c>
      <c r="K5362" s="3">
        <v>89</v>
      </c>
      <c r="L5362" s="3">
        <v>69</v>
      </c>
      <c r="M5362" s="4">
        <f>PI()*(K5362/2)^2/1000+PI()*(L5362/2)^2/1000</f>
        <v>9.9604195082064386</v>
      </c>
      <c r="N5362" s="32">
        <v>0</v>
      </c>
      <c r="O5362" s="3">
        <v>13</v>
      </c>
      <c r="P5362" s="3">
        <v>2.665</v>
      </c>
      <c r="Q5362" s="3">
        <v>2.149</v>
      </c>
      <c r="R5362" s="3">
        <v>2.0960000000000001</v>
      </c>
      <c r="S5362" s="6">
        <v>0</v>
      </c>
      <c r="T5362" s="6">
        <f>R5362-S5362</f>
        <v>2.0960000000000001</v>
      </c>
      <c r="U5362" s="3">
        <v>2.6219999999999999</v>
      </c>
      <c r="V5362" s="6">
        <f>U5362-S5362</f>
        <v>2.6219999999999999</v>
      </c>
      <c r="W5362" s="6">
        <f>100 - (1 - (((U5362-T5362)/U5362)+(S5362/T5362)))*100</f>
        <v>20.061022120518686</v>
      </c>
      <c r="X5362" s="11">
        <v>2.6219999999999999</v>
      </c>
      <c r="Y5362" s="13">
        <f>(X5362-U5362)/U5362*100</f>
        <v>0</v>
      </c>
      <c r="Z5362" s="14" t="str">
        <f>IF(W5362&gt;10,"NA",Y5362)</f>
        <v>NA</v>
      </c>
    </row>
    <row r="5363" spans="1:26" x14ac:dyDescent="0.2">
      <c r="A5363" s="23">
        <v>5361</v>
      </c>
      <c r="B5363" s="3" t="s">
        <v>25</v>
      </c>
      <c r="C5363" s="3" t="s">
        <v>51</v>
      </c>
      <c r="D5363" s="3" t="s">
        <v>194</v>
      </c>
      <c r="E5363" s="3" t="s">
        <v>47</v>
      </c>
      <c r="F5363" s="3" t="s">
        <v>23</v>
      </c>
      <c r="G5363" s="3" t="s">
        <v>216</v>
      </c>
      <c r="H5363" s="3" t="s">
        <v>17</v>
      </c>
      <c r="I5363" s="3" t="s">
        <v>13</v>
      </c>
      <c r="J5363" s="3">
        <v>411</v>
      </c>
      <c r="K5363" s="3">
        <v>130</v>
      </c>
      <c r="L5363" s="3">
        <v>103</v>
      </c>
      <c r="M5363" s="4">
        <f>PI()*(K5363/2)^2/1000+PI()*(L5363/2)^2/1000</f>
        <v>21.605518076900406</v>
      </c>
      <c r="N5363" s="32">
        <v>0</v>
      </c>
      <c r="O5363" s="3">
        <v>1</v>
      </c>
      <c r="P5363" s="3">
        <v>3.3479999999999999</v>
      </c>
      <c r="Q5363" s="3">
        <v>5.1619999999999999</v>
      </c>
      <c r="R5363" s="3">
        <v>5.0880000000000001</v>
      </c>
      <c r="S5363" s="6">
        <v>0</v>
      </c>
      <c r="T5363" s="6">
        <f>R5363-S5363</f>
        <v>5.0880000000000001</v>
      </c>
      <c r="U5363" s="3">
        <v>5.3949999999999996</v>
      </c>
      <c r="V5363" s="6">
        <f>U5363-S5363</f>
        <v>5.3949999999999996</v>
      </c>
      <c r="W5363" s="6">
        <f>100 - (1 - (((U5363-T5363)/U5363)+(S5363/T5363)))*100</f>
        <v>5.6904541241890598</v>
      </c>
      <c r="X5363" s="11">
        <v>5.3949999999999996</v>
      </c>
      <c r="Y5363" s="13">
        <f>(X5363-U5363)/U5363*100</f>
        <v>0</v>
      </c>
      <c r="Z5363" s="14">
        <f>IF(W5363&gt;10,"NA",Y5363)</f>
        <v>0</v>
      </c>
    </row>
    <row r="5364" spans="1:26" x14ac:dyDescent="0.2">
      <c r="A5364" s="23">
        <v>5362</v>
      </c>
      <c r="B5364" s="3" t="s">
        <v>25</v>
      </c>
      <c r="C5364" s="3" t="s">
        <v>51</v>
      </c>
      <c r="D5364" s="3" t="s">
        <v>194</v>
      </c>
      <c r="E5364" s="3" t="s">
        <v>47</v>
      </c>
      <c r="F5364" s="3" t="s">
        <v>23</v>
      </c>
      <c r="G5364" s="3" t="s">
        <v>216</v>
      </c>
      <c r="H5364" s="3" t="s">
        <v>17</v>
      </c>
      <c r="I5364" s="3" t="s">
        <v>13</v>
      </c>
      <c r="J5364" s="3">
        <v>411</v>
      </c>
      <c r="K5364" s="3">
        <v>130</v>
      </c>
      <c r="L5364" s="3">
        <v>103</v>
      </c>
      <c r="M5364" s="4">
        <f>PI()*(K5364/2)^2/1000+PI()*(L5364/2)^2/1000</f>
        <v>21.605518076900406</v>
      </c>
      <c r="N5364" s="32">
        <v>0</v>
      </c>
      <c r="O5364" s="3">
        <v>2</v>
      </c>
      <c r="P5364" s="3">
        <v>3.0470000000000002</v>
      </c>
      <c r="Q5364" s="3">
        <v>3.5390000000000001</v>
      </c>
      <c r="R5364" s="3">
        <v>3.4830000000000001</v>
      </c>
      <c r="S5364" s="6">
        <v>0</v>
      </c>
      <c r="T5364" s="6">
        <f>R5364-S5364</f>
        <v>3.4830000000000001</v>
      </c>
      <c r="U5364" s="3">
        <v>4.5469999999999997</v>
      </c>
      <c r="V5364" s="6">
        <f>U5364-S5364</f>
        <v>4.5469999999999997</v>
      </c>
      <c r="W5364" s="6">
        <f>100 - (1 - (((U5364-T5364)/U5364)+(S5364/T5364)))*100</f>
        <v>23.400043985045073</v>
      </c>
      <c r="X5364" s="11">
        <v>4.5469999999999997</v>
      </c>
      <c r="Y5364" s="13">
        <f>(X5364-U5364)/U5364*100</f>
        <v>0</v>
      </c>
      <c r="Z5364" s="14" t="str">
        <f>IF(W5364&gt;10,"NA",Y5364)</f>
        <v>NA</v>
      </c>
    </row>
    <row r="5365" spans="1:26" x14ac:dyDescent="0.2">
      <c r="A5365" s="23">
        <v>5363</v>
      </c>
      <c r="B5365" s="3" t="s">
        <v>25</v>
      </c>
      <c r="C5365" s="3" t="s">
        <v>51</v>
      </c>
      <c r="D5365" s="3" t="s">
        <v>194</v>
      </c>
      <c r="E5365" s="3" t="s">
        <v>47</v>
      </c>
      <c r="F5365" s="3" t="s">
        <v>23</v>
      </c>
      <c r="G5365" s="3" t="s">
        <v>216</v>
      </c>
      <c r="H5365" s="3" t="s">
        <v>17</v>
      </c>
      <c r="I5365" s="3" t="s">
        <v>13</v>
      </c>
      <c r="J5365" s="3">
        <v>411</v>
      </c>
      <c r="K5365" s="3">
        <v>130</v>
      </c>
      <c r="L5365" s="3">
        <v>103</v>
      </c>
      <c r="M5365" s="4">
        <f>PI()*(K5365/2)^2/1000+PI()*(L5365/2)^2/1000</f>
        <v>21.605518076900406</v>
      </c>
      <c r="N5365" s="32">
        <v>0</v>
      </c>
      <c r="O5365" s="3">
        <v>3</v>
      </c>
      <c r="P5365" s="3">
        <v>2.2050000000000001</v>
      </c>
      <c r="Q5365" s="3">
        <v>2.0350000000000001</v>
      </c>
      <c r="R5365" s="3">
        <v>1.92</v>
      </c>
      <c r="S5365" s="6">
        <v>0</v>
      </c>
      <c r="T5365" s="6">
        <f>R5365-S5365</f>
        <v>1.92</v>
      </c>
      <c r="U5365" s="3">
        <v>2.266</v>
      </c>
      <c r="V5365" s="6">
        <f>U5365-S5365</f>
        <v>2.266</v>
      </c>
      <c r="W5365" s="6">
        <f>100 - (1 - (((U5365-T5365)/U5365)+(S5365/T5365)))*100</f>
        <v>15.269196822594893</v>
      </c>
      <c r="X5365" s="11">
        <v>2.266</v>
      </c>
      <c r="Y5365" s="13">
        <f>(X5365-U5365)/U5365*100</f>
        <v>0</v>
      </c>
      <c r="Z5365" s="14" t="str">
        <f>IF(W5365&gt;10,"NA",Y5365)</f>
        <v>NA</v>
      </c>
    </row>
    <row r="5366" spans="1:26" x14ac:dyDescent="0.2">
      <c r="A5366" s="23">
        <v>5364</v>
      </c>
      <c r="B5366" s="3" t="s">
        <v>25</v>
      </c>
      <c r="C5366" s="3" t="s">
        <v>51</v>
      </c>
      <c r="D5366" s="3" t="s">
        <v>194</v>
      </c>
      <c r="E5366" s="3" t="s">
        <v>47</v>
      </c>
      <c r="F5366" s="3" t="s">
        <v>23</v>
      </c>
      <c r="G5366" s="3" t="s">
        <v>216</v>
      </c>
      <c r="H5366" s="3" t="s">
        <v>17</v>
      </c>
      <c r="I5366" s="3" t="s">
        <v>13</v>
      </c>
      <c r="J5366" s="3">
        <v>411</v>
      </c>
      <c r="K5366" s="3">
        <v>130</v>
      </c>
      <c r="L5366" s="3">
        <v>103</v>
      </c>
      <c r="M5366" s="4">
        <f>PI()*(K5366/2)^2/1000+PI()*(L5366/2)^2/1000</f>
        <v>21.605518076900406</v>
      </c>
      <c r="N5366" s="32">
        <v>0</v>
      </c>
      <c r="O5366" s="3">
        <v>4</v>
      </c>
      <c r="P5366" s="3">
        <v>1.6879999999999999</v>
      </c>
      <c r="Q5366" s="3">
        <v>1.5629999999999999</v>
      </c>
      <c r="R5366" s="3">
        <v>1.512</v>
      </c>
      <c r="S5366" s="6">
        <v>0</v>
      </c>
      <c r="T5366" s="6">
        <f>R5366-S5366</f>
        <v>1.512</v>
      </c>
      <c r="U5366" s="3">
        <v>1.512</v>
      </c>
      <c r="V5366" s="6">
        <f>U5366-S5366</f>
        <v>1.512</v>
      </c>
      <c r="W5366" s="6">
        <f>100 - (1 - (((U5366-T5366)/U5366)+(S5366/T5366)))*100</f>
        <v>0</v>
      </c>
      <c r="X5366" s="11">
        <v>1.512</v>
      </c>
      <c r="Y5366" s="13">
        <f>(X5366-U5366)/U5366*100</f>
        <v>0</v>
      </c>
      <c r="Z5366" s="14">
        <f>IF(W5366&gt;10,"NA",Y5366)</f>
        <v>0</v>
      </c>
    </row>
    <row r="5367" spans="1:26" x14ac:dyDescent="0.2">
      <c r="A5367" s="23">
        <v>5365</v>
      </c>
      <c r="B5367" s="3" t="s">
        <v>25</v>
      </c>
      <c r="C5367" s="3" t="s">
        <v>51</v>
      </c>
      <c r="D5367" s="3" t="s">
        <v>194</v>
      </c>
      <c r="E5367" s="3" t="s">
        <v>47</v>
      </c>
      <c r="F5367" s="3" t="s">
        <v>23</v>
      </c>
      <c r="G5367" s="3" t="s">
        <v>216</v>
      </c>
      <c r="H5367" s="3" t="s">
        <v>17</v>
      </c>
      <c r="I5367" s="3" t="s">
        <v>13</v>
      </c>
      <c r="J5367" s="3">
        <v>411</v>
      </c>
      <c r="K5367" s="3">
        <v>130</v>
      </c>
      <c r="L5367" s="3">
        <v>103</v>
      </c>
      <c r="M5367" s="4">
        <f>PI()*(K5367/2)^2/1000+PI()*(L5367/2)^2/1000</f>
        <v>21.605518076900406</v>
      </c>
      <c r="N5367" s="32">
        <v>0</v>
      </c>
      <c r="O5367" s="3">
        <v>5</v>
      </c>
      <c r="P5367" s="3">
        <v>4.3780000000000001</v>
      </c>
      <c r="Q5367" s="3">
        <v>6.8040000000000003</v>
      </c>
      <c r="R5367" s="3">
        <v>6.7549999999999999</v>
      </c>
      <c r="S5367" s="6">
        <v>0.1</v>
      </c>
      <c r="T5367" s="6">
        <f>R5367-S5367</f>
        <v>6.6550000000000002</v>
      </c>
      <c r="U5367" s="3">
        <v>7.3129999999999997</v>
      </c>
      <c r="V5367" s="6">
        <f>U5367-S5367</f>
        <v>7.2130000000000001</v>
      </c>
      <c r="W5367" s="6">
        <f>100 - (1 - (((U5367-T5367)/U5367)+(S5367/T5367)))*100</f>
        <v>10.500304974427237</v>
      </c>
      <c r="X5367" s="11">
        <v>7.3129999999999997</v>
      </c>
      <c r="Y5367" s="13">
        <f>(X5367-U5367)/U5367*100</f>
        <v>0</v>
      </c>
      <c r="Z5367" s="14" t="str">
        <f>IF(W5367&gt;10,"NA",Y5367)</f>
        <v>NA</v>
      </c>
    </row>
    <row r="5368" spans="1:26" x14ac:dyDescent="0.2">
      <c r="A5368" s="23">
        <v>5366</v>
      </c>
      <c r="B5368" s="3" t="s">
        <v>25</v>
      </c>
      <c r="C5368" s="3" t="s">
        <v>51</v>
      </c>
      <c r="D5368" s="3" t="s">
        <v>194</v>
      </c>
      <c r="E5368" s="3" t="s">
        <v>47</v>
      </c>
      <c r="F5368" s="3" t="s">
        <v>23</v>
      </c>
      <c r="G5368" s="3" t="s">
        <v>216</v>
      </c>
      <c r="H5368" s="3" t="s">
        <v>17</v>
      </c>
      <c r="I5368" s="3" t="s">
        <v>13</v>
      </c>
      <c r="J5368" s="3">
        <v>411</v>
      </c>
      <c r="K5368" s="3">
        <v>130</v>
      </c>
      <c r="L5368" s="3">
        <v>103</v>
      </c>
      <c r="M5368" s="4">
        <f>PI()*(K5368/2)^2/1000+PI()*(L5368/2)^2/1000</f>
        <v>21.605518076900406</v>
      </c>
      <c r="N5368" s="32">
        <v>0</v>
      </c>
      <c r="O5368" s="3">
        <v>6</v>
      </c>
      <c r="P5368" s="3">
        <v>2.91</v>
      </c>
      <c r="Q5368" s="3">
        <v>3.4049999999999998</v>
      </c>
      <c r="R5368" s="3">
        <v>3.36</v>
      </c>
      <c r="S5368" s="6">
        <v>0</v>
      </c>
      <c r="T5368" s="6">
        <f>R5368-S5368</f>
        <v>3.36</v>
      </c>
      <c r="U5368" s="3">
        <v>4.1349999999999998</v>
      </c>
      <c r="V5368" s="6">
        <f>U5368-S5368</f>
        <v>4.1349999999999998</v>
      </c>
      <c r="W5368" s="6">
        <f>100 - (1 - (((U5368-T5368)/U5368)+(S5368/T5368)))*100</f>
        <v>18.74244256348247</v>
      </c>
      <c r="X5368" s="11">
        <v>4.1349999999999998</v>
      </c>
      <c r="Y5368" s="13">
        <f>(X5368-U5368)/U5368*100</f>
        <v>0</v>
      </c>
      <c r="Z5368" s="14" t="str">
        <f>IF(W5368&gt;10,"NA",Y5368)</f>
        <v>NA</v>
      </c>
    </row>
    <row r="5369" spans="1:26" x14ac:dyDescent="0.2">
      <c r="A5369" s="23">
        <v>5367</v>
      </c>
      <c r="B5369" s="3" t="s">
        <v>25</v>
      </c>
      <c r="C5369" s="3" t="s">
        <v>51</v>
      </c>
      <c r="D5369" s="3" t="s">
        <v>194</v>
      </c>
      <c r="E5369" s="3" t="s">
        <v>47</v>
      </c>
      <c r="F5369" s="3" t="s">
        <v>23</v>
      </c>
      <c r="G5369" s="3" t="s">
        <v>216</v>
      </c>
      <c r="H5369" s="3" t="s">
        <v>17</v>
      </c>
      <c r="I5369" s="3" t="s">
        <v>13</v>
      </c>
      <c r="J5369" s="3">
        <v>411</v>
      </c>
      <c r="K5369" s="3">
        <v>130</v>
      </c>
      <c r="L5369" s="3">
        <v>103</v>
      </c>
      <c r="M5369" s="4">
        <f>PI()*(K5369/2)^2/1000+PI()*(L5369/2)^2/1000</f>
        <v>21.605518076900406</v>
      </c>
      <c r="N5369" s="32">
        <v>0</v>
      </c>
      <c r="O5369" s="3">
        <v>7</v>
      </c>
      <c r="P5369" s="3">
        <v>3.9620000000000002</v>
      </c>
      <c r="Q5369" s="3">
        <v>4.1269999999999998</v>
      </c>
      <c r="R5369" s="3">
        <v>4.1269999999999998</v>
      </c>
      <c r="S5369" s="6">
        <v>0</v>
      </c>
      <c r="T5369" s="6">
        <f>R5369-S5369</f>
        <v>4.1269999999999998</v>
      </c>
      <c r="U5369" s="3">
        <v>6.1639999999999997</v>
      </c>
      <c r="V5369" s="6">
        <f>U5369-S5369</f>
        <v>6.1639999999999997</v>
      </c>
      <c r="W5369" s="6">
        <f>100 - (1 - (((U5369-T5369)/U5369)+(S5369/T5369)))*100</f>
        <v>33.046722907203119</v>
      </c>
      <c r="X5369" s="11">
        <v>6.1639999999999997</v>
      </c>
      <c r="Y5369" s="13">
        <f>(X5369-U5369)/U5369*100</f>
        <v>0</v>
      </c>
      <c r="Z5369" s="14" t="str">
        <f>IF(W5369&gt;10,"NA",Y5369)</f>
        <v>NA</v>
      </c>
    </row>
    <row r="5370" spans="1:26" x14ac:dyDescent="0.2">
      <c r="A5370" s="23">
        <v>5368</v>
      </c>
      <c r="B5370" s="3" t="s">
        <v>25</v>
      </c>
      <c r="C5370" s="3" t="s">
        <v>51</v>
      </c>
      <c r="D5370" s="3" t="s">
        <v>194</v>
      </c>
      <c r="E5370" s="3" t="s">
        <v>47</v>
      </c>
      <c r="F5370" s="3" t="s">
        <v>23</v>
      </c>
      <c r="G5370" s="3" t="s">
        <v>216</v>
      </c>
      <c r="H5370" s="3" t="s">
        <v>17</v>
      </c>
      <c r="I5370" s="3" t="s">
        <v>13</v>
      </c>
      <c r="J5370" s="3">
        <v>411</v>
      </c>
      <c r="K5370" s="3">
        <v>130</v>
      </c>
      <c r="L5370" s="3">
        <v>103</v>
      </c>
      <c r="M5370" s="4">
        <f>PI()*(K5370/2)^2/1000+PI()*(L5370/2)^2/1000</f>
        <v>21.605518076900406</v>
      </c>
      <c r="N5370" s="32">
        <v>0</v>
      </c>
      <c r="O5370" s="3">
        <v>8</v>
      </c>
      <c r="P5370" s="3">
        <v>3.4140000000000001</v>
      </c>
      <c r="Q5370" s="3">
        <v>5.9409999999999998</v>
      </c>
      <c r="R5370" s="3">
        <v>5.8460000000000001</v>
      </c>
      <c r="S5370" s="6">
        <v>0</v>
      </c>
      <c r="T5370" s="6">
        <f>R5370-S5370</f>
        <v>5.8460000000000001</v>
      </c>
      <c r="U5370" s="3">
        <v>5.976</v>
      </c>
      <c r="V5370" s="6">
        <f>U5370-S5370</f>
        <v>5.976</v>
      </c>
      <c r="W5370" s="6">
        <f>100 - (1 - (((U5370-T5370)/U5370)+(S5370/T5370)))*100</f>
        <v>2.1753681392235507</v>
      </c>
      <c r="X5370" s="11">
        <v>5.976</v>
      </c>
      <c r="Y5370" s="13">
        <f>(X5370-U5370)/U5370*100</f>
        <v>0</v>
      </c>
      <c r="Z5370" s="14">
        <f>IF(W5370&gt;10,"NA",Y5370)</f>
        <v>0</v>
      </c>
    </row>
    <row r="5371" spans="1:26" x14ac:dyDescent="0.2">
      <c r="A5371" s="23">
        <v>5369</v>
      </c>
      <c r="B5371" s="3" t="s">
        <v>25</v>
      </c>
      <c r="C5371" s="3" t="s">
        <v>51</v>
      </c>
      <c r="D5371" s="3" t="s">
        <v>194</v>
      </c>
      <c r="E5371" s="3" t="s">
        <v>47</v>
      </c>
      <c r="F5371" s="3" t="s">
        <v>23</v>
      </c>
      <c r="G5371" s="3" t="s">
        <v>216</v>
      </c>
      <c r="H5371" s="3" t="s">
        <v>17</v>
      </c>
      <c r="I5371" s="3" t="s">
        <v>13</v>
      </c>
      <c r="J5371" s="3">
        <v>411</v>
      </c>
      <c r="K5371" s="3">
        <v>130</v>
      </c>
      <c r="L5371" s="3">
        <v>103</v>
      </c>
      <c r="M5371" s="4">
        <f>PI()*(K5371/2)^2/1000+PI()*(L5371/2)^2/1000</f>
        <v>21.605518076900406</v>
      </c>
      <c r="N5371" s="32">
        <v>0</v>
      </c>
      <c r="O5371" s="3">
        <v>9</v>
      </c>
      <c r="P5371" s="3">
        <v>3.1269999999999998</v>
      </c>
      <c r="Q5371" s="3">
        <v>4.2290000000000001</v>
      </c>
      <c r="R5371" s="3">
        <v>4.1399999999999997</v>
      </c>
      <c r="S5371" s="6">
        <v>0</v>
      </c>
      <c r="T5371" s="6">
        <f>R5371-S5371</f>
        <v>4.1399999999999997</v>
      </c>
      <c r="U5371" s="3">
        <v>4.1399999999999997</v>
      </c>
      <c r="V5371" s="6">
        <f>U5371-S5371</f>
        <v>4.1399999999999997</v>
      </c>
      <c r="W5371" s="6">
        <f>100 - (1 - (((U5371-T5371)/U5371)+(S5371/T5371)))*100</f>
        <v>0</v>
      </c>
      <c r="X5371" s="11">
        <v>4.1399999999999997</v>
      </c>
      <c r="Y5371" s="13">
        <f>(X5371-U5371)/U5371*100</f>
        <v>0</v>
      </c>
      <c r="Z5371" s="14">
        <f>IF(W5371&gt;10,"NA",Y5371)</f>
        <v>0</v>
      </c>
    </row>
    <row r="5372" spans="1:26" x14ac:dyDescent="0.2">
      <c r="A5372" s="23">
        <v>5370</v>
      </c>
      <c r="B5372" s="3" t="s">
        <v>25</v>
      </c>
      <c r="C5372" s="3" t="s">
        <v>51</v>
      </c>
      <c r="D5372" s="3" t="s">
        <v>194</v>
      </c>
      <c r="E5372" s="3" t="s">
        <v>47</v>
      </c>
      <c r="F5372" s="3" t="s">
        <v>23</v>
      </c>
      <c r="G5372" s="3" t="s">
        <v>216</v>
      </c>
      <c r="H5372" s="3" t="s">
        <v>17</v>
      </c>
      <c r="I5372" s="3" t="s">
        <v>13</v>
      </c>
      <c r="J5372" s="3">
        <v>411</v>
      </c>
      <c r="K5372" s="3">
        <v>130</v>
      </c>
      <c r="L5372" s="3">
        <v>103</v>
      </c>
      <c r="M5372" s="4">
        <f>PI()*(K5372/2)^2/1000+PI()*(L5372/2)^2/1000</f>
        <v>21.605518076900406</v>
      </c>
      <c r="N5372" s="32">
        <v>0</v>
      </c>
      <c r="O5372" s="3">
        <v>10</v>
      </c>
      <c r="P5372" s="3">
        <v>3.77</v>
      </c>
      <c r="Q5372" s="3">
        <v>6.5709999999999997</v>
      </c>
      <c r="R5372" s="3">
        <v>6.53</v>
      </c>
      <c r="S5372" s="6">
        <v>0</v>
      </c>
      <c r="T5372" s="6">
        <f>R5372-S5372</f>
        <v>6.53</v>
      </c>
      <c r="U5372" s="3">
        <v>6.6050000000000004</v>
      </c>
      <c r="V5372" s="6">
        <f>U5372-S5372</f>
        <v>6.6050000000000004</v>
      </c>
      <c r="W5372" s="6">
        <f>100 - (1 - (((U5372-T5372)/U5372)+(S5372/T5372)))*100</f>
        <v>1.1355034065102245</v>
      </c>
      <c r="X5372" s="11">
        <v>6.6050000000000004</v>
      </c>
      <c r="Y5372" s="13">
        <f>(X5372-U5372)/U5372*100</f>
        <v>0</v>
      </c>
      <c r="Z5372" s="14">
        <f>IF(W5372&gt;10,"NA",Y5372)</f>
        <v>0</v>
      </c>
    </row>
    <row r="5373" spans="1:26" x14ac:dyDescent="0.2">
      <c r="A5373" s="23">
        <v>5371</v>
      </c>
      <c r="B5373" s="3" t="s">
        <v>25</v>
      </c>
      <c r="C5373" s="3" t="s">
        <v>51</v>
      </c>
      <c r="D5373" s="3" t="s">
        <v>194</v>
      </c>
      <c r="E5373" s="3" t="s">
        <v>47</v>
      </c>
      <c r="F5373" s="3" t="s">
        <v>23</v>
      </c>
      <c r="G5373" s="3" t="s">
        <v>216</v>
      </c>
      <c r="H5373" s="3" t="s">
        <v>9</v>
      </c>
      <c r="I5373" s="3" t="s">
        <v>13</v>
      </c>
      <c r="J5373" s="3">
        <v>411</v>
      </c>
      <c r="K5373" s="3">
        <v>130</v>
      </c>
      <c r="L5373" s="3">
        <v>103</v>
      </c>
      <c r="M5373" s="4">
        <f>PI()*(K5373/2)^2/1000+PI()*(L5373/2)^2/1000</f>
        <v>21.605518076900406</v>
      </c>
      <c r="N5373" s="32">
        <v>0</v>
      </c>
      <c r="O5373" s="3">
        <v>1</v>
      </c>
      <c r="P5373" s="3">
        <v>2.0009999999999999</v>
      </c>
      <c r="Q5373" s="3">
        <v>1.4419999999999999</v>
      </c>
      <c r="R5373" s="3">
        <v>1.375</v>
      </c>
      <c r="S5373" s="6">
        <v>0</v>
      </c>
      <c r="T5373" s="6">
        <f>R5373-S5373</f>
        <v>1.375</v>
      </c>
      <c r="U5373" s="11">
        <v>1.83</v>
      </c>
      <c r="V5373" s="6">
        <f>U5373-S5373</f>
        <v>1.83</v>
      </c>
      <c r="W5373" s="6">
        <f>100 - (1 - (((U5373-T5373)/U5373)+(S5373/T5373)))*100</f>
        <v>24.863387978142086</v>
      </c>
      <c r="X5373" s="11">
        <v>1.83</v>
      </c>
      <c r="Y5373" s="13">
        <f>(X5373-U5373)/U5373*100</f>
        <v>0</v>
      </c>
      <c r="Z5373" s="14" t="str">
        <f>IF(W5373&gt;10,"NA",Y5373)</f>
        <v>NA</v>
      </c>
    </row>
    <row r="5374" spans="1:26" x14ac:dyDescent="0.2">
      <c r="A5374" s="23">
        <v>5372</v>
      </c>
      <c r="B5374" s="3" t="s">
        <v>25</v>
      </c>
      <c r="C5374" s="3" t="s">
        <v>51</v>
      </c>
      <c r="D5374" s="3" t="s">
        <v>194</v>
      </c>
      <c r="E5374" s="3" t="s">
        <v>47</v>
      </c>
      <c r="F5374" s="3" t="s">
        <v>23</v>
      </c>
      <c r="G5374" s="3" t="s">
        <v>216</v>
      </c>
      <c r="H5374" s="3" t="s">
        <v>9</v>
      </c>
      <c r="I5374" s="3" t="s">
        <v>13</v>
      </c>
      <c r="J5374" s="3">
        <v>411</v>
      </c>
      <c r="K5374" s="3">
        <v>130</v>
      </c>
      <c r="L5374" s="3">
        <v>103</v>
      </c>
      <c r="M5374" s="4">
        <f>PI()*(K5374/2)^2/1000+PI()*(L5374/2)^2/1000</f>
        <v>21.605518076900406</v>
      </c>
      <c r="N5374" s="32">
        <v>0</v>
      </c>
      <c r="O5374" s="3">
        <v>2</v>
      </c>
      <c r="P5374" s="3">
        <v>4.056</v>
      </c>
      <c r="Q5374" s="3">
        <v>6.26</v>
      </c>
      <c r="R5374" s="3">
        <v>6.19</v>
      </c>
      <c r="S5374" s="6">
        <v>0</v>
      </c>
      <c r="T5374" s="6">
        <f>R5374-S5374</f>
        <v>6.19</v>
      </c>
      <c r="U5374" s="11">
        <v>6.5759999999999996</v>
      </c>
      <c r="V5374" s="6">
        <f>U5374-S5374</f>
        <v>6.5759999999999996</v>
      </c>
      <c r="W5374" s="6">
        <f>100 - (1 - (((U5374-T5374)/U5374)+(S5374/T5374)))*100</f>
        <v>5.8698296836982848</v>
      </c>
      <c r="X5374" s="11">
        <v>6.5759999999999996</v>
      </c>
      <c r="Y5374" s="13">
        <f>(X5374-U5374)/U5374*100</f>
        <v>0</v>
      </c>
      <c r="Z5374" s="14">
        <f>IF(W5374&gt;10,"NA",Y5374)</f>
        <v>0</v>
      </c>
    </row>
    <row r="5375" spans="1:26" x14ac:dyDescent="0.2">
      <c r="A5375" s="23">
        <v>5373</v>
      </c>
      <c r="B5375" s="3" t="s">
        <v>25</v>
      </c>
      <c r="C5375" s="3" t="s">
        <v>51</v>
      </c>
      <c r="D5375" s="3" t="s">
        <v>194</v>
      </c>
      <c r="E5375" s="3" t="s">
        <v>47</v>
      </c>
      <c r="F5375" s="3" t="s">
        <v>23</v>
      </c>
      <c r="G5375" s="3" t="s">
        <v>216</v>
      </c>
      <c r="H5375" s="3" t="s">
        <v>9</v>
      </c>
      <c r="I5375" s="3" t="s">
        <v>13</v>
      </c>
      <c r="J5375" s="3">
        <v>411</v>
      </c>
      <c r="K5375" s="3">
        <v>130</v>
      </c>
      <c r="L5375" s="3">
        <v>103</v>
      </c>
      <c r="M5375" s="4">
        <f>PI()*(K5375/2)^2/1000+PI()*(L5375/2)^2/1000</f>
        <v>21.605518076900406</v>
      </c>
      <c r="N5375" s="32">
        <v>0</v>
      </c>
      <c r="O5375" s="3">
        <v>3</v>
      </c>
      <c r="P5375" s="3">
        <v>3.5649999999999999</v>
      </c>
      <c r="Q5375" s="3">
        <v>5.01</v>
      </c>
      <c r="R5375" s="3">
        <v>4.9610000000000003</v>
      </c>
      <c r="S5375" s="6">
        <v>0</v>
      </c>
      <c r="T5375" s="6">
        <f>R5375-S5375</f>
        <v>4.9610000000000003</v>
      </c>
      <c r="U5375" s="11">
        <v>4.9610000000000003</v>
      </c>
      <c r="V5375" s="6">
        <f>U5375-S5375</f>
        <v>4.9610000000000003</v>
      </c>
      <c r="W5375" s="6">
        <f>100 - (1 - (((U5375-T5375)/U5375)+(S5375/T5375)))*100</f>
        <v>0</v>
      </c>
      <c r="X5375" s="11">
        <v>4.9610000000000003</v>
      </c>
      <c r="Y5375" s="13">
        <f>(X5375-U5375)/U5375*100</f>
        <v>0</v>
      </c>
      <c r="Z5375" s="14">
        <f>IF(W5375&gt;10,"NA",Y5375)</f>
        <v>0</v>
      </c>
    </row>
    <row r="5376" spans="1:26" x14ac:dyDescent="0.2">
      <c r="A5376" s="23">
        <v>5374</v>
      </c>
      <c r="B5376" s="3" t="s">
        <v>25</v>
      </c>
      <c r="C5376" s="3" t="s">
        <v>51</v>
      </c>
      <c r="D5376" s="3" t="s">
        <v>194</v>
      </c>
      <c r="E5376" s="3" t="s">
        <v>47</v>
      </c>
      <c r="F5376" s="3" t="s">
        <v>23</v>
      </c>
      <c r="G5376" s="3" t="s">
        <v>216</v>
      </c>
      <c r="H5376" s="3" t="s">
        <v>9</v>
      </c>
      <c r="I5376" s="3" t="s">
        <v>13</v>
      </c>
      <c r="J5376" s="3">
        <v>411</v>
      </c>
      <c r="K5376" s="3">
        <v>130</v>
      </c>
      <c r="L5376" s="3">
        <v>103</v>
      </c>
      <c r="M5376" s="4">
        <f>PI()*(K5376/2)^2/1000+PI()*(L5376/2)^2/1000</f>
        <v>21.605518076900406</v>
      </c>
      <c r="N5376" s="32">
        <v>0</v>
      </c>
      <c r="O5376" s="3">
        <v>4</v>
      </c>
      <c r="P5376" s="3">
        <v>3.2909999999999999</v>
      </c>
      <c r="Q5376" s="3">
        <v>4.8120000000000003</v>
      </c>
      <c r="R5376" s="3">
        <v>4.74</v>
      </c>
      <c r="S5376" s="6">
        <v>2.4E-2</v>
      </c>
      <c r="T5376" s="6">
        <f>R5376-S5376</f>
        <v>4.7160000000000002</v>
      </c>
      <c r="U5376" s="11">
        <v>4.84</v>
      </c>
      <c r="V5376" s="6">
        <f>U5376-S5376</f>
        <v>4.8159999999999998</v>
      </c>
      <c r="W5376" s="6">
        <f>100 - (1 - (((U5376-T5376)/U5376)+(S5376/T5376)))*100</f>
        <v>3.0708893234916701</v>
      </c>
      <c r="X5376" s="11">
        <v>4.84</v>
      </c>
      <c r="Y5376" s="13">
        <f>(X5376-U5376)/U5376*100</f>
        <v>0</v>
      </c>
      <c r="Z5376" s="14">
        <f>IF(W5376&gt;10,"NA",Y5376)</f>
        <v>0</v>
      </c>
    </row>
    <row r="5377" spans="1:26" x14ac:dyDescent="0.2">
      <c r="A5377" s="23">
        <v>5375</v>
      </c>
      <c r="B5377" s="3" t="s">
        <v>25</v>
      </c>
      <c r="C5377" s="3" t="s">
        <v>51</v>
      </c>
      <c r="D5377" s="3" t="s">
        <v>194</v>
      </c>
      <c r="E5377" s="3" t="s">
        <v>47</v>
      </c>
      <c r="F5377" s="3" t="s">
        <v>23</v>
      </c>
      <c r="G5377" s="3" t="s">
        <v>216</v>
      </c>
      <c r="H5377" s="3" t="s">
        <v>9</v>
      </c>
      <c r="I5377" s="3" t="s">
        <v>13</v>
      </c>
      <c r="J5377" s="3">
        <v>411</v>
      </c>
      <c r="K5377" s="3">
        <v>130</v>
      </c>
      <c r="L5377" s="3">
        <v>103</v>
      </c>
      <c r="M5377" s="4">
        <f>PI()*(K5377/2)^2/1000+PI()*(L5377/2)^2/1000</f>
        <v>21.605518076900406</v>
      </c>
      <c r="N5377" s="32">
        <v>0</v>
      </c>
      <c r="O5377" s="3">
        <v>5</v>
      </c>
      <c r="P5377" s="3">
        <v>3.6360000000000001</v>
      </c>
      <c r="Q5377" s="3">
        <v>4.8390000000000004</v>
      </c>
      <c r="R5377" s="3">
        <v>4.734</v>
      </c>
      <c r="S5377" s="6">
        <v>0</v>
      </c>
      <c r="T5377" s="6">
        <f>R5377-S5377</f>
        <v>4.734</v>
      </c>
      <c r="U5377" s="11">
        <v>6.1749999999999998</v>
      </c>
      <c r="V5377" s="6">
        <f>U5377-S5377</f>
        <v>6.1749999999999998</v>
      </c>
      <c r="W5377" s="6">
        <f>100 - (1 - (((U5377-T5377)/U5377)+(S5377/T5377)))*100</f>
        <v>23.336032388663966</v>
      </c>
      <c r="X5377" s="11">
        <v>6.1749999999999998</v>
      </c>
      <c r="Y5377" s="13">
        <f>(X5377-U5377)/U5377*100</f>
        <v>0</v>
      </c>
      <c r="Z5377" s="14" t="str">
        <f>IF(W5377&gt;10,"NA",Y5377)</f>
        <v>NA</v>
      </c>
    </row>
    <row r="5378" spans="1:26" x14ac:dyDescent="0.2">
      <c r="A5378" s="23">
        <v>5376</v>
      </c>
      <c r="B5378" s="3" t="s">
        <v>25</v>
      </c>
      <c r="C5378" s="3" t="s">
        <v>51</v>
      </c>
      <c r="D5378" s="3" t="s">
        <v>194</v>
      </c>
      <c r="E5378" s="3" t="s">
        <v>47</v>
      </c>
      <c r="F5378" s="3" t="s">
        <v>23</v>
      </c>
      <c r="G5378" s="3" t="s">
        <v>216</v>
      </c>
      <c r="H5378" s="3" t="s">
        <v>9</v>
      </c>
      <c r="I5378" s="3" t="s">
        <v>13</v>
      </c>
      <c r="J5378" s="3">
        <v>411</v>
      </c>
      <c r="K5378" s="3">
        <v>130</v>
      </c>
      <c r="L5378" s="3">
        <v>103</v>
      </c>
      <c r="M5378" s="4">
        <f>PI()*(K5378/2)^2/1000+PI()*(L5378/2)^2/1000</f>
        <v>21.605518076900406</v>
      </c>
      <c r="N5378" s="32">
        <v>0</v>
      </c>
      <c r="O5378" s="3">
        <v>6</v>
      </c>
      <c r="P5378" s="3">
        <v>4.0140000000000002</v>
      </c>
      <c r="Q5378" s="3">
        <v>6.7759999999999998</v>
      </c>
      <c r="R5378" s="3">
        <v>6.6719999999999997</v>
      </c>
      <c r="S5378" s="6">
        <v>0</v>
      </c>
      <c r="T5378" s="6">
        <f>R5378-S5378</f>
        <v>6.6719999999999997</v>
      </c>
      <c r="U5378" s="11">
        <v>7.3970000000000002</v>
      </c>
      <c r="V5378" s="6">
        <f>U5378-S5378</f>
        <v>7.3970000000000002</v>
      </c>
      <c r="W5378" s="6">
        <f>100 - (1 - (((U5378-T5378)/U5378)+(S5378/T5378)))*100</f>
        <v>9.8012707854535677</v>
      </c>
      <c r="X5378" s="11">
        <v>7.3970000000000002</v>
      </c>
      <c r="Y5378" s="13">
        <f>(X5378-U5378)/U5378*100</f>
        <v>0</v>
      </c>
      <c r="Z5378" s="14">
        <f>IF(W5378&gt;10,"NA",Y5378)</f>
        <v>0</v>
      </c>
    </row>
    <row r="5379" spans="1:26" x14ac:dyDescent="0.2">
      <c r="A5379" s="23">
        <v>5377</v>
      </c>
      <c r="B5379" s="3" t="s">
        <v>25</v>
      </c>
      <c r="C5379" s="3" t="s">
        <v>51</v>
      </c>
      <c r="D5379" s="3" t="s">
        <v>194</v>
      </c>
      <c r="E5379" s="3" t="s">
        <v>47</v>
      </c>
      <c r="F5379" s="3" t="s">
        <v>23</v>
      </c>
      <c r="G5379" s="3" t="s">
        <v>216</v>
      </c>
      <c r="H5379" s="3" t="s">
        <v>9</v>
      </c>
      <c r="I5379" s="3" t="s">
        <v>13</v>
      </c>
      <c r="J5379" s="3">
        <v>411</v>
      </c>
      <c r="K5379" s="3">
        <v>130</v>
      </c>
      <c r="L5379" s="3">
        <v>103</v>
      </c>
      <c r="M5379" s="4">
        <f>PI()*(K5379/2)^2/1000+PI()*(L5379/2)^2/1000</f>
        <v>21.605518076900406</v>
      </c>
      <c r="N5379" s="32">
        <v>0</v>
      </c>
      <c r="O5379" s="3">
        <v>7</v>
      </c>
      <c r="P5379" s="3">
        <v>3.101</v>
      </c>
      <c r="Q5379" s="3">
        <v>4.016</v>
      </c>
      <c r="R5379" s="3">
        <v>3.9279999999999999</v>
      </c>
      <c r="S5379" s="6">
        <v>0</v>
      </c>
      <c r="T5379" s="6">
        <f>R5379-S5379</f>
        <v>3.9279999999999999</v>
      </c>
      <c r="U5379" s="11">
        <v>3.9279999999999999</v>
      </c>
      <c r="V5379" s="6">
        <f>U5379-S5379</f>
        <v>3.9279999999999999</v>
      </c>
      <c r="W5379" s="6">
        <f>100 - (1 - (((U5379-T5379)/U5379)+(S5379/T5379)))*100</f>
        <v>0</v>
      </c>
      <c r="X5379" s="11">
        <v>3.9279999999999999</v>
      </c>
      <c r="Y5379" s="13">
        <f>(X5379-U5379)/U5379*100</f>
        <v>0</v>
      </c>
      <c r="Z5379" s="14">
        <f>IF(W5379&gt;10,"NA",Y5379)</f>
        <v>0</v>
      </c>
    </row>
    <row r="5380" spans="1:26" x14ac:dyDescent="0.2">
      <c r="A5380" s="23">
        <v>5378</v>
      </c>
      <c r="B5380" s="3" t="s">
        <v>25</v>
      </c>
      <c r="C5380" s="3" t="s">
        <v>51</v>
      </c>
      <c r="D5380" s="3" t="s">
        <v>194</v>
      </c>
      <c r="E5380" s="3" t="s">
        <v>47</v>
      </c>
      <c r="F5380" s="3" t="s">
        <v>23</v>
      </c>
      <c r="G5380" s="3" t="s">
        <v>216</v>
      </c>
      <c r="H5380" s="3" t="s">
        <v>9</v>
      </c>
      <c r="I5380" s="3" t="s">
        <v>13</v>
      </c>
      <c r="J5380" s="3">
        <v>411</v>
      </c>
      <c r="K5380" s="3">
        <v>130</v>
      </c>
      <c r="L5380" s="3">
        <v>103</v>
      </c>
      <c r="M5380" s="4">
        <f>PI()*(K5380/2)^2/1000+PI()*(L5380/2)^2/1000</f>
        <v>21.605518076900406</v>
      </c>
      <c r="N5380" s="32">
        <v>0</v>
      </c>
      <c r="O5380" s="3">
        <v>8</v>
      </c>
      <c r="P5380" s="3">
        <v>4.3410000000000002</v>
      </c>
      <c r="Q5380" s="3">
        <v>7.9279999999999999</v>
      </c>
      <c r="R5380" s="3">
        <v>7.694</v>
      </c>
      <c r="S5380" s="6">
        <v>0</v>
      </c>
      <c r="T5380" s="6">
        <f>R5380-S5380</f>
        <v>7.694</v>
      </c>
      <c r="U5380" s="11">
        <v>8.36</v>
      </c>
      <c r="V5380" s="6">
        <f>U5380-S5380</f>
        <v>8.36</v>
      </c>
      <c r="W5380" s="6">
        <f>100 - (1 - (((U5380-T5380)/U5380)+(S5380/T5380)))*100</f>
        <v>7.9665071770334919</v>
      </c>
      <c r="X5380" s="11">
        <v>8.36</v>
      </c>
      <c r="Y5380" s="13">
        <f>(X5380-U5380)/U5380*100</f>
        <v>0</v>
      </c>
      <c r="Z5380" s="14">
        <f>IF(W5380&gt;10,"NA",Y5380)</f>
        <v>0</v>
      </c>
    </row>
    <row r="5381" spans="1:26" x14ac:dyDescent="0.2">
      <c r="A5381" s="23">
        <v>5379</v>
      </c>
      <c r="B5381" s="3" t="s">
        <v>25</v>
      </c>
      <c r="C5381" s="3" t="s">
        <v>51</v>
      </c>
      <c r="D5381" s="3" t="s">
        <v>194</v>
      </c>
      <c r="E5381" s="3" t="s">
        <v>47</v>
      </c>
      <c r="F5381" s="3" t="s">
        <v>23</v>
      </c>
      <c r="G5381" s="3" t="s">
        <v>216</v>
      </c>
      <c r="H5381" s="3" t="s">
        <v>9</v>
      </c>
      <c r="I5381" s="3" t="s">
        <v>13</v>
      </c>
      <c r="J5381" s="3">
        <v>411</v>
      </c>
      <c r="K5381" s="3">
        <v>130</v>
      </c>
      <c r="L5381" s="3">
        <v>103</v>
      </c>
      <c r="M5381" s="4">
        <f>PI()*(K5381/2)^2/1000+PI()*(L5381/2)^2/1000</f>
        <v>21.605518076900406</v>
      </c>
      <c r="N5381" s="32">
        <v>0</v>
      </c>
      <c r="O5381" s="3">
        <v>9</v>
      </c>
      <c r="P5381" s="3">
        <v>2.2650000000000001</v>
      </c>
      <c r="Q5381" s="3">
        <v>2.5379999999999998</v>
      </c>
      <c r="R5381" s="3">
        <v>2.4079999999999999</v>
      </c>
      <c r="S5381" s="6">
        <v>0</v>
      </c>
      <c r="T5381" s="6">
        <f>R5381-S5381</f>
        <v>2.4079999999999999</v>
      </c>
      <c r="U5381" s="11">
        <v>2.8039999999999998</v>
      </c>
      <c r="V5381" s="6">
        <f>U5381-S5381</f>
        <v>2.8039999999999998</v>
      </c>
      <c r="W5381" s="6">
        <f>100 - (1 - (((U5381-T5381)/U5381)+(S5381/T5381)))*100</f>
        <v>14.122681883024242</v>
      </c>
      <c r="X5381" s="11">
        <v>2.8039999999999998</v>
      </c>
      <c r="Y5381" s="13">
        <f>(X5381-U5381)/U5381*100</f>
        <v>0</v>
      </c>
      <c r="Z5381" s="14" t="str">
        <f>IF(W5381&gt;10,"NA",Y5381)</f>
        <v>NA</v>
      </c>
    </row>
    <row r="5382" spans="1:26" x14ac:dyDescent="0.2">
      <c r="A5382" s="23">
        <v>5380</v>
      </c>
      <c r="B5382" s="3" t="s">
        <v>25</v>
      </c>
      <c r="C5382" s="3" t="s">
        <v>51</v>
      </c>
      <c r="D5382" s="3" t="s">
        <v>194</v>
      </c>
      <c r="E5382" s="3" t="s">
        <v>47</v>
      </c>
      <c r="F5382" s="3" t="s">
        <v>23</v>
      </c>
      <c r="G5382" s="3" t="s">
        <v>216</v>
      </c>
      <c r="H5382" s="3" t="s">
        <v>9</v>
      </c>
      <c r="I5382" s="3" t="s">
        <v>13</v>
      </c>
      <c r="J5382" s="3">
        <v>411</v>
      </c>
      <c r="K5382" s="3">
        <v>130</v>
      </c>
      <c r="L5382" s="3">
        <v>103</v>
      </c>
      <c r="M5382" s="4">
        <f>PI()*(K5382/2)^2/1000+PI()*(L5382/2)^2/1000</f>
        <v>21.605518076900406</v>
      </c>
      <c r="N5382" s="32">
        <v>0</v>
      </c>
      <c r="O5382" s="3">
        <v>10</v>
      </c>
      <c r="P5382" s="3">
        <v>3.8119999999999998</v>
      </c>
      <c r="Q5382" s="3">
        <v>5.7229999999999999</v>
      </c>
      <c r="R5382" s="3">
        <v>5.6829999999999998</v>
      </c>
      <c r="S5382" s="6">
        <v>0</v>
      </c>
      <c r="T5382" s="6">
        <f>R5382-S5382</f>
        <v>5.6829999999999998</v>
      </c>
      <c r="U5382" s="11">
        <v>5.7469999999999999</v>
      </c>
      <c r="V5382" s="6">
        <f>U5382-S5382</f>
        <v>5.7469999999999999</v>
      </c>
      <c r="W5382" s="6">
        <f>100 - (1 - (((U5382-T5382)/U5382)+(S5382/T5382)))*100</f>
        <v>1.1136244997389895</v>
      </c>
      <c r="X5382" s="11">
        <v>5.7469999999999999</v>
      </c>
      <c r="Y5382" s="13">
        <f>(X5382-U5382)/U5382*100</f>
        <v>0</v>
      </c>
      <c r="Z5382" s="14">
        <f>IF(W5382&gt;10,"NA",Y5382)</f>
        <v>0</v>
      </c>
    </row>
    <row r="5383" spans="1:26" x14ac:dyDescent="0.2">
      <c r="A5383" s="23">
        <v>5381</v>
      </c>
      <c r="B5383" s="3" t="s">
        <v>25</v>
      </c>
      <c r="C5383" s="3" t="s">
        <v>51</v>
      </c>
      <c r="D5383" s="3" t="s">
        <v>194</v>
      </c>
      <c r="E5383" s="3" t="s">
        <v>47</v>
      </c>
      <c r="F5383" s="3" t="s">
        <v>23</v>
      </c>
      <c r="G5383" s="3" t="s">
        <v>217</v>
      </c>
      <c r="H5383" s="3" t="s">
        <v>17</v>
      </c>
      <c r="I5383" s="3" t="s">
        <v>13</v>
      </c>
      <c r="J5383" s="3">
        <v>411</v>
      </c>
      <c r="K5383" s="3">
        <v>150</v>
      </c>
      <c r="L5383" s="3">
        <v>0</v>
      </c>
      <c r="M5383" s="4">
        <f>PI()*(K5383/2)^2/1000+PI()*(L5383/2)^2/1000</f>
        <v>17.671458676442587</v>
      </c>
      <c r="N5383" s="32">
        <v>0</v>
      </c>
      <c r="O5383" s="3">
        <v>1</v>
      </c>
      <c r="P5383" s="3">
        <v>1.702</v>
      </c>
      <c r="Q5383" s="3">
        <v>0.92400000000000004</v>
      </c>
      <c r="R5383" s="3">
        <v>0.89400000000000002</v>
      </c>
      <c r="S5383" s="6">
        <v>0</v>
      </c>
      <c r="T5383" s="6">
        <f>R5383-S5383</f>
        <v>0.89400000000000002</v>
      </c>
      <c r="U5383" s="3">
        <v>1.448</v>
      </c>
      <c r="V5383" s="6">
        <f>U5383-S5383</f>
        <v>1.448</v>
      </c>
      <c r="W5383" s="6">
        <f>100 - (1 - (((U5383-T5383)/U5383)+(S5383/T5383)))*100</f>
        <v>38.259668508287291</v>
      </c>
      <c r="X5383" s="11">
        <v>1.448</v>
      </c>
      <c r="Y5383" s="13">
        <f>(X5383-U5383)/U5383*100</f>
        <v>0</v>
      </c>
      <c r="Z5383" s="14" t="str">
        <f>IF(W5383&gt;10,"NA",Y5383)</f>
        <v>NA</v>
      </c>
    </row>
    <row r="5384" spans="1:26" x14ac:dyDescent="0.2">
      <c r="A5384" s="23">
        <v>5382</v>
      </c>
      <c r="B5384" s="3" t="s">
        <v>25</v>
      </c>
      <c r="C5384" s="3" t="s">
        <v>51</v>
      </c>
      <c r="D5384" s="3" t="s">
        <v>194</v>
      </c>
      <c r="E5384" s="3" t="s">
        <v>47</v>
      </c>
      <c r="F5384" s="3" t="s">
        <v>23</v>
      </c>
      <c r="G5384" s="3" t="s">
        <v>217</v>
      </c>
      <c r="H5384" s="3" t="s">
        <v>17</v>
      </c>
      <c r="I5384" s="3" t="s">
        <v>13</v>
      </c>
      <c r="J5384" s="3">
        <v>411</v>
      </c>
      <c r="K5384" s="3">
        <v>150</v>
      </c>
      <c r="L5384" s="3">
        <v>0</v>
      </c>
      <c r="M5384" s="4">
        <f>PI()*(K5384/2)^2/1000+PI()*(L5384/2)^2/1000</f>
        <v>17.671458676442587</v>
      </c>
      <c r="N5384" s="32">
        <v>0</v>
      </c>
      <c r="O5384" s="3">
        <v>2</v>
      </c>
      <c r="P5384" s="3">
        <v>1.7130000000000001</v>
      </c>
      <c r="Q5384" s="3">
        <v>1.413</v>
      </c>
      <c r="R5384" s="3">
        <v>1.355</v>
      </c>
      <c r="S5384" s="6">
        <v>0</v>
      </c>
      <c r="T5384" s="6">
        <f>R5384-S5384</f>
        <v>1.355</v>
      </c>
      <c r="U5384" s="3">
        <v>1.355</v>
      </c>
      <c r="V5384" s="6">
        <f>U5384-S5384</f>
        <v>1.355</v>
      </c>
      <c r="W5384" s="6">
        <f>100 - (1 - (((U5384-T5384)/U5384)+(S5384/T5384)))*100</f>
        <v>0</v>
      </c>
      <c r="X5384" s="11">
        <v>1.355</v>
      </c>
      <c r="Y5384" s="13">
        <f>(X5384-U5384)/U5384*100</f>
        <v>0</v>
      </c>
      <c r="Z5384" s="14">
        <f>IF(W5384&gt;10,"NA",Y5384)</f>
        <v>0</v>
      </c>
    </row>
    <row r="5385" spans="1:26" x14ac:dyDescent="0.2">
      <c r="A5385" s="23">
        <v>5383</v>
      </c>
      <c r="B5385" s="3" t="s">
        <v>25</v>
      </c>
      <c r="C5385" s="3" t="s">
        <v>51</v>
      </c>
      <c r="D5385" s="3" t="s">
        <v>194</v>
      </c>
      <c r="E5385" s="3" t="s">
        <v>47</v>
      </c>
      <c r="F5385" s="3" t="s">
        <v>23</v>
      </c>
      <c r="G5385" s="3" t="s">
        <v>217</v>
      </c>
      <c r="H5385" s="3" t="s">
        <v>17</v>
      </c>
      <c r="I5385" s="3" t="s">
        <v>13</v>
      </c>
      <c r="J5385" s="3">
        <v>411</v>
      </c>
      <c r="K5385" s="3">
        <v>150</v>
      </c>
      <c r="L5385" s="3">
        <v>0</v>
      </c>
      <c r="M5385" s="4">
        <f>PI()*(K5385/2)^2/1000+PI()*(L5385/2)^2/1000</f>
        <v>17.671458676442587</v>
      </c>
      <c r="N5385" s="32">
        <v>0</v>
      </c>
      <c r="O5385" s="3">
        <v>3</v>
      </c>
      <c r="P5385" s="3">
        <v>1.69</v>
      </c>
      <c r="Q5385" s="3">
        <v>1.599</v>
      </c>
      <c r="R5385" s="3">
        <v>1.516</v>
      </c>
      <c r="S5385" s="6">
        <v>0</v>
      </c>
      <c r="T5385" s="6">
        <f>R5385-S5385</f>
        <v>1.516</v>
      </c>
      <c r="U5385" s="3">
        <v>1.718</v>
      </c>
      <c r="V5385" s="6">
        <f>U5385-S5385</f>
        <v>1.718</v>
      </c>
      <c r="W5385" s="6">
        <f>100 - (1 - (((U5385-T5385)/U5385)+(S5385/T5385)))*100</f>
        <v>11.757857974388813</v>
      </c>
      <c r="X5385" s="11">
        <v>1.718</v>
      </c>
      <c r="Y5385" s="13">
        <f>(X5385-U5385)/U5385*100</f>
        <v>0</v>
      </c>
      <c r="Z5385" s="14" t="str">
        <f>IF(W5385&gt;10,"NA",Y5385)</f>
        <v>NA</v>
      </c>
    </row>
    <row r="5386" spans="1:26" x14ac:dyDescent="0.2">
      <c r="A5386" s="23">
        <v>5384</v>
      </c>
      <c r="B5386" s="3" t="s">
        <v>25</v>
      </c>
      <c r="C5386" s="3" t="s">
        <v>51</v>
      </c>
      <c r="D5386" s="3" t="s">
        <v>194</v>
      </c>
      <c r="E5386" s="3" t="s">
        <v>47</v>
      </c>
      <c r="F5386" s="3" t="s">
        <v>23</v>
      </c>
      <c r="G5386" s="3" t="s">
        <v>217</v>
      </c>
      <c r="H5386" s="3" t="s">
        <v>17</v>
      </c>
      <c r="I5386" s="3" t="s">
        <v>13</v>
      </c>
      <c r="J5386" s="3">
        <v>411</v>
      </c>
      <c r="K5386" s="3">
        <v>150</v>
      </c>
      <c r="L5386" s="3">
        <v>0</v>
      </c>
      <c r="M5386" s="4">
        <f>PI()*(K5386/2)^2/1000+PI()*(L5386/2)^2/1000</f>
        <v>17.671458676442587</v>
      </c>
      <c r="N5386" s="32">
        <v>0</v>
      </c>
      <c r="O5386" s="3">
        <v>4</v>
      </c>
      <c r="P5386" s="3">
        <v>1.92</v>
      </c>
      <c r="Q5386" s="3">
        <v>1.369</v>
      </c>
      <c r="R5386" s="3">
        <v>1.3280000000000001</v>
      </c>
      <c r="S5386" s="6">
        <v>0</v>
      </c>
      <c r="T5386" s="6">
        <f>R5386-S5386</f>
        <v>1.3280000000000001</v>
      </c>
      <c r="U5386" s="3">
        <v>1.4330000000000001</v>
      </c>
      <c r="V5386" s="6">
        <f>U5386-S5386</f>
        <v>1.4330000000000001</v>
      </c>
      <c r="W5386" s="6">
        <f>100 - (1 - (((U5386-T5386)/U5386)+(S5386/T5386)))*100</f>
        <v>7.3272854152128417</v>
      </c>
      <c r="X5386" s="11">
        <v>1.4330000000000001</v>
      </c>
      <c r="Y5386" s="13">
        <f>(X5386-U5386)/U5386*100</f>
        <v>0</v>
      </c>
      <c r="Z5386" s="14">
        <f>IF(W5386&gt;10,"NA",Y5386)</f>
        <v>0</v>
      </c>
    </row>
    <row r="5387" spans="1:26" x14ac:dyDescent="0.2">
      <c r="A5387" s="23">
        <v>5385</v>
      </c>
      <c r="B5387" s="3" t="s">
        <v>25</v>
      </c>
      <c r="C5387" s="3" t="s">
        <v>51</v>
      </c>
      <c r="D5387" s="3" t="s">
        <v>194</v>
      </c>
      <c r="E5387" s="3" t="s">
        <v>47</v>
      </c>
      <c r="F5387" s="3" t="s">
        <v>23</v>
      </c>
      <c r="G5387" s="3" t="s">
        <v>217</v>
      </c>
      <c r="H5387" s="3" t="s">
        <v>17</v>
      </c>
      <c r="I5387" s="3" t="s">
        <v>13</v>
      </c>
      <c r="J5387" s="3">
        <v>411</v>
      </c>
      <c r="K5387" s="3">
        <v>150</v>
      </c>
      <c r="L5387" s="3">
        <v>0</v>
      </c>
      <c r="M5387" s="4">
        <f>PI()*(K5387/2)^2/1000+PI()*(L5387/2)^2/1000</f>
        <v>17.671458676442587</v>
      </c>
      <c r="N5387" s="32">
        <v>0</v>
      </c>
      <c r="O5387" s="3">
        <v>5</v>
      </c>
      <c r="P5387" s="3">
        <v>1.841</v>
      </c>
      <c r="Q5387" s="3">
        <v>1.095</v>
      </c>
      <c r="R5387" s="3">
        <v>1.0580000000000001</v>
      </c>
      <c r="S5387" s="6">
        <v>0</v>
      </c>
      <c r="T5387" s="6">
        <f>R5387-S5387</f>
        <v>1.0580000000000001</v>
      </c>
      <c r="U5387" s="3">
        <v>1.0580000000000001</v>
      </c>
      <c r="V5387" s="6">
        <f>U5387-S5387</f>
        <v>1.0580000000000001</v>
      </c>
      <c r="W5387" s="6">
        <f>100 - (1 - (((U5387-T5387)/U5387)+(S5387/T5387)))*100</f>
        <v>0</v>
      </c>
      <c r="X5387" s="11">
        <v>1.0580000000000001</v>
      </c>
      <c r="Y5387" s="13">
        <f>(X5387-U5387)/U5387*100</f>
        <v>0</v>
      </c>
      <c r="Z5387" s="14">
        <f>IF(W5387&gt;10,"NA",Y5387)</f>
        <v>0</v>
      </c>
    </row>
    <row r="5388" spans="1:26" x14ac:dyDescent="0.2">
      <c r="A5388" s="23">
        <v>5386</v>
      </c>
      <c r="B5388" s="3" t="s">
        <v>25</v>
      </c>
      <c r="C5388" s="3" t="s">
        <v>51</v>
      </c>
      <c r="D5388" s="3" t="s">
        <v>194</v>
      </c>
      <c r="E5388" s="3" t="s">
        <v>47</v>
      </c>
      <c r="F5388" s="3" t="s">
        <v>23</v>
      </c>
      <c r="G5388" s="3" t="s">
        <v>217</v>
      </c>
      <c r="H5388" s="3" t="s">
        <v>17</v>
      </c>
      <c r="I5388" s="3" t="s">
        <v>13</v>
      </c>
      <c r="J5388" s="3">
        <v>411</v>
      </c>
      <c r="K5388" s="3">
        <v>150</v>
      </c>
      <c r="L5388" s="3">
        <v>0</v>
      </c>
      <c r="M5388" s="4">
        <f>PI()*(K5388/2)^2/1000+PI()*(L5388/2)^2/1000</f>
        <v>17.671458676442587</v>
      </c>
      <c r="N5388" s="32">
        <v>0</v>
      </c>
      <c r="O5388" s="3">
        <v>6</v>
      </c>
      <c r="P5388" s="3">
        <v>2.387</v>
      </c>
      <c r="Q5388" s="3">
        <v>2.052</v>
      </c>
      <c r="R5388" s="3">
        <v>1.9990000000000001</v>
      </c>
      <c r="S5388" s="6">
        <v>0</v>
      </c>
      <c r="T5388" s="6">
        <f>R5388-S5388</f>
        <v>1.9990000000000001</v>
      </c>
      <c r="U5388" s="3">
        <v>1.9990000000000001</v>
      </c>
      <c r="V5388" s="6">
        <f>U5388-S5388</f>
        <v>1.9990000000000001</v>
      </c>
      <c r="W5388" s="6">
        <f>100 - (1 - (((U5388-T5388)/U5388)+(S5388/T5388)))*100</f>
        <v>0</v>
      </c>
      <c r="X5388" s="11">
        <v>1.9990000000000001</v>
      </c>
      <c r="Y5388" s="13">
        <f>(X5388-U5388)/U5388*100</f>
        <v>0</v>
      </c>
      <c r="Z5388" s="14">
        <f>IF(W5388&gt;10,"NA",Y5388)</f>
        <v>0</v>
      </c>
    </row>
    <row r="5389" spans="1:26" x14ac:dyDescent="0.2">
      <c r="A5389" s="23">
        <v>5387</v>
      </c>
      <c r="B5389" s="3" t="s">
        <v>25</v>
      </c>
      <c r="C5389" s="3" t="s">
        <v>51</v>
      </c>
      <c r="D5389" s="3" t="s">
        <v>194</v>
      </c>
      <c r="E5389" s="3" t="s">
        <v>47</v>
      </c>
      <c r="F5389" s="3" t="s">
        <v>23</v>
      </c>
      <c r="G5389" s="3" t="s">
        <v>217</v>
      </c>
      <c r="H5389" s="3" t="s">
        <v>17</v>
      </c>
      <c r="I5389" s="3" t="s">
        <v>13</v>
      </c>
      <c r="J5389" s="3">
        <v>411</v>
      </c>
      <c r="K5389" s="3">
        <v>150</v>
      </c>
      <c r="L5389" s="3">
        <v>0</v>
      </c>
      <c r="M5389" s="4">
        <f>PI()*(K5389/2)^2/1000+PI()*(L5389/2)^2/1000</f>
        <v>17.671458676442587</v>
      </c>
      <c r="N5389" s="32">
        <v>0</v>
      </c>
      <c r="O5389" s="3">
        <v>7</v>
      </c>
      <c r="P5389" s="3">
        <v>2.0219999999999998</v>
      </c>
      <c r="Q5389" s="3">
        <v>1.91</v>
      </c>
      <c r="R5389" s="3">
        <v>1.85</v>
      </c>
      <c r="S5389" s="6">
        <v>0</v>
      </c>
      <c r="T5389" s="6">
        <f>R5389-S5389</f>
        <v>1.85</v>
      </c>
      <c r="U5389" s="3">
        <v>1.85</v>
      </c>
      <c r="V5389" s="6">
        <f>U5389-S5389</f>
        <v>1.85</v>
      </c>
      <c r="W5389" s="6">
        <f>100 - (1 - (((U5389-T5389)/U5389)+(S5389/T5389)))*100</f>
        <v>0</v>
      </c>
      <c r="X5389" s="11">
        <v>1.85</v>
      </c>
      <c r="Y5389" s="13">
        <f>(X5389-U5389)/U5389*100</f>
        <v>0</v>
      </c>
      <c r="Z5389" s="14">
        <f>IF(W5389&gt;10,"NA",Y5389)</f>
        <v>0</v>
      </c>
    </row>
    <row r="5390" spans="1:26" x14ac:dyDescent="0.2">
      <c r="A5390" s="23">
        <v>5388</v>
      </c>
      <c r="B5390" s="3" t="s">
        <v>25</v>
      </c>
      <c r="C5390" s="3" t="s">
        <v>51</v>
      </c>
      <c r="D5390" s="3" t="s">
        <v>194</v>
      </c>
      <c r="E5390" s="3" t="s">
        <v>47</v>
      </c>
      <c r="F5390" s="3" t="s">
        <v>23</v>
      </c>
      <c r="G5390" s="3" t="s">
        <v>217</v>
      </c>
      <c r="H5390" s="3" t="s">
        <v>17</v>
      </c>
      <c r="I5390" s="3" t="s">
        <v>13</v>
      </c>
      <c r="J5390" s="3">
        <v>411</v>
      </c>
      <c r="K5390" s="3">
        <v>150</v>
      </c>
      <c r="L5390" s="3">
        <v>0</v>
      </c>
      <c r="M5390" s="4">
        <f>PI()*(K5390/2)^2/1000+PI()*(L5390/2)^2/1000</f>
        <v>17.671458676442587</v>
      </c>
      <c r="N5390" s="32">
        <v>0</v>
      </c>
      <c r="O5390" s="3">
        <v>8</v>
      </c>
      <c r="P5390" s="3">
        <v>2.0430000000000001</v>
      </c>
      <c r="Q5390" s="3">
        <v>1.712</v>
      </c>
      <c r="R5390" s="3">
        <v>1.671</v>
      </c>
      <c r="S5390" s="6">
        <v>0</v>
      </c>
      <c r="T5390" s="6">
        <f>R5390-S5390</f>
        <v>1.671</v>
      </c>
      <c r="U5390" s="3">
        <v>1.671</v>
      </c>
      <c r="V5390" s="6">
        <f>U5390-S5390</f>
        <v>1.671</v>
      </c>
      <c r="W5390" s="6">
        <f>100 - (1 - (((U5390-T5390)/U5390)+(S5390/T5390)))*100</f>
        <v>0</v>
      </c>
      <c r="X5390" s="11">
        <v>1.671</v>
      </c>
      <c r="Y5390" s="13">
        <f>(X5390-U5390)/U5390*100</f>
        <v>0</v>
      </c>
      <c r="Z5390" s="14">
        <f>IF(W5390&gt;10,"NA",Y5390)</f>
        <v>0</v>
      </c>
    </row>
    <row r="5391" spans="1:26" x14ac:dyDescent="0.2">
      <c r="A5391" s="23">
        <v>5389</v>
      </c>
      <c r="B5391" s="3" t="s">
        <v>25</v>
      </c>
      <c r="C5391" s="3" t="s">
        <v>51</v>
      </c>
      <c r="D5391" s="3" t="s">
        <v>194</v>
      </c>
      <c r="E5391" s="3" t="s">
        <v>47</v>
      </c>
      <c r="F5391" s="3" t="s">
        <v>23</v>
      </c>
      <c r="G5391" s="3" t="s">
        <v>217</v>
      </c>
      <c r="H5391" s="3" t="s">
        <v>17</v>
      </c>
      <c r="I5391" s="3" t="s">
        <v>13</v>
      </c>
      <c r="J5391" s="3">
        <v>411</v>
      </c>
      <c r="K5391" s="3">
        <v>150</v>
      </c>
      <c r="L5391" s="3">
        <v>0</v>
      </c>
      <c r="M5391" s="4">
        <f>PI()*(K5391/2)^2/1000+PI()*(L5391/2)^2/1000</f>
        <v>17.671458676442587</v>
      </c>
      <c r="N5391" s="32">
        <v>0</v>
      </c>
      <c r="O5391" s="3">
        <v>9</v>
      </c>
      <c r="P5391" s="3">
        <v>1.879</v>
      </c>
      <c r="Q5391" s="3">
        <v>1.1759999999999999</v>
      </c>
      <c r="R5391" s="3">
        <v>1.131</v>
      </c>
      <c r="S5391" s="6">
        <v>0</v>
      </c>
      <c r="T5391" s="6">
        <f>R5391-S5391</f>
        <v>1.131</v>
      </c>
      <c r="U5391" s="3">
        <v>1.131</v>
      </c>
      <c r="V5391" s="6">
        <f>U5391-S5391</f>
        <v>1.131</v>
      </c>
      <c r="W5391" s="6">
        <f>100 - (1 - (((U5391-T5391)/U5391)+(S5391/T5391)))*100</f>
        <v>0</v>
      </c>
      <c r="X5391" s="11">
        <v>1.131</v>
      </c>
      <c r="Y5391" s="13">
        <f>(X5391-U5391)/U5391*100</f>
        <v>0</v>
      </c>
      <c r="Z5391" s="14">
        <f>IF(W5391&gt;10,"NA",Y5391)</f>
        <v>0</v>
      </c>
    </row>
    <row r="5392" spans="1:26" x14ac:dyDescent="0.2">
      <c r="A5392" s="23">
        <v>5390</v>
      </c>
      <c r="B5392" s="3" t="s">
        <v>25</v>
      </c>
      <c r="C5392" s="3" t="s">
        <v>51</v>
      </c>
      <c r="D5392" s="3" t="s">
        <v>194</v>
      </c>
      <c r="E5392" s="3" t="s">
        <v>47</v>
      </c>
      <c r="F5392" s="3" t="s">
        <v>23</v>
      </c>
      <c r="G5392" s="3" t="s">
        <v>217</v>
      </c>
      <c r="H5392" s="3" t="s">
        <v>17</v>
      </c>
      <c r="I5392" s="3" t="s">
        <v>13</v>
      </c>
      <c r="J5392" s="3">
        <v>411</v>
      </c>
      <c r="K5392" s="3">
        <v>150</v>
      </c>
      <c r="L5392" s="3">
        <v>0</v>
      </c>
      <c r="M5392" s="4">
        <f>PI()*(K5392/2)^2/1000+PI()*(L5392/2)^2/1000</f>
        <v>17.671458676442587</v>
      </c>
      <c r="N5392" s="32">
        <v>0</v>
      </c>
      <c r="O5392" s="3">
        <v>10</v>
      </c>
      <c r="P5392" s="3">
        <v>1.784</v>
      </c>
      <c r="Q5392" s="3">
        <v>1.466</v>
      </c>
      <c r="R5392" s="3">
        <v>1.423</v>
      </c>
      <c r="S5392" s="6">
        <v>0</v>
      </c>
      <c r="T5392" s="6">
        <f>R5392-S5392</f>
        <v>1.423</v>
      </c>
      <c r="U5392" s="3">
        <v>1.423</v>
      </c>
      <c r="V5392" s="6">
        <f>U5392-S5392</f>
        <v>1.423</v>
      </c>
      <c r="W5392" s="6">
        <f>100 - (1 - (((U5392-T5392)/U5392)+(S5392/T5392)))*100</f>
        <v>0</v>
      </c>
      <c r="X5392" s="11">
        <v>1.423</v>
      </c>
      <c r="Y5392" s="13">
        <f>(X5392-U5392)/U5392*100</f>
        <v>0</v>
      </c>
      <c r="Z5392" s="14">
        <f>IF(W5392&gt;10,"NA",Y5392)</f>
        <v>0</v>
      </c>
    </row>
    <row r="5393" spans="1:26" x14ac:dyDescent="0.2">
      <c r="A5393" s="23">
        <v>5391</v>
      </c>
      <c r="B5393" s="3" t="s">
        <v>25</v>
      </c>
      <c r="C5393" s="3" t="s">
        <v>51</v>
      </c>
      <c r="D5393" s="3" t="s">
        <v>194</v>
      </c>
      <c r="E5393" s="3" t="s">
        <v>47</v>
      </c>
      <c r="F5393" s="3" t="s">
        <v>23</v>
      </c>
      <c r="G5393" s="3" t="s">
        <v>217</v>
      </c>
      <c r="H5393" s="3" t="s">
        <v>17</v>
      </c>
      <c r="I5393" s="3" t="s">
        <v>13</v>
      </c>
      <c r="J5393" s="3">
        <v>411</v>
      </c>
      <c r="K5393" s="3">
        <v>150</v>
      </c>
      <c r="L5393" s="3">
        <v>0</v>
      </c>
      <c r="M5393" s="4">
        <f>PI()*(K5393/2)^2/1000+PI()*(L5393/2)^2/1000</f>
        <v>17.671458676442587</v>
      </c>
      <c r="N5393" s="32">
        <v>0</v>
      </c>
      <c r="O5393" s="3">
        <v>11</v>
      </c>
      <c r="P5393" s="3">
        <v>2.2949999999999999</v>
      </c>
      <c r="Q5393" s="3">
        <v>2.036</v>
      </c>
      <c r="R5393" s="3">
        <v>1.9610000000000001</v>
      </c>
      <c r="S5393" s="6">
        <v>0</v>
      </c>
      <c r="T5393" s="6">
        <f>R5393-S5393</f>
        <v>1.9610000000000001</v>
      </c>
      <c r="U5393" s="3">
        <v>1.9610000000000001</v>
      </c>
      <c r="V5393" s="6">
        <f>U5393-S5393</f>
        <v>1.9610000000000001</v>
      </c>
      <c r="W5393" s="6">
        <f>100 - (1 - (((U5393-T5393)/U5393)+(S5393/T5393)))*100</f>
        <v>0</v>
      </c>
      <c r="X5393" s="11">
        <v>1.9610000000000001</v>
      </c>
      <c r="Y5393" s="13">
        <f>(X5393-U5393)/U5393*100</f>
        <v>0</v>
      </c>
      <c r="Z5393" s="14">
        <f>IF(W5393&gt;10,"NA",Y5393)</f>
        <v>0</v>
      </c>
    </row>
    <row r="5394" spans="1:26" x14ac:dyDescent="0.2">
      <c r="A5394" s="23">
        <v>5392</v>
      </c>
      <c r="B5394" s="3" t="s">
        <v>25</v>
      </c>
      <c r="C5394" s="3" t="s">
        <v>51</v>
      </c>
      <c r="D5394" s="3" t="s">
        <v>194</v>
      </c>
      <c r="E5394" s="3" t="s">
        <v>47</v>
      </c>
      <c r="F5394" s="3" t="s">
        <v>23</v>
      </c>
      <c r="G5394" s="3" t="s">
        <v>217</v>
      </c>
      <c r="H5394" s="3" t="s">
        <v>17</v>
      </c>
      <c r="I5394" s="3" t="s">
        <v>13</v>
      </c>
      <c r="J5394" s="3">
        <v>411</v>
      </c>
      <c r="K5394" s="3">
        <v>150</v>
      </c>
      <c r="L5394" s="3">
        <v>0</v>
      </c>
      <c r="M5394" s="4">
        <f>PI()*(K5394/2)^2/1000+PI()*(L5394/2)^2/1000</f>
        <v>17.671458676442587</v>
      </c>
      <c r="N5394" s="32">
        <v>0</v>
      </c>
      <c r="O5394" s="3">
        <v>12</v>
      </c>
      <c r="P5394" s="3">
        <v>1.9590000000000001</v>
      </c>
      <c r="Q5394" s="3">
        <v>1.847</v>
      </c>
      <c r="R5394" s="3">
        <v>1.776</v>
      </c>
      <c r="S5394" s="6">
        <v>0</v>
      </c>
      <c r="T5394" s="6">
        <f>R5394-S5394</f>
        <v>1.776</v>
      </c>
      <c r="U5394" s="3">
        <v>1.8129999999999999</v>
      </c>
      <c r="V5394" s="6">
        <f>U5394-S5394</f>
        <v>1.8129999999999999</v>
      </c>
      <c r="W5394" s="6">
        <f>100 - (1 - (((U5394-T5394)/U5394)+(S5394/T5394)))*100</f>
        <v>2.040816326530603</v>
      </c>
      <c r="X5394" s="11">
        <v>1.8129999999999999</v>
      </c>
      <c r="Y5394" s="13">
        <f>(X5394-U5394)/U5394*100</f>
        <v>0</v>
      </c>
      <c r="Z5394" s="14">
        <f>IF(W5394&gt;10,"NA",Y5394)</f>
        <v>0</v>
      </c>
    </row>
    <row r="5395" spans="1:26" x14ac:dyDescent="0.2">
      <c r="A5395" s="23">
        <v>5393</v>
      </c>
      <c r="B5395" s="3" t="s">
        <v>25</v>
      </c>
      <c r="C5395" s="3" t="s">
        <v>51</v>
      </c>
      <c r="D5395" s="3" t="s">
        <v>194</v>
      </c>
      <c r="E5395" s="3" t="s">
        <v>47</v>
      </c>
      <c r="F5395" s="3" t="s">
        <v>23</v>
      </c>
      <c r="G5395" s="3" t="s">
        <v>217</v>
      </c>
      <c r="H5395" s="3" t="s">
        <v>17</v>
      </c>
      <c r="I5395" s="3" t="s">
        <v>13</v>
      </c>
      <c r="J5395" s="3">
        <v>411</v>
      </c>
      <c r="K5395" s="3">
        <v>150</v>
      </c>
      <c r="L5395" s="3">
        <v>0</v>
      </c>
      <c r="M5395" s="4">
        <f>PI()*(K5395/2)^2/1000+PI()*(L5395/2)^2/1000</f>
        <v>17.671458676442587</v>
      </c>
      <c r="N5395" s="32">
        <v>0</v>
      </c>
      <c r="O5395" s="3">
        <v>13</v>
      </c>
      <c r="P5395" s="3">
        <v>2.032</v>
      </c>
      <c r="Q5395" s="3">
        <v>1.6479999999999999</v>
      </c>
      <c r="R5395" s="3">
        <v>1.591</v>
      </c>
      <c r="S5395" s="6">
        <v>0</v>
      </c>
      <c r="T5395" s="6">
        <f>R5395-S5395</f>
        <v>1.591</v>
      </c>
      <c r="U5395" s="3">
        <v>1.591</v>
      </c>
      <c r="V5395" s="6">
        <f>U5395-S5395</f>
        <v>1.591</v>
      </c>
      <c r="W5395" s="6">
        <f>100 - (1 - (((U5395-T5395)/U5395)+(S5395/T5395)))*100</f>
        <v>0</v>
      </c>
      <c r="X5395" s="11">
        <v>1.591</v>
      </c>
      <c r="Y5395" s="13">
        <f>(X5395-U5395)/U5395*100</f>
        <v>0</v>
      </c>
      <c r="Z5395" s="14">
        <f>IF(W5395&gt;10,"NA",Y5395)</f>
        <v>0</v>
      </c>
    </row>
    <row r="5396" spans="1:26" x14ac:dyDescent="0.2">
      <c r="A5396" s="23">
        <v>5394</v>
      </c>
      <c r="B5396" s="3" t="s">
        <v>25</v>
      </c>
      <c r="C5396" s="3" t="s">
        <v>51</v>
      </c>
      <c r="D5396" s="3" t="s">
        <v>194</v>
      </c>
      <c r="E5396" s="3" t="s">
        <v>47</v>
      </c>
      <c r="F5396" s="3" t="s">
        <v>23</v>
      </c>
      <c r="G5396" s="3" t="s">
        <v>217</v>
      </c>
      <c r="H5396" s="3" t="s">
        <v>9</v>
      </c>
      <c r="I5396" s="3" t="s">
        <v>13</v>
      </c>
      <c r="J5396" s="3">
        <v>411</v>
      </c>
      <c r="K5396" s="3">
        <v>150</v>
      </c>
      <c r="L5396" s="3">
        <v>0</v>
      </c>
      <c r="M5396" s="4">
        <f>PI()*(K5396/2)^2/1000+PI()*(L5396/2)^2/1000</f>
        <v>17.671458676442587</v>
      </c>
      <c r="N5396" s="32">
        <v>0</v>
      </c>
      <c r="O5396" s="3">
        <v>1</v>
      </c>
      <c r="P5396" s="3">
        <v>2.3740000000000001</v>
      </c>
      <c r="Q5396" s="3">
        <v>2.254</v>
      </c>
      <c r="R5396" s="3">
        <v>2.2170000000000001</v>
      </c>
      <c r="S5396" s="6">
        <v>0</v>
      </c>
      <c r="T5396" s="6">
        <f>R5396-S5396</f>
        <v>2.2170000000000001</v>
      </c>
      <c r="U5396" s="3">
        <v>2.2170000000000001</v>
      </c>
      <c r="V5396" s="6">
        <f>U5396-S5396</f>
        <v>2.2170000000000001</v>
      </c>
      <c r="W5396" s="6">
        <f>100 - (1 - (((U5396-T5396)/U5396)+(S5396/T5396)))*100</f>
        <v>0</v>
      </c>
      <c r="X5396" s="11">
        <v>2.2170000000000001</v>
      </c>
      <c r="Y5396" s="13">
        <f>(X5396-U5396)/U5396*100</f>
        <v>0</v>
      </c>
      <c r="Z5396" s="14">
        <f>IF(W5396&gt;10,"NA",Y5396)</f>
        <v>0</v>
      </c>
    </row>
    <row r="5397" spans="1:26" x14ac:dyDescent="0.2">
      <c r="A5397" s="23">
        <v>5395</v>
      </c>
      <c r="B5397" s="3" t="s">
        <v>25</v>
      </c>
      <c r="C5397" s="3" t="s">
        <v>51</v>
      </c>
      <c r="D5397" s="3" t="s">
        <v>194</v>
      </c>
      <c r="E5397" s="3" t="s">
        <v>47</v>
      </c>
      <c r="F5397" s="3" t="s">
        <v>23</v>
      </c>
      <c r="G5397" s="3" t="s">
        <v>217</v>
      </c>
      <c r="H5397" s="3" t="s">
        <v>9</v>
      </c>
      <c r="I5397" s="3" t="s">
        <v>13</v>
      </c>
      <c r="J5397" s="3">
        <v>411</v>
      </c>
      <c r="K5397" s="3">
        <v>150</v>
      </c>
      <c r="L5397" s="3">
        <v>0</v>
      </c>
      <c r="M5397" s="4">
        <f>PI()*(K5397/2)^2/1000+PI()*(L5397/2)^2/1000</f>
        <v>17.671458676442587</v>
      </c>
      <c r="N5397" s="32">
        <v>0</v>
      </c>
      <c r="O5397" s="3">
        <v>2</v>
      </c>
      <c r="P5397" s="3">
        <v>2.48</v>
      </c>
      <c r="Q5397" s="3">
        <v>2.3090000000000002</v>
      </c>
      <c r="R5397" s="3">
        <v>2.2799999999999998</v>
      </c>
      <c r="S5397" s="6">
        <v>0</v>
      </c>
      <c r="T5397" s="6">
        <f>R5397-S5397</f>
        <v>2.2799999999999998</v>
      </c>
      <c r="U5397" s="3">
        <v>2.5419999999999998</v>
      </c>
      <c r="V5397" s="6">
        <f>U5397-S5397</f>
        <v>2.5419999999999998</v>
      </c>
      <c r="W5397" s="6">
        <f>100 - (1 - (((U5397-T5397)/U5397)+(S5397/T5397)))*100</f>
        <v>10.306845003933901</v>
      </c>
      <c r="X5397" s="11">
        <v>2.5419999999999998</v>
      </c>
      <c r="Y5397" s="13">
        <f>(X5397-U5397)/U5397*100</f>
        <v>0</v>
      </c>
      <c r="Z5397" s="14" t="str">
        <f>IF(W5397&gt;10,"NA",Y5397)</f>
        <v>NA</v>
      </c>
    </row>
    <row r="5398" spans="1:26" x14ac:dyDescent="0.2">
      <c r="A5398" s="23">
        <v>5396</v>
      </c>
      <c r="B5398" s="3" t="s">
        <v>25</v>
      </c>
      <c r="C5398" s="3" t="s">
        <v>51</v>
      </c>
      <c r="D5398" s="3" t="s">
        <v>194</v>
      </c>
      <c r="E5398" s="3" t="s">
        <v>47</v>
      </c>
      <c r="F5398" s="3" t="s">
        <v>23</v>
      </c>
      <c r="G5398" s="3" t="s">
        <v>217</v>
      </c>
      <c r="H5398" s="3" t="s">
        <v>9</v>
      </c>
      <c r="I5398" s="3" t="s">
        <v>13</v>
      </c>
      <c r="J5398" s="3">
        <v>411</v>
      </c>
      <c r="K5398" s="3">
        <v>150</v>
      </c>
      <c r="L5398" s="3">
        <v>0</v>
      </c>
      <c r="M5398" s="4">
        <f>PI()*(K5398/2)^2/1000+PI()*(L5398/2)^2/1000</f>
        <v>17.671458676442587</v>
      </c>
      <c r="N5398" s="32">
        <v>0</v>
      </c>
      <c r="O5398" s="3">
        <v>3</v>
      </c>
      <c r="P5398" s="3">
        <v>1.93</v>
      </c>
      <c r="Q5398" s="3">
        <v>1.3620000000000001</v>
      </c>
      <c r="R5398" s="3">
        <v>1.339</v>
      </c>
      <c r="S5398" s="6">
        <v>0</v>
      </c>
      <c r="T5398" s="6">
        <f>R5398-S5398</f>
        <v>1.339</v>
      </c>
      <c r="U5398" s="3">
        <v>1.516</v>
      </c>
      <c r="V5398" s="6">
        <f>U5398-S5398</f>
        <v>1.516</v>
      </c>
      <c r="W5398" s="6">
        <f>100 - (1 - (((U5398-T5398)/U5398)+(S5398/T5398)))*100</f>
        <v>11.675461741424812</v>
      </c>
      <c r="X5398" s="11">
        <v>1.516</v>
      </c>
      <c r="Y5398" s="13">
        <f>(X5398-U5398)/U5398*100</f>
        <v>0</v>
      </c>
      <c r="Z5398" s="14" t="str">
        <f>IF(W5398&gt;10,"NA",Y5398)</f>
        <v>NA</v>
      </c>
    </row>
    <row r="5399" spans="1:26" x14ac:dyDescent="0.2">
      <c r="A5399" s="23">
        <v>5397</v>
      </c>
      <c r="B5399" s="3" t="s">
        <v>25</v>
      </c>
      <c r="C5399" s="3" t="s">
        <v>51</v>
      </c>
      <c r="D5399" s="3" t="s">
        <v>194</v>
      </c>
      <c r="E5399" s="3" t="s">
        <v>47</v>
      </c>
      <c r="F5399" s="3" t="s">
        <v>23</v>
      </c>
      <c r="G5399" s="3" t="s">
        <v>217</v>
      </c>
      <c r="H5399" s="3" t="s">
        <v>9</v>
      </c>
      <c r="I5399" s="3" t="s">
        <v>13</v>
      </c>
      <c r="J5399" s="3">
        <v>411</v>
      </c>
      <c r="K5399" s="3">
        <v>150</v>
      </c>
      <c r="L5399" s="3">
        <v>0</v>
      </c>
      <c r="M5399" s="4">
        <f>PI()*(K5399/2)^2/1000+PI()*(L5399/2)^2/1000</f>
        <v>17.671458676442587</v>
      </c>
      <c r="N5399" s="32">
        <v>0</v>
      </c>
      <c r="O5399" s="3">
        <v>4</v>
      </c>
      <c r="P5399" s="3">
        <v>1.59</v>
      </c>
      <c r="Q5399" s="3">
        <v>1.5109999999999999</v>
      </c>
      <c r="R5399" s="3">
        <v>1.4550000000000001</v>
      </c>
      <c r="S5399" s="6">
        <v>0</v>
      </c>
      <c r="T5399" s="6">
        <f>R5399-S5399</f>
        <v>1.4550000000000001</v>
      </c>
      <c r="U5399" s="3">
        <v>1.466</v>
      </c>
      <c r="V5399" s="6">
        <f>U5399-S5399</f>
        <v>1.466</v>
      </c>
      <c r="W5399" s="6">
        <f>100 - (1 - (((U5399-T5399)/U5399)+(S5399/T5399)))*100</f>
        <v>0.75034106412005031</v>
      </c>
      <c r="X5399" s="11">
        <v>1.466</v>
      </c>
      <c r="Y5399" s="13">
        <f>(X5399-U5399)/U5399*100</f>
        <v>0</v>
      </c>
      <c r="Z5399" s="14">
        <f>IF(W5399&gt;10,"NA",Y5399)</f>
        <v>0</v>
      </c>
    </row>
    <row r="5400" spans="1:26" x14ac:dyDescent="0.2">
      <c r="A5400" s="23">
        <v>5398</v>
      </c>
      <c r="B5400" s="3" t="s">
        <v>25</v>
      </c>
      <c r="C5400" s="3" t="s">
        <v>51</v>
      </c>
      <c r="D5400" s="3" t="s">
        <v>194</v>
      </c>
      <c r="E5400" s="3" t="s">
        <v>47</v>
      </c>
      <c r="F5400" s="3" t="s">
        <v>23</v>
      </c>
      <c r="G5400" s="3" t="s">
        <v>217</v>
      </c>
      <c r="H5400" s="3" t="s">
        <v>9</v>
      </c>
      <c r="I5400" s="3" t="s">
        <v>13</v>
      </c>
      <c r="J5400" s="3">
        <v>411</v>
      </c>
      <c r="K5400" s="3">
        <v>150</v>
      </c>
      <c r="L5400" s="3">
        <v>0</v>
      </c>
      <c r="M5400" s="4">
        <f>PI()*(K5400/2)^2/1000+PI()*(L5400/2)^2/1000</f>
        <v>17.671458676442587</v>
      </c>
      <c r="N5400" s="32">
        <v>0</v>
      </c>
      <c r="O5400" s="3">
        <v>5</v>
      </c>
      <c r="P5400" s="3">
        <v>2.2650000000000001</v>
      </c>
      <c r="Q5400" s="3">
        <v>1.8759999999999999</v>
      </c>
      <c r="R5400" s="3">
        <v>1.831</v>
      </c>
      <c r="S5400" s="6">
        <v>0</v>
      </c>
      <c r="T5400" s="6">
        <f>R5400-S5400</f>
        <v>1.831</v>
      </c>
      <c r="U5400" s="3">
        <v>1.831</v>
      </c>
      <c r="V5400" s="6">
        <f>U5400-S5400</f>
        <v>1.831</v>
      </c>
      <c r="W5400" s="6">
        <f>100 - (1 - (((U5400-T5400)/U5400)+(S5400/T5400)))*100</f>
        <v>0</v>
      </c>
      <c r="X5400" s="11">
        <v>1.831</v>
      </c>
      <c r="Y5400" s="13">
        <f>(X5400-U5400)/U5400*100</f>
        <v>0</v>
      </c>
      <c r="Z5400" s="14">
        <f>IF(W5400&gt;10,"NA",Y5400)</f>
        <v>0</v>
      </c>
    </row>
    <row r="5401" spans="1:26" x14ac:dyDescent="0.2">
      <c r="A5401" s="23">
        <v>5399</v>
      </c>
      <c r="B5401" s="3" t="s">
        <v>25</v>
      </c>
      <c r="C5401" s="3" t="s">
        <v>51</v>
      </c>
      <c r="D5401" s="3" t="s">
        <v>194</v>
      </c>
      <c r="E5401" s="3" t="s">
        <v>47</v>
      </c>
      <c r="F5401" s="3" t="s">
        <v>23</v>
      </c>
      <c r="G5401" s="3" t="s">
        <v>217</v>
      </c>
      <c r="H5401" s="3" t="s">
        <v>9</v>
      </c>
      <c r="I5401" s="3" t="s">
        <v>13</v>
      </c>
      <c r="J5401" s="3">
        <v>411</v>
      </c>
      <c r="K5401" s="3">
        <v>150</v>
      </c>
      <c r="L5401" s="3">
        <v>0</v>
      </c>
      <c r="M5401" s="4">
        <f>PI()*(K5401/2)^2/1000+PI()*(L5401/2)^2/1000</f>
        <v>17.671458676442587</v>
      </c>
      <c r="N5401" s="32">
        <v>0</v>
      </c>
      <c r="O5401" s="3">
        <v>6</v>
      </c>
      <c r="P5401" s="3">
        <v>1.9910000000000001</v>
      </c>
      <c r="Q5401" s="3">
        <v>1.5660000000000001</v>
      </c>
      <c r="R5401" s="3">
        <v>1.5429999999999999</v>
      </c>
      <c r="S5401" s="6">
        <v>0</v>
      </c>
      <c r="T5401" s="6">
        <f>R5401-S5401</f>
        <v>1.5429999999999999</v>
      </c>
      <c r="U5401" s="3">
        <v>1.5429999999999999</v>
      </c>
      <c r="V5401" s="6">
        <f>U5401-S5401</f>
        <v>1.5429999999999999</v>
      </c>
      <c r="W5401" s="6">
        <f>100 - (1 - (((U5401-T5401)/U5401)+(S5401/T5401)))*100</f>
        <v>0</v>
      </c>
      <c r="X5401" s="11">
        <v>1.5429999999999999</v>
      </c>
      <c r="Y5401" s="13">
        <f>(X5401-U5401)/U5401*100</f>
        <v>0</v>
      </c>
      <c r="Z5401" s="14">
        <f>IF(W5401&gt;10,"NA",Y5401)</f>
        <v>0</v>
      </c>
    </row>
    <row r="5402" spans="1:26" x14ac:dyDescent="0.2">
      <c r="A5402" s="23">
        <v>5400</v>
      </c>
      <c r="B5402" s="3" t="s">
        <v>25</v>
      </c>
      <c r="C5402" s="3" t="s">
        <v>51</v>
      </c>
      <c r="D5402" s="3" t="s">
        <v>194</v>
      </c>
      <c r="E5402" s="3" t="s">
        <v>47</v>
      </c>
      <c r="F5402" s="3" t="s">
        <v>23</v>
      </c>
      <c r="G5402" s="3" t="s">
        <v>217</v>
      </c>
      <c r="H5402" s="3" t="s">
        <v>9</v>
      </c>
      <c r="I5402" s="3" t="s">
        <v>13</v>
      </c>
      <c r="J5402" s="3">
        <v>411</v>
      </c>
      <c r="K5402" s="3">
        <v>150</v>
      </c>
      <c r="L5402" s="3">
        <v>0</v>
      </c>
      <c r="M5402" s="4">
        <f>PI()*(K5402/2)^2/1000+PI()*(L5402/2)^2/1000</f>
        <v>17.671458676442587</v>
      </c>
      <c r="N5402" s="32">
        <v>0</v>
      </c>
      <c r="O5402" s="3">
        <v>7</v>
      </c>
      <c r="P5402" s="3">
        <v>1.901</v>
      </c>
      <c r="Q5402" s="3">
        <v>1.625</v>
      </c>
      <c r="R5402" s="3">
        <v>1.617</v>
      </c>
      <c r="S5402" s="6">
        <v>0</v>
      </c>
      <c r="T5402" s="6">
        <f>R5402-S5402</f>
        <v>1.617</v>
      </c>
      <c r="U5402" s="3">
        <v>1.617</v>
      </c>
      <c r="V5402" s="6">
        <f>U5402-S5402</f>
        <v>1.617</v>
      </c>
      <c r="W5402" s="6">
        <f>100 - (1 - (((U5402-T5402)/U5402)+(S5402/T5402)))*100</f>
        <v>0</v>
      </c>
      <c r="X5402" s="11">
        <v>1.617</v>
      </c>
      <c r="Y5402" s="13">
        <f>(X5402-U5402)/U5402*100</f>
        <v>0</v>
      </c>
      <c r="Z5402" s="14">
        <f>IF(W5402&gt;10,"NA",Y5402)</f>
        <v>0</v>
      </c>
    </row>
    <row r="5403" spans="1:26" x14ac:dyDescent="0.2">
      <c r="A5403" s="23">
        <v>5401</v>
      </c>
      <c r="B5403" s="3" t="s">
        <v>25</v>
      </c>
      <c r="C5403" s="3" t="s">
        <v>51</v>
      </c>
      <c r="D5403" s="3" t="s">
        <v>194</v>
      </c>
      <c r="E5403" s="3" t="s">
        <v>47</v>
      </c>
      <c r="F5403" s="3" t="s">
        <v>23</v>
      </c>
      <c r="G5403" s="3" t="s">
        <v>217</v>
      </c>
      <c r="H5403" s="3" t="s">
        <v>9</v>
      </c>
      <c r="I5403" s="3" t="s">
        <v>13</v>
      </c>
      <c r="J5403" s="3">
        <v>411</v>
      </c>
      <c r="K5403" s="3">
        <v>150</v>
      </c>
      <c r="L5403" s="3">
        <v>0</v>
      </c>
      <c r="M5403" s="4">
        <f>PI()*(K5403/2)^2/1000+PI()*(L5403/2)^2/1000</f>
        <v>17.671458676442587</v>
      </c>
      <c r="N5403" s="32">
        <v>0</v>
      </c>
      <c r="O5403" s="3">
        <v>8</v>
      </c>
      <c r="P5403" s="3">
        <v>2.1190000000000002</v>
      </c>
      <c r="Q5403" s="3">
        <v>2.1030000000000002</v>
      </c>
      <c r="R5403" s="3">
        <v>2.0699999999999998</v>
      </c>
      <c r="S5403" s="6">
        <v>0</v>
      </c>
      <c r="T5403" s="6">
        <f>R5403-S5403</f>
        <v>2.0699999999999998</v>
      </c>
      <c r="U5403" s="3">
        <v>2.1120000000000001</v>
      </c>
      <c r="V5403" s="6">
        <f>U5403-S5403</f>
        <v>2.1120000000000001</v>
      </c>
      <c r="W5403" s="6">
        <f>100 - (1 - (((U5403-T5403)/U5403)+(S5403/T5403)))*100</f>
        <v>1.988636363636374</v>
      </c>
      <c r="X5403" s="11">
        <v>2.1120000000000001</v>
      </c>
      <c r="Y5403" s="13">
        <f>(X5403-U5403)/U5403*100</f>
        <v>0</v>
      </c>
      <c r="Z5403" s="14">
        <f>IF(W5403&gt;10,"NA",Y5403)</f>
        <v>0</v>
      </c>
    </row>
    <row r="5404" spans="1:26" x14ac:dyDescent="0.2">
      <c r="A5404" s="23">
        <v>5402</v>
      </c>
      <c r="B5404" s="3" t="s">
        <v>25</v>
      </c>
      <c r="C5404" s="3" t="s">
        <v>51</v>
      </c>
      <c r="D5404" s="3" t="s">
        <v>194</v>
      </c>
      <c r="E5404" s="3" t="s">
        <v>47</v>
      </c>
      <c r="F5404" s="3" t="s">
        <v>23</v>
      </c>
      <c r="G5404" s="3" t="s">
        <v>217</v>
      </c>
      <c r="H5404" s="3" t="s">
        <v>9</v>
      </c>
      <c r="I5404" s="3" t="s">
        <v>13</v>
      </c>
      <c r="J5404" s="3">
        <v>411</v>
      </c>
      <c r="K5404" s="3">
        <v>150</v>
      </c>
      <c r="L5404" s="3">
        <v>0</v>
      </c>
      <c r="M5404" s="4">
        <f>PI()*(K5404/2)^2/1000+PI()*(L5404/2)^2/1000</f>
        <v>17.671458676442587</v>
      </c>
      <c r="N5404" s="32">
        <v>0</v>
      </c>
      <c r="O5404" s="3">
        <v>9</v>
      </c>
      <c r="P5404" s="3">
        <v>1.84</v>
      </c>
      <c r="Q5404" s="3">
        <v>1.2749999999999999</v>
      </c>
      <c r="R5404" s="3">
        <v>1.24</v>
      </c>
      <c r="S5404" s="6">
        <v>0</v>
      </c>
      <c r="T5404" s="6">
        <f>R5404-S5404</f>
        <v>1.24</v>
      </c>
      <c r="U5404" s="3">
        <v>1.593</v>
      </c>
      <c r="V5404" s="6">
        <f>U5404-S5404</f>
        <v>1.593</v>
      </c>
      <c r="W5404" s="6">
        <f>100 - (1 - (((U5404-T5404)/U5404)+(S5404/T5404)))*100</f>
        <v>22.159447583176402</v>
      </c>
      <c r="X5404" s="11">
        <v>1.593</v>
      </c>
      <c r="Y5404" s="13">
        <f>(X5404-U5404)/U5404*100</f>
        <v>0</v>
      </c>
      <c r="Z5404" s="14" t="str">
        <f>IF(W5404&gt;10,"NA",Y5404)</f>
        <v>NA</v>
      </c>
    </row>
    <row r="5405" spans="1:26" x14ac:dyDescent="0.2">
      <c r="A5405" s="23">
        <v>5403</v>
      </c>
      <c r="B5405" s="3" t="s">
        <v>25</v>
      </c>
      <c r="C5405" s="3" t="s">
        <v>51</v>
      </c>
      <c r="D5405" s="3" t="s">
        <v>194</v>
      </c>
      <c r="E5405" s="3" t="s">
        <v>47</v>
      </c>
      <c r="F5405" s="3" t="s">
        <v>23</v>
      </c>
      <c r="G5405" s="3" t="s">
        <v>217</v>
      </c>
      <c r="H5405" s="3" t="s">
        <v>9</v>
      </c>
      <c r="I5405" s="3" t="s">
        <v>13</v>
      </c>
      <c r="J5405" s="3">
        <v>411</v>
      </c>
      <c r="K5405" s="3">
        <v>150</v>
      </c>
      <c r="L5405" s="3">
        <v>0</v>
      </c>
      <c r="M5405" s="4">
        <f>PI()*(K5405/2)^2/1000+PI()*(L5405/2)^2/1000</f>
        <v>17.671458676442587</v>
      </c>
      <c r="N5405" s="32">
        <v>0</v>
      </c>
      <c r="O5405" s="3">
        <v>10</v>
      </c>
      <c r="P5405" s="3">
        <v>2.141</v>
      </c>
      <c r="Q5405" s="3">
        <v>2.1709999999999998</v>
      </c>
      <c r="R5405" s="3">
        <v>2.1709999999999998</v>
      </c>
      <c r="S5405" s="6">
        <v>0</v>
      </c>
      <c r="T5405" s="6">
        <f>R5405-S5405</f>
        <v>2.1709999999999998</v>
      </c>
      <c r="U5405" s="3">
        <v>2.1709999999999998</v>
      </c>
      <c r="V5405" s="6">
        <f>U5405-S5405</f>
        <v>2.1709999999999998</v>
      </c>
      <c r="W5405" s="6">
        <f>100 - (1 - (((U5405-T5405)/U5405)+(S5405/T5405)))*100</f>
        <v>0</v>
      </c>
      <c r="X5405" s="11">
        <v>2.1709999999999998</v>
      </c>
      <c r="Y5405" s="13">
        <f>(X5405-U5405)/U5405*100</f>
        <v>0</v>
      </c>
      <c r="Z5405" s="14">
        <f>IF(W5405&gt;10,"NA",Y5405)</f>
        <v>0</v>
      </c>
    </row>
    <row r="5406" spans="1:26" x14ac:dyDescent="0.2">
      <c r="A5406" s="23">
        <v>5404</v>
      </c>
      <c r="B5406" s="3" t="s">
        <v>25</v>
      </c>
      <c r="C5406" s="3" t="s">
        <v>51</v>
      </c>
      <c r="D5406" s="3" t="s">
        <v>194</v>
      </c>
      <c r="E5406" s="3" t="s">
        <v>47</v>
      </c>
      <c r="F5406" s="3" t="s">
        <v>23</v>
      </c>
      <c r="G5406" s="3" t="s">
        <v>217</v>
      </c>
      <c r="H5406" s="3" t="s">
        <v>9</v>
      </c>
      <c r="I5406" s="3" t="s">
        <v>13</v>
      </c>
      <c r="J5406" s="3">
        <v>411</v>
      </c>
      <c r="K5406" s="3">
        <v>150</v>
      </c>
      <c r="L5406" s="3">
        <v>0</v>
      </c>
      <c r="M5406" s="4">
        <f>PI()*(K5406/2)^2/1000+PI()*(L5406/2)^2/1000</f>
        <v>17.671458676442587</v>
      </c>
      <c r="N5406" s="32">
        <v>0</v>
      </c>
      <c r="O5406" s="3">
        <v>11</v>
      </c>
      <c r="P5406" s="3">
        <v>2.1190000000000002</v>
      </c>
      <c r="Q5406" s="3">
        <v>1.7190000000000001</v>
      </c>
      <c r="R5406" s="3">
        <v>1.68</v>
      </c>
      <c r="S5406" s="6">
        <v>0</v>
      </c>
      <c r="T5406" s="6">
        <f>R5406-S5406</f>
        <v>1.68</v>
      </c>
      <c r="U5406" s="3">
        <v>1.68</v>
      </c>
      <c r="V5406" s="6">
        <f>U5406-S5406</f>
        <v>1.68</v>
      </c>
      <c r="W5406" s="6">
        <f>100 - (1 - (((U5406-T5406)/U5406)+(S5406/T5406)))*100</f>
        <v>0</v>
      </c>
      <c r="X5406" s="11">
        <v>1.68</v>
      </c>
      <c r="Y5406" s="13">
        <f>(X5406-U5406)/U5406*100</f>
        <v>0</v>
      </c>
      <c r="Z5406" s="14">
        <f>IF(W5406&gt;10,"NA",Y5406)</f>
        <v>0</v>
      </c>
    </row>
    <row r="5407" spans="1:26" x14ac:dyDescent="0.2">
      <c r="A5407" s="23">
        <v>5405</v>
      </c>
      <c r="B5407" s="3" t="s">
        <v>25</v>
      </c>
      <c r="C5407" s="3" t="s">
        <v>51</v>
      </c>
      <c r="D5407" s="3" t="s">
        <v>194</v>
      </c>
      <c r="E5407" s="3" t="s">
        <v>47</v>
      </c>
      <c r="F5407" s="3" t="s">
        <v>23</v>
      </c>
      <c r="G5407" s="3" t="s">
        <v>217</v>
      </c>
      <c r="H5407" s="3" t="s">
        <v>9</v>
      </c>
      <c r="I5407" s="3" t="s">
        <v>13</v>
      </c>
      <c r="J5407" s="3">
        <v>411</v>
      </c>
      <c r="K5407" s="3">
        <v>150</v>
      </c>
      <c r="L5407" s="3">
        <v>0</v>
      </c>
      <c r="M5407" s="4">
        <f>PI()*(K5407/2)^2/1000+PI()*(L5407/2)^2/1000</f>
        <v>17.671458676442587</v>
      </c>
      <c r="N5407" s="32">
        <v>0</v>
      </c>
      <c r="O5407" s="3">
        <v>12</v>
      </c>
      <c r="P5407" s="3">
        <v>2.38</v>
      </c>
      <c r="Q5407" s="3">
        <v>2.2970000000000002</v>
      </c>
      <c r="R5407" s="3">
        <v>2.262</v>
      </c>
      <c r="S5407" s="6">
        <v>0</v>
      </c>
      <c r="T5407" s="6">
        <f>R5407-S5407</f>
        <v>2.262</v>
      </c>
      <c r="U5407" s="3">
        <v>2.262</v>
      </c>
      <c r="V5407" s="6">
        <f>U5407-S5407</f>
        <v>2.262</v>
      </c>
      <c r="W5407" s="6">
        <f>100 - (1 - (((U5407-T5407)/U5407)+(S5407/T5407)))*100</f>
        <v>0</v>
      </c>
      <c r="X5407" s="11">
        <v>2.262</v>
      </c>
      <c r="Y5407" s="13">
        <f>(X5407-U5407)/U5407*100</f>
        <v>0</v>
      </c>
      <c r="Z5407" s="14">
        <f>IF(W5407&gt;10,"NA",Y5407)</f>
        <v>0</v>
      </c>
    </row>
    <row r="5408" spans="1:26" x14ac:dyDescent="0.2">
      <c r="A5408" s="23">
        <v>5406</v>
      </c>
      <c r="B5408" s="3" t="s">
        <v>25</v>
      </c>
      <c r="C5408" s="3" t="s">
        <v>51</v>
      </c>
      <c r="D5408" s="3" t="s">
        <v>194</v>
      </c>
      <c r="E5408" s="3" t="s">
        <v>47</v>
      </c>
      <c r="F5408" s="3" t="s">
        <v>41</v>
      </c>
      <c r="G5408" s="3" t="s">
        <v>218</v>
      </c>
      <c r="H5408" s="3" t="s">
        <v>17</v>
      </c>
      <c r="I5408" s="3" t="s">
        <v>13</v>
      </c>
      <c r="J5408" s="3">
        <v>411</v>
      </c>
      <c r="K5408" s="3">
        <v>93</v>
      </c>
      <c r="L5408" s="3">
        <v>0</v>
      </c>
      <c r="M5408" s="4">
        <f>PI()*(K5408/2)^2/1000+PI()*(L5408/2)^2/1000</f>
        <v>6.79290871522453</v>
      </c>
      <c r="N5408" s="32">
        <v>0</v>
      </c>
      <c r="O5408" s="3">
        <v>1</v>
      </c>
      <c r="P5408" s="3">
        <v>2.1560000000000001</v>
      </c>
      <c r="Q5408" s="3">
        <v>1.653</v>
      </c>
      <c r="R5408" s="3">
        <v>1.5780000000000001</v>
      </c>
      <c r="S5408" s="6">
        <v>0</v>
      </c>
      <c r="T5408" s="6">
        <f>R5408-S5408</f>
        <v>1.5780000000000001</v>
      </c>
      <c r="U5408" s="3">
        <v>1.5780000000000001</v>
      </c>
      <c r="V5408" s="6">
        <f>U5408-S5408</f>
        <v>1.5780000000000001</v>
      </c>
      <c r="W5408" s="6">
        <f>100 - (1 - (((U5408-T5408)/U5408)+(S5408/T5408)))*100</f>
        <v>0</v>
      </c>
      <c r="X5408" s="11">
        <v>1.5780000000000001</v>
      </c>
      <c r="Y5408" s="13">
        <f>(X5408-U5408)/U5408*100</f>
        <v>0</v>
      </c>
      <c r="Z5408" s="14">
        <f>IF(W5408&gt;10,"NA",Y5408)</f>
        <v>0</v>
      </c>
    </row>
    <row r="5409" spans="1:26" x14ac:dyDescent="0.2">
      <c r="A5409" s="23">
        <v>5407</v>
      </c>
      <c r="B5409" s="3" t="s">
        <v>25</v>
      </c>
      <c r="C5409" s="3" t="s">
        <v>51</v>
      </c>
      <c r="D5409" s="3" t="s">
        <v>194</v>
      </c>
      <c r="E5409" s="3" t="s">
        <v>47</v>
      </c>
      <c r="F5409" s="3" t="s">
        <v>41</v>
      </c>
      <c r="G5409" s="3" t="s">
        <v>218</v>
      </c>
      <c r="H5409" s="3" t="s">
        <v>17</v>
      </c>
      <c r="I5409" s="3" t="s">
        <v>13</v>
      </c>
      <c r="J5409" s="3">
        <v>411</v>
      </c>
      <c r="K5409" s="3">
        <v>93</v>
      </c>
      <c r="L5409" s="3">
        <v>0</v>
      </c>
      <c r="M5409" s="4">
        <f>PI()*(K5409/2)^2/1000+PI()*(L5409/2)^2/1000</f>
        <v>6.79290871522453</v>
      </c>
      <c r="N5409" s="32">
        <v>0</v>
      </c>
      <c r="O5409" s="3">
        <v>2</v>
      </c>
      <c r="P5409" s="3">
        <v>1.8320000000000001</v>
      </c>
      <c r="Q5409" s="3">
        <v>1.149</v>
      </c>
      <c r="R5409" s="3">
        <v>1.125</v>
      </c>
      <c r="S5409" s="6">
        <v>0</v>
      </c>
      <c r="T5409" s="6">
        <f>R5409-S5409</f>
        <v>1.125</v>
      </c>
      <c r="U5409" s="3">
        <v>1.125</v>
      </c>
      <c r="V5409" s="6">
        <f>U5409-S5409</f>
        <v>1.125</v>
      </c>
      <c r="W5409" s="6">
        <f>100 - (1 - (((U5409-T5409)/U5409)+(S5409/T5409)))*100</f>
        <v>0</v>
      </c>
      <c r="X5409" s="11">
        <v>1.125</v>
      </c>
      <c r="Y5409" s="13">
        <f>(X5409-U5409)/U5409*100</f>
        <v>0</v>
      </c>
      <c r="Z5409" s="14">
        <f>IF(W5409&gt;10,"NA",Y5409)</f>
        <v>0</v>
      </c>
    </row>
    <row r="5410" spans="1:26" x14ac:dyDescent="0.2">
      <c r="A5410" s="23">
        <v>5408</v>
      </c>
      <c r="B5410" s="3" t="s">
        <v>25</v>
      </c>
      <c r="C5410" s="3" t="s">
        <v>51</v>
      </c>
      <c r="D5410" s="3" t="s">
        <v>194</v>
      </c>
      <c r="E5410" s="3" t="s">
        <v>47</v>
      </c>
      <c r="F5410" s="3" t="s">
        <v>41</v>
      </c>
      <c r="G5410" s="3" t="s">
        <v>218</v>
      </c>
      <c r="H5410" s="3" t="s">
        <v>17</v>
      </c>
      <c r="I5410" s="3" t="s">
        <v>13</v>
      </c>
      <c r="J5410" s="3">
        <v>411</v>
      </c>
      <c r="K5410" s="3">
        <v>93</v>
      </c>
      <c r="L5410" s="3">
        <v>0</v>
      </c>
      <c r="M5410" s="4">
        <f>PI()*(K5410/2)^2/1000+PI()*(L5410/2)^2/1000</f>
        <v>6.79290871522453</v>
      </c>
      <c r="N5410" s="32">
        <v>0</v>
      </c>
      <c r="O5410" s="3">
        <v>3</v>
      </c>
      <c r="P5410" s="3">
        <v>1.4370000000000001</v>
      </c>
      <c r="Q5410" s="3">
        <v>0.98799999999999999</v>
      </c>
      <c r="R5410" s="3">
        <v>0.95599999999999996</v>
      </c>
      <c r="S5410" s="6">
        <v>0</v>
      </c>
      <c r="T5410" s="6">
        <f>R5410-S5410</f>
        <v>0.95599999999999996</v>
      </c>
      <c r="U5410" s="3">
        <v>0.95599999999999996</v>
      </c>
      <c r="V5410" s="6">
        <f>U5410-S5410</f>
        <v>0.95599999999999996</v>
      </c>
      <c r="W5410" s="6">
        <f>100 - (1 - (((U5410-T5410)/U5410)+(S5410/T5410)))*100</f>
        <v>0</v>
      </c>
      <c r="X5410" s="11">
        <v>0.95599999999999996</v>
      </c>
      <c r="Y5410" s="13">
        <f>(X5410-U5410)/U5410*100</f>
        <v>0</v>
      </c>
      <c r="Z5410" s="14">
        <f>IF(W5410&gt;10,"NA",Y5410)</f>
        <v>0</v>
      </c>
    </row>
    <row r="5411" spans="1:26" x14ac:dyDescent="0.2">
      <c r="A5411" s="23">
        <v>5409</v>
      </c>
      <c r="B5411" s="3" t="s">
        <v>25</v>
      </c>
      <c r="C5411" s="3" t="s">
        <v>51</v>
      </c>
      <c r="D5411" s="3" t="s">
        <v>194</v>
      </c>
      <c r="E5411" s="3" t="s">
        <v>47</v>
      </c>
      <c r="F5411" s="3" t="s">
        <v>41</v>
      </c>
      <c r="G5411" s="3" t="s">
        <v>218</v>
      </c>
      <c r="H5411" s="3" t="s">
        <v>17</v>
      </c>
      <c r="I5411" s="3" t="s">
        <v>13</v>
      </c>
      <c r="J5411" s="3">
        <v>411</v>
      </c>
      <c r="K5411" s="3">
        <v>93</v>
      </c>
      <c r="L5411" s="3">
        <v>0</v>
      </c>
      <c r="M5411" s="4">
        <f>PI()*(K5411/2)^2/1000+PI()*(L5411/2)^2/1000</f>
        <v>6.79290871522453</v>
      </c>
      <c r="N5411" s="32">
        <v>0</v>
      </c>
      <c r="O5411" s="3">
        <v>4</v>
      </c>
      <c r="P5411" s="3">
        <v>2.468</v>
      </c>
      <c r="Q5411" s="3">
        <v>1.879</v>
      </c>
      <c r="R5411" s="3">
        <v>1.7929999999999999</v>
      </c>
      <c r="S5411" s="6">
        <v>0</v>
      </c>
      <c r="T5411" s="6">
        <f>R5411-S5411</f>
        <v>1.7929999999999999</v>
      </c>
      <c r="U5411" s="3">
        <v>1.946</v>
      </c>
      <c r="V5411" s="6">
        <f>U5411-S5411</f>
        <v>1.946</v>
      </c>
      <c r="W5411" s="6">
        <f>100 - (1 - (((U5411-T5411)/U5411)+(S5411/T5411)))*100</f>
        <v>7.8622816032888068</v>
      </c>
      <c r="X5411" s="11">
        <v>1.946</v>
      </c>
      <c r="Y5411" s="13">
        <f>(X5411-U5411)/U5411*100</f>
        <v>0</v>
      </c>
      <c r="Z5411" s="14">
        <f>IF(W5411&gt;10,"NA",Y5411)</f>
        <v>0</v>
      </c>
    </row>
    <row r="5412" spans="1:26" x14ac:dyDescent="0.2">
      <c r="A5412" s="23">
        <v>5410</v>
      </c>
      <c r="B5412" s="3" t="s">
        <v>25</v>
      </c>
      <c r="C5412" s="3" t="s">
        <v>51</v>
      </c>
      <c r="D5412" s="3" t="s">
        <v>194</v>
      </c>
      <c r="E5412" s="3" t="s">
        <v>47</v>
      </c>
      <c r="F5412" s="3" t="s">
        <v>41</v>
      </c>
      <c r="G5412" s="3" t="s">
        <v>218</v>
      </c>
      <c r="H5412" s="3" t="s">
        <v>17</v>
      </c>
      <c r="I5412" s="3" t="s">
        <v>13</v>
      </c>
      <c r="J5412" s="3">
        <v>411</v>
      </c>
      <c r="K5412" s="3">
        <v>93</v>
      </c>
      <c r="L5412" s="3">
        <v>0</v>
      </c>
      <c r="M5412" s="4">
        <f>PI()*(K5412/2)^2/1000+PI()*(L5412/2)^2/1000</f>
        <v>6.79290871522453</v>
      </c>
      <c r="N5412" s="32">
        <v>0</v>
      </c>
      <c r="O5412" s="3">
        <v>5</v>
      </c>
      <c r="P5412" s="3">
        <v>2.9470000000000001</v>
      </c>
      <c r="Q5412" s="3">
        <v>2.6579999999999999</v>
      </c>
      <c r="R5412" s="3">
        <v>2.5739999999999998</v>
      </c>
      <c r="S5412" s="6">
        <v>0</v>
      </c>
      <c r="T5412" s="6">
        <f>R5412-S5412</f>
        <v>2.5739999999999998</v>
      </c>
      <c r="U5412" s="3">
        <v>2.5880000000000001</v>
      </c>
      <c r="V5412" s="6">
        <f>U5412-S5412</f>
        <v>2.5880000000000001</v>
      </c>
      <c r="W5412" s="6">
        <f>100 - (1 - (((U5412-T5412)/U5412)+(S5412/T5412)))*100</f>
        <v>0.54095826893355081</v>
      </c>
      <c r="X5412" s="11">
        <v>2.5880000000000001</v>
      </c>
      <c r="Y5412" s="13">
        <f>(X5412-U5412)/U5412*100</f>
        <v>0</v>
      </c>
      <c r="Z5412" s="14">
        <f>IF(W5412&gt;10,"NA",Y5412)</f>
        <v>0</v>
      </c>
    </row>
    <row r="5413" spans="1:26" x14ac:dyDescent="0.2">
      <c r="A5413" s="23">
        <v>5411</v>
      </c>
      <c r="B5413" s="3" t="s">
        <v>25</v>
      </c>
      <c r="C5413" s="3" t="s">
        <v>51</v>
      </c>
      <c r="D5413" s="3" t="s">
        <v>194</v>
      </c>
      <c r="E5413" s="3" t="s">
        <v>47</v>
      </c>
      <c r="F5413" s="3" t="s">
        <v>41</v>
      </c>
      <c r="G5413" s="3" t="s">
        <v>218</v>
      </c>
      <c r="H5413" s="3" t="s">
        <v>17</v>
      </c>
      <c r="I5413" s="3" t="s">
        <v>13</v>
      </c>
      <c r="J5413" s="3">
        <v>411</v>
      </c>
      <c r="K5413" s="3">
        <v>93</v>
      </c>
      <c r="L5413" s="3">
        <v>0</v>
      </c>
      <c r="M5413" s="4">
        <f>PI()*(K5413/2)^2/1000+PI()*(L5413/2)^2/1000</f>
        <v>6.79290871522453</v>
      </c>
      <c r="N5413" s="32">
        <v>0</v>
      </c>
      <c r="O5413" s="3">
        <v>6</v>
      </c>
      <c r="P5413" s="3">
        <v>2.8260000000000001</v>
      </c>
      <c r="Q5413" s="3">
        <v>2.2650000000000001</v>
      </c>
      <c r="R5413" s="3">
        <v>2.1909999999999998</v>
      </c>
      <c r="S5413" s="6">
        <v>0</v>
      </c>
      <c r="T5413" s="6">
        <f>R5413-S5413</f>
        <v>2.1909999999999998</v>
      </c>
      <c r="U5413" s="3">
        <v>2.1909999999999998</v>
      </c>
      <c r="V5413" s="6">
        <f>U5413-S5413</f>
        <v>2.1909999999999998</v>
      </c>
      <c r="W5413" s="6">
        <f>100 - (1 - (((U5413-T5413)/U5413)+(S5413/T5413)))*100</f>
        <v>0</v>
      </c>
      <c r="X5413" s="11">
        <v>2.1909999999999998</v>
      </c>
      <c r="Y5413" s="13">
        <f>(X5413-U5413)/U5413*100</f>
        <v>0</v>
      </c>
      <c r="Z5413" s="14">
        <f>IF(W5413&gt;10,"NA",Y5413)</f>
        <v>0</v>
      </c>
    </row>
    <row r="5414" spans="1:26" x14ac:dyDescent="0.2">
      <c r="A5414" s="23">
        <v>5412</v>
      </c>
      <c r="B5414" s="3" t="s">
        <v>25</v>
      </c>
      <c r="C5414" s="3" t="s">
        <v>51</v>
      </c>
      <c r="D5414" s="3" t="s">
        <v>194</v>
      </c>
      <c r="E5414" s="3" t="s">
        <v>47</v>
      </c>
      <c r="F5414" s="3" t="s">
        <v>41</v>
      </c>
      <c r="G5414" s="3" t="s">
        <v>218</v>
      </c>
      <c r="H5414" s="3" t="s">
        <v>17</v>
      </c>
      <c r="I5414" s="3" t="s">
        <v>13</v>
      </c>
      <c r="J5414" s="3">
        <v>411</v>
      </c>
      <c r="K5414" s="3">
        <v>93</v>
      </c>
      <c r="L5414" s="3">
        <v>0</v>
      </c>
      <c r="M5414" s="4">
        <f>PI()*(K5414/2)^2/1000+PI()*(L5414/2)^2/1000</f>
        <v>6.79290871522453</v>
      </c>
      <c r="N5414" s="32">
        <v>0</v>
      </c>
      <c r="O5414" s="3">
        <v>7</v>
      </c>
      <c r="P5414" s="3">
        <v>2.5750000000000002</v>
      </c>
      <c r="Q5414" s="3">
        <v>1.929</v>
      </c>
      <c r="R5414" s="3">
        <v>1.855</v>
      </c>
      <c r="S5414" s="6">
        <v>0</v>
      </c>
      <c r="T5414" s="6">
        <f>R5414-S5414</f>
        <v>1.855</v>
      </c>
      <c r="U5414" s="3">
        <v>1.855</v>
      </c>
      <c r="V5414" s="6">
        <f>U5414-S5414</f>
        <v>1.855</v>
      </c>
      <c r="W5414" s="6">
        <f>100 - (1 - (((U5414-T5414)/U5414)+(S5414/T5414)))*100</f>
        <v>0</v>
      </c>
      <c r="X5414" s="11">
        <v>1.855</v>
      </c>
      <c r="Y5414" s="13">
        <f>(X5414-U5414)/U5414*100</f>
        <v>0</v>
      </c>
      <c r="Z5414" s="14">
        <f>IF(W5414&gt;10,"NA",Y5414)</f>
        <v>0</v>
      </c>
    </row>
    <row r="5415" spans="1:26" x14ac:dyDescent="0.2">
      <c r="A5415" s="23">
        <v>5413</v>
      </c>
      <c r="B5415" s="3" t="s">
        <v>25</v>
      </c>
      <c r="C5415" s="3" t="s">
        <v>51</v>
      </c>
      <c r="D5415" s="3" t="s">
        <v>194</v>
      </c>
      <c r="E5415" s="3" t="s">
        <v>47</v>
      </c>
      <c r="F5415" s="3" t="s">
        <v>41</v>
      </c>
      <c r="G5415" s="3" t="s">
        <v>218</v>
      </c>
      <c r="H5415" s="3" t="s">
        <v>17</v>
      </c>
      <c r="I5415" s="3" t="s">
        <v>13</v>
      </c>
      <c r="J5415" s="3">
        <v>411</v>
      </c>
      <c r="K5415" s="3">
        <v>93</v>
      </c>
      <c r="L5415" s="3">
        <v>0</v>
      </c>
      <c r="M5415" s="4">
        <f>PI()*(K5415/2)^2/1000+PI()*(L5415/2)^2/1000</f>
        <v>6.79290871522453</v>
      </c>
      <c r="N5415" s="32">
        <v>0</v>
      </c>
      <c r="O5415" s="3">
        <v>8</v>
      </c>
      <c r="P5415" s="3">
        <v>2.5379999999999998</v>
      </c>
      <c r="Q5415" s="3">
        <v>1.9970000000000001</v>
      </c>
      <c r="R5415" s="3">
        <v>1.9390000000000001</v>
      </c>
      <c r="S5415" s="6">
        <v>0</v>
      </c>
      <c r="T5415" s="6">
        <f>R5415-S5415</f>
        <v>1.9390000000000001</v>
      </c>
      <c r="U5415" s="3">
        <v>1.9390000000000001</v>
      </c>
      <c r="V5415" s="6">
        <f>U5415-S5415</f>
        <v>1.9390000000000001</v>
      </c>
      <c r="W5415" s="6">
        <f>100 - (1 - (((U5415-T5415)/U5415)+(S5415/T5415)))*100</f>
        <v>0</v>
      </c>
      <c r="X5415" s="11">
        <v>1.9390000000000001</v>
      </c>
      <c r="Y5415" s="13">
        <f>(X5415-U5415)/U5415*100</f>
        <v>0</v>
      </c>
      <c r="Z5415" s="14">
        <f>IF(W5415&gt;10,"NA",Y5415)</f>
        <v>0</v>
      </c>
    </row>
    <row r="5416" spans="1:26" x14ac:dyDescent="0.2">
      <c r="A5416" s="23">
        <v>5414</v>
      </c>
      <c r="B5416" s="3" t="s">
        <v>25</v>
      </c>
      <c r="C5416" s="3" t="s">
        <v>51</v>
      </c>
      <c r="D5416" s="3" t="s">
        <v>194</v>
      </c>
      <c r="E5416" s="3" t="s">
        <v>47</v>
      </c>
      <c r="F5416" s="3" t="s">
        <v>41</v>
      </c>
      <c r="G5416" s="3" t="s">
        <v>218</v>
      </c>
      <c r="H5416" s="3" t="s">
        <v>17</v>
      </c>
      <c r="I5416" s="3" t="s">
        <v>13</v>
      </c>
      <c r="J5416" s="3">
        <v>411</v>
      </c>
      <c r="K5416" s="3">
        <v>93</v>
      </c>
      <c r="L5416" s="3">
        <v>0</v>
      </c>
      <c r="M5416" s="4">
        <f>PI()*(K5416/2)^2/1000+PI()*(L5416/2)^2/1000</f>
        <v>6.79290871522453</v>
      </c>
      <c r="N5416" s="32">
        <v>0</v>
      </c>
      <c r="O5416" s="3">
        <v>9</v>
      </c>
      <c r="P5416" s="3">
        <v>4.2169999999999996</v>
      </c>
      <c r="Q5416" s="3">
        <v>5.8109999999999999</v>
      </c>
      <c r="R5416" s="3">
        <v>5.7389999999999999</v>
      </c>
      <c r="S5416" s="6">
        <v>0</v>
      </c>
      <c r="T5416" s="6">
        <f>R5416-S5416</f>
        <v>5.7389999999999999</v>
      </c>
      <c r="U5416" s="3">
        <v>5.7389999999999999</v>
      </c>
      <c r="V5416" s="6">
        <f>U5416-S5416</f>
        <v>5.7389999999999999</v>
      </c>
      <c r="W5416" s="6">
        <f>100 - (1 - (((U5416-T5416)/U5416)+(S5416/T5416)))*100</f>
        <v>0</v>
      </c>
      <c r="X5416" s="11">
        <v>5.7389999999999999</v>
      </c>
      <c r="Y5416" s="13">
        <f>(X5416-U5416)/U5416*100</f>
        <v>0</v>
      </c>
      <c r="Z5416" s="14">
        <f>IF(W5416&gt;10,"NA",Y5416)</f>
        <v>0</v>
      </c>
    </row>
    <row r="5417" spans="1:26" x14ac:dyDescent="0.2">
      <c r="A5417" s="23">
        <v>5415</v>
      </c>
      <c r="B5417" s="3" t="s">
        <v>25</v>
      </c>
      <c r="C5417" s="3" t="s">
        <v>51</v>
      </c>
      <c r="D5417" s="3" t="s">
        <v>194</v>
      </c>
      <c r="E5417" s="3" t="s">
        <v>47</v>
      </c>
      <c r="F5417" s="3" t="s">
        <v>41</v>
      </c>
      <c r="G5417" s="3" t="s">
        <v>218</v>
      </c>
      <c r="H5417" s="3" t="s">
        <v>17</v>
      </c>
      <c r="I5417" s="3" t="s">
        <v>13</v>
      </c>
      <c r="J5417" s="3">
        <v>411</v>
      </c>
      <c r="K5417" s="3">
        <v>93</v>
      </c>
      <c r="L5417" s="3">
        <v>0</v>
      </c>
      <c r="M5417" s="4">
        <f>PI()*(K5417/2)^2/1000+PI()*(L5417/2)^2/1000</f>
        <v>6.79290871522453</v>
      </c>
      <c r="N5417" s="32">
        <v>0</v>
      </c>
      <c r="O5417" s="3">
        <v>10</v>
      </c>
      <c r="P5417" s="3">
        <v>3.2989999999999999</v>
      </c>
      <c r="Q5417" s="3">
        <v>3.74</v>
      </c>
      <c r="R5417" s="3">
        <v>3.6669999999999998</v>
      </c>
      <c r="S5417" s="6">
        <v>0</v>
      </c>
      <c r="T5417" s="6">
        <f>R5417-S5417</f>
        <v>3.6669999999999998</v>
      </c>
      <c r="U5417" s="3">
        <v>3.7490000000000001</v>
      </c>
      <c r="V5417" s="6">
        <f>U5417-S5417</f>
        <v>3.7490000000000001</v>
      </c>
      <c r="W5417" s="6">
        <f>100 - (1 - (((U5417-T5417)/U5417)+(S5417/T5417)))*100</f>
        <v>2.1872499333155559</v>
      </c>
      <c r="X5417" s="11">
        <v>3.7490000000000001</v>
      </c>
      <c r="Y5417" s="13">
        <f>(X5417-U5417)/U5417*100</f>
        <v>0</v>
      </c>
      <c r="Z5417" s="14">
        <f>IF(W5417&gt;10,"NA",Y5417)</f>
        <v>0</v>
      </c>
    </row>
    <row r="5418" spans="1:26" x14ac:dyDescent="0.2">
      <c r="A5418" s="23">
        <v>5416</v>
      </c>
      <c r="B5418" s="3" t="s">
        <v>25</v>
      </c>
      <c r="C5418" s="3" t="s">
        <v>51</v>
      </c>
      <c r="D5418" s="3" t="s">
        <v>194</v>
      </c>
      <c r="E5418" s="3" t="s">
        <v>47</v>
      </c>
      <c r="F5418" s="3" t="s">
        <v>41</v>
      </c>
      <c r="G5418" s="3" t="s">
        <v>218</v>
      </c>
      <c r="H5418" s="3" t="s">
        <v>17</v>
      </c>
      <c r="I5418" s="3" t="s">
        <v>13</v>
      </c>
      <c r="J5418" s="3">
        <v>411</v>
      </c>
      <c r="K5418" s="3">
        <v>93</v>
      </c>
      <c r="L5418" s="3">
        <v>0</v>
      </c>
      <c r="M5418" s="4">
        <f>PI()*(K5418/2)^2/1000+PI()*(L5418/2)^2/1000</f>
        <v>6.79290871522453</v>
      </c>
      <c r="N5418" s="32">
        <v>0</v>
      </c>
      <c r="O5418" s="3">
        <v>11</v>
      </c>
      <c r="P5418" s="3">
        <v>3.3340000000000001</v>
      </c>
      <c r="Q5418" s="3">
        <v>3.4609999999999999</v>
      </c>
      <c r="R5418" s="3">
        <v>3.3889999999999998</v>
      </c>
      <c r="S5418" s="6">
        <v>0</v>
      </c>
      <c r="T5418" s="6">
        <f>R5418-S5418</f>
        <v>3.3889999999999998</v>
      </c>
      <c r="U5418" s="3">
        <v>3.4580000000000002</v>
      </c>
      <c r="V5418" s="6">
        <f>U5418-S5418</f>
        <v>3.4580000000000002</v>
      </c>
      <c r="W5418" s="6">
        <f>100 - (1 - (((U5418-T5418)/U5418)+(S5418/T5418)))*100</f>
        <v>1.9953730480046374</v>
      </c>
      <c r="X5418" s="11">
        <v>3.4580000000000002</v>
      </c>
      <c r="Y5418" s="13">
        <f>(X5418-U5418)/U5418*100</f>
        <v>0</v>
      </c>
      <c r="Z5418" s="14">
        <f>IF(W5418&gt;10,"NA",Y5418)</f>
        <v>0</v>
      </c>
    </row>
    <row r="5419" spans="1:26" x14ac:dyDescent="0.2">
      <c r="A5419" s="23">
        <v>5417</v>
      </c>
      <c r="B5419" s="3" t="s">
        <v>25</v>
      </c>
      <c r="C5419" s="3" t="s">
        <v>51</v>
      </c>
      <c r="D5419" s="3" t="s">
        <v>194</v>
      </c>
      <c r="E5419" s="3" t="s">
        <v>47</v>
      </c>
      <c r="F5419" s="3" t="s">
        <v>41</v>
      </c>
      <c r="G5419" s="3" t="s">
        <v>218</v>
      </c>
      <c r="H5419" s="3" t="s">
        <v>17</v>
      </c>
      <c r="I5419" s="3" t="s">
        <v>13</v>
      </c>
      <c r="J5419" s="3">
        <v>411</v>
      </c>
      <c r="K5419" s="3">
        <v>93</v>
      </c>
      <c r="L5419" s="3">
        <v>0</v>
      </c>
      <c r="M5419" s="4">
        <f>PI()*(K5419/2)^2/1000+PI()*(L5419/2)^2/1000</f>
        <v>6.79290871522453</v>
      </c>
      <c r="N5419" s="32">
        <v>0</v>
      </c>
      <c r="O5419" s="3">
        <v>12</v>
      </c>
      <c r="P5419" s="3">
        <v>2.641</v>
      </c>
      <c r="Q5419" s="3">
        <v>1.9379999999999999</v>
      </c>
      <c r="R5419" s="3">
        <v>1.833</v>
      </c>
      <c r="S5419" s="6">
        <v>0</v>
      </c>
      <c r="T5419" s="6">
        <f>R5419-S5419</f>
        <v>1.833</v>
      </c>
      <c r="U5419" s="3">
        <v>1.9630000000000001</v>
      </c>
      <c r="V5419" s="6">
        <f>U5419-S5419</f>
        <v>1.9630000000000001</v>
      </c>
      <c r="W5419" s="6">
        <f>100 - (1 - (((U5419-T5419)/U5419)+(S5419/T5419)))*100</f>
        <v>6.6225165562914015</v>
      </c>
      <c r="X5419" s="11">
        <v>1.9630000000000001</v>
      </c>
      <c r="Y5419" s="13">
        <f>(X5419-U5419)/U5419*100</f>
        <v>0</v>
      </c>
      <c r="Z5419" s="14">
        <f>IF(W5419&gt;10,"NA",Y5419)</f>
        <v>0</v>
      </c>
    </row>
    <row r="5420" spans="1:26" x14ac:dyDescent="0.2">
      <c r="A5420" s="23">
        <v>5418</v>
      </c>
      <c r="B5420" s="3" t="s">
        <v>25</v>
      </c>
      <c r="C5420" s="3" t="s">
        <v>51</v>
      </c>
      <c r="D5420" s="3" t="s">
        <v>194</v>
      </c>
      <c r="E5420" s="3" t="s">
        <v>47</v>
      </c>
      <c r="F5420" s="3" t="s">
        <v>41</v>
      </c>
      <c r="G5420" s="3" t="s">
        <v>218</v>
      </c>
      <c r="H5420" s="3" t="s">
        <v>9</v>
      </c>
      <c r="I5420" s="3" t="s">
        <v>13</v>
      </c>
      <c r="J5420" s="3">
        <v>411</v>
      </c>
      <c r="K5420" s="3">
        <v>93</v>
      </c>
      <c r="L5420" s="3">
        <v>0</v>
      </c>
      <c r="M5420" s="4">
        <f>PI()*(K5420/2)^2/1000+PI()*(L5420/2)^2/1000</f>
        <v>6.79290871522453</v>
      </c>
      <c r="N5420" s="32">
        <v>0</v>
      </c>
      <c r="O5420" s="3">
        <v>1</v>
      </c>
      <c r="P5420" s="3">
        <v>3.3730000000000002</v>
      </c>
      <c r="Q5420" s="3">
        <v>4.1139999999999999</v>
      </c>
      <c r="R5420" s="3">
        <v>3.9929999999999999</v>
      </c>
      <c r="S5420" s="6">
        <v>0</v>
      </c>
      <c r="T5420" s="6">
        <f>R5420-S5420</f>
        <v>3.9929999999999999</v>
      </c>
      <c r="U5420" s="3">
        <v>4.8070000000000004</v>
      </c>
      <c r="V5420" s="6">
        <f>U5420-S5420</f>
        <v>4.8070000000000004</v>
      </c>
      <c r="W5420" s="6">
        <f>100 - (1 - (((U5420-T5420)/U5420)+(S5420/T5420)))*100</f>
        <v>16.933638443935934</v>
      </c>
      <c r="X5420" s="11">
        <v>4.8070000000000004</v>
      </c>
      <c r="Y5420" s="13">
        <f>(X5420-U5420)/U5420*100</f>
        <v>0</v>
      </c>
      <c r="Z5420" s="14" t="str">
        <f>IF(W5420&gt;10,"NA",Y5420)</f>
        <v>NA</v>
      </c>
    </row>
    <row r="5421" spans="1:26" x14ac:dyDescent="0.2">
      <c r="A5421" s="23">
        <v>5419</v>
      </c>
      <c r="B5421" s="3" t="s">
        <v>25</v>
      </c>
      <c r="C5421" s="3" t="s">
        <v>51</v>
      </c>
      <c r="D5421" s="3" t="s">
        <v>194</v>
      </c>
      <c r="E5421" s="3" t="s">
        <v>47</v>
      </c>
      <c r="F5421" s="3" t="s">
        <v>41</v>
      </c>
      <c r="G5421" s="3" t="s">
        <v>218</v>
      </c>
      <c r="H5421" s="3" t="s">
        <v>9</v>
      </c>
      <c r="I5421" s="3" t="s">
        <v>13</v>
      </c>
      <c r="J5421" s="3">
        <v>411</v>
      </c>
      <c r="K5421" s="3">
        <v>93</v>
      </c>
      <c r="L5421" s="3">
        <v>0</v>
      </c>
      <c r="M5421" s="4">
        <f>PI()*(K5421/2)^2/1000+PI()*(L5421/2)^2/1000</f>
        <v>6.79290871522453</v>
      </c>
      <c r="N5421" s="32">
        <v>0</v>
      </c>
      <c r="O5421" s="3">
        <v>2</v>
      </c>
      <c r="P5421" s="3">
        <v>1.47</v>
      </c>
      <c r="Q5421" s="3">
        <v>0.95299999999999996</v>
      </c>
      <c r="R5421" s="3">
        <v>0.88800000000000001</v>
      </c>
      <c r="S5421" s="6">
        <v>0</v>
      </c>
      <c r="T5421" s="6">
        <f>R5421-S5421</f>
        <v>0.88800000000000001</v>
      </c>
      <c r="U5421" s="3">
        <v>0.88800000000000001</v>
      </c>
      <c r="V5421" s="6">
        <f>U5421-S5421</f>
        <v>0.88800000000000001</v>
      </c>
      <c r="W5421" s="6">
        <f>100 - (1 - (((U5421-T5421)/U5421)+(S5421/T5421)))*100</f>
        <v>0</v>
      </c>
      <c r="X5421" s="11">
        <v>0.88800000000000001</v>
      </c>
      <c r="Y5421" s="13">
        <f>(X5421-U5421)/U5421*100</f>
        <v>0</v>
      </c>
      <c r="Z5421" s="14">
        <f>IF(W5421&gt;10,"NA",Y5421)</f>
        <v>0</v>
      </c>
    </row>
    <row r="5422" spans="1:26" x14ac:dyDescent="0.2">
      <c r="A5422" s="23">
        <v>5420</v>
      </c>
      <c r="B5422" s="3" t="s">
        <v>25</v>
      </c>
      <c r="C5422" s="3" t="s">
        <v>51</v>
      </c>
      <c r="D5422" s="3" t="s">
        <v>194</v>
      </c>
      <c r="E5422" s="3" t="s">
        <v>47</v>
      </c>
      <c r="F5422" s="3" t="s">
        <v>41</v>
      </c>
      <c r="G5422" s="3" t="s">
        <v>218</v>
      </c>
      <c r="H5422" s="3" t="s">
        <v>9</v>
      </c>
      <c r="I5422" s="3" t="s">
        <v>13</v>
      </c>
      <c r="J5422" s="3">
        <v>411</v>
      </c>
      <c r="K5422" s="3">
        <v>93</v>
      </c>
      <c r="L5422" s="3">
        <v>0</v>
      </c>
      <c r="M5422" s="4">
        <f>PI()*(K5422/2)^2/1000+PI()*(L5422/2)^2/1000</f>
        <v>6.79290871522453</v>
      </c>
      <c r="N5422" s="32">
        <v>0</v>
      </c>
      <c r="O5422" s="3">
        <v>3</v>
      </c>
      <c r="P5422" s="3">
        <v>1.8420000000000001</v>
      </c>
      <c r="Q5422" s="3">
        <v>1.5369999999999999</v>
      </c>
      <c r="R5422" s="3">
        <v>1.484</v>
      </c>
      <c r="S5422" s="6">
        <v>0</v>
      </c>
      <c r="T5422" s="6">
        <f>R5422-S5422</f>
        <v>1.484</v>
      </c>
      <c r="U5422" s="3">
        <v>1.484</v>
      </c>
      <c r="V5422" s="6">
        <f>U5422-S5422</f>
        <v>1.484</v>
      </c>
      <c r="W5422" s="6">
        <f>100 - (1 - (((U5422-T5422)/U5422)+(S5422/T5422)))*100</f>
        <v>0</v>
      </c>
      <c r="X5422" s="11">
        <v>1.484</v>
      </c>
      <c r="Y5422" s="13">
        <f>(X5422-U5422)/U5422*100</f>
        <v>0</v>
      </c>
      <c r="Z5422" s="14">
        <f>IF(W5422&gt;10,"NA",Y5422)</f>
        <v>0</v>
      </c>
    </row>
    <row r="5423" spans="1:26" x14ac:dyDescent="0.2">
      <c r="A5423" s="23">
        <v>5421</v>
      </c>
      <c r="B5423" s="3" t="s">
        <v>25</v>
      </c>
      <c r="C5423" s="3" t="s">
        <v>51</v>
      </c>
      <c r="D5423" s="3" t="s">
        <v>194</v>
      </c>
      <c r="E5423" s="3" t="s">
        <v>47</v>
      </c>
      <c r="F5423" s="3" t="s">
        <v>41</v>
      </c>
      <c r="G5423" s="3" t="s">
        <v>218</v>
      </c>
      <c r="H5423" s="3" t="s">
        <v>9</v>
      </c>
      <c r="I5423" s="3" t="s">
        <v>13</v>
      </c>
      <c r="J5423" s="3">
        <v>411</v>
      </c>
      <c r="K5423" s="3">
        <v>93</v>
      </c>
      <c r="L5423" s="3">
        <v>0</v>
      </c>
      <c r="M5423" s="4">
        <f>PI()*(K5423/2)^2/1000+PI()*(L5423/2)^2/1000</f>
        <v>6.79290871522453</v>
      </c>
      <c r="N5423" s="32">
        <v>0</v>
      </c>
      <c r="O5423" s="3">
        <v>4</v>
      </c>
      <c r="P5423" s="3">
        <v>3.7709999999999999</v>
      </c>
      <c r="Q5423" s="3">
        <v>5.5010000000000003</v>
      </c>
      <c r="R5423" s="3">
        <v>5.4009999999999998</v>
      </c>
      <c r="S5423" s="6">
        <v>0</v>
      </c>
      <c r="T5423" s="6">
        <f>R5423-S5423</f>
        <v>5.4009999999999998</v>
      </c>
      <c r="U5423" s="3">
        <v>5.4009999999999998</v>
      </c>
      <c r="V5423" s="6">
        <f>U5423-S5423</f>
        <v>5.4009999999999998</v>
      </c>
      <c r="W5423" s="6">
        <f>100 - (1 - (((U5423-T5423)/U5423)+(S5423/T5423)))*100</f>
        <v>0</v>
      </c>
      <c r="X5423" s="11">
        <v>5.4009999999999998</v>
      </c>
      <c r="Y5423" s="13">
        <f>(X5423-U5423)/U5423*100</f>
        <v>0</v>
      </c>
      <c r="Z5423" s="14">
        <f>IF(W5423&gt;10,"NA",Y5423)</f>
        <v>0</v>
      </c>
    </row>
    <row r="5424" spans="1:26" x14ac:dyDescent="0.2">
      <c r="A5424" s="23">
        <v>5422</v>
      </c>
      <c r="B5424" s="3" t="s">
        <v>25</v>
      </c>
      <c r="C5424" s="3" t="s">
        <v>51</v>
      </c>
      <c r="D5424" s="3" t="s">
        <v>194</v>
      </c>
      <c r="E5424" s="3" t="s">
        <v>47</v>
      </c>
      <c r="F5424" s="3" t="s">
        <v>41</v>
      </c>
      <c r="G5424" s="3" t="s">
        <v>218</v>
      </c>
      <c r="H5424" s="3" t="s">
        <v>9</v>
      </c>
      <c r="I5424" s="3" t="s">
        <v>13</v>
      </c>
      <c r="J5424" s="3">
        <v>411</v>
      </c>
      <c r="K5424" s="3">
        <v>93</v>
      </c>
      <c r="L5424" s="3">
        <v>0</v>
      </c>
      <c r="M5424" s="4">
        <f>PI()*(K5424/2)^2/1000+PI()*(L5424/2)^2/1000</f>
        <v>6.79290871522453</v>
      </c>
      <c r="N5424" s="32">
        <v>0</v>
      </c>
      <c r="O5424" s="3">
        <v>5</v>
      </c>
      <c r="P5424" s="3">
        <v>3.5190000000000001</v>
      </c>
      <c r="Q5424" s="3">
        <v>4.7880000000000003</v>
      </c>
      <c r="R5424" s="3">
        <v>4.7480000000000002</v>
      </c>
      <c r="S5424" s="6">
        <v>0</v>
      </c>
      <c r="T5424" s="6">
        <f>R5424-S5424</f>
        <v>4.7480000000000002</v>
      </c>
      <c r="U5424" s="3">
        <v>4.7480000000000002</v>
      </c>
      <c r="V5424" s="6">
        <f>U5424-S5424</f>
        <v>4.7480000000000002</v>
      </c>
      <c r="W5424" s="6">
        <f>100 - (1 - (((U5424-T5424)/U5424)+(S5424/T5424)))*100</f>
        <v>0</v>
      </c>
      <c r="X5424" s="11">
        <v>4.7480000000000002</v>
      </c>
      <c r="Y5424" s="13">
        <f>(X5424-U5424)/U5424*100</f>
        <v>0</v>
      </c>
      <c r="Z5424" s="14">
        <f>IF(W5424&gt;10,"NA",Y5424)</f>
        <v>0</v>
      </c>
    </row>
    <row r="5425" spans="1:26" x14ac:dyDescent="0.2">
      <c r="A5425" s="23">
        <v>5423</v>
      </c>
      <c r="B5425" s="3" t="s">
        <v>25</v>
      </c>
      <c r="C5425" s="3" t="s">
        <v>51</v>
      </c>
      <c r="D5425" s="3" t="s">
        <v>194</v>
      </c>
      <c r="E5425" s="3" t="s">
        <v>47</v>
      </c>
      <c r="F5425" s="3" t="s">
        <v>41</v>
      </c>
      <c r="G5425" s="3" t="s">
        <v>218</v>
      </c>
      <c r="H5425" s="3" t="s">
        <v>9</v>
      </c>
      <c r="I5425" s="3" t="s">
        <v>13</v>
      </c>
      <c r="J5425" s="3">
        <v>411</v>
      </c>
      <c r="K5425" s="3">
        <v>93</v>
      </c>
      <c r="L5425" s="3">
        <v>0</v>
      </c>
      <c r="M5425" s="4">
        <f>PI()*(K5425/2)^2/1000+PI()*(L5425/2)^2/1000</f>
        <v>6.79290871522453</v>
      </c>
      <c r="N5425" s="32">
        <v>0</v>
      </c>
      <c r="O5425" s="3">
        <v>6</v>
      </c>
      <c r="P5425" s="3">
        <v>2.37</v>
      </c>
      <c r="Q5425" s="3">
        <v>2.6579999999999999</v>
      </c>
      <c r="R5425" s="3">
        <v>2.6080000000000001</v>
      </c>
      <c r="S5425" s="6">
        <v>0</v>
      </c>
      <c r="T5425" s="6">
        <f>R5425-S5425</f>
        <v>2.6080000000000001</v>
      </c>
      <c r="U5425" s="3">
        <v>2.6080000000000001</v>
      </c>
      <c r="V5425" s="6">
        <f>U5425-S5425</f>
        <v>2.6080000000000001</v>
      </c>
      <c r="W5425" s="6">
        <f>100 - (1 - (((U5425-T5425)/U5425)+(S5425/T5425)))*100</f>
        <v>0</v>
      </c>
      <c r="X5425" s="11">
        <v>2.6080000000000001</v>
      </c>
      <c r="Y5425" s="13">
        <f>(X5425-U5425)/U5425*100</f>
        <v>0</v>
      </c>
      <c r="Z5425" s="14">
        <f>IF(W5425&gt;10,"NA",Y5425)</f>
        <v>0</v>
      </c>
    </row>
    <row r="5426" spans="1:26" x14ac:dyDescent="0.2">
      <c r="A5426" s="23">
        <v>5424</v>
      </c>
      <c r="B5426" s="3" t="s">
        <v>25</v>
      </c>
      <c r="C5426" s="3" t="s">
        <v>51</v>
      </c>
      <c r="D5426" s="3" t="s">
        <v>194</v>
      </c>
      <c r="E5426" s="3" t="s">
        <v>47</v>
      </c>
      <c r="F5426" s="3" t="s">
        <v>41</v>
      </c>
      <c r="G5426" s="3" t="s">
        <v>218</v>
      </c>
      <c r="H5426" s="3" t="s">
        <v>9</v>
      </c>
      <c r="I5426" s="3" t="s">
        <v>13</v>
      </c>
      <c r="J5426" s="3">
        <v>411</v>
      </c>
      <c r="K5426" s="3">
        <v>93</v>
      </c>
      <c r="L5426" s="3">
        <v>0</v>
      </c>
      <c r="M5426" s="4">
        <f>PI()*(K5426/2)^2/1000+PI()*(L5426/2)^2/1000</f>
        <v>6.79290871522453</v>
      </c>
      <c r="N5426" s="32">
        <v>0</v>
      </c>
      <c r="O5426" s="3">
        <v>7</v>
      </c>
      <c r="P5426" s="3">
        <v>1.9159999999999999</v>
      </c>
      <c r="Q5426" s="3">
        <v>1.42</v>
      </c>
      <c r="R5426" s="3">
        <v>1.379</v>
      </c>
      <c r="S5426" s="6">
        <v>0</v>
      </c>
      <c r="T5426" s="6">
        <f>R5426-S5426</f>
        <v>1.379</v>
      </c>
      <c r="U5426" s="3">
        <v>1.379</v>
      </c>
      <c r="V5426" s="6">
        <f>U5426-S5426</f>
        <v>1.379</v>
      </c>
      <c r="W5426" s="6">
        <f>100 - (1 - (((U5426-T5426)/U5426)+(S5426/T5426)))*100</f>
        <v>0</v>
      </c>
      <c r="X5426" s="11">
        <v>1.379</v>
      </c>
      <c r="Y5426" s="13">
        <f>(X5426-U5426)/U5426*100</f>
        <v>0</v>
      </c>
      <c r="Z5426" s="14">
        <f>IF(W5426&gt;10,"NA",Y5426)</f>
        <v>0</v>
      </c>
    </row>
    <row r="5427" spans="1:26" x14ac:dyDescent="0.2">
      <c r="A5427" s="23">
        <v>5425</v>
      </c>
      <c r="B5427" s="3" t="s">
        <v>25</v>
      </c>
      <c r="C5427" s="3" t="s">
        <v>51</v>
      </c>
      <c r="D5427" s="3" t="s">
        <v>194</v>
      </c>
      <c r="E5427" s="3" t="s">
        <v>47</v>
      </c>
      <c r="F5427" s="3" t="s">
        <v>41</v>
      </c>
      <c r="G5427" s="3" t="s">
        <v>218</v>
      </c>
      <c r="H5427" s="3" t="s">
        <v>9</v>
      </c>
      <c r="I5427" s="3" t="s">
        <v>13</v>
      </c>
      <c r="J5427" s="3">
        <v>411</v>
      </c>
      <c r="K5427" s="3">
        <v>93</v>
      </c>
      <c r="L5427" s="3">
        <v>0</v>
      </c>
      <c r="M5427" s="4">
        <f>PI()*(K5427/2)^2/1000+PI()*(L5427/2)^2/1000</f>
        <v>6.79290871522453</v>
      </c>
      <c r="N5427" s="32">
        <v>0</v>
      </c>
      <c r="O5427" s="3">
        <v>8</v>
      </c>
      <c r="P5427" s="3">
        <v>3.7709999999999999</v>
      </c>
      <c r="Q5427" s="3">
        <v>5.5469999999999997</v>
      </c>
      <c r="R5427" s="3">
        <v>5.4370000000000003</v>
      </c>
      <c r="S5427" s="6">
        <v>0</v>
      </c>
      <c r="T5427" s="6">
        <f>R5427-S5427</f>
        <v>5.4370000000000003</v>
      </c>
      <c r="U5427" s="3">
        <v>5.4370000000000003</v>
      </c>
      <c r="V5427" s="6">
        <f>U5427-S5427</f>
        <v>5.4370000000000003</v>
      </c>
      <c r="W5427" s="6">
        <f>100 - (1 - (((U5427-T5427)/U5427)+(S5427/T5427)))*100</f>
        <v>0</v>
      </c>
      <c r="X5427" s="11">
        <v>5.4370000000000003</v>
      </c>
      <c r="Y5427" s="13">
        <f>(X5427-U5427)/U5427*100</f>
        <v>0</v>
      </c>
      <c r="Z5427" s="14">
        <f>IF(W5427&gt;10,"NA",Y5427)</f>
        <v>0</v>
      </c>
    </row>
    <row r="5428" spans="1:26" x14ac:dyDescent="0.2">
      <c r="A5428" s="23">
        <v>5426</v>
      </c>
      <c r="B5428" s="3" t="s">
        <v>25</v>
      </c>
      <c r="C5428" s="3" t="s">
        <v>51</v>
      </c>
      <c r="D5428" s="3" t="s">
        <v>194</v>
      </c>
      <c r="E5428" s="3" t="s">
        <v>47</v>
      </c>
      <c r="F5428" s="3" t="s">
        <v>41</v>
      </c>
      <c r="G5428" s="3" t="s">
        <v>218</v>
      </c>
      <c r="H5428" s="3" t="s">
        <v>9</v>
      </c>
      <c r="I5428" s="3" t="s">
        <v>13</v>
      </c>
      <c r="J5428" s="3">
        <v>411</v>
      </c>
      <c r="K5428" s="3">
        <v>93</v>
      </c>
      <c r="L5428" s="3">
        <v>0</v>
      </c>
      <c r="M5428" s="4">
        <f>PI()*(K5428/2)^2/1000+PI()*(L5428/2)^2/1000</f>
        <v>6.79290871522453</v>
      </c>
      <c r="N5428" s="32">
        <v>0</v>
      </c>
      <c r="O5428" s="3">
        <v>9</v>
      </c>
      <c r="P5428" s="3">
        <v>3.5990000000000002</v>
      </c>
      <c r="Q5428" s="3">
        <v>4.5720000000000001</v>
      </c>
      <c r="R5428" s="3">
        <v>4.4470000000000001</v>
      </c>
      <c r="S5428" s="6">
        <v>0</v>
      </c>
      <c r="T5428" s="6">
        <f>R5428-S5428</f>
        <v>4.4470000000000001</v>
      </c>
      <c r="U5428" s="3">
        <v>4.5419999999999998</v>
      </c>
      <c r="V5428" s="6">
        <f>U5428-S5428</f>
        <v>4.5419999999999998</v>
      </c>
      <c r="W5428" s="6">
        <f>100 - (1 - (((U5428-T5428)/U5428)+(S5428/T5428)))*100</f>
        <v>2.0915896081021543</v>
      </c>
      <c r="X5428" s="11">
        <v>4.5419999999999998</v>
      </c>
      <c r="Y5428" s="13">
        <f>(X5428-U5428)/U5428*100</f>
        <v>0</v>
      </c>
      <c r="Z5428" s="14">
        <f>IF(W5428&gt;10,"NA",Y5428)</f>
        <v>0</v>
      </c>
    </row>
    <row r="5429" spans="1:26" x14ac:dyDescent="0.2">
      <c r="A5429" s="23">
        <v>5427</v>
      </c>
      <c r="B5429" s="3" t="s">
        <v>25</v>
      </c>
      <c r="C5429" s="3" t="s">
        <v>51</v>
      </c>
      <c r="D5429" s="3" t="s">
        <v>194</v>
      </c>
      <c r="E5429" s="3" t="s">
        <v>47</v>
      </c>
      <c r="F5429" s="3" t="s">
        <v>41</v>
      </c>
      <c r="G5429" s="3" t="s">
        <v>218</v>
      </c>
      <c r="H5429" s="3" t="s">
        <v>9</v>
      </c>
      <c r="I5429" s="3" t="s">
        <v>13</v>
      </c>
      <c r="J5429" s="3">
        <v>411</v>
      </c>
      <c r="K5429" s="3">
        <v>93</v>
      </c>
      <c r="L5429" s="3">
        <v>0</v>
      </c>
      <c r="M5429" s="4">
        <f>PI()*(K5429/2)^2/1000+PI()*(L5429/2)^2/1000</f>
        <v>6.79290871522453</v>
      </c>
      <c r="N5429" s="32">
        <v>0</v>
      </c>
      <c r="O5429" s="3">
        <v>10</v>
      </c>
      <c r="P5429" s="3">
        <v>3.399</v>
      </c>
      <c r="Q5429" s="3">
        <v>4.2830000000000004</v>
      </c>
      <c r="R5429" s="3">
        <v>4.1769999999999996</v>
      </c>
      <c r="S5429" s="6">
        <v>0</v>
      </c>
      <c r="T5429" s="6">
        <f>R5429-S5429</f>
        <v>4.1769999999999996</v>
      </c>
      <c r="U5429" s="3">
        <v>4.1769999999999996</v>
      </c>
      <c r="V5429" s="6">
        <f>U5429-S5429</f>
        <v>4.1769999999999996</v>
      </c>
      <c r="W5429" s="6">
        <f>100 - (1 - (((U5429-T5429)/U5429)+(S5429/T5429)))*100</f>
        <v>0</v>
      </c>
      <c r="X5429" s="11">
        <v>4.1769999999999996</v>
      </c>
      <c r="Y5429" s="13">
        <f>(X5429-U5429)/U5429*100</f>
        <v>0</v>
      </c>
      <c r="Z5429" s="14">
        <f>IF(W5429&gt;10,"NA",Y5429)</f>
        <v>0</v>
      </c>
    </row>
    <row r="5430" spans="1:26" x14ac:dyDescent="0.2">
      <c r="A5430" s="23">
        <v>5428</v>
      </c>
      <c r="B5430" s="3" t="s">
        <v>25</v>
      </c>
      <c r="C5430" s="3" t="s">
        <v>51</v>
      </c>
      <c r="D5430" s="3" t="s">
        <v>194</v>
      </c>
      <c r="E5430" s="3" t="s">
        <v>47</v>
      </c>
      <c r="F5430" s="3" t="s">
        <v>41</v>
      </c>
      <c r="G5430" s="3" t="s">
        <v>219</v>
      </c>
      <c r="H5430" s="3" t="s">
        <v>17</v>
      </c>
      <c r="I5430" s="3" t="s">
        <v>13</v>
      </c>
      <c r="J5430" s="3">
        <v>412</v>
      </c>
      <c r="K5430" s="3">
        <v>101</v>
      </c>
      <c r="L5430" s="3">
        <v>42</v>
      </c>
      <c r="M5430" s="4">
        <f>PI()*(K5430/2)^2/1000+PI()*(L5430/2)^2/1000</f>
        <v>9.397289025050469</v>
      </c>
      <c r="N5430" s="32">
        <v>0</v>
      </c>
      <c r="O5430" s="3">
        <v>1</v>
      </c>
      <c r="P5430" s="3">
        <v>6.0279999999999996</v>
      </c>
      <c r="Q5430" s="3">
        <v>16.513999999999999</v>
      </c>
      <c r="R5430" s="3">
        <v>16.059000000000001</v>
      </c>
      <c r="S5430" s="6">
        <v>0</v>
      </c>
      <c r="T5430" s="6">
        <f>R5430-S5430</f>
        <v>16.059000000000001</v>
      </c>
      <c r="U5430" s="3">
        <v>16.268999999999998</v>
      </c>
      <c r="V5430" s="6">
        <f>U5430-S5430</f>
        <v>16.268999999999998</v>
      </c>
      <c r="W5430" s="6">
        <f>100 - (1 - (((U5430-T5430)/U5430)+(S5430/T5430)))*100</f>
        <v>1.2907984510418373</v>
      </c>
      <c r="X5430" s="11">
        <v>16.268999999999998</v>
      </c>
      <c r="Y5430" s="13">
        <f>(X5430-U5430)/U5430*100</f>
        <v>0</v>
      </c>
      <c r="Z5430" s="14">
        <f>IF(W5430&gt;10,"NA",Y5430)</f>
        <v>0</v>
      </c>
    </row>
    <row r="5431" spans="1:26" x14ac:dyDescent="0.2">
      <c r="A5431" s="23">
        <v>5429</v>
      </c>
      <c r="B5431" s="3" t="s">
        <v>25</v>
      </c>
      <c r="C5431" s="3" t="s">
        <v>51</v>
      </c>
      <c r="D5431" s="3" t="s">
        <v>194</v>
      </c>
      <c r="E5431" s="3" t="s">
        <v>47</v>
      </c>
      <c r="F5431" s="3" t="s">
        <v>41</v>
      </c>
      <c r="G5431" s="3" t="s">
        <v>219</v>
      </c>
      <c r="H5431" s="3" t="s">
        <v>17</v>
      </c>
      <c r="I5431" s="3" t="s">
        <v>13</v>
      </c>
      <c r="J5431" s="3">
        <v>412</v>
      </c>
      <c r="K5431" s="3">
        <v>101</v>
      </c>
      <c r="L5431" s="3">
        <v>42</v>
      </c>
      <c r="M5431" s="4">
        <f>PI()*(K5431/2)^2/1000+PI()*(L5431/2)^2/1000</f>
        <v>9.397289025050469</v>
      </c>
      <c r="N5431" s="32">
        <v>0</v>
      </c>
      <c r="O5431" s="3">
        <v>2</v>
      </c>
      <c r="P5431" s="3">
        <v>3.37</v>
      </c>
      <c r="Q5431" s="3">
        <v>4.7510000000000003</v>
      </c>
      <c r="R5431" s="3">
        <v>4.5949999999999998</v>
      </c>
      <c r="S5431" s="6">
        <v>0</v>
      </c>
      <c r="T5431" s="6">
        <f>R5431-S5431</f>
        <v>4.5949999999999998</v>
      </c>
      <c r="U5431" s="3">
        <v>4.5949999999999998</v>
      </c>
      <c r="V5431" s="6">
        <f>U5431-S5431</f>
        <v>4.5949999999999998</v>
      </c>
      <c r="W5431" s="6">
        <f>100 - (1 - (((U5431-T5431)/U5431)+(S5431/T5431)))*100</f>
        <v>0</v>
      </c>
      <c r="X5431" s="11">
        <v>4.5949999999999998</v>
      </c>
      <c r="Y5431" s="13">
        <f>(X5431-U5431)/U5431*100</f>
        <v>0</v>
      </c>
      <c r="Z5431" s="14">
        <f>IF(W5431&gt;10,"NA",Y5431)</f>
        <v>0</v>
      </c>
    </row>
    <row r="5432" spans="1:26" x14ac:dyDescent="0.2">
      <c r="A5432" s="23">
        <v>5430</v>
      </c>
      <c r="B5432" s="3" t="s">
        <v>25</v>
      </c>
      <c r="C5432" s="3" t="s">
        <v>51</v>
      </c>
      <c r="D5432" s="3" t="s">
        <v>194</v>
      </c>
      <c r="E5432" s="3" t="s">
        <v>47</v>
      </c>
      <c r="F5432" s="3" t="s">
        <v>41</v>
      </c>
      <c r="G5432" s="3" t="s">
        <v>219</v>
      </c>
      <c r="H5432" s="3" t="s">
        <v>17</v>
      </c>
      <c r="I5432" s="3" t="s">
        <v>13</v>
      </c>
      <c r="J5432" s="3">
        <v>412</v>
      </c>
      <c r="K5432" s="3">
        <v>101</v>
      </c>
      <c r="L5432" s="3">
        <v>42</v>
      </c>
      <c r="M5432" s="4">
        <f>PI()*(K5432/2)^2/1000+PI()*(L5432/2)^2/1000</f>
        <v>9.397289025050469</v>
      </c>
      <c r="N5432" s="32">
        <v>0</v>
      </c>
      <c r="O5432" s="3">
        <v>3</v>
      </c>
      <c r="P5432" s="3">
        <v>5.383</v>
      </c>
      <c r="Q5432" s="3">
        <v>10.641</v>
      </c>
      <c r="R5432" s="3">
        <v>10.477</v>
      </c>
      <c r="S5432" s="6">
        <v>0</v>
      </c>
      <c r="T5432" s="6">
        <f>R5432-S5432</f>
        <v>10.477</v>
      </c>
      <c r="U5432" s="3">
        <v>10.477</v>
      </c>
      <c r="V5432" s="6">
        <f>U5432-S5432</f>
        <v>10.477</v>
      </c>
      <c r="W5432" s="6">
        <f>100 - (1 - (((U5432-T5432)/U5432)+(S5432/T5432)))*100</f>
        <v>0</v>
      </c>
      <c r="X5432" s="11">
        <v>10.477</v>
      </c>
      <c r="Y5432" s="13">
        <f>(X5432-U5432)/U5432*100</f>
        <v>0</v>
      </c>
      <c r="Z5432" s="14">
        <f>IF(W5432&gt;10,"NA",Y5432)</f>
        <v>0</v>
      </c>
    </row>
    <row r="5433" spans="1:26" x14ac:dyDescent="0.2">
      <c r="A5433" s="23">
        <v>5431</v>
      </c>
      <c r="B5433" s="3" t="s">
        <v>25</v>
      </c>
      <c r="C5433" s="3" t="s">
        <v>51</v>
      </c>
      <c r="D5433" s="3" t="s">
        <v>194</v>
      </c>
      <c r="E5433" s="3" t="s">
        <v>47</v>
      </c>
      <c r="F5433" s="3" t="s">
        <v>41</v>
      </c>
      <c r="G5433" s="3" t="s">
        <v>219</v>
      </c>
      <c r="H5433" s="3" t="s">
        <v>17</v>
      </c>
      <c r="I5433" s="3" t="s">
        <v>13</v>
      </c>
      <c r="J5433" s="3">
        <v>412</v>
      </c>
      <c r="K5433" s="3">
        <v>101</v>
      </c>
      <c r="L5433" s="3">
        <v>42</v>
      </c>
      <c r="M5433" s="4">
        <f>PI()*(K5433/2)^2/1000+PI()*(L5433/2)^2/1000</f>
        <v>9.397289025050469</v>
      </c>
      <c r="N5433" s="32">
        <v>0</v>
      </c>
      <c r="O5433" s="3">
        <v>4</v>
      </c>
      <c r="P5433" s="3">
        <v>5.5229999999999997</v>
      </c>
      <c r="Q5433" s="3">
        <v>12.457000000000001</v>
      </c>
      <c r="R5433" s="3">
        <v>12.237</v>
      </c>
      <c r="S5433" s="6">
        <v>0</v>
      </c>
      <c r="T5433" s="6">
        <f>R5433-S5433</f>
        <v>12.237</v>
      </c>
      <c r="U5433" s="3">
        <v>12.237</v>
      </c>
      <c r="V5433" s="6">
        <f>U5433-S5433</f>
        <v>12.237</v>
      </c>
      <c r="W5433" s="6">
        <f>100 - (1 - (((U5433-T5433)/U5433)+(S5433/T5433)))*100</f>
        <v>0</v>
      </c>
      <c r="X5433" s="11">
        <v>12.237</v>
      </c>
      <c r="Y5433" s="13">
        <f>(X5433-U5433)/U5433*100</f>
        <v>0</v>
      </c>
      <c r="Z5433" s="14">
        <f>IF(W5433&gt;10,"NA",Y5433)</f>
        <v>0</v>
      </c>
    </row>
    <row r="5434" spans="1:26" x14ac:dyDescent="0.2">
      <c r="A5434" s="23">
        <v>5432</v>
      </c>
      <c r="B5434" s="3" t="s">
        <v>25</v>
      </c>
      <c r="C5434" s="3" t="s">
        <v>51</v>
      </c>
      <c r="D5434" s="3" t="s">
        <v>194</v>
      </c>
      <c r="E5434" s="3" t="s">
        <v>47</v>
      </c>
      <c r="F5434" s="3" t="s">
        <v>41</v>
      </c>
      <c r="G5434" s="3" t="s">
        <v>219</v>
      </c>
      <c r="H5434" s="3" t="s">
        <v>17</v>
      </c>
      <c r="I5434" s="3" t="s">
        <v>13</v>
      </c>
      <c r="J5434" s="3">
        <v>412</v>
      </c>
      <c r="K5434" s="3">
        <v>101</v>
      </c>
      <c r="L5434" s="3">
        <v>42</v>
      </c>
      <c r="M5434" s="4">
        <f>PI()*(K5434/2)^2/1000+PI()*(L5434/2)^2/1000</f>
        <v>9.397289025050469</v>
      </c>
      <c r="N5434" s="32">
        <v>0</v>
      </c>
      <c r="O5434" s="3">
        <v>5</v>
      </c>
      <c r="P5434" s="3">
        <v>3.669</v>
      </c>
      <c r="Q5434" s="3">
        <v>5.117</v>
      </c>
      <c r="R5434" s="3">
        <v>5.0229999999999997</v>
      </c>
      <c r="S5434" s="6">
        <v>0</v>
      </c>
      <c r="T5434" s="6">
        <f>R5434-S5434</f>
        <v>5.0229999999999997</v>
      </c>
      <c r="U5434" s="3">
        <v>5.0229999999999997</v>
      </c>
      <c r="V5434" s="6">
        <f>U5434-S5434</f>
        <v>5.0229999999999997</v>
      </c>
      <c r="W5434" s="6">
        <f>100 - (1 - (((U5434-T5434)/U5434)+(S5434/T5434)))*100</f>
        <v>0</v>
      </c>
      <c r="X5434" s="11">
        <v>5.0229999999999997</v>
      </c>
      <c r="Y5434" s="13">
        <f>(X5434-U5434)/U5434*100</f>
        <v>0</v>
      </c>
      <c r="Z5434" s="14">
        <f>IF(W5434&gt;10,"NA",Y5434)</f>
        <v>0</v>
      </c>
    </row>
    <row r="5435" spans="1:26" x14ac:dyDescent="0.2">
      <c r="A5435" s="23">
        <v>5433</v>
      </c>
      <c r="B5435" s="3" t="s">
        <v>25</v>
      </c>
      <c r="C5435" s="3" t="s">
        <v>51</v>
      </c>
      <c r="D5435" s="3" t="s">
        <v>194</v>
      </c>
      <c r="E5435" s="3" t="s">
        <v>47</v>
      </c>
      <c r="F5435" s="3" t="s">
        <v>41</v>
      </c>
      <c r="G5435" s="3" t="s">
        <v>219</v>
      </c>
      <c r="H5435" s="3" t="s">
        <v>17</v>
      </c>
      <c r="I5435" s="3" t="s">
        <v>13</v>
      </c>
      <c r="J5435" s="3">
        <v>412</v>
      </c>
      <c r="K5435" s="3">
        <v>101</v>
      </c>
      <c r="L5435" s="3">
        <v>42</v>
      </c>
      <c r="M5435" s="4">
        <f>PI()*(K5435/2)^2/1000+PI()*(L5435/2)^2/1000</f>
        <v>9.397289025050469</v>
      </c>
      <c r="N5435" s="32">
        <v>0</v>
      </c>
      <c r="O5435" s="3">
        <v>6</v>
      </c>
      <c r="P5435" s="3">
        <v>8.1159999999999997</v>
      </c>
      <c r="Q5435" s="3">
        <v>27.117999999999999</v>
      </c>
      <c r="R5435" s="3">
        <v>26.792000000000002</v>
      </c>
      <c r="S5435" s="6">
        <v>0</v>
      </c>
      <c r="T5435" s="6">
        <f>R5435-S5435</f>
        <v>26.792000000000002</v>
      </c>
      <c r="U5435" s="3">
        <v>27.440999999999999</v>
      </c>
      <c r="V5435" s="6">
        <f>U5435-S5435</f>
        <v>27.440999999999999</v>
      </c>
      <c r="W5435" s="6">
        <f>100 - (1 - (((U5435-T5435)/U5435)+(S5435/T5435)))*100</f>
        <v>2.365074159104978</v>
      </c>
      <c r="X5435" s="11">
        <v>27.440999999999999</v>
      </c>
      <c r="Y5435" s="13">
        <f>(X5435-U5435)/U5435*100</f>
        <v>0</v>
      </c>
      <c r="Z5435" s="14">
        <f>IF(W5435&gt;10,"NA",Y5435)</f>
        <v>0</v>
      </c>
    </row>
    <row r="5436" spans="1:26" x14ac:dyDescent="0.2">
      <c r="A5436" s="23">
        <v>5434</v>
      </c>
      <c r="B5436" s="3" t="s">
        <v>25</v>
      </c>
      <c r="C5436" s="3" t="s">
        <v>51</v>
      </c>
      <c r="D5436" s="3" t="s">
        <v>194</v>
      </c>
      <c r="E5436" s="3" t="s">
        <v>47</v>
      </c>
      <c r="F5436" s="3" t="s">
        <v>41</v>
      </c>
      <c r="G5436" s="3" t="s">
        <v>219</v>
      </c>
      <c r="H5436" s="3" t="s">
        <v>17</v>
      </c>
      <c r="I5436" s="3" t="s">
        <v>13</v>
      </c>
      <c r="J5436" s="3">
        <v>412</v>
      </c>
      <c r="K5436" s="3">
        <v>101</v>
      </c>
      <c r="L5436" s="3">
        <v>42</v>
      </c>
      <c r="M5436" s="4">
        <f>PI()*(K5436/2)^2/1000+PI()*(L5436/2)^2/1000</f>
        <v>9.397289025050469</v>
      </c>
      <c r="N5436" s="32">
        <v>0</v>
      </c>
      <c r="O5436" s="3">
        <v>7</v>
      </c>
      <c r="P5436" s="3">
        <v>4.0579999999999998</v>
      </c>
      <c r="Q5436" s="3">
        <v>6.7569999999999997</v>
      </c>
      <c r="R5436" s="3">
        <v>6.548</v>
      </c>
      <c r="S5436" s="6">
        <v>0</v>
      </c>
      <c r="T5436" s="6">
        <f>R5436-S5436</f>
        <v>6.548</v>
      </c>
      <c r="U5436" s="3">
        <v>6.548</v>
      </c>
      <c r="V5436" s="6">
        <f>U5436-S5436</f>
        <v>6.548</v>
      </c>
      <c r="W5436" s="6">
        <f>100 - (1 - (((U5436-T5436)/U5436)+(S5436/T5436)))*100</f>
        <v>0</v>
      </c>
      <c r="X5436" s="11">
        <v>6.548</v>
      </c>
      <c r="Y5436" s="13">
        <f>(X5436-U5436)/U5436*100</f>
        <v>0</v>
      </c>
      <c r="Z5436" s="14">
        <f>IF(W5436&gt;10,"NA",Y5436)</f>
        <v>0</v>
      </c>
    </row>
    <row r="5437" spans="1:26" x14ac:dyDescent="0.2">
      <c r="A5437" s="23">
        <v>5435</v>
      </c>
      <c r="B5437" s="3" t="s">
        <v>25</v>
      </c>
      <c r="C5437" s="3" t="s">
        <v>51</v>
      </c>
      <c r="D5437" s="3" t="s">
        <v>194</v>
      </c>
      <c r="E5437" s="3" t="s">
        <v>47</v>
      </c>
      <c r="F5437" s="3" t="s">
        <v>41</v>
      </c>
      <c r="G5437" s="3" t="s">
        <v>219</v>
      </c>
      <c r="H5437" s="3" t="s">
        <v>9</v>
      </c>
      <c r="I5437" s="3" t="s">
        <v>13</v>
      </c>
      <c r="J5437" s="3">
        <v>412</v>
      </c>
      <c r="K5437" s="3">
        <v>101</v>
      </c>
      <c r="L5437" s="3">
        <v>42</v>
      </c>
      <c r="M5437" s="4">
        <f>PI()*(K5437/2)^2/1000+PI()*(L5437/2)^2/1000</f>
        <v>9.397289025050469</v>
      </c>
      <c r="N5437" s="32">
        <v>0</v>
      </c>
      <c r="O5437" s="3">
        <v>1</v>
      </c>
      <c r="P5437" s="3">
        <v>5.61</v>
      </c>
      <c r="Q5437" s="3">
        <v>10.183999999999999</v>
      </c>
      <c r="R5437" s="3">
        <v>9.9960000000000004</v>
      </c>
      <c r="S5437" s="6">
        <v>0</v>
      </c>
      <c r="T5437" s="6">
        <f>R5437-S5437</f>
        <v>9.9960000000000004</v>
      </c>
      <c r="U5437" s="3">
        <v>11.368</v>
      </c>
      <c r="V5437" s="6">
        <f>U5437-S5437</f>
        <v>11.368</v>
      </c>
      <c r="W5437" s="6">
        <f>100 - (1 - (((U5437-T5437)/U5437)+(S5437/T5437)))*100</f>
        <v>12.068965517241381</v>
      </c>
      <c r="X5437" s="3">
        <v>11.368</v>
      </c>
      <c r="Y5437" s="13">
        <f>(X5437-U5437)/U5437*100</f>
        <v>0</v>
      </c>
      <c r="Z5437" s="14" t="str">
        <f>IF(W5437&gt;10,"NA",Y5437)</f>
        <v>NA</v>
      </c>
    </row>
    <row r="5438" spans="1:26" x14ac:dyDescent="0.2">
      <c r="A5438" s="23">
        <v>5436</v>
      </c>
      <c r="B5438" s="3" t="s">
        <v>25</v>
      </c>
      <c r="C5438" s="3" t="s">
        <v>51</v>
      </c>
      <c r="D5438" s="3" t="s">
        <v>194</v>
      </c>
      <c r="E5438" s="3" t="s">
        <v>47</v>
      </c>
      <c r="F5438" s="3" t="s">
        <v>41</v>
      </c>
      <c r="G5438" s="3" t="s">
        <v>219</v>
      </c>
      <c r="H5438" s="3" t="s">
        <v>9</v>
      </c>
      <c r="I5438" s="3" t="s">
        <v>13</v>
      </c>
      <c r="J5438" s="3">
        <v>412</v>
      </c>
      <c r="K5438" s="3">
        <v>101</v>
      </c>
      <c r="L5438" s="3">
        <v>42</v>
      </c>
      <c r="M5438" s="4">
        <f>PI()*(K5438/2)^2/1000+PI()*(L5438/2)^2/1000</f>
        <v>9.397289025050469</v>
      </c>
      <c r="N5438" s="32">
        <v>0</v>
      </c>
      <c r="O5438" s="3">
        <v>2</v>
      </c>
      <c r="P5438" s="3">
        <v>7.048</v>
      </c>
      <c r="Q5438" s="3">
        <v>19.015000000000001</v>
      </c>
      <c r="R5438" s="3">
        <v>18.794</v>
      </c>
      <c r="S5438" s="6">
        <v>0</v>
      </c>
      <c r="T5438" s="6">
        <f>R5438-S5438</f>
        <v>18.794</v>
      </c>
      <c r="U5438" s="3">
        <v>18.794</v>
      </c>
      <c r="V5438" s="6">
        <f>U5438-S5438</f>
        <v>18.794</v>
      </c>
      <c r="W5438" s="6">
        <f>100 - (1 - (((U5438-T5438)/U5438)+(S5438/T5438)))*100</f>
        <v>0</v>
      </c>
      <c r="X5438" s="3">
        <v>18.794</v>
      </c>
      <c r="Y5438" s="13">
        <f>(X5438-U5438)/U5438*100</f>
        <v>0</v>
      </c>
      <c r="Z5438" s="14">
        <f>IF(W5438&gt;10,"NA",Y5438)</f>
        <v>0</v>
      </c>
    </row>
    <row r="5439" spans="1:26" x14ac:dyDescent="0.2">
      <c r="A5439" s="23">
        <v>5437</v>
      </c>
      <c r="B5439" s="3" t="s">
        <v>25</v>
      </c>
      <c r="C5439" s="3" t="s">
        <v>51</v>
      </c>
      <c r="D5439" s="3" t="s">
        <v>194</v>
      </c>
      <c r="E5439" s="3" t="s">
        <v>47</v>
      </c>
      <c r="F5439" s="3" t="s">
        <v>41</v>
      </c>
      <c r="G5439" s="3" t="s">
        <v>219</v>
      </c>
      <c r="H5439" s="3" t="s">
        <v>9</v>
      </c>
      <c r="I5439" s="3" t="s">
        <v>13</v>
      </c>
      <c r="J5439" s="3">
        <v>412</v>
      </c>
      <c r="K5439" s="3">
        <v>101</v>
      </c>
      <c r="L5439" s="3">
        <v>42</v>
      </c>
      <c r="M5439" s="4">
        <f>PI()*(K5439/2)^2/1000+PI()*(L5439/2)^2/1000</f>
        <v>9.397289025050469</v>
      </c>
      <c r="N5439" s="32">
        <v>0</v>
      </c>
      <c r="O5439" s="3">
        <v>3</v>
      </c>
      <c r="P5439" s="3">
        <v>7.9829999999999997</v>
      </c>
      <c r="Q5439" s="3">
        <v>21.96</v>
      </c>
      <c r="R5439" s="3">
        <v>21.75</v>
      </c>
      <c r="S5439" s="6">
        <v>0</v>
      </c>
      <c r="T5439" s="6">
        <f>R5439-S5439</f>
        <v>21.75</v>
      </c>
      <c r="U5439" s="3">
        <v>22.721</v>
      </c>
      <c r="V5439" s="6">
        <f>U5439-S5439</f>
        <v>22.721</v>
      </c>
      <c r="W5439" s="6">
        <f>100 - (1 - (((U5439-T5439)/U5439)+(S5439/T5439)))*100</f>
        <v>4.2735795079441914</v>
      </c>
      <c r="X5439" s="3">
        <v>22.721</v>
      </c>
      <c r="Y5439" s="13">
        <f>(X5439-U5439)/U5439*100</f>
        <v>0</v>
      </c>
      <c r="Z5439" s="14">
        <f>IF(W5439&gt;10,"NA",Y5439)</f>
        <v>0</v>
      </c>
    </row>
    <row r="5440" spans="1:26" x14ac:dyDescent="0.2">
      <c r="A5440" s="23">
        <v>5438</v>
      </c>
      <c r="B5440" s="3" t="s">
        <v>25</v>
      </c>
      <c r="C5440" s="3" t="s">
        <v>51</v>
      </c>
      <c r="D5440" s="3" t="s">
        <v>194</v>
      </c>
      <c r="E5440" s="3" t="s">
        <v>47</v>
      </c>
      <c r="F5440" s="3" t="s">
        <v>41</v>
      </c>
      <c r="G5440" s="3" t="s">
        <v>219</v>
      </c>
      <c r="H5440" s="3" t="s">
        <v>9</v>
      </c>
      <c r="I5440" s="3" t="s">
        <v>13</v>
      </c>
      <c r="J5440" s="3">
        <v>412</v>
      </c>
      <c r="K5440" s="3">
        <v>101</v>
      </c>
      <c r="L5440" s="3">
        <v>42</v>
      </c>
      <c r="M5440" s="4">
        <f>PI()*(K5440/2)^2/1000+PI()*(L5440/2)^2/1000</f>
        <v>9.397289025050469</v>
      </c>
      <c r="N5440" s="32">
        <v>0</v>
      </c>
      <c r="O5440" s="3">
        <v>4</v>
      </c>
      <c r="P5440" s="3">
        <v>6.976</v>
      </c>
      <c r="Q5440" s="3">
        <v>17.738</v>
      </c>
      <c r="R5440" s="3">
        <v>17.530999999999999</v>
      </c>
      <c r="S5440" s="6">
        <v>0</v>
      </c>
      <c r="T5440" s="6">
        <f>R5440-S5440</f>
        <v>17.530999999999999</v>
      </c>
      <c r="U5440" s="3">
        <v>17.530999999999999</v>
      </c>
      <c r="V5440" s="6">
        <f>U5440-S5440</f>
        <v>17.530999999999999</v>
      </c>
      <c r="W5440" s="6">
        <f>100 - (1 - (((U5440-T5440)/U5440)+(S5440/T5440)))*100</f>
        <v>0</v>
      </c>
      <c r="X5440" s="3">
        <v>17.530999999999999</v>
      </c>
      <c r="Y5440" s="13">
        <f>(X5440-U5440)/U5440*100</f>
        <v>0</v>
      </c>
      <c r="Z5440" s="14">
        <f>IF(W5440&gt;10,"NA",Y5440)</f>
        <v>0</v>
      </c>
    </row>
    <row r="5441" spans="1:26" x14ac:dyDescent="0.2">
      <c r="A5441" s="23">
        <v>5439</v>
      </c>
      <c r="B5441" s="3" t="s">
        <v>25</v>
      </c>
      <c r="C5441" s="3" t="s">
        <v>51</v>
      </c>
      <c r="D5441" s="3" t="s">
        <v>194</v>
      </c>
      <c r="E5441" s="3" t="s">
        <v>47</v>
      </c>
      <c r="F5441" s="3" t="s">
        <v>41</v>
      </c>
      <c r="G5441" s="3" t="s">
        <v>219</v>
      </c>
      <c r="H5441" s="3" t="s">
        <v>9</v>
      </c>
      <c r="I5441" s="3" t="s">
        <v>13</v>
      </c>
      <c r="J5441" s="3">
        <v>412</v>
      </c>
      <c r="K5441" s="3">
        <v>101</v>
      </c>
      <c r="L5441" s="3">
        <v>42</v>
      </c>
      <c r="M5441" s="4">
        <f>PI()*(K5441/2)^2/1000+PI()*(L5441/2)^2/1000</f>
        <v>9.397289025050469</v>
      </c>
      <c r="N5441" s="32">
        <v>0</v>
      </c>
      <c r="O5441" s="3">
        <v>5</v>
      </c>
      <c r="P5441" s="3">
        <v>6.6879999999999997</v>
      </c>
      <c r="Q5441" s="3">
        <v>16.335999999999999</v>
      </c>
      <c r="R5441" s="3">
        <v>16.175000000000001</v>
      </c>
      <c r="S5441" s="6">
        <v>0</v>
      </c>
      <c r="T5441" s="6">
        <f>R5441-S5441</f>
        <v>16.175000000000001</v>
      </c>
      <c r="U5441" s="3">
        <v>16.175000000000001</v>
      </c>
      <c r="V5441" s="6">
        <f>U5441-S5441</f>
        <v>16.175000000000001</v>
      </c>
      <c r="W5441" s="6">
        <f>100 - (1 - (((U5441-T5441)/U5441)+(S5441/T5441)))*100</f>
        <v>0</v>
      </c>
      <c r="X5441" s="3">
        <v>16.175000000000001</v>
      </c>
      <c r="Y5441" s="13">
        <f>(X5441-U5441)/U5441*100</f>
        <v>0</v>
      </c>
      <c r="Z5441" s="14">
        <f>IF(W5441&gt;10,"NA",Y5441)</f>
        <v>0</v>
      </c>
    </row>
    <row r="5442" spans="1:26" x14ac:dyDescent="0.2">
      <c r="A5442" s="23">
        <v>5440</v>
      </c>
      <c r="B5442" s="3" t="s">
        <v>25</v>
      </c>
      <c r="C5442" s="3" t="s">
        <v>46</v>
      </c>
      <c r="D5442" s="3" t="s">
        <v>194</v>
      </c>
      <c r="E5442" s="3" t="s">
        <v>47</v>
      </c>
      <c r="F5442" s="3" t="s">
        <v>23</v>
      </c>
      <c r="G5442" s="3" t="s">
        <v>220</v>
      </c>
      <c r="H5442" s="3" t="s">
        <v>17</v>
      </c>
      <c r="I5442" s="3" t="s">
        <v>13</v>
      </c>
      <c r="J5442" s="3">
        <v>413</v>
      </c>
      <c r="K5442" s="3">
        <v>40</v>
      </c>
      <c r="L5442" s="3">
        <v>0</v>
      </c>
      <c r="M5442" s="4">
        <f>PI()*(K5442/2)^2/1000+PI()*(L5442/2)^2/1000</f>
        <v>1.2566370614359172</v>
      </c>
      <c r="N5442" s="32">
        <v>0</v>
      </c>
      <c r="O5442" s="3">
        <v>1</v>
      </c>
      <c r="P5442" s="3">
        <v>5.3010000000000002</v>
      </c>
      <c r="Q5442" s="3">
        <v>11.349</v>
      </c>
      <c r="R5442" s="3">
        <v>11.156000000000001</v>
      </c>
      <c r="S5442" s="6">
        <v>0</v>
      </c>
      <c r="T5442" s="6">
        <f>R5442-S5442</f>
        <v>11.156000000000001</v>
      </c>
      <c r="U5442" s="3">
        <v>12.896000000000001</v>
      </c>
      <c r="V5442" s="6">
        <f>U5442-S5442</f>
        <v>12.896000000000001</v>
      </c>
      <c r="W5442" s="6">
        <f>100 - (1 - (((U5442-T5442)/U5442)+(S5442/T5442)))*100</f>
        <v>13.492555831265506</v>
      </c>
      <c r="X5442" s="11">
        <v>12.896000000000001</v>
      </c>
      <c r="Y5442" s="13">
        <f>(X5442-U5442)/U5442*100</f>
        <v>0</v>
      </c>
      <c r="Z5442" s="14" t="str">
        <f>IF(W5442&gt;10,"NA",Y5442)</f>
        <v>NA</v>
      </c>
    </row>
    <row r="5443" spans="1:26" x14ac:dyDescent="0.2">
      <c r="A5443" s="23">
        <v>5441</v>
      </c>
      <c r="B5443" s="3" t="s">
        <v>25</v>
      </c>
      <c r="C5443" s="3" t="s">
        <v>46</v>
      </c>
      <c r="D5443" s="3" t="s">
        <v>194</v>
      </c>
      <c r="E5443" s="3" t="s">
        <v>47</v>
      </c>
      <c r="F5443" s="3" t="s">
        <v>23</v>
      </c>
      <c r="G5443" s="3" t="s">
        <v>220</v>
      </c>
      <c r="H5443" s="3" t="s">
        <v>17</v>
      </c>
      <c r="I5443" s="3" t="s">
        <v>13</v>
      </c>
      <c r="J5443" s="3">
        <v>413</v>
      </c>
      <c r="K5443" s="3">
        <v>40</v>
      </c>
      <c r="L5443" s="3">
        <v>0</v>
      </c>
      <c r="M5443" s="4">
        <f>PI()*(K5443/2)^2/1000+PI()*(L5443/2)^2/1000</f>
        <v>1.2566370614359172</v>
      </c>
      <c r="N5443" s="32">
        <v>0</v>
      </c>
      <c r="O5443" s="3">
        <v>2</v>
      </c>
      <c r="P5443" s="3">
        <v>5.09</v>
      </c>
      <c r="Q5443" s="3">
        <v>11.512</v>
      </c>
      <c r="R5443" s="3">
        <v>11.394</v>
      </c>
      <c r="S5443" s="6">
        <v>0</v>
      </c>
      <c r="T5443" s="6">
        <f>R5443-S5443</f>
        <v>11.394</v>
      </c>
      <c r="U5443" s="3">
        <v>11.394</v>
      </c>
      <c r="V5443" s="6">
        <f>U5443-S5443</f>
        <v>11.394</v>
      </c>
      <c r="W5443" s="6">
        <f>100 - (1 - (((U5443-T5443)/U5443)+(S5443/T5443)))*100</f>
        <v>0</v>
      </c>
      <c r="X5443" s="11">
        <v>11.394</v>
      </c>
      <c r="Y5443" s="13">
        <f>(X5443-U5443)/U5443*100</f>
        <v>0</v>
      </c>
      <c r="Z5443" s="14">
        <f>IF(W5443&gt;10,"NA",Y5443)</f>
        <v>0</v>
      </c>
    </row>
    <row r="5444" spans="1:26" x14ac:dyDescent="0.2">
      <c r="A5444" s="23">
        <v>5442</v>
      </c>
      <c r="B5444" s="3" t="s">
        <v>25</v>
      </c>
      <c r="C5444" s="3" t="s">
        <v>46</v>
      </c>
      <c r="D5444" s="3" t="s">
        <v>194</v>
      </c>
      <c r="E5444" s="3" t="s">
        <v>47</v>
      </c>
      <c r="F5444" s="3" t="s">
        <v>23</v>
      </c>
      <c r="G5444" s="3" t="s">
        <v>220</v>
      </c>
      <c r="H5444" s="3" t="s">
        <v>17</v>
      </c>
      <c r="I5444" s="3" t="s">
        <v>13</v>
      </c>
      <c r="J5444" s="3">
        <v>413</v>
      </c>
      <c r="K5444" s="3">
        <v>40</v>
      </c>
      <c r="L5444" s="3">
        <v>0</v>
      </c>
      <c r="M5444" s="4">
        <f>PI()*(K5444/2)^2/1000+PI()*(L5444/2)^2/1000</f>
        <v>1.2566370614359172</v>
      </c>
      <c r="N5444" s="32">
        <v>0</v>
      </c>
      <c r="O5444" s="3">
        <v>3</v>
      </c>
      <c r="P5444" s="3">
        <v>4.468</v>
      </c>
      <c r="Q5444" s="3">
        <v>7.62</v>
      </c>
      <c r="R5444" s="3">
        <v>7.4930000000000003</v>
      </c>
      <c r="S5444" s="6">
        <v>0</v>
      </c>
      <c r="T5444" s="6">
        <f>R5444-S5444</f>
        <v>7.4930000000000003</v>
      </c>
      <c r="U5444" s="3">
        <v>10.765000000000001</v>
      </c>
      <c r="V5444" s="6">
        <f>U5444-S5444</f>
        <v>10.765000000000001</v>
      </c>
      <c r="W5444" s="6">
        <f>100 - (1 - (((U5444-T5444)/U5444)+(S5444/T5444)))*100</f>
        <v>30.394797956339985</v>
      </c>
      <c r="X5444" s="11">
        <v>10.765000000000001</v>
      </c>
      <c r="Y5444" s="13">
        <f>(X5444-U5444)/U5444*100</f>
        <v>0</v>
      </c>
      <c r="Z5444" s="14" t="str">
        <f>IF(W5444&gt;10,"NA",Y5444)</f>
        <v>NA</v>
      </c>
    </row>
    <row r="5445" spans="1:26" x14ac:dyDescent="0.2">
      <c r="A5445" s="23">
        <v>5443</v>
      </c>
      <c r="B5445" s="3" t="s">
        <v>25</v>
      </c>
      <c r="C5445" s="3" t="s">
        <v>46</v>
      </c>
      <c r="D5445" s="3" t="s">
        <v>194</v>
      </c>
      <c r="E5445" s="3" t="s">
        <v>47</v>
      </c>
      <c r="F5445" s="3" t="s">
        <v>23</v>
      </c>
      <c r="G5445" s="3" t="s">
        <v>220</v>
      </c>
      <c r="H5445" s="3" t="s">
        <v>17</v>
      </c>
      <c r="I5445" s="3" t="s">
        <v>13</v>
      </c>
      <c r="J5445" s="3">
        <v>413</v>
      </c>
      <c r="K5445" s="3">
        <v>40</v>
      </c>
      <c r="L5445" s="3">
        <v>0</v>
      </c>
      <c r="M5445" s="4">
        <f>PI()*(K5445/2)^2/1000+PI()*(L5445/2)^2/1000</f>
        <v>1.2566370614359172</v>
      </c>
      <c r="N5445" s="32">
        <v>0</v>
      </c>
      <c r="O5445" s="3">
        <v>4</v>
      </c>
      <c r="P5445" s="3">
        <v>5.13</v>
      </c>
      <c r="Q5445" s="3">
        <v>10.976000000000001</v>
      </c>
      <c r="R5445" s="3">
        <v>10.824999999999999</v>
      </c>
      <c r="S5445" s="6">
        <v>0</v>
      </c>
      <c r="T5445" s="6">
        <f>R5445-S5445</f>
        <v>10.824999999999999</v>
      </c>
      <c r="U5445" s="3">
        <v>10.824999999999999</v>
      </c>
      <c r="V5445" s="6">
        <f>U5445-S5445</f>
        <v>10.824999999999999</v>
      </c>
      <c r="W5445" s="6">
        <f>100 - (1 - (((U5445-T5445)/U5445)+(S5445/T5445)))*100</f>
        <v>0</v>
      </c>
      <c r="X5445" s="11">
        <v>10.824999999999999</v>
      </c>
      <c r="Y5445" s="13">
        <f>(X5445-U5445)/U5445*100</f>
        <v>0</v>
      </c>
      <c r="Z5445" s="14">
        <f>IF(W5445&gt;10,"NA",Y5445)</f>
        <v>0</v>
      </c>
    </row>
    <row r="5446" spans="1:26" x14ac:dyDescent="0.2">
      <c r="A5446" s="23">
        <v>5444</v>
      </c>
      <c r="B5446" s="3" t="s">
        <v>25</v>
      </c>
      <c r="C5446" s="3" t="s">
        <v>46</v>
      </c>
      <c r="D5446" s="3" t="s">
        <v>194</v>
      </c>
      <c r="E5446" s="3" t="s">
        <v>47</v>
      </c>
      <c r="F5446" s="3" t="s">
        <v>23</v>
      </c>
      <c r="G5446" s="3" t="s">
        <v>220</v>
      </c>
      <c r="H5446" s="3" t="s">
        <v>17</v>
      </c>
      <c r="I5446" s="3" t="s">
        <v>13</v>
      </c>
      <c r="J5446" s="3">
        <v>413</v>
      </c>
      <c r="K5446" s="3">
        <v>40</v>
      </c>
      <c r="L5446" s="3">
        <v>0</v>
      </c>
      <c r="M5446" s="4">
        <f>PI()*(K5446/2)^2/1000+PI()*(L5446/2)^2/1000</f>
        <v>1.2566370614359172</v>
      </c>
      <c r="N5446" s="32">
        <v>0</v>
      </c>
      <c r="O5446" s="3">
        <v>5</v>
      </c>
      <c r="P5446" s="3">
        <v>4.8620000000000001</v>
      </c>
      <c r="Q5446" s="3">
        <v>12.372999999999999</v>
      </c>
      <c r="R5446" s="3">
        <v>12.183999999999999</v>
      </c>
      <c r="S5446" s="6">
        <v>0</v>
      </c>
      <c r="T5446" s="6">
        <f>R5446-S5446</f>
        <v>12.183999999999999</v>
      </c>
      <c r="U5446" s="3">
        <v>12.276</v>
      </c>
      <c r="V5446" s="6">
        <f>U5446-S5446</f>
        <v>12.276</v>
      </c>
      <c r="W5446" s="6">
        <f>100 - (1 - (((U5446-T5446)/U5446)+(S5446/T5446)))*100</f>
        <v>0.74942978168785146</v>
      </c>
      <c r="X5446" s="11">
        <v>12.276</v>
      </c>
      <c r="Y5446" s="13">
        <f>(X5446-U5446)/U5446*100</f>
        <v>0</v>
      </c>
      <c r="Z5446" s="14">
        <f>IF(W5446&gt;10,"NA",Y5446)</f>
        <v>0</v>
      </c>
    </row>
    <row r="5447" spans="1:26" x14ac:dyDescent="0.2">
      <c r="A5447" s="23">
        <v>5445</v>
      </c>
      <c r="B5447" s="3" t="s">
        <v>25</v>
      </c>
      <c r="C5447" s="3" t="s">
        <v>46</v>
      </c>
      <c r="D5447" s="3" t="s">
        <v>194</v>
      </c>
      <c r="E5447" s="3" t="s">
        <v>47</v>
      </c>
      <c r="F5447" s="3" t="s">
        <v>23</v>
      </c>
      <c r="G5447" s="3" t="s">
        <v>220</v>
      </c>
      <c r="H5447" s="3" t="s">
        <v>17</v>
      </c>
      <c r="I5447" s="3" t="s">
        <v>13</v>
      </c>
      <c r="J5447" s="3">
        <v>413</v>
      </c>
      <c r="K5447" s="3">
        <v>40</v>
      </c>
      <c r="L5447" s="3">
        <v>0</v>
      </c>
      <c r="M5447" s="4">
        <f>PI()*(K5447/2)^2/1000+PI()*(L5447/2)^2/1000</f>
        <v>1.2566370614359172</v>
      </c>
      <c r="N5447" s="32">
        <v>0</v>
      </c>
      <c r="O5447" s="3">
        <v>6</v>
      </c>
      <c r="P5447" s="3">
        <v>5.8090000000000002</v>
      </c>
      <c r="Q5447" s="3">
        <v>13.31</v>
      </c>
      <c r="R5447" s="3">
        <v>13.084</v>
      </c>
      <c r="S5447" s="6">
        <v>0.23</v>
      </c>
      <c r="T5447" s="6">
        <f>R5447-S5447</f>
        <v>12.853999999999999</v>
      </c>
      <c r="U5447" s="3">
        <v>14.82</v>
      </c>
      <c r="V5447" s="6">
        <f>U5447-S5447</f>
        <v>14.59</v>
      </c>
      <c r="W5447" s="6">
        <f>100 - (1 - (((U5447-T5447)/U5447)+(S5447/T5447)))*100</f>
        <v>15.055183229824749</v>
      </c>
      <c r="X5447" s="11">
        <v>14.82</v>
      </c>
      <c r="Y5447" s="13">
        <f>(X5447-U5447)/U5447*100</f>
        <v>0</v>
      </c>
      <c r="Z5447" s="14" t="str">
        <f>IF(W5447&gt;10,"NA",Y5447)</f>
        <v>NA</v>
      </c>
    </row>
    <row r="5448" spans="1:26" x14ac:dyDescent="0.2">
      <c r="A5448" s="23">
        <v>5446</v>
      </c>
      <c r="B5448" s="3" t="s">
        <v>25</v>
      </c>
      <c r="C5448" s="3" t="s">
        <v>46</v>
      </c>
      <c r="D5448" s="3" t="s">
        <v>194</v>
      </c>
      <c r="E5448" s="3" t="s">
        <v>47</v>
      </c>
      <c r="F5448" s="3" t="s">
        <v>23</v>
      </c>
      <c r="G5448" s="3" t="s">
        <v>220</v>
      </c>
      <c r="H5448" s="3" t="s">
        <v>9</v>
      </c>
      <c r="I5448" s="3" t="s">
        <v>13</v>
      </c>
      <c r="J5448" s="3">
        <v>413</v>
      </c>
      <c r="K5448" s="3">
        <v>40</v>
      </c>
      <c r="L5448" s="3">
        <v>0</v>
      </c>
      <c r="M5448" s="4">
        <f>PI()*(K5448/2)^2/1000+PI()*(L5448/2)^2/1000</f>
        <v>1.2566370614359172</v>
      </c>
      <c r="N5448" s="32">
        <v>0</v>
      </c>
      <c r="O5448" s="3">
        <v>1</v>
      </c>
      <c r="P5448" s="3">
        <v>4.2679999999999998</v>
      </c>
      <c r="Q5448" s="3">
        <v>9.468</v>
      </c>
      <c r="R5448" s="3">
        <v>9.3819999999999997</v>
      </c>
      <c r="S5448" s="6">
        <v>0</v>
      </c>
      <c r="T5448" s="6">
        <f>R5448-S5448</f>
        <v>9.3819999999999997</v>
      </c>
      <c r="U5448" s="3">
        <v>9.44</v>
      </c>
      <c r="V5448" s="6">
        <f>U5448-S5448</f>
        <v>9.44</v>
      </c>
      <c r="W5448" s="6">
        <f>100 - (1 - (((U5448-T5448)/U5448)+(S5448/T5448)))*100</f>
        <v>0.61440677966101021</v>
      </c>
      <c r="X5448" s="11">
        <v>9.44</v>
      </c>
      <c r="Y5448" s="13">
        <f>(X5448-U5448)/U5448*100</f>
        <v>0</v>
      </c>
      <c r="Z5448" s="14">
        <f>IF(W5448&gt;10,"NA",Y5448)</f>
        <v>0</v>
      </c>
    </row>
    <row r="5449" spans="1:26" x14ac:dyDescent="0.2">
      <c r="A5449" s="23">
        <v>5447</v>
      </c>
      <c r="B5449" s="3" t="s">
        <v>25</v>
      </c>
      <c r="C5449" s="3" t="s">
        <v>46</v>
      </c>
      <c r="D5449" s="3" t="s">
        <v>194</v>
      </c>
      <c r="E5449" s="3" t="s">
        <v>47</v>
      </c>
      <c r="F5449" s="3" t="s">
        <v>23</v>
      </c>
      <c r="G5449" s="3" t="s">
        <v>220</v>
      </c>
      <c r="H5449" s="3" t="s">
        <v>9</v>
      </c>
      <c r="I5449" s="3" t="s">
        <v>13</v>
      </c>
      <c r="J5449" s="3">
        <v>413</v>
      </c>
      <c r="K5449" s="3">
        <v>40</v>
      </c>
      <c r="L5449" s="3">
        <v>0</v>
      </c>
      <c r="M5449" s="4">
        <f>PI()*(K5449/2)^2/1000+PI()*(L5449/2)^2/1000</f>
        <v>1.2566370614359172</v>
      </c>
      <c r="N5449" s="32">
        <v>0</v>
      </c>
      <c r="O5449" s="3">
        <v>2</v>
      </c>
      <c r="P5449" s="3">
        <v>4.5599999999999996</v>
      </c>
      <c r="Q5449" s="3">
        <v>8.9320000000000004</v>
      </c>
      <c r="R5449" s="3">
        <v>8.8520000000000003</v>
      </c>
      <c r="S5449" s="6">
        <v>0</v>
      </c>
      <c r="T5449" s="6">
        <f>R5449-S5449</f>
        <v>8.8520000000000003</v>
      </c>
      <c r="U5449" s="3">
        <v>8.8520000000000003</v>
      </c>
      <c r="V5449" s="6">
        <f>U5449-S5449</f>
        <v>8.8520000000000003</v>
      </c>
      <c r="W5449" s="6">
        <f>100 - (1 - (((U5449-T5449)/U5449)+(S5449/T5449)))*100</f>
        <v>0</v>
      </c>
      <c r="X5449" s="11">
        <v>8.8520000000000003</v>
      </c>
      <c r="Y5449" s="13">
        <f>(X5449-U5449)/U5449*100</f>
        <v>0</v>
      </c>
      <c r="Z5449" s="14">
        <f>IF(W5449&gt;10,"NA",Y5449)</f>
        <v>0</v>
      </c>
    </row>
    <row r="5450" spans="1:26" x14ac:dyDescent="0.2">
      <c r="A5450" s="23">
        <v>5448</v>
      </c>
      <c r="B5450" s="3" t="s">
        <v>25</v>
      </c>
      <c r="C5450" s="3" t="s">
        <v>46</v>
      </c>
      <c r="D5450" s="3" t="s">
        <v>194</v>
      </c>
      <c r="E5450" s="3" t="s">
        <v>47</v>
      </c>
      <c r="F5450" s="3" t="s">
        <v>23</v>
      </c>
      <c r="G5450" s="3" t="s">
        <v>220</v>
      </c>
      <c r="H5450" s="3" t="s">
        <v>9</v>
      </c>
      <c r="I5450" s="3" t="s">
        <v>13</v>
      </c>
      <c r="J5450" s="3">
        <v>413</v>
      </c>
      <c r="K5450" s="3">
        <v>40</v>
      </c>
      <c r="L5450" s="3">
        <v>0</v>
      </c>
      <c r="M5450" s="4">
        <f>PI()*(K5450/2)^2/1000+PI()*(L5450/2)^2/1000</f>
        <v>1.2566370614359172</v>
      </c>
      <c r="N5450" s="32">
        <v>0</v>
      </c>
      <c r="O5450" s="3">
        <v>3</v>
      </c>
      <c r="P5450" s="3">
        <v>4.7300000000000004</v>
      </c>
      <c r="Q5450" s="3">
        <v>11.776</v>
      </c>
      <c r="R5450" s="3">
        <v>11.696</v>
      </c>
      <c r="S5450" s="6">
        <v>0</v>
      </c>
      <c r="T5450" s="6">
        <f>R5450-S5450</f>
        <v>11.696</v>
      </c>
      <c r="U5450" s="3">
        <v>11.696</v>
      </c>
      <c r="V5450" s="6">
        <f>U5450-S5450</f>
        <v>11.696</v>
      </c>
      <c r="W5450" s="6">
        <f>100 - (1 - (((U5450-T5450)/U5450)+(S5450/T5450)))*100</f>
        <v>0</v>
      </c>
      <c r="X5450" s="11">
        <v>11.696</v>
      </c>
      <c r="Y5450" s="13">
        <f>(X5450-U5450)/U5450*100</f>
        <v>0</v>
      </c>
      <c r="Z5450" s="14">
        <f>IF(W5450&gt;10,"NA",Y5450)</f>
        <v>0</v>
      </c>
    </row>
    <row r="5451" spans="1:26" x14ac:dyDescent="0.2">
      <c r="A5451" s="23">
        <v>5449</v>
      </c>
      <c r="B5451" s="3" t="s">
        <v>25</v>
      </c>
      <c r="C5451" s="3" t="s">
        <v>46</v>
      </c>
      <c r="D5451" s="3" t="s">
        <v>194</v>
      </c>
      <c r="E5451" s="3" t="s">
        <v>47</v>
      </c>
      <c r="F5451" s="3" t="s">
        <v>23</v>
      </c>
      <c r="G5451" s="3" t="s">
        <v>220</v>
      </c>
      <c r="H5451" s="3" t="s">
        <v>9</v>
      </c>
      <c r="I5451" s="3" t="s">
        <v>13</v>
      </c>
      <c r="J5451" s="3">
        <v>413</v>
      </c>
      <c r="K5451" s="3">
        <v>40</v>
      </c>
      <c r="L5451" s="3">
        <v>0</v>
      </c>
      <c r="M5451" s="4">
        <f>PI()*(K5451/2)^2/1000+PI()*(L5451/2)^2/1000</f>
        <v>1.2566370614359172</v>
      </c>
      <c r="N5451" s="32">
        <v>0</v>
      </c>
      <c r="O5451" s="3">
        <v>4</v>
      </c>
      <c r="P5451" s="3">
        <v>4.9969999999999999</v>
      </c>
      <c r="Q5451" s="3">
        <v>10.794</v>
      </c>
      <c r="R5451" s="3">
        <v>10.7</v>
      </c>
      <c r="S5451" s="6">
        <v>0</v>
      </c>
      <c r="T5451" s="6">
        <f>R5451-S5451</f>
        <v>10.7</v>
      </c>
      <c r="U5451" s="3">
        <v>12.022</v>
      </c>
      <c r="V5451" s="6">
        <f>U5451-S5451</f>
        <v>12.022</v>
      </c>
      <c r="W5451" s="6">
        <f>100 - (1 - (((U5451-T5451)/U5451)+(S5451/T5451)))*100</f>
        <v>10.996506404924304</v>
      </c>
      <c r="X5451" s="11">
        <v>12.022</v>
      </c>
      <c r="Y5451" s="13">
        <f>(X5451-U5451)/U5451*100</f>
        <v>0</v>
      </c>
      <c r="Z5451" s="14" t="str">
        <f>IF(W5451&gt;10,"NA",Y5451)</f>
        <v>NA</v>
      </c>
    </row>
    <row r="5452" spans="1:26" x14ac:dyDescent="0.2">
      <c r="A5452" s="23">
        <v>5450</v>
      </c>
      <c r="B5452" s="3" t="s">
        <v>25</v>
      </c>
      <c r="C5452" s="3" t="s">
        <v>46</v>
      </c>
      <c r="D5452" s="3" t="s">
        <v>194</v>
      </c>
      <c r="E5452" s="3" t="s">
        <v>47</v>
      </c>
      <c r="F5452" s="3" t="s">
        <v>23</v>
      </c>
      <c r="G5452" s="3" t="s">
        <v>220</v>
      </c>
      <c r="H5452" s="3" t="s">
        <v>9</v>
      </c>
      <c r="I5452" s="3" t="s">
        <v>13</v>
      </c>
      <c r="J5452" s="3">
        <v>413</v>
      </c>
      <c r="K5452" s="3">
        <v>40</v>
      </c>
      <c r="L5452" s="3">
        <v>0</v>
      </c>
      <c r="M5452" s="4">
        <f>PI()*(K5452/2)^2/1000+PI()*(L5452/2)^2/1000</f>
        <v>1.2566370614359172</v>
      </c>
      <c r="N5452" s="32">
        <v>0</v>
      </c>
      <c r="O5452" s="3">
        <v>5</v>
      </c>
      <c r="P5452" s="3">
        <v>4.133</v>
      </c>
      <c r="Q5452" s="3">
        <v>9.4960000000000004</v>
      </c>
      <c r="R5452" s="3">
        <v>9.3330000000000002</v>
      </c>
      <c r="S5452" s="6">
        <v>0</v>
      </c>
      <c r="T5452" s="6">
        <f>R5452-S5452</f>
        <v>9.3330000000000002</v>
      </c>
      <c r="U5452" s="3">
        <v>10.108000000000001</v>
      </c>
      <c r="V5452" s="6">
        <f>U5452-S5452</f>
        <v>10.108000000000001</v>
      </c>
      <c r="W5452" s="6">
        <f>100 - (1 - (((U5452-T5452)/U5452)+(S5452/T5452)))*100</f>
        <v>7.6671943015433328</v>
      </c>
      <c r="X5452" s="11">
        <v>10.108000000000001</v>
      </c>
      <c r="Y5452" s="13">
        <f>(X5452-U5452)/U5452*100</f>
        <v>0</v>
      </c>
      <c r="Z5452" s="14">
        <f>IF(W5452&gt;10,"NA",Y5452)</f>
        <v>0</v>
      </c>
    </row>
    <row r="5453" spans="1:26" x14ac:dyDescent="0.2">
      <c r="A5453" s="23">
        <v>5451</v>
      </c>
      <c r="B5453" s="3" t="s">
        <v>25</v>
      </c>
      <c r="C5453" s="3" t="s">
        <v>46</v>
      </c>
      <c r="D5453" s="3" t="s">
        <v>194</v>
      </c>
      <c r="E5453" s="3" t="s">
        <v>47</v>
      </c>
      <c r="F5453" s="3" t="s">
        <v>41</v>
      </c>
      <c r="G5453" s="3" t="s">
        <v>222</v>
      </c>
      <c r="H5453" s="3" t="s">
        <v>17</v>
      </c>
      <c r="I5453" s="3" t="s">
        <v>13</v>
      </c>
      <c r="J5453" s="3">
        <v>413</v>
      </c>
      <c r="K5453" s="3" t="s">
        <v>13</v>
      </c>
      <c r="L5453" s="3" t="s">
        <v>13</v>
      </c>
      <c r="M5453" s="4" t="s">
        <v>13</v>
      </c>
      <c r="N5453" s="32">
        <v>0</v>
      </c>
      <c r="O5453" s="3">
        <v>1</v>
      </c>
      <c r="P5453" s="3">
        <v>3.911</v>
      </c>
      <c r="Q5453" s="3">
        <v>3.9220000000000002</v>
      </c>
      <c r="R5453" s="3">
        <v>3.754</v>
      </c>
      <c r="S5453" s="6">
        <v>0</v>
      </c>
      <c r="T5453" s="6">
        <f>R5453-S5453</f>
        <v>3.754</v>
      </c>
      <c r="U5453" s="3">
        <v>3.806</v>
      </c>
      <c r="V5453" s="6">
        <f>U5453-S5453</f>
        <v>3.806</v>
      </c>
      <c r="W5453" s="6">
        <f>100 - (1 - (((U5453-T5453)/U5453)+(S5453/T5453)))*100</f>
        <v>1.3662637940094555</v>
      </c>
      <c r="X5453" s="11">
        <v>3.806</v>
      </c>
      <c r="Y5453" s="13">
        <f>(X5453-U5453)/U5453*100</f>
        <v>0</v>
      </c>
      <c r="Z5453" s="14">
        <f>IF(W5453&gt;10,"NA",Y5453)</f>
        <v>0</v>
      </c>
    </row>
    <row r="5454" spans="1:26" x14ac:dyDescent="0.2">
      <c r="A5454" s="23">
        <v>5452</v>
      </c>
      <c r="B5454" s="3" t="s">
        <v>25</v>
      </c>
      <c r="C5454" s="3" t="s">
        <v>46</v>
      </c>
      <c r="D5454" s="3" t="s">
        <v>194</v>
      </c>
      <c r="E5454" s="3" t="s">
        <v>47</v>
      </c>
      <c r="F5454" s="3" t="s">
        <v>41</v>
      </c>
      <c r="G5454" s="3" t="s">
        <v>222</v>
      </c>
      <c r="H5454" s="3" t="s">
        <v>17</v>
      </c>
      <c r="I5454" s="3" t="s">
        <v>13</v>
      </c>
      <c r="J5454" s="3">
        <v>413</v>
      </c>
      <c r="K5454" s="3" t="s">
        <v>13</v>
      </c>
      <c r="L5454" s="3" t="s">
        <v>13</v>
      </c>
      <c r="M5454" s="4" t="s">
        <v>13</v>
      </c>
      <c r="N5454" s="32">
        <v>0</v>
      </c>
      <c r="O5454" s="3">
        <v>2</v>
      </c>
      <c r="P5454" s="3">
        <v>5.8860000000000001</v>
      </c>
      <c r="Q5454" s="3">
        <v>12.122</v>
      </c>
      <c r="R5454" s="3">
        <v>11.884</v>
      </c>
      <c r="S5454" s="6">
        <v>0</v>
      </c>
      <c r="T5454" s="6">
        <f>R5454-S5454</f>
        <v>11.884</v>
      </c>
      <c r="U5454" s="3">
        <v>11.884</v>
      </c>
      <c r="V5454" s="6">
        <f>U5454-S5454</f>
        <v>11.884</v>
      </c>
      <c r="W5454" s="6">
        <f>100 - (1 - (((U5454-T5454)/U5454)+(S5454/T5454)))*100</f>
        <v>0</v>
      </c>
      <c r="X5454" s="11">
        <v>11.884</v>
      </c>
      <c r="Y5454" s="13">
        <f>(X5454-U5454)/U5454*100</f>
        <v>0</v>
      </c>
      <c r="Z5454" s="14">
        <f>IF(W5454&gt;10,"NA",Y5454)</f>
        <v>0</v>
      </c>
    </row>
    <row r="5455" spans="1:26" x14ac:dyDescent="0.2">
      <c r="A5455" s="23">
        <v>5453</v>
      </c>
      <c r="B5455" s="3" t="s">
        <v>25</v>
      </c>
      <c r="C5455" s="3" t="s">
        <v>46</v>
      </c>
      <c r="D5455" s="3" t="s">
        <v>194</v>
      </c>
      <c r="E5455" s="3" t="s">
        <v>47</v>
      </c>
      <c r="F5455" s="3" t="s">
        <v>41</v>
      </c>
      <c r="G5455" s="3" t="s">
        <v>222</v>
      </c>
      <c r="H5455" s="3" t="s">
        <v>17</v>
      </c>
      <c r="I5455" s="3" t="s">
        <v>13</v>
      </c>
      <c r="J5455" s="3">
        <v>413</v>
      </c>
      <c r="K5455" s="3" t="s">
        <v>13</v>
      </c>
      <c r="L5455" s="3" t="s">
        <v>13</v>
      </c>
      <c r="M5455" s="4" t="s">
        <v>13</v>
      </c>
      <c r="N5455" s="32">
        <v>1</v>
      </c>
      <c r="O5455" s="3">
        <v>3</v>
      </c>
      <c r="P5455" s="3">
        <v>4.5380000000000003</v>
      </c>
      <c r="Q5455" s="3">
        <v>6.7030000000000003</v>
      </c>
      <c r="R5455" s="3">
        <v>6.7030000000000003</v>
      </c>
      <c r="S5455" s="6">
        <v>0</v>
      </c>
      <c r="T5455" s="6">
        <f>R5455-S5455</f>
        <v>6.7030000000000003</v>
      </c>
      <c r="U5455" s="3">
        <v>6.7030000000000003</v>
      </c>
      <c r="V5455" s="6">
        <f>U5455-S5455</f>
        <v>6.7030000000000003</v>
      </c>
      <c r="W5455" s="6">
        <f>100 - (1 - (((U5455-T5455)/U5455)+(S5455/T5455)))*100</f>
        <v>0</v>
      </c>
      <c r="X5455" s="11">
        <v>6.7030000000000003</v>
      </c>
      <c r="Y5455" s="13">
        <f>(X5455-U5455)/U5455*100</f>
        <v>0</v>
      </c>
      <c r="Z5455" s="14">
        <f>IF(W5455&gt;10,"NA",Y5455)</f>
        <v>0</v>
      </c>
    </row>
    <row r="5456" spans="1:26" x14ac:dyDescent="0.2">
      <c r="A5456" s="23">
        <v>5454</v>
      </c>
      <c r="B5456" s="3" t="s">
        <v>25</v>
      </c>
      <c r="C5456" s="3" t="s">
        <v>46</v>
      </c>
      <c r="D5456" s="3" t="s">
        <v>194</v>
      </c>
      <c r="E5456" s="3" t="s">
        <v>47</v>
      </c>
      <c r="F5456" s="3" t="s">
        <v>41</v>
      </c>
      <c r="G5456" s="3" t="s">
        <v>222</v>
      </c>
      <c r="H5456" s="3" t="s">
        <v>17</v>
      </c>
      <c r="I5456" s="3" t="s">
        <v>13</v>
      </c>
      <c r="J5456" s="3">
        <v>413</v>
      </c>
      <c r="K5456" s="3" t="s">
        <v>13</v>
      </c>
      <c r="L5456" s="3" t="s">
        <v>13</v>
      </c>
      <c r="M5456" s="4" t="s">
        <v>13</v>
      </c>
      <c r="N5456" s="32">
        <v>0</v>
      </c>
      <c r="O5456" s="3">
        <v>4</v>
      </c>
      <c r="P5456" s="3">
        <v>5.3710000000000004</v>
      </c>
      <c r="Q5456" s="3">
        <v>9.7249999999999996</v>
      </c>
      <c r="R5456" s="3">
        <v>9.5299999999999994</v>
      </c>
      <c r="S5456" s="6">
        <v>0</v>
      </c>
      <c r="T5456" s="6">
        <f>R5456-S5456</f>
        <v>9.5299999999999994</v>
      </c>
      <c r="U5456" s="3">
        <v>9.6419999999999995</v>
      </c>
      <c r="V5456" s="6">
        <f>U5456-S5456</f>
        <v>9.6419999999999995</v>
      </c>
      <c r="W5456" s="6">
        <f>100 - (1 - (((U5456-T5456)/U5456)+(S5456/T5456)))*100</f>
        <v>1.1615847334577865</v>
      </c>
      <c r="X5456" s="11">
        <v>9.6419999999999995</v>
      </c>
      <c r="Y5456" s="13">
        <f>(X5456-U5456)/U5456*100</f>
        <v>0</v>
      </c>
      <c r="Z5456" s="14">
        <f>IF(W5456&gt;10,"NA",Y5456)</f>
        <v>0</v>
      </c>
    </row>
    <row r="5457" spans="1:26" x14ac:dyDescent="0.2">
      <c r="A5457" s="23">
        <v>5455</v>
      </c>
      <c r="B5457" s="3" t="s">
        <v>25</v>
      </c>
      <c r="C5457" s="3" t="s">
        <v>46</v>
      </c>
      <c r="D5457" s="3" t="s">
        <v>194</v>
      </c>
      <c r="E5457" s="3" t="s">
        <v>47</v>
      </c>
      <c r="F5457" s="3" t="s">
        <v>41</v>
      </c>
      <c r="G5457" s="3" t="s">
        <v>222</v>
      </c>
      <c r="H5457" s="3" t="s">
        <v>17</v>
      </c>
      <c r="I5457" s="3" t="s">
        <v>13</v>
      </c>
      <c r="J5457" s="3">
        <v>413</v>
      </c>
      <c r="K5457" s="3" t="s">
        <v>13</v>
      </c>
      <c r="L5457" s="3" t="s">
        <v>13</v>
      </c>
      <c r="M5457" s="4" t="s">
        <v>13</v>
      </c>
      <c r="N5457" s="32">
        <v>0</v>
      </c>
      <c r="O5457" s="3">
        <v>5</v>
      </c>
      <c r="P5457" s="3">
        <v>4.6989999999999998</v>
      </c>
      <c r="Q5457" s="3">
        <v>6.6970000000000001</v>
      </c>
      <c r="R5457" s="3">
        <v>6.5510000000000002</v>
      </c>
      <c r="S5457" s="6">
        <v>0</v>
      </c>
      <c r="T5457" s="6">
        <f>R5457-S5457</f>
        <v>6.5510000000000002</v>
      </c>
      <c r="U5457" s="3">
        <v>6.6980000000000004</v>
      </c>
      <c r="V5457" s="6">
        <f>U5457-S5457</f>
        <v>6.6980000000000004</v>
      </c>
      <c r="W5457" s="6">
        <f>100 - (1 - (((U5457-T5457)/U5457)+(S5457/T5457)))*100</f>
        <v>2.1946849805912194</v>
      </c>
      <c r="X5457" s="11">
        <v>6.6980000000000004</v>
      </c>
      <c r="Y5457" s="13">
        <f>(X5457-U5457)/U5457*100</f>
        <v>0</v>
      </c>
      <c r="Z5457" s="14">
        <f>IF(W5457&gt;10,"NA",Y5457)</f>
        <v>0</v>
      </c>
    </row>
    <row r="5458" spans="1:26" x14ac:dyDescent="0.2">
      <c r="A5458" s="23">
        <v>5456</v>
      </c>
      <c r="B5458" s="3" t="s">
        <v>25</v>
      </c>
      <c r="C5458" s="3" t="s">
        <v>46</v>
      </c>
      <c r="D5458" s="3" t="s">
        <v>194</v>
      </c>
      <c r="E5458" s="3" t="s">
        <v>47</v>
      </c>
      <c r="F5458" s="3" t="s">
        <v>41</v>
      </c>
      <c r="G5458" s="3" t="s">
        <v>222</v>
      </c>
      <c r="H5458" s="3" t="s">
        <v>17</v>
      </c>
      <c r="I5458" s="3" t="s">
        <v>13</v>
      </c>
      <c r="J5458" s="3">
        <v>413</v>
      </c>
      <c r="K5458" s="3" t="s">
        <v>13</v>
      </c>
      <c r="L5458" s="3" t="s">
        <v>13</v>
      </c>
      <c r="M5458" s="4" t="s">
        <v>13</v>
      </c>
      <c r="N5458" s="32">
        <v>0</v>
      </c>
      <c r="O5458" s="3">
        <v>6</v>
      </c>
      <c r="P5458" s="3">
        <v>4.2549999999999999</v>
      </c>
      <c r="Q5458" s="3">
        <v>5.3159999999999998</v>
      </c>
      <c r="R5458" s="3">
        <v>5.1120000000000001</v>
      </c>
      <c r="S5458" s="6">
        <v>0</v>
      </c>
      <c r="T5458" s="6">
        <f>R5458-S5458</f>
        <v>5.1120000000000001</v>
      </c>
      <c r="U5458" s="3">
        <v>5.2160000000000002</v>
      </c>
      <c r="V5458" s="6">
        <f>U5458-S5458</f>
        <v>5.2160000000000002</v>
      </c>
      <c r="W5458" s="6">
        <f>100 - (1 - (((U5458-T5458)/U5458)+(S5458/T5458)))*100</f>
        <v>1.99386503067484</v>
      </c>
      <c r="X5458" s="11">
        <v>5.2160000000000002</v>
      </c>
      <c r="Y5458" s="13">
        <f>(X5458-U5458)/U5458*100</f>
        <v>0</v>
      </c>
      <c r="Z5458" s="14">
        <f>IF(W5458&gt;10,"NA",Y5458)</f>
        <v>0</v>
      </c>
    </row>
    <row r="5459" spans="1:26" x14ac:dyDescent="0.2">
      <c r="A5459" s="23">
        <v>5457</v>
      </c>
      <c r="B5459" s="3" t="s">
        <v>25</v>
      </c>
      <c r="C5459" s="3" t="s">
        <v>46</v>
      </c>
      <c r="D5459" s="3" t="s">
        <v>194</v>
      </c>
      <c r="E5459" s="3" t="s">
        <v>47</v>
      </c>
      <c r="F5459" s="3" t="s">
        <v>41</v>
      </c>
      <c r="G5459" s="3" t="s">
        <v>222</v>
      </c>
      <c r="H5459" s="3" t="s">
        <v>9</v>
      </c>
      <c r="I5459" s="3" t="s">
        <v>13</v>
      </c>
      <c r="J5459" s="3">
        <v>413</v>
      </c>
      <c r="K5459" s="3" t="s">
        <v>13</v>
      </c>
      <c r="L5459" s="3" t="s">
        <v>13</v>
      </c>
      <c r="M5459" s="4" t="s">
        <v>13</v>
      </c>
      <c r="N5459" s="32">
        <v>0</v>
      </c>
      <c r="O5459" s="3">
        <v>1</v>
      </c>
      <c r="P5459" s="3">
        <v>3.9550000000000001</v>
      </c>
      <c r="Q5459" s="3">
        <v>5.59</v>
      </c>
      <c r="R5459" s="3">
        <v>5.5670000000000002</v>
      </c>
      <c r="S5459" s="6">
        <v>0</v>
      </c>
      <c r="T5459" s="6">
        <f>R5459-S5459</f>
        <v>5.5670000000000002</v>
      </c>
      <c r="U5459" s="3">
        <v>5.5670000000000002</v>
      </c>
      <c r="V5459" s="6">
        <f>U5459-S5459</f>
        <v>5.5670000000000002</v>
      </c>
      <c r="W5459" s="6">
        <f>100 - (1 - (((U5459-T5459)/U5459)+(S5459/T5459)))*100</f>
        <v>0</v>
      </c>
      <c r="X5459" s="11">
        <v>5.5670000000000002</v>
      </c>
      <c r="Y5459" s="13">
        <f>(X5459-U5459)/U5459*100</f>
        <v>0</v>
      </c>
      <c r="Z5459" s="14">
        <f>IF(W5459&gt;10,"NA",Y5459)</f>
        <v>0</v>
      </c>
    </row>
    <row r="5460" spans="1:26" x14ac:dyDescent="0.2">
      <c r="A5460" s="23">
        <v>5458</v>
      </c>
      <c r="B5460" s="3" t="s">
        <v>25</v>
      </c>
      <c r="C5460" s="3" t="s">
        <v>46</v>
      </c>
      <c r="D5460" s="3" t="s">
        <v>194</v>
      </c>
      <c r="E5460" s="3" t="s">
        <v>47</v>
      </c>
      <c r="F5460" s="3" t="s">
        <v>41</v>
      </c>
      <c r="G5460" s="3" t="s">
        <v>222</v>
      </c>
      <c r="H5460" s="3" t="s">
        <v>9</v>
      </c>
      <c r="I5460" s="3" t="s">
        <v>13</v>
      </c>
      <c r="J5460" s="3">
        <v>413</v>
      </c>
      <c r="K5460" s="3" t="s">
        <v>13</v>
      </c>
      <c r="L5460" s="3" t="s">
        <v>13</v>
      </c>
      <c r="M5460" s="4" t="s">
        <v>13</v>
      </c>
      <c r="N5460" s="32">
        <v>0</v>
      </c>
      <c r="O5460" s="3">
        <v>2</v>
      </c>
      <c r="P5460" s="3">
        <v>3.2509999999999999</v>
      </c>
      <c r="Q5460" s="3">
        <v>3.8010000000000002</v>
      </c>
      <c r="R5460" s="3">
        <v>3.734</v>
      </c>
      <c r="S5460" s="6">
        <v>0</v>
      </c>
      <c r="T5460" s="6">
        <f>R5460-S5460</f>
        <v>3.734</v>
      </c>
      <c r="U5460" s="3">
        <v>3.734</v>
      </c>
      <c r="V5460" s="6">
        <f>U5460-S5460</f>
        <v>3.734</v>
      </c>
      <c r="W5460" s="6">
        <f>100 - (1 - (((U5460-T5460)/U5460)+(S5460/T5460)))*100</f>
        <v>0</v>
      </c>
      <c r="X5460" s="11">
        <v>3.734</v>
      </c>
      <c r="Y5460" s="13">
        <f>(X5460-U5460)/U5460*100</f>
        <v>0</v>
      </c>
      <c r="Z5460" s="14">
        <f>IF(W5460&gt;10,"NA",Y5460)</f>
        <v>0</v>
      </c>
    </row>
    <row r="5461" spans="1:26" x14ac:dyDescent="0.2">
      <c r="A5461" s="23">
        <v>5459</v>
      </c>
      <c r="B5461" s="3" t="s">
        <v>25</v>
      </c>
      <c r="C5461" s="3" t="s">
        <v>46</v>
      </c>
      <c r="D5461" s="3" t="s">
        <v>194</v>
      </c>
      <c r="E5461" s="3" t="s">
        <v>47</v>
      </c>
      <c r="F5461" s="3" t="s">
        <v>41</v>
      </c>
      <c r="G5461" s="3" t="s">
        <v>222</v>
      </c>
      <c r="H5461" s="3" t="s">
        <v>9</v>
      </c>
      <c r="I5461" s="3" t="s">
        <v>13</v>
      </c>
      <c r="J5461" s="3">
        <v>413</v>
      </c>
      <c r="K5461" s="3" t="s">
        <v>13</v>
      </c>
      <c r="L5461" s="3" t="s">
        <v>13</v>
      </c>
      <c r="M5461" s="4" t="s">
        <v>13</v>
      </c>
      <c r="N5461" s="32">
        <v>0</v>
      </c>
      <c r="O5461" s="3">
        <v>3</v>
      </c>
      <c r="P5461" s="3">
        <v>4.2789999999999999</v>
      </c>
      <c r="Q5461" s="3">
        <v>5.6719999999999997</v>
      </c>
      <c r="R5461" s="3">
        <v>5.5940000000000003</v>
      </c>
      <c r="S5461" s="6">
        <v>0</v>
      </c>
      <c r="T5461" s="6">
        <f>R5461-S5461</f>
        <v>5.5940000000000003</v>
      </c>
      <c r="U5461" s="3">
        <v>5.5940000000000003</v>
      </c>
      <c r="V5461" s="6">
        <f>U5461-S5461</f>
        <v>5.5940000000000003</v>
      </c>
      <c r="W5461" s="6">
        <f>100 - (1 - (((U5461-T5461)/U5461)+(S5461/T5461)))*100</f>
        <v>0</v>
      </c>
      <c r="X5461" s="11">
        <v>5.5940000000000003</v>
      </c>
      <c r="Y5461" s="13">
        <f>(X5461-U5461)/U5461*100</f>
        <v>0</v>
      </c>
      <c r="Z5461" s="14">
        <f>IF(W5461&gt;10,"NA",Y5461)</f>
        <v>0</v>
      </c>
    </row>
    <row r="5462" spans="1:26" x14ac:dyDescent="0.2">
      <c r="A5462" s="23">
        <v>5460</v>
      </c>
      <c r="B5462" s="3" t="s">
        <v>25</v>
      </c>
      <c r="C5462" s="3" t="s">
        <v>46</v>
      </c>
      <c r="D5462" s="3" t="s">
        <v>194</v>
      </c>
      <c r="E5462" s="3" t="s">
        <v>47</v>
      </c>
      <c r="F5462" s="3" t="s">
        <v>41</v>
      </c>
      <c r="G5462" s="3" t="s">
        <v>222</v>
      </c>
      <c r="H5462" s="3" t="s">
        <v>9</v>
      </c>
      <c r="I5462" s="3" t="s">
        <v>13</v>
      </c>
      <c r="J5462" s="3">
        <v>413</v>
      </c>
      <c r="K5462" s="3" t="s">
        <v>13</v>
      </c>
      <c r="L5462" s="3" t="s">
        <v>13</v>
      </c>
      <c r="M5462" s="4" t="s">
        <v>13</v>
      </c>
      <c r="N5462" s="32">
        <v>0</v>
      </c>
      <c r="O5462" s="3">
        <v>4</v>
      </c>
      <c r="P5462" s="3">
        <v>4.1159999999999997</v>
      </c>
      <c r="Q5462" s="3">
        <v>5.0510000000000002</v>
      </c>
      <c r="R5462" s="3">
        <v>4.8860000000000001</v>
      </c>
      <c r="S5462" s="6">
        <v>0</v>
      </c>
      <c r="T5462" s="6">
        <f>R5462-S5462</f>
        <v>4.8860000000000001</v>
      </c>
      <c r="U5462" s="3">
        <v>5.8410000000000002</v>
      </c>
      <c r="V5462" s="6">
        <f>U5462-S5462</f>
        <v>5.8410000000000002</v>
      </c>
      <c r="W5462" s="6">
        <f>100 - (1 - (((U5462-T5462)/U5462)+(S5462/T5462)))*100</f>
        <v>16.349940078753633</v>
      </c>
      <c r="X5462" s="11">
        <v>5.8410000000000002</v>
      </c>
      <c r="Y5462" s="13">
        <f>(X5462-U5462)/U5462*100</f>
        <v>0</v>
      </c>
      <c r="Z5462" s="14" t="str">
        <f>IF(W5462&gt;10,"NA",Y5462)</f>
        <v>NA</v>
      </c>
    </row>
    <row r="5463" spans="1:26" x14ac:dyDescent="0.2">
      <c r="A5463" s="23">
        <v>5461</v>
      </c>
      <c r="B5463" s="3" t="s">
        <v>25</v>
      </c>
      <c r="C5463" s="3" t="s">
        <v>46</v>
      </c>
      <c r="D5463" s="3" t="s">
        <v>194</v>
      </c>
      <c r="E5463" s="3" t="s">
        <v>47</v>
      </c>
      <c r="F5463" s="3" t="s">
        <v>41</v>
      </c>
      <c r="G5463" s="3" t="s">
        <v>222</v>
      </c>
      <c r="H5463" s="3" t="s">
        <v>9</v>
      </c>
      <c r="I5463" s="3" t="s">
        <v>13</v>
      </c>
      <c r="J5463" s="3">
        <v>413</v>
      </c>
      <c r="K5463" s="3" t="s">
        <v>13</v>
      </c>
      <c r="L5463" s="3" t="s">
        <v>13</v>
      </c>
      <c r="M5463" s="4" t="s">
        <v>13</v>
      </c>
      <c r="N5463" s="32">
        <v>0</v>
      </c>
      <c r="O5463" s="3">
        <v>5</v>
      </c>
      <c r="P5463" s="3">
        <v>5.5449999999999999</v>
      </c>
      <c r="Q5463" s="3">
        <v>10.284000000000001</v>
      </c>
      <c r="R5463" s="3">
        <v>10.09</v>
      </c>
      <c r="S5463" s="6">
        <v>0</v>
      </c>
      <c r="T5463" s="6">
        <f>R5463-S5463</f>
        <v>10.09</v>
      </c>
      <c r="U5463" s="3">
        <v>10.09</v>
      </c>
      <c r="V5463" s="6">
        <f>U5463-S5463</f>
        <v>10.09</v>
      </c>
      <c r="W5463" s="6">
        <f>100 - (1 - (((U5463-T5463)/U5463)+(S5463/T5463)))*100</f>
        <v>0</v>
      </c>
      <c r="X5463" s="11">
        <v>10.09</v>
      </c>
      <c r="Y5463" s="13">
        <f>(X5463-U5463)/U5463*100</f>
        <v>0</v>
      </c>
      <c r="Z5463" s="14">
        <f>IF(W5463&gt;10,"NA",Y5463)</f>
        <v>0</v>
      </c>
    </row>
    <row r="5464" spans="1:26" x14ac:dyDescent="0.2">
      <c r="A5464" s="23">
        <v>5462</v>
      </c>
      <c r="B5464" s="3" t="s">
        <v>25</v>
      </c>
      <c r="C5464" s="3" t="s">
        <v>46</v>
      </c>
      <c r="D5464" s="3" t="s">
        <v>194</v>
      </c>
      <c r="E5464" s="3" t="s">
        <v>47</v>
      </c>
      <c r="F5464" s="3" t="s">
        <v>41</v>
      </c>
      <c r="G5464" s="3" t="s">
        <v>222</v>
      </c>
      <c r="H5464" s="3" t="s">
        <v>9</v>
      </c>
      <c r="I5464" s="3" t="s">
        <v>13</v>
      </c>
      <c r="J5464" s="3">
        <v>413</v>
      </c>
      <c r="K5464" s="3" t="s">
        <v>13</v>
      </c>
      <c r="L5464" s="3" t="s">
        <v>13</v>
      </c>
      <c r="M5464" s="4" t="s">
        <v>13</v>
      </c>
      <c r="N5464" s="32">
        <v>0</v>
      </c>
      <c r="O5464" s="3">
        <v>6</v>
      </c>
      <c r="P5464" s="3">
        <v>5.6740000000000004</v>
      </c>
      <c r="Q5464" s="3">
        <v>11.667</v>
      </c>
      <c r="R5464" s="3">
        <v>11.379</v>
      </c>
      <c r="S5464" s="6">
        <v>0</v>
      </c>
      <c r="T5464" s="6">
        <f>R5464-S5464</f>
        <v>11.379</v>
      </c>
      <c r="U5464" s="3">
        <v>11.625999999999999</v>
      </c>
      <c r="V5464" s="6">
        <f>U5464-S5464</f>
        <v>11.625999999999999</v>
      </c>
      <c r="W5464" s="6">
        <f>100 - (1 - (((U5464-T5464)/U5464)+(S5464/T5464)))*100</f>
        <v>2.1245484259418532</v>
      </c>
      <c r="X5464" s="11">
        <v>11.625999999999999</v>
      </c>
      <c r="Y5464" s="13">
        <f>(X5464-U5464)/U5464*100</f>
        <v>0</v>
      </c>
      <c r="Z5464" s="14">
        <f>IF(W5464&gt;10,"NA",Y5464)</f>
        <v>0</v>
      </c>
    </row>
    <row r="5465" spans="1:26" x14ac:dyDescent="0.2">
      <c r="A5465" s="23">
        <v>5463</v>
      </c>
      <c r="B5465" s="3" t="s">
        <v>25</v>
      </c>
      <c r="C5465" s="3" t="s">
        <v>46</v>
      </c>
      <c r="D5465" s="3" t="s">
        <v>194</v>
      </c>
      <c r="E5465" s="3" t="s">
        <v>47</v>
      </c>
      <c r="F5465" s="3" t="s">
        <v>41</v>
      </c>
      <c r="G5465" s="3" t="s">
        <v>222</v>
      </c>
      <c r="H5465" s="3" t="s">
        <v>9</v>
      </c>
      <c r="I5465" s="3" t="s">
        <v>13</v>
      </c>
      <c r="J5465" s="3">
        <v>413</v>
      </c>
      <c r="K5465" s="3" t="s">
        <v>13</v>
      </c>
      <c r="L5465" s="3" t="s">
        <v>13</v>
      </c>
      <c r="M5465" s="4" t="s">
        <v>13</v>
      </c>
      <c r="N5465" s="32">
        <v>1</v>
      </c>
      <c r="O5465" s="3">
        <v>7</v>
      </c>
      <c r="P5465" s="3">
        <v>5.1050000000000004</v>
      </c>
      <c r="Q5465" s="3">
        <v>8.4559999999999995</v>
      </c>
      <c r="R5465" s="3">
        <v>8.125</v>
      </c>
      <c r="S5465" s="6">
        <v>0</v>
      </c>
      <c r="T5465" s="6">
        <f>R5465-S5465</f>
        <v>8.125</v>
      </c>
      <c r="U5465" s="3">
        <v>8.125</v>
      </c>
      <c r="V5465" s="6">
        <f>U5465-S5465</f>
        <v>8.125</v>
      </c>
      <c r="W5465" s="6">
        <f>100 - (1 - (((U5465-T5465)/U5465)+(S5465/T5465)))*100</f>
        <v>0</v>
      </c>
      <c r="X5465" s="11">
        <v>8.125</v>
      </c>
      <c r="Y5465" s="13">
        <f>(X5465-U5465)/U5465*100</f>
        <v>0</v>
      </c>
      <c r="Z5465" s="14">
        <f>IF(W5465&gt;10,"NA",Y5465)</f>
        <v>0</v>
      </c>
    </row>
    <row r="5466" spans="1:26" x14ac:dyDescent="0.2">
      <c r="A5466" s="23">
        <v>5464</v>
      </c>
      <c r="B5466" s="3" t="s">
        <v>25</v>
      </c>
      <c r="C5466" s="3" t="s">
        <v>46</v>
      </c>
      <c r="D5466" s="3" t="s">
        <v>194</v>
      </c>
      <c r="E5466" s="3" t="s">
        <v>47</v>
      </c>
      <c r="F5466" s="3" t="s">
        <v>41</v>
      </c>
      <c r="G5466" s="3" t="s">
        <v>222</v>
      </c>
      <c r="H5466" s="3" t="s">
        <v>9</v>
      </c>
      <c r="I5466" s="3" t="s">
        <v>13</v>
      </c>
      <c r="J5466" s="3">
        <v>413</v>
      </c>
      <c r="K5466" s="3" t="s">
        <v>13</v>
      </c>
      <c r="L5466" s="3" t="s">
        <v>13</v>
      </c>
      <c r="M5466" s="4" t="s">
        <v>13</v>
      </c>
      <c r="N5466" s="32">
        <v>0</v>
      </c>
      <c r="O5466" s="3">
        <v>8</v>
      </c>
      <c r="P5466" s="3">
        <v>6.1550000000000002</v>
      </c>
      <c r="Q5466" s="3">
        <v>13.045999999999999</v>
      </c>
      <c r="R5466" s="3">
        <v>12.632</v>
      </c>
      <c r="S5466" s="6">
        <v>0</v>
      </c>
      <c r="T5466" s="6">
        <f>R5466-S5466</f>
        <v>12.632</v>
      </c>
      <c r="U5466" s="3">
        <v>13.606</v>
      </c>
      <c r="V5466" s="6">
        <f>U5466-S5466</f>
        <v>13.606</v>
      </c>
      <c r="W5466" s="6">
        <f>100 - (1 - (((U5466-T5466)/U5466)+(S5466/T5466)))*100</f>
        <v>7.1586064971336185</v>
      </c>
      <c r="X5466" s="11">
        <v>13.606</v>
      </c>
      <c r="Y5466" s="13">
        <f>(X5466-U5466)/U5466*100</f>
        <v>0</v>
      </c>
      <c r="Z5466" s="14">
        <f>IF(W5466&gt;10,"NA",Y5466)</f>
        <v>0</v>
      </c>
    </row>
    <row r="5467" spans="1:26" x14ac:dyDescent="0.2">
      <c r="A5467" s="23">
        <v>5465</v>
      </c>
      <c r="B5467" s="3" t="s">
        <v>25</v>
      </c>
      <c r="C5467" s="3" t="s">
        <v>46</v>
      </c>
      <c r="D5467" s="3" t="s">
        <v>194</v>
      </c>
      <c r="E5467" s="3" t="s">
        <v>47</v>
      </c>
      <c r="F5467" s="3" t="s">
        <v>41</v>
      </c>
      <c r="G5467" s="3" t="s">
        <v>222</v>
      </c>
      <c r="H5467" s="3" t="s">
        <v>9</v>
      </c>
      <c r="I5467" s="3" t="s">
        <v>13</v>
      </c>
      <c r="J5467" s="3">
        <v>413</v>
      </c>
      <c r="K5467" s="3" t="s">
        <v>13</v>
      </c>
      <c r="L5467" s="3" t="s">
        <v>13</v>
      </c>
      <c r="M5467" s="4" t="s">
        <v>13</v>
      </c>
      <c r="N5467" s="32">
        <v>0</v>
      </c>
      <c r="O5467" s="3">
        <v>9</v>
      </c>
      <c r="P5467" s="3">
        <v>6.4390000000000001</v>
      </c>
      <c r="Q5467" s="3">
        <v>15.726000000000001</v>
      </c>
      <c r="R5467" s="3">
        <v>15.33</v>
      </c>
      <c r="S5467" s="6">
        <v>0</v>
      </c>
      <c r="T5467" s="6">
        <f>R5467-S5467</f>
        <v>15.33</v>
      </c>
      <c r="U5467" s="3">
        <v>15.33</v>
      </c>
      <c r="V5467" s="6">
        <f>U5467-S5467</f>
        <v>15.33</v>
      </c>
      <c r="W5467" s="6">
        <f>100 - (1 - (((U5467-T5467)/U5467)+(S5467/T5467)))*100</f>
        <v>0</v>
      </c>
      <c r="X5467" s="11">
        <v>15.33</v>
      </c>
      <c r="Y5467" s="13">
        <f>(X5467-U5467)/U5467*100</f>
        <v>0</v>
      </c>
      <c r="Z5467" s="14">
        <f>IF(W5467&gt;10,"NA",Y5467)</f>
        <v>0</v>
      </c>
    </row>
    <row r="5468" spans="1:26" x14ac:dyDescent="0.2">
      <c r="A5468" s="23">
        <v>5466</v>
      </c>
      <c r="B5468" s="3" t="s">
        <v>25</v>
      </c>
      <c r="C5468" s="3" t="s">
        <v>46</v>
      </c>
      <c r="D5468" s="3" t="s">
        <v>194</v>
      </c>
      <c r="E5468" s="3" t="s">
        <v>47</v>
      </c>
      <c r="F5468" s="3" t="s">
        <v>41</v>
      </c>
      <c r="G5468" s="3" t="s">
        <v>222</v>
      </c>
      <c r="H5468" s="3" t="s">
        <v>9</v>
      </c>
      <c r="I5468" s="3" t="s">
        <v>13</v>
      </c>
      <c r="J5468" s="3">
        <v>413</v>
      </c>
      <c r="K5468" s="3" t="s">
        <v>13</v>
      </c>
      <c r="L5468" s="3" t="s">
        <v>13</v>
      </c>
      <c r="M5468" s="4" t="s">
        <v>13</v>
      </c>
      <c r="N5468" s="32">
        <v>0</v>
      </c>
      <c r="O5468" s="3">
        <v>10</v>
      </c>
      <c r="P5468" s="3">
        <v>5.7279999999999998</v>
      </c>
      <c r="Q5468" s="3">
        <v>9.4930000000000003</v>
      </c>
      <c r="R5468" s="3">
        <v>9.2840000000000007</v>
      </c>
      <c r="S5468" s="6">
        <v>0</v>
      </c>
      <c r="T5468" s="6">
        <f>R5468-S5468</f>
        <v>9.2840000000000007</v>
      </c>
      <c r="U5468" s="3">
        <v>9.3629999999999995</v>
      </c>
      <c r="V5468" s="6">
        <f>U5468-S5468</f>
        <v>9.3629999999999995</v>
      </c>
      <c r="W5468" s="6">
        <f>100 - (1 - (((U5468-T5468)/U5468)+(S5468/T5468)))*100</f>
        <v>0.84374666239452267</v>
      </c>
      <c r="X5468" s="11">
        <v>9.3629999999999995</v>
      </c>
      <c r="Y5468" s="13">
        <f>(X5468-U5468)/U5468*100</f>
        <v>0</v>
      </c>
      <c r="Z5468" s="14">
        <f>IF(W5468&gt;10,"NA",Y5468)</f>
        <v>0</v>
      </c>
    </row>
    <row r="5469" spans="1:26" x14ac:dyDescent="0.2">
      <c r="A5469" s="23">
        <v>5467</v>
      </c>
      <c r="B5469" s="3" t="s">
        <v>25</v>
      </c>
      <c r="C5469" s="3" t="s">
        <v>46</v>
      </c>
      <c r="D5469" s="3" t="s">
        <v>194</v>
      </c>
      <c r="E5469" s="3" t="s">
        <v>47</v>
      </c>
      <c r="F5469" s="3" t="s">
        <v>41</v>
      </c>
      <c r="G5469" s="3" t="s">
        <v>223</v>
      </c>
      <c r="H5469" s="3" t="s">
        <v>17</v>
      </c>
      <c r="I5469" s="3" t="s">
        <v>13</v>
      </c>
      <c r="J5469" s="3">
        <v>413</v>
      </c>
      <c r="K5469" s="3" t="s">
        <v>13</v>
      </c>
      <c r="L5469" s="3" t="s">
        <v>13</v>
      </c>
      <c r="M5469" s="4" t="s">
        <v>13</v>
      </c>
      <c r="N5469" s="32">
        <v>1</v>
      </c>
      <c r="O5469" s="3">
        <v>1</v>
      </c>
      <c r="P5469" s="3">
        <v>6.0839999999999996</v>
      </c>
      <c r="Q5469" s="3">
        <v>13.375999999999999</v>
      </c>
      <c r="R5469" s="3">
        <v>13.16</v>
      </c>
      <c r="S5469" s="6">
        <v>0</v>
      </c>
      <c r="T5469" s="6">
        <f>R5469-S5469</f>
        <v>13.16</v>
      </c>
      <c r="U5469" s="3">
        <v>13.33</v>
      </c>
      <c r="V5469" s="6">
        <f>U5469-S5469</f>
        <v>13.33</v>
      </c>
      <c r="W5469" s="6">
        <f>100 - (1 - (((U5469-T5469)/U5469)+(S5469/T5469)))*100</f>
        <v>1.2753188297074303</v>
      </c>
      <c r="X5469" s="3">
        <v>13.33</v>
      </c>
      <c r="Y5469" s="13">
        <f>(X5469-U5469)/U5469*100</f>
        <v>0</v>
      </c>
      <c r="Z5469" s="14">
        <f>IF(W5469&gt;10,"NA",Y5469)</f>
        <v>0</v>
      </c>
    </row>
    <row r="5470" spans="1:26" x14ac:dyDescent="0.2">
      <c r="A5470" s="23">
        <v>5468</v>
      </c>
      <c r="B5470" s="3" t="s">
        <v>25</v>
      </c>
      <c r="C5470" s="3" t="s">
        <v>46</v>
      </c>
      <c r="D5470" s="3" t="s">
        <v>194</v>
      </c>
      <c r="E5470" s="3" t="s">
        <v>47</v>
      </c>
      <c r="F5470" s="3" t="s">
        <v>41</v>
      </c>
      <c r="G5470" s="3" t="s">
        <v>223</v>
      </c>
      <c r="H5470" s="3" t="s">
        <v>17</v>
      </c>
      <c r="I5470" s="3" t="s">
        <v>13</v>
      </c>
      <c r="J5470" s="3">
        <v>413</v>
      </c>
      <c r="K5470" s="3" t="s">
        <v>13</v>
      </c>
      <c r="L5470" s="3" t="s">
        <v>13</v>
      </c>
      <c r="M5470" s="4" t="s">
        <v>13</v>
      </c>
      <c r="N5470" s="32">
        <v>0</v>
      </c>
      <c r="O5470" s="3">
        <v>2</v>
      </c>
      <c r="P5470" s="3">
        <v>5.0910000000000002</v>
      </c>
      <c r="Q5470" s="3">
        <v>8.1929999999999996</v>
      </c>
      <c r="R5470" s="3">
        <v>7.9809999999999999</v>
      </c>
      <c r="S5470" s="6">
        <v>0</v>
      </c>
      <c r="T5470" s="6">
        <f>R5470-S5470</f>
        <v>7.9809999999999999</v>
      </c>
      <c r="U5470" s="3">
        <v>7.9809999999999999</v>
      </c>
      <c r="V5470" s="6">
        <f>U5470-S5470</f>
        <v>7.9809999999999999</v>
      </c>
      <c r="W5470" s="6">
        <f>100 - (1 - (((U5470-T5470)/U5470)+(S5470/T5470)))*100</f>
        <v>0</v>
      </c>
      <c r="X5470" s="3">
        <v>7.9809999999999999</v>
      </c>
      <c r="Y5470" s="13">
        <f>(X5470-U5470)/U5470*100</f>
        <v>0</v>
      </c>
      <c r="Z5470" s="14">
        <f>IF(W5470&gt;10,"NA",Y5470)</f>
        <v>0</v>
      </c>
    </row>
    <row r="5471" spans="1:26" x14ac:dyDescent="0.2">
      <c r="A5471" s="23">
        <v>5469</v>
      </c>
      <c r="B5471" s="3" t="s">
        <v>25</v>
      </c>
      <c r="C5471" s="3" t="s">
        <v>46</v>
      </c>
      <c r="D5471" s="3" t="s">
        <v>194</v>
      </c>
      <c r="E5471" s="3" t="s">
        <v>47</v>
      </c>
      <c r="F5471" s="3" t="s">
        <v>41</v>
      </c>
      <c r="G5471" s="3" t="s">
        <v>223</v>
      </c>
      <c r="H5471" s="3" t="s">
        <v>17</v>
      </c>
      <c r="I5471" s="3" t="s">
        <v>13</v>
      </c>
      <c r="J5471" s="3">
        <v>413</v>
      </c>
      <c r="K5471" s="3" t="s">
        <v>13</v>
      </c>
      <c r="L5471" s="3" t="s">
        <v>13</v>
      </c>
      <c r="M5471" s="4" t="s">
        <v>13</v>
      </c>
      <c r="N5471" s="32">
        <v>0</v>
      </c>
      <c r="O5471" s="3">
        <v>3</v>
      </c>
      <c r="P5471" s="3">
        <v>2.665</v>
      </c>
      <c r="Q5471" s="3">
        <v>2.2309999999999999</v>
      </c>
      <c r="R5471" s="3">
        <v>2.1179999999999999</v>
      </c>
      <c r="S5471" s="6">
        <v>0</v>
      </c>
      <c r="T5471" s="6">
        <f>R5471-S5471</f>
        <v>2.1179999999999999</v>
      </c>
      <c r="U5471" s="3">
        <v>2.1179999999999999</v>
      </c>
      <c r="V5471" s="6">
        <f>U5471-S5471</f>
        <v>2.1179999999999999</v>
      </c>
      <c r="W5471" s="6">
        <f>100 - (1 - (((U5471-T5471)/U5471)+(S5471/T5471)))*100</f>
        <v>0</v>
      </c>
      <c r="X5471" s="3">
        <v>2.1179999999999999</v>
      </c>
      <c r="Y5471" s="13">
        <f>(X5471-U5471)/U5471*100</f>
        <v>0</v>
      </c>
      <c r="Z5471" s="14">
        <f>IF(W5471&gt;10,"NA",Y5471)</f>
        <v>0</v>
      </c>
    </row>
    <row r="5472" spans="1:26" x14ac:dyDescent="0.2">
      <c r="A5472" s="23">
        <v>5470</v>
      </c>
      <c r="B5472" s="3" t="s">
        <v>25</v>
      </c>
      <c r="C5472" s="3" t="s">
        <v>46</v>
      </c>
      <c r="D5472" s="3" t="s">
        <v>194</v>
      </c>
      <c r="E5472" s="3" t="s">
        <v>47</v>
      </c>
      <c r="F5472" s="3" t="s">
        <v>41</v>
      </c>
      <c r="G5472" s="3" t="s">
        <v>223</v>
      </c>
      <c r="H5472" s="3" t="s">
        <v>17</v>
      </c>
      <c r="I5472" s="3" t="s">
        <v>13</v>
      </c>
      <c r="J5472" s="3">
        <v>413</v>
      </c>
      <c r="K5472" s="3" t="s">
        <v>13</v>
      </c>
      <c r="L5472" s="3" t="s">
        <v>13</v>
      </c>
      <c r="M5472" s="4" t="s">
        <v>13</v>
      </c>
      <c r="N5472" s="32">
        <v>0</v>
      </c>
      <c r="O5472" s="3">
        <v>4</v>
      </c>
      <c r="P5472" s="3">
        <v>6.3179999999999996</v>
      </c>
      <c r="Q5472" s="3">
        <v>13.375</v>
      </c>
      <c r="R5472" s="3">
        <v>13.161</v>
      </c>
      <c r="S5472" s="6">
        <v>0</v>
      </c>
      <c r="T5472" s="6">
        <f>R5472-S5472</f>
        <v>13.161</v>
      </c>
      <c r="U5472" s="3">
        <v>13.161</v>
      </c>
      <c r="V5472" s="6">
        <f>U5472-S5472</f>
        <v>13.161</v>
      </c>
      <c r="W5472" s="6">
        <f>100 - (1 - (((U5472-T5472)/U5472)+(S5472/T5472)))*100</f>
        <v>0</v>
      </c>
      <c r="X5472" s="3">
        <v>13.161</v>
      </c>
      <c r="Y5472" s="13">
        <f>(X5472-U5472)/U5472*100</f>
        <v>0</v>
      </c>
      <c r="Z5472" s="14">
        <f>IF(W5472&gt;10,"NA",Y5472)</f>
        <v>0</v>
      </c>
    </row>
    <row r="5473" spans="1:26" x14ac:dyDescent="0.2">
      <c r="A5473" s="23">
        <v>5471</v>
      </c>
      <c r="B5473" s="3" t="s">
        <v>25</v>
      </c>
      <c r="C5473" s="3" t="s">
        <v>46</v>
      </c>
      <c r="D5473" s="3" t="s">
        <v>194</v>
      </c>
      <c r="E5473" s="3" t="s">
        <v>47</v>
      </c>
      <c r="F5473" s="3" t="s">
        <v>41</v>
      </c>
      <c r="G5473" s="3" t="s">
        <v>223</v>
      </c>
      <c r="H5473" s="3" t="s">
        <v>17</v>
      </c>
      <c r="I5473" s="3" t="s">
        <v>13</v>
      </c>
      <c r="J5473" s="3">
        <v>413</v>
      </c>
      <c r="K5473" s="3" t="s">
        <v>13</v>
      </c>
      <c r="L5473" s="3" t="s">
        <v>13</v>
      </c>
      <c r="M5473" s="4" t="s">
        <v>13</v>
      </c>
      <c r="N5473" s="32">
        <v>0</v>
      </c>
      <c r="O5473" s="3">
        <v>5</v>
      </c>
      <c r="P5473" s="3">
        <v>4.92</v>
      </c>
      <c r="Q5473" s="3">
        <v>9.1010000000000009</v>
      </c>
      <c r="R5473" s="3">
        <v>8.9320000000000004</v>
      </c>
      <c r="S5473" s="6">
        <v>0</v>
      </c>
      <c r="T5473" s="6">
        <f>R5473-S5473</f>
        <v>8.9320000000000004</v>
      </c>
      <c r="U5473" s="3">
        <v>8.9320000000000004</v>
      </c>
      <c r="V5473" s="6">
        <f>U5473-S5473</f>
        <v>8.9320000000000004</v>
      </c>
      <c r="W5473" s="6">
        <f>100 - (1 - (((U5473-T5473)/U5473)+(S5473/T5473)))*100</f>
        <v>0</v>
      </c>
      <c r="X5473" s="3">
        <v>8.9320000000000004</v>
      </c>
      <c r="Y5473" s="13">
        <f>(X5473-U5473)/U5473*100</f>
        <v>0</v>
      </c>
      <c r="Z5473" s="14">
        <f>IF(W5473&gt;10,"NA",Y5473)</f>
        <v>0</v>
      </c>
    </row>
    <row r="5474" spans="1:26" x14ac:dyDescent="0.2">
      <c r="A5474" s="23">
        <v>5472</v>
      </c>
      <c r="B5474" s="3" t="s">
        <v>25</v>
      </c>
      <c r="C5474" s="3" t="s">
        <v>46</v>
      </c>
      <c r="D5474" s="3" t="s">
        <v>194</v>
      </c>
      <c r="E5474" s="3" t="s">
        <v>47</v>
      </c>
      <c r="F5474" s="3" t="s">
        <v>41</v>
      </c>
      <c r="G5474" s="3" t="s">
        <v>223</v>
      </c>
      <c r="H5474" s="3" t="s">
        <v>17</v>
      </c>
      <c r="I5474" s="3" t="s">
        <v>13</v>
      </c>
      <c r="J5474" s="3">
        <v>413</v>
      </c>
      <c r="K5474" s="3" t="s">
        <v>13</v>
      </c>
      <c r="L5474" s="3" t="s">
        <v>13</v>
      </c>
      <c r="M5474" s="4" t="s">
        <v>13</v>
      </c>
      <c r="N5474" s="32">
        <v>0</v>
      </c>
      <c r="O5474" s="3">
        <v>6</v>
      </c>
      <c r="P5474" s="3">
        <v>6.1120000000000001</v>
      </c>
      <c r="Q5474" s="3">
        <v>11.853</v>
      </c>
      <c r="R5474" s="3">
        <v>11.698</v>
      </c>
      <c r="S5474" s="6">
        <v>0</v>
      </c>
      <c r="T5474" s="6">
        <f>R5474-S5474</f>
        <v>11.698</v>
      </c>
      <c r="U5474" s="3">
        <v>11.798999999999999</v>
      </c>
      <c r="V5474" s="6">
        <f>U5474-S5474</f>
        <v>11.798999999999999</v>
      </c>
      <c r="W5474" s="6">
        <f>100 - (1 - (((U5474-T5474)/U5474)+(S5474/T5474)))*100</f>
        <v>0.8560047461649134</v>
      </c>
      <c r="X5474" s="3">
        <v>11.798999999999999</v>
      </c>
      <c r="Y5474" s="13">
        <f>(X5474-U5474)/U5474*100</f>
        <v>0</v>
      </c>
      <c r="Z5474" s="14">
        <f>IF(W5474&gt;10,"NA",Y5474)</f>
        <v>0</v>
      </c>
    </row>
    <row r="5475" spans="1:26" x14ac:dyDescent="0.2">
      <c r="A5475" s="23">
        <v>5473</v>
      </c>
      <c r="B5475" s="3" t="s">
        <v>25</v>
      </c>
      <c r="C5475" s="3" t="s">
        <v>46</v>
      </c>
      <c r="D5475" s="3" t="s">
        <v>194</v>
      </c>
      <c r="E5475" s="3" t="s">
        <v>47</v>
      </c>
      <c r="F5475" s="3" t="s">
        <v>41</v>
      </c>
      <c r="G5475" s="3" t="s">
        <v>223</v>
      </c>
      <c r="H5475" s="3" t="s">
        <v>9</v>
      </c>
      <c r="I5475" s="3" t="s">
        <v>13</v>
      </c>
      <c r="J5475" s="3">
        <v>413</v>
      </c>
      <c r="K5475" s="3" t="s">
        <v>13</v>
      </c>
      <c r="L5475" s="3" t="s">
        <v>13</v>
      </c>
      <c r="M5475" s="4" t="s">
        <v>13</v>
      </c>
      <c r="N5475" s="32">
        <v>0</v>
      </c>
      <c r="O5475" s="3">
        <v>1</v>
      </c>
      <c r="P5475" s="3">
        <v>5.8170000000000002</v>
      </c>
      <c r="Q5475" s="3">
        <v>14.279</v>
      </c>
      <c r="R5475" s="3">
        <v>13.926</v>
      </c>
      <c r="S5475" s="6">
        <v>0</v>
      </c>
      <c r="T5475" s="6">
        <f>R5475-S5475</f>
        <v>13.926</v>
      </c>
      <c r="U5475" s="3">
        <v>13.926</v>
      </c>
      <c r="V5475" s="6">
        <f>U5475-S5475</f>
        <v>13.926</v>
      </c>
      <c r="W5475" s="6">
        <f>100 - (1 - (((U5475-T5475)/U5475)+(S5475/T5475)))*100</f>
        <v>0</v>
      </c>
      <c r="X5475" s="3">
        <v>13.926</v>
      </c>
      <c r="Y5475" s="13">
        <f>(X5475-U5475)/U5475*100</f>
        <v>0</v>
      </c>
      <c r="Z5475" s="14">
        <f>IF(W5475&gt;10,"NA",Y5475)</f>
        <v>0</v>
      </c>
    </row>
    <row r="5476" spans="1:26" x14ac:dyDescent="0.2">
      <c r="A5476" s="23">
        <v>5474</v>
      </c>
      <c r="B5476" s="3" t="s">
        <v>25</v>
      </c>
      <c r="C5476" s="3" t="s">
        <v>46</v>
      </c>
      <c r="D5476" s="3" t="s">
        <v>194</v>
      </c>
      <c r="E5476" s="3" t="s">
        <v>47</v>
      </c>
      <c r="F5476" s="3" t="s">
        <v>41</v>
      </c>
      <c r="G5476" s="3" t="s">
        <v>223</v>
      </c>
      <c r="H5476" s="3" t="s">
        <v>9</v>
      </c>
      <c r="I5476" s="3" t="s">
        <v>13</v>
      </c>
      <c r="J5476" s="3">
        <v>413</v>
      </c>
      <c r="K5476" s="3" t="s">
        <v>13</v>
      </c>
      <c r="L5476" s="3" t="s">
        <v>13</v>
      </c>
      <c r="M5476" s="4" t="s">
        <v>13</v>
      </c>
      <c r="N5476" s="32">
        <v>0</v>
      </c>
      <c r="O5476" s="3">
        <v>2</v>
      </c>
      <c r="P5476" s="3">
        <v>3.0059999999999998</v>
      </c>
      <c r="Q5476" s="3">
        <v>3.222</v>
      </c>
      <c r="R5476" s="3">
        <v>3.093</v>
      </c>
      <c r="S5476" s="6">
        <v>0</v>
      </c>
      <c r="T5476" s="6">
        <f>R5476-S5476</f>
        <v>3.093</v>
      </c>
      <c r="U5476" s="3">
        <v>3.093</v>
      </c>
      <c r="V5476" s="6">
        <f>U5476-S5476</f>
        <v>3.093</v>
      </c>
      <c r="W5476" s="6">
        <f>100 - (1 - (((U5476-T5476)/U5476)+(S5476/T5476)))*100</f>
        <v>0</v>
      </c>
      <c r="X5476" s="3">
        <v>3.093</v>
      </c>
      <c r="Y5476" s="13">
        <f>(X5476-U5476)/U5476*100</f>
        <v>0</v>
      </c>
      <c r="Z5476" s="14">
        <f>IF(W5476&gt;10,"NA",Y5476)</f>
        <v>0</v>
      </c>
    </row>
    <row r="5477" spans="1:26" x14ac:dyDescent="0.2">
      <c r="A5477" s="23">
        <v>5475</v>
      </c>
      <c r="B5477" s="3" t="s">
        <v>25</v>
      </c>
      <c r="C5477" s="3" t="s">
        <v>46</v>
      </c>
      <c r="D5477" s="3" t="s">
        <v>194</v>
      </c>
      <c r="E5477" s="3" t="s">
        <v>47</v>
      </c>
      <c r="F5477" s="3" t="s">
        <v>41</v>
      </c>
      <c r="G5477" s="3" t="s">
        <v>223</v>
      </c>
      <c r="H5477" s="3" t="s">
        <v>9</v>
      </c>
      <c r="I5477" s="3" t="s">
        <v>13</v>
      </c>
      <c r="J5477" s="3">
        <v>413</v>
      </c>
      <c r="K5477" s="3" t="s">
        <v>13</v>
      </c>
      <c r="L5477" s="3" t="s">
        <v>13</v>
      </c>
      <c r="M5477" s="4" t="s">
        <v>13</v>
      </c>
      <c r="N5477" s="32">
        <v>0</v>
      </c>
      <c r="O5477" s="3">
        <v>3</v>
      </c>
      <c r="P5477" s="3">
        <v>4.7110000000000003</v>
      </c>
      <c r="Q5477" s="3">
        <v>7.5359999999999996</v>
      </c>
      <c r="R5477" s="3">
        <v>7.3940000000000001</v>
      </c>
      <c r="S5477" s="6">
        <v>0</v>
      </c>
      <c r="T5477" s="6">
        <f>R5477-S5477</f>
        <v>7.3940000000000001</v>
      </c>
      <c r="U5477" s="3">
        <v>7.3940000000000001</v>
      </c>
      <c r="V5477" s="6">
        <f>U5477-S5477</f>
        <v>7.3940000000000001</v>
      </c>
      <c r="W5477" s="6">
        <f>100 - (1 - (((U5477-T5477)/U5477)+(S5477/T5477)))*100</f>
        <v>0</v>
      </c>
      <c r="X5477" s="3">
        <v>7.3940000000000001</v>
      </c>
      <c r="Y5477" s="13">
        <f>(X5477-U5477)/U5477*100</f>
        <v>0</v>
      </c>
      <c r="Z5477" s="14">
        <f>IF(W5477&gt;10,"NA",Y5477)</f>
        <v>0</v>
      </c>
    </row>
    <row r="5478" spans="1:26" x14ac:dyDescent="0.2">
      <c r="A5478" s="23">
        <v>5476</v>
      </c>
      <c r="B5478" s="3" t="s">
        <v>25</v>
      </c>
      <c r="C5478" s="3" t="s">
        <v>46</v>
      </c>
      <c r="D5478" s="3" t="s">
        <v>194</v>
      </c>
      <c r="E5478" s="3" t="s">
        <v>47</v>
      </c>
      <c r="F5478" s="3" t="s">
        <v>41</v>
      </c>
      <c r="G5478" s="3" t="s">
        <v>223</v>
      </c>
      <c r="H5478" s="3" t="s">
        <v>9</v>
      </c>
      <c r="I5478" s="3" t="s">
        <v>13</v>
      </c>
      <c r="J5478" s="3">
        <v>413</v>
      </c>
      <c r="K5478" s="3" t="s">
        <v>13</v>
      </c>
      <c r="L5478" s="3" t="s">
        <v>13</v>
      </c>
      <c r="M5478" s="4" t="s">
        <v>13</v>
      </c>
      <c r="N5478" s="32">
        <v>0</v>
      </c>
      <c r="O5478" s="3">
        <v>4</v>
      </c>
      <c r="P5478" s="3">
        <v>5.4359999999999999</v>
      </c>
      <c r="Q5478" s="3">
        <v>13.019</v>
      </c>
      <c r="R5478" s="3">
        <v>12.901</v>
      </c>
      <c r="S5478" s="6">
        <v>0</v>
      </c>
      <c r="T5478" s="6">
        <f>R5478-S5478</f>
        <v>12.901</v>
      </c>
      <c r="U5478" s="3">
        <v>13.41</v>
      </c>
      <c r="V5478" s="6">
        <f>U5478-S5478</f>
        <v>13.41</v>
      </c>
      <c r="W5478" s="6">
        <f>100 - (1 - (((U5478-T5478)/U5478)+(S5478/T5478)))*100</f>
        <v>3.7956748695003739</v>
      </c>
      <c r="X5478" s="3">
        <v>13.41</v>
      </c>
      <c r="Y5478" s="13">
        <f>(X5478-U5478)/U5478*100</f>
        <v>0</v>
      </c>
      <c r="Z5478" s="14">
        <f>IF(W5478&gt;10,"NA",Y5478)</f>
        <v>0</v>
      </c>
    </row>
    <row r="5479" spans="1:26" x14ac:dyDescent="0.2">
      <c r="A5479" s="23">
        <v>5477</v>
      </c>
      <c r="B5479" s="3" t="s">
        <v>25</v>
      </c>
      <c r="C5479" s="3" t="s">
        <v>46</v>
      </c>
      <c r="D5479" s="3" t="s">
        <v>194</v>
      </c>
      <c r="E5479" s="3" t="s">
        <v>47</v>
      </c>
      <c r="F5479" s="3" t="s">
        <v>41</v>
      </c>
      <c r="G5479" s="3" t="s">
        <v>223</v>
      </c>
      <c r="H5479" s="3" t="s">
        <v>9</v>
      </c>
      <c r="I5479" s="3" t="s">
        <v>13</v>
      </c>
      <c r="J5479" s="3">
        <v>413</v>
      </c>
      <c r="K5479" s="3" t="s">
        <v>13</v>
      </c>
      <c r="L5479" s="3" t="s">
        <v>13</v>
      </c>
      <c r="M5479" s="4" t="s">
        <v>13</v>
      </c>
      <c r="N5479" s="32">
        <v>0</v>
      </c>
      <c r="O5479" s="3">
        <v>5</v>
      </c>
      <c r="P5479" s="3">
        <v>6.0730000000000004</v>
      </c>
      <c r="Q5479" s="3">
        <v>13.742000000000001</v>
      </c>
      <c r="R5479" s="3">
        <v>13.462</v>
      </c>
      <c r="S5479" s="6">
        <v>0</v>
      </c>
      <c r="T5479" s="6">
        <f>R5479-S5479</f>
        <v>13.462</v>
      </c>
      <c r="U5479" s="3">
        <v>13.942</v>
      </c>
      <c r="V5479" s="6">
        <f>U5479-S5479</f>
        <v>13.942</v>
      </c>
      <c r="W5479" s="6">
        <f>100 - (1 - (((U5479-T5479)/U5479)+(S5479/T5479)))*100</f>
        <v>3.4428346004877426</v>
      </c>
      <c r="X5479" s="3">
        <v>13.942</v>
      </c>
      <c r="Y5479" s="13">
        <f>(X5479-U5479)/U5479*100</f>
        <v>0</v>
      </c>
      <c r="Z5479" s="14">
        <f>IF(W5479&gt;10,"NA",Y5479)</f>
        <v>0</v>
      </c>
    </row>
    <row r="5480" spans="1:26" x14ac:dyDescent="0.2">
      <c r="A5480" s="23">
        <v>5478</v>
      </c>
      <c r="B5480" s="3" t="s">
        <v>25</v>
      </c>
      <c r="C5480" s="3" t="s">
        <v>46</v>
      </c>
      <c r="D5480" s="3" t="s">
        <v>194</v>
      </c>
      <c r="E5480" s="3" t="s">
        <v>47</v>
      </c>
      <c r="F5480" s="3" t="s">
        <v>41</v>
      </c>
      <c r="G5480" s="3" t="s">
        <v>223</v>
      </c>
      <c r="H5480" s="3" t="s">
        <v>9</v>
      </c>
      <c r="I5480" s="3" t="s">
        <v>13</v>
      </c>
      <c r="J5480" s="3">
        <v>413</v>
      </c>
      <c r="K5480" s="3" t="s">
        <v>13</v>
      </c>
      <c r="L5480" s="3" t="s">
        <v>13</v>
      </c>
      <c r="M5480" s="4" t="s">
        <v>13</v>
      </c>
      <c r="N5480" s="32">
        <v>0</v>
      </c>
      <c r="O5480" s="3">
        <v>6</v>
      </c>
      <c r="P5480" s="3">
        <v>4.74</v>
      </c>
      <c r="Q5480" s="3">
        <v>8.6240000000000006</v>
      </c>
      <c r="R5480" s="3">
        <v>8.4510000000000005</v>
      </c>
      <c r="S5480" s="6">
        <v>0</v>
      </c>
      <c r="T5480" s="6">
        <f>R5480-S5480</f>
        <v>8.4510000000000005</v>
      </c>
      <c r="U5480" s="3">
        <v>8.4510000000000005</v>
      </c>
      <c r="V5480" s="6">
        <f>U5480-S5480</f>
        <v>8.4510000000000005</v>
      </c>
      <c r="W5480" s="6">
        <f>100 - (1 - (((U5480-T5480)/U5480)+(S5480/T5480)))*100</f>
        <v>0</v>
      </c>
      <c r="X5480" s="3">
        <v>8.4510000000000005</v>
      </c>
      <c r="Y5480" s="13">
        <f>(X5480-U5480)/U5480*100</f>
        <v>0</v>
      </c>
      <c r="Z5480" s="14">
        <f>IF(W5480&gt;10,"NA",Y5480)</f>
        <v>0</v>
      </c>
    </row>
    <row r="5481" spans="1:26" x14ac:dyDescent="0.2">
      <c r="A5481" s="23">
        <v>5479</v>
      </c>
      <c r="B5481" s="3" t="s">
        <v>25</v>
      </c>
      <c r="C5481" s="3" t="s">
        <v>46</v>
      </c>
      <c r="D5481" s="3" t="s">
        <v>194</v>
      </c>
      <c r="E5481" s="3" t="s">
        <v>47</v>
      </c>
      <c r="F5481" s="3" t="s">
        <v>41</v>
      </c>
      <c r="G5481" s="3" t="s">
        <v>224</v>
      </c>
      <c r="H5481" s="3" t="s">
        <v>17</v>
      </c>
      <c r="I5481" s="3" t="s">
        <v>13</v>
      </c>
      <c r="J5481" s="3">
        <v>403</v>
      </c>
      <c r="K5481" s="3">
        <v>53</v>
      </c>
      <c r="L5481" s="3">
        <v>30</v>
      </c>
      <c r="M5481" s="4">
        <f>PI()*(K5481/2)^2/1000+PI()*(L5481/2)^2/1000</f>
        <v>2.9130417880411357</v>
      </c>
      <c r="N5481" s="32">
        <v>0</v>
      </c>
      <c r="O5481" s="3">
        <v>1</v>
      </c>
      <c r="P5481" s="3" t="s">
        <v>13</v>
      </c>
      <c r="Q5481" s="3">
        <v>1.35</v>
      </c>
      <c r="R5481" s="3">
        <v>1.3029999999999999</v>
      </c>
      <c r="S5481" s="6">
        <v>0</v>
      </c>
      <c r="T5481" s="6">
        <f>R5481-S5481</f>
        <v>1.3029999999999999</v>
      </c>
      <c r="U5481" s="3">
        <v>3.4380000000000002</v>
      </c>
      <c r="V5481" s="6">
        <f>U5481-S5481</f>
        <v>3.4380000000000002</v>
      </c>
      <c r="W5481" s="6">
        <f>100 - (1 - (((U5481-T5481)/U5481)+(S5481/T5481)))*100</f>
        <v>62.100058173356608</v>
      </c>
      <c r="X5481" s="3">
        <v>3.4380000000000002</v>
      </c>
      <c r="Y5481" s="13">
        <f>(X5481-U5481)/U5481*100</f>
        <v>0</v>
      </c>
      <c r="Z5481" s="14" t="str">
        <f>IF(W5481&gt;10,"NA",Y5481)</f>
        <v>NA</v>
      </c>
    </row>
    <row r="5482" spans="1:26" x14ac:dyDescent="0.2">
      <c r="A5482" s="23">
        <v>5480</v>
      </c>
      <c r="B5482" s="3" t="s">
        <v>25</v>
      </c>
      <c r="C5482" s="3" t="s">
        <v>46</v>
      </c>
      <c r="D5482" s="3" t="s">
        <v>194</v>
      </c>
      <c r="E5482" s="3" t="s">
        <v>47</v>
      </c>
      <c r="F5482" s="3" t="s">
        <v>41</v>
      </c>
      <c r="G5482" s="3" t="s">
        <v>224</v>
      </c>
      <c r="H5482" s="3" t="s">
        <v>17</v>
      </c>
      <c r="I5482" s="3" t="s">
        <v>13</v>
      </c>
      <c r="J5482" s="3">
        <v>403</v>
      </c>
      <c r="K5482" s="3">
        <v>53</v>
      </c>
      <c r="L5482" s="3">
        <v>30</v>
      </c>
      <c r="M5482" s="4">
        <f>PI()*(K5482/2)^2/1000+PI()*(L5482/2)^2/1000</f>
        <v>2.9130417880411357</v>
      </c>
      <c r="N5482" s="32">
        <v>0</v>
      </c>
      <c r="O5482" s="3">
        <v>2</v>
      </c>
      <c r="P5482" s="3" t="s">
        <v>13</v>
      </c>
      <c r="Q5482" s="3">
        <v>3.2570000000000001</v>
      </c>
      <c r="R5482" s="3">
        <v>3.149</v>
      </c>
      <c r="S5482" s="6">
        <v>0</v>
      </c>
      <c r="T5482" s="6">
        <f>R5482-S5482</f>
        <v>3.149</v>
      </c>
      <c r="U5482" s="3">
        <v>3.8220000000000001</v>
      </c>
      <c r="V5482" s="6">
        <f>U5482-S5482</f>
        <v>3.8220000000000001</v>
      </c>
      <c r="W5482" s="6">
        <f>100 - (1 - (((U5482-T5482)/U5482)+(S5482/T5482)))*100</f>
        <v>17.608581894296179</v>
      </c>
      <c r="X5482" s="3">
        <v>3.8220000000000001</v>
      </c>
      <c r="Y5482" s="13">
        <f>(X5482-U5482)/U5482*100</f>
        <v>0</v>
      </c>
      <c r="Z5482" s="14" t="str">
        <f>IF(W5482&gt;10,"NA",Y5482)</f>
        <v>NA</v>
      </c>
    </row>
    <row r="5483" spans="1:26" x14ac:dyDescent="0.2">
      <c r="A5483" s="23">
        <v>5481</v>
      </c>
      <c r="B5483" s="3" t="s">
        <v>25</v>
      </c>
      <c r="C5483" s="3" t="s">
        <v>46</v>
      </c>
      <c r="D5483" s="3" t="s">
        <v>194</v>
      </c>
      <c r="E5483" s="3" t="s">
        <v>47</v>
      </c>
      <c r="F5483" s="3" t="s">
        <v>41</v>
      </c>
      <c r="G5483" s="3" t="s">
        <v>224</v>
      </c>
      <c r="H5483" s="3" t="s">
        <v>17</v>
      </c>
      <c r="I5483" s="3" t="s">
        <v>13</v>
      </c>
      <c r="J5483" s="3">
        <v>403</v>
      </c>
      <c r="K5483" s="3">
        <v>53</v>
      </c>
      <c r="L5483" s="3">
        <v>30</v>
      </c>
      <c r="M5483" s="4">
        <f>PI()*(K5483/2)^2/1000+PI()*(L5483/2)^2/1000</f>
        <v>2.9130417880411357</v>
      </c>
      <c r="N5483" s="32">
        <v>0</v>
      </c>
      <c r="O5483" s="3">
        <v>3</v>
      </c>
      <c r="P5483" s="3">
        <v>3.4769999999999999</v>
      </c>
      <c r="Q5483" s="3">
        <v>2.9740000000000002</v>
      </c>
      <c r="R5483" s="3">
        <v>2.9740000000000002</v>
      </c>
      <c r="S5483" s="6">
        <v>0</v>
      </c>
      <c r="T5483" s="6">
        <f>R5483-S5483</f>
        <v>2.9740000000000002</v>
      </c>
      <c r="U5483" s="3">
        <v>4.157</v>
      </c>
      <c r="V5483" s="6">
        <f>U5483-S5483</f>
        <v>4.157</v>
      </c>
      <c r="W5483" s="6">
        <f>100 - (1 - (((U5483-T5483)/U5483)+(S5483/T5483)))*100</f>
        <v>28.458022612460908</v>
      </c>
      <c r="X5483" s="3">
        <v>4.157</v>
      </c>
      <c r="Y5483" s="13">
        <f>(X5483-U5483)/U5483*100</f>
        <v>0</v>
      </c>
      <c r="Z5483" s="14" t="str">
        <f>IF(W5483&gt;10,"NA",Y5483)</f>
        <v>NA</v>
      </c>
    </row>
    <row r="5484" spans="1:26" x14ac:dyDescent="0.2">
      <c r="A5484" s="23">
        <v>5482</v>
      </c>
      <c r="B5484" s="3" t="s">
        <v>25</v>
      </c>
      <c r="C5484" s="3" t="s">
        <v>46</v>
      </c>
      <c r="D5484" s="3" t="s">
        <v>194</v>
      </c>
      <c r="E5484" s="3" t="s">
        <v>47</v>
      </c>
      <c r="F5484" s="3" t="s">
        <v>41</v>
      </c>
      <c r="G5484" s="3" t="s">
        <v>224</v>
      </c>
      <c r="H5484" s="3" t="s">
        <v>17</v>
      </c>
      <c r="I5484" s="3" t="s">
        <v>13</v>
      </c>
      <c r="J5484" s="3">
        <v>403</v>
      </c>
      <c r="K5484" s="3">
        <v>53</v>
      </c>
      <c r="L5484" s="3">
        <v>30</v>
      </c>
      <c r="M5484" s="4">
        <f>PI()*(K5484/2)^2/1000+PI()*(L5484/2)^2/1000</f>
        <v>2.9130417880411357</v>
      </c>
      <c r="N5484" s="32">
        <v>0</v>
      </c>
      <c r="O5484" s="3">
        <v>4</v>
      </c>
      <c r="P5484" s="3">
        <v>4.4800000000000004</v>
      </c>
      <c r="Q5484" s="3">
        <v>5.5270000000000001</v>
      </c>
      <c r="R5484" s="3">
        <v>5.4569999999999999</v>
      </c>
      <c r="S5484" s="6">
        <v>0</v>
      </c>
      <c r="T5484" s="6">
        <f>R5484-S5484</f>
        <v>5.4569999999999999</v>
      </c>
      <c r="U5484" s="3">
        <v>5.4569999999999999</v>
      </c>
      <c r="V5484" s="6">
        <f>U5484-S5484</f>
        <v>5.4569999999999999</v>
      </c>
      <c r="W5484" s="6">
        <f>100 - (1 - (((U5484-T5484)/U5484)+(S5484/T5484)))*100</f>
        <v>0</v>
      </c>
      <c r="X5484" s="3">
        <v>5.4569999999999999</v>
      </c>
      <c r="Y5484" s="13">
        <f>(X5484-U5484)/U5484*100</f>
        <v>0</v>
      </c>
      <c r="Z5484" s="14">
        <f>IF(W5484&gt;10,"NA",Y5484)</f>
        <v>0</v>
      </c>
    </row>
    <row r="5485" spans="1:26" x14ac:dyDescent="0.2">
      <c r="A5485" s="23">
        <v>5483</v>
      </c>
      <c r="B5485" s="3" t="s">
        <v>25</v>
      </c>
      <c r="C5485" s="3" t="s">
        <v>46</v>
      </c>
      <c r="D5485" s="3" t="s">
        <v>194</v>
      </c>
      <c r="E5485" s="3" t="s">
        <v>47</v>
      </c>
      <c r="F5485" s="3" t="s">
        <v>41</v>
      </c>
      <c r="G5485" s="3" t="s">
        <v>224</v>
      </c>
      <c r="H5485" s="3" t="s">
        <v>17</v>
      </c>
      <c r="I5485" s="3" t="s">
        <v>13</v>
      </c>
      <c r="J5485" s="3">
        <v>403</v>
      </c>
      <c r="K5485" s="3">
        <v>53</v>
      </c>
      <c r="L5485" s="3">
        <v>30</v>
      </c>
      <c r="M5485" s="4">
        <f>PI()*(K5485/2)^2/1000+PI()*(L5485/2)^2/1000</f>
        <v>2.9130417880411357</v>
      </c>
      <c r="N5485" s="32">
        <v>0</v>
      </c>
      <c r="O5485" s="3">
        <v>5</v>
      </c>
      <c r="P5485" s="3">
        <v>4.6139999999999999</v>
      </c>
      <c r="Q5485" s="3">
        <v>5.5940000000000003</v>
      </c>
      <c r="R5485" s="3">
        <v>5.524</v>
      </c>
      <c r="S5485" s="6">
        <v>7.2999999999999995E-2</v>
      </c>
      <c r="T5485" s="6">
        <f>R5485-S5485</f>
        <v>5.4509999999999996</v>
      </c>
      <c r="U5485" s="3">
        <v>5.569</v>
      </c>
      <c r="V5485" s="6">
        <f>U5485-S5485</f>
        <v>5.4959999999999996</v>
      </c>
      <c r="W5485" s="6">
        <f>100 - (1 - (((U5485-T5485)/U5485)+(S5485/T5485)))*100</f>
        <v>3.4580761447775217</v>
      </c>
      <c r="X5485" s="3">
        <v>5.569</v>
      </c>
      <c r="Y5485" s="13">
        <f>(X5485-U5485)/U5485*100</f>
        <v>0</v>
      </c>
      <c r="Z5485" s="14">
        <f>IF(W5485&gt;10,"NA",Y5485)</f>
        <v>0</v>
      </c>
    </row>
    <row r="5486" spans="1:26" x14ac:dyDescent="0.2">
      <c r="A5486" s="23">
        <v>5484</v>
      </c>
      <c r="B5486" s="3" t="s">
        <v>25</v>
      </c>
      <c r="C5486" s="3" t="s">
        <v>46</v>
      </c>
      <c r="D5486" s="3" t="s">
        <v>194</v>
      </c>
      <c r="E5486" s="3" t="s">
        <v>47</v>
      </c>
      <c r="F5486" s="3" t="s">
        <v>41</v>
      </c>
      <c r="G5486" s="3" t="s">
        <v>224</v>
      </c>
      <c r="H5486" s="3" t="s">
        <v>17</v>
      </c>
      <c r="I5486" s="3" t="s">
        <v>13</v>
      </c>
      <c r="J5486" s="3">
        <v>403</v>
      </c>
      <c r="K5486" s="3">
        <v>53</v>
      </c>
      <c r="L5486" s="3">
        <v>30</v>
      </c>
      <c r="M5486" s="4">
        <f>PI()*(K5486/2)^2/1000+PI()*(L5486/2)^2/1000</f>
        <v>2.9130417880411357</v>
      </c>
      <c r="N5486" s="32">
        <v>0</v>
      </c>
      <c r="O5486" s="3">
        <v>6</v>
      </c>
      <c r="P5486" s="3">
        <v>4.4640000000000004</v>
      </c>
      <c r="Q5486" s="3">
        <v>5.1959999999999997</v>
      </c>
      <c r="R5486" s="3">
        <v>5.0789999999999997</v>
      </c>
      <c r="S5486" s="6">
        <v>0</v>
      </c>
      <c r="T5486" s="6">
        <f>R5486-S5486</f>
        <v>5.0789999999999997</v>
      </c>
      <c r="U5486" s="3">
        <v>5.899</v>
      </c>
      <c r="V5486" s="6">
        <f>U5486-S5486</f>
        <v>5.899</v>
      </c>
      <c r="W5486" s="6">
        <f>100 - (1 - (((U5486-T5486)/U5486)+(S5486/T5486)))*100</f>
        <v>13.900661129004916</v>
      </c>
      <c r="X5486" s="3">
        <v>5.899</v>
      </c>
      <c r="Y5486" s="13">
        <f>(X5486-U5486)/U5486*100</f>
        <v>0</v>
      </c>
      <c r="Z5486" s="14" t="str">
        <f>IF(W5486&gt;10,"NA",Y5486)</f>
        <v>NA</v>
      </c>
    </row>
    <row r="5487" spans="1:26" x14ac:dyDescent="0.2">
      <c r="A5487" s="23">
        <v>5485</v>
      </c>
      <c r="B5487" s="3" t="s">
        <v>25</v>
      </c>
      <c r="C5487" s="3" t="s">
        <v>46</v>
      </c>
      <c r="D5487" s="3" t="s">
        <v>194</v>
      </c>
      <c r="E5487" s="3" t="s">
        <v>47</v>
      </c>
      <c r="F5487" s="3" t="s">
        <v>41</v>
      </c>
      <c r="G5487" s="3" t="s">
        <v>224</v>
      </c>
      <c r="H5487" s="3" t="s">
        <v>17</v>
      </c>
      <c r="I5487" s="3" t="s">
        <v>13</v>
      </c>
      <c r="J5487" s="3">
        <v>403</v>
      </c>
      <c r="K5487" s="3">
        <v>53</v>
      </c>
      <c r="L5487" s="3">
        <v>30</v>
      </c>
      <c r="M5487" s="4">
        <f>PI()*(K5487/2)^2/1000+PI()*(L5487/2)^2/1000</f>
        <v>2.9130417880411357</v>
      </c>
      <c r="N5487" s="32">
        <v>0</v>
      </c>
      <c r="O5487" s="3">
        <v>7</v>
      </c>
      <c r="P5487" s="3">
        <v>4.2080000000000002</v>
      </c>
      <c r="Q5487" s="3">
        <v>5.5919999999999996</v>
      </c>
      <c r="R5487" s="3">
        <v>5.5190000000000001</v>
      </c>
      <c r="S5487" s="6">
        <v>2.5999999999999999E-2</v>
      </c>
      <c r="T5487" s="6">
        <f>R5487-S5487</f>
        <v>5.4930000000000003</v>
      </c>
      <c r="U5487" s="3">
        <v>5.5190000000000001</v>
      </c>
      <c r="V5487" s="6">
        <f>U5487-S5487</f>
        <v>5.4930000000000003</v>
      </c>
      <c r="W5487" s="6">
        <f>100 - (1 - (((U5487-T5487)/U5487)+(S5487/T5487)))*100</f>
        <v>0.94442952926267765</v>
      </c>
      <c r="X5487" s="3">
        <v>5.5190000000000001</v>
      </c>
      <c r="Y5487" s="13">
        <f>(X5487-U5487)/U5487*100</f>
        <v>0</v>
      </c>
      <c r="Z5487" s="14">
        <f>IF(W5487&gt;10,"NA",Y5487)</f>
        <v>0</v>
      </c>
    </row>
    <row r="5488" spans="1:26" x14ac:dyDescent="0.2">
      <c r="A5488" s="23">
        <v>5486</v>
      </c>
      <c r="B5488" s="3" t="s">
        <v>25</v>
      </c>
      <c r="C5488" s="3" t="s">
        <v>46</v>
      </c>
      <c r="D5488" s="3" t="s">
        <v>194</v>
      </c>
      <c r="E5488" s="3" t="s">
        <v>47</v>
      </c>
      <c r="F5488" s="3" t="s">
        <v>41</v>
      </c>
      <c r="G5488" s="3" t="s">
        <v>224</v>
      </c>
      <c r="H5488" s="3" t="s">
        <v>9</v>
      </c>
      <c r="I5488" s="3" t="s">
        <v>13</v>
      </c>
      <c r="J5488" s="3">
        <v>403</v>
      </c>
      <c r="K5488" s="3">
        <v>53</v>
      </c>
      <c r="L5488" s="3">
        <v>30</v>
      </c>
      <c r="M5488" s="4">
        <f>PI()*(K5488/2)^2/1000+PI()*(L5488/2)^2/1000</f>
        <v>2.9130417880411357</v>
      </c>
      <c r="N5488" s="32">
        <v>0</v>
      </c>
      <c r="O5488" s="3">
        <v>1</v>
      </c>
      <c r="P5488" s="3">
        <v>3.8860000000000001</v>
      </c>
      <c r="Q5488" s="3">
        <v>4.4189999999999996</v>
      </c>
      <c r="R5488" s="3">
        <v>4.3239999999999998</v>
      </c>
      <c r="S5488" s="6">
        <v>0</v>
      </c>
      <c r="T5488" s="6">
        <f>R5488-S5488</f>
        <v>4.3239999999999998</v>
      </c>
      <c r="U5488" s="3">
        <v>4.3239999999999998</v>
      </c>
      <c r="V5488" s="6">
        <f>U5488-S5488</f>
        <v>4.3239999999999998</v>
      </c>
      <c r="W5488" s="6">
        <f>100 - (1 - (((U5488-T5488)/U5488)+(S5488/T5488)))*100</f>
        <v>0</v>
      </c>
      <c r="X5488" s="3">
        <v>4.3239999999999998</v>
      </c>
      <c r="Y5488" s="13">
        <f>(X5488-U5488)/U5488*100</f>
        <v>0</v>
      </c>
      <c r="Z5488" s="14">
        <f>IF(W5488&gt;10,"NA",Y5488)</f>
        <v>0</v>
      </c>
    </row>
    <row r="5489" spans="1:26" x14ac:dyDescent="0.2">
      <c r="A5489" s="23">
        <v>5487</v>
      </c>
      <c r="B5489" s="3" t="s">
        <v>25</v>
      </c>
      <c r="C5489" s="3" t="s">
        <v>46</v>
      </c>
      <c r="D5489" s="3" t="s">
        <v>194</v>
      </c>
      <c r="E5489" s="3" t="s">
        <v>47</v>
      </c>
      <c r="F5489" s="3" t="s">
        <v>41</v>
      </c>
      <c r="G5489" s="3" t="s">
        <v>224</v>
      </c>
      <c r="H5489" s="3" t="s">
        <v>9</v>
      </c>
      <c r="I5489" s="3" t="s">
        <v>13</v>
      </c>
      <c r="J5489" s="3">
        <v>403</v>
      </c>
      <c r="K5489" s="3">
        <v>53</v>
      </c>
      <c r="L5489" s="3">
        <v>30</v>
      </c>
      <c r="M5489" s="4">
        <f>PI()*(K5489/2)^2/1000+PI()*(L5489/2)^2/1000</f>
        <v>2.9130417880411357</v>
      </c>
      <c r="N5489" s="32">
        <v>0</v>
      </c>
      <c r="O5489" s="3">
        <v>2</v>
      </c>
      <c r="P5489" s="3">
        <v>5.718</v>
      </c>
      <c r="Q5489" s="3">
        <v>10.672000000000001</v>
      </c>
      <c r="R5489" s="3">
        <v>10.488</v>
      </c>
      <c r="S5489" s="6">
        <v>0</v>
      </c>
      <c r="T5489" s="6">
        <f>R5489-S5489</f>
        <v>10.488</v>
      </c>
      <c r="U5489" s="3">
        <v>10.488</v>
      </c>
      <c r="V5489" s="6">
        <f>U5489-S5489</f>
        <v>10.488</v>
      </c>
      <c r="W5489" s="6">
        <f>100 - (1 - (((U5489-T5489)/U5489)+(S5489/T5489)))*100</f>
        <v>0</v>
      </c>
      <c r="X5489" s="3">
        <v>10.488</v>
      </c>
      <c r="Y5489" s="13">
        <f>(X5489-U5489)/U5489*100</f>
        <v>0</v>
      </c>
      <c r="Z5489" s="14">
        <f>IF(W5489&gt;10,"NA",Y5489)</f>
        <v>0</v>
      </c>
    </row>
    <row r="5490" spans="1:26" x14ac:dyDescent="0.2">
      <c r="A5490" s="23">
        <v>5488</v>
      </c>
      <c r="B5490" s="3" t="s">
        <v>25</v>
      </c>
      <c r="C5490" s="3" t="s">
        <v>46</v>
      </c>
      <c r="D5490" s="3" t="s">
        <v>194</v>
      </c>
      <c r="E5490" s="3" t="s">
        <v>47</v>
      </c>
      <c r="F5490" s="3" t="s">
        <v>41</v>
      </c>
      <c r="G5490" s="3" t="s">
        <v>224</v>
      </c>
      <c r="H5490" s="3" t="s">
        <v>9</v>
      </c>
      <c r="I5490" s="3" t="s">
        <v>13</v>
      </c>
      <c r="J5490" s="3">
        <v>403</v>
      </c>
      <c r="K5490" s="3">
        <v>53</v>
      </c>
      <c r="L5490" s="3">
        <v>30</v>
      </c>
      <c r="M5490" s="4">
        <f>PI()*(K5490/2)^2/1000+PI()*(L5490/2)^2/1000</f>
        <v>2.9130417880411357</v>
      </c>
      <c r="N5490" s="32">
        <v>0</v>
      </c>
      <c r="O5490" s="3">
        <v>3</v>
      </c>
      <c r="P5490" s="3">
        <v>5.1589999999999998</v>
      </c>
      <c r="Q5490" s="3">
        <v>10.746</v>
      </c>
      <c r="R5490" s="3">
        <v>10.622</v>
      </c>
      <c r="S5490" s="6">
        <v>0</v>
      </c>
      <c r="T5490" s="6">
        <f>R5490-S5490</f>
        <v>10.622</v>
      </c>
      <c r="U5490" s="3">
        <v>11.292</v>
      </c>
      <c r="V5490" s="6">
        <f>U5490-S5490</f>
        <v>11.292</v>
      </c>
      <c r="W5490" s="6">
        <f>100 - (1 - (((U5490-T5490)/U5490)+(S5490/T5490)))*100</f>
        <v>5.9334041799504007</v>
      </c>
      <c r="X5490" s="3">
        <v>11.292</v>
      </c>
      <c r="Y5490" s="13">
        <f>(X5490-U5490)/U5490*100</f>
        <v>0</v>
      </c>
      <c r="Z5490" s="14">
        <f>IF(W5490&gt;10,"NA",Y5490)</f>
        <v>0</v>
      </c>
    </row>
    <row r="5491" spans="1:26" x14ac:dyDescent="0.2">
      <c r="A5491" s="23">
        <v>5489</v>
      </c>
      <c r="B5491" s="3" t="s">
        <v>25</v>
      </c>
      <c r="C5491" s="3" t="s">
        <v>46</v>
      </c>
      <c r="D5491" s="3" t="s">
        <v>194</v>
      </c>
      <c r="E5491" s="3" t="s">
        <v>47</v>
      </c>
      <c r="F5491" s="3" t="s">
        <v>41</v>
      </c>
      <c r="G5491" s="3" t="s">
        <v>224</v>
      </c>
      <c r="H5491" s="3" t="s">
        <v>9</v>
      </c>
      <c r="I5491" s="3" t="s">
        <v>13</v>
      </c>
      <c r="J5491" s="3">
        <v>403</v>
      </c>
      <c r="K5491" s="3">
        <v>53</v>
      </c>
      <c r="L5491" s="3">
        <v>30</v>
      </c>
      <c r="M5491" s="4">
        <f>PI()*(K5491/2)^2/1000+PI()*(L5491/2)^2/1000</f>
        <v>2.9130417880411357</v>
      </c>
      <c r="N5491" s="32">
        <v>0</v>
      </c>
      <c r="O5491" s="3">
        <v>4</v>
      </c>
      <c r="P5491" s="3">
        <v>4.9139999999999997</v>
      </c>
      <c r="Q5491" s="3">
        <v>7.0510000000000002</v>
      </c>
      <c r="R5491" s="3">
        <v>6.9770000000000003</v>
      </c>
      <c r="S5491" s="6">
        <v>0</v>
      </c>
      <c r="T5491" s="6">
        <f>R5491-S5491</f>
        <v>6.9770000000000003</v>
      </c>
      <c r="U5491" s="3">
        <v>6.9770000000000003</v>
      </c>
      <c r="V5491" s="6">
        <f>U5491-S5491</f>
        <v>6.9770000000000003</v>
      </c>
      <c r="W5491" s="6">
        <f>100 - (1 - (((U5491-T5491)/U5491)+(S5491/T5491)))*100</f>
        <v>0</v>
      </c>
      <c r="X5491" s="3">
        <v>6.9770000000000003</v>
      </c>
      <c r="Y5491" s="13">
        <f>(X5491-U5491)/U5491*100</f>
        <v>0</v>
      </c>
      <c r="Z5491" s="14">
        <f>IF(W5491&gt;10,"NA",Y5491)</f>
        <v>0</v>
      </c>
    </row>
    <row r="5492" spans="1:26" x14ac:dyDescent="0.2">
      <c r="A5492" s="23">
        <v>5490</v>
      </c>
      <c r="B5492" s="3" t="s">
        <v>25</v>
      </c>
      <c r="C5492" s="3" t="s">
        <v>46</v>
      </c>
      <c r="D5492" s="3" t="s">
        <v>194</v>
      </c>
      <c r="E5492" s="3" t="s">
        <v>47</v>
      </c>
      <c r="F5492" s="3" t="s">
        <v>41</v>
      </c>
      <c r="G5492" s="3" t="s">
        <v>224</v>
      </c>
      <c r="H5492" s="3" t="s">
        <v>9</v>
      </c>
      <c r="I5492" s="3" t="s">
        <v>13</v>
      </c>
      <c r="J5492" s="3">
        <v>403</v>
      </c>
      <c r="K5492" s="3">
        <v>53</v>
      </c>
      <c r="L5492" s="3">
        <v>30</v>
      </c>
      <c r="M5492" s="4">
        <f>PI()*(K5492/2)^2/1000+PI()*(L5492/2)^2/1000</f>
        <v>2.9130417880411357</v>
      </c>
      <c r="N5492" s="32">
        <v>0</v>
      </c>
      <c r="O5492" s="3">
        <v>5</v>
      </c>
      <c r="P5492" s="3">
        <v>5.1820000000000004</v>
      </c>
      <c r="Q5492" s="3">
        <v>8.3919999999999995</v>
      </c>
      <c r="R5492" s="3">
        <v>8.218</v>
      </c>
      <c r="S5492" s="6">
        <v>0</v>
      </c>
      <c r="T5492" s="6">
        <f>R5492-S5492</f>
        <v>8.218</v>
      </c>
      <c r="U5492" s="3">
        <v>8.218</v>
      </c>
      <c r="V5492" s="6">
        <f>U5492-S5492</f>
        <v>8.218</v>
      </c>
      <c r="W5492" s="6">
        <f>100 - (1 - (((U5492-T5492)/U5492)+(S5492/T5492)))*100</f>
        <v>0</v>
      </c>
      <c r="X5492" s="3">
        <v>8.218</v>
      </c>
      <c r="Y5492" s="13">
        <f>(X5492-U5492)/U5492*100</f>
        <v>0</v>
      </c>
      <c r="Z5492" s="14">
        <f>IF(W5492&gt;10,"NA",Y5492)</f>
        <v>0</v>
      </c>
    </row>
    <row r="5493" spans="1:26" x14ac:dyDescent="0.2">
      <c r="A5493" s="23">
        <v>5491</v>
      </c>
      <c r="B5493" s="3" t="s">
        <v>25</v>
      </c>
      <c r="C5493" s="3" t="s">
        <v>46</v>
      </c>
      <c r="D5493" s="3" t="s">
        <v>194</v>
      </c>
      <c r="E5493" s="3" t="s">
        <v>47</v>
      </c>
      <c r="F5493" s="3" t="s">
        <v>41</v>
      </c>
      <c r="G5493" s="3" t="s">
        <v>224</v>
      </c>
      <c r="H5493" s="3" t="s">
        <v>9</v>
      </c>
      <c r="I5493" s="3" t="s">
        <v>13</v>
      </c>
      <c r="J5493" s="3">
        <v>403</v>
      </c>
      <c r="K5493" s="3">
        <v>53</v>
      </c>
      <c r="L5493" s="3">
        <v>30</v>
      </c>
      <c r="M5493" s="4">
        <f>PI()*(K5493/2)^2/1000+PI()*(L5493/2)^2/1000</f>
        <v>2.9130417880411357</v>
      </c>
      <c r="N5493" s="32">
        <v>0</v>
      </c>
      <c r="O5493" s="3">
        <v>6</v>
      </c>
      <c r="P5493" s="3">
        <v>5.859</v>
      </c>
      <c r="Q5493" s="3">
        <v>11.186</v>
      </c>
      <c r="R5493" s="3">
        <v>11.103999999999999</v>
      </c>
      <c r="S5493" s="6">
        <v>0</v>
      </c>
      <c r="T5493" s="6">
        <f>R5493-S5493</f>
        <v>11.103999999999999</v>
      </c>
      <c r="U5493" s="3">
        <v>11.34</v>
      </c>
      <c r="V5493" s="6">
        <f>U5493-S5493</f>
        <v>11.34</v>
      </c>
      <c r="W5493" s="6">
        <f>100 - (1 - (((U5493-T5493)/U5493)+(S5493/T5493)))*100</f>
        <v>2.0811287477954181</v>
      </c>
      <c r="X5493" s="3">
        <v>11.34</v>
      </c>
      <c r="Y5493" s="13">
        <f>(X5493-U5493)/U5493*100</f>
        <v>0</v>
      </c>
      <c r="Z5493" s="14">
        <f>IF(W5493&gt;10,"NA",Y5493)</f>
        <v>0</v>
      </c>
    </row>
    <row r="5494" spans="1:26" x14ac:dyDescent="0.2">
      <c r="A5494" s="23">
        <v>5492</v>
      </c>
      <c r="B5494" s="3" t="s">
        <v>25</v>
      </c>
      <c r="C5494" s="3" t="s">
        <v>46</v>
      </c>
      <c r="D5494" s="3" t="s">
        <v>194</v>
      </c>
      <c r="E5494" s="3" t="s">
        <v>47</v>
      </c>
      <c r="F5494" s="3" t="s">
        <v>41</v>
      </c>
      <c r="G5494" s="3" t="s">
        <v>224</v>
      </c>
      <c r="H5494" s="3" t="s">
        <v>9</v>
      </c>
      <c r="I5494" s="3" t="s">
        <v>13</v>
      </c>
      <c r="J5494" s="3">
        <v>403</v>
      </c>
      <c r="K5494" s="3">
        <v>53</v>
      </c>
      <c r="L5494" s="3">
        <v>30</v>
      </c>
      <c r="M5494" s="4">
        <f>PI()*(K5494/2)^2/1000+PI()*(L5494/2)^2/1000</f>
        <v>2.9130417880411357</v>
      </c>
      <c r="N5494" s="32">
        <v>0</v>
      </c>
      <c r="O5494" s="3">
        <v>7</v>
      </c>
      <c r="P5494" s="3">
        <v>5.5640000000000001</v>
      </c>
      <c r="Q5494" s="3">
        <v>9.7080000000000002</v>
      </c>
      <c r="R5494" s="3">
        <v>9.6050000000000004</v>
      </c>
      <c r="S5494" s="6">
        <v>0</v>
      </c>
      <c r="T5494" s="6">
        <f>R5494-S5494</f>
        <v>9.6050000000000004</v>
      </c>
      <c r="U5494" s="3">
        <v>10.438000000000001</v>
      </c>
      <c r="V5494" s="6">
        <f>U5494-S5494</f>
        <v>10.438000000000001</v>
      </c>
      <c r="W5494" s="6">
        <f>100 - (1 - (((U5494-T5494)/U5494)+(S5494/T5494)))*100</f>
        <v>7.9804560260586328</v>
      </c>
      <c r="X5494" s="3">
        <v>10.438000000000001</v>
      </c>
      <c r="Y5494" s="13">
        <f>(X5494-U5494)/U5494*100</f>
        <v>0</v>
      </c>
      <c r="Z5494" s="14">
        <f>IF(W5494&gt;10,"NA",Y5494)</f>
        <v>0</v>
      </c>
    </row>
    <row r="5495" spans="1:26" x14ac:dyDescent="0.2">
      <c r="A5495" s="23">
        <v>5493</v>
      </c>
      <c r="B5495" s="3" t="s">
        <v>25</v>
      </c>
      <c r="C5495" s="3" t="s">
        <v>51</v>
      </c>
      <c r="D5495" s="3" t="s">
        <v>194</v>
      </c>
      <c r="E5495" s="3" t="s">
        <v>47</v>
      </c>
      <c r="F5495" s="3" t="s">
        <v>8</v>
      </c>
      <c r="G5495" s="3" t="s">
        <v>225</v>
      </c>
      <c r="H5495" s="3" t="s">
        <v>17</v>
      </c>
      <c r="I5495" s="3" t="s">
        <v>13</v>
      </c>
      <c r="J5495" s="3">
        <v>415</v>
      </c>
      <c r="K5495" s="3">
        <v>68</v>
      </c>
      <c r="L5495" s="3">
        <v>0</v>
      </c>
      <c r="M5495" s="4">
        <f>PI()*(K5495/2)^2/1000+PI()*(L5495/2)^2/1000</f>
        <v>3.631681107549801</v>
      </c>
      <c r="N5495" s="32">
        <v>0</v>
      </c>
      <c r="O5495" s="3">
        <v>1</v>
      </c>
      <c r="P5495" s="3">
        <v>1.0920000000000001</v>
      </c>
      <c r="Q5495" s="3">
        <v>3.6139999999999999</v>
      </c>
      <c r="R5495" s="3">
        <v>3.113</v>
      </c>
      <c r="S5495" s="6">
        <v>0</v>
      </c>
      <c r="T5495" s="6">
        <f>R5495-S5495</f>
        <v>3.113</v>
      </c>
      <c r="U5495" s="3">
        <v>3.113</v>
      </c>
      <c r="V5495" s="6">
        <f>U5495-S5495</f>
        <v>3.113</v>
      </c>
      <c r="W5495" s="6">
        <f>100 - (1 - (((U5495-T5495)/U5495)+(S5495/T5495)))*100</f>
        <v>0</v>
      </c>
      <c r="X5495" s="3">
        <v>3.113</v>
      </c>
      <c r="Y5495" s="13">
        <f>(X5495-U5495)/U5495*100</f>
        <v>0</v>
      </c>
      <c r="Z5495" s="14">
        <f>IF(W5495&gt;10,"NA",Y5495)</f>
        <v>0</v>
      </c>
    </row>
    <row r="5496" spans="1:26" x14ac:dyDescent="0.2">
      <c r="A5496" s="23">
        <v>5493</v>
      </c>
      <c r="B5496" s="3" t="s">
        <v>25</v>
      </c>
      <c r="C5496" s="3" t="s">
        <v>51</v>
      </c>
      <c r="D5496" s="3" t="s">
        <v>194</v>
      </c>
      <c r="E5496" s="3" t="s">
        <v>47</v>
      </c>
      <c r="F5496" s="3" t="s">
        <v>8</v>
      </c>
      <c r="G5496" s="3" t="s">
        <v>225</v>
      </c>
      <c r="H5496" s="3" t="s">
        <v>9</v>
      </c>
      <c r="I5496" s="3" t="s">
        <v>13</v>
      </c>
      <c r="J5496" s="3">
        <v>415</v>
      </c>
      <c r="K5496" s="3">
        <v>68</v>
      </c>
      <c r="L5496" s="3">
        <v>0</v>
      </c>
      <c r="M5496" s="4">
        <f>PI()*(K5496/2)^2/1000+PI()*(L5496/2)^2/1000</f>
        <v>3.631681107549801</v>
      </c>
      <c r="N5496" s="32">
        <v>0</v>
      </c>
      <c r="O5496" s="3">
        <v>1</v>
      </c>
      <c r="P5496" s="3">
        <v>1.73</v>
      </c>
      <c r="Q5496" s="3">
        <v>1.371</v>
      </c>
      <c r="R5496" s="3">
        <v>1.3380000000000001</v>
      </c>
      <c r="S5496" s="6">
        <v>0</v>
      </c>
      <c r="T5496" s="6">
        <f>R5496-S5496</f>
        <v>1.3380000000000001</v>
      </c>
      <c r="U5496" s="3">
        <v>1.3380000000000001</v>
      </c>
      <c r="V5496" s="6">
        <f>U5496-S5496</f>
        <v>1.3380000000000001</v>
      </c>
      <c r="W5496" s="6">
        <f>100 - (1 - (((U5496-T5496)/U5496)+(S5496/T5496)))*100</f>
        <v>0</v>
      </c>
      <c r="X5496" s="3">
        <v>1.3380000000000001</v>
      </c>
      <c r="Y5496" s="13">
        <f>(X5496-U5496)/U5496*100</f>
        <v>0</v>
      </c>
      <c r="Z5496" s="14">
        <f>IF(W5496&gt;10,"NA",Y5496)</f>
        <v>0</v>
      </c>
    </row>
    <row r="5497" spans="1:26" x14ac:dyDescent="0.2">
      <c r="A5497" s="23">
        <v>5494</v>
      </c>
      <c r="B5497" s="3" t="s">
        <v>25</v>
      </c>
      <c r="C5497" s="3" t="s">
        <v>51</v>
      </c>
      <c r="D5497" s="3" t="s">
        <v>194</v>
      </c>
      <c r="E5497" s="3" t="s">
        <v>47</v>
      </c>
      <c r="F5497" s="3" t="s">
        <v>8</v>
      </c>
      <c r="G5497" s="3" t="s">
        <v>225</v>
      </c>
      <c r="H5497" s="3" t="s">
        <v>17</v>
      </c>
      <c r="I5497" s="3" t="s">
        <v>13</v>
      </c>
      <c r="J5497" s="3">
        <v>415</v>
      </c>
      <c r="K5497" s="3">
        <v>68</v>
      </c>
      <c r="L5497" s="3">
        <v>0</v>
      </c>
      <c r="M5497" s="4">
        <f>PI()*(K5497/2)^2/1000+PI()*(L5497/2)^2/1000</f>
        <v>3.631681107549801</v>
      </c>
      <c r="N5497" s="32">
        <v>0</v>
      </c>
      <c r="O5497" s="3">
        <v>2</v>
      </c>
      <c r="P5497" s="3">
        <v>0.89</v>
      </c>
      <c r="Q5497" s="3">
        <v>3.0609999999999999</v>
      </c>
      <c r="R5497" s="3">
        <v>2.5219999999999998</v>
      </c>
      <c r="S5497" s="6">
        <v>0</v>
      </c>
      <c r="T5497" s="6">
        <f>R5497-S5497</f>
        <v>2.5219999999999998</v>
      </c>
      <c r="U5497" s="3">
        <v>2.5219999999999998</v>
      </c>
      <c r="V5497" s="6">
        <f>U5497-S5497</f>
        <v>2.5219999999999998</v>
      </c>
      <c r="W5497" s="6">
        <f>100 - (1 - (((U5497-T5497)/U5497)+(S5497/T5497)))*100</f>
        <v>0</v>
      </c>
      <c r="X5497" s="3">
        <v>2.5219999999999998</v>
      </c>
      <c r="Y5497" s="13">
        <f>(X5497-U5497)/U5497*100</f>
        <v>0</v>
      </c>
      <c r="Z5497" s="14">
        <f>IF(W5497&gt;10,"NA",Y5497)</f>
        <v>0</v>
      </c>
    </row>
    <row r="5498" spans="1:26" x14ac:dyDescent="0.2">
      <c r="A5498" s="23">
        <v>5494</v>
      </c>
      <c r="B5498" s="3" t="s">
        <v>25</v>
      </c>
      <c r="C5498" s="3" t="s">
        <v>51</v>
      </c>
      <c r="D5498" s="3" t="s">
        <v>194</v>
      </c>
      <c r="E5498" s="3" t="s">
        <v>47</v>
      </c>
      <c r="F5498" s="3" t="s">
        <v>8</v>
      </c>
      <c r="G5498" s="3" t="s">
        <v>225</v>
      </c>
      <c r="H5498" s="3" t="s">
        <v>9</v>
      </c>
      <c r="I5498" s="3" t="s">
        <v>13</v>
      </c>
      <c r="J5498" s="3">
        <v>415</v>
      </c>
      <c r="K5498" s="3">
        <v>68</v>
      </c>
      <c r="L5498" s="3">
        <v>0</v>
      </c>
      <c r="M5498" s="4">
        <f>PI()*(K5498/2)^2/1000+PI()*(L5498/2)^2/1000</f>
        <v>3.631681107549801</v>
      </c>
      <c r="N5498" s="32">
        <v>0</v>
      </c>
      <c r="O5498" s="3">
        <v>2</v>
      </c>
      <c r="P5498" s="3">
        <v>1.496</v>
      </c>
      <c r="Q5498" s="3">
        <v>0.89900000000000002</v>
      </c>
      <c r="R5498" s="3">
        <v>0.86699999999999999</v>
      </c>
      <c r="S5498" s="6">
        <v>0</v>
      </c>
      <c r="T5498" s="6">
        <f>R5498-S5498</f>
        <v>0.86699999999999999</v>
      </c>
      <c r="U5498" s="3">
        <v>0.879</v>
      </c>
      <c r="V5498" s="6">
        <f>U5498-S5498</f>
        <v>0.879</v>
      </c>
      <c r="W5498" s="6">
        <f>100 - (1 - (((U5498-T5498)/U5498)+(S5498/T5498)))*100</f>
        <v>1.3651877133105756</v>
      </c>
      <c r="X5498" s="3">
        <v>0.879</v>
      </c>
      <c r="Y5498" s="13">
        <f>(X5498-U5498)/U5498*100</f>
        <v>0</v>
      </c>
      <c r="Z5498" s="14">
        <f>IF(W5498&gt;10,"NA",Y5498)</f>
        <v>0</v>
      </c>
    </row>
    <row r="5499" spans="1:26" x14ac:dyDescent="0.2">
      <c r="A5499" s="23">
        <v>5495</v>
      </c>
      <c r="B5499" s="3" t="s">
        <v>25</v>
      </c>
      <c r="C5499" s="3" t="s">
        <v>51</v>
      </c>
      <c r="D5499" s="3" t="s">
        <v>194</v>
      </c>
      <c r="E5499" s="3" t="s">
        <v>47</v>
      </c>
      <c r="F5499" s="3" t="s">
        <v>8</v>
      </c>
      <c r="G5499" s="3" t="s">
        <v>225</v>
      </c>
      <c r="H5499" s="3" t="s">
        <v>17</v>
      </c>
      <c r="I5499" s="3" t="s">
        <v>13</v>
      </c>
      <c r="J5499" s="3">
        <v>415</v>
      </c>
      <c r="K5499" s="3">
        <v>68</v>
      </c>
      <c r="L5499" s="3">
        <v>0</v>
      </c>
      <c r="M5499" s="4">
        <f>PI()*(K5499/2)^2/1000+PI()*(L5499/2)^2/1000</f>
        <v>3.631681107549801</v>
      </c>
      <c r="N5499" s="32">
        <v>0</v>
      </c>
      <c r="O5499" s="3">
        <v>3</v>
      </c>
      <c r="P5499" s="3">
        <v>1.2450000000000001</v>
      </c>
      <c r="Q5499" s="3">
        <v>3.87</v>
      </c>
      <c r="R5499" s="3">
        <v>3.4449999999999998</v>
      </c>
      <c r="S5499" s="6">
        <v>0</v>
      </c>
      <c r="T5499" s="6">
        <f>R5499-S5499</f>
        <v>3.4449999999999998</v>
      </c>
      <c r="U5499" s="3">
        <v>3.4449999999999998</v>
      </c>
      <c r="V5499" s="6">
        <f>U5499-S5499</f>
        <v>3.4449999999999998</v>
      </c>
      <c r="W5499" s="6">
        <f>100 - (1 - (((U5499-T5499)/U5499)+(S5499/T5499)))*100</f>
        <v>0</v>
      </c>
      <c r="X5499" s="3">
        <v>3.4449999999999998</v>
      </c>
      <c r="Y5499" s="13">
        <f>(X5499-U5499)/U5499*100</f>
        <v>0</v>
      </c>
      <c r="Z5499" s="14">
        <f>IF(W5499&gt;10,"NA",Y5499)</f>
        <v>0</v>
      </c>
    </row>
    <row r="5500" spans="1:26" x14ac:dyDescent="0.2">
      <c r="A5500" s="23">
        <v>5495</v>
      </c>
      <c r="B5500" s="3" t="s">
        <v>25</v>
      </c>
      <c r="C5500" s="3" t="s">
        <v>51</v>
      </c>
      <c r="D5500" s="3" t="s">
        <v>194</v>
      </c>
      <c r="E5500" s="3" t="s">
        <v>47</v>
      </c>
      <c r="F5500" s="3" t="s">
        <v>8</v>
      </c>
      <c r="G5500" s="3" t="s">
        <v>225</v>
      </c>
      <c r="H5500" s="3" t="s">
        <v>9</v>
      </c>
      <c r="I5500" s="3" t="s">
        <v>13</v>
      </c>
      <c r="J5500" s="3">
        <v>415</v>
      </c>
      <c r="K5500" s="3">
        <v>68</v>
      </c>
      <c r="L5500" s="3">
        <v>0</v>
      </c>
      <c r="M5500" s="4">
        <f>PI()*(K5500/2)^2/1000+PI()*(L5500/2)^2/1000</f>
        <v>3.631681107549801</v>
      </c>
      <c r="N5500" s="32">
        <v>0</v>
      </c>
      <c r="O5500" s="3">
        <v>3</v>
      </c>
      <c r="P5500" s="3">
        <v>1.73</v>
      </c>
      <c r="Q5500" s="3">
        <v>1.4550000000000001</v>
      </c>
      <c r="R5500" s="3">
        <v>1.415</v>
      </c>
      <c r="S5500" s="6">
        <v>0</v>
      </c>
      <c r="T5500" s="6">
        <f>R5500-S5500</f>
        <v>1.415</v>
      </c>
      <c r="U5500" s="3">
        <v>1.415</v>
      </c>
      <c r="V5500" s="6">
        <f>U5500-S5500</f>
        <v>1.415</v>
      </c>
      <c r="W5500" s="6">
        <f>100 - (1 - (((U5500-T5500)/U5500)+(S5500/T5500)))*100</f>
        <v>0</v>
      </c>
      <c r="X5500" s="3">
        <v>1.415</v>
      </c>
      <c r="Y5500" s="13">
        <f>(X5500-U5500)/U5500*100</f>
        <v>0</v>
      </c>
      <c r="Z5500" s="14">
        <f>IF(W5500&gt;10,"NA",Y5500)</f>
        <v>0</v>
      </c>
    </row>
    <row r="5501" spans="1:26" x14ac:dyDescent="0.2">
      <c r="A5501" s="23">
        <v>5496</v>
      </c>
      <c r="B5501" s="3" t="s">
        <v>25</v>
      </c>
      <c r="C5501" s="3" t="s">
        <v>51</v>
      </c>
      <c r="D5501" s="3" t="s">
        <v>194</v>
      </c>
      <c r="E5501" s="3" t="s">
        <v>47</v>
      </c>
      <c r="F5501" s="3" t="s">
        <v>8</v>
      </c>
      <c r="G5501" s="3" t="s">
        <v>225</v>
      </c>
      <c r="H5501" s="3" t="s">
        <v>17</v>
      </c>
      <c r="I5501" s="3" t="s">
        <v>13</v>
      </c>
      <c r="J5501" s="3">
        <v>415</v>
      </c>
      <c r="K5501" s="3">
        <v>68</v>
      </c>
      <c r="L5501" s="3">
        <v>0</v>
      </c>
      <c r="M5501" s="4">
        <f>PI()*(K5501/2)^2/1000+PI()*(L5501/2)^2/1000</f>
        <v>3.631681107549801</v>
      </c>
      <c r="N5501" s="32">
        <v>0</v>
      </c>
      <c r="O5501" s="3">
        <v>4</v>
      </c>
      <c r="P5501" s="3">
        <v>1.2270000000000001</v>
      </c>
      <c r="Q5501" s="3">
        <v>4.0880000000000001</v>
      </c>
      <c r="R5501" s="3">
        <v>3.5640000000000001</v>
      </c>
      <c r="S5501" s="6">
        <v>0</v>
      </c>
      <c r="T5501" s="6">
        <f>R5501-S5501</f>
        <v>3.5640000000000001</v>
      </c>
      <c r="U5501" s="3">
        <v>3.5640000000000001</v>
      </c>
      <c r="V5501" s="6">
        <f>U5501-S5501</f>
        <v>3.5640000000000001</v>
      </c>
      <c r="W5501" s="6">
        <f>100 - (1 - (((U5501-T5501)/U5501)+(S5501/T5501)))*100</f>
        <v>0</v>
      </c>
      <c r="X5501" s="3">
        <v>3.5640000000000001</v>
      </c>
      <c r="Y5501" s="13">
        <f>(X5501-U5501)/U5501*100</f>
        <v>0</v>
      </c>
      <c r="Z5501" s="14">
        <f>IF(W5501&gt;10,"NA",Y5501)</f>
        <v>0</v>
      </c>
    </row>
    <row r="5502" spans="1:26" x14ac:dyDescent="0.2">
      <c r="A5502" s="23">
        <v>5496</v>
      </c>
      <c r="B5502" s="3" t="s">
        <v>25</v>
      </c>
      <c r="C5502" s="3" t="s">
        <v>51</v>
      </c>
      <c r="D5502" s="3" t="s">
        <v>194</v>
      </c>
      <c r="E5502" s="3" t="s">
        <v>47</v>
      </c>
      <c r="F5502" s="3" t="s">
        <v>8</v>
      </c>
      <c r="G5502" s="3" t="s">
        <v>225</v>
      </c>
      <c r="H5502" s="3" t="s">
        <v>9</v>
      </c>
      <c r="I5502" s="3" t="s">
        <v>13</v>
      </c>
      <c r="J5502" s="3">
        <v>415</v>
      </c>
      <c r="K5502" s="3">
        <v>68</v>
      </c>
      <c r="L5502" s="3">
        <v>0</v>
      </c>
      <c r="M5502" s="4">
        <f>PI()*(K5502/2)^2/1000+PI()*(L5502/2)^2/1000</f>
        <v>3.631681107549801</v>
      </c>
      <c r="N5502" s="32">
        <v>0</v>
      </c>
      <c r="O5502" s="3">
        <v>4</v>
      </c>
      <c r="P5502" s="3">
        <v>1.3029999999999999</v>
      </c>
      <c r="Q5502" s="3">
        <v>0.88400000000000001</v>
      </c>
      <c r="R5502" s="3">
        <v>0.88400000000000001</v>
      </c>
      <c r="S5502" s="6">
        <v>0</v>
      </c>
      <c r="T5502" s="6">
        <f>R5502-S5502</f>
        <v>0.88400000000000001</v>
      </c>
      <c r="U5502" s="3">
        <v>0.93500000000000005</v>
      </c>
      <c r="V5502" s="6">
        <f>U5502-S5502</f>
        <v>0.93500000000000005</v>
      </c>
      <c r="W5502" s="6">
        <f>100 - (1 - (((U5502-T5502)/U5502)+(S5502/T5502)))*100</f>
        <v>5.4545454545454533</v>
      </c>
      <c r="X5502" s="3">
        <v>0.93500000000000005</v>
      </c>
      <c r="Y5502" s="13">
        <f>(X5502-U5502)/U5502*100</f>
        <v>0</v>
      </c>
      <c r="Z5502" s="14">
        <f>IF(W5502&gt;10,"NA",Y5502)</f>
        <v>0</v>
      </c>
    </row>
    <row r="5503" spans="1:26" x14ac:dyDescent="0.2">
      <c r="A5503" s="23">
        <v>5497</v>
      </c>
      <c r="B5503" s="3" t="s">
        <v>25</v>
      </c>
      <c r="C5503" s="3" t="s">
        <v>51</v>
      </c>
      <c r="D5503" s="3" t="s">
        <v>194</v>
      </c>
      <c r="E5503" s="3" t="s">
        <v>47</v>
      </c>
      <c r="F5503" s="3" t="s">
        <v>8</v>
      </c>
      <c r="G5503" s="3" t="s">
        <v>225</v>
      </c>
      <c r="H5503" s="3" t="s">
        <v>17</v>
      </c>
      <c r="I5503" s="3" t="s">
        <v>13</v>
      </c>
      <c r="J5503" s="3">
        <v>415</v>
      </c>
      <c r="K5503" s="3">
        <v>68</v>
      </c>
      <c r="L5503" s="3">
        <v>0</v>
      </c>
      <c r="M5503" s="4">
        <f>PI()*(K5503/2)^2/1000+PI()*(L5503/2)^2/1000</f>
        <v>3.631681107549801</v>
      </c>
      <c r="N5503" s="32">
        <v>0</v>
      </c>
      <c r="O5503" s="3">
        <v>5</v>
      </c>
      <c r="P5503" s="3">
        <v>1.1930000000000001</v>
      </c>
      <c r="Q5503" s="3">
        <v>3.6949999999999998</v>
      </c>
      <c r="R5503" s="3">
        <v>3.3250000000000002</v>
      </c>
      <c r="S5503" s="6">
        <v>0</v>
      </c>
      <c r="T5503" s="6">
        <f>R5503-S5503</f>
        <v>3.3250000000000002</v>
      </c>
      <c r="U5503" s="3">
        <v>3.3250000000000002</v>
      </c>
      <c r="V5503" s="6">
        <f>U5503-S5503</f>
        <v>3.3250000000000002</v>
      </c>
      <c r="W5503" s="6">
        <f>100 - (1 - (((U5503-T5503)/U5503)+(S5503/T5503)))*100</f>
        <v>0</v>
      </c>
      <c r="X5503" s="3">
        <v>3.3250000000000002</v>
      </c>
      <c r="Y5503" s="13">
        <f>(X5503-U5503)/U5503*100</f>
        <v>0</v>
      </c>
      <c r="Z5503" s="14">
        <f>IF(W5503&gt;10,"NA",Y5503)</f>
        <v>0</v>
      </c>
    </row>
    <row r="5504" spans="1:26" x14ac:dyDescent="0.2">
      <c r="A5504" s="23">
        <v>5497</v>
      </c>
      <c r="B5504" s="3" t="s">
        <v>25</v>
      </c>
      <c r="C5504" s="3" t="s">
        <v>51</v>
      </c>
      <c r="D5504" s="3" t="s">
        <v>194</v>
      </c>
      <c r="E5504" s="3" t="s">
        <v>47</v>
      </c>
      <c r="F5504" s="3" t="s">
        <v>8</v>
      </c>
      <c r="G5504" s="3" t="s">
        <v>225</v>
      </c>
      <c r="H5504" s="3" t="s">
        <v>9</v>
      </c>
      <c r="I5504" s="3" t="s">
        <v>13</v>
      </c>
      <c r="J5504" s="3">
        <v>415</v>
      </c>
      <c r="K5504" s="3">
        <v>68</v>
      </c>
      <c r="L5504" s="3">
        <v>0</v>
      </c>
      <c r="M5504" s="4">
        <f>PI()*(K5504/2)^2/1000+PI()*(L5504/2)^2/1000</f>
        <v>3.631681107549801</v>
      </c>
      <c r="N5504" s="32">
        <v>0</v>
      </c>
      <c r="O5504" s="3">
        <v>5</v>
      </c>
      <c r="P5504" s="3">
        <v>1.2889999999999999</v>
      </c>
      <c r="Q5504" s="3">
        <v>0.88200000000000001</v>
      </c>
      <c r="R5504" s="3">
        <v>0.84699999999999998</v>
      </c>
      <c r="S5504" s="6">
        <v>0</v>
      </c>
      <c r="T5504" s="6">
        <f>R5504-S5504</f>
        <v>0.84699999999999998</v>
      </c>
      <c r="U5504" s="3">
        <v>0.85899999999999999</v>
      </c>
      <c r="V5504" s="6">
        <f>U5504-S5504</f>
        <v>0.85899999999999999</v>
      </c>
      <c r="W5504" s="6">
        <f>100 - (1 - (((U5504-T5504)/U5504)+(S5504/T5504)))*100</f>
        <v>1.3969732246798685</v>
      </c>
      <c r="X5504" s="3">
        <v>0.85899999999999999</v>
      </c>
      <c r="Y5504" s="13">
        <f>(X5504-U5504)/U5504*100</f>
        <v>0</v>
      </c>
      <c r="Z5504" s="14">
        <f>IF(W5504&gt;10,"NA",Y5504)</f>
        <v>0</v>
      </c>
    </row>
    <row r="5505" spans="1:26" x14ac:dyDescent="0.2">
      <c r="A5505" s="23">
        <v>5498</v>
      </c>
      <c r="B5505" s="3" t="s">
        <v>25</v>
      </c>
      <c r="C5505" s="3" t="s">
        <v>51</v>
      </c>
      <c r="D5505" s="3" t="s">
        <v>194</v>
      </c>
      <c r="E5505" s="3" t="s">
        <v>47</v>
      </c>
      <c r="F5505" s="3" t="s">
        <v>8</v>
      </c>
      <c r="G5505" s="3" t="s">
        <v>225</v>
      </c>
      <c r="H5505" s="3" t="s">
        <v>17</v>
      </c>
      <c r="I5505" s="3" t="s">
        <v>13</v>
      </c>
      <c r="J5505" s="3">
        <v>415</v>
      </c>
      <c r="K5505" s="3">
        <v>68</v>
      </c>
      <c r="L5505" s="3">
        <v>0</v>
      </c>
      <c r="M5505" s="4">
        <f>PI()*(K5505/2)^2/1000+PI()*(L5505/2)^2/1000</f>
        <v>3.631681107549801</v>
      </c>
      <c r="N5505" s="32">
        <v>0</v>
      </c>
      <c r="O5505" s="3">
        <v>6</v>
      </c>
      <c r="P5505" s="3">
        <v>1.2010000000000001</v>
      </c>
      <c r="Q5505" s="3">
        <v>4.157</v>
      </c>
      <c r="R5505" s="3">
        <v>3.64</v>
      </c>
      <c r="S5505" s="6">
        <v>0</v>
      </c>
      <c r="T5505" s="6">
        <f>R5505-S5505</f>
        <v>3.64</v>
      </c>
      <c r="U5505" s="3">
        <v>3.64</v>
      </c>
      <c r="V5505" s="6">
        <f>U5505-S5505</f>
        <v>3.64</v>
      </c>
      <c r="W5505" s="6">
        <f>100 - (1 - (((U5505-T5505)/U5505)+(S5505/T5505)))*100</f>
        <v>0</v>
      </c>
      <c r="X5505" s="3">
        <v>3.64</v>
      </c>
      <c r="Y5505" s="13">
        <f>(X5505-U5505)/U5505*100</f>
        <v>0</v>
      </c>
      <c r="Z5505" s="14">
        <f>IF(W5505&gt;10,"NA",Y5505)</f>
        <v>0</v>
      </c>
    </row>
    <row r="5506" spans="1:26" x14ac:dyDescent="0.2">
      <c r="A5506" s="23">
        <v>5498</v>
      </c>
      <c r="B5506" s="3" t="s">
        <v>25</v>
      </c>
      <c r="C5506" s="3" t="s">
        <v>51</v>
      </c>
      <c r="D5506" s="3" t="s">
        <v>194</v>
      </c>
      <c r="E5506" s="3" t="s">
        <v>47</v>
      </c>
      <c r="F5506" s="3" t="s">
        <v>8</v>
      </c>
      <c r="G5506" s="3" t="s">
        <v>225</v>
      </c>
      <c r="H5506" s="3" t="s">
        <v>9</v>
      </c>
      <c r="I5506" s="3" t="s">
        <v>13</v>
      </c>
      <c r="J5506" s="3">
        <v>415</v>
      </c>
      <c r="K5506" s="3">
        <v>68</v>
      </c>
      <c r="L5506" s="3">
        <v>0</v>
      </c>
      <c r="M5506" s="4">
        <f>PI()*(K5506/2)^2/1000+PI()*(L5506/2)^2/1000</f>
        <v>3.631681107549801</v>
      </c>
      <c r="N5506" s="32">
        <v>0</v>
      </c>
      <c r="O5506" s="3">
        <v>6</v>
      </c>
      <c r="P5506" s="3">
        <v>1.268</v>
      </c>
      <c r="Q5506" s="3">
        <v>0.76</v>
      </c>
      <c r="R5506" s="3">
        <v>0.73</v>
      </c>
      <c r="S5506" s="6">
        <v>0</v>
      </c>
      <c r="T5506" s="6">
        <f>R5506-S5506</f>
        <v>0.73</v>
      </c>
      <c r="U5506" s="3">
        <v>0.85199999999999998</v>
      </c>
      <c r="V5506" s="6">
        <f>U5506-S5506</f>
        <v>0.85199999999999998</v>
      </c>
      <c r="W5506" s="6">
        <f>100 - (1 - (((U5506-T5506)/U5506)+(S5506/T5506)))*100</f>
        <v>14.319248826291073</v>
      </c>
      <c r="X5506" s="3">
        <v>0.85199999999999998</v>
      </c>
      <c r="Y5506" s="13">
        <f>(X5506-U5506)/U5506*100</f>
        <v>0</v>
      </c>
      <c r="Z5506" s="14" t="str">
        <f>IF(W5506&gt;10,"NA",Y5506)</f>
        <v>NA</v>
      </c>
    </row>
    <row r="5507" spans="1:26" x14ac:dyDescent="0.2">
      <c r="A5507" s="23">
        <v>5499</v>
      </c>
      <c r="B5507" s="3" t="s">
        <v>25</v>
      </c>
      <c r="C5507" s="3" t="s">
        <v>51</v>
      </c>
      <c r="D5507" s="3" t="s">
        <v>194</v>
      </c>
      <c r="E5507" s="3" t="s">
        <v>47</v>
      </c>
      <c r="F5507" s="3" t="s">
        <v>8</v>
      </c>
      <c r="G5507" s="3" t="s">
        <v>225</v>
      </c>
      <c r="H5507" s="3" t="s">
        <v>17</v>
      </c>
      <c r="I5507" s="3" t="s">
        <v>13</v>
      </c>
      <c r="J5507" s="3">
        <v>415</v>
      </c>
      <c r="K5507" s="3">
        <v>68</v>
      </c>
      <c r="L5507" s="3">
        <v>0</v>
      </c>
      <c r="M5507" s="4">
        <f>PI()*(K5507/2)^2/1000+PI()*(L5507/2)^2/1000</f>
        <v>3.631681107549801</v>
      </c>
      <c r="N5507" s="32">
        <v>0</v>
      </c>
      <c r="O5507" s="3">
        <v>7</v>
      </c>
      <c r="P5507" s="3">
        <v>1.667</v>
      </c>
      <c r="Q5507" s="3">
        <v>5.524</v>
      </c>
      <c r="R5507" s="3">
        <v>4.7670000000000003</v>
      </c>
      <c r="S5507" s="6">
        <v>0</v>
      </c>
      <c r="T5507" s="6">
        <f>R5507-S5507</f>
        <v>4.7670000000000003</v>
      </c>
      <c r="U5507" s="3">
        <v>4.7670000000000003</v>
      </c>
      <c r="V5507" s="6">
        <f>U5507-S5507</f>
        <v>4.7670000000000003</v>
      </c>
      <c r="W5507" s="6">
        <f>100 - (1 - (((U5507-T5507)/U5507)+(S5507/T5507)))*100</f>
        <v>0</v>
      </c>
      <c r="X5507" s="3">
        <v>4.7670000000000003</v>
      </c>
      <c r="Y5507" s="13">
        <f>(X5507-U5507)/U5507*100</f>
        <v>0</v>
      </c>
      <c r="Z5507" s="14">
        <f>IF(W5507&gt;10,"NA",Y5507)</f>
        <v>0</v>
      </c>
    </row>
    <row r="5508" spans="1:26" x14ac:dyDescent="0.2">
      <c r="A5508" s="23">
        <v>5499</v>
      </c>
      <c r="B5508" s="3" t="s">
        <v>25</v>
      </c>
      <c r="C5508" s="3" t="s">
        <v>51</v>
      </c>
      <c r="D5508" s="3" t="s">
        <v>194</v>
      </c>
      <c r="E5508" s="3" t="s">
        <v>47</v>
      </c>
      <c r="F5508" s="3" t="s">
        <v>8</v>
      </c>
      <c r="G5508" s="3" t="s">
        <v>225</v>
      </c>
      <c r="H5508" s="3" t="s">
        <v>9</v>
      </c>
      <c r="I5508" s="3" t="s">
        <v>13</v>
      </c>
      <c r="J5508" s="3">
        <v>415</v>
      </c>
      <c r="K5508" s="3">
        <v>68</v>
      </c>
      <c r="L5508" s="3">
        <v>0</v>
      </c>
      <c r="M5508" s="4">
        <f>PI()*(K5508/2)^2/1000+PI()*(L5508/2)^2/1000</f>
        <v>3.631681107549801</v>
      </c>
      <c r="N5508" s="32">
        <v>0</v>
      </c>
      <c r="O5508" s="3">
        <v>7</v>
      </c>
      <c r="P5508" s="3">
        <v>1.3620000000000001</v>
      </c>
      <c r="Q5508" s="3">
        <v>0.85899999999999999</v>
      </c>
      <c r="R5508" s="3">
        <v>0.83099999999999996</v>
      </c>
      <c r="S5508" s="6">
        <v>0</v>
      </c>
      <c r="T5508" s="6">
        <f>R5508-S5508</f>
        <v>0.83099999999999996</v>
      </c>
      <c r="U5508" s="3">
        <v>0.83099999999999996</v>
      </c>
      <c r="V5508" s="6">
        <f>U5508-S5508</f>
        <v>0.83099999999999996</v>
      </c>
      <c r="W5508" s="6">
        <f>100 - (1 - (((U5508-T5508)/U5508)+(S5508/T5508)))*100</f>
        <v>0</v>
      </c>
      <c r="X5508" s="3">
        <v>0.83099999999999996</v>
      </c>
      <c r="Y5508" s="13">
        <f>(X5508-U5508)/U5508*100</f>
        <v>0</v>
      </c>
      <c r="Z5508" s="14">
        <f>IF(W5508&gt;10,"NA",Y5508)</f>
        <v>0</v>
      </c>
    </row>
    <row r="5509" spans="1:26" x14ac:dyDescent="0.2">
      <c r="A5509" s="23">
        <v>5500</v>
      </c>
      <c r="B5509" s="3" t="s">
        <v>25</v>
      </c>
      <c r="C5509" s="3" t="s">
        <v>51</v>
      </c>
      <c r="D5509" s="3" t="s">
        <v>194</v>
      </c>
      <c r="E5509" s="3" t="s">
        <v>47</v>
      </c>
      <c r="F5509" s="3" t="s">
        <v>8</v>
      </c>
      <c r="G5509" s="3" t="s">
        <v>225</v>
      </c>
      <c r="H5509" s="3" t="s">
        <v>17</v>
      </c>
      <c r="I5509" s="3" t="s">
        <v>13</v>
      </c>
      <c r="J5509" s="3">
        <v>415</v>
      </c>
      <c r="K5509" s="3">
        <v>68</v>
      </c>
      <c r="L5509" s="3">
        <v>0</v>
      </c>
      <c r="M5509" s="4">
        <f>PI()*(K5509/2)^2/1000+PI()*(L5509/2)^2/1000</f>
        <v>3.631681107549801</v>
      </c>
      <c r="N5509" s="32">
        <v>0</v>
      </c>
      <c r="O5509" s="3">
        <v>8</v>
      </c>
      <c r="P5509" s="3">
        <v>1.6359999999999999</v>
      </c>
      <c r="Q5509" s="3">
        <v>5.8</v>
      </c>
      <c r="R5509" s="3">
        <v>4.4740000000000002</v>
      </c>
      <c r="S5509" s="6">
        <v>0</v>
      </c>
      <c r="T5509" s="6">
        <f>R5509-S5509</f>
        <v>4.4740000000000002</v>
      </c>
      <c r="U5509" s="3">
        <v>4.4740000000000002</v>
      </c>
      <c r="V5509" s="6">
        <f>U5509-S5509</f>
        <v>4.4740000000000002</v>
      </c>
      <c r="W5509" s="6">
        <f>100 - (1 - (((U5509-T5509)/U5509)+(S5509/T5509)))*100</f>
        <v>0</v>
      </c>
      <c r="X5509" s="3">
        <v>4.4740000000000002</v>
      </c>
      <c r="Y5509" s="13">
        <f>(X5509-U5509)/U5509*100</f>
        <v>0</v>
      </c>
      <c r="Z5509" s="14">
        <f>IF(W5509&gt;10,"NA",Y5509)</f>
        <v>0</v>
      </c>
    </row>
    <row r="5510" spans="1:26" x14ac:dyDescent="0.2">
      <c r="A5510" s="23">
        <v>5500</v>
      </c>
      <c r="B5510" s="3" t="s">
        <v>25</v>
      </c>
      <c r="C5510" s="3" t="s">
        <v>51</v>
      </c>
      <c r="D5510" s="3" t="s">
        <v>194</v>
      </c>
      <c r="E5510" s="3" t="s">
        <v>47</v>
      </c>
      <c r="F5510" s="3" t="s">
        <v>8</v>
      </c>
      <c r="G5510" s="3" t="s">
        <v>225</v>
      </c>
      <c r="H5510" s="3" t="s">
        <v>9</v>
      </c>
      <c r="I5510" s="3" t="s">
        <v>13</v>
      </c>
      <c r="J5510" s="3">
        <v>415</v>
      </c>
      <c r="K5510" s="3">
        <v>68</v>
      </c>
      <c r="L5510" s="3">
        <v>0</v>
      </c>
      <c r="M5510" s="4">
        <f>PI()*(K5510/2)^2/1000+PI()*(L5510/2)^2/1000</f>
        <v>3.631681107549801</v>
      </c>
      <c r="N5510" s="32">
        <v>0</v>
      </c>
      <c r="O5510" s="3">
        <v>8</v>
      </c>
      <c r="P5510" s="3">
        <v>1.5329999999999999</v>
      </c>
      <c r="Q5510" s="3">
        <v>0.97799999999999998</v>
      </c>
      <c r="R5510" s="3">
        <v>0.97799999999999998</v>
      </c>
      <c r="S5510" s="6">
        <v>0</v>
      </c>
      <c r="T5510" s="6">
        <f>R5510-S5510</f>
        <v>0.97799999999999998</v>
      </c>
      <c r="U5510" s="3">
        <v>0.97799999999999998</v>
      </c>
      <c r="V5510" s="6">
        <f>U5510-S5510</f>
        <v>0.97799999999999998</v>
      </c>
      <c r="W5510" s="6">
        <f>100 - (1 - (((U5510-T5510)/U5510)+(S5510/T5510)))*100</f>
        <v>0</v>
      </c>
      <c r="X5510" s="3">
        <v>0.97799999999999998</v>
      </c>
      <c r="Y5510" s="13">
        <f>(X5510-U5510)/U5510*100</f>
        <v>0</v>
      </c>
      <c r="Z5510" s="14">
        <f>IF(W5510&gt;10,"NA",Y5510)</f>
        <v>0</v>
      </c>
    </row>
    <row r="5511" spans="1:26" x14ac:dyDescent="0.2">
      <c r="A5511" s="23">
        <v>5501</v>
      </c>
      <c r="B5511" s="3" t="s">
        <v>25</v>
      </c>
      <c r="C5511" s="3" t="s">
        <v>51</v>
      </c>
      <c r="D5511" s="3" t="s">
        <v>194</v>
      </c>
      <c r="E5511" s="3" t="s">
        <v>47</v>
      </c>
      <c r="F5511" s="3" t="s">
        <v>8</v>
      </c>
      <c r="G5511" s="3" t="s">
        <v>225</v>
      </c>
      <c r="H5511" s="3" t="s">
        <v>17</v>
      </c>
      <c r="I5511" s="3" t="s">
        <v>13</v>
      </c>
      <c r="J5511" s="3">
        <v>415</v>
      </c>
      <c r="K5511" s="3">
        <v>68</v>
      </c>
      <c r="L5511" s="3">
        <v>0</v>
      </c>
      <c r="M5511" s="4">
        <f>PI()*(K5511/2)^2/1000+PI()*(L5511/2)^2/1000</f>
        <v>3.631681107549801</v>
      </c>
      <c r="N5511" s="32">
        <v>0</v>
      </c>
      <c r="O5511" s="3">
        <v>9</v>
      </c>
      <c r="P5511" s="3">
        <v>1.2010000000000001</v>
      </c>
      <c r="Q5511" s="3">
        <v>4.173</v>
      </c>
      <c r="R5511" s="3">
        <v>3.5990000000000002</v>
      </c>
      <c r="S5511" s="6">
        <v>0</v>
      </c>
      <c r="T5511" s="6">
        <f>R5511-S5511</f>
        <v>3.5990000000000002</v>
      </c>
      <c r="U5511" s="3">
        <v>3.5990000000000002</v>
      </c>
      <c r="V5511" s="6">
        <f>U5511-S5511</f>
        <v>3.5990000000000002</v>
      </c>
      <c r="W5511" s="6">
        <f>100 - (1 - (((U5511-T5511)/U5511)+(S5511/T5511)))*100</f>
        <v>0</v>
      </c>
      <c r="X5511" s="3">
        <v>3.5990000000000002</v>
      </c>
      <c r="Y5511" s="13">
        <f>(X5511-U5511)/U5511*100</f>
        <v>0</v>
      </c>
      <c r="Z5511" s="14">
        <f>IF(W5511&gt;10,"NA",Y5511)</f>
        <v>0</v>
      </c>
    </row>
    <row r="5512" spans="1:26" x14ac:dyDescent="0.2">
      <c r="A5512" s="23">
        <v>5501</v>
      </c>
      <c r="B5512" s="3" t="s">
        <v>25</v>
      </c>
      <c r="C5512" s="3" t="s">
        <v>51</v>
      </c>
      <c r="D5512" s="3" t="s">
        <v>194</v>
      </c>
      <c r="E5512" s="3" t="s">
        <v>47</v>
      </c>
      <c r="F5512" s="3" t="s">
        <v>8</v>
      </c>
      <c r="G5512" s="3" t="s">
        <v>225</v>
      </c>
      <c r="H5512" s="3" t="s">
        <v>9</v>
      </c>
      <c r="I5512" s="3" t="s">
        <v>13</v>
      </c>
      <c r="J5512" s="3">
        <v>415</v>
      </c>
      <c r="K5512" s="3">
        <v>68</v>
      </c>
      <c r="L5512" s="3">
        <v>0</v>
      </c>
      <c r="M5512" s="4">
        <f>PI()*(K5512/2)^2/1000+PI()*(L5512/2)^2/1000</f>
        <v>3.631681107549801</v>
      </c>
      <c r="N5512" s="32">
        <v>0</v>
      </c>
      <c r="O5512" s="3">
        <v>9</v>
      </c>
      <c r="P5512" s="3">
        <v>2.125</v>
      </c>
      <c r="Q5512" s="3">
        <v>1.7949999999999999</v>
      </c>
      <c r="R5512" s="3">
        <v>1.7370000000000001</v>
      </c>
      <c r="S5512" s="6">
        <v>0</v>
      </c>
      <c r="T5512" s="6">
        <f>R5512-S5512</f>
        <v>1.7370000000000001</v>
      </c>
      <c r="U5512" s="3">
        <v>1.7370000000000001</v>
      </c>
      <c r="V5512" s="6">
        <f>U5512-S5512</f>
        <v>1.7370000000000001</v>
      </c>
      <c r="W5512" s="6">
        <f>100 - (1 - (((U5512-T5512)/U5512)+(S5512/T5512)))*100</f>
        <v>0</v>
      </c>
      <c r="X5512" s="3">
        <v>1.7370000000000001</v>
      </c>
      <c r="Y5512" s="13">
        <f>(X5512-U5512)/U5512*100</f>
        <v>0</v>
      </c>
      <c r="Z5512" s="14">
        <f>IF(W5512&gt;10,"NA",Y5512)</f>
        <v>0</v>
      </c>
    </row>
    <row r="5513" spans="1:26" x14ac:dyDescent="0.2">
      <c r="A5513" s="23">
        <v>5502</v>
      </c>
      <c r="B5513" s="3" t="s">
        <v>25</v>
      </c>
      <c r="C5513" s="3" t="s">
        <v>51</v>
      </c>
      <c r="D5513" s="3" t="s">
        <v>194</v>
      </c>
      <c r="E5513" s="3" t="s">
        <v>47</v>
      </c>
      <c r="F5513" s="3" t="s">
        <v>8</v>
      </c>
      <c r="G5513" s="3" t="s">
        <v>225</v>
      </c>
      <c r="H5513" s="3" t="s">
        <v>17</v>
      </c>
      <c r="I5513" s="3" t="s">
        <v>13</v>
      </c>
      <c r="J5513" s="3">
        <v>415</v>
      </c>
      <c r="K5513" s="3">
        <v>68</v>
      </c>
      <c r="L5513" s="3">
        <v>0</v>
      </c>
      <c r="M5513" s="4">
        <f>PI()*(K5513/2)^2/1000+PI()*(L5513/2)^2/1000</f>
        <v>3.631681107549801</v>
      </c>
      <c r="N5513" s="32">
        <v>0</v>
      </c>
      <c r="O5513" s="3">
        <v>10</v>
      </c>
      <c r="P5513" s="3">
        <v>1.2210000000000001</v>
      </c>
      <c r="Q5513" s="3">
        <v>3.9430000000000001</v>
      </c>
      <c r="R5513" s="3">
        <v>3.4060000000000001</v>
      </c>
      <c r="S5513" s="6">
        <v>0</v>
      </c>
      <c r="T5513" s="6">
        <f>R5513-S5513</f>
        <v>3.4060000000000001</v>
      </c>
      <c r="U5513" s="3">
        <v>3.4060000000000001</v>
      </c>
      <c r="V5513" s="6">
        <f>U5513-S5513</f>
        <v>3.4060000000000001</v>
      </c>
      <c r="W5513" s="6">
        <f>100 - (1 - (((U5513-T5513)/U5513)+(S5513/T5513)))*100</f>
        <v>0</v>
      </c>
      <c r="X5513" s="3">
        <v>3.4060000000000001</v>
      </c>
      <c r="Y5513" s="13">
        <f>(X5513-U5513)/U5513*100</f>
        <v>0</v>
      </c>
      <c r="Z5513" s="14">
        <f>IF(W5513&gt;10,"NA",Y5513)</f>
        <v>0</v>
      </c>
    </row>
    <row r="5514" spans="1:26" x14ac:dyDescent="0.2">
      <c r="A5514" s="23">
        <v>5502</v>
      </c>
      <c r="B5514" s="3" t="s">
        <v>25</v>
      </c>
      <c r="C5514" s="3" t="s">
        <v>51</v>
      </c>
      <c r="D5514" s="3" t="s">
        <v>194</v>
      </c>
      <c r="E5514" s="3" t="s">
        <v>47</v>
      </c>
      <c r="F5514" s="3" t="s">
        <v>8</v>
      </c>
      <c r="G5514" s="3" t="s">
        <v>226</v>
      </c>
      <c r="H5514" s="3" t="s">
        <v>17</v>
      </c>
      <c r="I5514" s="3" t="s">
        <v>13</v>
      </c>
      <c r="J5514" s="3">
        <v>415</v>
      </c>
      <c r="K5514" s="3">
        <v>68</v>
      </c>
      <c r="L5514" s="3">
        <v>0</v>
      </c>
      <c r="M5514" s="4">
        <f>PI()*(K5514/2)^2/1000+PI()*(L5514/2)^2/1000</f>
        <v>3.631681107549801</v>
      </c>
      <c r="N5514" s="32">
        <v>0</v>
      </c>
      <c r="O5514" s="3">
        <v>1</v>
      </c>
      <c r="P5514" s="3">
        <v>1.101</v>
      </c>
      <c r="Q5514" s="3">
        <v>0.67300000000000004</v>
      </c>
      <c r="R5514" s="3">
        <v>0.63</v>
      </c>
      <c r="S5514" s="6">
        <v>0</v>
      </c>
      <c r="T5514" s="6">
        <f>R5514-S5514</f>
        <v>0.63</v>
      </c>
      <c r="U5514" s="3">
        <v>0.63</v>
      </c>
      <c r="V5514" s="6">
        <f>U5514-S5514</f>
        <v>0.63</v>
      </c>
      <c r="W5514" s="6">
        <f>100 - (1 - (((U5514-T5514)/U5514)+(S5514/T5514)))*100</f>
        <v>0</v>
      </c>
      <c r="X5514" s="3">
        <v>0.63</v>
      </c>
      <c r="Y5514" s="13">
        <f>(X5514-U5514)/U5514*100</f>
        <v>0</v>
      </c>
      <c r="Z5514" s="14">
        <f>IF(W5514&gt;10,"NA",Y5514)</f>
        <v>0</v>
      </c>
    </row>
    <row r="5515" spans="1:26" x14ac:dyDescent="0.2">
      <c r="A5515" s="23">
        <v>5503</v>
      </c>
      <c r="B5515" s="3" t="s">
        <v>25</v>
      </c>
      <c r="C5515" s="3" t="s">
        <v>51</v>
      </c>
      <c r="D5515" s="3" t="s">
        <v>194</v>
      </c>
      <c r="E5515" s="3" t="s">
        <v>47</v>
      </c>
      <c r="F5515" s="3" t="s">
        <v>8</v>
      </c>
      <c r="G5515" s="3" t="s">
        <v>225</v>
      </c>
      <c r="H5515" s="3" t="s">
        <v>17</v>
      </c>
      <c r="I5515" s="3" t="s">
        <v>13</v>
      </c>
      <c r="J5515" s="3">
        <v>415</v>
      </c>
      <c r="K5515" s="3">
        <v>68</v>
      </c>
      <c r="L5515" s="3">
        <v>0</v>
      </c>
      <c r="M5515" s="4">
        <f>PI()*(K5515/2)^2/1000+PI()*(L5515/2)^2/1000</f>
        <v>3.631681107549801</v>
      </c>
      <c r="N5515" s="32">
        <v>0</v>
      </c>
      <c r="O5515" s="3">
        <v>11</v>
      </c>
      <c r="P5515" s="3">
        <v>1.3240000000000001</v>
      </c>
      <c r="Q5515" s="3">
        <v>4.2850000000000001</v>
      </c>
      <c r="R5515" s="3">
        <v>3.7320000000000002</v>
      </c>
      <c r="S5515" s="6">
        <v>0</v>
      </c>
      <c r="T5515" s="6">
        <f>R5515-S5515</f>
        <v>3.7320000000000002</v>
      </c>
      <c r="U5515" s="3">
        <v>3.7320000000000002</v>
      </c>
      <c r="V5515" s="6">
        <f>U5515-S5515</f>
        <v>3.7320000000000002</v>
      </c>
      <c r="W5515" s="6">
        <f>100 - (1 - (((U5515-T5515)/U5515)+(S5515/T5515)))*100</f>
        <v>0</v>
      </c>
      <c r="X5515" s="3">
        <v>3.7320000000000002</v>
      </c>
      <c r="Y5515" s="13">
        <f>(X5515-U5515)/U5515*100</f>
        <v>0</v>
      </c>
      <c r="Z5515" s="14">
        <f>IF(W5515&gt;10,"NA",Y5515)</f>
        <v>0</v>
      </c>
    </row>
    <row r="5516" spans="1:26" x14ac:dyDescent="0.2">
      <c r="A5516" s="23">
        <v>5503</v>
      </c>
      <c r="B5516" s="3" t="s">
        <v>25</v>
      </c>
      <c r="C5516" s="3" t="s">
        <v>51</v>
      </c>
      <c r="D5516" s="3" t="s">
        <v>194</v>
      </c>
      <c r="E5516" s="3" t="s">
        <v>47</v>
      </c>
      <c r="F5516" s="3" t="s">
        <v>8</v>
      </c>
      <c r="G5516" s="3" t="s">
        <v>226</v>
      </c>
      <c r="H5516" s="3" t="s">
        <v>17</v>
      </c>
      <c r="I5516" s="3" t="s">
        <v>13</v>
      </c>
      <c r="J5516" s="3">
        <v>415</v>
      </c>
      <c r="K5516" s="3">
        <v>180</v>
      </c>
      <c r="L5516" s="3">
        <v>108</v>
      </c>
      <c r="M5516" s="4">
        <f>PI()*(K5516/2)^2/1000+PI()*(L5516/2)^2/1000</f>
        <v>34.607784671945154</v>
      </c>
      <c r="N5516" s="32">
        <v>0</v>
      </c>
      <c r="O5516" s="3">
        <v>2</v>
      </c>
      <c r="P5516" s="3">
        <v>1.421</v>
      </c>
      <c r="Q5516" s="3">
        <v>0.93400000000000005</v>
      </c>
      <c r="R5516" s="3">
        <v>0.89800000000000002</v>
      </c>
      <c r="S5516" s="6">
        <v>0</v>
      </c>
      <c r="T5516" s="6">
        <f>R5516-S5516</f>
        <v>0.89800000000000002</v>
      </c>
      <c r="U5516" s="3">
        <v>0.89800000000000002</v>
      </c>
      <c r="V5516" s="6">
        <f>U5516-S5516</f>
        <v>0.89800000000000002</v>
      </c>
      <c r="W5516" s="6">
        <f>100 - (1 - (((U5516-T5516)/U5516)+(S5516/T5516)))*100</f>
        <v>0</v>
      </c>
      <c r="X5516" s="3">
        <v>0.89800000000000002</v>
      </c>
      <c r="Y5516" s="13">
        <f>(X5516-U5516)/U5516*100</f>
        <v>0</v>
      </c>
      <c r="Z5516" s="14">
        <f>IF(W5516&gt;10,"NA",Y5516)</f>
        <v>0</v>
      </c>
    </row>
    <row r="5517" spans="1:26" x14ac:dyDescent="0.2">
      <c r="A5517" s="23">
        <v>5504</v>
      </c>
      <c r="B5517" s="3" t="s">
        <v>25</v>
      </c>
      <c r="C5517" s="3" t="s">
        <v>51</v>
      </c>
      <c r="D5517" s="3" t="s">
        <v>194</v>
      </c>
      <c r="E5517" s="3" t="s">
        <v>47</v>
      </c>
      <c r="F5517" s="3" t="s">
        <v>8</v>
      </c>
      <c r="G5517" s="3" t="s">
        <v>225</v>
      </c>
      <c r="H5517" s="3" t="s">
        <v>17</v>
      </c>
      <c r="I5517" s="3" t="s">
        <v>13</v>
      </c>
      <c r="J5517" s="3">
        <v>415</v>
      </c>
      <c r="K5517" s="3">
        <v>68</v>
      </c>
      <c r="L5517" s="3">
        <v>0</v>
      </c>
      <c r="M5517" s="4">
        <f>PI()*(K5517/2)^2/1000+PI()*(L5517/2)^2/1000</f>
        <v>3.631681107549801</v>
      </c>
      <c r="N5517" s="32">
        <v>0</v>
      </c>
      <c r="O5517" s="3">
        <v>12</v>
      </c>
      <c r="P5517" s="3">
        <v>0.99099999999999999</v>
      </c>
      <c r="Q5517" s="3">
        <v>4.62</v>
      </c>
      <c r="R5517" s="3">
        <v>2.8719999999999999</v>
      </c>
      <c r="S5517" s="6">
        <v>0</v>
      </c>
      <c r="T5517" s="6">
        <f>R5517-S5517</f>
        <v>2.8719999999999999</v>
      </c>
      <c r="U5517" s="3">
        <v>2.8719999999999999</v>
      </c>
      <c r="V5517" s="6">
        <f>U5517-S5517</f>
        <v>2.8719999999999999</v>
      </c>
      <c r="W5517" s="6">
        <f>100 - (1 - (((U5517-T5517)/U5517)+(S5517/T5517)))*100</f>
        <v>0</v>
      </c>
      <c r="X5517" s="3">
        <v>2.8719999999999999</v>
      </c>
      <c r="Y5517" s="13">
        <f>(X5517-U5517)/U5517*100</f>
        <v>0</v>
      </c>
      <c r="Z5517" s="14">
        <f>IF(W5517&gt;10,"NA",Y5517)</f>
        <v>0</v>
      </c>
    </row>
    <row r="5518" spans="1:26" x14ac:dyDescent="0.2">
      <c r="A5518" s="23">
        <v>5504</v>
      </c>
      <c r="B5518" s="3" t="s">
        <v>25</v>
      </c>
      <c r="C5518" s="3" t="s">
        <v>51</v>
      </c>
      <c r="D5518" s="3" t="s">
        <v>194</v>
      </c>
      <c r="E5518" s="3" t="s">
        <v>47</v>
      </c>
      <c r="F5518" s="3" t="s">
        <v>8</v>
      </c>
      <c r="G5518" s="3" t="s">
        <v>226</v>
      </c>
      <c r="H5518" s="3" t="s">
        <v>17</v>
      </c>
      <c r="I5518" s="3" t="s">
        <v>13</v>
      </c>
      <c r="J5518" s="3">
        <v>415</v>
      </c>
      <c r="K5518" s="3">
        <v>180</v>
      </c>
      <c r="L5518" s="3">
        <v>108</v>
      </c>
      <c r="M5518" s="4">
        <f>PI()*(K5518/2)^2/1000+PI()*(L5518/2)^2/1000</f>
        <v>34.607784671945154</v>
      </c>
      <c r="N5518" s="32">
        <v>0</v>
      </c>
      <c r="O5518" s="3">
        <v>3</v>
      </c>
      <c r="P5518" s="3">
        <v>1.105</v>
      </c>
      <c r="Q5518" s="3">
        <v>0.79400000000000004</v>
      </c>
      <c r="R5518" s="3">
        <v>0.75800000000000001</v>
      </c>
      <c r="S5518" s="6">
        <v>0</v>
      </c>
      <c r="T5518" s="6">
        <f>R5518-S5518</f>
        <v>0.75800000000000001</v>
      </c>
      <c r="U5518" s="3">
        <v>0.75800000000000001</v>
      </c>
      <c r="V5518" s="6">
        <f>U5518-S5518</f>
        <v>0.75800000000000001</v>
      </c>
      <c r="W5518" s="6">
        <f>100 - (1 - (((U5518-T5518)/U5518)+(S5518/T5518)))*100</f>
        <v>0</v>
      </c>
      <c r="X5518" s="3">
        <v>0.75800000000000001</v>
      </c>
      <c r="Y5518" s="13">
        <f>(X5518-U5518)/U5518*100</f>
        <v>0</v>
      </c>
      <c r="Z5518" s="14">
        <f>IF(W5518&gt;10,"NA",Y5518)</f>
        <v>0</v>
      </c>
    </row>
    <row r="5519" spans="1:26" x14ac:dyDescent="0.2">
      <c r="A5519" s="23">
        <v>5505</v>
      </c>
      <c r="B5519" s="3" t="s">
        <v>25</v>
      </c>
      <c r="C5519" s="3" t="s">
        <v>51</v>
      </c>
      <c r="D5519" s="3" t="s">
        <v>194</v>
      </c>
      <c r="E5519" s="3" t="s">
        <v>47</v>
      </c>
      <c r="F5519" s="3" t="s">
        <v>8</v>
      </c>
      <c r="G5519" s="3" t="s">
        <v>226</v>
      </c>
      <c r="H5519" s="3" t="s">
        <v>17</v>
      </c>
      <c r="I5519" s="3" t="s">
        <v>13</v>
      </c>
      <c r="J5519" s="3">
        <v>415</v>
      </c>
      <c r="K5519" s="3">
        <v>180</v>
      </c>
      <c r="L5519" s="3">
        <v>108</v>
      </c>
      <c r="M5519" s="4">
        <f>PI()*(K5519/2)^2/1000+PI()*(L5519/2)^2/1000</f>
        <v>34.607784671945154</v>
      </c>
      <c r="N5519" s="32">
        <v>0</v>
      </c>
      <c r="O5519" s="3">
        <v>4</v>
      </c>
      <c r="P5519" s="3">
        <v>1.2889999999999999</v>
      </c>
      <c r="Q5519" s="3">
        <v>0.69899999999999995</v>
      </c>
      <c r="R5519" s="3">
        <v>0.68600000000000005</v>
      </c>
      <c r="S5519" s="6">
        <v>0</v>
      </c>
      <c r="T5519" s="6">
        <f>R5519-S5519</f>
        <v>0.68600000000000005</v>
      </c>
      <c r="U5519" s="3">
        <v>1.0109999999999999</v>
      </c>
      <c r="V5519" s="6">
        <f>U5519-S5519</f>
        <v>1.0109999999999999</v>
      </c>
      <c r="W5519" s="6">
        <f>100 - (1 - (((U5519-T5519)/U5519)+(S5519/T5519)))*100</f>
        <v>32.146389713155287</v>
      </c>
      <c r="X5519" s="3">
        <v>1.0109999999999999</v>
      </c>
      <c r="Y5519" s="13">
        <f>(X5519-U5519)/U5519*100</f>
        <v>0</v>
      </c>
      <c r="Z5519" s="14" t="str">
        <f>IF(W5519&gt;10,"NA",Y5519)</f>
        <v>NA</v>
      </c>
    </row>
    <row r="5520" spans="1:26" x14ac:dyDescent="0.2">
      <c r="A5520" s="23">
        <v>5506</v>
      </c>
      <c r="B5520" s="3" t="s">
        <v>25</v>
      </c>
      <c r="C5520" s="3" t="s">
        <v>51</v>
      </c>
      <c r="D5520" s="3" t="s">
        <v>194</v>
      </c>
      <c r="E5520" s="3" t="s">
        <v>47</v>
      </c>
      <c r="F5520" s="3" t="s">
        <v>8</v>
      </c>
      <c r="G5520" s="3" t="s">
        <v>226</v>
      </c>
      <c r="H5520" s="3" t="s">
        <v>17</v>
      </c>
      <c r="I5520" s="3" t="s">
        <v>13</v>
      </c>
      <c r="J5520" s="3">
        <v>415</v>
      </c>
      <c r="K5520" s="3">
        <v>180</v>
      </c>
      <c r="L5520" s="3">
        <v>108</v>
      </c>
      <c r="M5520" s="4">
        <f>PI()*(K5520/2)^2/1000+PI()*(L5520/2)^2/1000</f>
        <v>34.607784671945154</v>
      </c>
      <c r="N5520" s="32">
        <v>0</v>
      </c>
      <c r="O5520" s="3">
        <v>5</v>
      </c>
      <c r="P5520" s="3">
        <v>1.55</v>
      </c>
      <c r="Q5520" s="3">
        <v>1.377</v>
      </c>
      <c r="R5520" s="3">
        <v>1.345</v>
      </c>
      <c r="S5520" s="6">
        <v>0</v>
      </c>
      <c r="T5520" s="6">
        <f>R5520-S5520</f>
        <v>1.345</v>
      </c>
      <c r="U5520" s="3">
        <v>1.345</v>
      </c>
      <c r="V5520" s="6">
        <f>U5520-S5520</f>
        <v>1.345</v>
      </c>
      <c r="W5520" s="6">
        <f>100 - (1 - (((U5520-T5520)/U5520)+(S5520/T5520)))*100</f>
        <v>0</v>
      </c>
      <c r="X5520" s="3">
        <v>1.345</v>
      </c>
      <c r="Y5520" s="13">
        <f>(X5520-U5520)/U5520*100</f>
        <v>0</v>
      </c>
      <c r="Z5520" s="14">
        <f>IF(W5520&gt;10,"NA",Y5520)</f>
        <v>0</v>
      </c>
    </row>
    <row r="5521" spans="1:26" x14ac:dyDescent="0.2">
      <c r="A5521" s="23">
        <v>5507</v>
      </c>
      <c r="B5521" s="3" t="s">
        <v>25</v>
      </c>
      <c r="C5521" s="3" t="s">
        <v>51</v>
      </c>
      <c r="D5521" s="3" t="s">
        <v>194</v>
      </c>
      <c r="E5521" s="3" t="s">
        <v>47</v>
      </c>
      <c r="F5521" s="3" t="s">
        <v>8</v>
      </c>
      <c r="G5521" s="3" t="s">
        <v>226</v>
      </c>
      <c r="H5521" s="3" t="s">
        <v>17</v>
      </c>
      <c r="I5521" s="3" t="s">
        <v>13</v>
      </c>
      <c r="J5521" s="3">
        <v>415</v>
      </c>
      <c r="K5521" s="3">
        <v>180</v>
      </c>
      <c r="L5521" s="3">
        <v>108</v>
      </c>
      <c r="M5521" s="4">
        <f>PI()*(K5521/2)^2/1000+PI()*(L5521/2)^2/1000</f>
        <v>34.607784671945154</v>
      </c>
      <c r="N5521" s="32">
        <v>0</v>
      </c>
      <c r="O5521" s="3">
        <v>6</v>
      </c>
      <c r="P5521" s="3">
        <v>0.98399999999999999</v>
      </c>
      <c r="Q5521" s="3">
        <v>0.57799999999999996</v>
      </c>
      <c r="R5521" s="3">
        <v>0.57799999999999996</v>
      </c>
      <c r="S5521" s="6">
        <v>0</v>
      </c>
      <c r="T5521" s="6">
        <f>R5521-S5521</f>
        <v>0.57799999999999996</v>
      </c>
      <c r="U5521" s="3">
        <v>0.57799999999999996</v>
      </c>
      <c r="V5521" s="6">
        <f>U5521-S5521</f>
        <v>0.57799999999999996</v>
      </c>
      <c r="W5521" s="6">
        <f>100 - (1 - (((U5521-T5521)/U5521)+(S5521/T5521)))*100</f>
        <v>0</v>
      </c>
      <c r="X5521" s="3">
        <v>0.57799999999999996</v>
      </c>
      <c r="Y5521" s="13">
        <f>(X5521-U5521)/U5521*100</f>
        <v>0</v>
      </c>
      <c r="Z5521" s="14">
        <f>IF(W5521&gt;10,"NA",Y5521)</f>
        <v>0</v>
      </c>
    </row>
    <row r="5522" spans="1:26" x14ac:dyDescent="0.2">
      <c r="A5522" s="23">
        <v>5508</v>
      </c>
      <c r="B5522" s="3" t="s">
        <v>25</v>
      </c>
      <c r="C5522" s="3" t="s">
        <v>51</v>
      </c>
      <c r="D5522" s="3" t="s">
        <v>194</v>
      </c>
      <c r="E5522" s="3" t="s">
        <v>47</v>
      </c>
      <c r="F5522" s="3" t="s">
        <v>8</v>
      </c>
      <c r="G5522" s="3" t="s">
        <v>226</v>
      </c>
      <c r="H5522" s="3" t="s">
        <v>17</v>
      </c>
      <c r="I5522" s="3" t="s">
        <v>13</v>
      </c>
      <c r="J5522" s="3">
        <v>415</v>
      </c>
      <c r="K5522" s="3">
        <v>180</v>
      </c>
      <c r="L5522" s="3">
        <v>108</v>
      </c>
      <c r="M5522" s="4">
        <f>PI()*(K5522/2)^2/1000+PI()*(L5522/2)^2/1000</f>
        <v>34.607784671945154</v>
      </c>
      <c r="N5522" s="32">
        <v>0</v>
      </c>
      <c r="O5522" s="3">
        <v>7</v>
      </c>
      <c r="P5522" s="3">
        <v>1.496</v>
      </c>
      <c r="Q5522" s="3">
        <v>1.4139999999999999</v>
      </c>
      <c r="R5522" s="3">
        <v>1.391</v>
      </c>
      <c r="S5522" s="6">
        <v>0</v>
      </c>
      <c r="T5522" s="6">
        <f>R5522-S5522</f>
        <v>1.391</v>
      </c>
      <c r="U5522" s="3">
        <v>1.391</v>
      </c>
      <c r="V5522" s="6">
        <f>U5522-S5522</f>
        <v>1.391</v>
      </c>
      <c r="W5522" s="6">
        <f>100 - (1 - (((U5522-T5522)/U5522)+(S5522/T5522)))*100</f>
        <v>0</v>
      </c>
      <c r="X5522" s="3">
        <v>1.391</v>
      </c>
      <c r="Y5522" s="13">
        <f>(X5522-U5522)/U5522*100</f>
        <v>0</v>
      </c>
      <c r="Z5522" s="14">
        <f>IF(W5522&gt;10,"NA",Y5522)</f>
        <v>0</v>
      </c>
    </row>
    <row r="5523" spans="1:26" x14ac:dyDescent="0.2">
      <c r="A5523" s="23">
        <v>5509</v>
      </c>
      <c r="B5523" s="3" t="s">
        <v>25</v>
      </c>
      <c r="C5523" s="3" t="s">
        <v>51</v>
      </c>
      <c r="D5523" s="3" t="s">
        <v>194</v>
      </c>
      <c r="E5523" s="3" t="s">
        <v>47</v>
      </c>
      <c r="F5523" s="3" t="s">
        <v>8</v>
      </c>
      <c r="G5523" s="3" t="s">
        <v>226</v>
      </c>
      <c r="H5523" s="3" t="s">
        <v>17</v>
      </c>
      <c r="I5523" s="3" t="s">
        <v>13</v>
      </c>
      <c r="J5523" s="3">
        <v>415</v>
      </c>
      <c r="K5523" s="3">
        <v>180</v>
      </c>
      <c r="L5523" s="3">
        <v>108</v>
      </c>
      <c r="M5523" s="4">
        <f>PI()*(K5523/2)^2/1000+PI()*(L5523/2)^2/1000</f>
        <v>34.607784671945154</v>
      </c>
      <c r="N5523" s="32">
        <v>0</v>
      </c>
      <c r="O5523" s="3">
        <v>8</v>
      </c>
      <c r="P5523" s="3">
        <v>1.302</v>
      </c>
      <c r="Q5523" s="3">
        <v>0.91800000000000004</v>
      </c>
      <c r="R5523" s="3">
        <v>0.91400000000000003</v>
      </c>
      <c r="S5523" s="6">
        <v>0</v>
      </c>
      <c r="T5523" s="6">
        <f>R5523-S5523</f>
        <v>0.91400000000000003</v>
      </c>
      <c r="U5523" s="3">
        <v>0.91400000000000003</v>
      </c>
      <c r="V5523" s="6">
        <f>U5523-S5523</f>
        <v>0.91400000000000003</v>
      </c>
      <c r="W5523" s="6">
        <f>100 - (1 - (((U5523-T5523)/U5523)+(S5523/T5523)))*100</f>
        <v>0</v>
      </c>
      <c r="X5523" s="3">
        <v>0.91400000000000003</v>
      </c>
      <c r="Y5523" s="13">
        <f>(X5523-U5523)/U5523*100</f>
        <v>0</v>
      </c>
      <c r="Z5523" s="14">
        <f>IF(W5523&gt;10,"NA",Y5523)</f>
        <v>0</v>
      </c>
    </row>
    <row r="5524" spans="1:26" x14ac:dyDescent="0.2">
      <c r="A5524" s="23">
        <v>5510</v>
      </c>
      <c r="B5524" s="3" t="s">
        <v>25</v>
      </c>
      <c r="C5524" s="3" t="s">
        <v>51</v>
      </c>
      <c r="D5524" s="3" t="s">
        <v>194</v>
      </c>
      <c r="E5524" s="3" t="s">
        <v>47</v>
      </c>
      <c r="F5524" s="3" t="s">
        <v>8</v>
      </c>
      <c r="G5524" s="3" t="s">
        <v>226</v>
      </c>
      <c r="H5524" s="3" t="s">
        <v>17</v>
      </c>
      <c r="I5524" s="3" t="s">
        <v>13</v>
      </c>
      <c r="J5524" s="3">
        <v>415</v>
      </c>
      <c r="K5524" s="3">
        <v>180</v>
      </c>
      <c r="L5524" s="3">
        <v>108</v>
      </c>
      <c r="M5524" s="4">
        <f>PI()*(K5524/2)^2/1000+PI()*(L5524/2)^2/1000</f>
        <v>34.607784671945154</v>
      </c>
      <c r="N5524" s="32">
        <v>0</v>
      </c>
      <c r="O5524" s="3">
        <v>9</v>
      </c>
      <c r="P5524" s="3">
        <v>1.2889999999999999</v>
      </c>
      <c r="Q5524" s="3">
        <v>0.89500000000000002</v>
      </c>
      <c r="R5524" s="3">
        <v>0.86099999999999999</v>
      </c>
      <c r="S5524" s="6">
        <v>0</v>
      </c>
      <c r="T5524" s="6">
        <f>R5524-S5524</f>
        <v>0.86099999999999999</v>
      </c>
      <c r="U5524" s="3">
        <v>0.86099999999999999</v>
      </c>
      <c r="V5524" s="6">
        <f>U5524-S5524</f>
        <v>0.86099999999999999</v>
      </c>
      <c r="W5524" s="6">
        <f>100 - (1 - (((U5524-T5524)/U5524)+(S5524/T5524)))*100</f>
        <v>0</v>
      </c>
      <c r="X5524" s="3">
        <v>0.86099999999999999</v>
      </c>
      <c r="Y5524" s="13">
        <f>(X5524-U5524)/U5524*100</f>
        <v>0</v>
      </c>
      <c r="Z5524" s="14">
        <f>IF(W5524&gt;10,"NA",Y5524)</f>
        <v>0</v>
      </c>
    </row>
    <row r="5525" spans="1:26" x14ac:dyDescent="0.2">
      <c r="A5525" s="23">
        <v>5511</v>
      </c>
      <c r="B5525" s="3" t="s">
        <v>25</v>
      </c>
      <c r="C5525" s="3" t="s">
        <v>51</v>
      </c>
      <c r="D5525" s="3" t="s">
        <v>194</v>
      </c>
      <c r="E5525" s="3" t="s">
        <v>47</v>
      </c>
      <c r="F5525" s="3" t="s">
        <v>8</v>
      </c>
      <c r="G5525" s="3" t="s">
        <v>226</v>
      </c>
      <c r="H5525" s="3" t="s">
        <v>17</v>
      </c>
      <c r="I5525" s="3" t="s">
        <v>13</v>
      </c>
      <c r="J5525" s="3">
        <v>415</v>
      </c>
      <c r="K5525" s="3">
        <v>180</v>
      </c>
      <c r="L5525" s="3">
        <v>108</v>
      </c>
      <c r="M5525" s="4">
        <f>PI()*(K5525/2)^2/1000+PI()*(L5525/2)^2/1000</f>
        <v>34.607784671945154</v>
      </c>
      <c r="N5525" s="32">
        <v>0</v>
      </c>
      <c r="O5525" s="3">
        <v>10</v>
      </c>
      <c r="P5525" s="3">
        <v>1.575</v>
      </c>
      <c r="Q5525" s="3">
        <v>1.425</v>
      </c>
      <c r="R5525" s="3">
        <v>1.401</v>
      </c>
      <c r="S5525" s="6">
        <v>0</v>
      </c>
      <c r="T5525" s="6">
        <f>R5525-S5525</f>
        <v>1.401</v>
      </c>
      <c r="U5525" s="3">
        <v>1.4239999999999999</v>
      </c>
      <c r="V5525" s="6">
        <f>U5525-S5525</f>
        <v>1.4239999999999999</v>
      </c>
      <c r="W5525" s="6">
        <f>100 - (1 - (((U5525-T5525)/U5525)+(S5525/T5525)))*100</f>
        <v>1.6151685393258362</v>
      </c>
      <c r="X5525" s="3">
        <v>1.4239999999999999</v>
      </c>
      <c r="Y5525" s="13">
        <f>(X5525-U5525)/U5525*100</f>
        <v>0</v>
      </c>
      <c r="Z5525" s="14">
        <f>IF(W5525&gt;10,"NA",Y5525)</f>
        <v>0</v>
      </c>
    </row>
    <row r="5526" spans="1:26" x14ac:dyDescent="0.2">
      <c r="A5526" s="23">
        <v>5512</v>
      </c>
      <c r="B5526" s="3" t="s">
        <v>25</v>
      </c>
      <c r="C5526" s="3" t="s">
        <v>51</v>
      </c>
      <c r="D5526" s="3" t="s">
        <v>194</v>
      </c>
      <c r="E5526" s="3" t="s">
        <v>47</v>
      </c>
      <c r="F5526" s="3" t="s">
        <v>8</v>
      </c>
      <c r="G5526" s="3" t="s">
        <v>226</v>
      </c>
      <c r="H5526" s="3" t="s">
        <v>17</v>
      </c>
      <c r="I5526" s="3" t="s">
        <v>13</v>
      </c>
      <c r="J5526" s="3">
        <v>415</v>
      </c>
      <c r="K5526" s="3">
        <v>180</v>
      </c>
      <c r="L5526" s="3">
        <v>108</v>
      </c>
      <c r="M5526" s="4">
        <f>PI()*(K5526/2)^2/1000+PI()*(L5526/2)^2/1000</f>
        <v>34.607784671945154</v>
      </c>
      <c r="N5526" s="32">
        <v>0</v>
      </c>
      <c r="O5526" s="3">
        <v>11</v>
      </c>
      <c r="P5526" s="3">
        <v>1.6719999999999999</v>
      </c>
      <c r="Q5526" s="3">
        <v>1.347</v>
      </c>
      <c r="R5526" s="3">
        <v>1.3109999999999999</v>
      </c>
      <c r="S5526" s="6">
        <v>0</v>
      </c>
      <c r="T5526" s="6">
        <f>R5526-S5526</f>
        <v>1.3109999999999999</v>
      </c>
      <c r="U5526" s="3">
        <v>1.3109999999999999</v>
      </c>
      <c r="V5526" s="6">
        <f>U5526-S5526</f>
        <v>1.3109999999999999</v>
      </c>
      <c r="W5526" s="6">
        <f>100 - (1 - (((U5526-T5526)/U5526)+(S5526/T5526)))*100</f>
        <v>0</v>
      </c>
      <c r="X5526" s="3">
        <v>1.3109999999999999</v>
      </c>
      <c r="Y5526" s="13">
        <f>(X5526-U5526)/U5526*100</f>
        <v>0</v>
      </c>
      <c r="Z5526" s="14">
        <f>IF(W5526&gt;10,"NA",Y5526)</f>
        <v>0</v>
      </c>
    </row>
    <row r="5527" spans="1:26" x14ac:dyDescent="0.2">
      <c r="A5527" s="23">
        <v>5513</v>
      </c>
      <c r="B5527" s="3" t="s">
        <v>25</v>
      </c>
      <c r="C5527" s="3" t="s">
        <v>51</v>
      </c>
      <c r="D5527" s="3" t="s">
        <v>194</v>
      </c>
      <c r="E5527" s="3" t="s">
        <v>47</v>
      </c>
      <c r="F5527" s="3" t="s">
        <v>8</v>
      </c>
      <c r="G5527" s="3" t="s">
        <v>226</v>
      </c>
      <c r="H5527" s="3" t="s">
        <v>17</v>
      </c>
      <c r="I5527" s="3" t="s">
        <v>13</v>
      </c>
      <c r="J5527" s="3">
        <v>415</v>
      </c>
      <c r="K5527" s="3">
        <v>180</v>
      </c>
      <c r="L5527" s="3">
        <v>108</v>
      </c>
      <c r="M5527" s="4">
        <f>PI()*(K5527/2)^2/1000+PI()*(L5527/2)^2/1000</f>
        <v>34.607784671945154</v>
      </c>
      <c r="N5527" s="32">
        <v>0</v>
      </c>
      <c r="O5527" s="3">
        <v>12</v>
      </c>
      <c r="P5527" s="3">
        <v>1.3180000000000001</v>
      </c>
      <c r="Q5527" s="3">
        <v>0.97</v>
      </c>
      <c r="R5527" s="3">
        <v>0.88400000000000001</v>
      </c>
      <c r="S5527" s="6">
        <v>0</v>
      </c>
      <c r="T5527" s="6">
        <f>R5527-S5527</f>
        <v>0.88400000000000001</v>
      </c>
      <c r="U5527" s="3">
        <v>0.88400000000000001</v>
      </c>
      <c r="V5527" s="6">
        <f>U5527-S5527</f>
        <v>0.88400000000000001</v>
      </c>
      <c r="W5527" s="6">
        <f>100 - (1 - (((U5527-T5527)/U5527)+(S5527/T5527)))*100</f>
        <v>0</v>
      </c>
      <c r="X5527" s="3">
        <v>0.88400000000000001</v>
      </c>
      <c r="Y5527" s="13">
        <f>(X5527-U5527)/U5527*100</f>
        <v>0</v>
      </c>
      <c r="Z5527" s="14">
        <f>IF(W5527&gt;10,"NA",Y5527)</f>
        <v>0</v>
      </c>
    </row>
    <row r="5528" spans="1:26" x14ac:dyDescent="0.2">
      <c r="A5528" s="23">
        <v>5514</v>
      </c>
      <c r="B5528" s="3" t="s">
        <v>25</v>
      </c>
      <c r="C5528" s="3" t="s">
        <v>51</v>
      </c>
      <c r="D5528" s="3" t="s">
        <v>194</v>
      </c>
      <c r="E5528" s="3" t="s">
        <v>47</v>
      </c>
      <c r="F5528" s="3" t="s">
        <v>8</v>
      </c>
      <c r="G5528" s="3" t="s">
        <v>226</v>
      </c>
      <c r="H5528" s="3" t="s">
        <v>17</v>
      </c>
      <c r="I5528" s="3" t="s">
        <v>13</v>
      </c>
      <c r="J5528" s="3">
        <v>415</v>
      </c>
      <c r="K5528" s="3">
        <v>180</v>
      </c>
      <c r="L5528" s="3">
        <v>108</v>
      </c>
      <c r="M5528" s="4">
        <f>PI()*(K5528/2)^2/1000+PI()*(L5528/2)^2/1000</f>
        <v>34.607784671945154</v>
      </c>
      <c r="N5528" s="32">
        <v>0</v>
      </c>
      <c r="O5528" s="3">
        <v>13</v>
      </c>
      <c r="P5528" s="3">
        <v>1.2869999999999999</v>
      </c>
      <c r="Q5528" s="3">
        <v>0.89300000000000002</v>
      </c>
      <c r="R5528" s="3">
        <v>0.877</v>
      </c>
      <c r="S5528" s="6">
        <v>0</v>
      </c>
      <c r="T5528" s="6">
        <f>R5528-S5528</f>
        <v>0.877</v>
      </c>
      <c r="U5528" s="3">
        <v>0.877</v>
      </c>
      <c r="V5528" s="6">
        <f>U5528-S5528</f>
        <v>0.877</v>
      </c>
      <c r="W5528" s="6">
        <f>100 - (1 - (((U5528-T5528)/U5528)+(S5528/T5528)))*100</f>
        <v>0</v>
      </c>
      <c r="X5528" s="3">
        <v>0.877</v>
      </c>
      <c r="Y5528" s="13">
        <f>(X5528-U5528)/U5528*100</f>
        <v>0</v>
      </c>
      <c r="Z5528" s="14">
        <f>IF(W5528&gt;10,"NA",Y5528)</f>
        <v>0</v>
      </c>
    </row>
    <row r="5529" spans="1:26" x14ac:dyDescent="0.2">
      <c r="A5529" s="23">
        <v>5515</v>
      </c>
      <c r="B5529" s="3" t="s">
        <v>25</v>
      </c>
      <c r="C5529" s="3" t="s">
        <v>51</v>
      </c>
      <c r="D5529" s="3" t="s">
        <v>194</v>
      </c>
      <c r="E5529" s="3" t="s">
        <v>47</v>
      </c>
      <c r="F5529" s="3" t="s">
        <v>8</v>
      </c>
      <c r="G5529" s="3" t="s">
        <v>226</v>
      </c>
      <c r="H5529" s="3" t="s">
        <v>17</v>
      </c>
      <c r="I5529" s="3" t="s">
        <v>13</v>
      </c>
      <c r="J5529" s="3">
        <v>415</v>
      </c>
      <c r="K5529" s="3">
        <v>180</v>
      </c>
      <c r="L5529" s="3">
        <v>108</v>
      </c>
      <c r="M5529" s="4">
        <f>PI()*(K5529/2)^2/1000+PI()*(L5529/2)^2/1000</f>
        <v>34.607784671945154</v>
      </c>
      <c r="N5529" s="32">
        <v>0</v>
      </c>
      <c r="O5529" s="3">
        <v>14</v>
      </c>
      <c r="P5529" s="3">
        <v>1.339</v>
      </c>
      <c r="Q5529" s="3">
        <v>0.99399999999999999</v>
      </c>
      <c r="R5529" s="3">
        <v>0.96499999999999997</v>
      </c>
      <c r="S5529" s="6">
        <v>0</v>
      </c>
      <c r="T5529" s="6">
        <f>R5529-S5529</f>
        <v>0.96499999999999997</v>
      </c>
      <c r="U5529" s="3">
        <v>0.96499999999999997</v>
      </c>
      <c r="V5529" s="6">
        <f>U5529-S5529</f>
        <v>0.96499999999999997</v>
      </c>
      <c r="W5529" s="6">
        <f>100 - (1 - (((U5529-T5529)/U5529)+(S5529/T5529)))*100</f>
        <v>0</v>
      </c>
      <c r="X5529" s="3">
        <v>0.96499999999999997</v>
      </c>
      <c r="Y5529" s="13">
        <f>(X5529-U5529)/U5529*100</f>
        <v>0</v>
      </c>
      <c r="Z5529" s="14">
        <f>IF(W5529&gt;10,"NA",Y5529)</f>
        <v>0</v>
      </c>
    </row>
    <row r="5530" spans="1:26" x14ac:dyDescent="0.2">
      <c r="A5530" s="23">
        <v>5516</v>
      </c>
      <c r="B5530" s="3" t="s">
        <v>25</v>
      </c>
      <c r="C5530" s="3" t="s">
        <v>51</v>
      </c>
      <c r="D5530" s="3" t="s">
        <v>194</v>
      </c>
      <c r="E5530" s="3" t="s">
        <v>47</v>
      </c>
      <c r="F5530" s="3" t="s">
        <v>8</v>
      </c>
      <c r="G5530" s="3" t="s">
        <v>226</v>
      </c>
      <c r="H5530" s="3" t="s">
        <v>9</v>
      </c>
      <c r="I5530" s="3" t="s">
        <v>13</v>
      </c>
      <c r="J5530" s="3">
        <v>415</v>
      </c>
      <c r="K5530" s="3">
        <v>68</v>
      </c>
      <c r="L5530" s="3">
        <v>0</v>
      </c>
      <c r="M5530" s="4">
        <f>PI()*(K5530/2)^2/1000+PI()*(L5530/2)^2/1000</f>
        <v>3.631681107549801</v>
      </c>
      <c r="N5530" s="32">
        <v>0</v>
      </c>
      <c r="O5530" s="3">
        <v>1</v>
      </c>
      <c r="P5530" s="3">
        <v>0.98699999999999999</v>
      </c>
      <c r="Q5530" s="3">
        <v>0.55800000000000005</v>
      </c>
      <c r="R5530" s="3">
        <v>0.54</v>
      </c>
      <c r="S5530" s="6">
        <v>0</v>
      </c>
      <c r="T5530" s="6">
        <f>R5530-S5530</f>
        <v>0.54</v>
      </c>
      <c r="U5530" s="3">
        <v>0.71299999999999997</v>
      </c>
      <c r="V5530" s="6">
        <f>U5530-S5530</f>
        <v>0.71299999999999997</v>
      </c>
      <c r="W5530" s="6">
        <f>100 - (1 - (((U5530-T5530)/U5530)+(S5530/T5530)))*100</f>
        <v>24.263674614305742</v>
      </c>
      <c r="X5530" s="3">
        <v>0.71299999999999997</v>
      </c>
      <c r="Y5530" s="13">
        <f>(X5530-U5530)/U5530*100</f>
        <v>0</v>
      </c>
      <c r="Z5530" s="14" t="str">
        <f>IF(W5530&gt;10,"NA",Y5530)</f>
        <v>NA</v>
      </c>
    </row>
    <row r="5531" spans="1:26" x14ac:dyDescent="0.2">
      <c r="A5531" s="23">
        <v>5517</v>
      </c>
      <c r="B5531" s="3" t="s">
        <v>25</v>
      </c>
      <c r="C5531" s="3" t="s">
        <v>51</v>
      </c>
      <c r="D5531" s="3" t="s">
        <v>194</v>
      </c>
      <c r="E5531" s="3" t="s">
        <v>47</v>
      </c>
      <c r="F5531" s="3" t="s">
        <v>8</v>
      </c>
      <c r="G5531" s="3" t="s">
        <v>226</v>
      </c>
      <c r="H5531" s="3" t="s">
        <v>9</v>
      </c>
      <c r="I5531" s="3" t="s">
        <v>13</v>
      </c>
      <c r="J5531" s="3">
        <v>415</v>
      </c>
      <c r="K5531" s="3">
        <v>180</v>
      </c>
      <c r="L5531" s="3">
        <v>108</v>
      </c>
      <c r="M5531" s="4">
        <f>PI()*(K5531/2)^2/1000+PI()*(L5531/2)^2/1000</f>
        <v>34.607784671945154</v>
      </c>
      <c r="N5531" s="32">
        <v>0</v>
      </c>
      <c r="O5531" s="3">
        <v>2</v>
      </c>
      <c r="P5531" s="3">
        <v>1.276</v>
      </c>
      <c r="Q5531" s="3">
        <v>0.89200000000000002</v>
      </c>
      <c r="R5531" s="3">
        <v>0.879</v>
      </c>
      <c r="S5531" s="6">
        <v>0</v>
      </c>
      <c r="T5531" s="6">
        <f>R5531-S5531</f>
        <v>0.879</v>
      </c>
      <c r="U5531" s="3">
        <v>0.91200000000000003</v>
      </c>
      <c r="V5531" s="6">
        <f>U5531-S5531</f>
        <v>0.91200000000000003</v>
      </c>
      <c r="W5531" s="6">
        <f>100 - (1 - (((U5531-T5531)/U5531)+(S5531/T5531)))*100</f>
        <v>3.6184210526315752</v>
      </c>
      <c r="X5531" s="3">
        <v>0.91200000000000003</v>
      </c>
      <c r="Y5531" s="13">
        <f>(X5531-U5531)/U5531*100</f>
        <v>0</v>
      </c>
      <c r="Z5531" s="14">
        <f>IF(W5531&gt;10,"NA",Y5531)</f>
        <v>0</v>
      </c>
    </row>
    <row r="5532" spans="1:26" x14ac:dyDescent="0.2">
      <c r="A5532" s="23">
        <v>5518</v>
      </c>
      <c r="B5532" s="3" t="s">
        <v>25</v>
      </c>
      <c r="C5532" s="3" t="s">
        <v>51</v>
      </c>
      <c r="D5532" s="3" t="s">
        <v>194</v>
      </c>
      <c r="E5532" s="3" t="s">
        <v>47</v>
      </c>
      <c r="F5532" s="3" t="s">
        <v>8</v>
      </c>
      <c r="G5532" s="3" t="s">
        <v>226</v>
      </c>
      <c r="H5532" s="3" t="s">
        <v>9</v>
      </c>
      <c r="I5532" s="3" t="s">
        <v>13</v>
      </c>
      <c r="J5532" s="3">
        <v>415</v>
      </c>
      <c r="K5532" s="3">
        <v>180</v>
      </c>
      <c r="L5532" s="3">
        <v>108</v>
      </c>
      <c r="M5532" s="4">
        <f>PI()*(K5532/2)^2/1000+PI()*(L5532/2)^2/1000</f>
        <v>34.607784671945154</v>
      </c>
      <c r="N5532" s="32">
        <v>0</v>
      </c>
      <c r="O5532" s="3">
        <v>3</v>
      </c>
      <c r="P5532" s="3">
        <v>1.0309999999999999</v>
      </c>
      <c r="Q5532" s="3">
        <v>0.70399999999999996</v>
      </c>
      <c r="R5532" s="3">
        <v>0.67900000000000005</v>
      </c>
      <c r="S5532" s="6">
        <v>0</v>
      </c>
      <c r="T5532" s="6">
        <f>R5532-S5532</f>
        <v>0.67900000000000005</v>
      </c>
      <c r="U5532" s="3">
        <v>0.67900000000000005</v>
      </c>
      <c r="V5532" s="6">
        <f>U5532-S5532</f>
        <v>0.67900000000000005</v>
      </c>
      <c r="W5532" s="6">
        <f>100 - (1 - (((U5532-T5532)/U5532)+(S5532/T5532)))*100</f>
        <v>0</v>
      </c>
      <c r="X5532" s="3">
        <v>0.67900000000000005</v>
      </c>
      <c r="Y5532" s="13">
        <f>(X5532-U5532)/U5532*100</f>
        <v>0</v>
      </c>
      <c r="Z5532" s="14">
        <f>IF(W5532&gt;10,"NA",Y5532)</f>
        <v>0</v>
      </c>
    </row>
    <row r="5533" spans="1:26" x14ac:dyDescent="0.2">
      <c r="A5533" s="23">
        <v>5519</v>
      </c>
      <c r="B5533" s="3" t="s">
        <v>25</v>
      </c>
      <c r="C5533" s="3" t="s">
        <v>51</v>
      </c>
      <c r="D5533" s="3" t="s">
        <v>194</v>
      </c>
      <c r="E5533" s="3" t="s">
        <v>47</v>
      </c>
      <c r="F5533" s="3" t="s">
        <v>8</v>
      </c>
      <c r="G5533" s="3" t="s">
        <v>226</v>
      </c>
      <c r="H5533" s="3" t="s">
        <v>9</v>
      </c>
      <c r="I5533" s="3" t="s">
        <v>13</v>
      </c>
      <c r="J5533" s="3">
        <v>415</v>
      </c>
      <c r="K5533" s="3">
        <v>180</v>
      </c>
      <c r="L5533" s="3">
        <v>108</v>
      </c>
      <c r="M5533" s="4">
        <f>PI()*(K5533/2)^2/1000+PI()*(L5533/2)^2/1000</f>
        <v>34.607784671945154</v>
      </c>
      <c r="N5533" s="32">
        <v>0</v>
      </c>
      <c r="O5533" s="3">
        <v>4</v>
      </c>
      <c r="P5533" s="3">
        <v>0.78500000000000003</v>
      </c>
      <c r="Q5533" s="3">
        <v>0.38600000000000001</v>
      </c>
      <c r="R5533" s="3">
        <v>0.374</v>
      </c>
      <c r="S5533" s="6">
        <v>0</v>
      </c>
      <c r="T5533" s="6">
        <f>R5533-S5533</f>
        <v>0.374</v>
      </c>
      <c r="U5533" s="3">
        <v>0.374</v>
      </c>
      <c r="V5533" s="6">
        <f>U5533-S5533</f>
        <v>0.374</v>
      </c>
      <c r="W5533" s="6">
        <f>100 - (1 - (((U5533-T5533)/U5533)+(S5533/T5533)))*100</f>
        <v>0</v>
      </c>
      <c r="X5533" s="3">
        <v>0.374</v>
      </c>
      <c r="Y5533" s="13">
        <f>(X5533-U5533)/U5533*100</f>
        <v>0</v>
      </c>
      <c r="Z5533" s="14">
        <f>IF(W5533&gt;10,"NA",Y5533)</f>
        <v>0</v>
      </c>
    </row>
    <row r="5534" spans="1:26" x14ac:dyDescent="0.2">
      <c r="A5534" s="23">
        <v>5520</v>
      </c>
      <c r="B5534" s="3" t="s">
        <v>25</v>
      </c>
      <c r="C5534" s="3" t="s">
        <v>51</v>
      </c>
      <c r="D5534" s="3" t="s">
        <v>194</v>
      </c>
      <c r="E5534" s="3" t="s">
        <v>47</v>
      </c>
      <c r="F5534" s="3" t="s">
        <v>8</v>
      </c>
      <c r="G5534" s="3" t="s">
        <v>226</v>
      </c>
      <c r="H5534" s="3" t="s">
        <v>9</v>
      </c>
      <c r="I5534" s="3" t="s">
        <v>13</v>
      </c>
      <c r="J5534" s="3">
        <v>415</v>
      </c>
      <c r="K5534" s="3">
        <v>180</v>
      </c>
      <c r="L5534" s="3">
        <v>108</v>
      </c>
      <c r="M5534" s="4">
        <f>PI()*(K5534/2)^2/1000+PI()*(L5534/2)^2/1000</f>
        <v>34.607784671945154</v>
      </c>
      <c r="N5534" s="32">
        <v>0</v>
      </c>
      <c r="O5534" s="3">
        <v>5</v>
      </c>
      <c r="P5534" s="3">
        <v>1.1819999999999999</v>
      </c>
      <c r="Q5534" s="3">
        <v>0.98699999999999999</v>
      </c>
      <c r="R5534" s="3">
        <v>0.95799999999999996</v>
      </c>
      <c r="S5534" s="6">
        <v>0</v>
      </c>
      <c r="T5534" s="6">
        <f>R5534-S5534</f>
        <v>0.95799999999999996</v>
      </c>
      <c r="U5534" s="3">
        <v>0.95799999999999996</v>
      </c>
      <c r="V5534" s="6">
        <f>U5534-S5534</f>
        <v>0.95799999999999996</v>
      </c>
      <c r="W5534" s="6">
        <f>100 - (1 - (((U5534-T5534)/U5534)+(S5534/T5534)))*100</f>
        <v>0</v>
      </c>
      <c r="X5534" s="3">
        <v>0.95799999999999996</v>
      </c>
      <c r="Y5534" s="13">
        <f>(X5534-U5534)/U5534*100</f>
        <v>0</v>
      </c>
      <c r="Z5534" s="14">
        <f>IF(W5534&gt;10,"NA",Y5534)</f>
        <v>0</v>
      </c>
    </row>
    <row r="5535" spans="1:26" x14ac:dyDescent="0.2">
      <c r="A5535" s="23">
        <v>5521</v>
      </c>
      <c r="B5535" s="3" t="s">
        <v>25</v>
      </c>
      <c r="C5535" s="3" t="s">
        <v>51</v>
      </c>
      <c r="D5535" s="3" t="s">
        <v>194</v>
      </c>
      <c r="E5535" s="3" t="s">
        <v>47</v>
      </c>
      <c r="F5535" s="3" t="s">
        <v>8</v>
      </c>
      <c r="G5535" s="3" t="s">
        <v>226</v>
      </c>
      <c r="H5535" s="3" t="s">
        <v>9</v>
      </c>
      <c r="I5535" s="3" t="s">
        <v>13</v>
      </c>
      <c r="J5535" s="3">
        <v>415</v>
      </c>
      <c r="K5535" s="3">
        <v>180</v>
      </c>
      <c r="L5535" s="3">
        <v>108</v>
      </c>
      <c r="M5535" s="4">
        <f>PI()*(K5535/2)^2/1000+PI()*(L5535/2)^2/1000</f>
        <v>34.607784671945154</v>
      </c>
      <c r="N5535" s="32">
        <v>0</v>
      </c>
      <c r="O5535" s="3">
        <v>6</v>
      </c>
      <c r="P5535" s="3">
        <v>1.125</v>
      </c>
      <c r="Q5535" s="3">
        <v>1.0900000000000001</v>
      </c>
      <c r="R5535" s="3">
        <v>1.0660000000000001</v>
      </c>
      <c r="S5535" s="6">
        <v>0</v>
      </c>
      <c r="T5535" s="6">
        <f>R5535-S5535</f>
        <v>1.0660000000000001</v>
      </c>
      <c r="U5535" s="3">
        <v>1.0660000000000001</v>
      </c>
      <c r="V5535" s="6">
        <f>U5535-S5535</f>
        <v>1.0660000000000001</v>
      </c>
      <c r="W5535" s="6">
        <f>100 - (1 - (((U5535-T5535)/U5535)+(S5535/T5535)))*100</f>
        <v>0</v>
      </c>
      <c r="X5535" s="3">
        <v>1.0660000000000001</v>
      </c>
      <c r="Y5535" s="13">
        <f>(X5535-U5535)/U5535*100</f>
        <v>0</v>
      </c>
      <c r="Z5535" s="14">
        <f>IF(W5535&gt;10,"NA",Y5535)</f>
        <v>0</v>
      </c>
    </row>
    <row r="5536" spans="1:26" x14ac:dyDescent="0.2">
      <c r="A5536" s="23">
        <v>5522</v>
      </c>
      <c r="B5536" s="3" t="s">
        <v>25</v>
      </c>
      <c r="C5536" s="3" t="s">
        <v>51</v>
      </c>
      <c r="D5536" s="3" t="s">
        <v>194</v>
      </c>
      <c r="E5536" s="3" t="s">
        <v>47</v>
      </c>
      <c r="F5536" s="3" t="s">
        <v>8</v>
      </c>
      <c r="G5536" s="3" t="s">
        <v>226</v>
      </c>
      <c r="H5536" s="3" t="s">
        <v>9</v>
      </c>
      <c r="I5536" s="3" t="s">
        <v>13</v>
      </c>
      <c r="J5536" s="3">
        <v>415</v>
      </c>
      <c r="K5536" s="3">
        <v>180</v>
      </c>
      <c r="L5536" s="3">
        <v>108</v>
      </c>
      <c r="M5536" s="4">
        <f>PI()*(K5536/2)^2/1000+PI()*(L5536/2)^2/1000</f>
        <v>34.607784671945154</v>
      </c>
      <c r="N5536" s="32">
        <v>0</v>
      </c>
      <c r="O5536" s="3">
        <v>7</v>
      </c>
      <c r="P5536" s="3">
        <v>1.232</v>
      </c>
      <c r="Q5536" s="3">
        <v>1.0780000000000001</v>
      </c>
      <c r="R5536" s="3">
        <v>1.044</v>
      </c>
      <c r="S5536" s="6">
        <v>0</v>
      </c>
      <c r="T5536" s="6">
        <f>R5536-S5536</f>
        <v>1.044</v>
      </c>
      <c r="U5536" s="3">
        <v>1.044</v>
      </c>
      <c r="V5536" s="6">
        <f>U5536-S5536</f>
        <v>1.044</v>
      </c>
      <c r="W5536" s="6">
        <f>100 - (1 - (((U5536-T5536)/U5536)+(S5536/T5536)))*100</f>
        <v>0</v>
      </c>
      <c r="X5536" s="3">
        <v>1.044</v>
      </c>
      <c r="Y5536" s="13">
        <f>(X5536-U5536)/U5536*100</f>
        <v>0</v>
      </c>
      <c r="Z5536" s="14">
        <f>IF(W5536&gt;10,"NA",Y5536)</f>
        <v>0</v>
      </c>
    </row>
    <row r="5537" spans="1:26" x14ac:dyDescent="0.2">
      <c r="A5537" s="23">
        <v>5523</v>
      </c>
      <c r="B5537" s="3" t="s">
        <v>25</v>
      </c>
      <c r="C5537" s="3" t="s">
        <v>51</v>
      </c>
      <c r="D5537" s="3" t="s">
        <v>194</v>
      </c>
      <c r="E5537" s="3" t="s">
        <v>47</v>
      </c>
      <c r="F5537" s="3" t="s">
        <v>8</v>
      </c>
      <c r="G5537" s="3" t="s">
        <v>226</v>
      </c>
      <c r="H5537" s="3" t="s">
        <v>9</v>
      </c>
      <c r="I5537" s="3" t="s">
        <v>13</v>
      </c>
      <c r="J5537" s="3">
        <v>415</v>
      </c>
      <c r="K5537" s="3">
        <v>180</v>
      </c>
      <c r="L5537" s="3">
        <v>108</v>
      </c>
      <c r="M5537" s="4">
        <f>PI()*(K5537/2)^2/1000+PI()*(L5537/2)^2/1000</f>
        <v>34.607784671945154</v>
      </c>
      <c r="N5537" s="32">
        <v>0</v>
      </c>
      <c r="O5537" s="3">
        <v>8</v>
      </c>
      <c r="P5537" s="3">
        <v>1.127</v>
      </c>
      <c r="Q5537" s="3">
        <v>0.80200000000000005</v>
      </c>
      <c r="R5537" s="3">
        <v>0.76800000000000002</v>
      </c>
      <c r="S5537" s="6">
        <v>0</v>
      </c>
      <c r="T5537" s="6">
        <f>R5537-S5537</f>
        <v>0.76800000000000002</v>
      </c>
      <c r="U5537" s="3">
        <v>0.76800000000000002</v>
      </c>
      <c r="V5537" s="6">
        <f>U5537-S5537</f>
        <v>0.76800000000000002</v>
      </c>
      <c r="W5537" s="6">
        <f>100 - (1 - (((U5537-T5537)/U5537)+(S5537/T5537)))*100</f>
        <v>0</v>
      </c>
      <c r="X5537" s="3">
        <v>0.76800000000000002</v>
      </c>
      <c r="Y5537" s="13">
        <f>(X5537-U5537)/U5537*100</f>
        <v>0</v>
      </c>
      <c r="Z5537" s="14">
        <f>IF(W5537&gt;10,"NA",Y5537)</f>
        <v>0</v>
      </c>
    </row>
    <row r="5538" spans="1:26" x14ac:dyDescent="0.2">
      <c r="A5538" s="23">
        <v>5524</v>
      </c>
      <c r="B5538" s="3" t="s">
        <v>25</v>
      </c>
      <c r="C5538" s="3" t="s">
        <v>51</v>
      </c>
      <c r="D5538" s="3" t="s">
        <v>194</v>
      </c>
      <c r="E5538" s="3" t="s">
        <v>47</v>
      </c>
      <c r="F5538" s="3" t="s">
        <v>8</v>
      </c>
      <c r="G5538" s="3" t="s">
        <v>226</v>
      </c>
      <c r="H5538" s="3" t="s">
        <v>9</v>
      </c>
      <c r="I5538" s="3" t="s">
        <v>13</v>
      </c>
      <c r="J5538" s="3">
        <v>415</v>
      </c>
      <c r="K5538" s="3">
        <v>180</v>
      </c>
      <c r="L5538" s="3">
        <v>108</v>
      </c>
      <c r="M5538" s="4">
        <f>PI()*(K5538/2)^2/1000+PI()*(L5538/2)^2/1000</f>
        <v>34.607784671945154</v>
      </c>
      <c r="N5538" s="32">
        <v>0</v>
      </c>
      <c r="O5538" s="3">
        <v>9</v>
      </c>
      <c r="P5538" s="3">
        <v>1</v>
      </c>
      <c r="Q5538" s="3">
        <v>0.61699999999999999</v>
      </c>
      <c r="R5538" s="3">
        <v>0.57999999999999996</v>
      </c>
      <c r="S5538" s="6">
        <v>0</v>
      </c>
      <c r="T5538" s="6">
        <f>R5538-S5538</f>
        <v>0.57999999999999996</v>
      </c>
      <c r="U5538" s="3">
        <v>0.57999999999999996</v>
      </c>
      <c r="V5538" s="6">
        <f>U5538-S5538</f>
        <v>0.57999999999999996</v>
      </c>
      <c r="W5538" s="6">
        <f>100 - (1 - (((U5538-T5538)/U5538)+(S5538/T5538)))*100</f>
        <v>0</v>
      </c>
      <c r="X5538" s="3">
        <v>0.57999999999999996</v>
      </c>
      <c r="Y5538" s="13">
        <f>(X5538-U5538)/U5538*100</f>
        <v>0</v>
      </c>
      <c r="Z5538" s="14">
        <f>IF(W5538&gt;10,"NA",Y5538)</f>
        <v>0</v>
      </c>
    </row>
    <row r="5539" spans="1:26" x14ac:dyDescent="0.2">
      <c r="A5539" s="23">
        <v>5525</v>
      </c>
      <c r="B5539" s="3" t="s">
        <v>25</v>
      </c>
      <c r="C5539" s="3" t="s">
        <v>51</v>
      </c>
      <c r="D5539" s="3" t="s">
        <v>194</v>
      </c>
      <c r="E5539" s="3" t="s">
        <v>47</v>
      </c>
      <c r="F5539" s="3" t="s">
        <v>8</v>
      </c>
      <c r="G5539" s="3" t="s">
        <v>226</v>
      </c>
      <c r="H5539" s="3" t="s">
        <v>9</v>
      </c>
      <c r="I5539" s="3" t="s">
        <v>13</v>
      </c>
      <c r="J5539" s="3">
        <v>415</v>
      </c>
      <c r="K5539" s="3">
        <v>180</v>
      </c>
      <c r="L5539" s="3">
        <v>108</v>
      </c>
      <c r="M5539" s="4">
        <f>PI()*(K5539/2)^2/1000+PI()*(L5539/2)^2/1000</f>
        <v>34.607784671945154</v>
      </c>
      <c r="N5539" s="32">
        <v>0</v>
      </c>
      <c r="O5539" s="3">
        <v>10</v>
      </c>
      <c r="P5539" s="3">
        <v>1.2430000000000001</v>
      </c>
      <c r="Q5539" s="3">
        <v>0.997</v>
      </c>
      <c r="R5539" s="3">
        <v>0.96399999999999997</v>
      </c>
      <c r="S5539" s="6">
        <v>0</v>
      </c>
      <c r="T5539" s="6">
        <f>R5539-S5539</f>
        <v>0.96399999999999997</v>
      </c>
      <c r="U5539" s="3">
        <v>0.96399999999999997</v>
      </c>
      <c r="V5539" s="6">
        <f>U5539-S5539</f>
        <v>0.96399999999999997</v>
      </c>
      <c r="W5539" s="6">
        <f>100 - (1 - (((U5539-T5539)/U5539)+(S5539/T5539)))*100</f>
        <v>0</v>
      </c>
      <c r="X5539" s="3">
        <v>0.96399999999999997</v>
      </c>
      <c r="Y5539" s="13">
        <f>(X5539-U5539)/U5539*100</f>
        <v>0</v>
      </c>
      <c r="Z5539" s="14">
        <f>IF(W5539&gt;10,"NA",Y5539)</f>
        <v>0</v>
      </c>
    </row>
    <row r="5540" spans="1:26" x14ac:dyDescent="0.2">
      <c r="A5540" s="23">
        <v>5526</v>
      </c>
      <c r="B5540" s="3" t="s">
        <v>25</v>
      </c>
      <c r="C5540" s="3" t="s">
        <v>51</v>
      </c>
      <c r="D5540" s="3" t="s">
        <v>194</v>
      </c>
      <c r="E5540" s="3" t="s">
        <v>47</v>
      </c>
      <c r="F5540" s="3" t="s">
        <v>8</v>
      </c>
      <c r="G5540" s="3" t="s">
        <v>226</v>
      </c>
      <c r="H5540" s="3" t="s">
        <v>9</v>
      </c>
      <c r="I5540" s="3" t="s">
        <v>13</v>
      </c>
      <c r="J5540" s="3">
        <v>415</v>
      </c>
      <c r="K5540" s="3">
        <v>180</v>
      </c>
      <c r="L5540" s="3">
        <v>108</v>
      </c>
      <c r="M5540" s="4">
        <f>PI()*(K5540/2)^2/1000+PI()*(L5540/2)^2/1000</f>
        <v>34.607784671945154</v>
      </c>
      <c r="N5540" s="32">
        <v>0</v>
      </c>
      <c r="O5540" s="3">
        <v>11</v>
      </c>
      <c r="P5540" s="3">
        <v>1.107</v>
      </c>
      <c r="Q5540" s="3">
        <v>0.85199999999999998</v>
      </c>
      <c r="R5540" s="3">
        <v>0.82499999999999996</v>
      </c>
      <c r="S5540" s="6">
        <v>0</v>
      </c>
      <c r="T5540" s="6">
        <f>R5540-S5540</f>
        <v>0.82499999999999996</v>
      </c>
      <c r="U5540" s="3">
        <v>0.82499999999999996</v>
      </c>
      <c r="V5540" s="6">
        <f>U5540-S5540</f>
        <v>0.82499999999999996</v>
      </c>
      <c r="W5540" s="6">
        <f>100 - (1 - (((U5540-T5540)/U5540)+(S5540/T5540)))*100</f>
        <v>0</v>
      </c>
      <c r="X5540" s="3">
        <v>0.82499999999999996</v>
      </c>
      <c r="Y5540" s="13">
        <f>(X5540-U5540)/U5540*100</f>
        <v>0</v>
      </c>
      <c r="Z5540" s="14">
        <f>IF(W5540&gt;10,"NA",Y5540)</f>
        <v>0</v>
      </c>
    </row>
    <row r="5541" spans="1:26" x14ac:dyDescent="0.2">
      <c r="A5541" s="23">
        <v>5527</v>
      </c>
      <c r="B5541" s="3" t="s">
        <v>25</v>
      </c>
      <c r="C5541" s="3" t="s">
        <v>51</v>
      </c>
      <c r="D5541" s="3" t="s">
        <v>194</v>
      </c>
      <c r="E5541" s="3" t="s">
        <v>47</v>
      </c>
      <c r="F5541" s="3" t="s">
        <v>8</v>
      </c>
      <c r="G5541" s="3" t="s">
        <v>226</v>
      </c>
      <c r="H5541" s="3" t="s">
        <v>9</v>
      </c>
      <c r="I5541" s="3" t="s">
        <v>13</v>
      </c>
      <c r="J5541" s="3">
        <v>415</v>
      </c>
      <c r="K5541" s="3">
        <v>180</v>
      </c>
      <c r="L5541" s="3">
        <v>108</v>
      </c>
      <c r="M5541" s="4">
        <f>PI()*(K5541/2)^2/1000+PI()*(L5541/2)^2/1000</f>
        <v>34.607784671945154</v>
      </c>
      <c r="N5541" s="32">
        <v>0</v>
      </c>
      <c r="O5541" s="3">
        <v>12</v>
      </c>
      <c r="P5541" s="3">
        <v>1.371</v>
      </c>
      <c r="Q5541" s="3">
        <v>1.111</v>
      </c>
      <c r="R5541" s="3">
        <v>1.081</v>
      </c>
      <c r="S5541" s="6">
        <v>0</v>
      </c>
      <c r="T5541" s="6">
        <f>R5541-S5541</f>
        <v>1.081</v>
      </c>
      <c r="U5541" s="3">
        <v>1.081</v>
      </c>
      <c r="V5541" s="6">
        <f>U5541-S5541</f>
        <v>1.081</v>
      </c>
      <c r="W5541" s="6">
        <f>100 - (1 - (((U5541-T5541)/U5541)+(S5541/T5541)))*100</f>
        <v>0</v>
      </c>
      <c r="X5541" s="3">
        <v>1.081</v>
      </c>
      <c r="Y5541" s="13">
        <f>(X5541-U5541)/U5541*100</f>
        <v>0</v>
      </c>
      <c r="Z5541" s="14">
        <f>IF(W5541&gt;10,"NA",Y5541)</f>
        <v>0</v>
      </c>
    </row>
    <row r="5542" spans="1:26" x14ac:dyDescent="0.2">
      <c r="A5542" s="23">
        <v>5528</v>
      </c>
      <c r="B5542" s="3" t="s">
        <v>25</v>
      </c>
      <c r="C5542" s="3" t="s">
        <v>51</v>
      </c>
      <c r="D5542" s="3" t="s">
        <v>194</v>
      </c>
      <c r="E5542" s="3" t="s">
        <v>47</v>
      </c>
      <c r="F5542" s="3" t="s">
        <v>8</v>
      </c>
      <c r="G5542" s="3" t="s">
        <v>226</v>
      </c>
      <c r="H5542" s="3" t="s">
        <v>9</v>
      </c>
      <c r="I5542" s="3" t="s">
        <v>13</v>
      </c>
      <c r="J5542" s="3">
        <v>415</v>
      </c>
      <c r="K5542" s="3">
        <v>180</v>
      </c>
      <c r="L5542" s="3">
        <v>108</v>
      </c>
      <c r="M5542" s="4">
        <f>PI()*(K5542/2)^2/1000+PI()*(L5542/2)^2/1000</f>
        <v>34.607784671945154</v>
      </c>
      <c r="N5542" s="32">
        <v>0</v>
      </c>
      <c r="O5542" s="3">
        <v>13</v>
      </c>
      <c r="P5542" s="3">
        <v>1.016</v>
      </c>
      <c r="Q5542" s="3">
        <v>0.67400000000000004</v>
      </c>
      <c r="R5542" s="3">
        <v>0.64</v>
      </c>
      <c r="S5542" s="6">
        <v>0</v>
      </c>
      <c r="T5542" s="6">
        <f>R5542-S5542</f>
        <v>0.64</v>
      </c>
      <c r="U5542" s="3">
        <v>0.64</v>
      </c>
      <c r="V5542" s="6">
        <f>U5542-S5542</f>
        <v>0.64</v>
      </c>
      <c r="W5542" s="6">
        <f>100 - (1 - (((U5542-T5542)/U5542)+(S5542/T5542)))*100</f>
        <v>0</v>
      </c>
      <c r="X5542" s="3">
        <v>0.64</v>
      </c>
      <c r="Y5542" s="13">
        <f>(X5542-U5542)/U5542*100</f>
        <v>0</v>
      </c>
      <c r="Z5542" s="14">
        <f>IF(W5542&gt;10,"NA",Y5542)</f>
        <v>0</v>
      </c>
    </row>
    <row r="5543" spans="1:26" x14ac:dyDescent="0.2">
      <c r="A5543" s="23">
        <v>5529</v>
      </c>
      <c r="B5543" s="3" t="s">
        <v>25</v>
      </c>
      <c r="C5543" s="3" t="s">
        <v>51</v>
      </c>
      <c r="D5543" s="3" t="s">
        <v>194</v>
      </c>
      <c r="E5543" s="3" t="s">
        <v>47</v>
      </c>
      <c r="F5543" s="3" t="s">
        <v>8</v>
      </c>
      <c r="G5543" s="3" t="s">
        <v>226</v>
      </c>
      <c r="H5543" s="3" t="s">
        <v>9</v>
      </c>
      <c r="I5543" s="3" t="s">
        <v>13</v>
      </c>
      <c r="J5543" s="3">
        <v>415</v>
      </c>
      <c r="K5543" s="3">
        <v>180</v>
      </c>
      <c r="L5543" s="3">
        <v>108</v>
      </c>
      <c r="M5543" s="4">
        <f>PI()*(K5543/2)^2/1000+PI()*(L5543/2)^2/1000</f>
        <v>34.607784671945154</v>
      </c>
      <c r="N5543" s="32">
        <v>0</v>
      </c>
      <c r="O5543" s="3">
        <v>14</v>
      </c>
      <c r="P5543" s="3">
        <v>1.145</v>
      </c>
      <c r="Q5543" s="3">
        <v>0.80500000000000005</v>
      </c>
      <c r="R5543" s="3">
        <v>0.79</v>
      </c>
      <c r="S5543" s="6">
        <v>0</v>
      </c>
      <c r="T5543" s="6">
        <f>R5543-S5543</f>
        <v>0.79</v>
      </c>
      <c r="U5543" s="3">
        <v>1.0720000000000001</v>
      </c>
      <c r="V5543" s="6">
        <f>U5543-S5543</f>
        <v>1.0720000000000001</v>
      </c>
      <c r="W5543" s="6">
        <f>100 - (1 - (((U5543-T5543)/U5543)+(S5543/T5543)))*100</f>
        <v>26.305970149253739</v>
      </c>
      <c r="X5543" s="3">
        <v>1.0720000000000001</v>
      </c>
      <c r="Y5543" s="13">
        <f>(X5543-U5543)/U5543*100</f>
        <v>0</v>
      </c>
      <c r="Z5543" s="14" t="str">
        <f>IF(W5543&gt;10,"NA",Y5543)</f>
        <v>NA</v>
      </c>
    </row>
    <row r="5544" spans="1:26" x14ac:dyDescent="0.2">
      <c r="A5544" s="23">
        <v>5530</v>
      </c>
      <c r="B5544" s="3" t="s">
        <v>25</v>
      </c>
      <c r="C5544" s="3" t="s">
        <v>51</v>
      </c>
      <c r="D5544" s="3" t="s">
        <v>194</v>
      </c>
      <c r="E5544" s="3" t="s">
        <v>47</v>
      </c>
      <c r="F5544" s="3" t="s">
        <v>8</v>
      </c>
      <c r="G5544" s="3" t="s">
        <v>227</v>
      </c>
      <c r="H5544" s="3" t="s">
        <v>17</v>
      </c>
      <c r="I5544" s="3" t="s">
        <v>13</v>
      </c>
      <c r="J5544" s="3">
        <v>415</v>
      </c>
      <c r="K5544" s="3">
        <v>106</v>
      </c>
      <c r="L5544" s="3">
        <v>56</v>
      </c>
      <c r="M5544" s="4">
        <f>PI()*(K5544/2)^2/1000+PI()*(L5544/2)^2/1000</f>
        <v>11.287742404348126</v>
      </c>
      <c r="N5544" s="32">
        <v>0</v>
      </c>
      <c r="O5544" s="3">
        <v>1</v>
      </c>
      <c r="P5544" s="3">
        <v>1.7989999999999999</v>
      </c>
      <c r="Q5544" s="3">
        <v>1.262</v>
      </c>
      <c r="R5544" s="3">
        <v>1.2210000000000001</v>
      </c>
      <c r="S5544" s="6">
        <v>0</v>
      </c>
      <c r="T5544" s="6">
        <f>R5544-S5544</f>
        <v>1.2210000000000001</v>
      </c>
      <c r="U5544" s="3">
        <v>1.2210000000000001</v>
      </c>
      <c r="V5544" s="6">
        <f>U5544-S5544</f>
        <v>1.2210000000000001</v>
      </c>
      <c r="W5544" s="6">
        <f>100 - (1 - (((U5544-T5544)/U5544)+(S5544/T5544)))*100</f>
        <v>0</v>
      </c>
      <c r="X5544" s="3">
        <v>1.2210000000000001</v>
      </c>
      <c r="Y5544" s="13">
        <f>(X5544-U5544)/U5544*100</f>
        <v>0</v>
      </c>
      <c r="Z5544" s="14">
        <f>IF(W5544&gt;10,"NA",Y5544)</f>
        <v>0</v>
      </c>
    </row>
    <row r="5545" spans="1:26" x14ac:dyDescent="0.2">
      <c r="A5545" s="23">
        <v>5531</v>
      </c>
      <c r="B5545" s="3" t="s">
        <v>25</v>
      </c>
      <c r="C5545" s="3" t="s">
        <v>51</v>
      </c>
      <c r="D5545" s="3" t="s">
        <v>194</v>
      </c>
      <c r="E5545" s="3" t="s">
        <v>47</v>
      </c>
      <c r="F5545" s="3" t="s">
        <v>8</v>
      </c>
      <c r="G5545" s="3" t="s">
        <v>227</v>
      </c>
      <c r="H5545" s="3" t="s">
        <v>17</v>
      </c>
      <c r="I5545" s="3" t="s">
        <v>13</v>
      </c>
      <c r="J5545" s="3">
        <v>415</v>
      </c>
      <c r="K5545" s="3">
        <v>106</v>
      </c>
      <c r="L5545" s="3">
        <v>56</v>
      </c>
      <c r="M5545" s="4">
        <f>PI()*(K5545/2)^2/1000+PI()*(L5545/2)^2/1000</f>
        <v>11.287742404348126</v>
      </c>
      <c r="N5545" s="32">
        <v>0</v>
      </c>
      <c r="O5545" s="3">
        <v>2</v>
      </c>
      <c r="P5545" s="3">
        <v>1.665</v>
      </c>
      <c r="Q5545" s="3">
        <v>1</v>
      </c>
      <c r="R5545" s="3">
        <v>1</v>
      </c>
      <c r="S5545" s="6">
        <v>0</v>
      </c>
      <c r="T5545" s="6">
        <f>R5545-S5545</f>
        <v>1</v>
      </c>
      <c r="U5545" s="3">
        <v>1</v>
      </c>
      <c r="V5545" s="6">
        <f>U5545-S5545</f>
        <v>1</v>
      </c>
      <c r="W5545" s="6">
        <f>100 - (1 - (((U5545-T5545)/U5545)+(S5545/T5545)))*100</f>
        <v>0</v>
      </c>
      <c r="X5545" s="3">
        <v>1</v>
      </c>
      <c r="Y5545" s="13">
        <f>(X5545-U5545)/U5545*100</f>
        <v>0</v>
      </c>
      <c r="Z5545" s="14">
        <f>IF(W5545&gt;10,"NA",Y5545)</f>
        <v>0</v>
      </c>
    </row>
    <row r="5546" spans="1:26" x14ac:dyDescent="0.2">
      <c r="A5546" s="23">
        <v>5532</v>
      </c>
      <c r="B5546" s="3" t="s">
        <v>25</v>
      </c>
      <c r="C5546" s="3" t="s">
        <v>51</v>
      </c>
      <c r="D5546" s="3" t="s">
        <v>194</v>
      </c>
      <c r="E5546" s="3" t="s">
        <v>47</v>
      </c>
      <c r="F5546" s="3" t="s">
        <v>8</v>
      </c>
      <c r="G5546" s="3" t="s">
        <v>227</v>
      </c>
      <c r="H5546" s="3" t="s">
        <v>17</v>
      </c>
      <c r="I5546" s="3" t="s">
        <v>13</v>
      </c>
      <c r="J5546" s="3">
        <v>415</v>
      </c>
      <c r="K5546" s="3">
        <v>106</v>
      </c>
      <c r="L5546" s="3">
        <v>56</v>
      </c>
      <c r="M5546" s="4">
        <f>PI()*(K5546/2)^2/1000+PI()*(L5546/2)^2/1000</f>
        <v>11.287742404348126</v>
      </c>
      <c r="N5546" s="32">
        <v>0</v>
      </c>
      <c r="O5546" s="3">
        <v>3</v>
      </c>
      <c r="P5546" s="3">
        <v>1.272</v>
      </c>
      <c r="Q5546" s="3">
        <v>0.77600000000000002</v>
      </c>
      <c r="R5546" s="3">
        <v>0.754</v>
      </c>
      <c r="S5546" s="6">
        <v>0</v>
      </c>
      <c r="T5546" s="6">
        <f>R5546-S5546</f>
        <v>0.754</v>
      </c>
      <c r="U5546" s="3">
        <v>0.754</v>
      </c>
      <c r="V5546" s="6">
        <f>U5546-S5546</f>
        <v>0.754</v>
      </c>
      <c r="W5546" s="6">
        <f>100 - (1 - (((U5546-T5546)/U5546)+(S5546/T5546)))*100</f>
        <v>0</v>
      </c>
      <c r="X5546" s="3">
        <v>0.754</v>
      </c>
      <c r="Y5546" s="13">
        <f>(X5546-U5546)/U5546*100</f>
        <v>0</v>
      </c>
      <c r="Z5546" s="14">
        <f>IF(W5546&gt;10,"NA",Y5546)</f>
        <v>0</v>
      </c>
    </row>
    <row r="5547" spans="1:26" x14ac:dyDescent="0.2">
      <c r="A5547" s="23">
        <v>5533</v>
      </c>
      <c r="B5547" s="3" t="s">
        <v>25</v>
      </c>
      <c r="C5547" s="3" t="s">
        <v>51</v>
      </c>
      <c r="D5547" s="3" t="s">
        <v>194</v>
      </c>
      <c r="E5547" s="3" t="s">
        <v>47</v>
      </c>
      <c r="F5547" s="3" t="s">
        <v>8</v>
      </c>
      <c r="G5547" s="3" t="s">
        <v>227</v>
      </c>
      <c r="H5547" s="3" t="s">
        <v>17</v>
      </c>
      <c r="I5547" s="3" t="s">
        <v>13</v>
      </c>
      <c r="J5547" s="3">
        <v>415</v>
      </c>
      <c r="K5547" s="3">
        <v>106</v>
      </c>
      <c r="L5547" s="3">
        <v>56</v>
      </c>
      <c r="M5547" s="4">
        <f>PI()*(K5547/2)^2/1000+PI()*(L5547/2)^2/1000</f>
        <v>11.287742404348126</v>
      </c>
      <c r="N5547" s="32">
        <v>0</v>
      </c>
      <c r="O5547" s="3">
        <v>4</v>
      </c>
      <c r="P5547" s="3">
        <v>2.4790000000000001</v>
      </c>
      <c r="Q5547" s="3">
        <v>2.58</v>
      </c>
      <c r="R5547" s="3">
        <v>2.5379999999999998</v>
      </c>
      <c r="S5547" s="6">
        <v>0</v>
      </c>
      <c r="T5547" s="6">
        <f>R5547-S5547</f>
        <v>2.5379999999999998</v>
      </c>
      <c r="U5547" s="3">
        <v>2.5379999999999998</v>
      </c>
      <c r="V5547" s="6">
        <f>U5547-S5547</f>
        <v>2.5379999999999998</v>
      </c>
      <c r="W5547" s="6">
        <f>100 - (1 - (((U5547-T5547)/U5547)+(S5547/T5547)))*100</f>
        <v>0</v>
      </c>
      <c r="X5547" s="3">
        <v>2.5379999999999998</v>
      </c>
      <c r="Y5547" s="13">
        <f>(X5547-U5547)/U5547*100</f>
        <v>0</v>
      </c>
      <c r="Z5547" s="14">
        <f>IF(W5547&gt;10,"NA",Y5547)</f>
        <v>0</v>
      </c>
    </row>
    <row r="5548" spans="1:26" x14ac:dyDescent="0.2">
      <c r="A5548" s="23">
        <v>5534</v>
      </c>
      <c r="B5548" s="3" t="s">
        <v>25</v>
      </c>
      <c r="C5548" s="3" t="s">
        <v>51</v>
      </c>
      <c r="D5548" s="3" t="s">
        <v>194</v>
      </c>
      <c r="E5548" s="3" t="s">
        <v>47</v>
      </c>
      <c r="F5548" s="3" t="s">
        <v>8</v>
      </c>
      <c r="G5548" s="3" t="s">
        <v>227</v>
      </c>
      <c r="H5548" s="3" t="s">
        <v>17</v>
      </c>
      <c r="I5548" s="3" t="s">
        <v>13</v>
      </c>
      <c r="J5548" s="3">
        <v>415</v>
      </c>
      <c r="K5548" s="3">
        <v>106</v>
      </c>
      <c r="L5548" s="3">
        <v>56</v>
      </c>
      <c r="M5548" s="4">
        <f>PI()*(K5548/2)^2/1000+PI()*(L5548/2)^2/1000</f>
        <v>11.287742404348126</v>
      </c>
      <c r="N5548" s="32">
        <v>0</v>
      </c>
      <c r="O5548" s="3">
        <v>5</v>
      </c>
      <c r="P5548" s="3">
        <v>2.411</v>
      </c>
      <c r="Q5548" s="3">
        <v>2.1120000000000001</v>
      </c>
      <c r="R5548" s="3">
        <v>2.0379999999999998</v>
      </c>
      <c r="S5548" s="6">
        <v>0</v>
      </c>
      <c r="T5548" s="6">
        <f>R5548-S5548</f>
        <v>2.0379999999999998</v>
      </c>
      <c r="U5548" s="3">
        <v>2.1469999999999998</v>
      </c>
      <c r="V5548" s="6">
        <f>U5548-S5548</f>
        <v>2.1469999999999998</v>
      </c>
      <c r="W5548" s="6">
        <f>100 - (1 - (((U5548-T5548)/U5548)+(S5548/T5548)))*100</f>
        <v>5.0768514205868769</v>
      </c>
      <c r="X5548" s="3">
        <v>2.1469999999999998</v>
      </c>
      <c r="Y5548" s="13">
        <f>(X5548-U5548)/U5548*100</f>
        <v>0</v>
      </c>
      <c r="Z5548" s="14">
        <f>IF(W5548&gt;10,"NA",Y5548)</f>
        <v>0</v>
      </c>
    </row>
    <row r="5549" spans="1:26" x14ac:dyDescent="0.2">
      <c r="A5549" s="23">
        <v>5535</v>
      </c>
      <c r="B5549" s="3" t="s">
        <v>25</v>
      </c>
      <c r="C5549" s="3" t="s">
        <v>51</v>
      </c>
      <c r="D5549" s="3" t="s">
        <v>194</v>
      </c>
      <c r="E5549" s="3" t="s">
        <v>47</v>
      </c>
      <c r="F5549" s="3" t="s">
        <v>8</v>
      </c>
      <c r="G5549" s="3" t="s">
        <v>227</v>
      </c>
      <c r="H5549" s="3" t="s">
        <v>17</v>
      </c>
      <c r="I5549" s="3" t="s">
        <v>13</v>
      </c>
      <c r="J5549" s="3">
        <v>415</v>
      </c>
      <c r="K5549" s="3">
        <v>106</v>
      </c>
      <c r="L5549" s="3">
        <v>56</v>
      </c>
      <c r="M5549" s="4">
        <f>PI()*(K5549/2)^2/1000+PI()*(L5549/2)^2/1000</f>
        <v>11.287742404348126</v>
      </c>
      <c r="N5549" s="32">
        <v>0</v>
      </c>
      <c r="O5549" s="3">
        <v>6</v>
      </c>
      <c r="P5549" s="3">
        <v>2.4980000000000002</v>
      </c>
      <c r="Q5549" s="3">
        <v>2.2930000000000001</v>
      </c>
      <c r="R5549" s="3">
        <v>2.2690000000000001</v>
      </c>
      <c r="S5549" s="6">
        <v>0</v>
      </c>
      <c r="T5549" s="6">
        <f>R5549-S5549</f>
        <v>2.2690000000000001</v>
      </c>
      <c r="U5549" s="3">
        <v>2.2690000000000001</v>
      </c>
      <c r="V5549" s="6">
        <f>U5549-S5549</f>
        <v>2.2690000000000001</v>
      </c>
      <c r="W5549" s="6">
        <f>100 - (1 - (((U5549-T5549)/U5549)+(S5549/T5549)))*100</f>
        <v>0</v>
      </c>
      <c r="X5549" s="3">
        <v>2.2690000000000001</v>
      </c>
      <c r="Y5549" s="13">
        <f>(X5549-U5549)/U5549*100</f>
        <v>0</v>
      </c>
      <c r="Z5549" s="14">
        <f>IF(W5549&gt;10,"NA",Y5549)</f>
        <v>0</v>
      </c>
    </row>
    <row r="5550" spans="1:26" x14ac:dyDescent="0.2">
      <c r="A5550" s="23">
        <v>5536</v>
      </c>
      <c r="B5550" s="3" t="s">
        <v>25</v>
      </c>
      <c r="C5550" s="3" t="s">
        <v>51</v>
      </c>
      <c r="D5550" s="3" t="s">
        <v>194</v>
      </c>
      <c r="E5550" s="3" t="s">
        <v>47</v>
      </c>
      <c r="F5550" s="3" t="s">
        <v>8</v>
      </c>
      <c r="G5550" s="3" t="s">
        <v>227</v>
      </c>
      <c r="H5550" s="3" t="s">
        <v>17</v>
      </c>
      <c r="I5550" s="3" t="s">
        <v>13</v>
      </c>
      <c r="J5550" s="3">
        <v>415</v>
      </c>
      <c r="K5550" s="3">
        <v>106</v>
      </c>
      <c r="L5550" s="3">
        <v>56</v>
      </c>
      <c r="M5550" s="4">
        <f>PI()*(K5550/2)^2/1000+PI()*(L5550/2)^2/1000</f>
        <v>11.287742404348126</v>
      </c>
      <c r="N5550" s="32">
        <v>0</v>
      </c>
      <c r="O5550" s="3">
        <v>7</v>
      </c>
      <c r="P5550" s="3">
        <v>1.645</v>
      </c>
      <c r="Q5550" s="3">
        <v>1.2669999999999999</v>
      </c>
      <c r="R5550" s="3">
        <v>1.2669999999999999</v>
      </c>
      <c r="S5550" s="6">
        <v>0</v>
      </c>
      <c r="T5550" s="6">
        <f>R5550-S5550</f>
        <v>1.2669999999999999</v>
      </c>
      <c r="U5550" s="3">
        <v>1.2669999999999999</v>
      </c>
      <c r="V5550" s="6">
        <f>U5550-S5550</f>
        <v>1.2669999999999999</v>
      </c>
      <c r="W5550" s="6">
        <f>100 - (1 - (((U5550-T5550)/U5550)+(S5550/T5550)))*100</f>
        <v>0</v>
      </c>
      <c r="X5550" s="3">
        <v>1.2669999999999999</v>
      </c>
      <c r="Y5550" s="13">
        <f>(X5550-U5550)/U5550*100</f>
        <v>0</v>
      </c>
      <c r="Z5550" s="14">
        <f>IF(W5550&gt;10,"NA",Y5550)</f>
        <v>0</v>
      </c>
    </row>
    <row r="5551" spans="1:26" x14ac:dyDescent="0.2">
      <c r="A5551" s="23">
        <v>5537</v>
      </c>
      <c r="B5551" s="3" t="s">
        <v>25</v>
      </c>
      <c r="C5551" s="3" t="s">
        <v>51</v>
      </c>
      <c r="D5551" s="3" t="s">
        <v>194</v>
      </c>
      <c r="E5551" s="3" t="s">
        <v>47</v>
      </c>
      <c r="F5551" s="3" t="s">
        <v>8</v>
      </c>
      <c r="G5551" s="3" t="s">
        <v>227</v>
      </c>
      <c r="H5551" s="3" t="s">
        <v>17</v>
      </c>
      <c r="I5551" s="3" t="s">
        <v>13</v>
      </c>
      <c r="J5551" s="3">
        <v>415</v>
      </c>
      <c r="K5551" s="3">
        <v>106</v>
      </c>
      <c r="L5551" s="3">
        <v>56</v>
      </c>
      <c r="M5551" s="4">
        <f>PI()*(K5551/2)^2/1000+PI()*(L5551/2)^2/1000</f>
        <v>11.287742404348126</v>
      </c>
      <c r="N5551" s="32">
        <v>0</v>
      </c>
      <c r="O5551" s="3">
        <v>8</v>
      </c>
      <c r="P5551" s="3">
        <v>1.829</v>
      </c>
      <c r="Q5551" s="3">
        <v>1.5249999999999999</v>
      </c>
      <c r="R5551" s="3">
        <v>1.486</v>
      </c>
      <c r="S5551" s="6">
        <v>0</v>
      </c>
      <c r="T5551" s="6">
        <f>R5551-S5551</f>
        <v>1.486</v>
      </c>
      <c r="U5551" s="3">
        <v>1.589</v>
      </c>
      <c r="V5551" s="6">
        <f>U5551-S5551</f>
        <v>1.589</v>
      </c>
      <c r="W5551" s="6">
        <f>100 - (1 - (((U5551-T5551)/U5551)+(S5551/T5551)))*100</f>
        <v>6.4820641913152883</v>
      </c>
      <c r="X5551" s="3">
        <v>1.589</v>
      </c>
      <c r="Y5551" s="13">
        <f>(X5551-U5551)/U5551*100</f>
        <v>0</v>
      </c>
      <c r="Z5551" s="14">
        <f>IF(W5551&gt;10,"NA",Y5551)</f>
        <v>0</v>
      </c>
    </row>
    <row r="5552" spans="1:26" x14ac:dyDescent="0.2">
      <c r="A5552" s="23">
        <v>5538</v>
      </c>
      <c r="B5552" s="3" t="s">
        <v>25</v>
      </c>
      <c r="C5552" s="3" t="s">
        <v>51</v>
      </c>
      <c r="D5552" s="3" t="s">
        <v>194</v>
      </c>
      <c r="E5552" s="3" t="s">
        <v>47</v>
      </c>
      <c r="F5552" s="3" t="s">
        <v>8</v>
      </c>
      <c r="G5552" s="3" t="s">
        <v>227</v>
      </c>
      <c r="H5552" s="3" t="s">
        <v>17</v>
      </c>
      <c r="I5552" s="3" t="s">
        <v>13</v>
      </c>
      <c r="J5552" s="3">
        <v>415</v>
      </c>
      <c r="K5552" s="3">
        <v>106</v>
      </c>
      <c r="L5552" s="3">
        <v>56</v>
      </c>
      <c r="M5552" s="4">
        <f>PI()*(K5552/2)^2/1000+PI()*(L5552/2)^2/1000</f>
        <v>11.287742404348126</v>
      </c>
      <c r="N5552" s="32">
        <v>0</v>
      </c>
      <c r="O5552" s="3">
        <v>9</v>
      </c>
      <c r="P5552" s="3">
        <v>2.2999999999999998</v>
      </c>
      <c r="Q5552" s="3">
        <v>2.1190000000000002</v>
      </c>
      <c r="R5552" s="3">
        <v>2.069</v>
      </c>
      <c r="S5552" s="6">
        <v>0</v>
      </c>
      <c r="T5552" s="6">
        <f>R5552-S5552</f>
        <v>2.069</v>
      </c>
      <c r="U5552" s="3">
        <v>2.069</v>
      </c>
      <c r="V5552" s="6">
        <f>U5552-S5552</f>
        <v>2.069</v>
      </c>
      <c r="W5552" s="6">
        <f>100 - (1 - (((U5552-T5552)/U5552)+(S5552/T5552)))*100</f>
        <v>0</v>
      </c>
      <c r="X5552" s="3">
        <v>2.069</v>
      </c>
      <c r="Y5552" s="13">
        <f>(X5552-U5552)/U5552*100</f>
        <v>0</v>
      </c>
      <c r="Z5552" s="14">
        <f>IF(W5552&gt;10,"NA",Y5552)</f>
        <v>0</v>
      </c>
    </row>
    <row r="5553" spans="1:33" x14ac:dyDescent="0.2">
      <c r="A5553" s="23">
        <v>5539</v>
      </c>
      <c r="B5553" s="3" t="s">
        <v>25</v>
      </c>
      <c r="C5553" s="3" t="s">
        <v>51</v>
      </c>
      <c r="D5553" s="3" t="s">
        <v>194</v>
      </c>
      <c r="E5553" s="3" t="s">
        <v>47</v>
      </c>
      <c r="F5553" s="3" t="s">
        <v>8</v>
      </c>
      <c r="G5553" s="3" t="s">
        <v>227</v>
      </c>
      <c r="H5553" s="3" t="s">
        <v>17</v>
      </c>
      <c r="I5553" s="3" t="s">
        <v>13</v>
      </c>
      <c r="J5553" s="3">
        <v>415</v>
      </c>
      <c r="K5553" s="3">
        <v>106</v>
      </c>
      <c r="L5553" s="3">
        <v>56</v>
      </c>
      <c r="M5553" s="4">
        <f>PI()*(K5553/2)^2/1000+PI()*(L5553/2)^2/1000</f>
        <v>11.287742404348126</v>
      </c>
      <c r="N5553" s="32">
        <v>0</v>
      </c>
      <c r="O5553" s="3">
        <v>10</v>
      </c>
      <c r="P5553" s="3">
        <v>2.4620000000000002</v>
      </c>
      <c r="Q5553" s="3">
        <v>2.3919999999999999</v>
      </c>
      <c r="R5553" s="3">
        <v>2.3460000000000001</v>
      </c>
      <c r="S5553" s="6">
        <v>0</v>
      </c>
      <c r="T5553" s="6">
        <f>R5553-S5553</f>
        <v>2.3460000000000001</v>
      </c>
      <c r="U5553" s="3">
        <v>2.3460000000000001</v>
      </c>
      <c r="V5553" s="6">
        <f>U5553-S5553</f>
        <v>2.3460000000000001</v>
      </c>
      <c r="W5553" s="6">
        <f>100 - (1 - (((U5553-T5553)/U5553)+(S5553/T5553)))*100</f>
        <v>0</v>
      </c>
      <c r="X5553" s="3">
        <v>2.3460000000000001</v>
      </c>
      <c r="Y5553" s="13">
        <f>(X5553-U5553)/U5553*100</f>
        <v>0</v>
      </c>
      <c r="Z5553" s="14">
        <f>IF(W5553&gt;10,"NA",Y5553)</f>
        <v>0</v>
      </c>
    </row>
    <row r="5554" spans="1:33" x14ac:dyDescent="0.2">
      <c r="A5554" s="23">
        <v>5540</v>
      </c>
      <c r="B5554" s="3" t="s">
        <v>25</v>
      </c>
      <c r="C5554" s="3" t="s">
        <v>51</v>
      </c>
      <c r="D5554" s="3" t="s">
        <v>194</v>
      </c>
      <c r="E5554" s="3" t="s">
        <v>47</v>
      </c>
      <c r="F5554" s="3" t="s">
        <v>8</v>
      </c>
      <c r="G5554" s="3" t="s">
        <v>227</v>
      </c>
      <c r="H5554" s="3" t="s">
        <v>17</v>
      </c>
      <c r="I5554" s="3" t="s">
        <v>13</v>
      </c>
      <c r="J5554" s="3">
        <v>415</v>
      </c>
      <c r="K5554" s="3">
        <v>106</v>
      </c>
      <c r="L5554" s="3">
        <v>56</v>
      </c>
      <c r="M5554" s="4">
        <f>PI()*(K5554/2)^2/1000+PI()*(L5554/2)^2/1000</f>
        <v>11.287742404348126</v>
      </c>
      <c r="N5554" s="32">
        <v>0</v>
      </c>
      <c r="O5554" s="3">
        <v>11</v>
      </c>
      <c r="P5554" s="3">
        <v>2.444</v>
      </c>
      <c r="Q5554" s="3">
        <v>2.0979999999999999</v>
      </c>
      <c r="R5554" s="3">
        <v>2.0059999999999998</v>
      </c>
      <c r="S5554" s="6">
        <v>0</v>
      </c>
      <c r="T5554" s="6">
        <f>R5554-S5554</f>
        <v>2.0059999999999998</v>
      </c>
      <c r="U5554" s="3">
        <v>2.0059999999999998</v>
      </c>
      <c r="V5554" s="6">
        <f>U5554-S5554</f>
        <v>2.0059999999999998</v>
      </c>
      <c r="W5554" s="6">
        <f>100 - (1 - (((U5554-T5554)/U5554)+(S5554/T5554)))*100</f>
        <v>0</v>
      </c>
      <c r="X5554" s="3">
        <v>2.0059999999999998</v>
      </c>
      <c r="Y5554" s="13">
        <f>(X5554-U5554)/U5554*100</f>
        <v>0</v>
      </c>
      <c r="Z5554" s="14">
        <f>IF(W5554&gt;10,"NA",Y5554)</f>
        <v>0</v>
      </c>
    </row>
    <row r="5555" spans="1:33" x14ac:dyDescent="0.2">
      <c r="A5555" s="23">
        <v>5541</v>
      </c>
      <c r="B5555" s="3" t="s">
        <v>25</v>
      </c>
      <c r="C5555" s="3" t="s">
        <v>51</v>
      </c>
      <c r="D5555" s="3" t="s">
        <v>194</v>
      </c>
      <c r="E5555" s="3" t="s">
        <v>47</v>
      </c>
      <c r="F5555" s="3" t="s">
        <v>8</v>
      </c>
      <c r="G5555" s="3" t="s">
        <v>227</v>
      </c>
      <c r="H5555" s="3" t="s">
        <v>9</v>
      </c>
      <c r="I5555" s="3" t="s">
        <v>13</v>
      </c>
      <c r="J5555" s="3">
        <v>415</v>
      </c>
      <c r="K5555" s="3">
        <v>106</v>
      </c>
      <c r="L5555" s="3">
        <v>56</v>
      </c>
      <c r="M5555" s="4">
        <f>PI()*(K5555/2)^2/1000+PI()*(L5555/2)^2/1000</f>
        <v>11.287742404348126</v>
      </c>
      <c r="N5555" s="32">
        <v>0</v>
      </c>
      <c r="O5555" s="3">
        <v>1</v>
      </c>
      <c r="P5555" s="3">
        <v>1.232</v>
      </c>
      <c r="Q5555" s="3">
        <v>0.80900000000000005</v>
      </c>
      <c r="R5555" s="3">
        <v>0.73699999999999999</v>
      </c>
      <c r="S5555" s="6">
        <v>0</v>
      </c>
      <c r="T5555" s="6">
        <f>R5555-S5555</f>
        <v>0.73699999999999999</v>
      </c>
      <c r="U5555" s="3">
        <v>0.78</v>
      </c>
      <c r="V5555" s="6">
        <f>U5555-S5555</f>
        <v>0.78</v>
      </c>
      <c r="W5555" s="6">
        <f>100 - (1 - (((U5555-T5555)/U5555)+(S5555/T5555)))*100</f>
        <v>5.512820512820511</v>
      </c>
      <c r="X5555" s="3">
        <v>0.78</v>
      </c>
      <c r="Y5555" s="13">
        <f>(X5555-U5555)/U5555*100</f>
        <v>0</v>
      </c>
      <c r="Z5555" s="14">
        <f>IF(W5555&gt;10,"NA",Y5555)</f>
        <v>0</v>
      </c>
    </row>
    <row r="5556" spans="1:33" x14ac:dyDescent="0.2">
      <c r="A5556" s="23">
        <v>5542</v>
      </c>
      <c r="B5556" s="3" t="s">
        <v>25</v>
      </c>
      <c r="C5556" s="3" t="s">
        <v>51</v>
      </c>
      <c r="D5556" s="3" t="s">
        <v>194</v>
      </c>
      <c r="E5556" s="3" t="s">
        <v>47</v>
      </c>
      <c r="F5556" s="3" t="s">
        <v>8</v>
      </c>
      <c r="G5556" s="3" t="s">
        <v>227</v>
      </c>
      <c r="H5556" s="3" t="s">
        <v>9</v>
      </c>
      <c r="I5556" s="3" t="s">
        <v>13</v>
      </c>
      <c r="J5556" s="3">
        <v>415</v>
      </c>
      <c r="K5556" s="3">
        <v>106</v>
      </c>
      <c r="L5556" s="3">
        <v>56</v>
      </c>
      <c r="M5556" s="4">
        <f>PI()*(K5556/2)^2/1000+PI()*(L5556/2)^2/1000</f>
        <v>11.287742404348126</v>
      </c>
      <c r="N5556" s="32">
        <v>0</v>
      </c>
      <c r="O5556" s="3">
        <v>2</v>
      </c>
      <c r="P5556" s="3">
        <v>1.3959999999999999</v>
      </c>
      <c r="Q5556" s="3">
        <v>0.92900000000000005</v>
      </c>
      <c r="R5556" s="3">
        <v>0.89200000000000002</v>
      </c>
      <c r="S5556" s="6">
        <v>0</v>
      </c>
      <c r="T5556" s="6">
        <f>R5556-S5556</f>
        <v>0.89200000000000002</v>
      </c>
      <c r="U5556" s="3">
        <v>1.006</v>
      </c>
      <c r="V5556" s="6">
        <f>U5556-S5556</f>
        <v>1.006</v>
      </c>
      <c r="W5556" s="6">
        <f>100 - (1 - (((U5556-T5556)/U5556)+(S5556/T5556)))*100</f>
        <v>11.33200795228629</v>
      </c>
      <c r="X5556" s="3">
        <v>1.006</v>
      </c>
      <c r="Y5556" s="13">
        <f>(X5556-U5556)/U5556*100</f>
        <v>0</v>
      </c>
      <c r="Z5556" s="14" t="str">
        <f>IF(W5556&gt;10,"NA",Y5556)</f>
        <v>NA</v>
      </c>
    </row>
    <row r="5557" spans="1:33" x14ac:dyDescent="0.2">
      <c r="A5557" s="23">
        <v>5543</v>
      </c>
      <c r="B5557" s="3" t="s">
        <v>25</v>
      </c>
      <c r="C5557" s="3" t="s">
        <v>51</v>
      </c>
      <c r="D5557" s="3" t="s">
        <v>194</v>
      </c>
      <c r="E5557" s="3" t="s">
        <v>47</v>
      </c>
      <c r="F5557" s="3" t="s">
        <v>8</v>
      </c>
      <c r="G5557" s="3" t="s">
        <v>227</v>
      </c>
      <c r="H5557" s="3" t="s">
        <v>9</v>
      </c>
      <c r="I5557" s="3" t="s">
        <v>13</v>
      </c>
      <c r="J5557" s="3">
        <v>415</v>
      </c>
      <c r="K5557" s="3">
        <v>106</v>
      </c>
      <c r="L5557" s="3">
        <v>56</v>
      </c>
      <c r="M5557" s="4">
        <f>PI()*(K5557/2)^2/1000+PI()*(L5557/2)^2/1000</f>
        <v>11.287742404348126</v>
      </c>
      <c r="N5557" s="32">
        <v>0</v>
      </c>
      <c r="O5557" s="3">
        <v>3</v>
      </c>
      <c r="P5557" s="3">
        <v>1.587</v>
      </c>
      <c r="Q5557" s="3">
        <v>0.72699999999999998</v>
      </c>
      <c r="R5557" s="3">
        <v>0.69699999999999995</v>
      </c>
      <c r="S5557" s="6">
        <v>0</v>
      </c>
      <c r="T5557" s="6">
        <f>R5557-S5557</f>
        <v>0.69699999999999995</v>
      </c>
      <c r="U5557" s="3">
        <v>1.159</v>
      </c>
      <c r="V5557" s="6">
        <f>U5557-S5557</f>
        <v>1.159</v>
      </c>
      <c r="W5557" s="6">
        <f>100 - (1 - (((U5557-T5557)/U5557)+(S5557/T5557)))*100</f>
        <v>39.861949956859362</v>
      </c>
      <c r="X5557" s="3">
        <v>1.159</v>
      </c>
      <c r="Y5557" s="13">
        <f>(X5557-U5557)/U5557*100</f>
        <v>0</v>
      </c>
      <c r="Z5557" s="14" t="str">
        <f>IF(W5557&gt;10,"NA",Y5557)</f>
        <v>NA</v>
      </c>
    </row>
    <row r="5558" spans="1:33" x14ac:dyDescent="0.2">
      <c r="A5558" s="23">
        <v>5544</v>
      </c>
      <c r="B5558" s="3" t="s">
        <v>25</v>
      </c>
      <c r="C5558" s="3" t="s">
        <v>51</v>
      </c>
      <c r="D5558" s="3" t="s">
        <v>194</v>
      </c>
      <c r="E5558" s="3" t="s">
        <v>47</v>
      </c>
      <c r="F5558" s="3" t="s">
        <v>8</v>
      </c>
      <c r="G5558" s="3" t="s">
        <v>227</v>
      </c>
      <c r="H5558" s="3" t="s">
        <v>9</v>
      </c>
      <c r="I5558" s="3" t="s">
        <v>13</v>
      </c>
      <c r="J5558" s="3">
        <v>415</v>
      </c>
      <c r="K5558" s="3">
        <v>106</v>
      </c>
      <c r="L5558" s="3">
        <v>56</v>
      </c>
      <c r="M5558" s="4">
        <f>PI()*(K5558/2)^2/1000+PI()*(L5558/2)^2/1000</f>
        <v>11.287742404348126</v>
      </c>
      <c r="N5558" s="32">
        <v>0</v>
      </c>
      <c r="O5558" s="3">
        <v>4</v>
      </c>
      <c r="P5558" s="3">
        <v>0.98899999999999999</v>
      </c>
      <c r="Q5558" s="3">
        <v>0.437</v>
      </c>
      <c r="R5558" s="3">
        <v>0.38500000000000001</v>
      </c>
      <c r="S5558" s="6">
        <v>0</v>
      </c>
      <c r="T5558" s="6">
        <f>R5558-S5558</f>
        <v>0.38500000000000001</v>
      </c>
      <c r="U5558" s="3">
        <v>0.496</v>
      </c>
      <c r="V5558" s="6">
        <f>U5558-S5558</f>
        <v>0.496</v>
      </c>
      <c r="W5558" s="6">
        <f>100 - (1 - (((U5558-T5558)/U5558)+(S5558/T5558)))*100</f>
        <v>22.379032258064512</v>
      </c>
      <c r="X5558" s="3">
        <v>0.496</v>
      </c>
      <c r="Y5558" s="13">
        <f>(X5558-U5558)/U5558*100</f>
        <v>0</v>
      </c>
      <c r="Z5558" s="14" t="str">
        <f>IF(W5558&gt;10,"NA",Y5558)</f>
        <v>NA</v>
      </c>
    </row>
    <row r="5559" spans="1:33" x14ac:dyDescent="0.2">
      <c r="A5559" s="23">
        <v>5545</v>
      </c>
      <c r="B5559" s="3" t="s">
        <v>25</v>
      </c>
      <c r="C5559" s="3" t="s">
        <v>51</v>
      </c>
      <c r="D5559" s="3" t="s">
        <v>194</v>
      </c>
      <c r="E5559" s="3" t="s">
        <v>47</v>
      </c>
      <c r="F5559" s="3" t="s">
        <v>8</v>
      </c>
      <c r="G5559" s="3" t="s">
        <v>227</v>
      </c>
      <c r="H5559" s="3" t="s">
        <v>9</v>
      </c>
      <c r="I5559" s="3" t="s">
        <v>13</v>
      </c>
      <c r="J5559" s="3">
        <v>415</v>
      </c>
      <c r="K5559" s="3">
        <v>106</v>
      </c>
      <c r="L5559" s="3">
        <v>56</v>
      </c>
      <c r="M5559" s="4">
        <f>PI()*(K5559/2)^2/1000+PI()*(L5559/2)^2/1000</f>
        <v>11.287742404348126</v>
      </c>
      <c r="N5559" s="32">
        <v>0</v>
      </c>
      <c r="O5559" s="3">
        <v>5</v>
      </c>
      <c r="P5559" s="3">
        <v>1.036</v>
      </c>
      <c r="Q5559" s="3">
        <v>0.49099999999999999</v>
      </c>
      <c r="R5559" s="3">
        <v>0.442</v>
      </c>
      <c r="S5559" s="6">
        <v>0</v>
      </c>
      <c r="T5559" s="6">
        <f>R5559-S5559</f>
        <v>0.442</v>
      </c>
      <c r="U5559" s="3">
        <v>0.45200000000000001</v>
      </c>
      <c r="V5559" s="6">
        <f>U5559-S5559</f>
        <v>0.45200000000000001</v>
      </c>
      <c r="W5559" s="6">
        <f>100 - (1 - (((U5559-T5559)/U5559)+(S5559/T5559)))*100</f>
        <v>2.2123893805309791</v>
      </c>
      <c r="X5559" s="3">
        <v>0.45200000000000001</v>
      </c>
      <c r="Y5559" s="13">
        <f>(X5559-U5559)/U5559*100</f>
        <v>0</v>
      </c>
      <c r="Z5559" s="14">
        <f>IF(W5559&gt;10,"NA",Y5559)</f>
        <v>0</v>
      </c>
    </row>
    <row r="5560" spans="1:33" x14ac:dyDescent="0.2">
      <c r="A5560" s="23">
        <v>5546</v>
      </c>
      <c r="B5560" s="3" t="s">
        <v>25</v>
      </c>
      <c r="C5560" s="3" t="s">
        <v>51</v>
      </c>
      <c r="D5560" s="3" t="s">
        <v>194</v>
      </c>
      <c r="E5560" s="3" t="s">
        <v>47</v>
      </c>
      <c r="F5560" s="3" t="s">
        <v>8</v>
      </c>
      <c r="G5560" s="3" t="s">
        <v>227</v>
      </c>
      <c r="H5560" s="3" t="s">
        <v>9</v>
      </c>
      <c r="I5560" s="3" t="s">
        <v>13</v>
      </c>
      <c r="J5560" s="3">
        <v>415</v>
      </c>
      <c r="K5560" s="3">
        <v>106</v>
      </c>
      <c r="L5560" s="3">
        <v>56</v>
      </c>
      <c r="M5560" s="4">
        <f>PI()*(K5560/2)^2/1000+PI()*(L5560/2)^2/1000</f>
        <v>11.287742404348126</v>
      </c>
      <c r="N5560" s="32">
        <v>0</v>
      </c>
      <c r="O5560" s="3">
        <v>6</v>
      </c>
      <c r="P5560" s="3">
        <v>2.0379999999999998</v>
      </c>
      <c r="Q5560" s="3">
        <v>2.101</v>
      </c>
      <c r="R5560" s="3">
        <v>1.998</v>
      </c>
      <c r="S5560" s="6">
        <v>0</v>
      </c>
      <c r="T5560" s="6">
        <f>R5560-S5560</f>
        <v>1.998</v>
      </c>
      <c r="U5560" s="3">
        <v>1.998</v>
      </c>
      <c r="V5560" s="6">
        <f>U5560-S5560</f>
        <v>1.998</v>
      </c>
      <c r="W5560" s="6">
        <f>100 - (1 - (((U5560-T5560)/U5560)+(S5560/T5560)))*100</f>
        <v>0</v>
      </c>
      <c r="X5560" s="3">
        <v>1.998</v>
      </c>
      <c r="Y5560" s="13">
        <f>(X5560-U5560)/U5560*100</f>
        <v>0</v>
      </c>
      <c r="Z5560" s="14">
        <f>IF(W5560&gt;10,"NA",Y5560)</f>
        <v>0</v>
      </c>
    </row>
    <row r="5561" spans="1:33" x14ac:dyDescent="0.2">
      <c r="A5561" s="23">
        <v>5547</v>
      </c>
      <c r="B5561" s="3" t="s">
        <v>25</v>
      </c>
      <c r="C5561" s="3" t="s">
        <v>51</v>
      </c>
      <c r="D5561" s="3" t="s">
        <v>194</v>
      </c>
      <c r="E5561" s="3" t="s">
        <v>47</v>
      </c>
      <c r="F5561" s="3" t="s">
        <v>8</v>
      </c>
      <c r="G5561" s="3" t="s">
        <v>227</v>
      </c>
      <c r="H5561" s="3" t="s">
        <v>9</v>
      </c>
      <c r="I5561" s="3" t="s">
        <v>13</v>
      </c>
      <c r="J5561" s="3">
        <v>415</v>
      </c>
      <c r="K5561" s="3">
        <v>106</v>
      </c>
      <c r="L5561" s="3">
        <v>56</v>
      </c>
      <c r="M5561" s="4">
        <f>PI()*(K5561/2)^2/1000+PI()*(L5561/2)^2/1000</f>
        <v>11.287742404348126</v>
      </c>
      <c r="N5561" s="32">
        <v>0</v>
      </c>
      <c r="O5561" s="3">
        <v>7</v>
      </c>
      <c r="P5561" s="3">
        <v>2.21</v>
      </c>
      <c r="Q5561" s="3">
        <v>2.1880000000000002</v>
      </c>
      <c r="R5561" s="3">
        <v>2.13</v>
      </c>
      <c r="S5561" s="6">
        <v>0</v>
      </c>
      <c r="T5561" s="6">
        <f>R5561-S5561</f>
        <v>2.13</v>
      </c>
      <c r="U5561" s="3">
        <v>2.1960000000000002</v>
      </c>
      <c r="V5561" s="6">
        <f>U5561-S5561</f>
        <v>2.1960000000000002</v>
      </c>
      <c r="W5561" s="6">
        <f>100 - (1 - (((U5561-T5561)/U5561)+(S5561/T5561)))*100</f>
        <v>3.0054644808743376</v>
      </c>
      <c r="X5561" s="3">
        <v>2.1960000000000002</v>
      </c>
      <c r="Y5561" s="13">
        <f>(X5561-U5561)/U5561*100</f>
        <v>0</v>
      </c>
      <c r="Z5561" s="14">
        <f>IF(W5561&gt;10,"NA",Y5561)</f>
        <v>0</v>
      </c>
    </row>
    <row r="5562" spans="1:33" x14ac:dyDescent="0.2">
      <c r="A5562" s="23">
        <v>5548</v>
      </c>
      <c r="B5562" s="3" t="s">
        <v>25</v>
      </c>
      <c r="C5562" s="3" t="s">
        <v>51</v>
      </c>
      <c r="D5562" s="3" t="s">
        <v>194</v>
      </c>
      <c r="E5562" s="3" t="s">
        <v>47</v>
      </c>
      <c r="F5562" s="3" t="s">
        <v>8</v>
      </c>
      <c r="G5562" s="3" t="s">
        <v>227</v>
      </c>
      <c r="H5562" s="3" t="s">
        <v>9</v>
      </c>
      <c r="I5562" s="3" t="s">
        <v>13</v>
      </c>
      <c r="J5562" s="3">
        <v>415</v>
      </c>
      <c r="K5562" s="3">
        <v>106</v>
      </c>
      <c r="L5562" s="3">
        <v>56</v>
      </c>
      <c r="M5562" s="4">
        <f>PI()*(K5562/2)^2/1000+PI()*(L5562/2)^2/1000</f>
        <v>11.287742404348126</v>
      </c>
      <c r="N5562" s="32">
        <v>0</v>
      </c>
      <c r="O5562" s="3">
        <v>8</v>
      </c>
      <c r="P5562" s="3">
        <v>1.869</v>
      </c>
      <c r="Q5562" s="3">
        <v>1.4630000000000001</v>
      </c>
      <c r="R5562" s="3">
        <v>1.4419999999999999</v>
      </c>
      <c r="S5562" s="6">
        <v>0</v>
      </c>
      <c r="T5562" s="6">
        <f>R5562-S5562</f>
        <v>1.4419999999999999</v>
      </c>
      <c r="U5562" s="3">
        <v>1.4419999999999999</v>
      </c>
      <c r="V5562" s="6">
        <f>U5562-S5562</f>
        <v>1.4419999999999999</v>
      </c>
      <c r="W5562" s="6">
        <f>100 - (1 - (((U5562-T5562)/U5562)+(S5562/T5562)))*100</f>
        <v>0</v>
      </c>
      <c r="X5562" s="3">
        <v>1.4419999999999999</v>
      </c>
      <c r="Y5562" s="13">
        <f>(X5562-U5562)/U5562*100</f>
        <v>0</v>
      </c>
      <c r="Z5562" s="14">
        <f>IF(W5562&gt;10,"NA",Y5562)</f>
        <v>0</v>
      </c>
    </row>
    <row r="5563" spans="1:33" x14ac:dyDescent="0.2">
      <c r="A5563" s="23">
        <v>5549</v>
      </c>
      <c r="B5563" s="3" t="s">
        <v>25</v>
      </c>
      <c r="C5563" s="3" t="s">
        <v>51</v>
      </c>
      <c r="D5563" s="3" t="s">
        <v>194</v>
      </c>
      <c r="E5563" s="3" t="s">
        <v>47</v>
      </c>
      <c r="F5563" s="3" t="s">
        <v>8</v>
      </c>
      <c r="G5563" s="3" t="s">
        <v>227</v>
      </c>
      <c r="H5563" s="3" t="s">
        <v>9</v>
      </c>
      <c r="I5563" s="3" t="s">
        <v>13</v>
      </c>
      <c r="J5563" s="3">
        <v>415</v>
      </c>
      <c r="K5563" s="3">
        <v>106</v>
      </c>
      <c r="L5563" s="3">
        <v>56</v>
      </c>
      <c r="M5563" s="4">
        <f>PI()*(K5563/2)^2/1000+PI()*(L5563/2)^2/1000</f>
        <v>11.287742404348126</v>
      </c>
      <c r="N5563" s="32">
        <v>0</v>
      </c>
      <c r="O5563" s="3">
        <v>9</v>
      </c>
      <c r="P5563" s="3">
        <v>1.484</v>
      </c>
      <c r="Q5563" s="3">
        <v>1.381</v>
      </c>
      <c r="R5563" s="3">
        <v>1.331</v>
      </c>
      <c r="S5563" s="6">
        <v>0</v>
      </c>
      <c r="T5563" s="6">
        <f>R5563-S5563</f>
        <v>1.331</v>
      </c>
      <c r="U5563" s="3">
        <v>1.331</v>
      </c>
      <c r="V5563" s="6">
        <f>U5563-S5563</f>
        <v>1.331</v>
      </c>
      <c r="W5563" s="6">
        <f>100 - (1 - (((U5563-T5563)/U5563)+(S5563/T5563)))*100</f>
        <v>0</v>
      </c>
      <c r="X5563" s="3">
        <v>1.331</v>
      </c>
      <c r="Y5563" s="13">
        <f>(X5563-U5563)/U5563*100</f>
        <v>0</v>
      </c>
      <c r="Z5563" s="14">
        <f>IF(W5563&gt;10,"NA",Y5563)</f>
        <v>0</v>
      </c>
    </row>
    <row r="5564" spans="1:33" x14ac:dyDescent="0.2">
      <c r="A5564" s="23">
        <v>5550</v>
      </c>
      <c r="B5564" s="3" t="s">
        <v>25</v>
      </c>
      <c r="C5564" s="3" t="s">
        <v>51</v>
      </c>
      <c r="D5564" s="3" t="s">
        <v>194</v>
      </c>
      <c r="E5564" s="3" t="s">
        <v>47</v>
      </c>
      <c r="F5564" s="3" t="s">
        <v>8</v>
      </c>
      <c r="G5564" s="3" t="s">
        <v>227</v>
      </c>
      <c r="H5564" s="3" t="s">
        <v>9</v>
      </c>
      <c r="I5564" s="3" t="s">
        <v>13</v>
      </c>
      <c r="J5564" s="3">
        <v>415</v>
      </c>
      <c r="K5564" s="3">
        <v>106</v>
      </c>
      <c r="L5564" s="3">
        <v>56</v>
      </c>
      <c r="M5564" s="4">
        <f>PI()*(K5564/2)^2/1000+PI()*(L5564/2)^2/1000</f>
        <v>11.287742404348126</v>
      </c>
      <c r="N5564" s="32">
        <v>0</v>
      </c>
      <c r="O5564" s="3">
        <v>10</v>
      </c>
      <c r="P5564" s="3">
        <v>2.2349999999999999</v>
      </c>
      <c r="Q5564" s="3">
        <v>1.992</v>
      </c>
      <c r="R5564" s="3">
        <v>1.9419999999999999</v>
      </c>
      <c r="S5564" s="6">
        <v>0</v>
      </c>
      <c r="T5564" s="6">
        <f>R5564-S5564</f>
        <v>1.9419999999999999</v>
      </c>
      <c r="U5564" s="3">
        <v>1.9419999999999999</v>
      </c>
      <c r="V5564" s="6">
        <f>U5564-S5564</f>
        <v>1.9419999999999999</v>
      </c>
      <c r="W5564" s="6">
        <f>100 - (1 - (((U5564-T5564)/U5564)+(S5564/T5564)))*100</f>
        <v>0</v>
      </c>
      <c r="X5564" s="3">
        <v>1.9419999999999999</v>
      </c>
      <c r="Y5564" s="13">
        <f>(X5564-U5564)/U5564*100</f>
        <v>0</v>
      </c>
      <c r="Z5564" s="14">
        <f>IF(W5564&gt;10,"NA",Y5564)</f>
        <v>0</v>
      </c>
    </row>
    <row r="5565" spans="1:33" x14ac:dyDescent="0.2">
      <c r="A5565" s="23">
        <v>5551</v>
      </c>
      <c r="B5565" s="3" t="s">
        <v>25</v>
      </c>
      <c r="C5565" s="3" t="s">
        <v>51</v>
      </c>
      <c r="D5565" s="3" t="s">
        <v>194</v>
      </c>
      <c r="E5565" s="3" t="s">
        <v>47</v>
      </c>
      <c r="F5565" s="3" t="s">
        <v>8</v>
      </c>
      <c r="G5565" s="3" t="s">
        <v>227</v>
      </c>
      <c r="H5565" s="3" t="s">
        <v>9</v>
      </c>
      <c r="I5565" s="3" t="s">
        <v>13</v>
      </c>
      <c r="J5565" s="3">
        <v>415</v>
      </c>
      <c r="K5565" s="3">
        <v>106</v>
      </c>
      <c r="L5565" s="3">
        <v>56</v>
      </c>
      <c r="M5565" s="4">
        <f>PI()*(K5565/2)^2/1000+PI()*(L5565/2)^2/1000</f>
        <v>11.287742404348126</v>
      </c>
      <c r="N5565" s="32">
        <v>0</v>
      </c>
      <c r="O5565" s="3">
        <v>11</v>
      </c>
      <c r="P5565" s="3">
        <v>2.2320000000000002</v>
      </c>
      <c r="Q5565" s="3">
        <v>2.2930000000000001</v>
      </c>
      <c r="R5565" s="3">
        <v>2.23</v>
      </c>
      <c r="S5565" s="6">
        <v>0</v>
      </c>
      <c r="T5565" s="6">
        <f>R5565-S5565</f>
        <v>2.23</v>
      </c>
      <c r="U5565" s="3">
        <v>2.23</v>
      </c>
      <c r="V5565" s="6">
        <f>U5565-S5565</f>
        <v>2.23</v>
      </c>
      <c r="W5565" s="6">
        <f>100 - (1 - (((U5565-T5565)/U5565)+(S5565/T5565)))*100</f>
        <v>0</v>
      </c>
      <c r="X5565" s="3">
        <v>2.23</v>
      </c>
      <c r="Y5565" s="13">
        <f>(X5565-U5565)/U5565*100</f>
        <v>0</v>
      </c>
      <c r="Z5565" s="14">
        <f>IF(W5565&gt;10,"NA",Y5565)</f>
        <v>0</v>
      </c>
    </row>
    <row r="5566" spans="1:33" x14ac:dyDescent="0.2">
      <c r="A5566" s="23">
        <v>5552</v>
      </c>
      <c r="B5566" s="3" t="s">
        <v>25</v>
      </c>
      <c r="C5566" s="3" t="s">
        <v>51</v>
      </c>
      <c r="D5566" s="3" t="s">
        <v>194</v>
      </c>
      <c r="E5566" s="3" t="s">
        <v>47</v>
      </c>
      <c r="F5566" s="3" t="s">
        <v>8</v>
      </c>
      <c r="G5566" s="3" t="s">
        <v>227</v>
      </c>
      <c r="H5566" s="3" t="s">
        <v>9</v>
      </c>
      <c r="I5566" s="3" t="s">
        <v>13</v>
      </c>
      <c r="J5566" s="3">
        <v>415</v>
      </c>
      <c r="K5566" s="3">
        <v>106</v>
      </c>
      <c r="L5566" s="3">
        <v>56</v>
      </c>
      <c r="M5566" s="4">
        <f>PI()*(K5566/2)^2/1000+PI()*(L5566/2)^2/1000</f>
        <v>11.287742404348126</v>
      </c>
      <c r="N5566" s="32">
        <v>0</v>
      </c>
      <c r="O5566" s="3">
        <v>12</v>
      </c>
      <c r="P5566" s="3">
        <v>2.153</v>
      </c>
      <c r="Q5566" s="3">
        <v>2.0169999999999999</v>
      </c>
      <c r="R5566" s="3">
        <v>1.95</v>
      </c>
      <c r="S5566" s="6">
        <v>0</v>
      </c>
      <c r="T5566" s="6">
        <f>R5566-S5566</f>
        <v>1.95</v>
      </c>
      <c r="U5566" s="3">
        <v>1.95</v>
      </c>
      <c r="V5566" s="6">
        <f>U5566-S5566</f>
        <v>1.95</v>
      </c>
      <c r="W5566" s="6">
        <f>100 - (1 - (((U5566-T5566)/U5566)+(S5566/T5566)))*100</f>
        <v>0</v>
      </c>
      <c r="X5566" s="3">
        <v>1.95</v>
      </c>
      <c r="Y5566" s="13">
        <f>(X5566-U5566)/U5566*100</f>
        <v>0</v>
      </c>
      <c r="Z5566" s="14">
        <f>IF(W5566&gt;10,"NA",Y5566)</f>
        <v>0</v>
      </c>
    </row>
    <row r="5567" spans="1:33" x14ac:dyDescent="0.2">
      <c r="A5567" s="23">
        <v>5553</v>
      </c>
      <c r="B5567" s="3" t="s">
        <v>25</v>
      </c>
      <c r="C5567" s="3" t="s">
        <v>51</v>
      </c>
      <c r="D5567" s="3" t="s">
        <v>194</v>
      </c>
      <c r="E5567" s="3" t="s">
        <v>47</v>
      </c>
      <c r="F5567" s="3" t="s">
        <v>8</v>
      </c>
      <c r="G5567" s="3" t="s">
        <v>227</v>
      </c>
      <c r="H5567" s="3" t="s">
        <v>9</v>
      </c>
      <c r="I5567" s="3" t="s">
        <v>13</v>
      </c>
      <c r="J5567" s="3">
        <v>415</v>
      </c>
      <c r="K5567" s="3">
        <v>106</v>
      </c>
      <c r="L5567" s="3">
        <v>56</v>
      </c>
      <c r="M5567" s="4">
        <f>PI()*(K5567/2)^2/1000+PI()*(L5567/2)^2/1000</f>
        <v>11.287742404348126</v>
      </c>
      <c r="N5567" s="32">
        <v>0</v>
      </c>
      <c r="O5567" s="3">
        <v>13</v>
      </c>
      <c r="P5567" s="3">
        <v>1.7669999999999999</v>
      </c>
      <c r="Q5567" s="3">
        <v>1.222</v>
      </c>
      <c r="R5567" s="3">
        <v>1.2070000000000001</v>
      </c>
      <c r="S5567" s="6">
        <v>0</v>
      </c>
      <c r="T5567" s="6">
        <f>R5567-S5567</f>
        <v>1.2070000000000001</v>
      </c>
      <c r="U5567" s="3">
        <v>1.3280000000000001</v>
      </c>
      <c r="V5567" s="6">
        <f>U5567-S5567</f>
        <v>1.3280000000000001</v>
      </c>
      <c r="W5567" s="6">
        <f>100 - (1 - (((U5567-T5567)/U5567)+(S5567/T5567)))*100</f>
        <v>9.1114457831325382</v>
      </c>
      <c r="X5567" s="3">
        <v>1.3280000000000001</v>
      </c>
      <c r="Y5567" s="13">
        <f>(X5567-U5567)/U5567*100</f>
        <v>0</v>
      </c>
      <c r="Z5567" s="14">
        <f>IF(W5567&gt;10,"NA",Y5567)</f>
        <v>0</v>
      </c>
    </row>
    <row r="5568" spans="1:33" x14ac:dyDescent="0.2">
      <c r="A5568" s="23">
        <v>5554</v>
      </c>
      <c r="B5568" s="3" t="s">
        <v>25</v>
      </c>
      <c r="C5568" s="3" t="s">
        <v>51</v>
      </c>
      <c r="D5568" s="3" t="s">
        <v>194</v>
      </c>
      <c r="E5568" s="3" t="s">
        <v>47</v>
      </c>
      <c r="F5568" s="3" t="s">
        <v>18</v>
      </c>
      <c r="G5568" s="3" t="s">
        <v>228</v>
      </c>
      <c r="H5568" s="3" t="s">
        <v>17</v>
      </c>
      <c r="I5568" s="3" t="s">
        <v>29</v>
      </c>
      <c r="J5568" s="3">
        <v>405</v>
      </c>
      <c r="K5568" s="3">
        <v>104</v>
      </c>
      <c r="L5568" s="3">
        <v>81</v>
      </c>
      <c r="M5568" s="4">
        <f>PI()*(K5568/2)^2/1000+PI()*(L5568/2)^2/1000</f>
        <v>13.647863885357459</v>
      </c>
      <c r="N5568" s="32">
        <v>0</v>
      </c>
      <c r="O5568" s="3">
        <v>1</v>
      </c>
      <c r="P5568" s="3">
        <v>6.1479999999999997</v>
      </c>
      <c r="Q5568" s="3">
        <v>9.4550000000000001</v>
      </c>
      <c r="R5568" s="3">
        <v>9.1769999999999996</v>
      </c>
      <c r="S5568" s="6">
        <v>0</v>
      </c>
      <c r="T5568" s="6">
        <f>R5568-S5568</f>
        <v>9.1769999999999996</v>
      </c>
      <c r="U5568" s="3">
        <v>9.1769999999999996</v>
      </c>
      <c r="V5568" s="6">
        <f>U5568-S5568</f>
        <v>9.1769999999999996</v>
      </c>
      <c r="W5568" s="6">
        <f>100 - (1 - (((U5568-T5568)/U5568)+(S5568/T5568)))*100</f>
        <v>0</v>
      </c>
      <c r="X5568" s="3">
        <v>9.6329999999999991</v>
      </c>
      <c r="Y5568" s="13">
        <f>(X5568-Q5568)/U5568*100</f>
        <v>1.9396316879154305</v>
      </c>
      <c r="Z5568" s="14">
        <f>IF(W5568&gt;10,"NA",Y5568)</f>
        <v>1.9396316879154305</v>
      </c>
      <c r="AG5568" s="3">
        <v>0</v>
      </c>
    </row>
    <row r="5569" spans="1:33" x14ac:dyDescent="0.2">
      <c r="A5569" s="23">
        <v>5555</v>
      </c>
      <c r="B5569" s="3" t="s">
        <v>25</v>
      </c>
      <c r="C5569" s="3" t="s">
        <v>51</v>
      </c>
      <c r="D5569" s="3" t="s">
        <v>194</v>
      </c>
      <c r="E5569" s="3" t="s">
        <v>47</v>
      </c>
      <c r="F5569" s="3" t="s">
        <v>18</v>
      </c>
      <c r="G5569" s="3" t="s">
        <v>228</v>
      </c>
      <c r="H5569" s="3" t="s">
        <v>17</v>
      </c>
      <c r="I5569" s="3" t="s">
        <v>29</v>
      </c>
      <c r="J5569" s="3">
        <v>405</v>
      </c>
      <c r="K5569" s="3">
        <v>104</v>
      </c>
      <c r="L5569" s="3">
        <v>81</v>
      </c>
      <c r="M5569" s="4">
        <f>PI()*(K5569/2)^2/1000+PI()*(L5569/2)^2/1000</f>
        <v>13.647863885357459</v>
      </c>
      <c r="N5569" s="32">
        <v>0</v>
      </c>
      <c r="O5569" s="3">
        <v>2</v>
      </c>
      <c r="P5569" s="3">
        <v>6.1550000000000002</v>
      </c>
      <c r="Q5569" s="3">
        <v>9.5709999999999997</v>
      </c>
      <c r="R5569" s="3">
        <v>9.2880000000000003</v>
      </c>
      <c r="S5569" s="6">
        <v>0</v>
      </c>
      <c r="T5569" s="6">
        <f>R5569-S5569</f>
        <v>9.2880000000000003</v>
      </c>
      <c r="U5569" s="3">
        <v>9.2880000000000003</v>
      </c>
      <c r="V5569" s="6">
        <f>U5569-S5569</f>
        <v>9.2880000000000003</v>
      </c>
      <c r="W5569" s="6">
        <f>100 - (1 - (((U5569-T5569)/U5569)+(S5569/T5569)))*100</f>
        <v>0</v>
      </c>
      <c r="X5569" s="3">
        <v>9.7100000000000009</v>
      </c>
      <c r="Y5569" s="13">
        <f>(X5569-Q5569)/U5569*100</f>
        <v>1.4965546942291248</v>
      </c>
      <c r="Z5569" s="14">
        <f>IF(W5569&gt;10,"NA",Y5569)</f>
        <v>1.4965546942291248</v>
      </c>
      <c r="AG5569" s="3">
        <v>0</v>
      </c>
    </row>
    <row r="5570" spans="1:33" x14ac:dyDescent="0.2">
      <c r="A5570" s="23">
        <v>5556</v>
      </c>
      <c r="B5570" s="3" t="s">
        <v>25</v>
      </c>
      <c r="C5570" s="3" t="s">
        <v>51</v>
      </c>
      <c r="D5570" s="3" t="s">
        <v>194</v>
      </c>
      <c r="E5570" s="3" t="s">
        <v>47</v>
      </c>
      <c r="F5570" s="3" t="s">
        <v>18</v>
      </c>
      <c r="G5570" s="3" t="s">
        <v>228</v>
      </c>
      <c r="H5570" s="3" t="s">
        <v>17</v>
      </c>
      <c r="I5570" s="3" t="s">
        <v>29</v>
      </c>
      <c r="J5570" s="3">
        <v>405</v>
      </c>
      <c r="K5570" s="3">
        <v>104</v>
      </c>
      <c r="L5570" s="3">
        <v>81</v>
      </c>
      <c r="M5570" s="4">
        <f>PI()*(K5570/2)^2/1000+PI()*(L5570/2)^2/1000</f>
        <v>13.647863885357459</v>
      </c>
      <c r="N5570" s="32">
        <v>0</v>
      </c>
      <c r="O5570" s="3">
        <v>3</v>
      </c>
      <c r="P5570" s="3">
        <v>2.5169999999999999</v>
      </c>
      <c r="Q5570" s="3">
        <v>2.4910000000000001</v>
      </c>
      <c r="R5570" s="3">
        <v>2.3969999999999998</v>
      </c>
      <c r="S5570" s="6">
        <v>0</v>
      </c>
      <c r="T5570" s="6">
        <f>R5570-S5570</f>
        <v>2.3969999999999998</v>
      </c>
      <c r="U5570" s="3">
        <v>2.3969999999999998</v>
      </c>
      <c r="V5570" s="6">
        <f>U5570-S5570</f>
        <v>2.3969999999999998</v>
      </c>
      <c r="W5570" s="6">
        <f>100 - (1 - (((U5570-T5570)/U5570)+(S5570/T5570)))*100</f>
        <v>0</v>
      </c>
      <c r="X5570" s="3">
        <v>2.516</v>
      </c>
      <c r="Y5570" s="13">
        <f>(X5570-Q5570)/U5570*100</f>
        <v>1.0429703796412146</v>
      </c>
      <c r="Z5570" s="14">
        <f>IF(W5570&gt;10,"NA",Y5570)</f>
        <v>1.0429703796412146</v>
      </c>
      <c r="AG5570" s="3">
        <v>0</v>
      </c>
    </row>
    <row r="5571" spans="1:33" x14ac:dyDescent="0.2">
      <c r="A5571" s="23">
        <v>5557</v>
      </c>
      <c r="B5571" s="3" t="s">
        <v>25</v>
      </c>
      <c r="C5571" s="3" t="s">
        <v>51</v>
      </c>
      <c r="D5571" s="3" t="s">
        <v>194</v>
      </c>
      <c r="E5571" s="3" t="s">
        <v>47</v>
      </c>
      <c r="F5571" s="3" t="s">
        <v>18</v>
      </c>
      <c r="G5571" s="3" t="s">
        <v>228</v>
      </c>
      <c r="H5571" s="3" t="s">
        <v>17</v>
      </c>
      <c r="I5571" s="3" t="s">
        <v>29</v>
      </c>
      <c r="J5571" s="3">
        <v>405</v>
      </c>
      <c r="K5571" s="3">
        <v>104</v>
      </c>
      <c r="L5571" s="3">
        <v>81</v>
      </c>
      <c r="M5571" s="4">
        <f>PI()*(K5571/2)^2/1000+PI()*(L5571/2)^2/1000</f>
        <v>13.647863885357459</v>
      </c>
      <c r="N5571" s="32">
        <v>0</v>
      </c>
      <c r="O5571" s="3">
        <v>4</v>
      </c>
      <c r="P5571" s="3">
        <v>6.3280000000000003</v>
      </c>
      <c r="Q5571" s="3">
        <v>10.881</v>
      </c>
      <c r="R5571" s="3">
        <v>10.534000000000001</v>
      </c>
      <c r="S5571" s="6">
        <v>0</v>
      </c>
      <c r="T5571" s="6">
        <f>R5571-S5571</f>
        <v>10.534000000000001</v>
      </c>
      <c r="U5571" s="3">
        <v>10.534000000000001</v>
      </c>
      <c r="V5571" s="6">
        <f>U5571-S5571</f>
        <v>10.534000000000001</v>
      </c>
      <c r="W5571" s="6">
        <f>100 - (1 - (((U5571-T5571)/U5571)+(S5571/T5571)))*100</f>
        <v>0</v>
      </c>
      <c r="X5571" s="3">
        <v>11.257999999999999</v>
      </c>
      <c r="Y5571" s="13">
        <f>(X5571-Q5571)/U5571*100</f>
        <v>3.5788874121890912</v>
      </c>
      <c r="Z5571" s="14">
        <f>IF(W5571&gt;10,"NA",Y5571)</f>
        <v>3.5788874121890912</v>
      </c>
      <c r="AG5571" s="3">
        <v>0</v>
      </c>
    </row>
    <row r="5572" spans="1:33" x14ac:dyDescent="0.2">
      <c r="A5572" s="23">
        <v>5558</v>
      </c>
      <c r="B5572" s="3" t="s">
        <v>25</v>
      </c>
      <c r="C5572" s="3" t="s">
        <v>51</v>
      </c>
      <c r="D5572" s="3" t="s">
        <v>194</v>
      </c>
      <c r="E5572" s="3" t="s">
        <v>47</v>
      </c>
      <c r="F5572" s="3" t="s">
        <v>18</v>
      </c>
      <c r="G5572" s="3" t="s">
        <v>228</v>
      </c>
      <c r="H5572" s="3" t="s">
        <v>17</v>
      </c>
      <c r="I5572" s="3" t="s">
        <v>29</v>
      </c>
      <c r="J5572" s="3">
        <v>405</v>
      </c>
      <c r="K5572" s="3">
        <v>104</v>
      </c>
      <c r="L5572" s="3">
        <v>81</v>
      </c>
      <c r="M5572" s="4">
        <f>PI()*(K5572/2)^2/1000+PI()*(L5572/2)^2/1000</f>
        <v>13.647863885357459</v>
      </c>
      <c r="N5572" s="32">
        <v>0</v>
      </c>
      <c r="O5572" s="3">
        <v>5</v>
      </c>
      <c r="P5572" s="3">
        <v>5.1289999999999996</v>
      </c>
      <c r="Q5572" s="3">
        <v>7.7329999999999997</v>
      </c>
      <c r="R5572" s="3">
        <v>7.4950000000000001</v>
      </c>
      <c r="S5572" s="6">
        <v>0</v>
      </c>
      <c r="T5572" s="6">
        <f>R5572-S5572</f>
        <v>7.4950000000000001</v>
      </c>
      <c r="U5572" s="3">
        <v>7.4950000000000001</v>
      </c>
      <c r="V5572" s="6">
        <f>U5572-S5572</f>
        <v>7.4950000000000001</v>
      </c>
      <c r="W5572" s="6">
        <f>100 - (1 - (((U5572-T5572)/U5572)+(S5572/T5572)))*100</f>
        <v>0</v>
      </c>
      <c r="X5572" s="3">
        <v>7.8419999999999996</v>
      </c>
      <c r="Y5572" s="13">
        <f>(X5572-Q5572)/U5572*100</f>
        <v>1.4543028685790524</v>
      </c>
      <c r="Z5572" s="14">
        <f>IF(W5572&gt;10,"NA",Y5572)</f>
        <v>1.4543028685790524</v>
      </c>
      <c r="AG5572" s="3">
        <v>0</v>
      </c>
    </row>
    <row r="5573" spans="1:33" x14ac:dyDescent="0.2">
      <c r="A5573" s="23">
        <v>5559</v>
      </c>
      <c r="B5573" s="3" t="s">
        <v>25</v>
      </c>
      <c r="C5573" s="3" t="s">
        <v>51</v>
      </c>
      <c r="D5573" s="3" t="s">
        <v>194</v>
      </c>
      <c r="E5573" s="3" t="s">
        <v>47</v>
      </c>
      <c r="F5573" s="3" t="s">
        <v>18</v>
      </c>
      <c r="G5573" s="3" t="s">
        <v>228</v>
      </c>
      <c r="H5573" s="3" t="s">
        <v>17</v>
      </c>
      <c r="I5573" s="3" t="s">
        <v>29</v>
      </c>
      <c r="J5573" s="3">
        <v>405</v>
      </c>
      <c r="K5573" s="3">
        <v>104</v>
      </c>
      <c r="L5573" s="3">
        <v>81</v>
      </c>
      <c r="M5573" s="4">
        <f>PI()*(K5573/2)^2/1000+PI()*(L5573/2)^2/1000</f>
        <v>13.647863885357459</v>
      </c>
      <c r="N5573" s="32">
        <v>0</v>
      </c>
      <c r="O5573" s="3">
        <v>6</v>
      </c>
      <c r="P5573" s="3">
        <v>4.51</v>
      </c>
      <c r="Q5573" s="3">
        <v>5.4370000000000003</v>
      </c>
      <c r="R5573" s="3">
        <v>5.2729999999999997</v>
      </c>
      <c r="S5573" s="6">
        <v>0</v>
      </c>
      <c r="T5573" s="6">
        <f>R5573-S5573</f>
        <v>5.2729999999999997</v>
      </c>
      <c r="U5573" s="3">
        <v>5.2729999999999997</v>
      </c>
      <c r="V5573" s="6">
        <f>U5573-S5573</f>
        <v>5.2729999999999997</v>
      </c>
      <c r="W5573" s="6">
        <f>100 - (1 - (((U5573-T5573)/U5573)+(S5573/T5573)))*100</f>
        <v>0</v>
      </c>
      <c r="X5573" s="3">
        <v>5.4889999999999999</v>
      </c>
      <c r="Y5573" s="13">
        <f>(X5573-Q5573)/U5573*100</f>
        <v>0.98615588848851887</v>
      </c>
      <c r="Z5573" s="14">
        <f>IF(W5573&gt;10,"NA",Y5573)</f>
        <v>0.98615588848851887</v>
      </c>
      <c r="AG5573" s="3">
        <v>0</v>
      </c>
    </row>
    <row r="5574" spans="1:33" x14ac:dyDescent="0.2">
      <c r="A5574" s="23">
        <v>5560</v>
      </c>
      <c r="B5574" s="3" t="s">
        <v>25</v>
      </c>
      <c r="C5574" s="3" t="s">
        <v>51</v>
      </c>
      <c r="D5574" s="3" t="s">
        <v>194</v>
      </c>
      <c r="E5574" s="3" t="s">
        <v>47</v>
      </c>
      <c r="F5574" s="3" t="s">
        <v>18</v>
      </c>
      <c r="G5574" s="3" t="s">
        <v>228</v>
      </c>
      <c r="H5574" s="3" t="s">
        <v>17</v>
      </c>
      <c r="I5574" s="3" t="s">
        <v>29</v>
      </c>
      <c r="J5574" s="3">
        <v>405</v>
      </c>
      <c r="K5574" s="3">
        <v>104</v>
      </c>
      <c r="L5574" s="3">
        <v>81</v>
      </c>
      <c r="M5574" s="4">
        <f>PI()*(K5574/2)^2/1000+PI()*(L5574/2)^2/1000</f>
        <v>13.647863885357459</v>
      </c>
      <c r="N5574" s="32">
        <v>0</v>
      </c>
      <c r="O5574" s="3">
        <v>7</v>
      </c>
      <c r="P5574" s="3">
        <v>6.907</v>
      </c>
      <c r="Q5574" s="3">
        <v>12.382999999999999</v>
      </c>
      <c r="R5574" s="3">
        <v>12.085000000000001</v>
      </c>
      <c r="S5574" s="6">
        <v>0</v>
      </c>
      <c r="T5574" s="6">
        <f>R5574-S5574</f>
        <v>12.085000000000001</v>
      </c>
      <c r="U5574" s="3">
        <v>12.085000000000001</v>
      </c>
      <c r="V5574" s="6">
        <f>U5574-S5574</f>
        <v>12.085000000000001</v>
      </c>
      <c r="W5574" s="6">
        <f>100 - (1 - (((U5574-T5574)/U5574)+(S5574/T5574)))*100</f>
        <v>0</v>
      </c>
      <c r="X5574" s="3">
        <v>12.574</v>
      </c>
      <c r="Y5574" s="13">
        <f>(X5574-Q5574)/U5574*100</f>
        <v>1.580471659081512</v>
      </c>
      <c r="Z5574" s="14">
        <f>IF(W5574&gt;10,"NA",Y5574)</f>
        <v>1.580471659081512</v>
      </c>
      <c r="AG5574" s="3">
        <v>0</v>
      </c>
    </row>
    <row r="5575" spans="1:33" x14ac:dyDescent="0.2">
      <c r="A5575" s="23">
        <v>5561</v>
      </c>
      <c r="B5575" s="3" t="s">
        <v>25</v>
      </c>
      <c r="C5575" s="3" t="s">
        <v>51</v>
      </c>
      <c r="D5575" s="3" t="s">
        <v>194</v>
      </c>
      <c r="E5575" s="3" t="s">
        <v>47</v>
      </c>
      <c r="F5575" s="3" t="s">
        <v>18</v>
      </c>
      <c r="G5575" s="3" t="s">
        <v>228</v>
      </c>
      <c r="H5575" s="3" t="s">
        <v>17</v>
      </c>
      <c r="I5575" s="3" t="s">
        <v>29</v>
      </c>
      <c r="J5575" s="3">
        <v>405</v>
      </c>
      <c r="K5575" s="3">
        <v>104</v>
      </c>
      <c r="L5575" s="3">
        <v>81</v>
      </c>
      <c r="M5575" s="4">
        <f>PI()*(K5575/2)^2/1000+PI()*(L5575/2)^2/1000</f>
        <v>13.647863885357459</v>
      </c>
      <c r="N5575" s="32">
        <v>0</v>
      </c>
      <c r="O5575" s="3">
        <v>8</v>
      </c>
      <c r="P5575" s="3">
        <v>2.2650000000000001</v>
      </c>
      <c r="Q5575" s="3">
        <v>1.4470000000000001</v>
      </c>
      <c r="R5575" s="3">
        <v>1.3340000000000001</v>
      </c>
      <c r="S5575" s="6">
        <v>0</v>
      </c>
      <c r="T5575" s="6">
        <f>R5575-S5575</f>
        <v>1.3340000000000001</v>
      </c>
      <c r="U5575" s="3">
        <v>1.9730000000000001</v>
      </c>
      <c r="V5575" s="6">
        <f>U5575-S5575</f>
        <v>1.9730000000000001</v>
      </c>
      <c r="W5575" s="6">
        <f>100 - (1 - (((U5575-T5575)/U5575)+(S5575/T5575)))*100</f>
        <v>32.387227572225029</v>
      </c>
      <c r="X5575" s="3">
        <v>1.4470000000000001</v>
      </c>
      <c r="Y5575" s="13">
        <f>(X5575-Q5575)/U5575*100</f>
        <v>0</v>
      </c>
      <c r="Z5575" s="14" t="str">
        <f>IF(W5575&gt;10,"NA",Y5575)</f>
        <v>NA</v>
      </c>
      <c r="AG5575" s="3">
        <v>0</v>
      </c>
    </row>
    <row r="5576" spans="1:33" x14ac:dyDescent="0.2">
      <c r="A5576" s="23">
        <v>5562</v>
      </c>
      <c r="B5576" s="3" t="s">
        <v>25</v>
      </c>
      <c r="C5576" s="3" t="s">
        <v>51</v>
      </c>
      <c r="D5576" s="3" t="s">
        <v>194</v>
      </c>
      <c r="E5576" s="3" t="s">
        <v>47</v>
      </c>
      <c r="F5576" s="3" t="s">
        <v>18</v>
      </c>
      <c r="G5576" s="3" t="s">
        <v>228</v>
      </c>
      <c r="H5576" s="3" t="s">
        <v>17</v>
      </c>
      <c r="I5576" s="3" t="s">
        <v>29</v>
      </c>
      <c r="J5576" s="3">
        <v>405</v>
      </c>
      <c r="K5576" s="3">
        <v>104</v>
      </c>
      <c r="L5576" s="3">
        <v>81</v>
      </c>
      <c r="M5576" s="4">
        <f>PI()*(K5576/2)^2/1000+PI()*(L5576/2)^2/1000</f>
        <v>13.647863885357459</v>
      </c>
      <c r="N5576" s="32">
        <v>0</v>
      </c>
      <c r="O5576" s="3">
        <v>9</v>
      </c>
      <c r="P5576" s="3">
        <v>4.1639999999999997</v>
      </c>
      <c r="Q5576" s="3">
        <v>5.6779999999999999</v>
      </c>
      <c r="R5576" s="3">
        <v>5.4109999999999996</v>
      </c>
      <c r="S5576" s="6">
        <v>0</v>
      </c>
      <c r="T5576" s="6">
        <f>R5576-S5576</f>
        <v>5.4109999999999996</v>
      </c>
      <c r="U5576" s="3">
        <v>5.4109999999999996</v>
      </c>
      <c r="V5576" s="6">
        <f>U5576-S5576</f>
        <v>5.4109999999999996</v>
      </c>
      <c r="W5576" s="6">
        <f>100 - (1 - (((U5576-T5576)/U5576)+(S5576/T5576)))*100</f>
        <v>0</v>
      </c>
      <c r="X5576" s="3">
        <v>5.7389999999999999</v>
      </c>
      <c r="Y5576" s="13">
        <f>(X5576-Q5576)/U5576*100</f>
        <v>1.1273332101275171</v>
      </c>
      <c r="Z5576" s="14">
        <f>IF(W5576&gt;10,"NA",Y5576)</f>
        <v>1.1273332101275171</v>
      </c>
      <c r="AG5576" s="3">
        <v>0</v>
      </c>
    </row>
    <row r="5577" spans="1:33" x14ac:dyDescent="0.2">
      <c r="A5577" s="23">
        <v>5563</v>
      </c>
      <c r="B5577" s="3" t="s">
        <v>25</v>
      </c>
      <c r="C5577" s="3" t="s">
        <v>51</v>
      </c>
      <c r="D5577" s="3" t="s">
        <v>194</v>
      </c>
      <c r="E5577" s="3" t="s">
        <v>47</v>
      </c>
      <c r="F5577" s="3" t="s">
        <v>18</v>
      </c>
      <c r="G5577" s="3" t="s">
        <v>228</v>
      </c>
      <c r="H5577" s="3" t="s">
        <v>17</v>
      </c>
      <c r="I5577" s="3" t="s">
        <v>29</v>
      </c>
      <c r="J5577" s="3">
        <v>405</v>
      </c>
      <c r="K5577" s="3">
        <v>104</v>
      </c>
      <c r="L5577" s="3">
        <v>81</v>
      </c>
      <c r="M5577" s="4">
        <f>PI()*(K5577/2)^2/1000+PI()*(L5577/2)^2/1000</f>
        <v>13.647863885357459</v>
      </c>
      <c r="N5577" s="32">
        <v>0</v>
      </c>
      <c r="O5577" s="3">
        <v>10</v>
      </c>
      <c r="P5577" s="3">
        <v>3.6080000000000001</v>
      </c>
      <c r="Q5577" s="3">
        <v>4.6639999999999997</v>
      </c>
      <c r="R5577" s="3">
        <v>4.6139999999999999</v>
      </c>
      <c r="S5577" s="6">
        <v>0</v>
      </c>
      <c r="T5577" s="6">
        <f>R5577-S5577</f>
        <v>4.6139999999999999</v>
      </c>
      <c r="U5577" s="3">
        <v>4.6139999999999999</v>
      </c>
      <c r="V5577" s="6">
        <f>U5577-S5577</f>
        <v>4.6139999999999999</v>
      </c>
      <c r="W5577" s="6">
        <f>100 - (1 - (((U5577-T5577)/U5577)+(S5577/T5577)))*100</f>
        <v>0</v>
      </c>
      <c r="X5577" s="3">
        <v>4.766</v>
      </c>
      <c r="Y5577" s="13">
        <f>(X5577-Q5577)/U5577*100</f>
        <v>2.2106631989596948</v>
      </c>
      <c r="Z5577" s="14">
        <f>IF(W5577&gt;10,"NA",Y5577)</f>
        <v>2.2106631989596948</v>
      </c>
      <c r="AG5577" s="3">
        <v>0</v>
      </c>
    </row>
    <row r="5578" spans="1:33" x14ac:dyDescent="0.2">
      <c r="A5578" s="23">
        <v>5564</v>
      </c>
      <c r="B5578" s="3" t="s">
        <v>25</v>
      </c>
      <c r="C5578" s="3" t="s">
        <v>51</v>
      </c>
      <c r="D5578" s="3" t="s">
        <v>194</v>
      </c>
      <c r="E5578" s="3" t="s">
        <v>47</v>
      </c>
      <c r="F5578" s="3" t="s">
        <v>18</v>
      </c>
      <c r="G5578" s="3" t="s">
        <v>228</v>
      </c>
      <c r="H5578" s="3" t="s">
        <v>17</v>
      </c>
      <c r="I5578" s="3" t="s">
        <v>29</v>
      </c>
      <c r="J5578" s="3">
        <v>405</v>
      </c>
      <c r="K5578" s="3">
        <v>104</v>
      </c>
      <c r="L5578" s="3">
        <v>81</v>
      </c>
      <c r="M5578" s="4">
        <f>PI()*(K5578/2)^2/1000+PI()*(L5578/2)^2/1000</f>
        <v>13.647863885357459</v>
      </c>
      <c r="N5578" s="32">
        <v>0</v>
      </c>
      <c r="O5578" s="3">
        <v>11</v>
      </c>
      <c r="P5578" s="3">
        <v>5.9610000000000003</v>
      </c>
      <c r="Q5578" s="3">
        <v>12.446999999999999</v>
      </c>
      <c r="R5578" s="3">
        <v>12.113</v>
      </c>
      <c r="S5578" s="6">
        <v>0</v>
      </c>
      <c r="T5578" s="6">
        <f>R5578-S5578</f>
        <v>12.113</v>
      </c>
      <c r="U5578" s="3">
        <v>12.113</v>
      </c>
      <c r="V5578" s="6">
        <f>U5578-S5578</f>
        <v>12.113</v>
      </c>
      <c r="W5578" s="6">
        <f>100 - (1 - (((U5578-T5578)/U5578)+(S5578/T5578)))*100</f>
        <v>0</v>
      </c>
      <c r="X5578" s="3">
        <v>12.74</v>
      </c>
      <c r="Y5578" s="13">
        <f>(X5578-Q5578)/U5578*100</f>
        <v>2.4188887971600845</v>
      </c>
      <c r="Z5578" s="14">
        <f>IF(W5578&gt;10,"NA",Y5578)</f>
        <v>2.4188887971600845</v>
      </c>
      <c r="AG5578" s="3">
        <v>0</v>
      </c>
    </row>
    <row r="5579" spans="1:33" x14ac:dyDescent="0.2">
      <c r="A5579" s="23">
        <v>5565</v>
      </c>
      <c r="B5579" s="3" t="s">
        <v>25</v>
      </c>
      <c r="C5579" s="3" t="s">
        <v>51</v>
      </c>
      <c r="D5579" s="3" t="s">
        <v>194</v>
      </c>
      <c r="E5579" s="3" t="s">
        <v>47</v>
      </c>
      <c r="F5579" s="3" t="s">
        <v>18</v>
      </c>
      <c r="G5579" s="3" t="s">
        <v>228</v>
      </c>
      <c r="H5579" s="3" t="s">
        <v>17</v>
      </c>
      <c r="I5579" s="3" t="s">
        <v>29</v>
      </c>
      <c r="J5579" s="3">
        <v>405</v>
      </c>
      <c r="K5579" s="3">
        <v>104</v>
      </c>
      <c r="L5579" s="3">
        <v>81</v>
      </c>
      <c r="M5579" s="4">
        <f>PI()*(K5579/2)^2/1000+PI()*(L5579/2)^2/1000</f>
        <v>13.647863885357459</v>
      </c>
      <c r="N5579" s="32">
        <v>0</v>
      </c>
      <c r="O5579" s="3">
        <v>12</v>
      </c>
      <c r="P5579" s="3">
        <v>5.8529999999999998</v>
      </c>
      <c r="Q5579" s="3">
        <v>9.8040000000000003</v>
      </c>
      <c r="R5579" s="3">
        <v>9.4849999999999994</v>
      </c>
      <c r="S5579" s="6">
        <v>0</v>
      </c>
      <c r="T5579" s="6">
        <f>R5579-S5579</f>
        <v>9.4849999999999994</v>
      </c>
      <c r="U5579" s="3">
        <v>9.4849999999999994</v>
      </c>
      <c r="V5579" s="6">
        <f>U5579-S5579</f>
        <v>9.4849999999999994</v>
      </c>
      <c r="W5579" s="6">
        <f>100 - (1 - (((U5579-T5579)/U5579)+(S5579/T5579)))*100</f>
        <v>0</v>
      </c>
      <c r="X5579" s="3">
        <v>9.9309999999999992</v>
      </c>
      <c r="Y5579" s="13">
        <f>(X5579-Q5579)/U5579*100</f>
        <v>1.3389562467053127</v>
      </c>
      <c r="Z5579" s="14">
        <f>IF(W5579&gt;10,"NA",Y5579)</f>
        <v>1.3389562467053127</v>
      </c>
      <c r="AG5579" s="3">
        <v>0</v>
      </c>
    </row>
    <row r="5580" spans="1:33" x14ac:dyDescent="0.2">
      <c r="A5580" s="23">
        <v>5566</v>
      </c>
      <c r="B5580" s="3" t="s">
        <v>25</v>
      </c>
      <c r="C5580" s="3" t="s">
        <v>51</v>
      </c>
      <c r="D5580" s="3" t="s">
        <v>194</v>
      </c>
      <c r="E5580" s="3" t="s">
        <v>47</v>
      </c>
      <c r="F5580" s="3" t="s">
        <v>18</v>
      </c>
      <c r="G5580" s="3" t="s">
        <v>228</v>
      </c>
      <c r="H5580" s="3" t="s">
        <v>17</v>
      </c>
      <c r="I5580" s="3" t="s">
        <v>29</v>
      </c>
      <c r="J5580" s="3">
        <v>405</v>
      </c>
      <c r="K5580" s="3">
        <v>104</v>
      </c>
      <c r="L5580" s="3">
        <v>81</v>
      </c>
      <c r="M5580" s="4">
        <f>PI()*(K5580/2)^2/1000+PI()*(L5580/2)^2/1000</f>
        <v>13.647863885357459</v>
      </c>
      <c r="N5580" s="32">
        <v>0</v>
      </c>
      <c r="O5580" s="3">
        <v>13</v>
      </c>
      <c r="P5580" s="3">
        <v>2.8639999999999999</v>
      </c>
      <c r="Q5580" s="3">
        <v>2.9670000000000001</v>
      </c>
      <c r="R5580" s="3">
        <v>2.843</v>
      </c>
      <c r="S5580" s="6">
        <v>0</v>
      </c>
      <c r="T5580" s="6">
        <f>R5580-S5580</f>
        <v>2.843</v>
      </c>
      <c r="U5580" s="3">
        <v>2.843</v>
      </c>
      <c r="V5580" s="6">
        <f>U5580-S5580</f>
        <v>2.843</v>
      </c>
      <c r="W5580" s="6">
        <f>100 - (1 - (((U5580-T5580)/U5580)+(S5580/T5580)))*100</f>
        <v>0</v>
      </c>
      <c r="X5580" s="3">
        <v>2.9809999999999999</v>
      </c>
      <c r="Y5580" s="13">
        <f>(X5580-Q5580)/U5580*100</f>
        <v>0.49243756595145238</v>
      </c>
      <c r="Z5580" s="14">
        <f>IF(W5580&gt;10,"NA",Y5580)</f>
        <v>0.49243756595145238</v>
      </c>
      <c r="AG5580" s="3">
        <v>0</v>
      </c>
    </row>
    <row r="5581" spans="1:33" x14ac:dyDescent="0.2">
      <c r="A5581" s="23">
        <v>5567</v>
      </c>
      <c r="B5581" s="3" t="s">
        <v>25</v>
      </c>
      <c r="C5581" s="3" t="s">
        <v>51</v>
      </c>
      <c r="D5581" s="3" t="s">
        <v>194</v>
      </c>
      <c r="E5581" s="3" t="s">
        <v>47</v>
      </c>
      <c r="F5581" s="3" t="s">
        <v>18</v>
      </c>
      <c r="G5581" s="3" t="s">
        <v>228</v>
      </c>
      <c r="H5581" s="3" t="s">
        <v>17</v>
      </c>
      <c r="I5581" s="3" t="s">
        <v>29</v>
      </c>
      <c r="J5581" s="3">
        <v>405</v>
      </c>
      <c r="K5581" s="3">
        <v>104</v>
      </c>
      <c r="L5581" s="3">
        <v>81</v>
      </c>
      <c r="M5581" s="4">
        <f>PI()*(K5581/2)^2/1000+PI()*(L5581/2)^2/1000</f>
        <v>13.647863885357459</v>
      </c>
      <c r="N5581" s="32">
        <v>0</v>
      </c>
      <c r="O5581" s="3">
        <v>14</v>
      </c>
      <c r="P5581" s="3">
        <v>4.8650000000000002</v>
      </c>
      <c r="Q5581" s="3">
        <v>6.8129999999999997</v>
      </c>
      <c r="R5581" s="3">
        <v>6.6269999999999998</v>
      </c>
      <c r="S5581" s="6">
        <v>0</v>
      </c>
      <c r="T5581" s="6">
        <f>R5581-S5581</f>
        <v>6.6269999999999998</v>
      </c>
      <c r="U5581" s="3">
        <v>6.6269999999999998</v>
      </c>
      <c r="V5581" s="6">
        <f>U5581-S5581</f>
        <v>6.6269999999999998</v>
      </c>
      <c r="W5581" s="6">
        <f>100 - (1 - (((U5581-T5581)/U5581)+(S5581/T5581)))*100</f>
        <v>0</v>
      </c>
      <c r="X5581" s="3">
        <v>6.9640000000000004</v>
      </c>
      <c r="Y5581" s="13">
        <f>(X5581-Q5581)/U5581*100</f>
        <v>2.2785574166289528</v>
      </c>
      <c r="Z5581" s="14">
        <f>IF(W5581&gt;10,"NA",Y5581)</f>
        <v>2.2785574166289528</v>
      </c>
      <c r="AG5581" s="3">
        <v>0</v>
      </c>
    </row>
    <row r="5582" spans="1:33" x14ac:dyDescent="0.2">
      <c r="A5582" s="23">
        <v>5568</v>
      </c>
      <c r="B5582" s="3" t="s">
        <v>25</v>
      </c>
      <c r="C5582" s="3" t="s">
        <v>51</v>
      </c>
      <c r="D5582" s="3" t="s">
        <v>194</v>
      </c>
      <c r="E5582" s="3" t="s">
        <v>47</v>
      </c>
      <c r="F5582" s="3" t="s">
        <v>18</v>
      </c>
      <c r="G5582" s="3" t="s">
        <v>228</v>
      </c>
      <c r="H5582" s="3" t="s">
        <v>17</v>
      </c>
      <c r="I5582" s="3" t="s">
        <v>29</v>
      </c>
      <c r="J5582" s="3">
        <v>405</v>
      </c>
      <c r="K5582" s="3">
        <v>104</v>
      </c>
      <c r="L5582" s="3">
        <v>81</v>
      </c>
      <c r="M5582" s="4">
        <f>PI()*(K5582/2)^2/1000+PI()*(L5582/2)^2/1000</f>
        <v>13.647863885357459</v>
      </c>
      <c r="N5582" s="32">
        <v>0</v>
      </c>
      <c r="O5582" s="3">
        <v>15</v>
      </c>
      <c r="P5582" s="3">
        <v>4.109</v>
      </c>
      <c r="Q5582" s="3">
        <v>7.4219999999999997</v>
      </c>
      <c r="R5582" s="3">
        <v>7.1159999999999997</v>
      </c>
      <c r="S5582" s="6">
        <v>0</v>
      </c>
      <c r="T5582" s="6">
        <f>R5582-S5582</f>
        <v>7.1159999999999997</v>
      </c>
      <c r="U5582" s="3">
        <v>7.1580000000000004</v>
      </c>
      <c r="V5582" s="6">
        <f>U5582-S5582</f>
        <v>7.1580000000000004</v>
      </c>
      <c r="W5582" s="6">
        <f>100 - (1 - (((U5582-T5582)/U5582)+(S5582/T5582)))*100</f>
        <v>0.58675607711651878</v>
      </c>
      <c r="X5582" s="3">
        <v>7.5209999999999999</v>
      </c>
      <c r="Y5582" s="13">
        <f>(X5582-Q5582)/U5582*100</f>
        <v>1.3830678960603546</v>
      </c>
      <c r="Z5582" s="14">
        <f>IF(W5582&gt;10,"NA",Y5582)</f>
        <v>1.3830678960603546</v>
      </c>
      <c r="AG5582" s="3">
        <v>0</v>
      </c>
    </row>
    <row r="5583" spans="1:33" x14ac:dyDescent="0.2">
      <c r="A5583" s="23">
        <v>5569</v>
      </c>
      <c r="B5583" s="3" t="s">
        <v>25</v>
      </c>
      <c r="C5583" s="3" t="s">
        <v>51</v>
      </c>
      <c r="D5583" s="3" t="s">
        <v>194</v>
      </c>
      <c r="E5583" s="3" t="s">
        <v>47</v>
      </c>
      <c r="F5583" s="3" t="s">
        <v>18</v>
      </c>
      <c r="G5583" s="3" t="s">
        <v>228</v>
      </c>
      <c r="H5583" s="3" t="s">
        <v>17</v>
      </c>
      <c r="I5583" s="3" t="s">
        <v>29</v>
      </c>
      <c r="J5583" s="3">
        <v>405</v>
      </c>
      <c r="K5583" s="3">
        <v>104</v>
      </c>
      <c r="L5583" s="3">
        <v>81</v>
      </c>
      <c r="M5583" s="4">
        <f>PI()*(K5583/2)^2/1000+PI()*(L5583/2)^2/1000</f>
        <v>13.647863885357459</v>
      </c>
      <c r="N5583" s="32">
        <v>0</v>
      </c>
      <c r="O5583" s="3">
        <v>16</v>
      </c>
      <c r="P5583" s="3">
        <v>6.0529999999999999</v>
      </c>
      <c r="Q5583" s="3">
        <v>13.866</v>
      </c>
      <c r="R5583" s="3">
        <v>13.525</v>
      </c>
      <c r="S5583" s="6">
        <v>0</v>
      </c>
      <c r="T5583" s="6">
        <f>R5583-S5583</f>
        <v>13.525</v>
      </c>
      <c r="U5583" s="3">
        <v>13.525</v>
      </c>
      <c r="V5583" s="6">
        <f>U5583-S5583</f>
        <v>13.525</v>
      </c>
      <c r="W5583" s="6">
        <f>100 - (1 - (((U5583-T5583)/U5583)+(S5583/T5583)))*100</f>
        <v>0</v>
      </c>
      <c r="X5583" s="3">
        <v>14.076000000000001</v>
      </c>
      <c r="Y5583" s="13">
        <f>(X5583-Q5583)/U5583*100</f>
        <v>1.5526802218114664</v>
      </c>
      <c r="Z5583" s="14">
        <f>IF(W5583&gt;10,"NA",Y5583)</f>
        <v>1.5526802218114664</v>
      </c>
      <c r="AG5583" s="3">
        <v>0</v>
      </c>
    </row>
    <row r="5584" spans="1:33" x14ac:dyDescent="0.2">
      <c r="A5584" s="23">
        <v>5570</v>
      </c>
      <c r="B5584" s="3" t="s">
        <v>25</v>
      </c>
      <c r="C5584" s="3" t="s">
        <v>51</v>
      </c>
      <c r="D5584" s="3" t="s">
        <v>194</v>
      </c>
      <c r="E5584" s="3" t="s">
        <v>47</v>
      </c>
      <c r="F5584" s="3" t="s">
        <v>18</v>
      </c>
      <c r="G5584" s="3" t="s">
        <v>228</v>
      </c>
      <c r="H5584" s="3" t="s">
        <v>17</v>
      </c>
      <c r="I5584" s="3" t="s">
        <v>29</v>
      </c>
      <c r="J5584" s="3">
        <v>405</v>
      </c>
      <c r="K5584" s="3">
        <v>104</v>
      </c>
      <c r="L5584" s="3">
        <v>81</v>
      </c>
      <c r="M5584" s="4">
        <f>PI()*(K5584/2)^2/1000+PI()*(L5584/2)^2/1000</f>
        <v>13.647863885357459</v>
      </c>
      <c r="N5584" s="32">
        <v>0</v>
      </c>
      <c r="O5584" s="3">
        <v>17</v>
      </c>
      <c r="P5584" s="3">
        <v>5.18</v>
      </c>
      <c r="Q5584" s="3">
        <v>7.8849999999999998</v>
      </c>
      <c r="R5584" s="3">
        <v>7.702</v>
      </c>
      <c r="S5584" s="6">
        <v>0</v>
      </c>
      <c r="T5584" s="6">
        <f>R5584-S5584</f>
        <v>7.702</v>
      </c>
      <c r="U5584" s="3">
        <v>7.702</v>
      </c>
      <c r="V5584" s="6">
        <f>U5584-S5584</f>
        <v>7.702</v>
      </c>
      <c r="W5584" s="6">
        <f>100 - (1 - (((U5584-T5584)/U5584)+(S5584/T5584)))*100</f>
        <v>0</v>
      </c>
      <c r="X5584" s="3">
        <v>7.9640000000000004</v>
      </c>
      <c r="Y5584" s="13">
        <f>(X5584-Q5584)/U5584*100</f>
        <v>1.0257076084134071</v>
      </c>
      <c r="Z5584" s="14">
        <f>IF(W5584&gt;10,"NA",Y5584)</f>
        <v>1.0257076084134071</v>
      </c>
      <c r="AG5584" s="3">
        <v>0</v>
      </c>
    </row>
    <row r="5585" spans="1:33" x14ac:dyDescent="0.2">
      <c r="A5585" s="23">
        <v>5571</v>
      </c>
      <c r="B5585" s="3" t="s">
        <v>25</v>
      </c>
      <c r="C5585" s="3" t="s">
        <v>51</v>
      </c>
      <c r="D5585" s="3" t="s">
        <v>194</v>
      </c>
      <c r="E5585" s="3" t="s">
        <v>47</v>
      </c>
      <c r="F5585" s="3" t="s">
        <v>18</v>
      </c>
      <c r="G5585" s="3" t="s">
        <v>228</v>
      </c>
      <c r="H5585" s="3" t="s">
        <v>17</v>
      </c>
      <c r="I5585" s="3" t="s">
        <v>29</v>
      </c>
      <c r="J5585" s="3">
        <v>405</v>
      </c>
      <c r="K5585" s="3">
        <v>104</v>
      </c>
      <c r="L5585" s="3">
        <v>81</v>
      </c>
      <c r="M5585" s="4">
        <f>PI()*(K5585/2)^2/1000+PI()*(L5585/2)^2/1000</f>
        <v>13.647863885357459</v>
      </c>
      <c r="N5585" s="32">
        <v>0</v>
      </c>
      <c r="O5585" s="3">
        <v>18</v>
      </c>
      <c r="P5585" s="3">
        <v>3.1179999999999999</v>
      </c>
      <c r="Q5585" s="3">
        <v>3.665</v>
      </c>
      <c r="R5585" s="3">
        <v>3.5529999999999999</v>
      </c>
      <c r="S5585" s="6">
        <v>0</v>
      </c>
      <c r="T5585" s="6">
        <f>R5585-S5585</f>
        <v>3.5529999999999999</v>
      </c>
      <c r="U5585" s="3">
        <v>3.5529999999999999</v>
      </c>
      <c r="V5585" s="6">
        <f>U5585-S5585</f>
        <v>3.5529999999999999</v>
      </c>
      <c r="W5585" s="6">
        <f>100 - (1 - (((U5585-T5585)/U5585)+(S5585/T5585)))*100</f>
        <v>0</v>
      </c>
      <c r="X5585" s="3">
        <v>3.7010000000000001</v>
      </c>
      <c r="Y5585" s="13">
        <f>(X5585-Q5585)/U5585*100</f>
        <v>1.0132282578103022</v>
      </c>
      <c r="Z5585" s="14">
        <f>IF(W5585&gt;10,"NA",Y5585)</f>
        <v>1.0132282578103022</v>
      </c>
      <c r="AG5585" s="3">
        <v>0</v>
      </c>
    </row>
    <row r="5586" spans="1:33" x14ac:dyDescent="0.2">
      <c r="A5586" s="23">
        <v>5572</v>
      </c>
      <c r="B5586" s="3" t="s">
        <v>25</v>
      </c>
      <c r="C5586" s="3" t="s">
        <v>51</v>
      </c>
      <c r="D5586" s="3" t="s">
        <v>194</v>
      </c>
      <c r="E5586" s="3" t="s">
        <v>47</v>
      </c>
      <c r="F5586" s="3" t="s">
        <v>18</v>
      </c>
      <c r="G5586" s="3" t="s">
        <v>228</v>
      </c>
      <c r="H5586" s="3" t="s">
        <v>9</v>
      </c>
      <c r="I5586" s="3" t="s">
        <v>29</v>
      </c>
      <c r="J5586" s="3">
        <v>405</v>
      </c>
      <c r="K5586" s="3">
        <v>104</v>
      </c>
      <c r="L5586" s="3">
        <v>81</v>
      </c>
      <c r="M5586" s="4">
        <f>PI()*(K5586/2)^2/1000+PI()*(L5586/2)^2/1000</f>
        <v>13.647863885357459</v>
      </c>
      <c r="N5586" s="32">
        <v>0</v>
      </c>
      <c r="O5586" s="3">
        <v>1</v>
      </c>
      <c r="P5586" s="3">
        <v>3.7480000000000002</v>
      </c>
      <c r="Q5586" s="3">
        <v>5.0609999999999999</v>
      </c>
      <c r="R5586" s="3">
        <v>4.88</v>
      </c>
      <c r="S5586" s="6">
        <v>0</v>
      </c>
      <c r="T5586" s="6">
        <f>R5586-S5586</f>
        <v>4.88</v>
      </c>
      <c r="U5586" s="3">
        <v>5.0830000000000002</v>
      </c>
      <c r="V5586" s="6">
        <f>U5586-S5586</f>
        <v>5.0830000000000002</v>
      </c>
      <c r="W5586" s="6">
        <f>100 - (1 - (((U5586-T5586)/U5586)+(S5586/T5586)))*100</f>
        <v>3.9937045052134579</v>
      </c>
      <c r="X5586" s="3">
        <v>5.0979999999999999</v>
      </c>
      <c r="Y5586" s="13">
        <f>(X5586-U5586)/U5586*100</f>
        <v>0.29510131811921464</v>
      </c>
      <c r="Z5586" s="14">
        <f>IF(W5586&gt;10,"NA",Y5586)</f>
        <v>0.29510131811921464</v>
      </c>
    </row>
    <row r="5587" spans="1:33" x14ac:dyDescent="0.2">
      <c r="A5587" s="23">
        <v>5573</v>
      </c>
      <c r="B5587" s="3" t="s">
        <v>25</v>
      </c>
      <c r="C5587" s="3" t="s">
        <v>51</v>
      </c>
      <c r="D5587" s="3" t="s">
        <v>194</v>
      </c>
      <c r="E5587" s="3" t="s">
        <v>47</v>
      </c>
      <c r="F5587" s="3" t="s">
        <v>18</v>
      </c>
      <c r="G5587" s="3" t="s">
        <v>228</v>
      </c>
      <c r="H5587" s="3" t="s">
        <v>9</v>
      </c>
      <c r="I5587" s="3" t="s">
        <v>29</v>
      </c>
      <c r="J5587" s="3">
        <v>405</v>
      </c>
      <c r="K5587" s="3">
        <v>104</v>
      </c>
      <c r="L5587" s="3">
        <v>81</v>
      </c>
      <c r="M5587" s="4">
        <f>PI()*(K5587/2)^2/1000+PI()*(L5587/2)^2/1000</f>
        <v>13.647863885357459</v>
      </c>
      <c r="N5587" s="32">
        <v>0</v>
      </c>
      <c r="O5587" s="3">
        <v>2</v>
      </c>
      <c r="P5587" s="3">
        <v>7.6920000000000002</v>
      </c>
      <c r="Q5587" s="3">
        <v>16.553000000000001</v>
      </c>
      <c r="R5587" s="3">
        <v>16.225000000000001</v>
      </c>
      <c r="S5587" s="6">
        <v>0</v>
      </c>
      <c r="T5587" s="6">
        <f>R5587-S5587</f>
        <v>16.225000000000001</v>
      </c>
      <c r="U5587" s="3">
        <v>16.225000000000001</v>
      </c>
      <c r="V5587" s="6">
        <f>U5587-S5587</f>
        <v>16.225000000000001</v>
      </c>
      <c r="W5587" s="6">
        <f>100 - (1 - (((U5587-T5587)/U5587)+(S5587/T5587)))*100</f>
        <v>0</v>
      </c>
      <c r="X5587" s="3">
        <v>16.542000000000002</v>
      </c>
      <c r="Y5587" s="13">
        <f>(X5587-U5587)/U5587*100</f>
        <v>1.9537750385208021</v>
      </c>
      <c r="Z5587" s="14">
        <f>IF(W5587&gt;10,"NA",Y5587)</f>
        <v>1.9537750385208021</v>
      </c>
    </row>
    <row r="5588" spans="1:33" x14ac:dyDescent="0.2">
      <c r="A5588" s="23">
        <v>5574</v>
      </c>
      <c r="B5588" s="3" t="s">
        <v>25</v>
      </c>
      <c r="C5588" s="3" t="s">
        <v>51</v>
      </c>
      <c r="D5588" s="3" t="s">
        <v>194</v>
      </c>
      <c r="E5588" s="3" t="s">
        <v>47</v>
      </c>
      <c r="F5588" s="3" t="s">
        <v>18</v>
      </c>
      <c r="G5588" s="3" t="s">
        <v>228</v>
      </c>
      <c r="H5588" s="3" t="s">
        <v>9</v>
      </c>
      <c r="I5588" s="3" t="s">
        <v>29</v>
      </c>
      <c r="J5588" s="3">
        <v>405</v>
      </c>
      <c r="K5588" s="3">
        <v>104</v>
      </c>
      <c r="L5588" s="3">
        <v>81</v>
      </c>
      <c r="M5588" s="4">
        <f>PI()*(K5588/2)^2/1000+PI()*(L5588/2)^2/1000</f>
        <v>13.647863885357459</v>
      </c>
      <c r="N5588" s="32">
        <v>0</v>
      </c>
      <c r="O5588" s="3">
        <v>3</v>
      </c>
      <c r="P5588" s="3">
        <v>4.9710000000000001</v>
      </c>
      <c r="Q5588" s="3">
        <v>6.7380000000000004</v>
      </c>
      <c r="R5588" s="3">
        <v>6.5279999999999996</v>
      </c>
      <c r="S5588" s="6">
        <v>0</v>
      </c>
      <c r="T5588" s="6">
        <f>R5588-S5588</f>
        <v>6.5279999999999996</v>
      </c>
      <c r="U5588" s="3">
        <v>7.4180000000000001</v>
      </c>
      <c r="V5588" s="6">
        <f>U5588-S5588</f>
        <v>7.4180000000000001</v>
      </c>
      <c r="W5588" s="6">
        <f>100 - (1 - (((U5588-T5588)/U5588)+(S5588/T5588)))*100</f>
        <v>11.997843084389331</v>
      </c>
      <c r="X5588" s="3">
        <v>7.4480000000000004</v>
      </c>
      <c r="Y5588" s="13">
        <f>(X5588-U5588)/U5588*100</f>
        <v>0.40442167700189058</v>
      </c>
      <c r="Z5588" s="14" t="str">
        <f>IF(W5588&gt;10,"NA",Y5588)</f>
        <v>NA</v>
      </c>
    </row>
    <row r="5589" spans="1:33" x14ac:dyDescent="0.2">
      <c r="A5589" s="23">
        <v>5575</v>
      </c>
      <c r="B5589" s="3" t="s">
        <v>25</v>
      </c>
      <c r="C5589" s="3" t="s">
        <v>51</v>
      </c>
      <c r="D5589" s="3" t="s">
        <v>194</v>
      </c>
      <c r="E5589" s="3" t="s">
        <v>47</v>
      </c>
      <c r="F5589" s="3" t="s">
        <v>18</v>
      </c>
      <c r="G5589" s="3" t="s">
        <v>228</v>
      </c>
      <c r="H5589" s="3" t="s">
        <v>9</v>
      </c>
      <c r="I5589" s="3" t="s">
        <v>29</v>
      </c>
      <c r="J5589" s="3">
        <v>405</v>
      </c>
      <c r="K5589" s="3">
        <v>104</v>
      </c>
      <c r="L5589" s="3">
        <v>81</v>
      </c>
      <c r="M5589" s="4">
        <f>PI()*(K5589/2)^2/1000+PI()*(L5589/2)^2/1000</f>
        <v>13.647863885357459</v>
      </c>
      <c r="N5589" s="32">
        <v>0</v>
      </c>
      <c r="O5589" s="3">
        <v>4</v>
      </c>
      <c r="P5589" s="3">
        <v>3.778</v>
      </c>
      <c r="Q5589" s="3">
        <v>4.9039999999999999</v>
      </c>
      <c r="R5589" s="3">
        <v>4.7480000000000002</v>
      </c>
      <c r="S5589" s="6">
        <v>0</v>
      </c>
      <c r="T5589" s="6">
        <f>R5589-S5589</f>
        <v>4.7480000000000002</v>
      </c>
      <c r="U5589" s="3">
        <v>4.7480000000000002</v>
      </c>
      <c r="V5589" s="6">
        <f>U5589-S5589</f>
        <v>4.7480000000000002</v>
      </c>
      <c r="W5589" s="6">
        <f>100 - (1 - (((U5589-T5589)/U5589)+(S5589/T5589)))*100</f>
        <v>0</v>
      </c>
      <c r="X5589" s="3">
        <v>4.8150000000000004</v>
      </c>
      <c r="Y5589" s="13">
        <f>(X5589-U5589)/U5589*100</f>
        <v>1.4111204717775943</v>
      </c>
      <c r="Z5589" s="14">
        <f>IF(W5589&gt;10,"NA",Y5589)</f>
        <v>1.4111204717775943</v>
      </c>
    </row>
    <row r="5590" spans="1:33" x14ac:dyDescent="0.2">
      <c r="A5590" s="23">
        <v>5576</v>
      </c>
      <c r="B5590" s="3" t="s">
        <v>25</v>
      </c>
      <c r="C5590" s="3" t="s">
        <v>51</v>
      </c>
      <c r="D5590" s="3" t="s">
        <v>194</v>
      </c>
      <c r="E5590" s="3" t="s">
        <v>47</v>
      </c>
      <c r="F5590" s="3" t="s">
        <v>18</v>
      </c>
      <c r="G5590" s="3" t="s">
        <v>228</v>
      </c>
      <c r="H5590" s="3" t="s">
        <v>9</v>
      </c>
      <c r="I5590" s="3" t="s">
        <v>29</v>
      </c>
      <c r="J5590" s="3">
        <v>405</v>
      </c>
      <c r="K5590" s="3">
        <v>104</v>
      </c>
      <c r="L5590" s="3">
        <v>81</v>
      </c>
      <c r="M5590" s="4">
        <f>PI()*(K5590/2)^2/1000+PI()*(L5590/2)^2/1000</f>
        <v>13.647863885357459</v>
      </c>
      <c r="N5590" s="32">
        <v>0</v>
      </c>
      <c r="O5590" s="3">
        <v>5</v>
      </c>
      <c r="P5590" s="3">
        <v>1.635</v>
      </c>
      <c r="Q5590" s="3">
        <v>0.76700000000000002</v>
      </c>
      <c r="R5590" s="3">
        <v>0.63200000000000001</v>
      </c>
      <c r="S5590" s="6">
        <v>0</v>
      </c>
      <c r="T5590" s="6">
        <f>R5590-S5590</f>
        <v>0.63200000000000001</v>
      </c>
      <c r="U5590" s="3">
        <v>1.0980000000000001</v>
      </c>
      <c r="V5590" s="6">
        <f>U5590-S5590</f>
        <v>1.0980000000000001</v>
      </c>
      <c r="W5590" s="6">
        <f>100 - (1 - (((U5590-T5590)/U5590)+(S5590/T5590)))*100</f>
        <v>42.440801457194908</v>
      </c>
      <c r="X5590" s="3">
        <v>1.0980000000000001</v>
      </c>
      <c r="Y5590" s="13">
        <f>(X5590-U5590)/U5590*100</f>
        <v>0</v>
      </c>
      <c r="Z5590" s="14" t="str">
        <f>IF(W5590&gt;10,"NA",Y5590)</f>
        <v>NA</v>
      </c>
    </row>
    <row r="5591" spans="1:33" x14ac:dyDescent="0.2">
      <c r="A5591" s="23">
        <v>5577</v>
      </c>
      <c r="B5591" s="3" t="s">
        <v>25</v>
      </c>
      <c r="C5591" s="3" t="s">
        <v>51</v>
      </c>
      <c r="D5591" s="3" t="s">
        <v>194</v>
      </c>
      <c r="E5591" s="3" t="s">
        <v>47</v>
      </c>
      <c r="F5591" s="3" t="s">
        <v>18</v>
      </c>
      <c r="G5591" s="3" t="s">
        <v>228</v>
      </c>
      <c r="H5591" s="3" t="s">
        <v>9</v>
      </c>
      <c r="I5591" s="3" t="s">
        <v>29</v>
      </c>
      <c r="J5591" s="3">
        <v>405</v>
      </c>
      <c r="K5591" s="3">
        <v>104</v>
      </c>
      <c r="L5591" s="3">
        <v>81</v>
      </c>
      <c r="M5591" s="4">
        <f>PI()*(K5591/2)^2/1000+PI()*(L5591/2)^2/1000</f>
        <v>13.647863885357459</v>
      </c>
      <c r="N5591" s="32">
        <v>0</v>
      </c>
      <c r="O5591" s="3">
        <v>6</v>
      </c>
      <c r="P5591" s="3">
        <v>7.5060000000000002</v>
      </c>
      <c r="Q5591" s="3">
        <v>17.565000000000001</v>
      </c>
      <c r="R5591" s="3">
        <v>17.009</v>
      </c>
      <c r="S5591" s="6">
        <v>0</v>
      </c>
      <c r="T5591" s="6">
        <f>R5591-S5591</f>
        <v>17.009</v>
      </c>
      <c r="U5591" s="3">
        <v>17.009</v>
      </c>
      <c r="V5591" s="6">
        <f>U5591-S5591</f>
        <v>17.009</v>
      </c>
      <c r="W5591" s="6">
        <f>100 - (1 - (((U5591-T5591)/U5591)+(S5591/T5591)))*100</f>
        <v>0</v>
      </c>
      <c r="X5591" s="3">
        <v>17.315999999999999</v>
      </c>
      <c r="Y5591" s="13">
        <f>(X5591-U5591)/U5591*100</f>
        <v>1.804926803456985</v>
      </c>
      <c r="Z5591" s="14">
        <f>IF(W5591&gt;10,"NA",Y5591)</f>
        <v>1.804926803456985</v>
      </c>
    </row>
    <row r="5592" spans="1:33" x14ac:dyDescent="0.2">
      <c r="A5592" s="23">
        <v>5578</v>
      </c>
      <c r="B5592" s="3" t="s">
        <v>25</v>
      </c>
      <c r="C5592" s="3" t="s">
        <v>51</v>
      </c>
      <c r="D5592" s="3" t="s">
        <v>194</v>
      </c>
      <c r="E5592" s="3" t="s">
        <v>47</v>
      </c>
      <c r="F5592" s="3" t="s">
        <v>18</v>
      </c>
      <c r="G5592" s="3" t="s">
        <v>228</v>
      </c>
      <c r="H5592" s="3" t="s">
        <v>9</v>
      </c>
      <c r="I5592" s="3" t="s">
        <v>29</v>
      </c>
      <c r="J5592" s="3">
        <v>405</v>
      </c>
      <c r="K5592" s="3">
        <v>104</v>
      </c>
      <c r="L5592" s="3">
        <v>81</v>
      </c>
      <c r="M5592" s="4">
        <f>PI()*(K5592/2)^2/1000+PI()*(L5592/2)^2/1000</f>
        <v>13.647863885357459</v>
      </c>
      <c r="N5592" s="32">
        <v>0</v>
      </c>
      <c r="O5592" s="3">
        <v>7</v>
      </c>
      <c r="P5592" s="3">
        <v>7.5860000000000003</v>
      </c>
      <c r="Q5592" s="3">
        <v>17.437000000000001</v>
      </c>
      <c r="R5592" s="3">
        <v>17.234000000000002</v>
      </c>
      <c r="S5592" s="6">
        <v>0</v>
      </c>
      <c r="T5592" s="6">
        <f>R5592-S5592</f>
        <v>17.234000000000002</v>
      </c>
      <c r="U5592" s="3">
        <v>17.234000000000002</v>
      </c>
      <c r="V5592" s="6">
        <f>U5592-S5592</f>
        <v>17.234000000000002</v>
      </c>
      <c r="W5592" s="6">
        <f>100 - (1 - (((U5592-T5592)/U5592)+(S5592/T5592)))*100</f>
        <v>0</v>
      </c>
      <c r="X5592" s="3">
        <v>17.661000000000001</v>
      </c>
      <c r="Y5592" s="13">
        <f>(X5592-U5592)/U5592*100</f>
        <v>2.4776604386677472</v>
      </c>
      <c r="Z5592" s="14">
        <f>IF(W5592&gt;10,"NA",Y5592)</f>
        <v>2.4776604386677472</v>
      </c>
    </row>
    <row r="5593" spans="1:33" x14ac:dyDescent="0.2">
      <c r="A5593" s="23">
        <v>5579</v>
      </c>
      <c r="B5593" s="3" t="s">
        <v>25</v>
      </c>
      <c r="C5593" s="3" t="s">
        <v>51</v>
      </c>
      <c r="D5593" s="3" t="s">
        <v>194</v>
      </c>
      <c r="E5593" s="3" t="s">
        <v>47</v>
      </c>
      <c r="F5593" s="3" t="s">
        <v>18</v>
      </c>
      <c r="G5593" s="3" t="s">
        <v>228</v>
      </c>
      <c r="H5593" s="3" t="s">
        <v>9</v>
      </c>
      <c r="I5593" s="3" t="s">
        <v>29</v>
      </c>
      <c r="J5593" s="3">
        <v>405</v>
      </c>
      <c r="K5593" s="3">
        <v>104</v>
      </c>
      <c r="L5593" s="3">
        <v>81</v>
      </c>
      <c r="M5593" s="4">
        <f>PI()*(K5593/2)^2/1000+PI()*(L5593/2)^2/1000</f>
        <v>13.647863885357459</v>
      </c>
      <c r="N5593" s="32">
        <v>0</v>
      </c>
      <c r="O5593" s="3">
        <v>8</v>
      </c>
      <c r="P5593" s="3">
        <v>6.6769999999999996</v>
      </c>
      <c r="Q5593" s="3">
        <v>13.42</v>
      </c>
      <c r="R5593" s="3">
        <v>13.029</v>
      </c>
      <c r="S5593" s="6">
        <v>0</v>
      </c>
      <c r="T5593" s="6">
        <f>R5593-S5593</f>
        <v>13.029</v>
      </c>
      <c r="U5593" s="3">
        <v>13.029</v>
      </c>
      <c r="V5593" s="6">
        <f>U5593-S5593</f>
        <v>13.029</v>
      </c>
      <c r="W5593" s="6">
        <f>100 - (1 - (((U5593-T5593)/U5593)+(S5593/T5593)))*100</f>
        <v>0</v>
      </c>
      <c r="X5593" s="3">
        <v>13.3</v>
      </c>
      <c r="Y5593" s="13">
        <f>(X5593-U5593)/U5593*100</f>
        <v>2.0799754394044117</v>
      </c>
      <c r="Z5593" s="14">
        <f>IF(W5593&gt;10,"NA",Y5593)</f>
        <v>2.0799754394044117</v>
      </c>
    </row>
    <row r="5594" spans="1:33" x14ac:dyDescent="0.2">
      <c r="A5594" s="23">
        <v>5580</v>
      </c>
      <c r="B5594" s="3" t="s">
        <v>25</v>
      </c>
      <c r="C5594" s="3" t="s">
        <v>51</v>
      </c>
      <c r="D5594" s="3" t="s">
        <v>194</v>
      </c>
      <c r="E5594" s="3" t="s">
        <v>47</v>
      </c>
      <c r="F5594" s="3" t="s">
        <v>18</v>
      </c>
      <c r="G5594" s="3" t="s">
        <v>228</v>
      </c>
      <c r="H5594" s="3" t="s">
        <v>9</v>
      </c>
      <c r="I5594" s="3" t="s">
        <v>29</v>
      </c>
      <c r="J5594" s="3">
        <v>405</v>
      </c>
      <c r="K5594" s="3">
        <v>104</v>
      </c>
      <c r="L5594" s="3">
        <v>81</v>
      </c>
      <c r="M5594" s="4">
        <f>PI()*(K5594/2)^2/1000+PI()*(L5594/2)^2/1000</f>
        <v>13.647863885357459</v>
      </c>
      <c r="N5594" s="32">
        <v>0</v>
      </c>
      <c r="O5594" s="3">
        <v>9</v>
      </c>
      <c r="P5594" s="3">
        <v>6.202</v>
      </c>
      <c r="Q5594" s="3">
        <v>13</v>
      </c>
      <c r="R5594" s="3">
        <v>12.728</v>
      </c>
      <c r="S5594" s="6">
        <v>0</v>
      </c>
      <c r="T5594" s="6">
        <f>R5594-S5594</f>
        <v>12.728</v>
      </c>
      <c r="U5594" s="3">
        <v>12.82</v>
      </c>
      <c r="V5594" s="6">
        <f>U5594-S5594</f>
        <v>12.82</v>
      </c>
      <c r="W5594" s="6">
        <f>100 - (1 - (((U5594-T5594)/U5594)+(S5594/T5594)))*100</f>
        <v>0.71762870514821486</v>
      </c>
      <c r="X5594" s="3">
        <v>13.195</v>
      </c>
      <c r="Y5594" s="13">
        <f>(X5594-U5594)/U5594*100</f>
        <v>2.9251170046801871</v>
      </c>
      <c r="Z5594" s="14">
        <f>IF(W5594&gt;10,"NA",Y5594)</f>
        <v>2.9251170046801871</v>
      </c>
    </row>
    <row r="5595" spans="1:33" x14ac:dyDescent="0.2">
      <c r="A5595" s="23">
        <v>5581</v>
      </c>
      <c r="B5595" s="3" t="s">
        <v>25</v>
      </c>
      <c r="C5595" s="3" t="s">
        <v>51</v>
      </c>
      <c r="D5595" s="3" t="s">
        <v>194</v>
      </c>
      <c r="E5595" s="3" t="s">
        <v>47</v>
      </c>
      <c r="F5595" s="3" t="s">
        <v>18</v>
      </c>
      <c r="G5595" s="3" t="s">
        <v>228</v>
      </c>
      <c r="H5595" s="3" t="s">
        <v>9</v>
      </c>
      <c r="I5595" s="3" t="s">
        <v>29</v>
      </c>
      <c r="J5595" s="3">
        <v>405</v>
      </c>
      <c r="K5595" s="3">
        <v>104</v>
      </c>
      <c r="L5595" s="3">
        <v>81</v>
      </c>
      <c r="M5595" s="4">
        <f>PI()*(K5595/2)^2/1000+PI()*(L5595/2)^2/1000</f>
        <v>13.647863885357459</v>
      </c>
      <c r="N5595" s="32">
        <v>0</v>
      </c>
      <c r="O5595" s="3">
        <v>10</v>
      </c>
      <c r="P5595" s="3">
        <v>1.663</v>
      </c>
      <c r="Q5595" s="3">
        <v>1.331</v>
      </c>
      <c r="R5595" s="3">
        <v>1.181</v>
      </c>
      <c r="S5595" s="6">
        <v>0</v>
      </c>
      <c r="T5595" s="6">
        <f>R5595-S5595</f>
        <v>1.181</v>
      </c>
      <c r="U5595" s="3">
        <v>1.333</v>
      </c>
      <c r="V5595" s="6">
        <f>U5595-S5595</f>
        <v>1.333</v>
      </c>
      <c r="W5595" s="6">
        <f>100 - (1 - (((U5595-T5595)/U5595)+(S5595/T5595)))*100</f>
        <v>11.402850712678159</v>
      </c>
      <c r="X5595" s="3">
        <v>1.333</v>
      </c>
      <c r="Y5595" s="13">
        <f>(X5595-U5595)/U5595*100</f>
        <v>0</v>
      </c>
      <c r="Z5595" s="14" t="str">
        <f>IF(W5595&gt;10,"NA",Y5595)</f>
        <v>NA</v>
      </c>
    </row>
    <row r="5596" spans="1:33" x14ac:dyDescent="0.2">
      <c r="A5596" s="23">
        <v>5582</v>
      </c>
      <c r="B5596" s="3" t="s">
        <v>25</v>
      </c>
      <c r="C5596" s="3" t="s">
        <v>51</v>
      </c>
      <c r="D5596" s="3" t="s">
        <v>194</v>
      </c>
      <c r="E5596" s="3" t="s">
        <v>47</v>
      </c>
      <c r="F5596" s="3" t="s">
        <v>18</v>
      </c>
      <c r="G5596" s="3" t="s">
        <v>228</v>
      </c>
      <c r="H5596" s="3" t="s">
        <v>9</v>
      </c>
      <c r="I5596" s="3" t="s">
        <v>29</v>
      </c>
      <c r="J5596" s="3">
        <v>405</v>
      </c>
      <c r="K5596" s="3">
        <v>104</v>
      </c>
      <c r="L5596" s="3">
        <v>81</v>
      </c>
      <c r="M5596" s="4">
        <f>PI()*(K5596/2)^2/1000+PI()*(L5596/2)^2/1000</f>
        <v>13.647863885357459</v>
      </c>
      <c r="N5596" s="32">
        <v>0</v>
      </c>
      <c r="O5596" s="3">
        <v>11</v>
      </c>
      <c r="P5596" s="3">
        <v>4.5599999999999996</v>
      </c>
      <c r="Q5596" s="3">
        <v>6.6980000000000004</v>
      </c>
      <c r="R5596" s="3">
        <v>6.4450000000000003</v>
      </c>
      <c r="S5596" s="6">
        <v>0</v>
      </c>
      <c r="T5596" s="6">
        <f>R5596-S5596</f>
        <v>6.4450000000000003</v>
      </c>
      <c r="U5596" s="3">
        <v>6.9560000000000004</v>
      </c>
      <c r="V5596" s="6">
        <f>U5596-S5596</f>
        <v>6.9560000000000004</v>
      </c>
      <c r="W5596" s="6">
        <f>100 - (1 - (((U5596-T5596)/U5596)+(S5596/T5596)))*100</f>
        <v>7.3461759631972399</v>
      </c>
      <c r="X5596" s="3">
        <v>7.032</v>
      </c>
      <c r="Y5596" s="13">
        <f>(X5596-U5596)/U5596*100</f>
        <v>1.0925819436457678</v>
      </c>
      <c r="Z5596" s="14">
        <f>IF(W5596&gt;10,"NA",Y5596)</f>
        <v>1.0925819436457678</v>
      </c>
    </row>
    <row r="5597" spans="1:33" x14ac:dyDescent="0.2">
      <c r="A5597" s="23">
        <v>5583</v>
      </c>
      <c r="B5597" s="3" t="s">
        <v>25</v>
      </c>
      <c r="C5597" s="3" t="s">
        <v>51</v>
      </c>
      <c r="D5597" s="3" t="s">
        <v>194</v>
      </c>
      <c r="E5597" s="3" t="s">
        <v>47</v>
      </c>
      <c r="F5597" s="3" t="s">
        <v>18</v>
      </c>
      <c r="G5597" s="3" t="s">
        <v>228</v>
      </c>
      <c r="H5597" s="3" t="s">
        <v>9</v>
      </c>
      <c r="I5597" s="3" t="s">
        <v>29</v>
      </c>
      <c r="J5597" s="3">
        <v>405</v>
      </c>
      <c r="K5597" s="3">
        <v>104</v>
      </c>
      <c r="L5597" s="3">
        <v>81</v>
      </c>
      <c r="M5597" s="4">
        <f>PI()*(K5597/2)^2/1000+PI()*(L5597/2)^2/1000</f>
        <v>13.647863885357459</v>
      </c>
      <c r="N5597" s="32">
        <v>0</v>
      </c>
      <c r="O5597" s="3">
        <v>12</v>
      </c>
      <c r="P5597" s="3">
        <v>4.0439999999999996</v>
      </c>
      <c r="Q5597" s="3">
        <v>5.4960000000000004</v>
      </c>
      <c r="R5597" s="3">
        <v>5.343</v>
      </c>
      <c r="S5597" s="6">
        <v>0</v>
      </c>
      <c r="T5597" s="6">
        <f>R5597-S5597</f>
        <v>5.343</v>
      </c>
      <c r="U5597" s="3">
        <v>5.343</v>
      </c>
      <c r="V5597" s="6">
        <f>U5597-S5597</f>
        <v>5.343</v>
      </c>
      <c r="W5597" s="6">
        <f>100 - (1 - (((U5597-T5597)/U5597)+(S5597/T5597)))*100</f>
        <v>0</v>
      </c>
      <c r="X5597" s="3">
        <v>5.3869999999999996</v>
      </c>
      <c r="Y5597" s="13">
        <f>(X5597-U5597)/U5597*100</f>
        <v>0.82350739285045105</v>
      </c>
      <c r="Z5597" s="14">
        <f>IF(W5597&gt;10,"NA",Y5597)</f>
        <v>0.82350739285045105</v>
      </c>
    </row>
    <row r="5598" spans="1:33" x14ac:dyDescent="0.2">
      <c r="A5598" s="23">
        <v>5584</v>
      </c>
      <c r="B5598" s="3" t="s">
        <v>25</v>
      </c>
      <c r="C5598" s="3" t="s">
        <v>51</v>
      </c>
      <c r="D5598" s="3" t="s">
        <v>194</v>
      </c>
      <c r="E5598" s="3" t="s">
        <v>47</v>
      </c>
      <c r="F5598" s="3" t="s">
        <v>18</v>
      </c>
      <c r="G5598" s="3" t="s">
        <v>228</v>
      </c>
      <c r="H5598" s="3" t="s">
        <v>9</v>
      </c>
      <c r="I5598" s="3" t="s">
        <v>29</v>
      </c>
      <c r="J5598" s="3">
        <v>405</v>
      </c>
      <c r="K5598" s="3">
        <v>104</v>
      </c>
      <c r="L5598" s="3">
        <v>81</v>
      </c>
      <c r="M5598" s="4">
        <f>PI()*(K5598/2)^2/1000+PI()*(L5598/2)^2/1000</f>
        <v>13.647863885357459</v>
      </c>
      <c r="N5598" s="32">
        <v>0</v>
      </c>
      <c r="O5598" s="3">
        <v>13</v>
      </c>
      <c r="P5598" s="3">
        <v>5.7489999999999997</v>
      </c>
      <c r="Q5598" s="3">
        <v>11.308999999999999</v>
      </c>
      <c r="R5598" s="3">
        <v>10.976000000000001</v>
      </c>
      <c r="S5598" s="6">
        <v>0</v>
      </c>
      <c r="T5598" s="6">
        <f>R5598-S5598</f>
        <v>10.976000000000001</v>
      </c>
      <c r="U5598" s="3">
        <v>10.976000000000001</v>
      </c>
      <c r="V5598" s="6">
        <f>U5598-S5598</f>
        <v>10.976000000000001</v>
      </c>
      <c r="W5598" s="6">
        <f>100 - (1 - (((U5598-T5598)/U5598)+(S5598/T5598)))*100</f>
        <v>0</v>
      </c>
      <c r="X5598" s="3">
        <v>11.206</v>
      </c>
      <c r="Y5598" s="13">
        <f>(X5598-U5598)/U5598*100</f>
        <v>2.0954810495626699</v>
      </c>
      <c r="Z5598" s="14">
        <f>IF(W5598&gt;10,"NA",Y5598)</f>
        <v>2.0954810495626699</v>
      </c>
    </row>
    <row r="5599" spans="1:33" x14ac:dyDescent="0.2">
      <c r="A5599" s="23">
        <v>5585</v>
      </c>
      <c r="B5599" s="3" t="s">
        <v>25</v>
      </c>
      <c r="C5599" s="3" t="s">
        <v>51</v>
      </c>
      <c r="D5599" s="3" t="s">
        <v>194</v>
      </c>
      <c r="E5599" s="3" t="s">
        <v>47</v>
      </c>
      <c r="F5599" s="3" t="s">
        <v>18</v>
      </c>
      <c r="G5599" s="3" t="s">
        <v>228</v>
      </c>
      <c r="H5599" s="3" t="s">
        <v>9</v>
      </c>
      <c r="I5599" s="3" t="s">
        <v>29</v>
      </c>
      <c r="J5599" s="3">
        <v>405</v>
      </c>
      <c r="K5599" s="3">
        <v>104</v>
      </c>
      <c r="L5599" s="3">
        <v>81</v>
      </c>
      <c r="M5599" s="4">
        <f>PI()*(K5599/2)^2/1000+PI()*(L5599/2)^2/1000</f>
        <v>13.647863885357459</v>
      </c>
      <c r="N5599" s="32">
        <v>0</v>
      </c>
      <c r="O5599" s="3">
        <v>14</v>
      </c>
      <c r="P5599" s="3">
        <v>5.1680000000000001</v>
      </c>
      <c r="Q5599" s="3">
        <v>11.257</v>
      </c>
      <c r="R5599" s="3">
        <v>11.09</v>
      </c>
      <c r="S5599" s="6">
        <v>0</v>
      </c>
      <c r="T5599" s="6">
        <f>R5599-S5599</f>
        <v>11.09</v>
      </c>
      <c r="U5599" s="3">
        <v>12.48</v>
      </c>
      <c r="V5599" s="6">
        <f>U5599-S5599</f>
        <v>12.48</v>
      </c>
      <c r="W5599" s="6">
        <f>100 - (1 - (((U5599-T5599)/U5599)+(S5599/T5599)))*100</f>
        <v>11.137820512820511</v>
      </c>
      <c r="X5599" s="3">
        <v>12.724</v>
      </c>
      <c r="Y5599" s="13">
        <f>(X5599-U5599)/U5599*100</f>
        <v>1.9551282051282033</v>
      </c>
      <c r="Z5599" s="14" t="str">
        <f>IF(W5599&gt;10,"NA",Y5599)</f>
        <v>NA</v>
      </c>
    </row>
    <row r="5600" spans="1:33" x14ac:dyDescent="0.2">
      <c r="A5600" s="23">
        <v>5586</v>
      </c>
      <c r="B5600" s="3" t="s">
        <v>25</v>
      </c>
      <c r="C5600" s="3" t="s">
        <v>51</v>
      </c>
      <c r="D5600" s="3" t="s">
        <v>194</v>
      </c>
      <c r="E5600" s="3" t="s">
        <v>47</v>
      </c>
      <c r="F5600" s="3" t="s">
        <v>18</v>
      </c>
      <c r="G5600" s="3" t="s">
        <v>228</v>
      </c>
      <c r="H5600" s="3" t="s">
        <v>9</v>
      </c>
      <c r="I5600" s="3" t="s">
        <v>29</v>
      </c>
      <c r="J5600" s="3">
        <v>405</v>
      </c>
      <c r="K5600" s="3">
        <v>104</v>
      </c>
      <c r="L5600" s="3">
        <v>81</v>
      </c>
      <c r="M5600" s="4">
        <f>PI()*(K5600/2)^2/1000+PI()*(L5600/2)^2/1000</f>
        <v>13.647863885357459</v>
      </c>
      <c r="N5600" s="32">
        <v>0</v>
      </c>
      <c r="O5600" s="3">
        <v>15</v>
      </c>
      <c r="P5600" s="3">
        <v>7.7530000000000001</v>
      </c>
      <c r="Q5600" s="3">
        <v>17.212</v>
      </c>
      <c r="R5600" s="3">
        <v>17.114999999999998</v>
      </c>
      <c r="S5600" s="6">
        <v>0</v>
      </c>
      <c r="T5600" s="6">
        <f>R5600-S5600</f>
        <v>17.114999999999998</v>
      </c>
      <c r="U5600" s="3">
        <v>17.114999999999998</v>
      </c>
      <c r="V5600" s="6">
        <f>U5600-S5600</f>
        <v>17.114999999999998</v>
      </c>
      <c r="W5600" s="6">
        <f>100 - (1 - (((U5600-T5600)/U5600)+(S5600/T5600)))*100</f>
        <v>0</v>
      </c>
      <c r="X5600" s="3">
        <v>17.427</v>
      </c>
      <c r="Y5600" s="13">
        <f>(X5600-U5600)/U5600*100</f>
        <v>1.8229623137598669</v>
      </c>
      <c r="Z5600" s="14">
        <f>IF(W5600&gt;10,"NA",Y5600)</f>
        <v>1.8229623137598669</v>
      </c>
    </row>
    <row r="5601" spans="1:26" x14ac:dyDescent="0.2">
      <c r="A5601" s="23">
        <v>5587</v>
      </c>
      <c r="B5601" s="3" t="s">
        <v>25</v>
      </c>
      <c r="C5601" s="3" t="s">
        <v>51</v>
      </c>
      <c r="D5601" s="3" t="s">
        <v>194</v>
      </c>
      <c r="E5601" s="3" t="s">
        <v>47</v>
      </c>
      <c r="F5601" s="3" t="s">
        <v>18</v>
      </c>
      <c r="G5601" s="3" t="s">
        <v>228</v>
      </c>
      <c r="H5601" s="3" t="s">
        <v>9</v>
      </c>
      <c r="I5601" s="3" t="s">
        <v>29</v>
      </c>
      <c r="J5601" s="3">
        <v>405</v>
      </c>
      <c r="K5601" s="3">
        <v>104</v>
      </c>
      <c r="L5601" s="3">
        <v>81</v>
      </c>
      <c r="M5601" s="4">
        <f>PI()*(K5601/2)^2/1000+PI()*(L5601/2)^2/1000</f>
        <v>13.647863885357459</v>
      </c>
      <c r="N5601" s="32">
        <v>0</v>
      </c>
      <c r="O5601" s="3">
        <v>16</v>
      </c>
      <c r="P5601" s="3">
        <v>6.6909999999999998</v>
      </c>
      <c r="Q5601" s="3">
        <v>14.052</v>
      </c>
      <c r="R5601" s="3">
        <v>13.659000000000001</v>
      </c>
      <c r="S5601" s="6">
        <v>0</v>
      </c>
      <c r="T5601" s="6">
        <f>R5601-S5601</f>
        <v>13.659000000000001</v>
      </c>
      <c r="U5601" s="3">
        <v>13.659000000000001</v>
      </c>
      <c r="V5601" s="6">
        <f>U5601-S5601</f>
        <v>13.659000000000001</v>
      </c>
      <c r="W5601" s="6">
        <f>100 - (1 - (((U5601-T5601)/U5601)+(S5601/T5601)))*100</f>
        <v>0</v>
      </c>
      <c r="X5601" s="3">
        <v>14.106999999999999</v>
      </c>
      <c r="Y5601" s="13">
        <f>(X5601-U5601)/U5601*100</f>
        <v>3.2798887180613412</v>
      </c>
      <c r="Z5601" s="14">
        <f>IF(W5601&gt;10,"NA",Y5601)</f>
        <v>3.2798887180613412</v>
      </c>
    </row>
    <row r="5602" spans="1:26" x14ac:dyDescent="0.2">
      <c r="A5602" s="23">
        <v>5588</v>
      </c>
      <c r="B5602" s="3" t="s">
        <v>25</v>
      </c>
      <c r="C5602" s="3" t="s">
        <v>51</v>
      </c>
      <c r="D5602" s="3" t="s">
        <v>194</v>
      </c>
      <c r="E5602" s="3" t="s">
        <v>47</v>
      </c>
      <c r="F5602" s="3" t="s">
        <v>18</v>
      </c>
      <c r="G5602" s="3" t="s">
        <v>228</v>
      </c>
      <c r="H5602" s="3" t="s">
        <v>9</v>
      </c>
      <c r="I5602" s="3" t="s">
        <v>29</v>
      </c>
      <c r="J5602" s="3">
        <v>405</v>
      </c>
      <c r="K5602" s="3">
        <v>104</v>
      </c>
      <c r="L5602" s="3">
        <v>81</v>
      </c>
      <c r="M5602" s="4">
        <f>PI()*(K5602/2)^2/1000+PI()*(L5602/2)^2/1000</f>
        <v>13.647863885357459</v>
      </c>
      <c r="N5602" s="32">
        <v>0</v>
      </c>
      <c r="O5602" s="3">
        <v>17</v>
      </c>
      <c r="P5602" s="3">
        <v>2.9609999999999999</v>
      </c>
      <c r="Q5602" s="3">
        <v>2.9950000000000001</v>
      </c>
      <c r="R5602" s="3">
        <v>2.8650000000000002</v>
      </c>
      <c r="S5602" s="6">
        <v>0</v>
      </c>
      <c r="T5602" s="6">
        <f>R5602-S5602</f>
        <v>2.8650000000000002</v>
      </c>
      <c r="U5602" s="3">
        <v>3.2490000000000001</v>
      </c>
      <c r="V5602" s="6">
        <f>U5602-S5602</f>
        <v>3.2490000000000001</v>
      </c>
      <c r="W5602" s="6">
        <f>100 - (1 - (((U5602-T5602)/U5602)+(S5602/T5602)))*100</f>
        <v>11.819021237303787</v>
      </c>
      <c r="X5602" s="3">
        <v>3.2490000000000001</v>
      </c>
      <c r="Y5602" s="13">
        <f>(X5602-U5602)/U5602*100</f>
        <v>0</v>
      </c>
      <c r="Z5602" s="14" t="str">
        <f>IF(W5602&gt;10,"NA",Y5602)</f>
        <v>NA</v>
      </c>
    </row>
    <row r="5603" spans="1:26" x14ac:dyDescent="0.2">
      <c r="A5603" s="23">
        <v>5589</v>
      </c>
      <c r="B5603" s="3" t="s">
        <v>25</v>
      </c>
      <c r="C5603" s="3" t="s">
        <v>51</v>
      </c>
      <c r="D5603" s="3" t="s">
        <v>194</v>
      </c>
      <c r="E5603" s="3" t="s">
        <v>47</v>
      </c>
      <c r="F5603" s="3" t="s">
        <v>18</v>
      </c>
      <c r="G5603" s="3" t="s">
        <v>229</v>
      </c>
      <c r="H5603" s="3" t="s">
        <v>17</v>
      </c>
      <c r="I5603" s="3" t="s">
        <v>43</v>
      </c>
      <c r="J5603" s="3">
        <v>415</v>
      </c>
      <c r="K5603" s="3">
        <v>116</v>
      </c>
      <c r="L5603" s="3">
        <v>99</v>
      </c>
      <c r="M5603" s="4">
        <f>PI()*(K5603/2)^2/1000+PI()*(L5603/2)^2/1000</f>
        <v>18.266005086134456</v>
      </c>
      <c r="N5603" s="32">
        <v>0</v>
      </c>
      <c r="O5603" s="3">
        <v>1</v>
      </c>
      <c r="P5603" s="3">
        <v>8.0749999999999993</v>
      </c>
      <c r="Q5603" s="3">
        <v>21.158999999999999</v>
      </c>
      <c r="R5603" s="3">
        <v>20.85</v>
      </c>
      <c r="S5603" s="6">
        <f>0.044+0.02+0.051</f>
        <v>0.11499999999999999</v>
      </c>
      <c r="T5603" s="6">
        <f>R5603-S5603</f>
        <v>20.735000000000003</v>
      </c>
      <c r="U5603" s="3">
        <v>20.85</v>
      </c>
      <c r="V5603" s="6">
        <f>U5603-S5603</f>
        <v>20.735000000000003</v>
      </c>
      <c r="W5603" s="6">
        <f>100 - (1 - (((U5603-T5603)/U5603)+(S5603/T5603)))*100</f>
        <v>1.1061765489946964</v>
      </c>
      <c r="X5603" s="3">
        <v>21.248000000000001</v>
      </c>
      <c r="Y5603" s="13">
        <f>(X5603-U5603)/U5603*100</f>
        <v>1.9088729016786554</v>
      </c>
      <c r="Z5603" s="14">
        <f>IF(W5603&gt;10,"NA",Y5603)</f>
        <v>1.9088729016786554</v>
      </c>
    </row>
    <row r="5604" spans="1:26" x14ac:dyDescent="0.2">
      <c r="A5604" s="23">
        <v>5590</v>
      </c>
      <c r="B5604" s="3" t="s">
        <v>25</v>
      </c>
      <c r="C5604" s="3" t="s">
        <v>51</v>
      </c>
      <c r="D5604" s="3" t="s">
        <v>194</v>
      </c>
      <c r="E5604" s="3" t="s">
        <v>47</v>
      </c>
      <c r="F5604" s="3" t="s">
        <v>18</v>
      </c>
      <c r="G5604" s="3" t="s">
        <v>229</v>
      </c>
      <c r="H5604" s="3" t="s">
        <v>17</v>
      </c>
      <c r="I5604" s="3" t="s">
        <v>43</v>
      </c>
      <c r="J5604" s="3">
        <v>415</v>
      </c>
      <c r="K5604" s="3">
        <v>116</v>
      </c>
      <c r="L5604" s="3">
        <v>99</v>
      </c>
      <c r="M5604" s="4">
        <f>PI()*(K5604/2)^2/1000+PI()*(L5604/2)^2/1000</f>
        <v>18.266005086134456</v>
      </c>
      <c r="N5604" s="32">
        <v>0</v>
      </c>
      <c r="O5604" s="3">
        <v>2</v>
      </c>
      <c r="P5604" s="3">
        <v>7.2610000000000001</v>
      </c>
      <c r="Q5604" s="3">
        <v>15.773999999999999</v>
      </c>
      <c r="R5604" s="3">
        <v>15.444000000000001</v>
      </c>
      <c r="S5604" s="6">
        <v>3.7999999999999999E-2</v>
      </c>
      <c r="T5604" s="6">
        <f>R5604-S5604</f>
        <v>15.406000000000001</v>
      </c>
      <c r="U5604" s="3">
        <v>16.202999999999999</v>
      </c>
      <c r="V5604" s="6">
        <f>U5604-S5604</f>
        <v>16.164999999999999</v>
      </c>
      <c r="W5604" s="6">
        <f>100 - (1 - (((U5604-T5604)/U5604)+(S5604/T5604)))*100</f>
        <v>5.1654993362842134</v>
      </c>
      <c r="X5604" s="3">
        <v>16.481999999999999</v>
      </c>
      <c r="Y5604" s="13">
        <f>(X5604-U5604)/U5604*100</f>
        <v>1.7219033512312532</v>
      </c>
      <c r="Z5604" s="14">
        <f>IF(W5604&gt;10,"NA",Y5604)</f>
        <v>1.7219033512312532</v>
      </c>
    </row>
    <row r="5605" spans="1:26" x14ac:dyDescent="0.2">
      <c r="A5605" s="23">
        <v>5591</v>
      </c>
      <c r="B5605" s="3" t="s">
        <v>25</v>
      </c>
      <c r="C5605" s="3" t="s">
        <v>51</v>
      </c>
      <c r="D5605" s="3" t="s">
        <v>194</v>
      </c>
      <c r="E5605" s="3" t="s">
        <v>47</v>
      </c>
      <c r="F5605" s="3" t="s">
        <v>18</v>
      </c>
      <c r="G5605" s="3" t="s">
        <v>229</v>
      </c>
      <c r="H5605" s="3" t="s">
        <v>17</v>
      </c>
      <c r="I5605" s="3" t="s">
        <v>43</v>
      </c>
      <c r="J5605" s="3">
        <v>415</v>
      </c>
      <c r="K5605" s="3">
        <v>116</v>
      </c>
      <c r="L5605" s="3">
        <v>99</v>
      </c>
      <c r="M5605" s="4">
        <f>PI()*(K5605/2)^2/1000+PI()*(L5605/2)^2/1000</f>
        <v>18.266005086134456</v>
      </c>
      <c r="N5605" s="32">
        <v>0</v>
      </c>
      <c r="O5605" s="3">
        <v>3</v>
      </c>
      <c r="P5605" s="3">
        <v>4.9779999999999998</v>
      </c>
      <c r="Q5605" s="3">
        <v>5.3940000000000001</v>
      </c>
      <c r="R5605" s="3">
        <v>5.1710000000000003</v>
      </c>
      <c r="S5605" s="6">
        <v>4.5999999999999999E-2</v>
      </c>
      <c r="T5605" s="6">
        <f>R5605-S5605</f>
        <v>5.125</v>
      </c>
      <c r="U5605" s="3">
        <v>7.3040000000000003</v>
      </c>
      <c r="V5605" s="6">
        <f>U5605-S5605</f>
        <v>7.258</v>
      </c>
      <c r="W5605" s="6">
        <f>100 - (1 - (((U5605-T5605)/U5605)+(S5605/T5605)))*100</f>
        <v>30.730529212192465</v>
      </c>
      <c r="X5605" s="3">
        <v>7.3040000000000003</v>
      </c>
      <c r="Y5605" s="13">
        <f>(X5605-U5605)/U5605*100</f>
        <v>0</v>
      </c>
      <c r="Z5605" s="14" t="str">
        <f>IF(W5605&gt;10,"NA",Y5605)</f>
        <v>NA</v>
      </c>
    </row>
    <row r="5606" spans="1:26" x14ac:dyDescent="0.2">
      <c r="A5606" s="23">
        <v>5592</v>
      </c>
      <c r="B5606" s="3" t="s">
        <v>25</v>
      </c>
      <c r="C5606" s="3" t="s">
        <v>51</v>
      </c>
      <c r="D5606" s="3" t="s">
        <v>194</v>
      </c>
      <c r="E5606" s="3" t="s">
        <v>47</v>
      </c>
      <c r="F5606" s="3" t="s">
        <v>18</v>
      </c>
      <c r="G5606" s="3" t="s">
        <v>229</v>
      </c>
      <c r="H5606" s="3" t="s">
        <v>17</v>
      </c>
      <c r="I5606" s="3" t="s">
        <v>43</v>
      </c>
      <c r="J5606" s="3">
        <v>415</v>
      </c>
      <c r="K5606" s="3">
        <v>116</v>
      </c>
      <c r="L5606" s="3">
        <v>99</v>
      </c>
      <c r="M5606" s="4">
        <f>PI()*(K5606/2)^2/1000+PI()*(L5606/2)^2/1000</f>
        <v>18.266005086134456</v>
      </c>
      <c r="N5606" s="32">
        <v>0</v>
      </c>
      <c r="O5606" s="3">
        <v>4</v>
      </c>
      <c r="P5606" s="3">
        <v>6.8739999999999997</v>
      </c>
      <c r="Q5606" s="3">
        <v>14.92</v>
      </c>
      <c r="R5606" s="3">
        <v>14.664999999999999</v>
      </c>
      <c r="S5606" s="6">
        <v>0</v>
      </c>
      <c r="T5606" s="6">
        <f>R5606-S5606</f>
        <v>14.664999999999999</v>
      </c>
      <c r="U5606" s="3">
        <v>14.778</v>
      </c>
      <c r="V5606" s="6">
        <f>U5606-S5606</f>
        <v>14.778</v>
      </c>
      <c r="W5606" s="6">
        <f>100 - (1 - (((U5606-T5606)/U5606)+(S5606/T5606)))*100</f>
        <v>0.76465015563677241</v>
      </c>
      <c r="X5606" s="3">
        <v>15.006</v>
      </c>
      <c r="Y5606" s="13">
        <f>(X5606-U5606)/U5606*100</f>
        <v>1.5428339423467299</v>
      </c>
      <c r="Z5606" s="14">
        <f>IF(W5606&gt;10,"NA",Y5606)</f>
        <v>1.5428339423467299</v>
      </c>
    </row>
    <row r="5607" spans="1:26" x14ac:dyDescent="0.2">
      <c r="A5607" s="23">
        <v>5593</v>
      </c>
      <c r="B5607" s="3" t="s">
        <v>25</v>
      </c>
      <c r="C5607" s="3" t="s">
        <v>51</v>
      </c>
      <c r="D5607" s="3" t="s">
        <v>194</v>
      </c>
      <c r="E5607" s="3" t="s">
        <v>47</v>
      </c>
      <c r="F5607" s="3" t="s">
        <v>18</v>
      </c>
      <c r="G5607" s="3" t="s">
        <v>229</v>
      </c>
      <c r="H5607" s="3" t="s">
        <v>17</v>
      </c>
      <c r="I5607" s="3" t="s">
        <v>43</v>
      </c>
      <c r="J5607" s="3">
        <v>415</v>
      </c>
      <c r="K5607" s="3">
        <v>116</v>
      </c>
      <c r="L5607" s="3">
        <v>99</v>
      </c>
      <c r="M5607" s="4">
        <f>PI()*(K5607/2)^2/1000+PI()*(L5607/2)^2/1000</f>
        <v>18.266005086134456</v>
      </c>
      <c r="N5607" s="32">
        <v>0</v>
      </c>
      <c r="O5607" s="3">
        <v>5</v>
      </c>
      <c r="P5607" s="3">
        <v>5.9930000000000003</v>
      </c>
      <c r="Q5607" s="3">
        <v>10.901999999999999</v>
      </c>
      <c r="R5607" s="3">
        <v>10.755000000000001</v>
      </c>
      <c r="S5607" s="6">
        <v>0</v>
      </c>
      <c r="T5607" s="6">
        <f>R5607-S5607</f>
        <v>10.755000000000001</v>
      </c>
      <c r="U5607" s="3">
        <v>12.209</v>
      </c>
      <c r="V5607" s="6">
        <f>U5607-S5607</f>
        <v>12.209</v>
      </c>
      <c r="W5607" s="6">
        <f>100 - (1 - (((U5607-T5607)/U5607)+(S5607/T5607)))*100</f>
        <v>11.909247276599217</v>
      </c>
      <c r="X5607" s="3">
        <v>12.209</v>
      </c>
      <c r="Y5607" s="13">
        <f>(X5607-U5607)/U5607*100</f>
        <v>0</v>
      </c>
      <c r="Z5607" s="14" t="str">
        <f>IF(W5607&gt;10,"NA",Y5607)</f>
        <v>NA</v>
      </c>
    </row>
    <row r="5608" spans="1:26" x14ac:dyDescent="0.2">
      <c r="A5608" s="23">
        <v>5594</v>
      </c>
      <c r="B5608" s="3" t="s">
        <v>25</v>
      </c>
      <c r="C5608" s="3" t="s">
        <v>51</v>
      </c>
      <c r="D5608" s="3" t="s">
        <v>194</v>
      </c>
      <c r="E5608" s="3" t="s">
        <v>47</v>
      </c>
      <c r="F5608" s="3" t="s">
        <v>18</v>
      </c>
      <c r="G5608" s="3" t="s">
        <v>229</v>
      </c>
      <c r="H5608" s="3" t="s">
        <v>17</v>
      </c>
      <c r="I5608" s="3" t="s">
        <v>43</v>
      </c>
      <c r="J5608" s="3">
        <v>415</v>
      </c>
      <c r="K5608" s="3">
        <v>116</v>
      </c>
      <c r="L5608" s="3">
        <v>99</v>
      </c>
      <c r="M5608" s="4">
        <f>PI()*(K5608/2)^2/1000+PI()*(L5608/2)^2/1000</f>
        <v>18.266005086134456</v>
      </c>
      <c r="N5608" s="32">
        <v>0</v>
      </c>
      <c r="O5608" s="3">
        <v>6</v>
      </c>
      <c r="P5608" s="3">
        <v>6.649</v>
      </c>
      <c r="Q5608" s="3">
        <v>18.053999999999998</v>
      </c>
      <c r="R5608" s="3">
        <v>17.776</v>
      </c>
      <c r="S5608" s="6">
        <v>0</v>
      </c>
      <c r="T5608" s="6">
        <f>R5608-S5608</f>
        <v>17.776</v>
      </c>
      <c r="U5608" s="3">
        <v>18.135999999999999</v>
      </c>
      <c r="V5608" s="6">
        <f>U5608-S5608</f>
        <v>18.135999999999999</v>
      </c>
      <c r="W5608" s="6">
        <f>100 - (1 - (((U5608-T5608)/U5608)+(S5608/T5608)))*100</f>
        <v>1.9850022055580041</v>
      </c>
      <c r="X5608" s="3">
        <v>18.411999999999999</v>
      </c>
      <c r="Y5608" s="13">
        <f>(X5608-U5608)/U5608*100</f>
        <v>1.5218350242611371</v>
      </c>
      <c r="Z5608" s="14">
        <f>IF(W5608&gt;10,"NA",Y5608)</f>
        <v>1.5218350242611371</v>
      </c>
    </row>
    <row r="5609" spans="1:26" x14ac:dyDescent="0.2">
      <c r="A5609" s="23">
        <v>5595</v>
      </c>
      <c r="B5609" s="3" t="s">
        <v>25</v>
      </c>
      <c r="C5609" s="3" t="s">
        <v>51</v>
      </c>
      <c r="D5609" s="3" t="s">
        <v>194</v>
      </c>
      <c r="E5609" s="3" t="s">
        <v>47</v>
      </c>
      <c r="F5609" s="3" t="s">
        <v>18</v>
      </c>
      <c r="G5609" s="3" t="s">
        <v>229</v>
      </c>
      <c r="H5609" s="3" t="s">
        <v>17</v>
      </c>
      <c r="I5609" s="3" t="s">
        <v>43</v>
      </c>
      <c r="J5609" s="3">
        <v>415</v>
      </c>
      <c r="K5609" s="3">
        <v>116</v>
      </c>
      <c r="L5609" s="3">
        <v>99</v>
      </c>
      <c r="M5609" s="4">
        <f>PI()*(K5609/2)^2/1000+PI()*(L5609/2)^2/1000</f>
        <v>18.266005086134456</v>
      </c>
      <c r="N5609" s="32">
        <v>0</v>
      </c>
      <c r="O5609" s="3">
        <v>7</v>
      </c>
      <c r="P5609" s="3">
        <v>8.9209999999999994</v>
      </c>
      <c r="Q5609" s="3">
        <v>20.87</v>
      </c>
      <c r="R5609" s="3">
        <v>20.504999999999999</v>
      </c>
      <c r="S5609" s="6">
        <v>0</v>
      </c>
      <c r="T5609" s="6">
        <f>R5609-S5609</f>
        <v>20.504999999999999</v>
      </c>
      <c r="U5609" s="3">
        <v>24.353000000000002</v>
      </c>
      <c r="V5609" s="6">
        <f>U5609-S5609</f>
        <v>24.353000000000002</v>
      </c>
      <c r="W5609" s="6">
        <f>100 - (1 - (((U5609-T5609)/U5609)+(S5609/T5609)))*100</f>
        <v>15.8009280170821</v>
      </c>
      <c r="X5609" s="3">
        <v>24.747</v>
      </c>
      <c r="Y5609" s="13">
        <f>(X5609-U5609)/U5609*100</f>
        <v>1.6178704882355288</v>
      </c>
      <c r="Z5609" s="14" t="str">
        <f>IF(W5609&gt;10,"NA",Y5609)</f>
        <v>NA</v>
      </c>
    </row>
    <row r="5610" spans="1:26" x14ac:dyDescent="0.2">
      <c r="A5610" s="23">
        <v>5596</v>
      </c>
      <c r="B5610" s="3" t="s">
        <v>25</v>
      </c>
      <c r="C5610" s="3" t="s">
        <v>51</v>
      </c>
      <c r="D5610" s="3" t="s">
        <v>194</v>
      </c>
      <c r="E5610" s="3" t="s">
        <v>47</v>
      </c>
      <c r="F5610" s="3" t="s">
        <v>18</v>
      </c>
      <c r="G5610" s="3" t="s">
        <v>229</v>
      </c>
      <c r="H5610" s="3" t="s">
        <v>17</v>
      </c>
      <c r="I5610" s="3" t="s">
        <v>43</v>
      </c>
      <c r="J5610" s="3">
        <v>415</v>
      </c>
      <c r="K5610" s="3">
        <v>116</v>
      </c>
      <c r="L5610" s="3">
        <v>99</v>
      </c>
      <c r="M5610" s="4">
        <f>PI()*(K5610/2)^2/1000+PI()*(L5610/2)^2/1000</f>
        <v>18.266005086134456</v>
      </c>
      <c r="N5610" s="32">
        <v>0</v>
      </c>
      <c r="O5610" s="3">
        <v>8</v>
      </c>
      <c r="P5610" s="3">
        <v>9.91</v>
      </c>
      <c r="Q5610" s="3">
        <v>24.716000000000001</v>
      </c>
      <c r="R5610" s="3">
        <v>24.346</v>
      </c>
      <c r="S5610" s="6">
        <v>0</v>
      </c>
      <c r="T5610" s="6">
        <f>R5610-S5610</f>
        <v>24.346</v>
      </c>
      <c r="U5610" s="3">
        <v>26.486999999999998</v>
      </c>
      <c r="V5610" s="6">
        <f>U5610-S5610</f>
        <v>26.486999999999998</v>
      </c>
      <c r="W5610" s="6">
        <f>100 - (1 - (((U5610-T5610)/U5610)+(S5610/T5610)))*100</f>
        <v>8.0832106316306067</v>
      </c>
      <c r="X5610" s="3">
        <v>27.024000000000001</v>
      </c>
      <c r="Y5610" s="13">
        <f>(X5610-U5610)/U5610*100</f>
        <v>2.0274096726696214</v>
      </c>
      <c r="Z5610" s="14">
        <f>IF(W5610&gt;10,"NA",Y5610)</f>
        <v>2.0274096726696214</v>
      </c>
    </row>
    <row r="5611" spans="1:26" x14ac:dyDescent="0.2">
      <c r="A5611" s="23">
        <v>5597</v>
      </c>
      <c r="B5611" s="3" t="s">
        <v>25</v>
      </c>
      <c r="C5611" s="3" t="s">
        <v>51</v>
      </c>
      <c r="D5611" s="3" t="s">
        <v>194</v>
      </c>
      <c r="E5611" s="3" t="s">
        <v>47</v>
      </c>
      <c r="F5611" s="3" t="s">
        <v>18</v>
      </c>
      <c r="G5611" s="3" t="s">
        <v>229</v>
      </c>
      <c r="H5611" s="3" t="s">
        <v>17</v>
      </c>
      <c r="I5611" s="3" t="s">
        <v>43</v>
      </c>
      <c r="J5611" s="3">
        <v>415</v>
      </c>
      <c r="K5611" s="3">
        <v>116</v>
      </c>
      <c r="L5611" s="3">
        <v>99</v>
      </c>
      <c r="M5611" s="4">
        <f>PI()*(K5611/2)^2/1000+PI()*(L5611/2)^2/1000</f>
        <v>18.266005086134456</v>
      </c>
      <c r="N5611" s="32">
        <v>0</v>
      </c>
      <c r="O5611" s="3">
        <v>9</v>
      </c>
      <c r="P5611" s="3">
        <v>12.143000000000001</v>
      </c>
      <c r="Q5611" s="3">
        <v>46.454000000000001</v>
      </c>
      <c r="R5611" s="3">
        <v>46.000999999999998</v>
      </c>
      <c r="S5611" s="6">
        <v>0</v>
      </c>
      <c r="T5611" s="6">
        <f>R5611-S5611</f>
        <v>46.000999999999998</v>
      </c>
      <c r="U5611" s="3">
        <v>46.000999999999998</v>
      </c>
      <c r="V5611" s="6">
        <f>U5611-S5611</f>
        <v>46.000999999999998</v>
      </c>
      <c r="W5611" s="6">
        <f>100 - (1 - (((U5611-T5611)/U5611)+(S5611/T5611)))*100</f>
        <v>0</v>
      </c>
      <c r="X5611" s="3">
        <v>46.914000000000001</v>
      </c>
      <c r="Y5611" s="13">
        <f>(X5611-U5611)/U5611*100</f>
        <v>1.9847394621856129</v>
      </c>
      <c r="Z5611" s="14">
        <f>IF(W5611&gt;10,"NA",Y5611)</f>
        <v>1.9847394621856129</v>
      </c>
    </row>
    <row r="5612" spans="1:26" x14ac:dyDescent="0.2">
      <c r="A5612" s="23">
        <v>5598</v>
      </c>
      <c r="B5612" s="3" t="s">
        <v>25</v>
      </c>
      <c r="C5612" s="3" t="s">
        <v>51</v>
      </c>
      <c r="D5612" s="3" t="s">
        <v>194</v>
      </c>
      <c r="E5612" s="3" t="s">
        <v>47</v>
      </c>
      <c r="F5612" s="3" t="s">
        <v>18</v>
      </c>
      <c r="G5612" s="3" t="s">
        <v>229</v>
      </c>
      <c r="H5612" s="3" t="s">
        <v>17</v>
      </c>
      <c r="I5612" s="3" t="s">
        <v>43</v>
      </c>
      <c r="J5612" s="3">
        <v>415</v>
      </c>
      <c r="K5612" s="3">
        <v>116</v>
      </c>
      <c r="L5612" s="3">
        <v>99</v>
      </c>
      <c r="M5612" s="4">
        <f>PI()*(K5612/2)^2/1000+PI()*(L5612/2)^2/1000</f>
        <v>18.266005086134456</v>
      </c>
      <c r="N5612" s="32">
        <v>0</v>
      </c>
      <c r="O5612" s="3">
        <v>10</v>
      </c>
      <c r="P5612" s="3">
        <v>10.18</v>
      </c>
      <c r="Q5612" s="3">
        <v>35.207999999999998</v>
      </c>
      <c r="R5612" s="3">
        <v>34.9</v>
      </c>
      <c r="S5612" s="6">
        <v>0</v>
      </c>
      <c r="T5612" s="6">
        <f>R5612-S5612</f>
        <v>34.9</v>
      </c>
      <c r="U5612" s="3">
        <v>35.25</v>
      </c>
      <c r="V5612" s="6">
        <f>U5612-S5612</f>
        <v>35.25</v>
      </c>
      <c r="W5612" s="6">
        <f>100 - (1 - (((U5612-T5612)/U5612)+(S5612/T5612)))*100</f>
        <v>0.99290780141843982</v>
      </c>
      <c r="X5612" s="3">
        <v>35.752000000000002</v>
      </c>
      <c r="Y5612" s="13">
        <f>(X5612-U5612)/U5612*100</f>
        <v>1.4241134751773119</v>
      </c>
      <c r="Z5612" s="14">
        <f>IF(W5612&gt;10,"NA",Y5612)</f>
        <v>1.4241134751773119</v>
      </c>
    </row>
    <row r="5613" spans="1:26" x14ac:dyDescent="0.2">
      <c r="A5613" s="23">
        <v>5599</v>
      </c>
      <c r="B5613" s="3" t="s">
        <v>25</v>
      </c>
      <c r="C5613" s="3" t="s">
        <v>51</v>
      </c>
      <c r="D5613" s="3" t="s">
        <v>194</v>
      </c>
      <c r="E5613" s="3" t="s">
        <v>47</v>
      </c>
      <c r="F5613" s="3" t="s">
        <v>18</v>
      </c>
      <c r="G5613" s="3" t="s">
        <v>229</v>
      </c>
      <c r="H5613" s="3" t="s">
        <v>17</v>
      </c>
      <c r="I5613" s="3" t="s">
        <v>43</v>
      </c>
      <c r="J5613" s="3">
        <v>415</v>
      </c>
      <c r="K5613" s="3">
        <v>116</v>
      </c>
      <c r="L5613" s="3">
        <v>99</v>
      </c>
      <c r="M5613" s="4">
        <f>PI()*(K5613/2)^2/1000+PI()*(L5613/2)^2/1000</f>
        <v>18.266005086134456</v>
      </c>
      <c r="N5613" s="32">
        <v>0</v>
      </c>
      <c r="O5613" s="3">
        <v>11</v>
      </c>
      <c r="P5613" s="3">
        <v>11.086</v>
      </c>
      <c r="Q5613" s="3">
        <v>31.273</v>
      </c>
      <c r="R5613" s="3">
        <v>30.917000000000002</v>
      </c>
      <c r="S5613" s="6">
        <v>0</v>
      </c>
      <c r="T5613" s="6">
        <f>R5613-S5613</f>
        <v>30.917000000000002</v>
      </c>
      <c r="U5613" s="3">
        <v>35.283000000000001</v>
      </c>
      <c r="V5613" s="6">
        <f>U5613-S5613</f>
        <v>35.283000000000001</v>
      </c>
      <c r="W5613" s="6">
        <f>100 - (1 - (((U5613-T5613)/U5613)+(S5613/T5613)))*100</f>
        <v>12.374231216166422</v>
      </c>
      <c r="X5613" s="3">
        <v>35.996000000000002</v>
      </c>
      <c r="Y5613" s="13">
        <f>(X5613-U5613)/U5613*100</f>
        <v>2.020803219680869</v>
      </c>
      <c r="Z5613" s="14" t="str">
        <f>IF(W5613&gt;10,"NA",Y5613)</f>
        <v>NA</v>
      </c>
    </row>
    <row r="5614" spans="1:26" x14ac:dyDescent="0.2">
      <c r="A5614" s="23">
        <v>5600</v>
      </c>
      <c r="B5614" s="3" t="s">
        <v>25</v>
      </c>
      <c r="C5614" s="3" t="s">
        <v>51</v>
      </c>
      <c r="D5614" s="3" t="s">
        <v>194</v>
      </c>
      <c r="E5614" s="3" t="s">
        <v>47</v>
      </c>
      <c r="F5614" s="3" t="s">
        <v>18</v>
      </c>
      <c r="G5614" s="3" t="s">
        <v>229</v>
      </c>
      <c r="H5614" s="3" t="s">
        <v>9</v>
      </c>
      <c r="I5614" s="3" t="s">
        <v>43</v>
      </c>
      <c r="J5614" s="3">
        <v>415</v>
      </c>
      <c r="K5614" s="3">
        <v>116</v>
      </c>
      <c r="L5614" s="3">
        <v>99</v>
      </c>
      <c r="M5614" s="4">
        <f>PI()*(K5614/2)^2/1000+PI()*(L5614/2)^2/1000</f>
        <v>18.266005086134456</v>
      </c>
      <c r="N5614" s="32">
        <v>0</v>
      </c>
      <c r="O5614" s="3">
        <v>1</v>
      </c>
      <c r="P5614" s="3">
        <v>7.2009999999999996</v>
      </c>
      <c r="Q5614" s="3">
        <v>16.334</v>
      </c>
      <c r="R5614" s="3">
        <v>15.988</v>
      </c>
      <c r="S5614" s="6">
        <v>0</v>
      </c>
      <c r="T5614" s="6">
        <f>R5614-S5614</f>
        <v>15.988</v>
      </c>
      <c r="U5614" s="3">
        <v>15.988</v>
      </c>
      <c r="V5614" s="6">
        <f>U5614-S5614</f>
        <v>15.988</v>
      </c>
      <c r="W5614" s="6">
        <f>100 - (1 - (((U5614-T5614)/U5614)+(S5614/T5614)))*100</f>
        <v>0</v>
      </c>
      <c r="X5614" s="3">
        <v>16.216000000000001</v>
      </c>
      <c r="Y5614" s="13">
        <f>(X5614-U5614)/U5614*100</f>
        <v>1.4260695521641327</v>
      </c>
      <c r="Z5614" s="14">
        <f>IF(W5614&gt;10,"NA",Y5614)</f>
        <v>1.4260695521641327</v>
      </c>
    </row>
    <row r="5615" spans="1:26" x14ac:dyDescent="0.2">
      <c r="A5615" s="23">
        <v>5601</v>
      </c>
      <c r="B5615" s="3" t="s">
        <v>25</v>
      </c>
      <c r="C5615" s="3" t="s">
        <v>51</v>
      </c>
      <c r="D5615" s="3" t="s">
        <v>194</v>
      </c>
      <c r="E5615" s="3" t="s">
        <v>47</v>
      </c>
      <c r="F5615" s="3" t="s">
        <v>18</v>
      </c>
      <c r="G5615" s="3" t="s">
        <v>229</v>
      </c>
      <c r="H5615" s="3" t="s">
        <v>9</v>
      </c>
      <c r="I5615" s="3" t="s">
        <v>43</v>
      </c>
      <c r="J5615" s="3">
        <v>415</v>
      </c>
      <c r="K5615" s="3">
        <v>116</v>
      </c>
      <c r="L5615" s="3">
        <v>99</v>
      </c>
      <c r="M5615" s="4">
        <f>PI()*(K5615/2)^2/1000+PI()*(L5615/2)^2/1000</f>
        <v>18.266005086134456</v>
      </c>
      <c r="N5615" s="32">
        <v>0</v>
      </c>
      <c r="O5615" s="3">
        <v>2</v>
      </c>
      <c r="P5615" s="3">
        <v>6.7489999999999997</v>
      </c>
      <c r="Q5615" s="3">
        <v>15.414999999999999</v>
      </c>
      <c r="R5615" s="3">
        <v>15.137</v>
      </c>
      <c r="S5615" s="6">
        <v>0</v>
      </c>
      <c r="T5615" s="6">
        <f>R5615-S5615</f>
        <v>15.137</v>
      </c>
      <c r="U5615" s="3">
        <v>15.137</v>
      </c>
      <c r="V5615" s="6">
        <f>U5615-S5615</f>
        <v>15.137</v>
      </c>
      <c r="W5615" s="6">
        <f>100 - (1 - (((U5615-T5615)/U5615)+(S5615/T5615)))*100</f>
        <v>0</v>
      </c>
      <c r="X5615" s="3">
        <v>15.436999999999999</v>
      </c>
      <c r="Y5615" s="13">
        <f>(X5615-U5615)/U5615*100</f>
        <v>1.9818986589152339</v>
      </c>
      <c r="Z5615" s="14">
        <f>IF(W5615&gt;10,"NA",Y5615)</f>
        <v>1.9818986589152339</v>
      </c>
    </row>
    <row r="5616" spans="1:26" x14ac:dyDescent="0.2">
      <c r="A5616" s="23">
        <v>5602</v>
      </c>
      <c r="B5616" s="3" t="s">
        <v>25</v>
      </c>
      <c r="C5616" s="3" t="s">
        <v>51</v>
      </c>
      <c r="D5616" s="3" t="s">
        <v>194</v>
      </c>
      <c r="E5616" s="3" t="s">
        <v>47</v>
      </c>
      <c r="F5616" s="3" t="s">
        <v>18</v>
      </c>
      <c r="G5616" s="3" t="s">
        <v>229</v>
      </c>
      <c r="H5616" s="3" t="s">
        <v>9</v>
      </c>
      <c r="I5616" s="3" t="s">
        <v>43</v>
      </c>
      <c r="J5616" s="3">
        <v>415</v>
      </c>
      <c r="K5616" s="3">
        <v>116</v>
      </c>
      <c r="L5616" s="3">
        <v>99</v>
      </c>
      <c r="M5616" s="4">
        <f>PI()*(K5616/2)^2/1000+PI()*(L5616/2)^2/1000</f>
        <v>18.266005086134456</v>
      </c>
      <c r="N5616" s="32">
        <v>0</v>
      </c>
      <c r="O5616" s="3">
        <v>3</v>
      </c>
      <c r="P5616" s="3">
        <v>9.6620000000000008</v>
      </c>
      <c r="Q5616" s="3">
        <v>25.89</v>
      </c>
      <c r="R5616" s="3">
        <v>25.719000000000001</v>
      </c>
      <c r="S5616" s="6">
        <v>0</v>
      </c>
      <c r="T5616" s="6">
        <f>R5616-S5616</f>
        <v>25.719000000000001</v>
      </c>
      <c r="U5616" s="3">
        <v>25.719000000000001</v>
      </c>
      <c r="V5616" s="6">
        <f>U5616-S5616</f>
        <v>25.719000000000001</v>
      </c>
      <c r="W5616" s="6">
        <f>100 - (1 - (((U5616-T5616)/U5616)+(S5616/T5616)))*100</f>
        <v>0</v>
      </c>
      <c r="X5616" s="3">
        <v>25.920999999999999</v>
      </c>
      <c r="Y5616" s="13">
        <f>(X5616-U5616)/U5616*100</f>
        <v>0.78541156343558527</v>
      </c>
      <c r="Z5616" s="14">
        <f>IF(W5616&gt;10,"NA",Y5616)</f>
        <v>0.78541156343558527</v>
      </c>
    </row>
    <row r="5617" spans="1:26" x14ac:dyDescent="0.2">
      <c r="A5617" s="23">
        <v>5603</v>
      </c>
      <c r="B5617" s="3" t="s">
        <v>25</v>
      </c>
      <c r="C5617" s="3" t="s">
        <v>51</v>
      </c>
      <c r="D5617" s="3" t="s">
        <v>194</v>
      </c>
      <c r="E5617" s="3" t="s">
        <v>47</v>
      </c>
      <c r="F5617" s="3" t="s">
        <v>18</v>
      </c>
      <c r="G5617" s="3" t="s">
        <v>229</v>
      </c>
      <c r="H5617" s="3" t="s">
        <v>9</v>
      </c>
      <c r="I5617" s="3" t="s">
        <v>43</v>
      </c>
      <c r="J5617" s="3">
        <v>415</v>
      </c>
      <c r="K5617" s="3">
        <v>116</v>
      </c>
      <c r="L5617" s="3">
        <v>99</v>
      </c>
      <c r="M5617" s="4">
        <f>PI()*(K5617/2)^2/1000+PI()*(L5617/2)^2/1000</f>
        <v>18.266005086134456</v>
      </c>
      <c r="N5617" s="32">
        <v>0</v>
      </c>
      <c r="O5617" s="3">
        <v>4</v>
      </c>
      <c r="P5617" s="3">
        <v>5.19</v>
      </c>
      <c r="Q5617" s="3">
        <v>7.968</v>
      </c>
      <c r="R5617" s="3">
        <v>7.7140000000000004</v>
      </c>
      <c r="S5617" s="6">
        <v>3.7999999999999999E-2</v>
      </c>
      <c r="T5617" s="6">
        <f>R5617-S5617</f>
        <v>7.6760000000000002</v>
      </c>
      <c r="U5617" s="3">
        <v>8.5950000000000006</v>
      </c>
      <c r="V5617" s="6">
        <f>U5617-S5617</f>
        <v>8.5570000000000004</v>
      </c>
      <c r="W5617" s="6">
        <f>100 - (1 - (((U5617-T5617)/U5617)+(S5617/T5617)))*100</f>
        <v>11.187312448522349</v>
      </c>
      <c r="X5617" s="3">
        <v>8.6880000000000006</v>
      </c>
      <c r="Y5617" s="13">
        <f>(X5617-U5617)/U5617*100</f>
        <v>1.0820244328097728</v>
      </c>
      <c r="Z5617" s="14" t="str">
        <f>IF(W5617&gt;10,"NA",Y5617)</f>
        <v>NA</v>
      </c>
    </row>
    <row r="5618" spans="1:26" x14ac:dyDescent="0.2">
      <c r="A5618" s="23">
        <v>5604</v>
      </c>
      <c r="B5618" s="3" t="s">
        <v>25</v>
      </c>
      <c r="C5618" s="3" t="s">
        <v>51</v>
      </c>
      <c r="D5618" s="3" t="s">
        <v>194</v>
      </c>
      <c r="E5618" s="3" t="s">
        <v>47</v>
      </c>
      <c r="F5618" s="3" t="s">
        <v>18</v>
      </c>
      <c r="G5618" s="3" t="s">
        <v>229</v>
      </c>
      <c r="H5618" s="3" t="s">
        <v>9</v>
      </c>
      <c r="I5618" s="3" t="s">
        <v>43</v>
      </c>
      <c r="J5618" s="3">
        <v>415</v>
      </c>
      <c r="K5618" s="3">
        <v>116</v>
      </c>
      <c r="L5618" s="3">
        <v>99</v>
      </c>
      <c r="M5618" s="4">
        <f>PI()*(K5618/2)^2/1000+PI()*(L5618/2)^2/1000</f>
        <v>18.266005086134456</v>
      </c>
      <c r="N5618" s="32">
        <v>0</v>
      </c>
      <c r="O5618" s="3">
        <v>5</v>
      </c>
      <c r="P5618" s="3">
        <v>5.7229999999999999</v>
      </c>
      <c r="Q5618" s="3">
        <v>9.4849999999999994</v>
      </c>
      <c r="R5618" s="3">
        <v>9.1449999999999996</v>
      </c>
      <c r="S5618" s="6">
        <v>2.8000000000000001E-2</v>
      </c>
      <c r="T5618" s="6">
        <f>R5618-S5618</f>
        <v>9.1169999999999991</v>
      </c>
      <c r="U5618" s="3">
        <v>10.347</v>
      </c>
      <c r="V5618" s="6">
        <f>U5618-S5618</f>
        <v>10.318999999999999</v>
      </c>
      <c r="W5618" s="6">
        <f>100 - (1 - (((U5618-T5618)/U5618)+(S5618/T5618)))*100</f>
        <v>12.194622193943857</v>
      </c>
      <c r="X5618" s="3">
        <v>10.471</v>
      </c>
      <c r="Y5618" s="13">
        <f>(X5618-U5618)/U5618*100</f>
        <v>1.1984149995167737</v>
      </c>
      <c r="Z5618" s="14" t="str">
        <f>IF(W5618&gt;10,"NA",Y5618)</f>
        <v>NA</v>
      </c>
    </row>
    <row r="5619" spans="1:26" x14ac:dyDescent="0.2">
      <c r="A5619" s="23">
        <v>5605</v>
      </c>
      <c r="B5619" s="3" t="s">
        <v>25</v>
      </c>
      <c r="C5619" s="3" t="s">
        <v>51</v>
      </c>
      <c r="D5619" s="3" t="s">
        <v>194</v>
      </c>
      <c r="E5619" s="3" t="s">
        <v>47</v>
      </c>
      <c r="F5619" s="3" t="s">
        <v>18</v>
      </c>
      <c r="G5619" s="3" t="s">
        <v>229</v>
      </c>
      <c r="H5619" s="3" t="s">
        <v>9</v>
      </c>
      <c r="I5619" s="3" t="s">
        <v>43</v>
      </c>
      <c r="J5619" s="3">
        <v>415</v>
      </c>
      <c r="K5619" s="3">
        <v>116</v>
      </c>
      <c r="L5619" s="3">
        <v>99</v>
      </c>
      <c r="M5619" s="4">
        <f>PI()*(K5619/2)^2/1000+PI()*(L5619/2)^2/1000</f>
        <v>18.266005086134456</v>
      </c>
      <c r="N5619" s="32">
        <v>0</v>
      </c>
      <c r="O5619" s="3">
        <v>6</v>
      </c>
      <c r="P5619" s="3">
        <v>4.5469999999999997</v>
      </c>
      <c r="Q5619" s="3">
        <v>7.891</v>
      </c>
      <c r="R5619" s="3">
        <v>7.6829999999999998</v>
      </c>
      <c r="S5619" s="6">
        <v>0</v>
      </c>
      <c r="T5619" s="6">
        <f>R5619-S5619</f>
        <v>7.6829999999999998</v>
      </c>
      <c r="U5619" s="3">
        <v>8.4719999999999995</v>
      </c>
      <c r="V5619" s="6">
        <f>U5619-S5619</f>
        <v>8.4719999999999995</v>
      </c>
      <c r="W5619" s="6">
        <f>100 - (1 - (((U5619-T5619)/U5619)+(S5619/T5619)))*100</f>
        <v>9.3130311614730772</v>
      </c>
      <c r="X5619" s="3">
        <v>8.5980000000000008</v>
      </c>
      <c r="Y5619" s="13">
        <f>(X5619-U5619)/U5619*100</f>
        <v>1.4872521246459067</v>
      </c>
      <c r="Z5619" s="14">
        <f>IF(W5619&gt;10,"NA",Y5619)</f>
        <v>1.4872521246459067</v>
      </c>
    </row>
    <row r="5620" spans="1:26" x14ac:dyDescent="0.2">
      <c r="A5620" s="23">
        <v>5606</v>
      </c>
      <c r="B5620" s="3" t="s">
        <v>25</v>
      </c>
      <c r="C5620" s="3" t="s">
        <v>51</v>
      </c>
      <c r="D5620" s="3" t="s">
        <v>194</v>
      </c>
      <c r="E5620" s="3" t="s">
        <v>47</v>
      </c>
      <c r="F5620" s="3" t="s">
        <v>18</v>
      </c>
      <c r="G5620" s="3" t="s">
        <v>229</v>
      </c>
      <c r="H5620" s="3" t="s">
        <v>9</v>
      </c>
      <c r="I5620" s="3" t="s">
        <v>43</v>
      </c>
      <c r="J5620" s="3">
        <v>415</v>
      </c>
      <c r="K5620" s="3">
        <v>116</v>
      </c>
      <c r="L5620" s="3">
        <v>99</v>
      </c>
      <c r="M5620" s="4">
        <f>PI()*(K5620/2)^2/1000+PI()*(L5620/2)^2/1000</f>
        <v>18.266005086134456</v>
      </c>
      <c r="N5620" s="32">
        <v>0</v>
      </c>
      <c r="O5620" s="3">
        <v>7</v>
      </c>
      <c r="P5620" s="3">
        <v>8.43</v>
      </c>
      <c r="Q5620" s="3">
        <v>19.777000000000001</v>
      </c>
      <c r="R5620" s="3">
        <v>19.643999999999998</v>
      </c>
      <c r="S5620" s="6">
        <v>0</v>
      </c>
      <c r="T5620" s="6">
        <f>R5620-S5620</f>
        <v>19.643999999999998</v>
      </c>
      <c r="U5620" s="3">
        <v>20.431000000000001</v>
      </c>
      <c r="V5620" s="6">
        <f>U5620-S5620</f>
        <v>20.431000000000001</v>
      </c>
      <c r="W5620" s="6">
        <f>100 - (1 - (((U5620-T5620)/U5620)+(S5620/T5620)))*100</f>
        <v>3.851989623611189</v>
      </c>
      <c r="X5620" s="3">
        <v>20.603999999999999</v>
      </c>
      <c r="Y5620" s="13">
        <f>(X5620-U5620)/U5620*100</f>
        <v>0.84675248397042857</v>
      </c>
      <c r="Z5620" s="14">
        <f>IF(W5620&gt;10,"NA",Y5620)</f>
        <v>0.84675248397042857</v>
      </c>
    </row>
    <row r="5621" spans="1:26" x14ac:dyDescent="0.2">
      <c r="A5621" s="23">
        <v>5607</v>
      </c>
      <c r="B5621" s="3" t="s">
        <v>25</v>
      </c>
      <c r="C5621" s="3" t="s">
        <v>51</v>
      </c>
      <c r="D5621" s="3" t="s">
        <v>194</v>
      </c>
      <c r="E5621" s="3" t="s">
        <v>47</v>
      </c>
      <c r="F5621" s="3" t="s">
        <v>18</v>
      </c>
      <c r="G5621" s="3" t="s">
        <v>229</v>
      </c>
      <c r="H5621" s="3" t="s">
        <v>9</v>
      </c>
      <c r="I5621" s="3" t="s">
        <v>43</v>
      </c>
      <c r="J5621" s="3">
        <v>415</v>
      </c>
      <c r="K5621" s="3">
        <v>116</v>
      </c>
      <c r="L5621" s="3">
        <v>99</v>
      </c>
      <c r="M5621" s="4">
        <f>PI()*(K5621/2)^2/1000+PI()*(L5621/2)^2/1000</f>
        <v>18.266005086134456</v>
      </c>
      <c r="N5621" s="32">
        <v>0</v>
      </c>
      <c r="O5621" s="3">
        <v>8</v>
      </c>
      <c r="P5621" s="3">
        <v>7.65</v>
      </c>
      <c r="Q5621" s="3">
        <v>18.295000000000002</v>
      </c>
      <c r="R5621" s="3">
        <v>18.05</v>
      </c>
      <c r="S5621" s="6">
        <v>0</v>
      </c>
      <c r="T5621" s="6">
        <f>R5621-S5621</f>
        <v>18.05</v>
      </c>
      <c r="U5621" s="3">
        <v>18.292000000000002</v>
      </c>
      <c r="V5621" s="6">
        <f>U5621-S5621</f>
        <v>18.292000000000002</v>
      </c>
      <c r="W5621" s="6">
        <f>100 - (1 - (((U5621-T5621)/U5621)+(S5621/T5621)))*100</f>
        <v>1.3229827246883872</v>
      </c>
      <c r="X5621" s="3">
        <v>18.553000000000001</v>
      </c>
      <c r="Y5621" s="13">
        <f>(X5621-U5621)/U5621*100</f>
        <v>1.4268532691887121</v>
      </c>
      <c r="Z5621" s="14">
        <f>IF(W5621&gt;10,"NA",Y5621)</f>
        <v>1.4268532691887121</v>
      </c>
    </row>
    <row r="5622" spans="1:26" x14ac:dyDescent="0.2">
      <c r="A5622" s="23">
        <v>5608</v>
      </c>
      <c r="B5622" s="3" t="s">
        <v>25</v>
      </c>
      <c r="C5622" s="3" t="s">
        <v>51</v>
      </c>
      <c r="D5622" s="3" t="s">
        <v>194</v>
      </c>
      <c r="E5622" s="3" t="s">
        <v>47</v>
      </c>
      <c r="F5622" s="3" t="s">
        <v>18</v>
      </c>
      <c r="G5622" s="3" t="s">
        <v>229</v>
      </c>
      <c r="H5622" s="3" t="s">
        <v>9</v>
      </c>
      <c r="I5622" s="3" t="s">
        <v>43</v>
      </c>
      <c r="J5622" s="3">
        <v>415</v>
      </c>
      <c r="K5622" s="3">
        <v>116</v>
      </c>
      <c r="L5622" s="3">
        <v>99</v>
      </c>
      <c r="M5622" s="4">
        <f>PI()*(K5622/2)^2/1000+PI()*(L5622/2)^2/1000</f>
        <v>18.266005086134456</v>
      </c>
      <c r="N5622" s="32">
        <v>0</v>
      </c>
      <c r="O5622" s="3">
        <v>9</v>
      </c>
      <c r="P5622" s="3">
        <v>8.3109999999999999</v>
      </c>
      <c r="Q5622" s="3">
        <v>19.651</v>
      </c>
      <c r="R5622" s="3">
        <v>19.311</v>
      </c>
      <c r="S5622" s="6">
        <v>0</v>
      </c>
      <c r="T5622" s="6">
        <f>R5622-S5622</f>
        <v>19.311</v>
      </c>
      <c r="U5622" s="3">
        <v>20.254000000000001</v>
      </c>
      <c r="V5622" s="6">
        <f>U5622-S5622</f>
        <v>20.254000000000001</v>
      </c>
      <c r="W5622" s="6">
        <f>100 - (1 - (((U5622-T5622)/U5622)+(S5622/T5622)))*100</f>
        <v>4.6558704453441351</v>
      </c>
      <c r="X5622" s="3">
        <v>20.431000000000001</v>
      </c>
      <c r="Y5622" s="13">
        <f>(X5622-U5622)/U5622*100</f>
        <v>0.87390145156512089</v>
      </c>
      <c r="Z5622" s="14">
        <f>IF(W5622&gt;10,"NA",Y5622)</f>
        <v>0.87390145156512089</v>
      </c>
    </row>
    <row r="5623" spans="1:26" x14ac:dyDescent="0.2">
      <c r="A5623" s="23">
        <v>5609</v>
      </c>
      <c r="B5623" s="3" t="s">
        <v>25</v>
      </c>
      <c r="C5623" s="3" t="s">
        <v>51</v>
      </c>
      <c r="D5623" s="3" t="s">
        <v>194</v>
      </c>
      <c r="E5623" s="3" t="s">
        <v>47</v>
      </c>
      <c r="F5623" s="3" t="s">
        <v>18</v>
      </c>
      <c r="G5623" s="3" t="s">
        <v>221</v>
      </c>
      <c r="H5623" s="3" t="s">
        <v>17</v>
      </c>
      <c r="I5623" s="3" t="s">
        <v>13</v>
      </c>
      <c r="J5623" s="3">
        <v>413</v>
      </c>
      <c r="K5623" s="3">
        <v>121</v>
      </c>
      <c r="L5623" s="3">
        <v>98</v>
      </c>
      <c r="M5623" s="4">
        <f>PI()*(K5623/2)^2/1000+PI()*(L5623/2)^2/1000</f>
        <v>19.041978471571134</v>
      </c>
      <c r="N5623" s="32">
        <v>0</v>
      </c>
      <c r="O5623" s="3">
        <v>1</v>
      </c>
      <c r="P5623" s="3">
        <v>7.0069999999999997</v>
      </c>
      <c r="Q5623" s="3">
        <v>12.419</v>
      </c>
      <c r="R5623" s="3">
        <v>12.138999999999999</v>
      </c>
      <c r="S5623" s="6">
        <v>0</v>
      </c>
      <c r="T5623" s="6">
        <f>R5623-S5623</f>
        <v>12.138999999999999</v>
      </c>
      <c r="U5623" s="3">
        <v>12.138999999999999</v>
      </c>
      <c r="V5623" s="6">
        <f>U5623-S5623</f>
        <v>12.138999999999999</v>
      </c>
      <c r="W5623" s="6">
        <f>100 - (1 - (((U5623-T5623)/U5623)+(S5623/T5623)))*100</f>
        <v>0</v>
      </c>
      <c r="X5623" s="3">
        <v>12.17</v>
      </c>
      <c r="Y5623" s="13">
        <f>(X5623-U5623)/U5623*100</f>
        <v>0.25537523683994218</v>
      </c>
      <c r="Z5623" s="14">
        <f>IF(W5623&gt;10,"NA",Y5623)</f>
        <v>0.25537523683994218</v>
      </c>
    </row>
    <row r="5624" spans="1:26" x14ac:dyDescent="0.2">
      <c r="A5624" s="23">
        <v>5610</v>
      </c>
      <c r="B5624" s="3" t="s">
        <v>25</v>
      </c>
      <c r="C5624" s="3" t="s">
        <v>51</v>
      </c>
      <c r="D5624" s="3" t="s">
        <v>194</v>
      </c>
      <c r="E5624" s="3" t="s">
        <v>47</v>
      </c>
      <c r="F5624" s="3" t="s">
        <v>18</v>
      </c>
      <c r="G5624" s="3" t="s">
        <v>221</v>
      </c>
      <c r="H5624" s="3" t="s">
        <v>17</v>
      </c>
      <c r="I5624" s="3" t="s">
        <v>13</v>
      </c>
      <c r="J5624" s="3">
        <v>413</v>
      </c>
      <c r="K5624" s="3">
        <v>121</v>
      </c>
      <c r="L5624" s="3">
        <v>98</v>
      </c>
      <c r="M5624" s="4">
        <f>PI()*(K5624/2)^2/1000+PI()*(L5624/2)^2/1000</f>
        <v>19.041978471571134</v>
      </c>
      <c r="N5624" s="32">
        <v>0</v>
      </c>
      <c r="O5624" s="3">
        <v>2</v>
      </c>
      <c r="P5624" s="3">
        <v>7.4180000000000001</v>
      </c>
      <c r="Q5624" s="3">
        <v>14.340999999999999</v>
      </c>
      <c r="R5624" s="3">
        <v>14.005000000000001</v>
      </c>
      <c r="S5624" s="6">
        <v>0</v>
      </c>
      <c r="T5624" s="6">
        <f>R5624-S5624</f>
        <v>14.005000000000001</v>
      </c>
      <c r="U5624" s="3">
        <v>14.005000000000001</v>
      </c>
      <c r="V5624" s="6">
        <f>U5624-S5624</f>
        <v>14.005000000000001</v>
      </c>
      <c r="W5624" s="6">
        <f>100 - (1 - (((U5624-T5624)/U5624)+(S5624/T5624)))*100</f>
        <v>0</v>
      </c>
      <c r="X5624" s="3">
        <v>14.082000000000001</v>
      </c>
      <c r="Y5624" s="13">
        <f>(X5624-U5624)/U5624*100</f>
        <v>0.54980364155658656</v>
      </c>
      <c r="Z5624" s="14">
        <f>IF(W5624&gt;10,"NA",Y5624)</f>
        <v>0.54980364155658656</v>
      </c>
    </row>
    <row r="5625" spans="1:26" x14ac:dyDescent="0.2">
      <c r="A5625" s="23">
        <v>5611</v>
      </c>
      <c r="B5625" s="3" t="s">
        <v>25</v>
      </c>
      <c r="C5625" s="3" t="s">
        <v>51</v>
      </c>
      <c r="D5625" s="3" t="s">
        <v>194</v>
      </c>
      <c r="E5625" s="3" t="s">
        <v>47</v>
      </c>
      <c r="F5625" s="3" t="s">
        <v>18</v>
      </c>
      <c r="G5625" s="3" t="s">
        <v>221</v>
      </c>
      <c r="H5625" s="3" t="s">
        <v>17</v>
      </c>
      <c r="I5625" s="3" t="s">
        <v>13</v>
      </c>
      <c r="J5625" s="3">
        <v>413</v>
      </c>
      <c r="K5625" s="3">
        <v>121</v>
      </c>
      <c r="L5625" s="3">
        <v>98</v>
      </c>
      <c r="M5625" s="4">
        <f>PI()*(K5625/2)^2/1000+PI()*(L5625/2)^2/1000</f>
        <v>19.041978471571134</v>
      </c>
      <c r="N5625" s="32">
        <v>0</v>
      </c>
      <c r="O5625" s="3">
        <v>3</v>
      </c>
      <c r="P5625" s="3">
        <v>6.9240000000000004</v>
      </c>
      <c r="Q5625" s="3">
        <v>12.597</v>
      </c>
      <c r="R5625" s="3">
        <v>12.291</v>
      </c>
      <c r="S5625" s="6">
        <v>0</v>
      </c>
      <c r="T5625" s="6">
        <f>R5625-S5625</f>
        <v>12.291</v>
      </c>
      <c r="U5625" s="3">
        <v>12.291</v>
      </c>
      <c r="V5625" s="6">
        <f>U5625-S5625</f>
        <v>12.291</v>
      </c>
      <c r="W5625" s="6">
        <f>100 - (1 - (((U5625-T5625)/U5625)+(S5625/T5625)))*100</f>
        <v>0</v>
      </c>
      <c r="X5625" s="3">
        <v>12.397</v>
      </c>
      <c r="Y5625" s="13">
        <f>(X5625-U5625)/U5625*100</f>
        <v>0.86241965665934328</v>
      </c>
      <c r="Z5625" s="14">
        <f>IF(W5625&gt;10,"NA",Y5625)</f>
        <v>0.86241965665934328</v>
      </c>
    </row>
    <row r="5626" spans="1:26" x14ac:dyDescent="0.2">
      <c r="A5626" s="23">
        <v>5612</v>
      </c>
      <c r="B5626" s="3" t="s">
        <v>25</v>
      </c>
      <c r="C5626" s="3" t="s">
        <v>51</v>
      </c>
      <c r="D5626" s="3" t="s">
        <v>194</v>
      </c>
      <c r="E5626" s="3" t="s">
        <v>47</v>
      </c>
      <c r="F5626" s="3" t="s">
        <v>18</v>
      </c>
      <c r="G5626" s="3" t="s">
        <v>221</v>
      </c>
      <c r="H5626" s="3" t="s">
        <v>17</v>
      </c>
      <c r="I5626" s="3" t="s">
        <v>13</v>
      </c>
      <c r="J5626" s="3">
        <v>413</v>
      </c>
      <c r="K5626" s="3">
        <v>121</v>
      </c>
      <c r="L5626" s="3">
        <v>98</v>
      </c>
      <c r="M5626" s="4">
        <f>PI()*(K5626/2)^2/1000+PI()*(L5626/2)^2/1000</f>
        <v>19.041978471571134</v>
      </c>
      <c r="N5626" s="32">
        <v>0</v>
      </c>
      <c r="O5626" s="3">
        <v>4</v>
      </c>
      <c r="P5626" s="3">
        <v>5.3010000000000002</v>
      </c>
      <c r="Q5626" s="3">
        <v>7.8310000000000004</v>
      </c>
      <c r="R5626" s="3">
        <v>7.5659999999999998</v>
      </c>
      <c r="S5626" s="6">
        <v>0</v>
      </c>
      <c r="T5626" s="6">
        <f>R5626-S5626</f>
        <v>7.5659999999999998</v>
      </c>
      <c r="U5626" s="3">
        <v>7.5659999999999998</v>
      </c>
      <c r="V5626" s="6">
        <f>U5626-S5626</f>
        <v>7.5659999999999998</v>
      </c>
      <c r="W5626" s="6">
        <f>100 - (1 - (((U5626-T5626)/U5626)+(S5626/T5626)))*100</f>
        <v>0</v>
      </c>
      <c r="X5626" s="3">
        <v>7.601</v>
      </c>
      <c r="Y5626" s="13">
        <f>(X5626-U5626)/U5626*100</f>
        <v>0.4625958234205676</v>
      </c>
      <c r="Z5626" s="14">
        <f>IF(W5626&gt;10,"NA",Y5626)</f>
        <v>0.4625958234205676</v>
      </c>
    </row>
    <row r="5627" spans="1:26" x14ac:dyDescent="0.2">
      <c r="A5627" s="23">
        <v>5613</v>
      </c>
      <c r="B5627" s="3" t="s">
        <v>25</v>
      </c>
      <c r="C5627" s="3" t="s">
        <v>51</v>
      </c>
      <c r="D5627" s="3" t="s">
        <v>194</v>
      </c>
      <c r="E5627" s="3" t="s">
        <v>47</v>
      </c>
      <c r="F5627" s="3" t="s">
        <v>18</v>
      </c>
      <c r="G5627" s="3" t="s">
        <v>221</v>
      </c>
      <c r="H5627" s="3" t="s">
        <v>17</v>
      </c>
      <c r="I5627" s="3" t="s">
        <v>13</v>
      </c>
      <c r="J5627" s="3">
        <v>413</v>
      </c>
      <c r="K5627" s="3">
        <v>121</v>
      </c>
      <c r="L5627" s="3">
        <v>98</v>
      </c>
      <c r="M5627" s="4">
        <f>PI()*(K5627/2)^2/1000+PI()*(L5627/2)^2/1000</f>
        <v>19.041978471571134</v>
      </c>
      <c r="N5627" s="32">
        <v>0</v>
      </c>
      <c r="O5627" s="3">
        <v>5</v>
      </c>
      <c r="P5627" s="3">
        <v>7.3879999999999999</v>
      </c>
      <c r="Q5627" s="3">
        <v>16.082999999999998</v>
      </c>
      <c r="R5627" s="3">
        <v>15.766999999999999</v>
      </c>
      <c r="S5627" s="6">
        <v>0</v>
      </c>
      <c r="T5627" s="6">
        <f>R5627-S5627</f>
        <v>15.766999999999999</v>
      </c>
      <c r="U5627" s="3">
        <v>15.766999999999999</v>
      </c>
      <c r="V5627" s="6">
        <f>U5627-S5627</f>
        <v>15.766999999999999</v>
      </c>
      <c r="W5627" s="6">
        <f>100 - (1 - (((U5627-T5627)/U5627)+(S5627/T5627)))*100</f>
        <v>0</v>
      </c>
      <c r="X5627" s="3">
        <v>15.851000000000001</v>
      </c>
      <c r="Y5627" s="13">
        <f>(X5627-U5627)/U5627*100</f>
        <v>0.53275829263652819</v>
      </c>
      <c r="Z5627" s="14">
        <f>IF(W5627&gt;10,"NA",Y5627)</f>
        <v>0.53275829263652819</v>
      </c>
    </row>
    <row r="5628" spans="1:26" x14ac:dyDescent="0.2">
      <c r="A5628" s="23">
        <v>5614</v>
      </c>
      <c r="B5628" s="3" t="s">
        <v>25</v>
      </c>
      <c r="C5628" s="3" t="s">
        <v>51</v>
      </c>
      <c r="D5628" s="3" t="s">
        <v>194</v>
      </c>
      <c r="E5628" s="3" t="s">
        <v>47</v>
      </c>
      <c r="F5628" s="3" t="s">
        <v>18</v>
      </c>
      <c r="G5628" s="3" t="s">
        <v>221</v>
      </c>
      <c r="H5628" s="3" t="s">
        <v>17</v>
      </c>
      <c r="I5628" s="3" t="s">
        <v>13</v>
      </c>
      <c r="J5628" s="3">
        <v>413</v>
      </c>
      <c r="K5628" s="3">
        <v>121</v>
      </c>
      <c r="L5628" s="3">
        <v>98</v>
      </c>
      <c r="M5628" s="4">
        <f>PI()*(K5628/2)^2/1000+PI()*(L5628/2)^2/1000</f>
        <v>19.041978471571134</v>
      </c>
      <c r="N5628" s="32">
        <v>0</v>
      </c>
      <c r="O5628" s="3">
        <v>6</v>
      </c>
      <c r="P5628" s="3">
        <v>6.4489999999999998</v>
      </c>
      <c r="Q5628" s="3">
        <v>11.01</v>
      </c>
      <c r="R5628" s="3">
        <v>10.724</v>
      </c>
      <c r="S5628" s="6">
        <v>0</v>
      </c>
      <c r="T5628" s="6">
        <f>R5628-S5628</f>
        <v>10.724</v>
      </c>
      <c r="U5628" s="3">
        <v>10.724</v>
      </c>
      <c r="V5628" s="6">
        <f>U5628-S5628</f>
        <v>10.724</v>
      </c>
      <c r="W5628" s="6">
        <f>100 - (1 - (((U5628-T5628)/U5628)+(S5628/T5628)))*100</f>
        <v>0</v>
      </c>
      <c r="X5628" s="3">
        <v>10.815</v>
      </c>
      <c r="Y5628" s="13">
        <f>(X5628-U5628)/U5628*100</f>
        <v>0.84856396866840078</v>
      </c>
      <c r="Z5628" s="14">
        <f>IF(W5628&gt;10,"NA",Y5628)</f>
        <v>0.84856396866840078</v>
      </c>
    </row>
    <row r="5629" spans="1:26" x14ac:dyDescent="0.2">
      <c r="A5629" s="23">
        <v>5615</v>
      </c>
      <c r="B5629" s="3" t="s">
        <v>25</v>
      </c>
      <c r="C5629" s="3" t="s">
        <v>51</v>
      </c>
      <c r="D5629" s="3" t="s">
        <v>194</v>
      </c>
      <c r="E5629" s="3" t="s">
        <v>47</v>
      </c>
      <c r="F5629" s="3" t="s">
        <v>18</v>
      </c>
      <c r="G5629" s="3" t="s">
        <v>221</v>
      </c>
      <c r="H5629" s="3" t="s">
        <v>17</v>
      </c>
      <c r="I5629" s="3" t="s">
        <v>13</v>
      </c>
      <c r="J5629" s="3">
        <v>413</v>
      </c>
      <c r="K5629" s="3">
        <v>121</v>
      </c>
      <c r="L5629" s="3">
        <v>98</v>
      </c>
      <c r="M5629" s="4">
        <f>PI()*(K5629/2)^2/1000+PI()*(L5629/2)^2/1000</f>
        <v>19.041978471571134</v>
      </c>
      <c r="N5629" s="32">
        <v>0</v>
      </c>
      <c r="O5629" s="3">
        <v>7</v>
      </c>
      <c r="P5629" s="3">
        <v>6.5030000000000001</v>
      </c>
      <c r="Q5629" s="3">
        <v>11.121</v>
      </c>
      <c r="R5629" s="3">
        <v>10.840999999999999</v>
      </c>
      <c r="S5629" s="6">
        <v>0</v>
      </c>
      <c r="T5629" s="6">
        <f>R5629-S5629</f>
        <v>10.840999999999999</v>
      </c>
      <c r="U5629" s="3">
        <v>10.840999999999999</v>
      </c>
      <c r="V5629" s="6">
        <f>U5629-S5629</f>
        <v>10.840999999999999</v>
      </c>
      <c r="W5629" s="6">
        <f>100 - (1 - (((U5629-T5629)/U5629)+(S5629/T5629)))*100</f>
        <v>0</v>
      </c>
      <c r="X5629" s="3">
        <v>10.894</v>
      </c>
      <c r="Y5629" s="13">
        <f>(X5629-U5629)/U5629*100</f>
        <v>0.4888847892260938</v>
      </c>
      <c r="Z5629" s="14">
        <f>IF(W5629&gt;10,"NA",Y5629)</f>
        <v>0.4888847892260938</v>
      </c>
    </row>
    <row r="5630" spans="1:26" x14ac:dyDescent="0.2">
      <c r="A5630" s="23">
        <v>5616</v>
      </c>
      <c r="B5630" s="3" t="s">
        <v>25</v>
      </c>
      <c r="C5630" s="3" t="s">
        <v>51</v>
      </c>
      <c r="D5630" s="3" t="s">
        <v>194</v>
      </c>
      <c r="E5630" s="3" t="s">
        <v>47</v>
      </c>
      <c r="F5630" s="3" t="s">
        <v>18</v>
      </c>
      <c r="G5630" s="3" t="s">
        <v>221</v>
      </c>
      <c r="H5630" s="3" t="s">
        <v>17</v>
      </c>
      <c r="I5630" s="3" t="s">
        <v>13</v>
      </c>
      <c r="J5630" s="3">
        <v>413</v>
      </c>
      <c r="K5630" s="3">
        <v>121</v>
      </c>
      <c r="L5630" s="3">
        <v>98</v>
      </c>
      <c r="M5630" s="4">
        <f>PI()*(K5630/2)^2/1000+PI()*(L5630/2)^2/1000</f>
        <v>19.041978471571134</v>
      </c>
      <c r="N5630" s="32">
        <v>0</v>
      </c>
      <c r="O5630" s="3">
        <v>8</v>
      </c>
      <c r="P5630" s="3">
        <v>7.83</v>
      </c>
      <c r="Q5630" s="3">
        <v>17.521000000000001</v>
      </c>
      <c r="R5630" s="3">
        <v>17.196000000000002</v>
      </c>
      <c r="S5630" s="6">
        <v>0</v>
      </c>
      <c r="T5630" s="6">
        <f>R5630-S5630</f>
        <v>17.196000000000002</v>
      </c>
      <c r="U5630" s="3">
        <v>17.196000000000002</v>
      </c>
      <c r="V5630" s="6">
        <f>U5630-S5630</f>
        <v>17.196000000000002</v>
      </c>
      <c r="W5630" s="6">
        <f>100 - (1 - (((U5630-T5630)/U5630)+(S5630/T5630)))*100</f>
        <v>0</v>
      </c>
      <c r="X5630" s="3">
        <v>17.305</v>
      </c>
      <c r="Y5630" s="13">
        <f>(X5630-U5630)/U5630*100</f>
        <v>0.63386834147475113</v>
      </c>
      <c r="Z5630" s="14">
        <f>IF(W5630&gt;10,"NA",Y5630)</f>
        <v>0.63386834147475113</v>
      </c>
    </row>
    <row r="5631" spans="1:26" x14ac:dyDescent="0.2">
      <c r="A5631" s="23">
        <v>5617</v>
      </c>
      <c r="B5631" s="3" t="s">
        <v>25</v>
      </c>
      <c r="C5631" s="3" t="s">
        <v>51</v>
      </c>
      <c r="D5631" s="3" t="s">
        <v>194</v>
      </c>
      <c r="E5631" s="3" t="s">
        <v>47</v>
      </c>
      <c r="F5631" s="3" t="s">
        <v>18</v>
      </c>
      <c r="G5631" s="3" t="s">
        <v>221</v>
      </c>
      <c r="H5631" s="3" t="s">
        <v>17</v>
      </c>
      <c r="I5631" s="3" t="s">
        <v>13</v>
      </c>
      <c r="J5631" s="3">
        <v>413</v>
      </c>
      <c r="K5631" s="3">
        <v>121</v>
      </c>
      <c r="L5631" s="3">
        <v>98</v>
      </c>
      <c r="M5631" s="4">
        <f>PI()*(K5631/2)^2/1000+PI()*(L5631/2)^2/1000</f>
        <v>19.041978471571134</v>
      </c>
      <c r="N5631" s="32">
        <v>0</v>
      </c>
      <c r="O5631" s="3">
        <v>9</v>
      </c>
      <c r="P5631" s="3">
        <v>7.8209999999999997</v>
      </c>
      <c r="Q5631" s="3">
        <v>16.908000000000001</v>
      </c>
      <c r="R5631" s="3">
        <v>16.603000000000002</v>
      </c>
      <c r="S5631" s="6">
        <v>0</v>
      </c>
      <c r="T5631" s="6">
        <f>R5631-S5631</f>
        <v>16.603000000000002</v>
      </c>
      <c r="U5631" s="3">
        <v>16.603000000000002</v>
      </c>
      <c r="V5631" s="6">
        <f>U5631-S5631</f>
        <v>16.603000000000002</v>
      </c>
      <c r="W5631" s="6">
        <f>100 - (1 - (((U5631-T5631)/U5631)+(S5631/T5631)))*100</f>
        <v>0</v>
      </c>
      <c r="X5631" s="3">
        <v>16.762</v>
      </c>
      <c r="Y5631" s="13">
        <f>(X5631-U5631)/U5631*100</f>
        <v>0.9576582545323068</v>
      </c>
      <c r="Z5631" s="14">
        <f>IF(W5631&gt;10,"NA",Y5631)</f>
        <v>0.9576582545323068</v>
      </c>
    </row>
    <row r="5632" spans="1:26" x14ac:dyDescent="0.2">
      <c r="A5632" s="23">
        <v>5618</v>
      </c>
      <c r="B5632" s="3" t="s">
        <v>25</v>
      </c>
      <c r="C5632" s="3" t="s">
        <v>51</v>
      </c>
      <c r="D5632" s="3" t="s">
        <v>194</v>
      </c>
      <c r="E5632" s="3" t="s">
        <v>47</v>
      </c>
      <c r="F5632" s="3" t="s">
        <v>18</v>
      </c>
      <c r="G5632" s="3" t="s">
        <v>221</v>
      </c>
      <c r="H5632" s="3" t="s">
        <v>17</v>
      </c>
      <c r="I5632" s="3" t="s">
        <v>13</v>
      </c>
      <c r="J5632" s="3">
        <v>413</v>
      </c>
      <c r="K5632" s="3">
        <v>121</v>
      </c>
      <c r="L5632" s="3">
        <v>98</v>
      </c>
      <c r="M5632" s="4">
        <f>PI()*(K5632/2)^2/1000+PI()*(L5632/2)^2/1000</f>
        <v>19.041978471571134</v>
      </c>
      <c r="N5632" s="32">
        <v>0</v>
      </c>
      <c r="O5632" s="3">
        <v>10</v>
      </c>
      <c r="P5632" s="3">
        <v>6.5570000000000004</v>
      </c>
      <c r="Q5632" s="3">
        <v>11.488</v>
      </c>
      <c r="R5632" s="3">
        <v>11.179</v>
      </c>
      <c r="S5632" s="6">
        <v>0</v>
      </c>
      <c r="T5632" s="6">
        <f>R5632-S5632</f>
        <v>11.179</v>
      </c>
      <c r="U5632" s="3">
        <v>11.179</v>
      </c>
      <c r="V5632" s="6">
        <f>U5632-S5632</f>
        <v>11.179</v>
      </c>
      <c r="W5632" s="6">
        <f>100 - (1 - (((U5632-T5632)/U5632)+(S5632/T5632)))*100</f>
        <v>0</v>
      </c>
      <c r="X5632" s="3">
        <v>11.239000000000001</v>
      </c>
      <c r="Y5632" s="13">
        <f>(X5632-U5632)/U5632*100</f>
        <v>0.53672063690849359</v>
      </c>
      <c r="Z5632" s="14">
        <f>IF(W5632&gt;10,"NA",Y5632)</f>
        <v>0.53672063690849359</v>
      </c>
    </row>
    <row r="5633" spans="1:26" x14ac:dyDescent="0.2">
      <c r="A5633" s="23">
        <v>5619</v>
      </c>
      <c r="B5633" s="3" t="s">
        <v>25</v>
      </c>
      <c r="C5633" s="3" t="s">
        <v>51</v>
      </c>
      <c r="D5633" s="3" t="s">
        <v>194</v>
      </c>
      <c r="E5633" s="3" t="s">
        <v>47</v>
      </c>
      <c r="F5633" s="3" t="s">
        <v>18</v>
      </c>
      <c r="G5633" s="3" t="s">
        <v>221</v>
      </c>
      <c r="H5633" s="3" t="s">
        <v>9</v>
      </c>
      <c r="I5633" s="3" t="s">
        <v>13</v>
      </c>
      <c r="J5633" s="3">
        <v>413</v>
      </c>
      <c r="K5633" s="3">
        <v>121</v>
      </c>
      <c r="L5633" s="3">
        <v>98</v>
      </c>
      <c r="M5633" s="4">
        <f>PI()*(K5633/2)^2/1000+PI()*(L5633/2)^2/1000</f>
        <v>19.041978471571134</v>
      </c>
      <c r="N5633" s="32">
        <v>0</v>
      </c>
      <c r="O5633" s="3">
        <v>1</v>
      </c>
      <c r="P5633" s="3">
        <v>3.484</v>
      </c>
      <c r="Q5633" s="3">
        <v>4.9059999999999997</v>
      </c>
      <c r="R5633" s="3">
        <v>4.6790000000000003</v>
      </c>
      <c r="S5633" s="6">
        <v>0</v>
      </c>
      <c r="T5633" s="6">
        <f>R5633-S5633</f>
        <v>4.6790000000000003</v>
      </c>
      <c r="U5633" s="3">
        <v>5.26</v>
      </c>
      <c r="V5633" s="6">
        <f>U5633-S5633</f>
        <v>5.26</v>
      </c>
      <c r="W5633" s="6">
        <f>100 - (1 - (((U5633-T5633)/U5633)+(S5633/T5633)))*100</f>
        <v>11.045627376425841</v>
      </c>
      <c r="X5633" s="3">
        <v>5.26</v>
      </c>
      <c r="Y5633" s="13">
        <f>(X5633-U5633)/U5633*100</f>
        <v>0</v>
      </c>
      <c r="Z5633" s="14" t="str">
        <f>IF(W5633&gt;10,"NA",Y5633)</f>
        <v>NA</v>
      </c>
    </row>
    <row r="5634" spans="1:26" x14ac:dyDescent="0.2">
      <c r="A5634" s="23">
        <v>5620</v>
      </c>
      <c r="B5634" s="3" t="s">
        <v>25</v>
      </c>
      <c r="C5634" s="3" t="s">
        <v>51</v>
      </c>
      <c r="D5634" s="3" t="s">
        <v>194</v>
      </c>
      <c r="E5634" s="3" t="s">
        <v>47</v>
      </c>
      <c r="F5634" s="3" t="s">
        <v>18</v>
      </c>
      <c r="G5634" s="3" t="s">
        <v>221</v>
      </c>
      <c r="H5634" s="3" t="s">
        <v>9</v>
      </c>
      <c r="I5634" s="3" t="s">
        <v>13</v>
      </c>
      <c r="J5634" s="3">
        <v>413</v>
      </c>
      <c r="K5634" s="3">
        <v>121</v>
      </c>
      <c r="L5634" s="3">
        <v>98</v>
      </c>
      <c r="M5634" s="4">
        <f>PI()*(K5634/2)^2/1000+PI()*(L5634/2)^2/1000</f>
        <v>19.041978471571134</v>
      </c>
      <c r="N5634" s="32">
        <v>0</v>
      </c>
      <c r="O5634" s="3">
        <v>2</v>
      </c>
      <c r="P5634" s="3">
        <v>5.4950000000000001</v>
      </c>
      <c r="Q5634" s="3">
        <v>10.585000000000001</v>
      </c>
      <c r="R5634" s="3">
        <v>10.223000000000001</v>
      </c>
      <c r="S5634" s="6">
        <v>0</v>
      </c>
      <c r="T5634" s="6">
        <f>R5634-S5634</f>
        <v>10.223000000000001</v>
      </c>
      <c r="U5634" s="3">
        <v>10.673999999999999</v>
      </c>
      <c r="V5634" s="6">
        <f>U5634-S5634</f>
        <v>10.673999999999999</v>
      </c>
      <c r="W5634" s="6">
        <f>100 - (1 - (((U5634-T5634)/U5634)+(S5634/T5634)))*100</f>
        <v>4.2252201611392053</v>
      </c>
      <c r="X5634" s="3">
        <v>10.760999999999999</v>
      </c>
      <c r="Y5634" s="13">
        <f>(X5634-U5634)/U5634*100</f>
        <v>0.81506464305789539</v>
      </c>
      <c r="Z5634" s="14">
        <f>IF(W5634&gt;10,"NA",Y5634)</f>
        <v>0.81506464305789539</v>
      </c>
    </row>
    <row r="5635" spans="1:26" x14ac:dyDescent="0.2">
      <c r="A5635" s="23">
        <v>5621</v>
      </c>
      <c r="B5635" s="3" t="s">
        <v>25</v>
      </c>
      <c r="C5635" s="3" t="s">
        <v>51</v>
      </c>
      <c r="D5635" s="3" t="s">
        <v>194</v>
      </c>
      <c r="E5635" s="3" t="s">
        <v>47</v>
      </c>
      <c r="F5635" s="3" t="s">
        <v>18</v>
      </c>
      <c r="G5635" s="3" t="s">
        <v>221</v>
      </c>
      <c r="H5635" s="3" t="s">
        <v>9</v>
      </c>
      <c r="I5635" s="3" t="s">
        <v>13</v>
      </c>
      <c r="J5635" s="3">
        <v>413</v>
      </c>
      <c r="K5635" s="3">
        <v>121</v>
      </c>
      <c r="L5635" s="3">
        <v>98</v>
      </c>
      <c r="M5635" s="4">
        <f>PI()*(K5635/2)^2/1000+PI()*(L5635/2)^2/1000</f>
        <v>19.041978471571134</v>
      </c>
      <c r="N5635" s="32">
        <v>0</v>
      </c>
      <c r="O5635" s="3">
        <v>3</v>
      </c>
      <c r="P5635" s="3">
        <v>6.1790000000000003</v>
      </c>
      <c r="Q5635" s="3">
        <v>11.516</v>
      </c>
      <c r="R5635" s="3">
        <v>11.154</v>
      </c>
      <c r="S5635" s="6">
        <v>0</v>
      </c>
      <c r="T5635" s="6">
        <f>R5635-S5635</f>
        <v>11.154</v>
      </c>
      <c r="U5635" s="3">
        <v>11.154</v>
      </c>
      <c r="V5635" s="6">
        <f>U5635-S5635</f>
        <v>11.154</v>
      </c>
      <c r="W5635" s="6">
        <f>100 - (1 - (((U5635-T5635)/U5635)+(S5635/T5635)))*100</f>
        <v>0</v>
      </c>
      <c r="X5635" s="3">
        <v>11.255000000000001</v>
      </c>
      <c r="Y5635" s="13">
        <f>(X5635-U5635)/U5635*100</f>
        <v>0.90550475165860556</v>
      </c>
      <c r="Z5635" s="14">
        <f>IF(W5635&gt;10,"NA",Y5635)</f>
        <v>0.90550475165860556</v>
      </c>
    </row>
    <row r="5636" spans="1:26" x14ac:dyDescent="0.2">
      <c r="A5636" s="23">
        <v>5622</v>
      </c>
      <c r="B5636" s="3" t="s">
        <v>25</v>
      </c>
      <c r="C5636" s="3" t="s">
        <v>51</v>
      </c>
      <c r="D5636" s="3" t="s">
        <v>194</v>
      </c>
      <c r="E5636" s="3" t="s">
        <v>47</v>
      </c>
      <c r="F5636" s="3" t="s">
        <v>18</v>
      </c>
      <c r="G5636" s="3" t="s">
        <v>221</v>
      </c>
      <c r="H5636" s="3" t="s">
        <v>9</v>
      </c>
      <c r="I5636" s="3" t="s">
        <v>13</v>
      </c>
      <c r="J5636" s="3">
        <v>413</v>
      </c>
      <c r="K5636" s="3">
        <v>121</v>
      </c>
      <c r="L5636" s="3">
        <v>98</v>
      </c>
      <c r="M5636" s="4">
        <f>PI()*(K5636/2)^2/1000+PI()*(L5636/2)^2/1000</f>
        <v>19.041978471571134</v>
      </c>
      <c r="N5636" s="32">
        <v>0</v>
      </c>
      <c r="O5636" s="3">
        <v>4</v>
      </c>
      <c r="P5636" s="3">
        <v>6.07</v>
      </c>
      <c r="Q5636" s="3">
        <v>11.161</v>
      </c>
      <c r="R5636" s="3">
        <v>10.829000000000001</v>
      </c>
      <c r="S5636" s="6">
        <v>0</v>
      </c>
      <c r="T5636" s="6">
        <f>R5636-S5636</f>
        <v>10.829000000000001</v>
      </c>
      <c r="U5636" s="3">
        <v>10.829000000000001</v>
      </c>
      <c r="V5636" s="6">
        <f>U5636-S5636</f>
        <v>10.829000000000001</v>
      </c>
      <c r="W5636" s="6">
        <f>100 - (1 - (((U5636-T5636)/U5636)+(S5636/T5636)))*100</f>
        <v>0</v>
      </c>
      <c r="X5636" s="3">
        <v>10.946999999999999</v>
      </c>
      <c r="Y5636" s="13">
        <f>(X5636-U5636)/U5636*100</f>
        <v>1.0896666358851099</v>
      </c>
      <c r="Z5636" s="14">
        <f>IF(W5636&gt;10,"NA",Y5636)</f>
        <v>1.0896666358851099</v>
      </c>
    </row>
    <row r="5637" spans="1:26" x14ac:dyDescent="0.2">
      <c r="A5637" s="23">
        <v>5623</v>
      </c>
      <c r="B5637" s="3" t="s">
        <v>25</v>
      </c>
      <c r="C5637" s="3" t="s">
        <v>51</v>
      </c>
      <c r="D5637" s="3" t="s">
        <v>194</v>
      </c>
      <c r="E5637" s="3" t="s">
        <v>47</v>
      </c>
      <c r="F5637" s="3" t="s">
        <v>18</v>
      </c>
      <c r="G5637" s="3" t="s">
        <v>221</v>
      </c>
      <c r="H5637" s="3" t="s">
        <v>9</v>
      </c>
      <c r="I5637" s="3" t="s">
        <v>13</v>
      </c>
      <c r="J5637" s="3">
        <v>413</v>
      </c>
      <c r="K5637" s="3">
        <v>121</v>
      </c>
      <c r="L5637" s="3">
        <v>98</v>
      </c>
      <c r="M5637" s="4">
        <f>PI()*(K5637/2)^2/1000+PI()*(L5637/2)^2/1000</f>
        <v>19.041978471571134</v>
      </c>
      <c r="N5637" s="32">
        <v>0</v>
      </c>
      <c r="O5637" s="3">
        <v>5</v>
      </c>
      <c r="P5637" s="3">
        <v>7.9340000000000002</v>
      </c>
      <c r="Q5637" s="3">
        <v>18.047000000000001</v>
      </c>
      <c r="R5637" s="3">
        <v>17.567</v>
      </c>
      <c r="S5637" s="6">
        <v>0</v>
      </c>
      <c r="T5637" s="6">
        <f>R5637-S5637</f>
        <v>17.567</v>
      </c>
      <c r="U5637" s="3">
        <v>18.866</v>
      </c>
      <c r="V5637" s="6">
        <f>U5637-S5637</f>
        <v>18.866</v>
      </c>
      <c r="W5637" s="6">
        <f>100 - (1 - (((U5637-T5637)/U5637)+(S5637/T5637)))*100</f>
        <v>6.8854023110357332</v>
      </c>
      <c r="X5637" s="3">
        <v>18.966999999999999</v>
      </c>
      <c r="Y5637" s="13">
        <f>(X5637-U5637)/U5637*100</f>
        <v>0.53535460616982455</v>
      </c>
      <c r="Z5637" s="14">
        <f>IF(W5637&gt;10,"NA",Y5637)</f>
        <v>0.53535460616982455</v>
      </c>
    </row>
    <row r="5638" spans="1:26" x14ac:dyDescent="0.2">
      <c r="A5638" s="23">
        <v>5624</v>
      </c>
      <c r="B5638" s="3" t="s">
        <v>25</v>
      </c>
      <c r="C5638" s="3" t="s">
        <v>51</v>
      </c>
      <c r="D5638" s="3" t="s">
        <v>194</v>
      </c>
      <c r="E5638" s="3" t="s">
        <v>47</v>
      </c>
      <c r="F5638" s="3" t="s">
        <v>18</v>
      </c>
      <c r="G5638" s="3" t="s">
        <v>221</v>
      </c>
      <c r="H5638" s="3" t="s">
        <v>9</v>
      </c>
      <c r="I5638" s="3" t="s">
        <v>13</v>
      </c>
      <c r="J5638" s="3">
        <v>413</v>
      </c>
      <c r="K5638" s="3">
        <v>121</v>
      </c>
      <c r="L5638" s="3">
        <v>98</v>
      </c>
      <c r="M5638" s="4">
        <f>PI()*(K5638/2)^2/1000+PI()*(L5638/2)^2/1000</f>
        <v>19.041978471571134</v>
      </c>
      <c r="N5638" s="32">
        <v>0</v>
      </c>
      <c r="O5638" s="3">
        <v>6</v>
      </c>
      <c r="P5638" s="3">
        <v>4.9169999999999998</v>
      </c>
      <c r="Q5638" s="3">
        <v>7.0549999999999997</v>
      </c>
      <c r="R5638" s="3">
        <v>6.8460000000000001</v>
      </c>
      <c r="S5638" s="6">
        <v>0</v>
      </c>
      <c r="T5638" s="6">
        <f>R5638-S5638</f>
        <v>6.8460000000000001</v>
      </c>
      <c r="U5638" s="3">
        <v>6.8460000000000001</v>
      </c>
      <c r="V5638" s="6">
        <f>U5638-S5638</f>
        <v>6.8460000000000001</v>
      </c>
      <c r="W5638" s="6">
        <f>100 - (1 - (((U5638-T5638)/U5638)+(S5638/T5638)))*100</f>
        <v>0</v>
      </c>
      <c r="X5638" s="3">
        <v>6.8970000000000002</v>
      </c>
      <c r="Y5638" s="13">
        <f>(X5638-U5638)/U5638*100</f>
        <v>0.74496056091148344</v>
      </c>
      <c r="Z5638" s="14">
        <f>IF(W5638&gt;10,"NA",Y5638)</f>
        <v>0.74496056091148344</v>
      </c>
    </row>
    <row r="5639" spans="1:26" x14ac:dyDescent="0.2">
      <c r="A5639" s="23">
        <v>5625</v>
      </c>
      <c r="B5639" s="3" t="s">
        <v>25</v>
      </c>
      <c r="C5639" s="3" t="s">
        <v>51</v>
      </c>
      <c r="D5639" s="3" t="s">
        <v>194</v>
      </c>
      <c r="E5639" s="3" t="s">
        <v>47</v>
      </c>
      <c r="F5639" s="3" t="s">
        <v>18</v>
      </c>
      <c r="G5639" s="3" t="s">
        <v>221</v>
      </c>
      <c r="H5639" s="3" t="s">
        <v>9</v>
      </c>
      <c r="I5639" s="3" t="s">
        <v>13</v>
      </c>
      <c r="J5639" s="3">
        <v>413</v>
      </c>
      <c r="K5639" s="3">
        <v>121</v>
      </c>
      <c r="L5639" s="3">
        <v>98</v>
      </c>
      <c r="M5639" s="4">
        <f>PI()*(K5639/2)^2/1000+PI()*(L5639/2)^2/1000</f>
        <v>19.041978471571134</v>
      </c>
      <c r="N5639" s="32">
        <v>0</v>
      </c>
      <c r="O5639" s="3">
        <v>7</v>
      </c>
      <c r="P5639" s="3" t="s">
        <v>13</v>
      </c>
      <c r="Q5639" s="3" t="s">
        <v>13</v>
      </c>
      <c r="R5639" s="3" t="s">
        <v>13</v>
      </c>
      <c r="S5639" s="3" t="s">
        <v>13</v>
      </c>
      <c r="T5639" s="3" t="s">
        <v>13</v>
      </c>
      <c r="U5639" s="3" t="s">
        <v>13</v>
      </c>
      <c r="V5639" s="3" t="s">
        <v>13</v>
      </c>
      <c r="W5639" s="3" t="s">
        <v>13</v>
      </c>
      <c r="X5639" s="3" t="s">
        <v>13</v>
      </c>
      <c r="Y5639" s="3" t="s">
        <v>13</v>
      </c>
      <c r="Z5639" s="3" t="s">
        <v>13</v>
      </c>
    </row>
    <row r="5640" spans="1:26" x14ac:dyDescent="0.2">
      <c r="A5640" s="23">
        <v>5626</v>
      </c>
      <c r="B5640" s="3" t="s">
        <v>25</v>
      </c>
      <c r="C5640" s="3" t="s">
        <v>51</v>
      </c>
      <c r="D5640" s="3" t="s">
        <v>194</v>
      </c>
      <c r="E5640" s="3" t="s">
        <v>47</v>
      </c>
      <c r="F5640" s="3" t="s">
        <v>18</v>
      </c>
      <c r="G5640" s="3" t="s">
        <v>221</v>
      </c>
      <c r="H5640" s="3" t="s">
        <v>9</v>
      </c>
      <c r="I5640" s="3" t="s">
        <v>13</v>
      </c>
      <c r="J5640" s="3">
        <v>413</v>
      </c>
      <c r="K5640" s="3">
        <v>121</v>
      </c>
      <c r="L5640" s="3">
        <v>98</v>
      </c>
      <c r="M5640" s="4">
        <f>PI()*(K5640/2)^2/1000+PI()*(L5640/2)^2/1000</f>
        <v>19.041978471571134</v>
      </c>
      <c r="N5640" s="32">
        <v>0</v>
      </c>
      <c r="O5640" s="3">
        <v>8</v>
      </c>
      <c r="P5640" s="3">
        <v>7.681</v>
      </c>
      <c r="Q5640" s="3">
        <v>17.253</v>
      </c>
      <c r="R5640" s="3">
        <v>16.815999999999999</v>
      </c>
      <c r="S5640" s="6">
        <v>0</v>
      </c>
      <c r="T5640" s="6">
        <f>R5640-S5640</f>
        <v>16.815999999999999</v>
      </c>
      <c r="U5640" s="3">
        <v>17.050999999999998</v>
      </c>
      <c r="V5640" s="6">
        <f>U5640-S5640</f>
        <v>17.050999999999998</v>
      </c>
      <c r="W5640" s="6">
        <f>100 - (1 - (((U5640-T5640)/U5640)+(S5640/T5640)))*100</f>
        <v>1.3782182863175052</v>
      </c>
      <c r="X5640" s="3">
        <v>17.146999999999998</v>
      </c>
      <c r="Y5640" s="13">
        <f>(X5640-U5640)/U5640*100</f>
        <v>0.56301683185736962</v>
      </c>
      <c r="Z5640" s="14">
        <f>IF(W5640&gt;10,"NA",Y5640)</f>
        <v>0.56301683185736962</v>
      </c>
    </row>
    <row r="5641" spans="1:26" x14ac:dyDescent="0.2">
      <c r="A5641" s="23">
        <v>5627</v>
      </c>
      <c r="B5641" s="3" t="s">
        <v>25</v>
      </c>
      <c r="C5641" s="3" t="s">
        <v>51</v>
      </c>
      <c r="D5641" s="3" t="s">
        <v>194</v>
      </c>
      <c r="E5641" s="3" t="s">
        <v>47</v>
      </c>
      <c r="F5641" s="3" t="s">
        <v>18</v>
      </c>
      <c r="G5641" s="3" t="s">
        <v>230</v>
      </c>
      <c r="H5641" s="3" t="s">
        <v>17</v>
      </c>
      <c r="I5641" s="3" t="s">
        <v>13</v>
      </c>
      <c r="J5641" s="3">
        <v>412</v>
      </c>
      <c r="K5641" s="3">
        <v>47</v>
      </c>
      <c r="L5641" s="3">
        <v>0</v>
      </c>
      <c r="M5641" s="4">
        <f>PI()*(K5641/2)^2/1000+PI()*(L5641/2)^2/1000</f>
        <v>1.7349445429449633</v>
      </c>
      <c r="N5641" s="32">
        <v>0</v>
      </c>
      <c r="O5641" s="3">
        <v>1</v>
      </c>
      <c r="P5641" s="3">
        <v>6.8159999999999998</v>
      </c>
      <c r="Q5641" s="3">
        <v>11.356999999999999</v>
      </c>
      <c r="R5641" s="3">
        <v>11.082000000000001</v>
      </c>
      <c r="S5641" s="6">
        <v>0</v>
      </c>
      <c r="T5641" s="6">
        <f>R5641-S5641</f>
        <v>11.082000000000001</v>
      </c>
      <c r="U5641" s="3">
        <v>11.082000000000001</v>
      </c>
      <c r="V5641" s="6">
        <f>U5641-S5641</f>
        <v>11.082000000000001</v>
      </c>
      <c r="W5641" s="6">
        <f>100 - (1 - (((U5641-T5641)/U5641)+(S5641/T5641)))*100</f>
        <v>0</v>
      </c>
      <c r="X5641" s="3">
        <v>11.295</v>
      </c>
      <c r="Y5641" s="13">
        <f>(X5641-U5641)/U5641*100</f>
        <v>1.9220357336220826</v>
      </c>
      <c r="Z5641" s="14">
        <f>IF(W5641&gt;10,"NA",Y5641)</f>
        <v>1.9220357336220826</v>
      </c>
    </row>
    <row r="5642" spans="1:26" x14ac:dyDescent="0.2">
      <c r="A5642" s="23">
        <v>5628</v>
      </c>
      <c r="B5642" s="3" t="s">
        <v>25</v>
      </c>
      <c r="C5642" s="3" t="s">
        <v>51</v>
      </c>
      <c r="D5642" s="3" t="s">
        <v>194</v>
      </c>
      <c r="E5642" s="3" t="s">
        <v>47</v>
      </c>
      <c r="F5642" s="3" t="s">
        <v>18</v>
      </c>
      <c r="G5642" s="3" t="s">
        <v>230</v>
      </c>
      <c r="H5642" s="3" t="s">
        <v>17</v>
      </c>
      <c r="I5642" s="3" t="s">
        <v>13</v>
      </c>
      <c r="J5642" s="3">
        <v>412</v>
      </c>
      <c r="K5642" s="3">
        <v>47</v>
      </c>
      <c r="L5642" s="3">
        <v>0</v>
      </c>
      <c r="M5642" s="4">
        <f>PI()*(K5642/2)^2/1000+PI()*(L5642/2)^2/1000</f>
        <v>1.7349445429449633</v>
      </c>
      <c r="N5642" s="32">
        <v>0</v>
      </c>
      <c r="O5642" s="3">
        <v>2</v>
      </c>
      <c r="P5642" s="3">
        <v>6.4729999999999999</v>
      </c>
      <c r="Q5642" s="3">
        <v>9.2720000000000002</v>
      </c>
      <c r="R5642" s="3">
        <v>8.9659999999999993</v>
      </c>
      <c r="S5642" s="6">
        <v>0</v>
      </c>
      <c r="T5642" s="6">
        <f>R5642-S5642</f>
        <v>8.9659999999999993</v>
      </c>
      <c r="U5642" s="3">
        <v>8.9659999999999993</v>
      </c>
      <c r="V5642" s="6">
        <f>U5642-S5642</f>
        <v>8.9659999999999993</v>
      </c>
      <c r="W5642" s="6">
        <f>100 - (1 - (((U5642-T5642)/U5642)+(S5642/T5642)))*100</f>
        <v>0</v>
      </c>
      <c r="X5642" s="3">
        <v>9.0980000000000008</v>
      </c>
      <c r="Y5642" s="13">
        <f>(X5642-U5642)/U5642*100</f>
        <v>1.4722284184697909</v>
      </c>
      <c r="Z5642" s="14">
        <f>IF(W5642&gt;10,"NA",Y5642)</f>
        <v>1.4722284184697909</v>
      </c>
    </row>
    <row r="5643" spans="1:26" x14ac:dyDescent="0.2">
      <c r="A5643" s="23">
        <v>5629</v>
      </c>
      <c r="B5643" s="3" t="s">
        <v>25</v>
      </c>
      <c r="C5643" s="3" t="s">
        <v>51</v>
      </c>
      <c r="D5643" s="3" t="s">
        <v>194</v>
      </c>
      <c r="E5643" s="3" t="s">
        <v>47</v>
      </c>
      <c r="F5643" s="3" t="s">
        <v>18</v>
      </c>
      <c r="G5643" s="3" t="s">
        <v>230</v>
      </c>
      <c r="H5643" s="3" t="s">
        <v>17</v>
      </c>
      <c r="I5643" s="3" t="s">
        <v>13</v>
      </c>
      <c r="J5643" s="3">
        <v>412</v>
      </c>
      <c r="K5643" s="3">
        <v>47</v>
      </c>
      <c r="L5643" s="3">
        <v>0</v>
      </c>
      <c r="M5643" s="4">
        <f>PI()*(K5643/2)^2/1000+PI()*(L5643/2)^2/1000</f>
        <v>1.7349445429449633</v>
      </c>
      <c r="N5643" s="32">
        <v>1</v>
      </c>
      <c r="O5643" s="3">
        <v>3</v>
      </c>
      <c r="P5643" s="3">
        <v>5.0069999999999997</v>
      </c>
      <c r="Q5643" s="3">
        <v>5.585</v>
      </c>
      <c r="R5643" s="3">
        <v>5.3040000000000003</v>
      </c>
      <c r="S5643" s="6">
        <v>0</v>
      </c>
      <c r="T5643" s="6">
        <f>R5643-S5643</f>
        <v>5.3040000000000003</v>
      </c>
      <c r="U5643" s="3">
        <v>5.3040000000000003</v>
      </c>
      <c r="V5643" s="6">
        <f>U5643-S5643</f>
        <v>5.3040000000000003</v>
      </c>
      <c r="W5643" s="6">
        <f>100 - (1 - (((U5643-T5643)/U5643)+(S5643/T5643)))*100</f>
        <v>0</v>
      </c>
      <c r="X5643" s="3">
        <v>5.3479999999999999</v>
      </c>
      <c r="Y5643" s="13">
        <f>(X5643-U5643)/U5643*100</f>
        <v>0.82956259426846901</v>
      </c>
      <c r="Z5643" s="14">
        <f>IF(W5643&gt;10,"NA",Y5643)</f>
        <v>0.82956259426846901</v>
      </c>
    </row>
    <row r="5644" spans="1:26" x14ac:dyDescent="0.2">
      <c r="A5644" s="23">
        <v>5630</v>
      </c>
      <c r="B5644" s="3" t="s">
        <v>25</v>
      </c>
      <c r="C5644" s="3" t="s">
        <v>51</v>
      </c>
      <c r="D5644" s="3" t="s">
        <v>194</v>
      </c>
      <c r="E5644" s="3" t="s">
        <v>47</v>
      </c>
      <c r="F5644" s="3" t="s">
        <v>18</v>
      </c>
      <c r="G5644" s="3" t="s">
        <v>230</v>
      </c>
      <c r="H5644" s="3" t="s">
        <v>17</v>
      </c>
      <c r="I5644" s="3" t="s">
        <v>13</v>
      </c>
      <c r="J5644" s="3">
        <v>412</v>
      </c>
      <c r="K5644" s="3">
        <v>47</v>
      </c>
      <c r="L5644" s="3">
        <v>0</v>
      </c>
      <c r="M5644" s="4">
        <f>PI()*(K5644/2)^2/1000+PI()*(L5644/2)^2/1000</f>
        <v>1.7349445429449633</v>
      </c>
      <c r="N5644" s="32">
        <v>0</v>
      </c>
      <c r="O5644" s="3">
        <v>4</v>
      </c>
      <c r="P5644" s="3">
        <v>6.7229999999999999</v>
      </c>
      <c r="Q5644" s="3">
        <v>10.319000000000001</v>
      </c>
      <c r="R5644" s="3">
        <v>10.005000000000001</v>
      </c>
      <c r="S5644" s="6">
        <v>0</v>
      </c>
      <c r="T5644" s="6">
        <f>R5644-S5644</f>
        <v>10.005000000000001</v>
      </c>
      <c r="U5644" s="3">
        <v>10.005000000000001</v>
      </c>
      <c r="V5644" s="6">
        <f>U5644-S5644</f>
        <v>10.005000000000001</v>
      </c>
      <c r="W5644" s="6">
        <f>100 - (1 - (((U5644-T5644)/U5644)+(S5644/T5644)))*100</f>
        <v>0</v>
      </c>
      <c r="X5644" s="3">
        <v>10.137</v>
      </c>
      <c r="Y5644" s="13">
        <f>(X5644-U5644)/U5644*100</f>
        <v>1.3193403298350792</v>
      </c>
      <c r="Z5644" s="14">
        <f>IF(W5644&gt;10,"NA",Y5644)</f>
        <v>1.3193403298350792</v>
      </c>
    </row>
    <row r="5645" spans="1:26" x14ac:dyDescent="0.2">
      <c r="A5645" s="23">
        <v>5631</v>
      </c>
      <c r="B5645" s="3" t="s">
        <v>25</v>
      </c>
      <c r="C5645" s="3" t="s">
        <v>51</v>
      </c>
      <c r="D5645" s="3" t="s">
        <v>194</v>
      </c>
      <c r="E5645" s="3" t="s">
        <v>47</v>
      </c>
      <c r="F5645" s="3" t="s">
        <v>18</v>
      </c>
      <c r="G5645" s="3" t="s">
        <v>230</v>
      </c>
      <c r="H5645" s="3" t="s">
        <v>17</v>
      </c>
      <c r="I5645" s="3" t="s">
        <v>13</v>
      </c>
      <c r="J5645" s="3">
        <v>412</v>
      </c>
      <c r="K5645" s="3">
        <v>47</v>
      </c>
      <c r="L5645" s="3">
        <v>0</v>
      </c>
      <c r="M5645" s="4">
        <f>PI()*(K5645/2)^2/1000+PI()*(L5645/2)^2/1000</f>
        <v>1.7349445429449633</v>
      </c>
      <c r="N5645" s="32">
        <v>0</v>
      </c>
      <c r="O5645" s="3">
        <v>5</v>
      </c>
      <c r="P5645" s="3">
        <v>6.9340000000000002</v>
      </c>
      <c r="Q5645" s="3">
        <v>11.462</v>
      </c>
      <c r="R5645" s="3">
        <v>11.154999999999999</v>
      </c>
      <c r="S5645" s="6">
        <v>0</v>
      </c>
      <c r="T5645" s="6">
        <f>R5645-S5645</f>
        <v>11.154999999999999</v>
      </c>
      <c r="U5645" s="3">
        <v>11.154999999999999</v>
      </c>
      <c r="V5645" s="6">
        <f>U5645-S5645</f>
        <v>11.154999999999999</v>
      </c>
      <c r="W5645" s="6">
        <f>100 - (1 - (((U5645-T5645)/U5645)+(S5645/T5645)))*100</f>
        <v>0</v>
      </c>
      <c r="X5645" s="3">
        <v>11.295</v>
      </c>
      <c r="Y5645" s="13">
        <f>(X5645-U5645)/U5645*100</f>
        <v>1.2550425818018878</v>
      </c>
      <c r="Z5645" s="14">
        <f>IF(W5645&gt;10,"NA",Y5645)</f>
        <v>1.2550425818018878</v>
      </c>
    </row>
    <row r="5646" spans="1:26" x14ac:dyDescent="0.2">
      <c r="A5646" s="23">
        <v>5632</v>
      </c>
      <c r="B5646" s="3" t="s">
        <v>25</v>
      </c>
      <c r="C5646" s="3" t="s">
        <v>51</v>
      </c>
      <c r="D5646" s="3" t="s">
        <v>194</v>
      </c>
      <c r="E5646" s="3" t="s">
        <v>47</v>
      </c>
      <c r="F5646" s="3" t="s">
        <v>18</v>
      </c>
      <c r="G5646" s="3" t="s">
        <v>230</v>
      </c>
      <c r="H5646" s="3" t="s">
        <v>17</v>
      </c>
      <c r="I5646" s="3" t="s">
        <v>13</v>
      </c>
      <c r="J5646" s="3">
        <v>412</v>
      </c>
      <c r="K5646" s="3">
        <v>47</v>
      </c>
      <c r="L5646" s="3">
        <v>0</v>
      </c>
      <c r="M5646" s="4">
        <f>PI()*(K5646/2)^2/1000+PI()*(L5646/2)^2/1000</f>
        <v>1.7349445429449633</v>
      </c>
      <c r="N5646" s="32">
        <v>0</v>
      </c>
      <c r="O5646" s="3">
        <v>6</v>
      </c>
      <c r="P5646" s="3">
        <v>5.7240000000000002</v>
      </c>
      <c r="Q5646" s="3">
        <v>7.516</v>
      </c>
      <c r="R5646" s="3">
        <v>7.1280000000000001</v>
      </c>
      <c r="S5646" s="6">
        <v>0</v>
      </c>
      <c r="T5646" s="6">
        <f>R5646-S5646</f>
        <v>7.1280000000000001</v>
      </c>
      <c r="U5646" s="3">
        <v>7.1280000000000001</v>
      </c>
      <c r="V5646" s="6">
        <f>U5646-S5646</f>
        <v>7.1280000000000001</v>
      </c>
      <c r="W5646" s="6">
        <f>100 - (1 - (((U5646-T5646)/U5646)+(S5646/T5646)))*100</f>
        <v>0</v>
      </c>
      <c r="X5646" s="3">
        <v>7.202</v>
      </c>
      <c r="Y5646" s="13">
        <f>(X5646-U5646)/U5646*100</f>
        <v>1.0381593714927027</v>
      </c>
      <c r="Z5646" s="14">
        <f>IF(W5646&gt;10,"NA",Y5646)</f>
        <v>1.0381593714927027</v>
      </c>
    </row>
    <row r="5647" spans="1:26" x14ac:dyDescent="0.2">
      <c r="A5647" s="23">
        <v>5633</v>
      </c>
      <c r="B5647" s="3" t="s">
        <v>25</v>
      </c>
      <c r="C5647" s="3" t="s">
        <v>51</v>
      </c>
      <c r="D5647" s="3" t="s">
        <v>194</v>
      </c>
      <c r="E5647" s="3" t="s">
        <v>47</v>
      </c>
      <c r="F5647" s="3" t="s">
        <v>18</v>
      </c>
      <c r="G5647" s="3" t="s">
        <v>230</v>
      </c>
      <c r="H5647" s="3" t="s">
        <v>17</v>
      </c>
      <c r="I5647" s="3" t="s">
        <v>13</v>
      </c>
      <c r="J5647" s="3">
        <v>412</v>
      </c>
      <c r="K5647" s="3">
        <v>47</v>
      </c>
      <c r="L5647" s="3">
        <v>0</v>
      </c>
      <c r="M5647" s="4">
        <f>PI()*(K5647/2)^2/1000+PI()*(L5647/2)^2/1000</f>
        <v>1.7349445429449633</v>
      </c>
      <c r="N5647" s="32">
        <v>0</v>
      </c>
      <c r="O5647" s="3">
        <v>7</v>
      </c>
      <c r="P5647" s="3">
        <v>6.2450000000000001</v>
      </c>
      <c r="Q5647" s="3">
        <v>9.5050000000000008</v>
      </c>
      <c r="R5647" s="3">
        <v>9.2370000000000001</v>
      </c>
      <c r="S5647" s="6">
        <v>0</v>
      </c>
      <c r="T5647" s="6">
        <f>R5647-S5647</f>
        <v>9.2370000000000001</v>
      </c>
      <c r="U5647" s="3">
        <v>9.2370000000000001</v>
      </c>
      <c r="V5647" s="6">
        <f>U5647-S5647</f>
        <v>9.2370000000000001</v>
      </c>
      <c r="W5647" s="6">
        <f>100 - (1 - (((U5647-T5647)/U5647)+(S5647/T5647)))*100</f>
        <v>0</v>
      </c>
      <c r="X5647" s="3">
        <v>9.3350000000000009</v>
      </c>
      <c r="Y5647" s="13">
        <f>(X5647-U5647)/U5647*100</f>
        <v>1.0609505250622577</v>
      </c>
      <c r="Z5647" s="14">
        <f>IF(W5647&gt;10,"NA",Y5647)</f>
        <v>1.0609505250622577</v>
      </c>
    </row>
    <row r="5648" spans="1:26" x14ac:dyDescent="0.2">
      <c r="A5648" s="23">
        <v>5634</v>
      </c>
      <c r="B5648" s="3" t="s">
        <v>25</v>
      </c>
      <c r="C5648" s="3" t="s">
        <v>51</v>
      </c>
      <c r="D5648" s="3" t="s">
        <v>194</v>
      </c>
      <c r="E5648" s="3" t="s">
        <v>47</v>
      </c>
      <c r="F5648" s="3" t="s">
        <v>18</v>
      </c>
      <c r="G5648" s="3" t="s">
        <v>230</v>
      </c>
      <c r="H5648" s="3" t="s">
        <v>17</v>
      </c>
      <c r="I5648" s="3" t="s">
        <v>13</v>
      </c>
      <c r="J5648" s="3">
        <v>412</v>
      </c>
      <c r="K5648" s="3">
        <v>47</v>
      </c>
      <c r="L5648" s="3">
        <v>0</v>
      </c>
      <c r="M5648" s="4">
        <f>PI()*(K5648/2)^2/1000+PI()*(L5648/2)^2/1000</f>
        <v>1.7349445429449633</v>
      </c>
      <c r="N5648" s="32">
        <v>0</v>
      </c>
      <c r="O5648" s="3">
        <v>8</v>
      </c>
      <c r="P5648" s="3" t="s">
        <v>13</v>
      </c>
      <c r="Q5648" s="3" t="s">
        <v>13</v>
      </c>
      <c r="R5648" s="3" t="s">
        <v>13</v>
      </c>
      <c r="S5648" s="3" t="s">
        <v>13</v>
      </c>
      <c r="T5648" s="6" t="s">
        <v>13</v>
      </c>
      <c r="U5648" s="3" t="s">
        <v>13</v>
      </c>
      <c r="V5648" s="3" t="s">
        <v>13</v>
      </c>
      <c r="W5648" s="3" t="s">
        <v>13</v>
      </c>
      <c r="X5648" s="3" t="s">
        <v>13</v>
      </c>
      <c r="Y5648" s="3" t="s">
        <v>13</v>
      </c>
      <c r="Z5648" s="3" t="s">
        <v>13</v>
      </c>
    </row>
    <row r="5649" spans="1:26" x14ac:dyDescent="0.2">
      <c r="A5649" s="23">
        <v>5635</v>
      </c>
      <c r="B5649" s="3" t="s">
        <v>25</v>
      </c>
      <c r="C5649" s="3" t="s">
        <v>51</v>
      </c>
      <c r="D5649" s="3" t="s">
        <v>194</v>
      </c>
      <c r="E5649" s="3" t="s">
        <v>47</v>
      </c>
      <c r="F5649" s="3" t="s">
        <v>18</v>
      </c>
      <c r="G5649" s="3" t="s">
        <v>230</v>
      </c>
      <c r="H5649" s="3" t="s">
        <v>17</v>
      </c>
      <c r="I5649" s="3" t="s">
        <v>13</v>
      </c>
      <c r="J5649" s="3">
        <v>412</v>
      </c>
      <c r="K5649" s="3">
        <v>47</v>
      </c>
      <c r="L5649" s="3">
        <v>0</v>
      </c>
      <c r="M5649" s="4">
        <f>PI()*(K5649/2)^2/1000+PI()*(L5649/2)^2/1000</f>
        <v>1.7349445429449633</v>
      </c>
      <c r="N5649" s="32">
        <v>0</v>
      </c>
      <c r="O5649" s="3">
        <v>9</v>
      </c>
      <c r="P5649" s="3">
        <v>5.77</v>
      </c>
      <c r="Q5649" s="3">
        <v>8.8740000000000006</v>
      </c>
      <c r="R5649" s="3">
        <v>8.6449999999999996</v>
      </c>
      <c r="S5649" s="6">
        <v>0</v>
      </c>
      <c r="T5649" s="6">
        <f t="shared" ref="T5648:T5654" si="0">R5649-S5649</f>
        <v>8.6449999999999996</v>
      </c>
      <c r="U5649" s="3">
        <v>8.6449999999999996</v>
      </c>
      <c r="V5649" s="6">
        <f>U5649-S5649</f>
        <v>8.6449999999999996</v>
      </c>
      <c r="W5649" s="6">
        <f>100 - (1 - (((U5649-T5649)/U5649)+(S5649/T5649)))*100</f>
        <v>0</v>
      </c>
      <c r="X5649" s="3">
        <v>8.7560000000000002</v>
      </c>
      <c r="Y5649" s="13">
        <f>(X5649-U5649)/U5649*100</f>
        <v>1.2839791787160284</v>
      </c>
      <c r="Z5649" s="14">
        <f>IF(W5649&gt;10,"NA",Y5649)</f>
        <v>1.2839791787160284</v>
      </c>
    </row>
    <row r="5650" spans="1:26" x14ac:dyDescent="0.2">
      <c r="A5650" s="23">
        <v>5636</v>
      </c>
      <c r="B5650" s="3" t="s">
        <v>25</v>
      </c>
      <c r="C5650" s="3" t="s">
        <v>51</v>
      </c>
      <c r="D5650" s="3" t="s">
        <v>194</v>
      </c>
      <c r="E5650" s="3" t="s">
        <v>47</v>
      </c>
      <c r="F5650" s="3" t="s">
        <v>18</v>
      </c>
      <c r="G5650" s="3" t="s">
        <v>230</v>
      </c>
      <c r="H5650" s="3" t="s">
        <v>17</v>
      </c>
      <c r="I5650" s="3" t="s">
        <v>13</v>
      </c>
      <c r="J5650" s="3">
        <v>412</v>
      </c>
      <c r="K5650" s="3">
        <v>47</v>
      </c>
      <c r="L5650" s="3">
        <v>0</v>
      </c>
      <c r="M5650" s="4">
        <f>PI()*(K5650/2)^2/1000+PI()*(L5650/2)^2/1000</f>
        <v>1.7349445429449633</v>
      </c>
      <c r="N5650" s="32">
        <v>0</v>
      </c>
      <c r="O5650" s="3">
        <v>10</v>
      </c>
      <c r="P5650" s="3">
        <v>5.7489999999999997</v>
      </c>
      <c r="Q5650" s="3">
        <v>8.3800000000000008</v>
      </c>
      <c r="R5650" s="3">
        <v>8.1579999999999995</v>
      </c>
      <c r="S5650" s="6">
        <v>0</v>
      </c>
      <c r="T5650" s="6">
        <f t="shared" si="0"/>
        <v>8.1579999999999995</v>
      </c>
      <c r="U5650" s="3">
        <v>8.1579999999999995</v>
      </c>
      <c r="V5650" s="6">
        <f>U5650-S5650</f>
        <v>8.1579999999999995</v>
      </c>
      <c r="W5650" s="6">
        <f>100 - (1 - (((U5650-T5650)/U5650)+(S5650/T5650)))*100</f>
        <v>0</v>
      </c>
      <c r="X5650" s="3">
        <v>8.2530000000000001</v>
      </c>
      <c r="Y5650" s="13">
        <f>(X5650-U5650)/U5650*100</f>
        <v>1.1645011032115793</v>
      </c>
      <c r="Z5650" s="14">
        <f>IF(W5650&gt;10,"NA",Y5650)</f>
        <v>1.1645011032115793</v>
      </c>
    </row>
    <row r="5651" spans="1:26" x14ac:dyDescent="0.2">
      <c r="A5651" s="23">
        <v>5637</v>
      </c>
      <c r="B5651" s="3" t="s">
        <v>25</v>
      </c>
      <c r="C5651" s="3" t="s">
        <v>51</v>
      </c>
      <c r="D5651" s="3" t="s">
        <v>194</v>
      </c>
      <c r="E5651" s="3" t="s">
        <v>47</v>
      </c>
      <c r="F5651" s="3" t="s">
        <v>18</v>
      </c>
      <c r="G5651" s="3" t="s">
        <v>230</v>
      </c>
      <c r="H5651" s="3" t="s">
        <v>17</v>
      </c>
      <c r="I5651" s="3" t="s">
        <v>13</v>
      </c>
      <c r="J5651" s="3">
        <v>412</v>
      </c>
      <c r="K5651" s="3">
        <v>47</v>
      </c>
      <c r="L5651" s="3">
        <v>0</v>
      </c>
      <c r="M5651" s="4">
        <f>PI()*(K5651/2)^2/1000+PI()*(L5651/2)^2/1000</f>
        <v>1.7349445429449633</v>
      </c>
      <c r="N5651" s="32">
        <v>0</v>
      </c>
      <c r="O5651" s="3">
        <v>11</v>
      </c>
      <c r="P5651" s="3">
        <v>6.641</v>
      </c>
      <c r="Q5651" s="3">
        <v>10.791</v>
      </c>
      <c r="R5651" s="3">
        <v>10.436</v>
      </c>
      <c r="S5651" s="6">
        <v>0</v>
      </c>
      <c r="T5651" s="6">
        <f t="shared" si="0"/>
        <v>10.436</v>
      </c>
      <c r="U5651" s="3">
        <v>10.436</v>
      </c>
      <c r="V5651" s="6">
        <f>U5651-S5651</f>
        <v>10.436</v>
      </c>
      <c r="W5651" s="6">
        <f>100 - (1 - (((U5651-T5651)/U5651)+(S5651/T5651)))*100</f>
        <v>0</v>
      </c>
      <c r="X5651" s="3">
        <v>10.573</v>
      </c>
      <c r="Y5651" s="13">
        <f>(X5651-U5651)/U5651*100</f>
        <v>1.3127635109237301</v>
      </c>
      <c r="Z5651" s="14">
        <f>IF(W5651&gt;10,"NA",Y5651)</f>
        <v>1.3127635109237301</v>
      </c>
    </row>
    <row r="5652" spans="1:26" x14ac:dyDescent="0.2">
      <c r="A5652" s="23">
        <v>5638</v>
      </c>
      <c r="B5652" s="3" t="s">
        <v>25</v>
      </c>
      <c r="C5652" s="3" t="s">
        <v>51</v>
      </c>
      <c r="D5652" s="3" t="s">
        <v>194</v>
      </c>
      <c r="E5652" s="3" t="s">
        <v>47</v>
      </c>
      <c r="F5652" s="3" t="s">
        <v>18</v>
      </c>
      <c r="G5652" s="3" t="s">
        <v>230</v>
      </c>
      <c r="H5652" s="3" t="s">
        <v>17</v>
      </c>
      <c r="I5652" s="3" t="s">
        <v>13</v>
      </c>
      <c r="J5652" s="3">
        <v>412</v>
      </c>
      <c r="K5652" s="3">
        <v>47</v>
      </c>
      <c r="L5652" s="3">
        <v>0</v>
      </c>
      <c r="M5652" s="4">
        <f>PI()*(K5652/2)^2/1000+PI()*(L5652/2)^2/1000</f>
        <v>1.7349445429449633</v>
      </c>
      <c r="N5652" s="32">
        <v>0</v>
      </c>
      <c r="O5652" s="3">
        <v>12</v>
      </c>
      <c r="P5652" s="3">
        <v>6.1870000000000003</v>
      </c>
      <c r="Q5652" s="3">
        <v>9.8629999999999995</v>
      </c>
      <c r="R5652" s="3">
        <v>9.5640000000000001</v>
      </c>
      <c r="S5652" s="6">
        <v>0</v>
      </c>
      <c r="T5652" s="6">
        <f t="shared" si="0"/>
        <v>9.5640000000000001</v>
      </c>
      <c r="U5652" s="3">
        <v>9.5640000000000001</v>
      </c>
      <c r="V5652" s="6">
        <f>U5652-S5652</f>
        <v>9.5640000000000001</v>
      </c>
      <c r="W5652" s="6">
        <f>100 - (1 - (((U5652-T5652)/U5652)+(S5652/T5652)))*100</f>
        <v>0</v>
      </c>
      <c r="X5652" s="3">
        <v>9.6850000000000005</v>
      </c>
      <c r="Y5652" s="13">
        <f>(X5652-U5652)/U5652*100</f>
        <v>1.265161020493522</v>
      </c>
      <c r="Z5652" s="14">
        <f>IF(W5652&gt;10,"NA",Y5652)</f>
        <v>1.265161020493522</v>
      </c>
    </row>
    <row r="5653" spans="1:26" x14ac:dyDescent="0.2">
      <c r="A5653" s="23">
        <v>5639</v>
      </c>
      <c r="B5653" s="3" t="s">
        <v>25</v>
      </c>
      <c r="C5653" s="3" t="s">
        <v>51</v>
      </c>
      <c r="D5653" s="3" t="s">
        <v>194</v>
      </c>
      <c r="E5653" s="3" t="s">
        <v>47</v>
      </c>
      <c r="F5653" s="3" t="s">
        <v>18</v>
      </c>
      <c r="G5653" s="3" t="s">
        <v>230</v>
      </c>
      <c r="H5653" s="3" t="s">
        <v>17</v>
      </c>
      <c r="I5653" s="3" t="s">
        <v>13</v>
      </c>
      <c r="J5653" s="3">
        <v>412</v>
      </c>
      <c r="K5653" s="3">
        <v>47</v>
      </c>
      <c r="L5653" s="3">
        <v>0</v>
      </c>
      <c r="M5653" s="4">
        <f>PI()*(K5653/2)^2/1000+PI()*(L5653/2)^2/1000</f>
        <v>1.7349445429449633</v>
      </c>
      <c r="N5653" s="32">
        <v>0</v>
      </c>
      <c r="O5653" s="3">
        <v>13</v>
      </c>
      <c r="P5653" s="3">
        <v>6.0190000000000001</v>
      </c>
      <c r="Q5653" s="3">
        <v>9.4410000000000007</v>
      </c>
      <c r="R5653" s="3">
        <v>9.1989999999999998</v>
      </c>
      <c r="S5653" s="6">
        <v>0</v>
      </c>
      <c r="T5653" s="6">
        <f t="shared" si="0"/>
        <v>9.1989999999999998</v>
      </c>
      <c r="U5653" s="3">
        <v>9.1989999999999998</v>
      </c>
      <c r="V5653" s="6">
        <f>U5653-S5653</f>
        <v>9.1989999999999998</v>
      </c>
      <c r="W5653" s="6">
        <f>100 - (1 - (((U5653-T5653)/U5653)+(S5653/T5653)))*100</f>
        <v>0</v>
      </c>
      <c r="X5653" s="3">
        <v>9.3030000000000008</v>
      </c>
      <c r="Y5653" s="13">
        <f>(X5653-U5653)/U5653*100</f>
        <v>1.1305576693118924</v>
      </c>
      <c r="Z5653" s="14">
        <f>IF(W5653&gt;10,"NA",Y5653)</f>
        <v>1.1305576693118924</v>
      </c>
    </row>
    <row r="5654" spans="1:26" x14ac:dyDescent="0.2">
      <c r="A5654" s="23">
        <v>5640</v>
      </c>
      <c r="B5654" s="3" t="s">
        <v>25</v>
      </c>
      <c r="C5654" s="3" t="s">
        <v>51</v>
      </c>
      <c r="D5654" s="3" t="s">
        <v>194</v>
      </c>
      <c r="E5654" s="3" t="s">
        <v>47</v>
      </c>
      <c r="F5654" s="3" t="s">
        <v>18</v>
      </c>
      <c r="G5654" s="3" t="s">
        <v>230</v>
      </c>
      <c r="H5654" s="3" t="s">
        <v>17</v>
      </c>
      <c r="I5654" s="3" t="s">
        <v>13</v>
      </c>
      <c r="J5654" s="3">
        <v>412</v>
      </c>
      <c r="K5654" s="3">
        <v>47</v>
      </c>
      <c r="L5654" s="3">
        <v>0</v>
      </c>
      <c r="M5654" s="4">
        <f>PI()*(K5654/2)^2/1000+PI()*(L5654/2)^2/1000</f>
        <v>1.7349445429449633</v>
      </c>
      <c r="N5654" s="32">
        <v>0</v>
      </c>
      <c r="O5654" s="3">
        <v>14</v>
      </c>
      <c r="P5654" s="3">
        <v>6.27</v>
      </c>
      <c r="Q5654" s="3">
        <v>9.8290000000000006</v>
      </c>
      <c r="R5654" s="3">
        <v>9.6059999999999999</v>
      </c>
      <c r="S5654" s="6">
        <v>0</v>
      </c>
      <c r="T5654" s="6">
        <f t="shared" si="0"/>
        <v>9.6059999999999999</v>
      </c>
      <c r="U5654" s="3">
        <v>9.6059999999999999</v>
      </c>
      <c r="V5654" s="6">
        <f>U5654-S5654</f>
        <v>9.6059999999999999</v>
      </c>
      <c r="W5654" s="6">
        <f>100 - (1 - (((U5654-T5654)/U5654)+(S5654/T5654)))*100</f>
        <v>0</v>
      </c>
      <c r="X5654" s="3">
        <v>9.7430000000000003</v>
      </c>
      <c r="Y5654" s="13">
        <f>(X5654-U5654)/U5654*100</f>
        <v>1.4261919633562403</v>
      </c>
      <c r="Z5654" s="14">
        <f>IF(W5654&gt;10,"NA",Y5654)</f>
        <v>1.4261919633562403</v>
      </c>
    </row>
    <row r="5655" spans="1:26" x14ac:dyDescent="0.2">
      <c r="A5655" s="23">
        <v>5641</v>
      </c>
      <c r="B5655" s="3" t="s">
        <v>25</v>
      </c>
      <c r="C5655" s="3" t="s">
        <v>51</v>
      </c>
      <c r="D5655" s="3" t="s">
        <v>194</v>
      </c>
      <c r="E5655" s="3" t="s">
        <v>47</v>
      </c>
      <c r="F5655" s="3" t="s">
        <v>18</v>
      </c>
      <c r="G5655" s="3" t="s">
        <v>230</v>
      </c>
      <c r="H5655" s="3" t="s">
        <v>9</v>
      </c>
      <c r="I5655" s="3" t="s">
        <v>13</v>
      </c>
      <c r="J5655" s="3">
        <v>412</v>
      </c>
      <c r="K5655" s="3">
        <v>47</v>
      </c>
      <c r="L5655" s="3">
        <v>0</v>
      </c>
      <c r="M5655" s="4">
        <f>PI()*(K5655/2)^2/1000+PI()*(L5655/2)^2/1000</f>
        <v>1.7349445429449633</v>
      </c>
      <c r="N5655" s="32">
        <v>0</v>
      </c>
      <c r="O5655" s="3">
        <v>1</v>
      </c>
      <c r="P5655" s="3">
        <v>4.2949999999999999</v>
      </c>
      <c r="Q5655" s="3">
        <v>4.3079999999999998</v>
      </c>
      <c r="R5655" s="3">
        <v>4.1479999999999997</v>
      </c>
      <c r="S5655" s="6">
        <v>0</v>
      </c>
      <c r="T5655" s="6">
        <f>R5655-S5655</f>
        <v>4.1479999999999997</v>
      </c>
      <c r="U5655" s="3">
        <v>4.1479999999999997</v>
      </c>
      <c r="V5655" s="6">
        <f>U5655-S5655</f>
        <v>4.1479999999999997</v>
      </c>
      <c r="W5655" s="6">
        <f>100 - (1 - (((U5655-T5655)/U5655)+(S5655/T5655)))*100</f>
        <v>0</v>
      </c>
      <c r="X5655" s="3">
        <v>4.2009999999999996</v>
      </c>
      <c r="Y5655" s="13">
        <f>(X5655-U5655)/U5655*100</f>
        <v>1.2777242044358712</v>
      </c>
      <c r="Z5655" s="14">
        <f>IF(W5655&gt;10,"NA",Y5655)</f>
        <v>1.2777242044358712</v>
      </c>
    </row>
    <row r="5656" spans="1:26" x14ac:dyDescent="0.2">
      <c r="A5656" s="23">
        <v>5642</v>
      </c>
      <c r="B5656" s="3" t="s">
        <v>25</v>
      </c>
      <c r="C5656" s="3" t="s">
        <v>51</v>
      </c>
      <c r="D5656" s="3" t="s">
        <v>194</v>
      </c>
      <c r="E5656" s="3" t="s">
        <v>47</v>
      </c>
      <c r="F5656" s="3" t="s">
        <v>18</v>
      </c>
      <c r="G5656" s="3" t="s">
        <v>230</v>
      </c>
      <c r="H5656" s="3" t="s">
        <v>9</v>
      </c>
      <c r="I5656" s="3" t="s">
        <v>13</v>
      </c>
      <c r="J5656" s="3">
        <v>412</v>
      </c>
      <c r="K5656" s="3">
        <v>47</v>
      </c>
      <c r="L5656" s="3">
        <v>0</v>
      </c>
      <c r="M5656" s="4">
        <f>PI()*(K5656/2)^2/1000+PI()*(L5656/2)^2/1000</f>
        <v>1.7349445429449633</v>
      </c>
      <c r="N5656" s="32">
        <v>0</v>
      </c>
      <c r="O5656" s="3">
        <v>2</v>
      </c>
      <c r="P5656" s="3">
        <v>5.1769999999999996</v>
      </c>
      <c r="Q5656" s="3">
        <v>7.3109999999999999</v>
      </c>
      <c r="R5656" s="3">
        <v>7.08</v>
      </c>
      <c r="S5656" s="6">
        <v>0</v>
      </c>
      <c r="T5656" s="6">
        <f>R5656-S5656</f>
        <v>7.08</v>
      </c>
      <c r="U5656" s="3">
        <v>7.1260000000000003</v>
      </c>
      <c r="V5656" s="6">
        <f>U5656-S5656</f>
        <v>7.1260000000000003</v>
      </c>
      <c r="W5656" s="6">
        <f>100 - (1 - (((U5656-T5656)/U5656)+(S5656/T5656)))*100</f>
        <v>0.64552343530732514</v>
      </c>
      <c r="X5656" s="3">
        <v>7.258</v>
      </c>
      <c r="Y5656" s="13">
        <f>(X5656-U5656)/U5656*100</f>
        <v>1.8523715969688419</v>
      </c>
      <c r="Z5656" s="14">
        <f>IF(W5656&gt;10,"NA",Y5656)</f>
        <v>1.8523715969688419</v>
      </c>
    </row>
    <row r="5657" spans="1:26" x14ac:dyDescent="0.2">
      <c r="A5657" s="23">
        <v>5643</v>
      </c>
      <c r="B5657" s="3" t="s">
        <v>25</v>
      </c>
      <c r="C5657" s="3" t="s">
        <v>51</v>
      </c>
      <c r="D5657" s="3" t="s">
        <v>194</v>
      </c>
      <c r="E5657" s="3" t="s">
        <v>47</v>
      </c>
      <c r="F5657" s="3" t="s">
        <v>18</v>
      </c>
      <c r="G5657" s="3" t="s">
        <v>230</v>
      </c>
      <c r="H5657" s="3" t="s">
        <v>9</v>
      </c>
      <c r="I5657" s="3" t="s">
        <v>13</v>
      </c>
      <c r="J5657" s="3">
        <v>412</v>
      </c>
      <c r="K5657" s="3">
        <v>47</v>
      </c>
      <c r="L5657" s="3">
        <v>0</v>
      </c>
      <c r="M5657" s="4">
        <f>PI()*(K5657/2)^2/1000+PI()*(L5657/2)^2/1000</f>
        <v>1.7349445429449633</v>
      </c>
      <c r="N5657" s="32">
        <v>0</v>
      </c>
      <c r="O5657" s="3">
        <v>3</v>
      </c>
      <c r="P5657" s="3">
        <v>3.2280000000000002</v>
      </c>
      <c r="Q5657" s="3">
        <v>2.6669999999999998</v>
      </c>
      <c r="R5657" s="3">
        <v>2.5030000000000001</v>
      </c>
      <c r="S5657" s="6">
        <v>0</v>
      </c>
      <c r="T5657" s="6">
        <f>R5657-S5657</f>
        <v>2.5030000000000001</v>
      </c>
      <c r="U5657" s="3">
        <v>2.5030000000000001</v>
      </c>
      <c r="V5657" s="6">
        <f>U5657-S5657</f>
        <v>2.5030000000000001</v>
      </c>
      <c r="W5657" s="6">
        <f>100 - (1 - (((U5657-T5657)/U5657)+(S5657/T5657)))*100</f>
        <v>0</v>
      </c>
      <c r="X5657" s="3">
        <v>2.5430000000000001</v>
      </c>
      <c r="Y5657" s="13">
        <f>(X5657-U5657)/U5657*100</f>
        <v>1.598082301238515</v>
      </c>
      <c r="Z5657" s="14">
        <f>IF(W5657&gt;10,"NA",Y5657)</f>
        <v>1.598082301238515</v>
      </c>
    </row>
    <row r="5658" spans="1:26" x14ac:dyDescent="0.2">
      <c r="A5658" s="23">
        <v>5644</v>
      </c>
      <c r="B5658" s="3" t="s">
        <v>25</v>
      </c>
      <c r="C5658" s="3" t="s">
        <v>51</v>
      </c>
      <c r="D5658" s="3" t="s">
        <v>194</v>
      </c>
      <c r="E5658" s="3" t="s">
        <v>47</v>
      </c>
      <c r="F5658" s="3" t="s">
        <v>18</v>
      </c>
      <c r="G5658" s="3" t="s">
        <v>230</v>
      </c>
      <c r="H5658" s="3" t="s">
        <v>9</v>
      </c>
      <c r="I5658" s="3" t="s">
        <v>13</v>
      </c>
      <c r="J5658" s="3">
        <v>412</v>
      </c>
      <c r="K5658" s="3">
        <v>47</v>
      </c>
      <c r="L5658" s="3">
        <v>0</v>
      </c>
      <c r="M5658" s="4">
        <f>PI()*(K5658/2)^2/1000+PI()*(L5658/2)^2/1000</f>
        <v>1.7349445429449633</v>
      </c>
      <c r="N5658" s="32">
        <v>0</v>
      </c>
      <c r="O5658" s="3">
        <v>4</v>
      </c>
      <c r="P5658" s="3">
        <v>5.8470000000000004</v>
      </c>
      <c r="Q5658" s="3">
        <v>9.2539999999999996</v>
      </c>
      <c r="R5658" s="3">
        <v>9.0310000000000006</v>
      </c>
      <c r="S5658" s="6">
        <v>0</v>
      </c>
      <c r="T5658" s="6">
        <f>R5658-S5658</f>
        <v>9.0310000000000006</v>
      </c>
      <c r="U5658" s="3">
        <v>9.0310000000000006</v>
      </c>
      <c r="V5658" s="6">
        <f>U5658-S5658</f>
        <v>9.0310000000000006</v>
      </c>
      <c r="W5658" s="6">
        <f>100 - (1 - (((U5658-T5658)/U5658)+(S5658/T5658)))*100</f>
        <v>0</v>
      </c>
      <c r="X5658" s="3">
        <v>9.1989999999999998</v>
      </c>
      <c r="Y5658" s="13">
        <f>(X5658-U5658)/U5658*100</f>
        <v>1.8602591075185391</v>
      </c>
      <c r="Z5658" s="14">
        <f>IF(W5658&gt;10,"NA",Y5658)</f>
        <v>1.8602591075185391</v>
      </c>
    </row>
    <row r="5659" spans="1:26" x14ac:dyDescent="0.2">
      <c r="A5659" s="23">
        <v>5645</v>
      </c>
      <c r="B5659" s="3" t="s">
        <v>25</v>
      </c>
      <c r="C5659" s="3" t="s">
        <v>51</v>
      </c>
      <c r="D5659" s="3" t="s">
        <v>194</v>
      </c>
      <c r="E5659" s="3" t="s">
        <v>47</v>
      </c>
      <c r="F5659" s="3" t="s">
        <v>18</v>
      </c>
      <c r="G5659" s="3" t="s">
        <v>230</v>
      </c>
      <c r="H5659" s="3" t="s">
        <v>9</v>
      </c>
      <c r="I5659" s="3" t="s">
        <v>13</v>
      </c>
      <c r="J5659" s="3">
        <v>412</v>
      </c>
      <c r="K5659" s="3">
        <v>47</v>
      </c>
      <c r="L5659" s="3">
        <v>0</v>
      </c>
      <c r="M5659" s="4">
        <f>PI()*(K5659/2)^2/1000+PI()*(L5659/2)^2/1000</f>
        <v>1.7349445429449633</v>
      </c>
      <c r="N5659" s="32">
        <v>0</v>
      </c>
      <c r="O5659" s="3">
        <v>5</v>
      </c>
      <c r="P5659" s="3">
        <v>5.9130000000000003</v>
      </c>
      <c r="Q5659" s="3">
        <v>9.4890000000000008</v>
      </c>
      <c r="R5659" s="3">
        <v>9.2769999999999992</v>
      </c>
      <c r="S5659" s="6">
        <v>0</v>
      </c>
      <c r="T5659" s="6">
        <f>R5659-S5659</f>
        <v>9.2769999999999992</v>
      </c>
      <c r="U5659" s="3">
        <v>9.2769999999999992</v>
      </c>
      <c r="V5659" s="6">
        <f>U5659-S5659</f>
        <v>9.2769999999999992</v>
      </c>
      <c r="W5659" s="6">
        <f>100 - (1 - (((U5659-T5659)/U5659)+(S5659/T5659)))*100</f>
        <v>0</v>
      </c>
      <c r="X5659" s="3">
        <v>9.4109999999999996</v>
      </c>
      <c r="Y5659" s="13">
        <f>(X5659-U5659)/U5659*100</f>
        <v>1.4444324673924798</v>
      </c>
      <c r="Z5659" s="14">
        <f>IF(W5659&gt;10,"NA",Y5659)</f>
        <v>1.4444324673924798</v>
      </c>
    </row>
    <row r="5660" spans="1:26" x14ac:dyDescent="0.2">
      <c r="A5660" s="23">
        <v>5646</v>
      </c>
      <c r="B5660" s="3" t="s">
        <v>25</v>
      </c>
      <c r="C5660" s="3" t="s">
        <v>51</v>
      </c>
      <c r="D5660" s="3" t="s">
        <v>194</v>
      </c>
      <c r="E5660" s="3" t="s">
        <v>47</v>
      </c>
      <c r="F5660" s="3" t="s">
        <v>18</v>
      </c>
      <c r="G5660" s="3" t="s">
        <v>230</v>
      </c>
      <c r="H5660" s="3" t="s">
        <v>9</v>
      </c>
      <c r="I5660" s="3" t="s">
        <v>13</v>
      </c>
      <c r="J5660" s="3">
        <v>412</v>
      </c>
      <c r="K5660" s="3">
        <v>47</v>
      </c>
      <c r="L5660" s="3">
        <v>0</v>
      </c>
      <c r="M5660" s="4">
        <f>PI()*(K5660/2)^2/1000+PI()*(L5660/2)^2/1000</f>
        <v>1.7349445429449633</v>
      </c>
      <c r="N5660" s="32">
        <v>0</v>
      </c>
      <c r="O5660" s="3">
        <v>6</v>
      </c>
      <c r="P5660" s="3">
        <v>5.4950000000000001</v>
      </c>
      <c r="Q5660" s="3">
        <v>7.65</v>
      </c>
      <c r="R5660" s="3">
        <v>7.4279999999999999</v>
      </c>
      <c r="S5660" s="6">
        <v>0</v>
      </c>
      <c r="T5660" s="6">
        <f>R5660-S5660</f>
        <v>7.4279999999999999</v>
      </c>
      <c r="U5660" s="3">
        <v>7.4279999999999999</v>
      </c>
      <c r="V5660" s="6">
        <f>U5660-S5660</f>
        <v>7.4279999999999999</v>
      </c>
      <c r="W5660" s="6">
        <f>100 - (1 - (((U5660-T5660)/U5660)+(S5660/T5660)))*100</f>
        <v>0</v>
      </c>
      <c r="X5660" s="3">
        <v>7.5759999999999996</v>
      </c>
      <c r="Y5660" s="13">
        <f>(X5660-U5660)/U5660*100</f>
        <v>1.9924609585352679</v>
      </c>
      <c r="Z5660" s="14">
        <f>IF(W5660&gt;10,"NA",Y5660)</f>
        <v>1.9924609585352679</v>
      </c>
    </row>
    <row r="5661" spans="1:26" x14ac:dyDescent="0.2">
      <c r="A5661" s="23">
        <v>5647</v>
      </c>
      <c r="B5661" s="3" t="s">
        <v>25</v>
      </c>
      <c r="C5661" s="3" t="s">
        <v>51</v>
      </c>
      <c r="D5661" s="3" t="s">
        <v>194</v>
      </c>
      <c r="E5661" s="3" t="s">
        <v>47</v>
      </c>
      <c r="F5661" s="3" t="s">
        <v>18</v>
      </c>
      <c r="G5661" s="3" t="s">
        <v>230</v>
      </c>
      <c r="H5661" s="3" t="s">
        <v>9</v>
      </c>
      <c r="I5661" s="3" t="s">
        <v>13</v>
      </c>
      <c r="J5661" s="3">
        <v>412</v>
      </c>
      <c r="K5661" s="3">
        <v>47</v>
      </c>
      <c r="L5661" s="3">
        <v>0</v>
      </c>
      <c r="M5661" s="4">
        <f>PI()*(K5661/2)^2/1000+PI()*(L5661/2)^2/1000</f>
        <v>1.7349445429449633</v>
      </c>
      <c r="N5661" s="32">
        <v>0</v>
      </c>
      <c r="O5661" s="3">
        <v>7</v>
      </c>
      <c r="P5661" s="3">
        <v>4.3680000000000003</v>
      </c>
      <c r="Q5661" s="3">
        <v>4.9489999999999998</v>
      </c>
      <c r="R5661" s="3">
        <v>4.7590000000000003</v>
      </c>
      <c r="S5661" s="6">
        <v>0</v>
      </c>
      <c r="T5661" s="6">
        <f>R5661-S5661</f>
        <v>4.7590000000000003</v>
      </c>
      <c r="U5661" s="3">
        <v>4.7590000000000003</v>
      </c>
      <c r="V5661" s="6">
        <f>U5661-S5661</f>
        <v>4.7590000000000003</v>
      </c>
      <c r="W5661" s="6">
        <f>100 - (1 - (((U5661-T5661)/U5661)+(S5661/T5661)))*100</f>
        <v>0</v>
      </c>
      <c r="X5661" s="3">
        <v>4.8150000000000004</v>
      </c>
      <c r="Y5661" s="13">
        <f>(X5661-U5661)/U5661*100</f>
        <v>1.1767177978566936</v>
      </c>
      <c r="Z5661" s="14">
        <f>IF(W5661&gt;10,"NA",Y5661)</f>
        <v>1.1767177978566936</v>
      </c>
    </row>
    <row r="5662" spans="1:26" x14ac:dyDescent="0.2">
      <c r="A5662" s="23">
        <v>5648</v>
      </c>
      <c r="B5662" s="3" t="s">
        <v>25</v>
      </c>
      <c r="C5662" s="3" t="s">
        <v>51</v>
      </c>
      <c r="D5662" s="3" t="s">
        <v>194</v>
      </c>
      <c r="E5662" s="3" t="s">
        <v>47</v>
      </c>
      <c r="F5662" s="3" t="s">
        <v>18</v>
      </c>
      <c r="G5662" s="3" t="s">
        <v>230</v>
      </c>
      <c r="H5662" s="3" t="s">
        <v>9</v>
      </c>
      <c r="I5662" s="3" t="s">
        <v>13</v>
      </c>
      <c r="J5662" s="3">
        <v>412</v>
      </c>
      <c r="K5662" s="3">
        <v>47</v>
      </c>
      <c r="L5662" s="3">
        <v>0</v>
      </c>
      <c r="M5662" s="4">
        <f>PI()*(K5662/2)^2/1000+PI()*(L5662/2)^2/1000</f>
        <v>1.7349445429449633</v>
      </c>
      <c r="N5662" s="32">
        <v>0</v>
      </c>
      <c r="O5662" s="3">
        <v>8</v>
      </c>
      <c r="P5662" s="3">
        <v>4.7039999999999997</v>
      </c>
      <c r="Q5662" s="3">
        <v>6.3339999999999996</v>
      </c>
      <c r="R5662" s="3">
        <v>6.1609999999999996</v>
      </c>
      <c r="S5662" s="6">
        <v>0</v>
      </c>
      <c r="T5662" s="6">
        <f>R5662-S5662</f>
        <v>6.1609999999999996</v>
      </c>
      <c r="U5662" s="3">
        <v>6.1609999999999996</v>
      </c>
      <c r="V5662" s="6">
        <f>U5662-S5662</f>
        <v>6.1609999999999996</v>
      </c>
      <c r="W5662" s="6">
        <f>100 - (1 - (((U5662-T5662)/U5662)+(S5662/T5662)))*100</f>
        <v>0</v>
      </c>
      <c r="X5662" s="3">
        <v>6.306</v>
      </c>
      <c r="Y5662" s="13">
        <f>(X5662-U5662)/U5662*100</f>
        <v>2.3535140399285908</v>
      </c>
      <c r="Z5662" s="14">
        <f>IF(W5662&gt;10,"NA",Y5662)</f>
        <v>2.3535140399285908</v>
      </c>
    </row>
    <row r="5663" spans="1:26" x14ac:dyDescent="0.2">
      <c r="A5663" s="23">
        <v>5649</v>
      </c>
      <c r="B5663" s="3" t="s">
        <v>25</v>
      </c>
      <c r="C5663" s="3" t="s">
        <v>51</v>
      </c>
      <c r="D5663" s="3" t="s">
        <v>194</v>
      </c>
      <c r="E5663" s="3" t="s">
        <v>47</v>
      </c>
      <c r="F5663" s="3" t="s">
        <v>18</v>
      </c>
      <c r="G5663" s="3" t="s">
        <v>230</v>
      </c>
      <c r="H5663" s="3" t="s">
        <v>9</v>
      </c>
      <c r="I5663" s="3" t="s">
        <v>13</v>
      </c>
      <c r="J5663" s="3">
        <v>412</v>
      </c>
      <c r="K5663" s="3">
        <v>47</v>
      </c>
      <c r="L5663" s="3">
        <v>0</v>
      </c>
      <c r="M5663" s="4">
        <f>PI()*(K5663/2)^2/1000+PI()*(L5663/2)^2/1000</f>
        <v>1.7349445429449633</v>
      </c>
      <c r="N5663" s="32">
        <v>0</v>
      </c>
      <c r="O5663" s="3">
        <v>9</v>
      </c>
      <c r="P5663" s="3">
        <v>5.81</v>
      </c>
      <c r="Q5663" s="3">
        <v>9.5619999999999994</v>
      </c>
      <c r="R5663" s="3">
        <v>9.35</v>
      </c>
      <c r="S5663" s="6">
        <v>0</v>
      </c>
      <c r="T5663" s="6">
        <f>R5663-S5663</f>
        <v>9.35</v>
      </c>
      <c r="U5663" s="3">
        <v>9.35</v>
      </c>
      <c r="V5663" s="6">
        <f>U5663-S5663</f>
        <v>9.35</v>
      </c>
      <c r="W5663" s="6">
        <f>100 - (1 - (((U5663-T5663)/U5663)+(S5663/T5663)))*100</f>
        <v>0</v>
      </c>
      <c r="X5663" s="3">
        <v>9.5869999999999997</v>
      </c>
      <c r="Y5663" s="13">
        <f>(X5663-U5663)/U5663*100</f>
        <v>2.5347593582887713</v>
      </c>
      <c r="Z5663" s="14">
        <f>IF(W5663&gt;10,"NA",Y5663)</f>
        <v>2.5347593582887713</v>
      </c>
    </row>
    <row r="5664" spans="1:26" x14ac:dyDescent="0.2">
      <c r="A5664" s="23">
        <v>5650</v>
      </c>
      <c r="B5664" s="3" t="s">
        <v>25</v>
      </c>
      <c r="C5664" s="3" t="s">
        <v>51</v>
      </c>
      <c r="D5664" s="3" t="s">
        <v>194</v>
      </c>
      <c r="E5664" s="3" t="s">
        <v>47</v>
      </c>
      <c r="F5664" s="3" t="s">
        <v>18</v>
      </c>
      <c r="G5664" s="3" t="s">
        <v>230</v>
      </c>
      <c r="H5664" s="3" t="s">
        <v>9</v>
      </c>
      <c r="I5664" s="3" t="s">
        <v>13</v>
      </c>
      <c r="J5664" s="3">
        <v>412</v>
      </c>
      <c r="K5664" s="3">
        <v>47</v>
      </c>
      <c r="L5664" s="3">
        <v>0</v>
      </c>
      <c r="M5664" s="4">
        <f>PI()*(K5664/2)^2/1000+PI()*(L5664/2)^2/1000</f>
        <v>1.7349445429449633</v>
      </c>
      <c r="N5664" s="32">
        <v>0</v>
      </c>
      <c r="O5664" s="3">
        <v>10</v>
      </c>
      <c r="P5664" s="3">
        <v>4.8380000000000001</v>
      </c>
      <c r="Q5664" s="3">
        <v>7.1189999999999998</v>
      </c>
      <c r="R5664" s="3">
        <v>6.931</v>
      </c>
      <c r="S5664" s="6">
        <v>0</v>
      </c>
      <c r="T5664" s="6">
        <f>R5664-S5664</f>
        <v>6.931</v>
      </c>
      <c r="U5664" s="3">
        <v>6.931</v>
      </c>
      <c r="V5664" s="6">
        <f>U5664-S5664</f>
        <v>6.931</v>
      </c>
      <c r="W5664" s="6">
        <f>100 - (1 - (((U5664-T5664)/U5664)+(S5664/T5664)))*100</f>
        <v>0</v>
      </c>
      <c r="X5664" s="3">
        <v>7.02</v>
      </c>
      <c r="Y5664" s="13">
        <f>(X5664-U5664)/U5664*100</f>
        <v>1.2840859904775577</v>
      </c>
      <c r="Z5664" s="14">
        <f>IF(W5664&gt;10,"NA",Y5664)</f>
        <v>1.2840859904775577</v>
      </c>
    </row>
    <row r="5665" spans="1:26" x14ac:dyDescent="0.2">
      <c r="A5665" s="23">
        <v>5651</v>
      </c>
      <c r="B5665" s="3" t="s">
        <v>25</v>
      </c>
      <c r="C5665" s="3" t="s">
        <v>51</v>
      </c>
      <c r="D5665" s="3" t="s">
        <v>194</v>
      </c>
      <c r="E5665" s="3" t="s">
        <v>47</v>
      </c>
      <c r="F5665" s="3" t="s">
        <v>18</v>
      </c>
      <c r="G5665" s="3" t="s">
        <v>230</v>
      </c>
      <c r="H5665" s="3" t="s">
        <v>9</v>
      </c>
      <c r="I5665" s="3" t="s">
        <v>13</v>
      </c>
      <c r="J5665" s="3">
        <v>412</v>
      </c>
      <c r="K5665" s="3">
        <v>47</v>
      </c>
      <c r="L5665" s="3">
        <v>0</v>
      </c>
      <c r="M5665" s="4">
        <f>PI()*(K5665/2)^2/1000+PI()*(L5665/2)^2/1000</f>
        <v>1.7349445429449633</v>
      </c>
      <c r="N5665" s="32">
        <v>0</v>
      </c>
      <c r="O5665" s="3">
        <v>11</v>
      </c>
      <c r="P5665" s="3">
        <v>5.4969999999999999</v>
      </c>
      <c r="Q5665" s="3">
        <v>8.2810000000000006</v>
      </c>
      <c r="R5665" s="3">
        <v>8.0589999999999993</v>
      </c>
      <c r="S5665" s="6">
        <v>0</v>
      </c>
      <c r="T5665" s="6">
        <f>R5665-S5665</f>
        <v>8.0589999999999993</v>
      </c>
      <c r="U5665" s="3">
        <v>8.0589999999999993</v>
      </c>
      <c r="V5665" s="6">
        <f>U5665-S5665</f>
        <v>8.0589999999999993</v>
      </c>
      <c r="W5665" s="6">
        <f>100 - (1 - (((U5665-T5665)/U5665)+(S5665/T5665)))*100</f>
        <v>0</v>
      </c>
      <c r="X5665" s="3">
        <v>8.2539999999999996</v>
      </c>
      <c r="Y5665" s="13">
        <f>(X5665-U5665)/U5665*100</f>
        <v>2.4196550440501339</v>
      </c>
      <c r="Z5665" s="14">
        <f>IF(W5665&gt;10,"NA",Y5665)</f>
        <v>2.4196550440501339</v>
      </c>
    </row>
  </sheetData>
  <sortState xmlns:xlrd2="http://schemas.microsoft.com/office/spreadsheetml/2017/richdata2" ref="A2:Z5666">
    <sortCondition ref="A1:A5666"/>
  </sortState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47"/>
  <sheetViews>
    <sheetView workbookViewId="0">
      <selection activeCell="O2" sqref="A2:O47"/>
    </sheetView>
  </sheetViews>
  <sheetFormatPr baseColWidth="10" defaultRowHeight="16" x14ac:dyDescent="0.2"/>
  <sheetData>
    <row r="2" spans="1:15" x14ac:dyDescent="0.2">
      <c r="A2" s="3">
        <v>1</v>
      </c>
      <c r="B2" s="3" t="s">
        <v>17</v>
      </c>
      <c r="C2" s="3">
        <v>1</v>
      </c>
      <c r="D2" s="6">
        <v>6.6059999999999999</v>
      </c>
      <c r="E2" s="6">
        <v>9.0139999999999993</v>
      </c>
      <c r="F2" s="6">
        <v>8.7029999999999994</v>
      </c>
      <c r="G2" s="6">
        <v>0</v>
      </c>
      <c r="H2" s="6">
        <f t="shared" ref="H2:H47" si="0">F2-G2</f>
        <v>8.7029999999999994</v>
      </c>
      <c r="I2" s="6">
        <v>8.9949999999999992</v>
      </c>
      <c r="J2" s="6">
        <f t="shared" ref="J2:J47" si="1">I2-G2</f>
        <v>8.9949999999999992</v>
      </c>
      <c r="K2" s="6">
        <f t="shared" ref="K2:K46" si="2">(1-H2/J2)*100</f>
        <v>3.2462479155086155</v>
      </c>
      <c r="L2" s="9">
        <v>8.8190000000000008</v>
      </c>
      <c r="M2" s="6">
        <f t="shared" ref="M2:M47" si="3">IF(J2=L2,0,(I2-L2)/I2*100)</f>
        <v>1.956642579210655</v>
      </c>
      <c r="N2" s="12">
        <f t="shared" ref="N2:N11" si="4">IF(K2&gt;10,"NA",M2)</f>
        <v>1.956642579210655</v>
      </c>
      <c r="O2" s="10">
        <v>1.4401240722277699</v>
      </c>
    </row>
    <row r="3" spans="1:15" x14ac:dyDescent="0.2">
      <c r="A3" s="3">
        <v>1</v>
      </c>
      <c r="B3" s="3" t="s">
        <v>17</v>
      </c>
      <c r="C3" s="3">
        <v>2</v>
      </c>
      <c r="D3" s="6">
        <v>7.7359999999999998</v>
      </c>
      <c r="E3" s="6">
        <v>10.814</v>
      </c>
      <c r="F3" s="6">
        <v>10.381</v>
      </c>
      <c r="G3" s="6">
        <v>0</v>
      </c>
      <c r="H3" s="6">
        <f t="shared" si="0"/>
        <v>10.381</v>
      </c>
      <c r="I3" s="6">
        <v>10.381</v>
      </c>
      <c r="J3" s="6">
        <f t="shared" si="1"/>
        <v>10.381</v>
      </c>
      <c r="K3" s="6">
        <f t="shared" si="2"/>
        <v>0</v>
      </c>
      <c r="L3" s="9">
        <v>10.170999999999999</v>
      </c>
      <c r="M3" s="6">
        <f t="shared" si="3"/>
        <v>2.0229265003371624</v>
      </c>
      <c r="N3" s="12">
        <f t="shared" si="4"/>
        <v>2.0229265003371624</v>
      </c>
      <c r="O3" s="10">
        <v>1.8372450942670155</v>
      </c>
    </row>
    <row r="4" spans="1:15" x14ac:dyDescent="0.2">
      <c r="A4" s="3">
        <v>1</v>
      </c>
      <c r="B4" s="3" t="s">
        <v>17</v>
      </c>
      <c r="C4" s="3">
        <v>3</v>
      </c>
      <c r="D4" s="6">
        <v>7.3570000000000002</v>
      </c>
      <c r="E4" s="6">
        <v>8.5609999999999999</v>
      </c>
      <c r="F4" s="6">
        <v>8.1270000000000007</v>
      </c>
      <c r="G4" s="6">
        <v>0</v>
      </c>
      <c r="H4" s="6">
        <f t="shared" si="0"/>
        <v>8.1270000000000007</v>
      </c>
      <c r="I4" s="6">
        <v>8.5069999999999997</v>
      </c>
      <c r="J4" s="6">
        <f t="shared" si="1"/>
        <v>8.5069999999999997</v>
      </c>
      <c r="K4" s="6">
        <f t="shared" si="2"/>
        <v>4.4669096038556404</v>
      </c>
      <c r="L4" s="9">
        <v>8.4670000000000005</v>
      </c>
      <c r="M4" s="6">
        <f t="shared" si="3"/>
        <v>0.47020101093216349</v>
      </c>
      <c r="N4" s="12">
        <f t="shared" si="4"/>
        <v>0.47020101093216349</v>
      </c>
      <c r="O4" s="10">
        <v>1.3125613346418192</v>
      </c>
    </row>
    <row r="5" spans="1:15" x14ac:dyDescent="0.2">
      <c r="A5" s="3">
        <v>1</v>
      </c>
      <c r="B5" s="3" t="s">
        <v>17</v>
      </c>
      <c r="C5" s="3">
        <v>4</v>
      </c>
      <c r="D5" s="6">
        <v>6.0679999999999996</v>
      </c>
      <c r="E5" s="6">
        <v>7.86</v>
      </c>
      <c r="F5" s="6">
        <v>7.4580000000000002</v>
      </c>
      <c r="G5" s="6">
        <v>2.1000000000000001E-2</v>
      </c>
      <c r="H5" s="6">
        <f t="shared" si="0"/>
        <v>7.4370000000000003</v>
      </c>
      <c r="I5" s="6">
        <v>7.9050000000000002</v>
      </c>
      <c r="J5" s="6">
        <f t="shared" si="1"/>
        <v>7.8840000000000003</v>
      </c>
      <c r="K5" s="6">
        <f t="shared" si="2"/>
        <v>5.669710806697104</v>
      </c>
      <c r="L5" s="9">
        <v>7.7060000000000004</v>
      </c>
      <c r="M5" s="6">
        <f t="shared" si="3"/>
        <v>2.5173940543959499</v>
      </c>
      <c r="N5" s="12">
        <f t="shared" si="4"/>
        <v>2.5173940543959499</v>
      </c>
      <c r="O5" s="10">
        <v>2.4203821656050777</v>
      </c>
    </row>
    <row r="6" spans="1:15" x14ac:dyDescent="0.2">
      <c r="A6" s="3">
        <v>1</v>
      </c>
      <c r="B6" s="3" t="s">
        <v>17</v>
      </c>
      <c r="C6" s="3">
        <v>5</v>
      </c>
      <c r="D6" s="6">
        <v>7.1379999999999999</v>
      </c>
      <c r="E6" s="6">
        <v>10.481</v>
      </c>
      <c r="F6" s="6">
        <v>10.044</v>
      </c>
      <c r="G6" s="6">
        <v>0</v>
      </c>
      <c r="H6" s="6">
        <f t="shared" si="0"/>
        <v>10.044</v>
      </c>
      <c r="I6" s="6">
        <v>10.044</v>
      </c>
      <c r="J6" s="6">
        <f t="shared" si="1"/>
        <v>10.044</v>
      </c>
      <c r="K6" s="6">
        <f t="shared" si="2"/>
        <v>0</v>
      </c>
      <c r="L6" s="9">
        <v>9.8949999999999996</v>
      </c>
      <c r="M6" s="6">
        <f t="shared" si="3"/>
        <v>1.4834727200318687</v>
      </c>
      <c r="N6" s="12">
        <f t="shared" si="4"/>
        <v>1.4834727200318687</v>
      </c>
      <c r="O6" s="10">
        <v>0.65815715995212354</v>
      </c>
    </row>
    <row r="7" spans="1:15" x14ac:dyDescent="0.2">
      <c r="A7" s="3">
        <v>1</v>
      </c>
      <c r="B7" s="3" t="s">
        <v>17</v>
      </c>
      <c r="C7" s="3">
        <v>6</v>
      </c>
      <c r="D7" s="6">
        <v>7.8869999999999996</v>
      </c>
      <c r="E7" s="6">
        <v>12.321</v>
      </c>
      <c r="F7" s="6">
        <v>11.989000000000001</v>
      </c>
      <c r="G7" s="6">
        <v>0</v>
      </c>
      <c r="H7" s="6">
        <f t="shared" si="0"/>
        <v>11.989000000000001</v>
      </c>
      <c r="I7" s="6">
        <v>11.989000000000001</v>
      </c>
      <c r="J7" s="6">
        <f t="shared" si="1"/>
        <v>11.989000000000001</v>
      </c>
      <c r="K7" s="6">
        <f t="shared" si="2"/>
        <v>0</v>
      </c>
      <c r="L7" s="9">
        <v>11.48</v>
      </c>
      <c r="M7" s="6">
        <f t="shared" si="3"/>
        <v>4.2455584285595158</v>
      </c>
      <c r="N7" s="12">
        <f t="shared" si="4"/>
        <v>4.2455584285595158</v>
      </c>
      <c r="O7" s="10">
        <v>2.2537562604340531</v>
      </c>
    </row>
    <row r="8" spans="1:15" x14ac:dyDescent="0.2">
      <c r="A8" s="3">
        <v>1</v>
      </c>
      <c r="B8" s="3" t="s">
        <v>17</v>
      </c>
      <c r="C8" s="3">
        <v>7</v>
      </c>
      <c r="D8" s="6">
        <v>7.657</v>
      </c>
      <c r="E8" s="6">
        <v>10.93</v>
      </c>
      <c r="F8" s="6">
        <v>10.602</v>
      </c>
      <c r="G8" s="6">
        <v>0</v>
      </c>
      <c r="H8" s="6">
        <f t="shared" si="0"/>
        <v>10.602</v>
      </c>
      <c r="I8" s="6">
        <v>10.74</v>
      </c>
      <c r="J8" s="6">
        <f t="shared" si="1"/>
        <v>10.74</v>
      </c>
      <c r="K8" s="6">
        <f t="shared" si="2"/>
        <v>1.2849162011173143</v>
      </c>
      <c r="L8" s="9">
        <v>10.526</v>
      </c>
      <c r="M8" s="6">
        <f t="shared" si="3"/>
        <v>1.9925512104283092</v>
      </c>
      <c r="N8" s="12">
        <f t="shared" si="4"/>
        <v>1.9925512104283092</v>
      </c>
      <c r="O8" s="10">
        <v>0.96171802054154754</v>
      </c>
    </row>
    <row r="9" spans="1:15" x14ac:dyDescent="0.2">
      <c r="A9" s="3">
        <v>1</v>
      </c>
      <c r="B9" s="3" t="s">
        <v>17</v>
      </c>
      <c r="C9" s="3">
        <v>8</v>
      </c>
      <c r="D9" s="6">
        <v>6.8970000000000002</v>
      </c>
      <c r="E9" s="6">
        <v>10.654999999999999</v>
      </c>
      <c r="F9" s="6">
        <v>10.282</v>
      </c>
      <c r="G9" s="6">
        <v>0</v>
      </c>
      <c r="H9" s="6">
        <f t="shared" si="0"/>
        <v>10.282</v>
      </c>
      <c r="I9" s="6">
        <v>10.282</v>
      </c>
      <c r="J9" s="6">
        <f t="shared" si="1"/>
        <v>10.282</v>
      </c>
      <c r="K9" s="6">
        <f t="shared" si="2"/>
        <v>0</v>
      </c>
      <c r="L9" s="9">
        <v>9.9649999999999999</v>
      </c>
      <c r="M9" s="6">
        <f t="shared" si="3"/>
        <v>3.0830577708617017</v>
      </c>
      <c r="N9" s="12">
        <f t="shared" si="4"/>
        <v>3.0830577708617017</v>
      </c>
      <c r="O9" s="10">
        <v>2.8616075788651161</v>
      </c>
    </row>
    <row r="10" spans="1:15" x14ac:dyDescent="0.2">
      <c r="A10" s="3">
        <v>2</v>
      </c>
      <c r="B10" s="3" t="s">
        <v>9</v>
      </c>
      <c r="C10" s="3">
        <v>1</v>
      </c>
      <c r="D10" s="3">
        <v>9.4139999999999997</v>
      </c>
      <c r="E10" s="4">
        <v>20.489000000000001</v>
      </c>
      <c r="F10" s="6">
        <v>20.184999999999999</v>
      </c>
      <c r="G10" s="6">
        <v>0</v>
      </c>
      <c r="H10" s="6">
        <f t="shared" si="0"/>
        <v>20.184999999999999</v>
      </c>
      <c r="I10" s="6">
        <v>20.184999999999999</v>
      </c>
      <c r="J10" s="6">
        <f t="shared" si="1"/>
        <v>20.184999999999999</v>
      </c>
      <c r="K10" s="6">
        <f t="shared" si="2"/>
        <v>0</v>
      </c>
      <c r="L10" s="7">
        <v>19.46</v>
      </c>
      <c r="M10" s="6">
        <f t="shared" si="3"/>
        <v>3.5917760713400937</v>
      </c>
      <c r="N10" s="12">
        <f t="shared" si="4"/>
        <v>3.5917760713400937</v>
      </c>
      <c r="O10" s="10">
        <v>6.0556464811783917</v>
      </c>
    </row>
    <row r="11" spans="1:15" x14ac:dyDescent="0.2">
      <c r="A11" s="3">
        <v>2</v>
      </c>
      <c r="B11" s="3" t="s">
        <v>9</v>
      </c>
      <c r="C11" s="3">
        <v>2</v>
      </c>
      <c r="D11" s="3">
        <v>9.125</v>
      </c>
      <c r="E11" s="4">
        <v>16.172000000000001</v>
      </c>
      <c r="F11" s="6">
        <v>15.831</v>
      </c>
      <c r="G11" s="6">
        <v>0</v>
      </c>
      <c r="H11" s="6">
        <f t="shared" si="0"/>
        <v>15.831</v>
      </c>
      <c r="I11" s="6">
        <v>15.831</v>
      </c>
      <c r="J11" s="6">
        <f t="shared" si="1"/>
        <v>15.831</v>
      </c>
      <c r="K11" s="6">
        <f t="shared" si="2"/>
        <v>0</v>
      </c>
      <c r="L11" s="7">
        <v>15.15</v>
      </c>
      <c r="M11" s="6">
        <f t="shared" si="3"/>
        <v>4.3016865643357916</v>
      </c>
      <c r="N11" s="12">
        <f t="shared" si="4"/>
        <v>4.3016865643357916</v>
      </c>
      <c r="O11" s="10">
        <v>7.3029953217084982</v>
      </c>
    </row>
    <row r="12" spans="1:15" x14ac:dyDescent="0.2">
      <c r="A12" s="3">
        <v>2</v>
      </c>
      <c r="B12" s="3" t="s">
        <v>9</v>
      </c>
      <c r="C12" s="3">
        <v>3</v>
      </c>
      <c r="D12" s="3">
        <v>4.7450000000000001</v>
      </c>
      <c r="E12" s="4">
        <v>3.8239999999999998</v>
      </c>
      <c r="F12" s="6">
        <v>3.556</v>
      </c>
      <c r="G12" s="6">
        <v>0</v>
      </c>
      <c r="H12" s="6">
        <f t="shared" si="0"/>
        <v>3.556</v>
      </c>
      <c r="I12" s="6">
        <v>4.45</v>
      </c>
      <c r="J12" s="6">
        <f t="shared" si="1"/>
        <v>4.45</v>
      </c>
      <c r="K12" s="6">
        <f t="shared" si="2"/>
        <v>20.089887640449444</v>
      </c>
      <c r="L12" s="6">
        <v>4.3170000000000002</v>
      </c>
      <c r="M12" s="6">
        <f t="shared" si="3"/>
        <v>2.98876404494382</v>
      </c>
      <c r="N12" s="15"/>
      <c r="O12" s="16"/>
    </row>
    <row r="13" spans="1:15" x14ac:dyDescent="0.2">
      <c r="A13" s="3">
        <v>2</v>
      </c>
      <c r="B13" s="3" t="s">
        <v>9</v>
      </c>
      <c r="C13" s="3">
        <v>4</v>
      </c>
      <c r="D13" s="3">
        <v>10.039</v>
      </c>
      <c r="E13" s="4">
        <v>20.632999999999999</v>
      </c>
      <c r="F13" s="6">
        <v>20.295999999999999</v>
      </c>
      <c r="G13" s="6">
        <v>0</v>
      </c>
      <c r="H13" s="6">
        <f t="shared" si="0"/>
        <v>20.295999999999999</v>
      </c>
      <c r="I13" s="6">
        <v>20.295999999999999</v>
      </c>
      <c r="J13" s="6">
        <f t="shared" si="1"/>
        <v>20.295999999999999</v>
      </c>
      <c r="K13" s="6">
        <f t="shared" si="2"/>
        <v>0</v>
      </c>
      <c r="L13" s="6">
        <v>19.402000000000001</v>
      </c>
      <c r="M13" s="6">
        <f t="shared" si="3"/>
        <v>4.4048088293259671</v>
      </c>
      <c r="N13" s="12">
        <f>IF(K13&gt;10,"NA",M13)</f>
        <v>4.4048088293259671</v>
      </c>
      <c r="O13" s="10">
        <v>6.9737653588879871</v>
      </c>
    </row>
    <row r="14" spans="1:15" x14ac:dyDescent="0.2">
      <c r="A14" s="3">
        <v>2</v>
      </c>
      <c r="B14" s="3" t="s">
        <v>9</v>
      </c>
      <c r="C14" s="3">
        <v>5</v>
      </c>
      <c r="D14" s="3">
        <v>9.7750000000000004</v>
      </c>
      <c r="E14" s="4">
        <v>20.905000000000001</v>
      </c>
      <c r="F14" s="6">
        <v>20.582999999999998</v>
      </c>
      <c r="G14" s="6">
        <v>0</v>
      </c>
      <c r="H14" s="6">
        <f t="shared" si="0"/>
        <v>20.582999999999998</v>
      </c>
      <c r="I14" s="6">
        <v>20.582999999999998</v>
      </c>
      <c r="J14" s="6">
        <f t="shared" si="1"/>
        <v>20.582999999999998</v>
      </c>
      <c r="K14" s="6">
        <f t="shared" si="2"/>
        <v>0</v>
      </c>
      <c r="L14" s="6">
        <v>19.661999999999999</v>
      </c>
      <c r="M14" s="6">
        <f t="shared" si="3"/>
        <v>4.4745663897391017</v>
      </c>
      <c r="N14" s="12">
        <f>IF(K14&gt;10,"NA",M14)</f>
        <v>4.4745663897391017</v>
      </c>
      <c r="O14" s="10">
        <v>5.9088986038640599</v>
      </c>
    </row>
    <row r="15" spans="1:15" x14ac:dyDescent="0.2">
      <c r="A15" s="3">
        <v>2</v>
      </c>
      <c r="B15" s="3" t="s">
        <v>9</v>
      </c>
      <c r="C15" s="3">
        <v>6</v>
      </c>
      <c r="D15" s="3">
        <v>9.8190000000000008</v>
      </c>
      <c r="E15" s="4">
        <v>18.193999999999999</v>
      </c>
      <c r="F15" s="6">
        <v>17.809000000000001</v>
      </c>
      <c r="G15" s="6">
        <v>0</v>
      </c>
      <c r="H15" s="6">
        <f t="shared" si="0"/>
        <v>17.809000000000001</v>
      </c>
      <c r="I15" s="6">
        <v>17.809000000000001</v>
      </c>
      <c r="J15" s="6">
        <f t="shared" si="1"/>
        <v>17.809000000000001</v>
      </c>
      <c r="K15" s="6">
        <f t="shared" si="2"/>
        <v>0</v>
      </c>
      <c r="L15" s="6">
        <v>16.885999999999999</v>
      </c>
      <c r="M15" s="6">
        <f t="shared" si="3"/>
        <v>5.1827727553484291</v>
      </c>
      <c r="N15" s="12">
        <f>IF(K15&gt;10,"NA",M15)</f>
        <v>5.1827727553484291</v>
      </c>
      <c r="O15" s="10">
        <v>7.2653502840140662</v>
      </c>
    </row>
    <row r="16" spans="1:15" x14ac:dyDescent="0.2">
      <c r="A16" s="3">
        <v>2</v>
      </c>
      <c r="B16" s="3" t="s">
        <v>9</v>
      </c>
      <c r="C16" s="3">
        <v>7</v>
      </c>
      <c r="D16" s="3">
        <v>6.7249999999999996</v>
      </c>
      <c r="E16" s="4">
        <v>9.3629999999999995</v>
      </c>
      <c r="F16" s="6">
        <v>9.0259999999999998</v>
      </c>
      <c r="G16" s="6">
        <v>3.7999999999999999E-2</v>
      </c>
      <c r="H16" s="6">
        <f t="shared" si="0"/>
        <v>8.9879999999999995</v>
      </c>
      <c r="I16" s="6">
        <v>9.0259999999999998</v>
      </c>
      <c r="J16" s="6">
        <f t="shared" si="1"/>
        <v>8.9879999999999995</v>
      </c>
      <c r="K16" s="6">
        <f t="shared" si="2"/>
        <v>0</v>
      </c>
      <c r="L16" s="6">
        <v>8.6050000000000004</v>
      </c>
      <c r="M16" s="6">
        <f t="shared" si="3"/>
        <v>4.6643031243075495</v>
      </c>
      <c r="N16" s="12">
        <f>IF(K16&gt;10,"NA",M16)</f>
        <v>4.6643031243075495</v>
      </c>
      <c r="O16" s="10">
        <v>6.2388404579350842</v>
      </c>
    </row>
    <row r="17" spans="1:15" x14ac:dyDescent="0.2">
      <c r="A17" s="3">
        <v>2</v>
      </c>
      <c r="B17" s="3" t="s">
        <v>9</v>
      </c>
      <c r="C17" s="3">
        <v>8</v>
      </c>
      <c r="D17" s="3">
        <v>8.1780000000000008</v>
      </c>
      <c r="E17" s="4">
        <v>12.784000000000001</v>
      </c>
      <c r="F17" s="6">
        <v>12.503</v>
      </c>
      <c r="G17" s="6">
        <f>0.024+0.014</f>
        <v>3.7999999999999999E-2</v>
      </c>
      <c r="H17" s="6">
        <f t="shared" si="0"/>
        <v>12.465</v>
      </c>
      <c r="I17" s="6">
        <v>12.66</v>
      </c>
      <c r="J17" s="6">
        <f t="shared" si="1"/>
        <v>12.622</v>
      </c>
      <c r="K17" s="6">
        <f t="shared" si="2"/>
        <v>1.2438599271113904</v>
      </c>
      <c r="L17" s="6">
        <v>11.898</v>
      </c>
      <c r="M17" s="6">
        <f t="shared" si="3"/>
        <v>6.0189573459715682</v>
      </c>
      <c r="N17" s="12">
        <f>IF(K17&gt;10,"NA",M17)</f>
        <v>6.0189573459715682</v>
      </c>
      <c r="O17" s="10">
        <v>7.3127549842198531</v>
      </c>
    </row>
    <row r="18" spans="1:15" x14ac:dyDescent="0.2">
      <c r="A18" s="3">
        <v>2</v>
      </c>
      <c r="B18" s="3" t="s">
        <v>17</v>
      </c>
      <c r="C18" s="3">
        <v>1</v>
      </c>
      <c r="D18" s="3">
        <v>4.407</v>
      </c>
      <c r="E18" s="3">
        <v>5.0670000000000002</v>
      </c>
      <c r="F18" s="6">
        <v>4.9640000000000004</v>
      </c>
      <c r="G18" s="6">
        <v>0</v>
      </c>
      <c r="H18" s="6">
        <f t="shared" si="0"/>
        <v>4.9640000000000004</v>
      </c>
      <c r="I18" s="6">
        <v>5.5229999999999997</v>
      </c>
      <c r="J18" s="6">
        <f t="shared" si="1"/>
        <v>5.5229999999999997</v>
      </c>
      <c r="K18" s="6">
        <f t="shared" si="2"/>
        <v>10.121310881767142</v>
      </c>
      <c r="L18" s="6">
        <v>5.407</v>
      </c>
      <c r="M18" s="6">
        <f t="shared" si="3"/>
        <v>2.100307803729851</v>
      </c>
      <c r="N18" s="12"/>
      <c r="O18" s="10"/>
    </row>
    <row r="19" spans="1:15" x14ac:dyDescent="0.2">
      <c r="A19" s="3">
        <v>2</v>
      </c>
      <c r="B19" s="3" t="s">
        <v>17</v>
      </c>
      <c r="C19" s="3">
        <v>2</v>
      </c>
      <c r="D19" s="3" t="s">
        <v>13</v>
      </c>
      <c r="E19" s="3">
        <v>3.3460000000000001</v>
      </c>
      <c r="F19" s="6">
        <v>3.1960000000000002</v>
      </c>
      <c r="G19" s="6">
        <v>0</v>
      </c>
      <c r="H19" s="6">
        <f t="shared" si="0"/>
        <v>3.1960000000000002</v>
      </c>
      <c r="I19" s="6">
        <v>3.6549999999999998</v>
      </c>
      <c r="J19" s="6">
        <f t="shared" si="1"/>
        <v>3.6549999999999998</v>
      </c>
      <c r="K19" s="6">
        <f t="shared" si="2"/>
        <v>12.558139534883717</v>
      </c>
      <c r="L19" s="6">
        <v>3.5139999999999998</v>
      </c>
      <c r="M19" s="6">
        <f t="shared" si="3"/>
        <v>3.8577291381668952</v>
      </c>
      <c r="N19" s="12"/>
      <c r="O19" s="10"/>
    </row>
    <row r="20" spans="1:15" x14ac:dyDescent="0.2">
      <c r="A20" s="3">
        <v>2</v>
      </c>
      <c r="B20" s="3" t="s">
        <v>17</v>
      </c>
      <c r="C20" s="3">
        <v>3</v>
      </c>
      <c r="D20" s="3">
        <v>2.5739999999999998</v>
      </c>
      <c r="E20" s="3">
        <v>1.96</v>
      </c>
      <c r="F20" s="6">
        <v>1.871</v>
      </c>
      <c r="G20" s="6">
        <v>0</v>
      </c>
      <c r="H20" s="6">
        <f t="shared" si="0"/>
        <v>1.871</v>
      </c>
      <c r="I20" s="6">
        <v>2.008</v>
      </c>
      <c r="J20" s="6">
        <f t="shared" si="1"/>
        <v>2.008</v>
      </c>
      <c r="K20" s="6">
        <f t="shared" si="2"/>
        <v>6.8227091633466186</v>
      </c>
      <c r="L20" s="6">
        <v>1.9710000000000001</v>
      </c>
      <c r="M20" s="6">
        <f t="shared" si="3"/>
        <v>1.8426294820717091</v>
      </c>
      <c r="N20" s="12">
        <f>IF(K20&gt;10,"NA",M20)</f>
        <v>1.8426294820717091</v>
      </c>
      <c r="O20" s="10">
        <v>1.2272950417280271</v>
      </c>
    </row>
    <row r="21" spans="1:15" x14ac:dyDescent="0.2">
      <c r="A21" s="3">
        <v>2</v>
      </c>
      <c r="B21" s="3" t="s">
        <v>17</v>
      </c>
      <c r="C21" s="3">
        <v>4</v>
      </c>
      <c r="D21" s="3">
        <v>7.1260000000000003</v>
      </c>
      <c r="E21" s="3">
        <v>8.5489999999999995</v>
      </c>
      <c r="F21" s="6">
        <v>8.36</v>
      </c>
      <c r="G21" s="6">
        <v>0</v>
      </c>
      <c r="H21" s="6">
        <f t="shared" si="0"/>
        <v>8.36</v>
      </c>
      <c r="I21" s="6">
        <v>8.36</v>
      </c>
      <c r="J21" s="6">
        <f t="shared" si="1"/>
        <v>8.36</v>
      </c>
      <c r="K21" s="6">
        <f t="shared" si="2"/>
        <v>0</v>
      </c>
      <c r="L21" s="6">
        <v>8.0440000000000005</v>
      </c>
      <c r="M21" s="6">
        <f t="shared" si="3"/>
        <v>3.7799043062200832</v>
      </c>
      <c r="N21" s="12">
        <f>IF(K21&gt;10,"NA",M21)</f>
        <v>3.7799043062200832</v>
      </c>
      <c r="O21" s="10">
        <v>5.381581999536075</v>
      </c>
    </row>
    <row r="22" spans="1:15" x14ac:dyDescent="0.2">
      <c r="A22" s="3">
        <v>2</v>
      </c>
      <c r="B22" s="3" t="s">
        <v>17</v>
      </c>
      <c r="C22" s="3">
        <v>5</v>
      </c>
      <c r="D22" s="3">
        <v>5.1710000000000003</v>
      </c>
      <c r="E22" s="3">
        <v>7.6269999999999998</v>
      </c>
      <c r="F22" s="6">
        <v>7.3970000000000002</v>
      </c>
      <c r="G22" s="6">
        <v>0</v>
      </c>
      <c r="H22" s="6">
        <f t="shared" si="0"/>
        <v>7.3970000000000002</v>
      </c>
      <c r="I22" s="6">
        <v>7.3970000000000002</v>
      </c>
      <c r="J22" s="6">
        <f t="shared" si="1"/>
        <v>7.3970000000000002</v>
      </c>
      <c r="K22" s="6">
        <f t="shared" si="2"/>
        <v>0</v>
      </c>
      <c r="L22" s="6">
        <v>7.1950000000000003</v>
      </c>
      <c r="M22" s="6">
        <f t="shared" si="3"/>
        <v>2.7308368257401643</v>
      </c>
      <c r="N22" s="12">
        <f>IF(K22&gt;10,"NA",M22)</f>
        <v>2.7308368257401643</v>
      </c>
      <c r="O22" s="10">
        <v>4.2005775794171623</v>
      </c>
    </row>
    <row r="23" spans="1:15" x14ac:dyDescent="0.2">
      <c r="A23" s="3">
        <v>2</v>
      </c>
      <c r="B23" s="3" t="s">
        <v>17</v>
      </c>
      <c r="C23" s="3">
        <v>6</v>
      </c>
      <c r="D23" s="3">
        <v>5.181</v>
      </c>
      <c r="E23" s="3">
        <v>4.6909999999999998</v>
      </c>
      <c r="F23" s="6">
        <v>4.5529999999999999</v>
      </c>
      <c r="G23" s="6">
        <v>0</v>
      </c>
      <c r="H23" s="6">
        <f t="shared" si="0"/>
        <v>4.5529999999999999</v>
      </c>
      <c r="I23" s="6">
        <v>4.7649999999999997</v>
      </c>
      <c r="J23" s="6">
        <f t="shared" si="1"/>
        <v>4.7649999999999997</v>
      </c>
      <c r="K23" s="6">
        <f t="shared" si="2"/>
        <v>4.4491080797481537</v>
      </c>
      <c r="L23" s="6">
        <v>4.4960000000000004</v>
      </c>
      <c r="M23" s="6">
        <f t="shared" si="3"/>
        <v>5.6453305351521355</v>
      </c>
      <c r="N23" s="12">
        <f>IF(K23&gt;10,"NA",M23)</f>
        <v>5.6453305351521355</v>
      </c>
      <c r="O23" s="10">
        <v>4.6303656597774179</v>
      </c>
    </row>
    <row r="24" spans="1:15" x14ac:dyDescent="0.2">
      <c r="A24" s="3">
        <v>2</v>
      </c>
      <c r="B24" s="3" t="s">
        <v>17</v>
      </c>
      <c r="C24" s="3">
        <v>7</v>
      </c>
      <c r="D24" s="3">
        <v>8.0779999999999994</v>
      </c>
      <c r="E24" s="3">
        <v>14.102</v>
      </c>
      <c r="F24" s="6">
        <v>13.659000000000001</v>
      </c>
      <c r="G24" s="6">
        <v>0</v>
      </c>
      <c r="H24" s="6">
        <f t="shared" si="0"/>
        <v>13.659000000000001</v>
      </c>
      <c r="I24" s="6">
        <v>13.659000000000001</v>
      </c>
      <c r="J24" s="6">
        <f t="shared" si="1"/>
        <v>13.659000000000001</v>
      </c>
      <c r="K24" s="6">
        <f t="shared" si="2"/>
        <v>0</v>
      </c>
      <c r="L24" s="6">
        <v>13.132</v>
      </c>
      <c r="M24" s="6">
        <f t="shared" si="3"/>
        <v>3.8582619518266412</v>
      </c>
      <c r="N24" s="12">
        <f>IF(K24&gt;10,"NA",M24)</f>
        <v>3.8582619518266412</v>
      </c>
      <c r="O24" s="10">
        <v>2.5462304409672742</v>
      </c>
    </row>
    <row r="25" spans="1:15" x14ac:dyDescent="0.2">
      <c r="A25" s="3">
        <v>2</v>
      </c>
      <c r="B25" s="3" t="s">
        <v>17</v>
      </c>
      <c r="C25" s="3">
        <v>8</v>
      </c>
      <c r="D25" s="3" t="s">
        <v>13</v>
      </c>
      <c r="E25" s="3">
        <v>7.8289999999999997</v>
      </c>
      <c r="F25" s="6">
        <v>7.5549999999999997</v>
      </c>
      <c r="G25" s="6">
        <v>0</v>
      </c>
      <c r="H25" s="6">
        <f t="shared" si="0"/>
        <v>7.5549999999999997</v>
      </c>
      <c r="I25" s="6">
        <v>9.2539999999999996</v>
      </c>
      <c r="J25" s="6">
        <f t="shared" si="1"/>
        <v>9.2539999999999996</v>
      </c>
      <c r="K25" s="6">
        <f t="shared" si="2"/>
        <v>18.35962826885671</v>
      </c>
      <c r="L25" s="6">
        <v>8.9819999999999993</v>
      </c>
      <c r="M25" s="6">
        <f t="shared" si="3"/>
        <v>2.9392695050788875</v>
      </c>
      <c r="N25" s="12"/>
      <c r="O25" s="10"/>
    </row>
    <row r="26" spans="1:15" x14ac:dyDescent="0.2">
      <c r="A26" s="3">
        <v>2</v>
      </c>
      <c r="B26" s="3" t="s">
        <v>17</v>
      </c>
      <c r="C26" s="3">
        <v>9</v>
      </c>
      <c r="D26" s="3">
        <v>2.4300000000000002</v>
      </c>
      <c r="E26" s="3">
        <v>2.3759999999999999</v>
      </c>
      <c r="F26" s="6">
        <v>2.2549999999999999</v>
      </c>
      <c r="G26" s="6">
        <v>0</v>
      </c>
      <c r="H26" s="6">
        <f t="shared" si="0"/>
        <v>2.2549999999999999</v>
      </c>
      <c r="I26" s="6">
        <v>2.2549999999999999</v>
      </c>
      <c r="J26" s="6">
        <f t="shared" si="1"/>
        <v>2.2549999999999999</v>
      </c>
      <c r="K26" s="6">
        <f t="shared" si="2"/>
        <v>0</v>
      </c>
      <c r="L26" s="6">
        <v>2.222</v>
      </c>
      <c r="M26" s="6">
        <f t="shared" si="3"/>
        <v>1.4634146341463379</v>
      </c>
      <c r="N26" s="12">
        <f>IF(K26&gt;10,"NA",M26)</f>
        <v>1.4634146341463379</v>
      </c>
      <c r="O26" s="10">
        <v>0.75981426762346105</v>
      </c>
    </row>
    <row r="27" spans="1:15" x14ac:dyDescent="0.2">
      <c r="A27" s="3">
        <v>2</v>
      </c>
      <c r="B27" s="3" t="s">
        <v>17</v>
      </c>
      <c r="C27" s="3">
        <v>10</v>
      </c>
      <c r="D27" s="3">
        <v>5.2610000000000001</v>
      </c>
      <c r="E27" s="3">
        <v>7.5979999999999999</v>
      </c>
      <c r="F27" s="6">
        <v>7.4059999999999997</v>
      </c>
      <c r="G27" s="6">
        <v>0</v>
      </c>
      <c r="H27" s="6">
        <f t="shared" si="0"/>
        <v>7.4059999999999997</v>
      </c>
      <c r="I27" s="6">
        <v>7.4059999999999997</v>
      </c>
      <c r="J27" s="6">
        <f t="shared" si="1"/>
        <v>7.4059999999999997</v>
      </c>
      <c r="K27" s="6">
        <f t="shared" si="2"/>
        <v>0</v>
      </c>
      <c r="L27" s="6">
        <v>7.1619999999999999</v>
      </c>
      <c r="M27" s="6">
        <f t="shared" si="3"/>
        <v>3.2946259789359953</v>
      </c>
      <c r="N27" s="12">
        <f>IF(K27&gt;10,"NA",M27)</f>
        <v>3.2946259789359953</v>
      </c>
      <c r="O27" s="10">
        <v>3.8687753234871294</v>
      </c>
    </row>
    <row r="28" spans="1:15" x14ac:dyDescent="0.2">
      <c r="A28" s="3">
        <v>2</v>
      </c>
      <c r="B28" s="3" t="s">
        <v>17</v>
      </c>
      <c r="C28" s="3">
        <v>11</v>
      </c>
      <c r="D28" s="3">
        <v>7.5330000000000004</v>
      </c>
      <c r="E28" s="3">
        <v>12.45</v>
      </c>
      <c r="F28" s="6">
        <v>12.198</v>
      </c>
      <c r="G28" s="6">
        <f>0.012+0.001</f>
        <v>1.3000000000000001E-2</v>
      </c>
      <c r="H28" s="6">
        <f t="shared" si="0"/>
        <v>12.185</v>
      </c>
      <c r="I28" s="6">
        <v>12.234</v>
      </c>
      <c r="J28" s="6">
        <f t="shared" si="1"/>
        <v>12.221</v>
      </c>
      <c r="K28" s="6">
        <f t="shared" si="2"/>
        <v>0.29457491203666031</v>
      </c>
      <c r="L28" s="6">
        <v>11.916</v>
      </c>
      <c r="M28" s="6">
        <f t="shared" si="3"/>
        <v>2.5993133889161322</v>
      </c>
      <c r="N28" s="12">
        <f>IF(K28&gt;10,"NA",M28)</f>
        <v>2.5993133889161322</v>
      </c>
      <c r="O28" s="10">
        <v>4.11067193675889</v>
      </c>
    </row>
    <row r="29" spans="1:15" x14ac:dyDescent="0.2">
      <c r="A29" s="3">
        <v>2</v>
      </c>
      <c r="B29" s="3" t="s">
        <v>17</v>
      </c>
      <c r="C29" s="3">
        <v>12</v>
      </c>
      <c r="D29" s="3">
        <v>7.0880000000000001</v>
      </c>
      <c r="E29" s="3">
        <v>11.288</v>
      </c>
      <c r="F29" s="6">
        <v>11.035</v>
      </c>
      <c r="G29" s="6">
        <v>0</v>
      </c>
      <c r="H29" s="6">
        <f t="shared" si="0"/>
        <v>11.035</v>
      </c>
      <c r="I29" s="6">
        <v>11.035</v>
      </c>
      <c r="J29" s="6">
        <f t="shared" si="1"/>
        <v>11.035</v>
      </c>
      <c r="K29" s="6">
        <f t="shared" si="2"/>
        <v>0</v>
      </c>
      <c r="L29" s="6">
        <v>10.765000000000001</v>
      </c>
      <c r="M29" s="6">
        <f t="shared" si="3"/>
        <v>2.4467603081105533</v>
      </c>
      <c r="N29" s="12">
        <f>IF(K29&gt;10,"NA",M29)</f>
        <v>2.4467603081105533</v>
      </c>
      <c r="O29" s="10">
        <v>3.7770411723656645</v>
      </c>
    </row>
    <row r="30" spans="1:15" x14ac:dyDescent="0.2">
      <c r="A30" s="3">
        <v>2</v>
      </c>
      <c r="B30" s="3" t="s">
        <v>17</v>
      </c>
      <c r="C30" s="3">
        <v>13</v>
      </c>
      <c r="D30" s="3">
        <v>4.7709999999999999</v>
      </c>
      <c r="E30" s="3">
        <v>4.1500000000000004</v>
      </c>
      <c r="F30" s="6">
        <v>3.98</v>
      </c>
      <c r="G30" s="6">
        <v>0</v>
      </c>
      <c r="H30" s="6">
        <f t="shared" si="0"/>
        <v>3.98</v>
      </c>
      <c r="I30" s="6">
        <v>4.5309999999999997</v>
      </c>
      <c r="J30" s="6">
        <f t="shared" si="1"/>
        <v>4.5309999999999997</v>
      </c>
      <c r="K30" s="6">
        <f t="shared" si="2"/>
        <v>12.16067093356874</v>
      </c>
      <c r="L30" s="6">
        <v>4.4029999999999996</v>
      </c>
      <c r="M30" s="6">
        <f t="shared" si="3"/>
        <v>2.8249834473626159</v>
      </c>
      <c r="N30" s="12"/>
      <c r="O30" s="10"/>
    </row>
    <row r="31" spans="1:15" x14ac:dyDescent="0.2">
      <c r="A31" s="3">
        <v>2</v>
      </c>
      <c r="B31" s="3" t="s">
        <v>17</v>
      </c>
      <c r="C31" s="3">
        <v>14</v>
      </c>
      <c r="D31" s="3">
        <v>8.0289999999999999</v>
      </c>
      <c r="E31" s="3">
        <v>12.375</v>
      </c>
      <c r="F31" s="6">
        <v>12.055</v>
      </c>
      <c r="G31" s="6">
        <v>0</v>
      </c>
      <c r="H31" s="6">
        <f t="shared" si="0"/>
        <v>12.055</v>
      </c>
      <c r="I31" s="6">
        <v>12.055</v>
      </c>
      <c r="J31" s="6">
        <f t="shared" si="1"/>
        <v>12.055</v>
      </c>
      <c r="K31" s="6">
        <f t="shared" si="2"/>
        <v>0</v>
      </c>
      <c r="L31" s="6">
        <v>11.558</v>
      </c>
      <c r="M31" s="6">
        <f t="shared" si="3"/>
        <v>4.122770634591455</v>
      </c>
      <c r="N31" s="12">
        <f>IF(K31&gt;10,"NA",M31)</f>
        <v>4.122770634591455</v>
      </c>
      <c r="O31" s="10">
        <v>5.5960875491060573</v>
      </c>
    </row>
    <row r="32" spans="1:15" x14ac:dyDescent="0.2">
      <c r="A32" s="3">
        <v>2</v>
      </c>
      <c r="B32" s="3" t="s">
        <v>17</v>
      </c>
      <c r="C32" s="3">
        <v>15</v>
      </c>
      <c r="D32" s="3">
        <v>5.8979999999999997</v>
      </c>
      <c r="E32" s="3">
        <v>7.4870000000000001</v>
      </c>
      <c r="F32" s="6">
        <v>7.3440000000000003</v>
      </c>
      <c r="G32" s="6">
        <v>1.0999999999999999E-2</v>
      </c>
      <c r="H32" s="6">
        <f t="shared" si="0"/>
        <v>7.3330000000000002</v>
      </c>
      <c r="I32" s="6">
        <v>7.3810000000000002</v>
      </c>
      <c r="J32" s="6">
        <f t="shared" si="1"/>
        <v>7.37</v>
      </c>
      <c r="K32" s="6">
        <f t="shared" si="2"/>
        <v>0.50203527815467774</v>
      </c>
      <c r="L32" s="6">
        <v>7.1710000000000003</v>
      </c>
      <c r="M32" s="6">
        <f t="shared" si="3"/>
        <v>2.8451429345617116</v>
      </c>
      <c r="N32" s="12">
        <f>IF(K32&gt;10,"NA",M32)</f>
        <v>2.8451429345617116</v>
      </c>
      <c r="O32" s="10">
        <v>5.0880372863801222</v>
      </c>
    </row>
    <row r="33" spans="1:15" x14ac:dyDescent="0.2">
      <c r="A33" s="3">
        <v>3</v>
      </c>
      <c r="B33" s="3" t="s">
        <v>9</v>
      </c>
      <c r="C33" s="3">
        <v>1</v>
      </c>
      <c r="D33" s="6">
        <v>5.1509999999999998</v>
      </c>
      <c r="E33" s="6">
        <v>8.0670000000000002</v>
      </c>
      <c r="F33" s="6">
        <v>7.806</v>
      </c>
      <c r="G33" s="6">
        <v>0</v>
      </c>
      <c r="H33" s="6">
        <f t="shared" si="0"/>
        <v>7.806</v>
      </c>
      <c r="I33" s="6">
        <v>7.806</v>
      </c>
      <c r="J33" s="6">
        <f t="shared" si="1"/>
        <v>7.806</v>
      </c>
      <c r="K33" s="6">
        <f t="shared" si="2"/>
        <v>0</v>
      </c>
      <c r="L33" s="3">
        <v>7.4720000000000004</v>
      </c>
      <c r="M33" s="6">
        <f t="shared" si="3"/>
        <v>4.2787599282603077</v>
      </c>
      <c r="N33" s="12">
        <f>IF(K33&gt;10,"NA",M33)</f>
        <v>4.2787599282603077</v>
      </c>
      <c r="O33" s="10">
        <v>3.4363379920502597</v>
      </c>
    </row>
    <row r="34" spans="1:15" x14ac:dyDescent="0.2">
      <c r="A34" s="3">
        <v>3</v>
      </c>
      <c r="B34" s="3" t="s">
        <v>9</v>
      </c>
      <c r="C34" s="3">
        <v>2</v>
      </c>
      <c r="D34" s="6">
        <v>3.7919999999999998</v>
      </c>
      <c r="E34" s="6">
        <v>3.2370000000000001</v>
      </c>
      <c r="F34" s="6">
        <v>3.0680000000000001</v>
      </c>
      <c r="G34" s="6">
        <v>0</v>
      </c>
      <c r="H34" s="6">
        <f t="shared" si="0"/>
        <v>3.0680000000000001</v>
      </c>
      <c r="I34" s="6">
        <v>3.262</v>
      </c>
      <c r="J34" s="6">
        <f t="shared" si="1"/>
        <v>3.262</v>
      </c>
      <c r="K34" s="6">
        <f t="shared" si="2"/>
        <v>5.9472716125076648</v>
      </c>
      <c r="L34" s="3">
        <v>3.0659999999999998</v>
      </c>
      <c r="M34" s="6">
        <f t="shared" si="3"/>
        <v>6.0085836909871304</v>
      </c>
      <c r="N34" s="12">
        <f>IF(K34&gt;10,"NA",M34)</f>
        <v>6.0085836909871304</v>
      </c>
      <c r="O34" s="10">
        <v>4.6961325966850831</v>
      </c>
    </row>
    <row r="35" spans="1:15" x14ac:dyDescent="0.2">
      <c r="A35" s="3">
        <v>3</v>
      </c>
      <c r="B35" s="3" t="s">
        <v>9</v>
      </c>
      <c r="C35" s="3">
        <v>3</v>
      </c>
      <c r="D35" s="6">
        <v>5.798</v>
      </c>
      <c r="E35" s="6">
        <v>8.9060000000000006</v>
      </c>
      <c r="F35" s="6">
        <v>8.6609999999999996</v>
      </c>
      <c r="G35" s="6">
        <v>0</v>
      </c>
      <c r="H35" s="6">
        <f t="shared" si="0"/>
        <v>8.6609999999999996</v>
      </c>
      <c r="I35" s="6">
        <v>8.6609999999999996</v>
      </c>
      <c r="J35" s="6">
        <f t="shared" si="1"/>
        <v>8.6609999999999996</v>
      </c>
      <c r="K35" s="6">
        <f t="shared" si="2"/>
        <v>0</v>
      </c>
      <c r="L35" s="3">
        <v>8.0370000000000008</v>
      </c>
      <c r="M35" s="6">
        <f t="shared" si="3"/>
        <v>7.2047107724281121</v>
      </c>
      <c r="N35" s="12">
        <f>IF(K35&gt;10,"NA",M35)</f>
        <v>7.2047107724281121</v>
      </c>
      <c r="O35" s="10">
        <v>3.294930875576032</v>
      </c>
    </row>
    <row r="36" spans="1:15" x14ac:dyDescent="0.2">
      <c r="A36" s="3">
        <v>3</v>
      </c>
      <c r="B36" s="3" t="s">
        <v>9</v>
      </c>
      <c r="C36" s="3">
        <v>4</v>
      </c>
      <c r="D36" s="6">
        <v>5.0250000000000004</v>
      </c>
      <c r="E36" s="6">
        <v>6.4829999999999997</v>
      </c>
      <c r="F36" s="6">
        <v>6.2910000000000004</v>
      </c>
      <c r="G36" s="6">
        <v>0</v>
      </c>
      <c r="H36" s="6">
        <f t="shared" si="0"/>
        <v>6.2910000000000004</v>
      </c>
      <c r="I36" s="6">
        <v>7.24</v>
      </c>
      <c r="J36" s="6">
        <f t="shared" si="1"/>
        <v>7.24</v>
      </c>
      <c r="K36" s="6">
        <f t="shared" si="2"/>
        <v>13.107734806629834</v>
      </c>
      <c r="L36" s="3">
        <v>6.9560000000000004</v>
      </c>
      <c r="M36" s="6">
        <f t="shared" si="3"/>
        <v>3.9226519337016548</v>
      </c>
      <c r="N36" s="12"/>
      <c r="O36" s="10"/>
    </row>
    <row r="37" spans="1:15" x14ac:dyDescent="0.2">
      <c r="A37" s="3">
        <v>3</v>
      </c>
      <c r="B37" s="3" t="s">
        <v>9</v>
      </c>
      <c r="C37" s="3">
        <v>5</v>
      </c>
      <c r="D37" s="6">
        <v>4.867</v>
      </c>
      <c r="E37" s="6">
        <v>5.8120000000000003</v>
      </c>
      <c r="F37" s="6">
        <v>5.5519999999999996</v>
      </c>
      <c r="G37" s="6">
        <v>0</v>
      </c>
      <c r="H37" s="6">
        <f t="shared" si="0"/>
        <v>5.5519999999999996</v>
      </c>
      <c r="I37" s="6">
        <v>5.827</v>
      </c>
      <c r="J37" s="6">
        <f t="shared" si="1"/>
        <v>5.827</v>
      </c>
      <c r="K37" s="6">
        <f t="shared" si="2"/>
        <v>4.7194096447571665</v>
      </c>
      <c r="L37" s="3">
        <v>5.4909999999999997</v>
      </c>
      <c r="M37" s="6">
        <f t="shared" si="3"/>
        <v>5.7662605114123959</v>
      </c>
      <c r="N37" s="12">
        <f>IF(K37&gt;10,"NA",M37)</f>
        <v>5.7662605114123959</v>
      </c>
      <c r="O37" s="10">
        <v>4.5882352941176414</v>
      </c>
    </row>
    <row r="38" spans="1:15" x14ac:dyDescent="0.2">
      <c r="A38" s="3">
        <v>3</v>
      </c>
      <c r="B38" s="3" t="s">
        <v>9</v>
      </c>
      <c r="C38" s="3">
        <v>6</v>
      </c>
      <c r="D38" s="6">
        <v>7.0129999999999999</v>
      </c>
      <c r="E38" s="6">
        <v>10.731999999999999</v>
      </c>
      <c r="F38" s="6">
        <v>10.36</v>
      </c>
      <c r="G38" s="6">
        <v>0</v>
      </c>
      <c r="H38" s="6">
        <f t="shared" si="0"/>
        <v>10.36</v>
      </c>
      <c r="I38" s="6">
        <v>10.36</v>
      </c>
      <c r="J38" s="6">
        <f t="shared" si="1"/>
        <v>10.36</v>
      </c>
      <c r="K38" s="6">
        <f t="shared" si="2"/>
        <v>0</v>
      </c>
      <c r="L38" s="3">
        <v>9.6669999999999998</v>
      </c>
      <c r="M38" s="6">
        <f t="shared" si="3"/>
        <v>6.6891891891891859</v>
      </c>
      <c r="N38" s="12">
        <f>IF(K38&gt;10,"NA",M38)</f>
        <v>6.6891891891891859</v>
      </c>
      <c r="O38" s="10">
        <v>7.4074074074074039</v>
      </c>
    </row>
    <row r="39" spans="1:15" x14ac:dyDescent="0.2">
      <c r="A39" s="3">
        <v>3</v>
      </c>
      <c r="B39" s="3" t="s">
        <v>9</v>
      </c>
      <c r="C39" s="3">
        <v>7</v>
      </c>
      <c r="D39" s="6">
        <v>5.5540000000000003</v>
      </c>
      <c r="E39" s="6">
        <v>7.6020000000000003</v>
      </c>
      <c r="F39" s="6">
        <v>7.3769999999999998</v>
      </c>
      <c r="G39" s="6">
        <v>0</v>
      </c>
      <c r="H39" s="6">
        <f t="shared" si="0"/>
        <v>7.3769999999999998</v>
      </c>
      <c r="I39" s="6">
        <v>7.5970000000000004</v>
      </c>
      <c r="J39" s="6">
        <f t="shared" si="1"/>
        <v>7.5970000000000004</v>
      </c>
      <c r="K39" s="6">
        <f t="shared" si="2"/>
        <v>2.8958799526128787</v>
      </c>
      <c r="L39" s="3">
        <v>7.3380000000000001</v>
      </c>
      <c r="M39" s="6">
        <f t="shared" si="3"/>
        <v>3.4092404896669781</v>
      </c>
      <c r="N39" s="12">
        <f>IF(K39&gt;10,"NA",M39)</f>
        <v>3.4092404896669781</v>
      </c>
      <c r="O39" s="10">
        <v>5.5307409353652046</v>
      </c>
    </row>
    <row r="40" spans="1:15" x14ac:dyDescent="0.2">
      <c r="A40" s="3">
        <v>3</v>
      </c>
      <c r="B40" s="3" t="s">
        <v>9</v>
      </c>
      <c r="C40" s="3">
        <v>8</v>
      </c>
      <c r="D40" s="6">
        <v>3.4820000000000002</v>
      </c>
      <c r="E40" s="6">
        <v>3.38</v>
      </c>
      <c r="F40" s="6">
        <v>3.1970000000000001</v>
      </c>
      <c r="G40" s="6">
        <v>0</v>
      </c>
      <c r="H40" s="6">
        <f t="shared" si="0"/>
        <v>3.1970000000000001</v>
      </c>
      <c r="I40" s="6">
        <v>3.1970000000000001</v>
      </c>
      <c r="J40" s="6">
        <f t="shared" si="1"/>
        <v>3.1970000000000001</v>
      </c>
      <c r="K40" s="6">
        <f t="shared" si="2"/>
        <v>0</v>
      </c>
      <c r="L40" s="3">
        <v>2.887</v>
      </c>
      <c r="M40" s="6">
        <f t="shared" si="3"/>
        <v>9.6965905536440431</v>
      </c>
      <c r="N40" s="15"/>
      <c r="O40" s="16"/>
    </row>
    <row r="41" spans="1:15" x14ac:dyDescent="0.2">
      <c r="A41" s="3">
        <v>3</v>
      </c>
      <c r="B41" s="3" t="s">
        <v>9</v>
      </c>
      <c r="C41" s="3">
        <v>9</v>
      </c>
      <c r="D41" s="6">
        <v>5.3019999999999996</v>
      </c>
      <c r="E41" s="6">
        <v>8.9510000000000005</v>
      </c>
      <c r="F41" s="6">
        <v>8.6750000000000007</v>
      </c>
      <c r="G41" s="6">
        <v>0</v>
      </c>
      <c r="H41" s="6">
        <f t="shared" si="0"/>
        <v>8.6750000000000007</v>
      </c>
      <c r="I41" s="6">
        <v>8.7050000000000001</v>
      </c>
      <c r="J41" s="6">
        <f t="shared" si="1"/>
        <v>8.7050000000000001</v>
      </c>
      <c r="K41" s="6">
        <f t="shared" si="2"/>
        <v>0.34462952326248519</v>
      </c>
      <c r="L41" s="3">
        <v>8.4990000000000006</v>
      </c>
      <c r="M41" s="6">
        <f t="shared" si="3"/>
        <v>2.3664560597357784</v>
      </c>
      <c r="N41" s="12">
        <f t="shared" ref="N41:N47" si="5">IF(K41&gt;10,"NA",M41)</f>
        <v>2.3664560597357784</v>
      </c>
      <c r="O41" s="10">
        <v>4.1905198076482675</v>
      </c>
    </row>
    <row r="42" spans="1:15" x14ac:dyDescent="0.2">
      <c r="A42" s="3">
        <v>3</v>
      </c>
      <c r="B42" s="3" t="s">
        <v>9</v>
      </c>
      <c r="C42" s="3">
        <v>10</v>
      </c>
      <c r="D42" s="6">
        <v>5.0670000000000002</v>
      </c>
      <c r="E42" s="6">
        <v>6.79</v>
      </c>
      <c r="F42" s="6">
        <v>6.4279999999999999</v>
      </c>
      <c r="G42" s="6">
        <v>0</v>
      </c>
      <c r="H42" s="6">
        <f t="shared" si="0"/>
        <v>6.4279999999999999</v>
      </c>
      <c r="I42" s="6">
        <v>6.4279999999999999</v>
      </c>
      <c r="J42" s="6">
        <f t="shared" si="1"/>
        <v>6.4279999999999999</v>
      </c>
      <c r="K42" s="6">
        <f t="shared" si="2"/>
        <v>0</v>
      </c>
      <c r="L42" s="3">
        <v>6.0250000000000004</v>
      </c>
      <c r="M42" s="6">
        <f t="shared" si="3"/>
        <v>6.2694461729931481</v>
      </c>
      <c r="N42" s="12">
        <f t="shared" si="5"/>
        <v>6.2694461729931481</v>
      </c>
      <c r="O42" s="10">
        <v>4.7517838166084809</v>
      </c>
    </row>
    <row r="43" spans="1:15" x14ac:dyDescent="0.2">
      <c r="A43" s="3">
        <v>3</v>
      </c>
      <c r="B43" s="3" t="s">
        <v>9</v>
      </c>
      <c r="C43" s="3">
        <v>11</v>
      </c>
      <c r="D43" s="6">
        <v>8.6039999999999992</v>
      </c>
      <c r="E43" s="6">
        <v>15.427</v>
      </c>
      <c r="F43" s="6">
        <v>14.914999999999999</v>
      </c>
      <c r="G43" s="6">
        <v>0</v>
      </c>
      <c r="H43" s="6">
        <f t="shared" si="0"/>
        <v>14.914999999999999</v>
      </c>
      <c r="I43" s="6">
        <v>14.914999999999999</v>
      </c>
      <c r="J43" s="6">
        <f t="shared" si="1"/>
        <v>14.914999999999999</v>
      </c>
      <c r="K43" s="6">
        <f t="shared" si="2"/>
        <v>0</v>
      </c>
      <c r="L43" s="3">
        <v>14.257999999999999</v>
      </c>
      <c r="M43" s="6">
        <f t="shared" si="3"/>
        <v>4.404961448206504</v>
      </c>
      <c r="N43" s="12">
        <f t="shared" si="5"/>
        <v>4.404961448206504</v>
      </c>
      <c r="O43" s="10">
        <v>6.202844361354078</v>
      </c>
    </row>
    <row r="44" spans="1:15" x14ac:dyDescent="0.2">
      <c r="A44" s="3">
        <v>3</v>
      </c>
      <c r="B44" s="3" t="s">
        <v>9</v>
      </c>
      <c r="C44" s="3">
        <v>12</v>
      </c>
      <c r="D44" s="6">
        <v>4.7320000000000002</v>
      </c>
      <c r="E44" s="6">
        <v>5.5190000000000001</v>
      </c>
      <c r="F44" s="6">
        <v>5.3079999999999998</v>
      </c>
      <c r="G44" s="6">
        <v>0</v>
      </c>
      <c r="H44" s="6">
        <f t="shared" si="0"/>
        <v>5.3079999999999998</v>
      </c>
      <c r="I44" s="6">
        <v>5.3079999999999998</v>
      </c>
      <c r="J44" s="6">
        <f t="shared" si="1"/>
        <v>5.3079999999999998</v>
      </c>
      <c r="K44" s="6">
        <f t="shared" si="2"/>
        <v>0</v>
      </c>
      <c r="L44" s="3">
        <v>5.0469999999999997</v>
      </c>
      <c r="M44" s="6">
        <f t="shared" si="3"/>
        <v>4.9171062547098741</v>
      </c>
      <c r="N44" s="12">
        <f t="shared" si="5"/>
        <v>4.9171062547098741</v>
      </c>
      <c r="O44" s="10">
        <v>6.3634662174808136</v>
      </c>
    </row>
    <row r="45" spans="1:15" x14ac:dyDescent="0.2">
      <c r="A45" s="3">
        <v>3</v>
      </c>
      <c r="B45" s="3" t="s">
        <v>9</v>
      </c>
      <c r="C45" s="3">
        <v>13</v>
      </c>
      <c r="D45" s="6">
        <v>6.0519999999999996</v>
      </c>
      <c r="E45" s="6">
        <v>7.0609999999999999</v>
      </c>
      <c r="F45" s="6">
        <v>6.7149999999999999</v>
      </c>
      <c r="G45" s="6">
        <v>0</v>
      </c>
      <c r="H45" s="6">
        <f t="shared" si="0"/>
        <v>6.7149999999999999</v>
      </c>
      <c r="I45" s="6">
        <v>7.3639999999999999</v>
      </c>
      <c r="J45" s="6">
        <f t="shared" si="1"/>
        <v>7.3639999999999999</v>
      </c>
      <c r="K45" s="6">
        <f t="shared" si="2"/>
        <v>8.81314502987507</v>
      </c>
      <c r="L45" s="3">
        <v>7.1470000000000002</v>
      </c>
      <c r="M45" s="6">
        <f t="shared" si="3"/>
        <v>2.9467680608364968</v>
      </c>
      <c r="N45" s="12">
        <f t="shared" si="5"/>
        <v>2.9467680608364968</v>
      </c>
      <c r="O45" s="10">
        <v>7.8778792421970874</v>
      </c>
    </row>
    <row r="46" spans="1:15" x14ac:dyDescent="0.2">
      <c r="A46" s="3">
        <v>3</v>
      </c>
      <c r="B46" s="3" t="s">
        <v>9</v>
      </c>
      <c r="C46" s="3">
        <v>14</v>
      </c>
      <c r="D46" s="6">
        <v>7.25</v>
      </c>
      <c r="E46" s="6">
        <v>11.868</v>
      </c>
      <c r="F46" s="6">
        <v>11.414999999999999</v>
      </c>
      <c r="G46" s="6">
        <v>0</v>
      </c>
      <c r="H46" s="6">
        <f t="shared" si="0"/>
        <v>11.414999999999999</v>
      </c>
      <c r="I46" s="6">
        <v>11.414999999999999</v>
      </c>
      <c r="J46" s="6">
        <f t="shared" si="1"/>
        <v>11.414999999999999</v>
      </c>
      <c r="K46" s="6">
        <f t="shared" si="2"/>
        <v>0</v>
      </c>
      <c r="L46" s="3">
        <v>10.789</v>
      </c>
      <c r="M46" s="6">
        <f t="shared" si="3"/>
        <v>5.484012264564166</v>
      </c>
      <c r="N46" s="12">
        <f t="shared" si="5"/>
        <v>5.484012264564166</v>
      </c>
      <c r="O46" s="10">
        <v>8.3952776563183136</v>
      </c>
    </row>
    <row r="47" spans="1:15" x14ac:dyDescent="0.2">
      <c r="A47" s="3">
        <v>3</v>
      </c>
      <c r="B47" s="3" t="s">
        <v>9</v>
      </c>
      <c r="C47" s="3">
        <v>15</v>
      </c>
      <c r="D47" s="6">
        <v>4.859</v>
      </c>
      <c r="E47" s="6">
        <v>6.2670000000000003</v>
      </c>
      <c r="F47" s="6">
        <v>6.016</v>
      </c>
      <c r="G47" s="6">
        <v>0</v>
      </c>
      <c r="H47" s="6">
        <f t="shared" si="0"/>
        <v>6.016</v>
      </c>
      <c r="I47" s="6">
        <v>6.0149999999999997</v>
      </c>
      <c r="J47" s="6">
        <f t="shared" si="1"/>
        <v>6.0149999999999997</v>
      </c>
      <c r="K47" s="6">
        <v>0</v>
      </c>
      <c r="L47" s="3">
        <v>5.7210000000000001</v>
      </c>
      <c r="M47" s="6">
        <f t="shared" si="3"/>
        <v>4.887780548628422</v>
      </c>
      <c r="N47" s="12">
        <f t="shared" si="5"/>
        <v>4.887780548628422</v>
      </c>
      <c r="O47" s="10">
        <v>5.2194148936170217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524"/>
  <sheetViews>
    <sheetView workbookViewId="0">
      <selection activeCell="A2" sqref="A2"/>
    </sheetView>
  </sheetViews>
  <sheetFormatPr baseColWidth="10" defaultRowHeight="16" x14ac:dyDescent="0.2"/>
  <cols>
    <col min="1" max="1" width="14" customWidth="1"/>
    <col min="10" max="10" width="16" customWidth="1"/>
  </cols>
  <sheetData>
    <row r="1" spans="1:12" ht="17" x14ac:dyDescent="0.2">
      <c r="A1" s="17" t="s">
        <v>61</v>
      </c>
    </row>
    <row r="2" spans="1:12" ht="19" x14ac:dyDescent="0.25">
      <c r="A2" s="18">
        <v>2015.0726</v>
      </c>
      <c r="B2">
        <v>20150726</v>
      </c>
      <c r="C2">
        <v>20150726</v>
      </c>
      <c r="D2" t="s">
        <v>62</v>
      </c>
      <c r="E2" t="str">
        <f>MID($B2,COLUMN()-(COLUMN($D2)- 6),2)</f>
        <v>26</v>
      </c>
      <c r="F2" t="s">
        <v>87</v>
      </c>
      <c r="G2" t="str">
        <f>IFERROR(F2,"NA")</f>
        <v>26</v>
      </c>
      <c r="J2" s="20">
        <v>19610100</v>
      </c>
      <c r="K2" t="str">
        <f>MID($J2,COLUMN()-(COLUMN($K2)- 5),2)</f>
        <v>01</v>
      </c>
      <c r="L2" t="s">
        <v>76</v>
      </c>
    </row>
    <row r="3" spans="1:12" ht="19" x14ac:dyDescent="0.25">
      <c r="A3" s="18">
        <v>2015.0726</v>
      </c>
      <c r="B3">
        <v>20150726</v>
      </c>
      <c r="C3">
        <v>20150726</v>
      </c>
      <c r="D3" t="s">
        <v>62</v>
      </c>
      <c r="E3" t="str">
        <f t="shared" ref="E3:E66" si="0">MID($B3,COLUMN()-(COLUMN($D3)- 6),2)</f>
        <v>26</v>
      </c>
      <c r="F3" t="s">
        <v>87</v>
      </c>
      <c r="G3" t="str">
        <f t="shared" ref="G3:G66" si="1">IFERROR(F3,"NA")</f>
        <v>26</v>
      </c>
      <c r="J3" s="20">
        <v>19690900</v>
      </c>
      <c r="K3" t="str">
        <f t="shared" ref="K3:K66" si="2">MID($J3,COLUMN()-(COLUMN($K3)- 5),2)</f>
        <v>09</v>
      </c>
      <c r="L3" t="s">
        <v>83</v>
      </c>
    </row>
    <row r="4" spans="1:12" ht="19" x14ac:dyDescent="0.25">
      <c r="A4" s="18">
        <v>2015.0726</v>
      </c>
      <c r="B4">
        <v>20150726</v>
      </c>
      <c r="C4">
        <v>20150726</v>
      </c>
      <c r="D4" t="s">
        <v>62</v>
      </c>
      <c r="E4" t="str">
        <f t="shared" si="0"/>
        <v>26</v>
      </c>
      <c r="F4" t="s">
        <v>87</v>
      </c>
      <c r="G4" t="str">
        <f t="shared" si="1"/>
        <v>26</v>
      </c>
      <c r="J4" s="20">
        <v>19261000</v>
      </c>
      <c r="K4" t="str">
        <f t="shared" si="2"/>
        <v>10</v>
      </c>
      <c r="L4" t="s">
        <v>84</v>
      </c>
    </row>
    <row r="5" spans="1:12" ht="19" x14ac:dyDescent="0.25">
      <c r="A5" s="18">
        <v>2015.0726</v>
      </c>
      <c r="B5">
        <v>20150726</v>
      </c>
      <c r="C5">
        <v>20150726</v>
      </c>
      <c r="D5" t="s">
        <v>62</v>
      </c>
      <c r="E5" t="str">
        <f t="shared" si="0"/>
        <v>26</v>
      </c>
      <c r="F5" t="s">
        <v>87</v>
      </c>
      <c r="G5" t="str">
        <f t="shared" si="1"/>
        <v>26</v>
      </c>
      <c r="J5" s="20">
        <v>19520502</v>
      </c>
      <c r="K5" t="str">
        <f t="shared" si="2"/>
        <v>05</v>
      </c>
      <c r="L5" t="s">
        <v>80</v>
      </c>
    </row>
    <row r="6" spans="1:12" ht="19" x14ac:dyDescent="0.25">
      <c r="A6" s="18">
        <v>2015.0726</v>
      </c>
      <c r="B6">
        <v>20150726</v>
      </c>
      <c r="C6">
        <v>20150726</v>
      </c>
      <c r="D6" t="s">
        <v>62</v>
      </c>
      <c r="E6" t="str">
        <f t="shared" si="0"/>
        <v>26</v>
      </c>
      <c r="F6" t="s">
        <v>87</v>
      </c>
      <c r="G6" t="str">
        <f t="shared" si="1"/>
        <v>26</v>
      </c>
      <c r="J6" s="20">
        <v>19630408</v>
      </c>
      <c r="K6" t="str">
        <f t="shared" si="2"/>
        <v>04</v>
      </c>
      <c r="L6" t="s">
        <v>79</v>
      </c>
    </row>
    <row r="7" spans="1:12" ht="19" x14ac:dyDescent="0.25">
      <c r="A7" s="18">
        <v>2015.0726</v>
      </c>
      <c r="B7">
        <v>20150726</v>
      </c>
      <c r="C7">
        <v>20150726</v>
      </c>
      <c r="D7" t="s">
        <v>62</v>
      </c>
      <c r="E7" t="str">
        <f t="shared" si="0"/>
        <v>26</v>
      </c>
      <c r="F7" t="s">
        <v>87</v>
      </c>
      <c r="G7" t="str">
        <f t="shared" si="1"/>
        <v>26</v>
      </c>
      <c r="J7" s="20">
        <v>19210505</v>
      </c>
      <c r="K7" t="str">
        <f t="shared" si="2"/>
        <v>05</v>
      </c>
      <c r="L7" t="s">
        <v>80</v>
      </c>
    </row>
    <row r="8" spans="1:12" ht="19" x14ac:dyDescent="0.25">
      <c r="A8" s="18">
        <v>2015.0726</v>
      </c>
      <c r="B8">
        <v>20150726</v>
      </c>
      <c r="C8">
        <v>20150726</v>
      </c>
      <c r="D8" t="s">
        <v>62</v>
      </c>
      <c r="E8" t="str">
        <f t="shared" si="0"/>
        <v>26</v>
      </c>
      <c r="F8" t="s">
        <v>87</v>
      </c>
      <c r="G8" t="str">
        <f t="shared" si="1"/>
        <v>26</v>
      </c>
      <c r="J8" s="20">
        <v>19590120</v>
      </c>
      <c r="K8" t="str">
        <f t="shared" si="2"/>
        <v>01</v>
      </c>
      <c r="L8" t="s">
        <v>76</v>
      </c>
    </row>
    <row r="9" spans="1:12" ht="19" x14ac:dyDescent="0.25">
      <c r="A9" s="18">
        <v>2015.0726</v>
      </c>
      <c r="B9">
        <v>20150726</v>
      </c>
      <c r="C9">
        <v>20150726</v>
      </c>
      <c r="D9" t="s">
        <v>62</v>
      </c>
      <c r="E9" t="str">
        <f t="shared" si="0"/>
        <v>26</v>
      </c>
      <c r="F9" t="s">
        <v>87</v>
      </c>
      <c r="G9" t="str">
        <f t="shared" si="1"/>
        <v>26</v>
      </c>
      <c r="J9" s="20">
        <v>19700422</v>
      </c>
      <c r="K9" t="str">
        <f t="shared" si="2"/>
        <v>04</v>
      </c>
      <c r="L9" t="s">
        <v>79</v>
      </c>
    </row>
    <row r="10" spans="1:12" ht="19" x14ac:dyDescent="0.25">
      <c r="A10" s="18">
        <v>2015.0726</v>
      </c>
      <c r="B10">
        <v>20150726</v>
      </c>
      <c r="C10">
        <v>20150726</v>
      </c>
      <c r="D10" t="s">
        <v>62</v>
      </c>
      <c r="E10" t="str">
        <f t="shared" si="0"/>
        <v>26</v>
      </c>
      <c r="F10" t="s">
        <v>87</v>
      </c>
      <c r="G10" t="str">
        <f t="shared" si="1"/>
        <v>26</v>
      </c>
      <c r="J10" s="20">
        <v>19611221</v>
      </c>
      <c r="K10" t="str">
        <f t="shared" si="2"/>
        <v>12</v>
      </c>
      <c r="L10" t="s">
        <v>86</v>
      </c>
    </row>
    <row r="11" spans="1:12" ht="19" x14ac:dyDescent="0.25">
      <c r="A11" s="18">
        <v>2015.0726</v>
      </c>
      <c r="B11">
        <v>20150726</v>
      </c>
      <c r="C11">
        <v>20150726</v>
      </c>
      <c r="D11" t="s">
        <v>62</v>
      </c>
      <c r="E11" t="str">
        <f t="shared" si="0"/>
        <v>26</v>
      </c>
      <c r="F11" t="s">
        <v>87</v>
      </c>
      <c r="G11" t="str">
        <f t="shared" si="1"/>
        <v>26</v>
      </c>
      <c r="J11" s="20">
        <v>19490111</v>
      </c>
      <c r="K11" t="str">
        <f t="shared" si="2"/>
        <v>01</v>
      </c>
      <c r="L11" t="s">
        <v>76</v>
      </c>
    </row>
    <row r="12" spans="1:12" ht="19" x14ac:dyDescent="0.25">
      <c r="A12" s="18">
        <v>2015.0726</v>
      </c>
      <c r="B12">
        <v>20150726</v>
      </c>
      <c r="C12">
        <v>20150726</v>
      </c>
      <c r="D12" t="s">
        <v>62</v>
      </c>
      <c r="E12" t="str">
        <f t="shared" si="0"/>
        <v>26</v>
      </c>
      <c r="F12" t="s">
        <v>87</v>
      </c>
      <c r="G12" t="str">
        <f t="shared" si="1"/>
        <v>26</v>
      </c>
      <c r="J12" s="20">
        <v>19390524</v>
      </c>
      <c r="K12" t="str">
        <f t="shared" si="2"/>
        <v>05</v>
      </c>
      <c r="L12" t="s">
        <v>80</v>
      </c>
    </row>
    <row r="13" spans="1:12" ht="19" x14ac:dyDescent="0.25">
      <c r="A13" s="18">
        <v>2015.0726</v>
      </c>
      <c r="B13">
        <v>20150726</v>
      </c>
      <c r="C13">
        <v>20150726</v>
      </c>
      <c r="D13" t="s">
        <v>62</v>
      </c>
      <c r="E13" t="str">
        <f t="shared" si="0"/>
        <v>26</v>
      </c>
      <c r="F13" t="s">
        <v>87</v>
      </c>
      <c r="G13" t="str">
        <f t="shared" si="1"/>
        <v>26</v>
      </c>
      <c r="J13" s="20">
        <v>19460526</v>
      </c>
      <c r="K13" t="str">
        <f t="shared" si="2"/>
        <v>05</v>
      </c>
      <c r="L13" t="s">
        <v>80</v>
      </c>
    </row>
    <row r="14" spans="1:12" ht="19" x14ac:dyDescent="0.25">
      <c r="A14" s="18">
        <v>2015.0726</v>
      </c>
      <c r="B14">
        <v>20150726</v>
      </c>
      <c r="C14">
        <v>20150726</v>
      </c>
      <c r="D14" t="s">
        <v>62</v>
      </c>
      <c r="E14" t="str">
        <f t="shared" si="0"/>
        <v>26</v>
      </c>
      <c r="F14" t="s">
        <v>87</v>
      </c>
      <c r="G14" t="str">
        <f t="shared" si="1"/>
        <v>26</v>
      </c>
      <c r="J14" s="20">
        <v>19320100</v>
      </c>
      <c r="K14" t="str">
        <f t="shared" si="2"/>
        <v>01</v>
      </c>
      <c r="L14" t="s">
        <v>76</v>
      </c>
    </row>
    <row r="15" spans="1:12" ht="19" x14ac:dyDescent="0.25">
      <c r="A15" s="18">
        <v>2015.0726</v>
      </c>
      <c r="B15">
        <v>20150726</v>
      </c>
      <c r="C15">
        <v>20150726</v>
      </c>
      <c r="D15" t="s">
        <v>62</v>
      </c>
      <c r="E15" t="str">
        <f t="shared" si="0"/>
        <v>26</v>
      </c>
      <c r="F15" t="s">
        <v>87</v>
      </c>
      <c r="G15" t="str">
        <f t="shared" si="1"/>
        <v>26</v>
      </c>
      <c r="J15" s="20" t="s">
        <v>13</v>
      </c>
      <c r="K15" t="str">
        <f t="shared" si="2"/>
        <v/>
      </c>
      <c r="L15" t="s">
        <v>13</v>
      </c>
    </row>
    <row r="16" spans="1:12" ht="19" x14ac:dyDescent="0.25">
      <c r="A16" s="18">
        <v>2015.0726</v>
      </c>
      <c r="B16">
        <v>20150726</v>
      </c>
      <c r="C16">
        <v>20150726</v>
      </c>
      <c r="D16" t="s">
        <v>62</v>
      </c>
      <c r="E16" t="str">
        <f t="shared" si="0"/>
        <v>26</v>
      </c>
      <c r="F16" t="s">
        <v>87</v>
      </c>
      <c r="G16" t="str">
        <f t="shared" si="1"/>
        <v>26</v>
      </c>
      <c r="J16" s="20">
        <v>19580200</v>
      </c>
      <c r="K16" t="str">
        <f t="shared" si="2"/>
        <v>02</v>
      </c>
      <c r="L16" t="s">
        <v>77</v>
      </c>
    </row>
    <row r="17" spans="1:12" ht="19" x14ac:dyDescent="0.25">
      <c r="A17" s="18">
        <v>2015.0717</v>
      </c>
      <c r="B17">
        <v>20150717</v>
      </c>
      <c r="C17">
        <v>20150717</v>
      </c>
      <c r="D17" t="s">
        <v>62</v>
      </c>
      <c r="E17" t="str">
        <f t="shared" si="0"/>
        <v>17</v>
      </c>
      <c r="F17" t="s">
        <v>88</v>
      </c>
      <c r="G17" t="str">
        <f t="shared" si="1"/>
        <v>17</v>
      </c>
      <c r="J17" s="20">
        <v>19490415</v>
      </c>
      <c r="K17" t="str">
        <f t="shared" si="2"/>
        <v>04</v>
      </c>
      <c r="L17" t="s">
        <v>79</v>
      </c>
    </row>
    <row r="18" spans="1:12" ht="19" x14ac:dyDescent="0.25">
      <c r="A18" s="18">
        <v>2015.0717</v>
      </c>
      <c r="B18">
        <v>20150717</v>
      </c>
      <c r="C18">
        <v>20150717</v>
      </c>
      <c r="D18" t="s">
        <v>62</v>
      </c>
      <c r="E18" t="str">
        <f t="shared" si="0"/>
        <v>17</v>
      </c>
      <c r="F18" t="s">
        <v>88</v>
      </c>
      <c r="G18" t="str">
        <f t="shared" si="1"/>
        <v>17</v>
      </c>
      <c r="J18" s="20">
        <v>19200120</v>
      </c>
      <c r="K18" t="str">
        <f t="shared" si="2"/>
        <v>01</v>
      </c>
      <c r="L18" t="s">
        <v>76</v>
      </c>
    </row>
    <row r="19" spans="1:12" ht="19" x14ac:dyDescent="0.25">
      <c r="A19" s="18">
        <v>2015.0717</v>
      </c>
      <c r="B19">
        <v>20150717</v>
      </c>
      <c r="C19">
        <v>20150717</v>
      </c>
      <c r="D19" t="s">
        <v>62</v>
      </c>
      <c r="E19" t="str">
        <f t="shared" si="0"/>
        <v>17</v>
      </c>
      <c r="F19" t="s">
        <v>88</v>
      </c>
      <c r="G19" t="str">
        <f t="shared" si="1"/>
        <v>17</v>
      </c>
      <c r="J19" s="20">
        <v>19351000</v>
      </c>
      <c r="K19" t="str">
        <f t="shared" si="2"/>
        <v>10</v>
      </c>
      <c r="L19" t="s">
        <v>84</v>
      </c>
    </row>
    <row r="20" spans="1:12" ht="19" x14ac:dyDescent="0.25">
      <c r="A20" s="18">
        <v>2015.0717</v>
      </c>
      <c r="B20">
        <v>20150717</v>
      </c>
      <c r="C20">
        <v>20150717</v>
      </c>
      <c r="D20" t="s">
        <v>62</v>
      </c>
      <c r="E20" t="str">
        <f t="shared" si="0"/>
        <v>17</v>
      </c>
      <c r="F20" t="s">
        <v>88</v>
      </c>
      <c r="G20" t="str">
        <f t="shared" si="1"/>
        <v>17</v>
      </c>
      <c r="J20" s="20">
        <v>19700317</v>
      </c>
      <c r="K20" t="str">
        <f t="shared" si="2"/>
        <v>03</v>
      </c>
      <c r="L20" t="s">
        <v>78</v>
      </c>
    </row>
    <row r="21" spans="1:12" ht="19" x14ac:dyDescent="0.25">
      <c r="A21" s="18">
        <v>2015.0717</v>
      </c>
      <c r="B21">
        <v>20150717</v>
      </c>
      <c r="C21">
        <v>20150717</v>
      </c>
      <c r="D21" t="s">
        <v>62</v>
      </c>
      <c r="E21" t="str">
        <f t="shared" si="0"/>
        <v>17</v>
      </c>
      <c r="F21" t="s">
        <v>88</v>
      </c>
      <c r="G21" t="str">
        <f t="shared" si="1"/>
        <v>17</v>
      </c>
      <c r="J21" s="20">
        <v>19700321</v>
      </c>
      <c r="K21" t="str">
        <f t="shared" si="2"/>
        <v>03</v>
      </c>
      <c r="L21" t="s">
        <v>78</v>
      </c>
    </row>
    <row r="22" spans="1:12" ht="19" x14ac:dyDescent="0.25">
      <c r="A22" s="18">
        <v>2015.0717</v>
      </c>
      <c r="B22">
        <v>20150717</v>
      </c>
      <c r="C22">
        <v>20150717</v>
      </c>
      <c r="D22" t="s">
        <v>62</v>
      </c>
      <c r="E22" t="str">
        <f t="shared" si="0"/>
        <v>17</v>
      </c>
      <c r="F22" t="s">
        <v>88</v>
      </c>
      <c r="G22" t="str">
        <f t="shared" si="1"/>
        <v>17</v>
      </c>
      <c r="J22" s="20">
        <v>19700312</v>
      </c>
      <c r="K22" t="str">
        <f t="shared" si="2"/>
        <v>03</v>
      </c>
      <c r="L22" t="s">
        <v>78</v>
      </c>
    </row>
    <row r="23" spans="1:12" ht="19" x14ac:dyDescent="0.25">
      <c r="A23" s="18">
        <v>2015.0717</v>
      </c>
      <c r="B23">
        <v>20150717</v>
      </c>
      <c r="C23">
        <v>20150717</v>
      </c>
      <c r="D23" t="s">
        <v>62</v>
      </c>
      <c r="E23" t="str">
        <f t="shared" si="0"/>
        <v>17</v>
      </c>
      <c r="F23" t="s">
        <v>88</v>
      </c>
      <c r="G23" t="str">
        <f t="shared" si="1"/>
        <v>17</v>
      </c>
      <c r="J23" s="20">
        <v>19680202</v>
      </c>
      <c r="K23" t="str">
        <f t="shared" si="2"/>
        <v>02</v>
      </c>
      <c r="L23" t="s">
        <v>77</v>
      </c>
    </row>
    <row r="24" spans="1:12" ht="19" x14ac:dyDescent="0.25">
      <c r="A24" s="18">
        <v>2015.0717</v>
      </c>
      <c r="B24">
        <v>20150717</v>
      </c>
      <c r="C24">
        <v>20150717</v>
      </c>
      <c r="D24" t="s">
        <v>62</v>
      </c>
      <c r="E24" t="str">
        <f t="shared" si="0"/>
        <v>17</v>
      </c>
      <c r="F24" t="s">
        <v>88</v>
      </c>
      <c r="G24" t="str">
        <f t="shared" si="1"/>
        <v>17</v>
      </c>
      <c r="J24" s="20">
        <v>19700320</v>
      </c>
      <c r="K24" t="str">
        <f t="shared" si="2"/>
        <v>03</v>
      </c>
      <c r="L24" t="s">
        <v>78</v>
      </c>
    </row>
    <row r="25" spans="1:12" ht="19" x14ac:dyDescent="0.25">
      <c r="A25" s="18">
        <v>2015.0717</v>
      </c>
      <c r="B25">
        <v>20150717</v>
      </c>
      <c r="C25">
        <v>20150717</v>
      </c>
      <c r="D25" t="s">
        <v>62</v>
      </c>
      <c r="E25" t="str">
        <f t="shared" si="0"/>
        <v>17</v>
      </c>
      <c r="F25" t="s">
        <v>88</v>
      </c>
      <c r="G25" t="str">
        <f t="shared" si="1"/>
        <v>17</v>
      </c>
      <c r="J25" s="20">
        <v>19700321</v>
      </c>
      <c r="K25" t="str">
        <f t="shared" si="2"/>
        <v>03</v>
      </c>
      <c r="L25" t="s">
        <v>78</v>
      </c>
    </row>
    <row r="26" spans="1:12" ht="19" x14ac:dyDescent="0.25">
      <c r="A26" s="18">
        <v>2015.0717</v>
      </c>
      <c r="B26">
        <v>20150717</v>
      </c>
      <c r="C26">
        <v>20150717</v>
      </c>
      <c r="D26" t="s">
        <v>62</v>
      </c>
      <c r="E26" t="str">
        <f t="shared" si="0"/>
        <v>17</v>
      </c>
      <c r="F26" t="s">
        <v>88</v>
      </c>
      <c r="G26" t="str">
        <f t="shared" si="1"/>
        <v>17</v>
      </c>
      <c r="J26" s="20">
        <v>19650910</v>
      </c>
      <c r="K26" t="str">
        <f t="shared" si="2"/>
        <v>09</v>
      </c>
      <c r="L26" t="s">
        <v>83</v>
      </c>
    </row>
    <row r="27" spans="1:12" ht="19" x14ac:dyDescent="0.25">
      <c r="A27" s="18">
        <v>2015.0717</v>
      </c>
      <c r="B27">
        <v>20150717</v>
      </c>
      <c r="C27">
        <v>20150717</v>
      </c>
      <c r="D27" t="s">
        <v>62</v>
      </c>
      <c r="E27" t="str">
        <f t="shared" si="0"/>
        <v>17</v>
      </c>
      <c r="F27" t="s">
        <v>88</v>
      </c>
      <c r="G27" t="str">
        <f t="shared" si="1"/>
        <v>17</v>
      </c>
      <c r="J27" s="20">
        <v>19650910</v>
      </c>
      <c r="K27" t="str">
        <f t="shared" si="2"/>
        <v>09</v>
      </c>
      <c r="L27" t="s">
        <v>83</v>
      </c>
    </row>
    <row r="28" spans="1:12" ht="19" x14ac:dyDescent="0.25">
      <c r="A28" s="18">
        <v>2015.0717</v>
      </c>
      <c r="B28">
        <v>20150717</v>
      </c>
      <c r="C28">
        <v>20150717</v>
      </c>
      <c r="D28" t="s">
        <v>62</v>
      </c>
      <c r="E28" t="str">
        <f t="shared" si="0"/>
        <v>17</v>
      </c>
      <c r="F28" t="s">
        <v>88</v>
      </c>
      <c r="G28" t="str">
        <f t="shared" si="1"/>
        <v>17</v>
      </c>
      <c r="J28" s="20">
        <v>19720714</v>
      </c>
      <c r="K28" t="str">
        <f t="shared" si="2"/>
        <v>07</v>
      </c>
      <c r="L28" t="s">
        <v>82</v>
      </c>
    </row>
    <row r="29" spans="1:12" ht="19" x14ac:dyDescent="0.25">
      <c r="A29" s="18">
        <v>2015.0717</v>
      </c>
      <c r="B29">
        <v>20150717</v>
      </c>
      <c r="C29">
        <v>20150717</v>
      </c>
      <c r="D29" t="s">
        <v>62</v>
      </c>
      <c r="E29" t="str">
        <f t="shared" si="0"/>
        <v>17</v>
      </c>
      <c r="F29" t="s">
        <v>88</v>
      </c>
      <c r="G29" t="str">
        <f t="shared" si="1"/>
        <v>17</v>
      </c>
      <c r="J29" s="20">
        <v>19060500</v>
      </c>
      <c r="K29" t="str">
        <f t="shared" si="2"/>
        <v>05</v>
      </c>
      <c r="L29" t="s">
        <v>80</v>
      </c>
    </row>
    <row r="30" spans="1:12" ht="19" x14ac:dyDescent="0.25">
      <c r="A30" s="18">
        <v>2015.0717</v>
      </c>
      <c r="B30">
        <v>20150717</v>
      </c>
      <c r="C30">
        <v>20150717</v>
      </c>
      <c r="D30" t="s">
        <v>62</v>
      </c>
      <c r="E30" t="str">
        <f t="shared" si="0"/>
        <v>17</v>
      </c>
      <c r="F30" t="s">
        <v>88</v>
      </c>
      <c r="G30" t="str">
        <f t="shared" si="1"/>
        <v>17</v>
      </c>
      <c r="J30" s="20">
        <v>19720321</v>
      </c>
      <c r="K30" t="str">
        <f t="shared" si="2"/>
        <v>03</v>
      </c>
      <c r="L30" t="s">
        <v>78</v>
      </c>
    </row>
    <row r="31" spans="1:12" ht="19" x14ac:dyDescent="0.25">
      <c r="A31" s="18">
        <v>2015.0717</v>
      </c>
      <c r="B31">
        <v>20150717</v>
      </c>
      <c r="C31">
        <v>20150717</v>
      </c>
      <c r="D31" t="s">
        <v>62</v>
      </c>
      <c r="E31" t="str">
        <f t="shared" si="0"/>
        <v>17</v>
      </c>
      <c r="F31" t="s">
        <v>88</v>
      </c>
      <c r="G31" t="str">
        <f t="shared" si="1"/>
        <v>17</v>
      </c>
      <c r="J31" s="20">
        <v>19700319</v>
      </c>
      <c r="K31" t="str">
        <f t="shared" si="2"/>
        <v>03</v>
      </c>
      <c r="L31" t="s">
        <v>78</v>
      </c>
    </row>
    <row r="32" spans="1:12" ht="19" x14ac:dyDescent="0.25">
      <c r="A32" s="18">
        <v>2015.0717</v>
      </c>
      <c r="B32">
        <v>20150717</v>
      </c>
      <c r="C32">
        <v>20150717</v>
      </c>
      <c r="D32" t="s">
        <v>62</v>
      </c>
      <c r="E32" t="str">
        <f t="shared" si="0"/>
        <v>17</v>
      </c>
      <c r="F32" t="s">
        <v>88</v>
      </c>
      <c r="G32" t="str">
        <f t="shared" si="1"/>
        <v>17</v>
      </c>
      <c r="J32" s="20">
        <v>19700314</v>
      </c>
      <c r="K32" t="str">
        <f t="shared" si="2"/>
        <v>03</v>
      </c>
      <c r="L32" t="s">
        <v>78</v>
      </c>
    </row>
    <row r="33" spans="1:12" ht="19" x14ac:dyDescent="0.25">
      <c r="A33" s="18">
        <v>2015.0717</v>
      </c>
      <c r="B33">
        <v>20150717</v>
      </c>
      <c r="C33">
        <v>20150717</v>
      </c>
      <c r="D33" t="s">
        <v>62</v>
      </c>
      <c r="E33" t="str">
        <f t="shared" si="0"/>
        <v>17</v>
      </c>
      <c r="F33" t="s">
        <v>88</v>
      </c>
      <c r="G33" t="str">
        <f t="shared" si="1"/>
        <v>17</v>
      </c>
      <c r="J33" s="20">
        <v>19700224</v>
      </c>
      <c r="K33" t="str">
        <f t="shared" si="2"/>
        <v>02</v>
      </c>
      <c r="L33" t="s">
        <v>77</v>
      </c>
    </row>
    <row r="34" spans="1:12" ht="19" x14ac:dyDescent="0.25">
      <c r="A34" s="18">
        <v>2015.0717</v>
      </c>
      <c r="B34">
        <v>20150717</v>
      </c>
      <c r="C34">
        <v>20150717</v>
      </c>
      <c r="D34" t="s">
        <v>62</v>
      </c>
      <c r="E34" t="str">
        <f t="shared" si="0"/>
        <v>17</v>
      </c>
      <c r="F34" t="s">
        <v>88</v>
      </c>
      <c r="G34" t="str">
        <f t="shared" si="1"/>
        <v>17</v>
      </c>
      <c r="J34" s="20">
        <v>19650410</v>
      </c>
      <c r="K34" t="str">
        <f t="shared" si="2"/>
        <v>04</v>
      </c>
      <c r="L34" t="s">
        <v>79</v>
      </c>
    </row>
    <row r="35" spans="1:12" ht="19" x14ac:dyDescent="0.25">
      <c r="A35" s="18">
        <v>2015.0717</v>
      </c>
      <c r="B35">
        <v>20150717</v>
      </c>
      <c r="C35">
        <v>20150717</v>
      </c>
      <c r="D35" t="s">
        <v>62</v>
      </c>
      <c r="E35" t="str">
        <f t="shared" si="0"/>
        <v>17</v>
      </c>
      <c r="F35" t="s">
        <v>88</v>
      </c>
      <c r="G35" t="str">
        <f t="shared" si="1"/>
        <v>17</v>
      </c>
      <c r="J35" s="20">
        <v>19650410</v>
      </c>
      <c r="K35" t="str">
        <f t="shared" si="2"/>
        <v>04</v>
      </c>
      <c r="L35" t="s">
        <v>79</v>
      </c>
    </row>
    <row r="36" spans="1:12" ht="19" x14ac:dyDescent="0.25">
      <c r="A36" s="18">
        <v>2015.0717</v>
      </c>
      <c r="B36">
        <v>20150717</v>
      </c>
      <c r="C36">
        <v>20150717</v>
      </c>
      <c r="D36" t="s">
        <v>62</v>
      </c>
      <c r="E36" t="str">
        <f t="shared" si="0"/>
        <v>17</v>
      </c>
      <c r="F36" t="s">
        <v>88</v>
      </c>
      <c r="G36" t="str">
        <f t="shared" si="1"/>
        <v>17</v>
      </c>
      <c r="J36" s="20">
        <v>19700227</v>
      </c>
      <c r="K36" t="str">
        <f t="shared" si="2"/>
        <v>02</v>
      </c>
      <c r="L36" t="s">
        <v>77</v>
      </c>
    </row>
    <row r="37" spans="1:12" ht="19" x14ac:dyDescent="0.25">
      <c r="A37" s="18">
        <v>2015.0717</v>
      </c>
      <c r="B37">
        <v>20150717</v>
      </c>
      <c r="C37">
        <v>20150717</v>
      </c>
      <c r="D37" t="s">
        <v>62</v>
      </c>
      <c r="E37" t="str">
        <f t="shared" si="0"/>
        <v>17</v>
      </c>
      <c r="F37" t="s">
        <v>88</v>
      </c>
      <c r="G37" t="str">
        <f t="shared" si="1"/>
        <v>17</v>
      </c>
      <c r="J37" s="20">
        <v>19700319</v>
      </c>
      <c r="K37" t="str">
        <f t="shared" si="2"/>
        <v>03</v>
      </c>
      <c r="L37" t="s">
        <v>78</v>
      </c>
    </row>
    <row r="38" spans="1:12" ht="19" x14ac:dyDescent="0.25">
      <c r="A38" s="18">
        <v>2015.0717</v>
      </c>
      <c r="B38">
        <v>20150717</v>
      </c>
      <c r="C38">
        <v>20150717</v>
      </c>
      <c r="D38" t="s">
        <v>62</v>
      </c>
      <c r="E38" t="str">
        <f t="shared" si="0"/>
        <v>17</v>
      </c>
      <c r="F38" t="s">
        <v>88</v>
      </c>
      <c r="G38" t="str">
        <f t="shared" si="1"/>
        <v>17</v>
      </c>
      <c r="J38" s="20">
        <v>19700318</v>
      </c>
      <c r="K38" t="str">
        <f t="shared" si="2"/>
        <v>03</v>
      </c>
      <c r="L38" t="s">
        <v>78</v>
      </c>
    </row>
    <row r="39" spans="1:12" ht="19" x14ac:dyDescent="0.25">
      <c r="A39" s="18">
        <v>2015.0717</v>
      </c>
      <c r="B39">
        <v>20150717</v>
      </c>
      <c r="C39">
        <v>20150717</v>
      </c>
      <c r="D39" t="s">
        <v>62</v>
      </c>
      <c r="E39" t="str">
        <f t="shared" si="0"/>
        <v>17</v>
      </c>
      <c r="F39" t="s">
        <v>88</v>
      </c>
      <c r="G39" t="str">
        <f t="shared" si="1"/>
        <v>17</v>
      </c>
      <c r="J39" s="20">
        <v>19580400</v>
      </c>
      <c r="K39" t="str">
        <f t="shared" si="2"/>
        <v>04</v>
      </c>
      <c r="L39" t="s">
        <v>79</v>
      </c>
    </row>
    <row r="40" spans="1:12" ht="19" x14ac:dyDescent="0.25">
      <c r="A40" s="18">
        <v>2015.0717</v>
      </c>
      <c r="B40">
        <v>20150717</v>
      </c>
      <c r="C40">
        <v>20150717</v>
      </c>
      <c r="D40" t="s">
        <v>62</v>
      </c>
      <c r="E40" t="str">
        <f t="shared" si="0"/>
        <v>17</v>
      </c>
      <c r="F40" t="s">
        <v>88</v>
      </c>
      <c r="G40" t="str">
        <f t="shared" si="1"/>
        <v>17</v>
      </c>
      <c r="J40" s="20">
        <v>19490630</v>
      </c>
      <c r="K40" t="str">
        <f t="shared" si="2"/>
        <v>06</v>
      </c>
      <c r="L40" t="s">
        <v>81</v>
      </c>
    </row>
    <row r="41" spans="1:12" ht="19" x14ac:dyDescent="0.25">
      <c r="A41" s="18">
        <v>2015.0717999999999</v>
      </c>
      <c r="B41">
        <v>20150718</v>
      </c>
      <c r="C41">
        <v>20150718</v>
      </c>
      <c r="D41" t="s">
        <v>62</v>
      </c>
      <c r="E41" t="str">
        <f t="shared" si="0"/>
        <v>18</v>
      </c>
      <c r="F41" t="s">
        <v>89</v>
      </c>
      <c r="G41" t="str">
        <f t="shared" si="1"/>
        <v>18</v>
      </c>
      <c r="J41" s="20">
        <v>19730119</v>
      </c>
      <c r="K41" t="str">
        <f t="shared" si="2"/>
        <v>01</v>
      </c>
      <c r="L41" t="s">
        <v>76</v>
      </c>
    </row>
    <row r="42" spans="1:12" ht="19" x14ac:dyDescent="0.25">
      <c r="A42" s="18">
        <v>2015.0717999999999</v>
      </c>
      <c r="B42">
        <v>20150718</v>
      </c>
      <c r="C42">
        <v>20150718</v>
      </c>
      <c r="D42" t="s">
        <v>62</v>
      </c>
      <c r="E42" t="str">
        <f t="shared" si="0"/>
        <v>18</v>
      </c>
      <c r="F42" t="s">
        <v>89</v>
      </c>
      <c r="G42" t="str">
        <f t="shared" si="1"/>
        <v>18</v>
      </c>
      <c r="J42" s="20">
        <v>19700301</v>
      </c>
      <c r="K42" t="str">
        <f t="shared" si="2"/>
        <v>03</v>
      </c>
      <c r="L42" t="s">
        <v>78</v>
      </c>
    </row>
    <row r="43" spans="1:12" ht="19" x14ac:dyDescent="0.25">
      <c r="A43" s="18">
        <v>2015.0717999999999</v>
      </c>
      <c r="B43">
        <v>20150718</v>
      </c>
      <c r="C43">
        <v>20150718</v>
      </c>
      <c r="D43" t="s">
        <v>62</v>
      </c>
      <c r="E43" t="str">
        <f t="shared" si="0"/>
        <v>18</v>
      </c>
      <c r="F43" t="s">
        <v>89</v>
      </c>
      <c r="G43" t="str">
        <f t="shared" si="1"/>
        <v>18</v>
      </c>
      <c r="J43" s="20">
        <v>19700228</v>
      </c>
      <c r="K43" t="str">
        <f t="shared" si="2"/>
        <v>02</v>
      </c>
      <c r="L43" t="s">
        <v>77</v>
      </c>
    </row>
    <row r="44" spans="1:12" ht="19" x14ac:dyDescent="0.25">
      <c r="A44" s="18">
        <v>2015.0717999999999</v>
      </c>
      <c r="B44">
        <v>20150718</v>
      </c>
      <c r="C44">
        <v>20150718</v>
      </c>
      <c r="D44" t="s">
        <v>62</v>
      </c>
      <c r="E44" t="str">
        <f t="shared" si="0"/>
        <v>18</v>
      </c>
      <c r="F44" t="s">
        <v>89</v>
      </c>
      <c r="G44" t="str">
        <f t="shared" si="1"/>
        <v>18</v>
      </c>
      <c r="J44" s="20">
        <v>19700311</v>
      </c>
      <c r="K44" t="str">
        <f t="shared" si="2"/>
        <v>03</v>
      </c>
      <c r="L44" t="s">
        <v>78</v>
      </c>
    </row>
    <row r="45" spans="1:12" ht="19" x14ac:dyDescent="0.25">
      <c r="A45" s="18">
        <v>2015.0717999999999</v>
      </c>
      <c r="B45">
        <v>20150718</v>
      </c>
      <c r="C45">
        <v>20150718</v>
      </c>
      <c r="D45" t="s">
        <v>62</v>
      </c>
      <c r="E45" t="str">
        <f t="shared" si="0"/>
        <v>18</v>
      </c>
      <c r="F45" t="s">
        <v>89</v>
      </c>
      <c r="G45" t="str">
        <f t="shared" si="1"/>
        <v>18</v>
      </c>
      <c r="J45" s="20">
        <v>19700228</v>
      </c>
      <c r="K45" t="str">
        <f t="shared" si="2"/>
        <v>02</v>
      </c>
      <c r="L45" t="s">
        <v>77</v>
      </c>
    </row>
    <row r="46" spans="1:12" ht="19" x14ac:dyDescent="0.25">
      <c r="A46" s="18">
        <v>2015.0717999999999</v>
      </c>
      <c r="B46">
        <v>20150718</v>
      </c>
      <c r="C46">
        <v>20150718</v>
      </c>
      <c r="D46" t="s">
        <v>62</v>
      </c>
      <c r="E46" t="str">
        <f t="shared" si="0"/>
        <v>18</v>
      </c>
      <c r="F46" t="s">
        <v>89</v>
      </c>
      <c r="G46" t="str">
        <f t="shared" si="1"/>
        <v>18</v>
      </c>
      <c r="J46" s="20">
        <v>19700228</v>
      </c>
      <c r="K46" t="str">
        <f t="shared" si="2"/>
        <v>02</v>
      </c>
      <c r="L46" t="s">
        <v>77</v>
      </c>
    </row>
    <row r="47" spans="1:12" ht="19" x14ac:dyDescent="0.25">
      <c r="A47" s="18">
        <v>2015.0717999999999</v>
      </c>
      <c r="B47">
        <v>20150718</v>
      </c>
      <c r="C47">
        <v>20150718</v>
      </c>
      <c r="D47" t="s">
        <v>62</v>
      </c>
      <c r="E47" t="str">
        <f t="shared" si="0"/>
        <v>18</v>
      </c>
      <c r="F47" t="s">
        <v>89</v>
      </c>
      <c r="G47" t="str">
        <f t="shared" si="1"/>
        <v>18</v>
      </c>
      <c r="J47" s="20">
        <v>19700321</v>
      </c>
      <c r="K47" t="str">
        <f t="shared" si="2"/>
        <v>03</v>
      </c>
      <c r="L47" t="s">
        <v>78</v>
      </c>
    </row>
    <row r="48" spans="1:12" ht="19" x14ac:dyDescent="0.25">
      <c r="A48" s="18">
        <v>2015.0717999999999</v>
      </c>
      <c r="B48">
        <v>20150718</v>
      </c>
      <c r="C48">
        <v>20150718</v>
      </c>
      <c r="D48" t="s">
        <v>62</v>
      </c>
      <c r="E48" t="str">
        <f t="shared" si="0"/>
        <v>18</v>
      </c>
      <c r="F48" t="s">
        <v>89</v>
      </c>
      <c r="G48" t="str">
        <f t="shared" si="1"/>
        <v>18</v>
      </c>
      <c r="J48" s="20">
        <v>19700329</v>
      </c>
      <c r="K48" t="str">
        <f t="shared" si="2"/>
        <v>03</v>
      </c>
      <c r="L48" t="s">
        <v>78</v>
      </c>
    </row>
    <row r="49" spans="1:12" ht="19" x14ac:dyDescent="0.25">
      <c r="A49" s="18">
        <v>2015.0717999999999</v>
      </c>
      <c r="B49">
        <v>20150718</v>
      </c>
      <c r="C49">
        <v>20150718</v>
      </c>
      <c r="D49" t="s">
        <v>62</v>
      </c>
      <c r="E49" t="str">
        <f t="shared" si="0"/>
        <v>18</v>
      </c>
      <c r="F49" t="s">
        <v>89</v>
      </c>
      <c r="G49" t="str">
        <f t="shared" si="1"/>
        <v>18</v>
      </c>
      <c r="J49" s="20">
        <v>19700320</v>
      </c>
      <c r="K49" t="str">
        <f t="shared" si="2"/>
        <v>03</v>
      </c>
      <c r="L49" t="s">
        <v>78</v>
      </c>
    </row>
    <row r="50" spans="1:12" ht="19" x14ac:dyDescent="0.25">
      <c r="A50" s="18">
        <v>2015.0717999999999</v>
      </c>
      <c r="B50">
        <v>20150718</v>
      </c>
      <c r="C50">
        <v>20150718</v>
      </c>
      <c r="D50" t="s">
        <v>62</v>
      </c>
      <c r="E50" t="str">
        <f t="shared" si="0"/>
        <v>18</v>
      </c>
      <c r="F50" t="s">
        <v>89</v>
      </c>
      <c r="G50" t="str">
        <f t="shared" si="1"/>
        <v>18</v>
      </c>
      <c r="J50" s="20">
        <v>19680202</v>
      </c>
      <c r="K50" t="str">
        <f t="shared" si="2"/>
        <v>02</v>
      </c>
      <c r="L50" t="s">
        <v>77</v>
      </c>
    </row>
    <row r="51" spans="1:12" ht="19" x14ac:dyDescent="0.25">
      <c r="A51" s="18">
        <v>2015.0717999999999</v>
      </c>
      <c r="B51">
        <v>20150718</v>
      </c>
      <c r="C51">
        <v>20150718</v>
      </c>
      <c r="D51" t="s">
        <v>62</v>
      </c>
      <c r="E51" t="str">
        <f t="shared" si="0"/>
        <v>18</v>
      </c>
      <c r="F51" t="s">
        <v>89</v>
      </c>
      <c r="G51" t="str">
        <f t="shared" si="1"/>
        <v>18</v>
      </c>
      <c r="J51" s="20">
        <v>19700314</v>
      </c>
      <c r="K51" t="str">
        <f t="shared" si="2"/>
        <v>03</v>
      </c>
      <c r="L51" t="s">
        <v>78</v>
      </c>
    </row>
    <row r="52" spans="1:12" ht="19" x14ac:dyDescent="0.25">
      <c r="A52" s="18">
        <v>2015.0718999999999</v>
      </c>
      <c r="B52">
        <v>20150719</v>
      </c>
      <c r="C52">
        <v>20150719</v>
      </c>
      <c r="D52" t="s">
        <v>62</v>
      </c>
      <c r="E52" t="str">
        <f t="shared" si="0"/>
        <v>19</v>
      </c>
      <c r="F52" t="s">
        <v>90</v>
      </c>
      <c r="G52" t="str">
        <f t="shared" si="1"/>
        <v>19</v>
      </c>
      <c r="J52" s="20">
        <v>19740215</v>
      </c>
      <c r="K52" t="str">
        <f t="shared" si="2"/>
        <v>02</v>
      </c>
      <c r="L52" t="s">
        <v>77</v>
      </c>
    </row>
    <row r="53" spans="1:12" ht="19" x14ac:dyDescent="0.25">
      <c r="A53" s="18">
        <v>2015.0718999999999</v>
      </c>
      <c r="B53">
        <v>20150719</v>
      </c>
      <c r="C53">
        <v>20150719</v>
      </c>
      <c r="D53" t="s">
        <v>62</v>
      </c>
      <c r="E53" t="str">
        <f t="shared" si="0"/>
        <v>19</v>
      </c>
      <c r="F53" t="s">
        <v>90</v>
      </c>
      <c r="G53" t="str">
        <f t="shared" si="1"/>
        <v>19</v>
      </c>
      <c r="J53" s="20">
        <v>19610602</v>
      </c>
      <c r="K53" t="str">
        <f t="shared" si="2"/>
        <v>06</v>
      </c>
      <c r="L53" t="s">
        <v>81</v>
      </c>
    </row>
    <row r="54" spans="1:12" ht="19" x14ac:dyDescent="0.25">
      <c r="A54" s="18">
        <v>2015.0718999999999</v>
      </c>
      <c r="B54">
        <v>20150719</v>
      </c>
      <c r="C54">
        <v>20150719</v>
      </c>
      <c r="D54" t="s">
        <v>62</v>
      </c>
      <c r="E54" t="str">
        <f t="shared" si="0"/>
        <v>19</v>
      </c>
      <c r="F54" t="s">
        <v>90</v>
      </c>
      <c r="G54" t="str">
        <f t="shared" si="1"/>
        <v>19</v>
      </c>
      <c r="J54" s="20">
        <v>19520505</v>
      </c>
      <c r="K54" t="str">
        <f t="shared" si="2"/>
        <v>05</v>
      </c>
      <c r="L54" t="s">
        <v>80</v>
      </c>
    </row>
    <row r="55" spans="1:12" ht="19" x14ac:dyDescent="0.25">
      <c r="A55" s="18">
        <v>2015.0718999999999</v>
      </c>
      <c r="B55">
        <v>20150719</v>
      </c>
      <c r="C55">
        <v>20150719</v>
      </c>
      <c r="D55" t="s">
        <v>62</v>
      </c>
      <c r="E55" t="str">
        <f t="shared" si="0"/>
        <v>19</v>
      </c>
      <c r="F55" t="s">
        <v>90</v>
      </c>
      <c r="G55" t="str">
        <f t="shared" si="1"/>
        <v>19</v>
      </c>
      <c r="J55" s="20">
        <v>19610602</v>
      </c>
      <c r="K55" t="str">
        <f t="shared" si="2"/>
        <v>06</v>
      </c>
      <c r="L55" t="s">
        <v>81</v>
      </c>
    </row>
    <row r="56" spans="1:12" ht="19" x14ac:dyDescent="0.25">
      <c r="A56" s="18">
        <v>2015.0718999999999</v>
      </c>
      <c r="B56">
        <v>20150719</v>
      </c>
      <c r="C56">
        <v>20150719</v>
      </c>
      <c r="D56" t="s">
        <v>62</v>
      </c>
      <c r="E56" t="str">
        <f t="shared" si="0"/>
        <v>19</v>
      </c>
      <c r="F56" t="s">
        <v>90</v>
      </c>
      <c r="G56" t="str">
        <f t="shared" si="1"/>
        <v>19</v>
      </c>
      <c r="J56" s="20">
        <v>19730101</v>
      </c>
      <c r="K56" t="str">
        <f t="shared" si="2"/>
        <v>01</v>
      </c>
      <c r="L56" t="s">
        <v>76</v>
      </c>
    </row>
    <row r="57" spans="1:12" ht="19" x14ac:dyDescent="0.25">
      <c r="A57" s="18">
        <v>2015.0718999999999</v>
      </c>
      <c r="B57">
        <v>20150719</v>
      </c>
      <c r="C57">
        <v>20150719</v>
      </c>
      <c r="D57" t="s">
        <v>62</v>
      </c>
      <c r="E57" t="str">
        <f t="shared" si="0"/>
        <v>19</v>
      </c>
      <c r="F57" t="s">
        <v>90</v>
      </c>
      <c r="G57" t="str">
        <f t="shared" si="1"/>
        <v>19</v>
      </c>
      <c r="J57" s="20">
        <v>19730101</v>
      </c>
      <c r="K57" t="str">
        <f t="shared" si="2"/>
        <v>01</v>
      </c>
      <c r="L57" t="s">
        <v>76</v>
      </c>
    </row>
    <row r="58" spans="1:12" ht="19" x14ac:dyDescent="0.25">
      <c r="A58" s="18">
        <v>2015.0718999999999</v>
      </c>
      <c r="B58">
        <v>20150719</v>
      </c>
      <c r="C58">
        <v>20150719</v>
      </c>
      <c r="D58" t="s">
        <v>62</v>
      </c>
      <c r="E58" t="str">
        <f t="shared" si="0"/>
        <v>19</v>
      </c>
      <c r="F58" t="s">
        <v>90</v>
      </c>
      <c r="G58" t="str">
        <f t="shared" si="1"/>
        <v>19</v>
      </c>
      <c r="J58" s="20">
        <v>19700306</v>
      </c>
      <c r="K58" t="str">
        <f t="shared" si="2"/>
        <v>03</v>
      </c>
      <c r="L58" t="s">
        <v>78</v>
      </c>
    </row>
    <row r="59" spans="1:12" ht="19" x14ac:dyDescent="0.25">
      <c r="A59" s="18">
        <v>2015.0718999999999</v>
      </c>
      <c r="B59">
        <v>20150719</v>
      </c>
      <c r="C59">
        <v>20150719</v>
      </c>
      <c r="D59" t="s">
        <v>62</v>
      </c>
      <c r="E59" t="str">
        <f t="shared" si="0"/>
        <v>19</v>
      </c>
      <c r="F59" t="s">
        <v>90</v>
      </c>
      <c r="G59" t="str">
        <f t="shared" si="1"/>
        <v>19</v>
      </c>
      <c r="J59" s="20">
        <v>19580200</v>
      </c>
      <c r="K59" t="str">
        <f t="shared" si="2"/>
        <v>02</v>
      </c>
      <c r="L59" t="s">
        <v>77</v>
      </c>
    </row>
    <row r="60" spans="1:12" ht="19" x14ac:dyDescent="0.25">
      <c r="A60" s="18">
        <v>2015.0718999999999</v>
      </c>
      <c r="B60">
        <v>20150719</v>
      </c>
      <c r="C60">
        <v>20150719</v>
      </c>
      <c r="D60" t="s">
        <v>62</v>
      </c>
      <c r="E60" t="str">
        <f t="shared" si="0"/>
        <v>19</v>
      </c>
      <c r="F60" t="s">
        <v>90</v>
      </c>
      <c r="G60" t="str">
        <f t="shared" si="1"/>
        <v>19</v>
      </c>
      <c r="J60" s="20" t="s">
        <v>13</v>
      </c>
      <c r="K60" t="str">
        <f t="shared" si="2"/>
        <v/>
      </c>
      <c r="L60" t="s">
        <v>13</v>
      </c>
    </row>
    <row r="61" spans="1:12" ht="19" x14ac:dyDescent="0.25">
      <c r="A61" s="18">
        <v>2015.0718999999999</v>
      </c>
      <c r="B61">
        <v>20150719</v>
      </c>
      <c r="C61">
        <v>20150719</v>
      </c>
      <c r="D61" t="s">
        <v>62</v>
      </c>
      <c r="E61" t="str">
        <f t="shared" si="0"/>
        <v>19</v>
      </c>
      <c r="F61" t="s">
        <v>90</v>
      </c>
      <c r="G61" t="str">
        <f t="shared" si="1"/>
        <v>19</v>
      </c>
      <c r="J61" s="20">
        <v>19580200</v>
      </c>
      <c r="K61" t="str">
        <f t="shared" si="2"/>
        <v>02</v>
      </c>
      <c r="L61" t="s">
        <v>77</v>
      </c>
    </row>
    <row r="62" spans="1:12" ht="19" x14ac:dyDescent="0.25">
      <c r="A62" s="18">
        <v>2015.0718999999999</v>
      </c>
      <c r="B62">
        <v>20150719</v>
      </c>
      <c r="C62">
        <v>20150719</v>
      </c>
      <c r="D62" t="s">
        <v>62</v>
      </c>
      <c r="E62" t="str">
        <f t="shared" si="0"/>
        <v>19</v>
      </c>
      <c r="F62" t="s">
        <v>90</v>
      </c>
      <c r="G62" t="str">
        <f t="shared" si="1"/>
        <v>19</v>
      </c>
      <c r="J62" s="20">
        <v>19490612</v>
      </c>
      <c r="K62" t="str">
        <f t="shared" si="2"/>
        <v>06</v>
      </c>
      <c r="L62" t="s">
        <v>81</v>
      </c>
    </row>
    <row r="63" spans="1:12" ht="19" x14ac:dyDescent="0.25">
      <c r="A63" s="18">
        <v>2015.0718999999999</v>
      </c>
      <c r="B63">
        <v>20150719</v>
      </c>
      <c r="C63">
        <v>20150719</v>
      </c>
      <c r="D63" t="s">
        <v>62</v>
      </c>
      <c r="E63" t="str">
        <f t="shared" si="0"/>
        <v>19</v>
      </c>
      <c r="F63" t="s">
        <v>90</v>
      </c>
      <c r="G63" t="str">
        <f t="shared" si="1"/>
        <v>19</v>
      </c>
      <c r="J63" s="20">
        <v>19340526</v>
      </c>
      <c r="K63" t="str">
        <f t="shared" si="2"/>
        <v>05</v>
      </c>
      <c r="L63" t="s">
        <v>80</v>
      </c>
    </row>
    <row r="64" spans="1:12" ht="19" x14ac:dyDescent="0.25">
      <c r="A64" s="18">
        <v>2015.0718999999999</v>
      </c>
      <c r="B64">
        <v>20150719</v>
      </c>
      <c r="C64">
        <v>20150719</v>
      </c>
      <c r="D64" t="s">
        <v>62</v>
      </c>
      <c r="E64" t="str">
        <f t="shared" si="0"/>
        <v>19</v>
      </c>
      <c r="F64" t="s">
        <v>90</v>
      </c>
      <c r="G64" t="str">
        <f t="shared" si="1"/>
        <v>19</v>
      </c>
      <c r="J64" s="20">
        <v>19740217</v>
      </c>
      <c r="K64" t="str">
        <f t="shared" si="2"/>
        <v>02</v>
      </c>
      <c r="L64" t="s">
        <v>77</v>
      </c>
    </row>
    <row r="65" spans="1:12" ht="19" x14ac:dyDescent="0.25">
      <c r="A65" s="18">
        <v>2015.0718999999999</v>
      </c>
      <c r="B65">
        <v>20150719</v>
      </c>
      <c r="C65">
        <v>20150719</v>
      </c>
      <c r="D65" t="s">
        <v>62</v>
      </c>
      <c r="E65" t="str">
        <f t="shared" si="0"/>
        <v>19</v>
      </c>
      <c r="F65" t="s">
        <v>90</v>
      </c>
      <c r="G65" t="str">
        <f t="shared" si="1"/>
        <v>19</v>
      </c>
      <c r="J65" s="20">
        <v>19470510</v>
      </c>
      <c r="K65" t="str">
        <f t="shared" si="2"/>
        <v>05</v>
      </c>
      <c r="L65" t="s">
        <v>80</v>
      </c>
    </row>
    <row r="66" spans="1:12" ht="19" x14ac:dyDescent="0.25">
      <c r="A66" s="18">
        <v>2015.0718999999999</v>
      </c>
      <c r="B66">
        <v>20150719</v>
      </c>
      <c r="C66">
        <v>20150719</v>
      </c>
      <c r="D66" t="s">
        <v>62</v>
      </c>
      <c r="E66" t="str">
        <f t="shared" si="0"/>
        <v>19</v>
      </c>
      <c r="F66" t="s">
        <v>90</v>
      </c>
      <c r="G66" t="str">
        <f t="shared" si="1"/>
        <v>19</v>
      </c>
      <c r="J66" s="20">
        <v>19430327</v>
      </c>
      <c r="K66" t="str">
        <f t="shared" si="2"/>
        <v>03</v>
      </c>
      <c r="L66" t="s">
        <v>78</v>
      </c>
    </row>
    <row r="67" spans="1:12" ht="19" x14ac:dyDescent="0.25">
      <c r="A67" s="18">
        <v>2015.0718999999999</v>
      </c>
      <c r="B67">
        <v>20150719</v>
      </c>
      <c r="C67">
        <v>20150719</v>
      </c>
      <c r="D67" t="s">
        <v>62</v>
      </c>
      <c r="E67" t="str">
        <f t="shared" ref="E67:E130" si="3">MID($B67,COLUMN()-(COLUMN($D67)- 6),2)</f>
        <v>19</v>
      </c>
      <c r="F67" t="s">
        <v>90</v>
      </c>
      <c r="G67" t="str">
        <f t="shared" ref="G67:G130" si="4">IFERROR(F67,"NA")</f>
        <v>19</v>
      </c>
      <c r="J67" s="20">
        <v>19470523</v>
      </c>
      <c r="K67" t="str">
        <f t="shared" ref="K67:K130" si="5">MID($J67,COLUMN()-(COLUMN($K67)- 5),2)</f>
        <v>05</v>
      </c>
      <c r="L67" t="s">
        <v>80</v>
      </c>
    </row>
    <row r="68" spans="1:12" ht="19" x14ac:dyDescent="0.25">
      <c r="A68" s="18">
        <v>2015.0719999999999</v>
      </c>
      <c r="B68">
        <v>20150720</v>
      </c>
      <c r="C68">
        <v>20150720</v>
      </c>
      <c r="D68" t="s">
        <v>62</v>
      </c>
      <c r="E68" t="str">
        <f t="shared" si="3"/>
        <v>20</v>
      </c>
      <c r="F68" t="s">
        <v>91</v>
      </c>
      <c r="G68" t="str">
        <f t="shared" si="4"/>
        <v>20</v>
      </c>
      <c r="J68" s="20">
        <v>19470512</v>
      </c>
      <c r="K68" t="str">
        <f t="shared" si="5"/>
        <v>05</v>
      </c>
      <c r="L68" t="s">
        <v>80</v>
      </c>
    </row>
    <row r="69" spans="1:12" ht="19" x14ac:dyDescent="0.25">
      <c r="A69" s="18">
        <v>2015.0719999999999</v>
      </c>
      <c r="B69">
        <v>20150720</v>
      </c>
      <c r="C69">
        <v>20150720</v>
      </c>
      <c r="D69" t="s">
        <v>62</v>
      </c>
      <c r="E69" t="str">
        <f t="shared" si="3"/>
        <v>20</v>
      </c>
      <c r="F69" t="s">
        <v>91</v>
      </c>
      <c r="G69" t="str">
        <f t="shared" si="4"/>
        <v>20</v>
      </c>
      <c r="J69" s="20">
        <v>19540317</v>
      </c>
      <c r="K69" t="str">
        <f t="shared" si="5"/>
        <v>03</v>
      </c>
      <c r="L69" t="s">
        <v>78</v>
      </c>
    </row>
    <row r="70" spans="1:12" ht="19" x14ac:dyDescent="0.25">
      <c r="A70" s="18">
        <v>2015.0719999999999</v>
      </c>
      <c r="B70">
        <v>20150720</v>
      </c>
      <c r="C70">
        <v>20150720</v>
      </c>
      <c r="D70" t="s">
        <v>62</v>
      </c>
      <c r="E70" t="str">
        <f t="shared" si="3"/>
        <v>20</v>
      </c>
      <c r="F70" t="s">
        <v>91</v>
      </c>
      <c r="G70" t="str">
        <f t="shared" si="4"/>
        <v>20</v>
      </c>
      <c r="J70" s="20">
        <v>19550327</v>
      </c>
      <c r="K70" t="str">
        <f t="shared" si="5"/>
        <v>03</v>
      </c>
      <c r="L70" t="s">
        <v>78</v>
      </c>
    </row>
    <row r="71" spans="1:12" ht="19" x14ac:dyDescent="0.25">
      <c r="A71" s="18">
        <v>2015.0719999999999</v>
      </c>
      <c r="B71">
        <v>20150720</v>
      </c>
      <c r="C71">
        <v>20150720</v>
      </c>
      <c r="D71" t="s">
        <v>62</v>
      </c>
      <c r="E71" t="str">
        <f t="shared" si="3"/>
        <v>20</v>
      </c>
      <c r="F71" t="s">
        <v>91</v>
      </c>
      <c r="G71" t="str">
        <f t="shared" si="4"/>
        <v>20</v>
      </c>
      <c r="J71" s="20">
        <v>19550412</v>
      </c>
      <c r="K71" t="str">
        <f t="shared" si="5"/>
        <v>04</v>
      </c>
      <c r="L71" t="s">
        <v>79</v>
      </c>
    </row>
    <row r="72" spans="1:12" ht="19" x14ac:dyDescent="0.25">
      <c r="A72" s="18">
        <v>2015.0726</v>
      </c>
      <c r="B72">
        <v>20150726</v>
      </c>
      <c r="C72">
        <v>20150726</v>
      </c>
      <c r="D72" t="s">
        <v>62</v>
      </c>
      <c r="E72" t="str">
        <f t="shared" si="3"/>
        <v>26</v>
      </c>
      <c r="F72" t="s">
        <v>87</v>
      </c>
      <c r="G72" t="str">
        <f t="shared" si="4"/>
        <v>26</v>
      </c>
      <c r="J72" s="20">
        <v>19450403</v>
      </c>
      <c r="K72" t="str">
        <f t="shared" si="5"/>
        <v>04</v>
      </c>
      <c r="L72" t="s">
        <v>79</v>
      </c>
    </row>
    <row r="73" spans="1:12" ht="19" x14ac:dyDescent="0.25">
      <c r="A73" s="18">
        <v>2015.0726</v>
      </c>
      <c r="B73">
        <v>20150726</v>
      </c>
      <c r="C73">
        <v>20150726</v>
      </c>
      <c r="D73" t="s">
        <v>62</v>
      </c>
      <c r="E73" t="str">
        <f t="shared" si="3"/>
        <v>26</v>
      </c>
      <c r="F73" t="s">
        <v>87</v>
      </c>
      <c r="G73" t="str">
        <f t="shared" si="4"/>
        <v>26</v>
      </c>
      <c r="J73" s="20">
        <v>19550413</v>
      </c>
      <c r="K73" t="str">
        <f t="shared" si="5"/>
        <v>04</v>
      </c>
      <c r="L73" t="s">
        <v>79</v>
      </c>
    </row>
    <row r="74" spans="1:12" ht="19" x14ac:dyDescent="0.25">
      <c r="A74" s="18">
        <v>2015.0726</v>
      </c>
      <c r="B74">
        <v>20150726</v>
      </c>
      <c r="C74">
        <v>20150726</v>
      </c>
      <c r="D74" t="s">
        <v>62</v>
      </c>
      <c r="E74" t="str">
        <f t="shared" si="3"/>
        <v>26</v>
      </c>
      <c r="F74" t="s">
        <v>87</v>
      </c>
      <c r="G74" t="str">
        <f t="shared" si="4"/>
        <v>26</v>
      </c>
      <c r="J74" s="20">
        <v>19470520</v>
      </c>
      <c r="K74" t="str">
        <f t="shared" si="5"/>
        <v>05</v>
      </c>
      <c r="L74" t="s">
        <v>80</v>
      </c>
    </row>
    <row r="75" spans="1:12" ht="19" x14ac:dyDescent="0.25">
      <c r="A75" s="18">
        <v>2015.0726</v>
      </c>
      <c r="B75">
        <v>20150726</v>
      </c>
      <c r="C75">
        <v>20150726</v>
      </c>
      <c r="D75" t="s">
        <v>62</v>
      </c>
      <c r="E75" t="str">
        <f t="shared" si="3"/>
        <v>26</v>
      </c>
      <c r="F75" t="s">
        <v>87</v>
      </c>
      <c r="G75" t="str">
        <f t="shared" si="4"/>
        <v>26</v>
      </c>
      <c r="J75" s="20">
        <v>19760302</v>
      </c>
      <c r="K75" t="str">
        <f t="shared" si="5"/>
        <v>03</v>
      </c>
      <c r="L75" t="s">
        <v>78</v>
      </c>
    </row>
    <row r="76" spans="1:12" ht="19" x14ac:dyDescent="0.25">
      <c r="A76" s="18">
        <v>2015.0725</v>
      </c>
      <c r="B76">
        <v>20150725</v>
      </c>
      <c r="C76">
        <v>20150725</v>
      </c>
      <c r="D76" t="s">
        <v>62</v>
      </c>
      <c r="E76" t="str">
        <f t="shared" si="3"/>
        <v>25</v>
      </c>
      <c r="F76" t="s">
        <v>92</v>
      </c>
      <c r="G76" t="str">
        <f t="shared" si="4"/>
        <v>25</v>
      </c>
      <c r="J76" s="20">
        <v>19650910</v>
      </c>
      <c r="K76" t="str">
        <f t="shared" si="5"/>
        <v>09</v>
      </c>
      <c r="L76" t="s">
        <v>83</v>
      </c>
    </row>
    <row r="77" spans="1:12" ht="19" x14ac:dyDescent="0.25">
      <c r="A77" s="18">
        <v>2015.0725</v>
      </c>
      <c r="B77">
        <v>20150725</v>
      </c>
      <c r="C77">
        <v>20150725</v>
      </c>
      <c r="D77" t="s">
        <v>62</v>
      </c>
      <c r="E77" t="str">
        <f t="shared" si="3"/>
        <v>25</v>
      </c>
      <c r="F77" t="s">
        <v>92</v>
      </c>
      <c r="G77" t="str">
        <f t="shared" si="4"/>
        <v>25</v>
      </c>
      <c r="J77" s="20">
        <v>19650910</v>
      </c>
      <c r="K77" t="str">
        <f t="shared" si="5"/>
        <v>09</v>
      </c>
      <c r="L77" t="s">
        <v>83</v>
      </c>
    </row>
    <row r="78" spans="1:12" ht="19" x14ac:dyDescent="0.25">
      <c r="A78" s="18">
        <v>2015.0725</v>
      </c>
      <c r="B78">
        <v>20150725</v>
      </c>
      <c r="C78">
        <v>20150725</v>
      </c>
      <c r="D78" t="s">
        <v>62</v>
      </c>
      <c r="E78" t="str">
        <f t="shared" si="3"/>
        <v>25</v>
      </c>
      <c r="F78" t="s">
        <v>92</v>
      </c>
      <c r="G78" t="str">
        <f t="shared" si="4"/>
        <v>25</v>
      </c>
      <c r="J78" s="20">
        <v>19720715</v>
      </c>
      <c r="K78" t="str">
        <f t="shared" si="5"/>
        <v>07</v>
      </c>
      <c r="L78" t="s">
        <v>82</v>
      </c>
    </row>
    <row r="79" spans="1:12" ht="19" x14ac:dyDescent="0.25">
      <c r="A79" s="18">
        <v>2015.0725</v>
      </c>
      <c r="B79">
        <v>20150725</v>
      </c>
      <c r="C79">
        <v>20150725</v>
      </c>
      <c r="D79" t="s">
        <v>62</v>
      </c>
      <c r="E79" t="str">
        <f t="shared" si="3"/>
        <v>25</v>
      </c>
      <c r="F79" t="s">
        <v>92</v>
      </c>
      <c r="G79" t="str">
        <f t="shared" si="4"/>
        <v>25</v>
      </c>
      <c r="J79" s="20">
        <v>19500922</v>
      </c>
      <c r="K79" t="str">
        <f t="shared" si="5"/>
        <v>09</v>
      </c>
      <c r="L79" t="s">
        <v>83</v>
      </c>
    </row>
    <row r="80" spans="1:12" ht="19" x14ac:dyDescent="0.25">
      <c r="A80" s="18">
        <v>2015.0725</v>
      </c>
      <c r="B80">
        <v>20150725</v>
      </c>
      <c r="C80">
        <v>20150725</v>
      </c>
      <c r="D80" t="s">
        <v>62</v>
      </c>
      <c r="E80" t="str">
        <f t="shared" si="3"/>
        <v>25</v>
      </c>
      <c r="F80" t="s">
        <v>92</v>
      </c>
      <c r="G80" t="str">
        <f t="shared" si="4"/>
        <v>25</v>
      </c>
      <c r="J80" s="20">
        <v>19590402</v>
      </c>
      <c r="K80" t="str">
        <f t="shared" si="5"/>
        <v>04</v>
      </c>
      <c r="L80" t="s">
        <v>79</v>
      </c>
    </row>
    <row r="81" spans="1:12" ht="19" x14ac:dyDescent="0.25">
      <c r="A81" s="18">
        <v>2015.0725</v>
      </c>
      <c r="B81">
        <v>20150725</v>
      </c>
      <c r="C81">
        <v>20150725</v>
      </c>
      <c r="D81" t="s">
        <v>62</v>
      </c>
      <c r="E81" t="str">
        <f t="shared" si="3"/>
        <v>25</v>
      </c>
      <c r="F81" t="s">
        <v>92</v>
      </c>
      <c r="G81" t="str">
        <f t="shared" si="4"/>
        <v>25</v>
      </c>
      <c r="J81" s="20">
        <v>19641224</v>
      </c>
      <c r="K81" t="str">
        <f t="shared" si="5"/>
        <v>12</v>
      </c>
      <c r="L81" t="s">
        <v>86</v>
      </c>
    </row>
    <row r="82" spans="1:12" ht="19" x14ac:dyDescent="0.25">
      <c r="A82" s="18">
        <v>2015.0725</v>
      </c>
      <c r="B82">
        <v>20150725</v>
      </c>
      <c r="C82">
        <v>20150725</v>
      </c>
      <c r="D82" t="s">
        <v>62</v>
      </c>
      <c r="E82" t="str">
        <f t="shared" si="3"/>
        <v>25</v>
      </c>
      <c r="F82" t="s">
        <v>92</v>
      </c>
      <c r="G82" t="str">
        <f t="shared" si="4"/>
        <v>25</v>
      </c>
      <c r="J82" s="20">
        <v>19380131</v>
      </c>
      <c r="K82" t="str">
        <f t="shared" si="5"/>
        <v>01</v>
      </c>
      <c r="L82" t="s">
        <v>76</v>
      </c>
    </row>
    <row r="83" spans="1:12" ht="19" x14ac:dyDescent="0.25">
      <c r="A83" s="18">
        <v>2015.0725</v>
      </c>
      <c r="B83">
        <v>20150725</v>
      </c>
      <c r="C83">
        <v>20150725</v>
      </c>
      <c r="D83" t="s">
        <v>62</v>
      </c>
      <c r="E83" t="str">
        <f t="shared" si="3"/>
        <v>25</v>
      </c>
      <c r="F83" t="s">
        <v>92</v>
      </c>
      <c r="G83" t="str">
        <f t="shared" si="4"/>
        <v>25</v>
      </c>
      <c r="J83" s="20">
        <v>19460523</v>
      </c>
      <c r="K83" t="str">
        <f t="shared" si="5"/>
        <v>05</v>
      </c>
      <c r="L83" t="s">
        <v>80</v>
      </c>
    </row>
    <row r="84" spans="1:12" ht="19" x14ac:dyDescent="0.25">
      <c r="A84" s="18">
        <v>2015.0725</v>
      </c>
      <c r="B84">
        <v>20150725</v>
      </c>
      <c r="C84">
        <v>20150725</v>
      </c>
      <c r="D84" t="s">
        <v>62</v>
      </c>
      <c r="E84" t="str">
        <f t="shared" si="3"/>
        <v>25</v>
      </c>
      <c r="F84" t="s">
        <v>92</v>
      </c>
      <c r="G84" t="str">
        <f t="shared" si="4"/>
        <v>25</v>
      </c>
      <c r="J84" s="20">
        <v>19340218</v>
      </c>
      <c r="K84" t="str">
        <f t="shared" si="5"/>
        <v>02</v>
      </c>
      <c r="L84" t="s">
        <v>77</v>
      </c>
    </row>
    <row r="85" spans="1:12" ht="19" x14ac:dyDescent="0.25">
      <c r="A85" s="18">
        <v>2015.0725</v>
      </c>
      <c r="B85">
        <v>20150725</v>
      </c>
      <c r="C85">
        <v>20150725</v>
      </c>
      <c r="D85" t="s">
        <v>62</v>
      </c>
      <c r="E85" t="str">
        <f t="shared" si="3"/>
        <v>25</v>
      </c>
      <c r="F85" t="s">
        <v>92</v>
      </c>
      <c r="G85" t="str">
        <f t="shared" si="4"/>
        <v>25</v>
      </c>
      <c r="J85" s="20">
        <v>19590402</v>
      </c>
      <c r="K85" t="str">
        <f t="shared" si="5"/>
        <v>04</v>
      </c>
      <c r="L85" t="s">
        <v>79</v>
      </c>
    </row>
    <row r="86" spans="1:12" ht="19" x14ac:dyDescent="0.25">
      <c r="A86" s="18">
        <v>2001.1</v>
      </c>
      <c r="B86">
        <v>20011000</v>
      </c>
      <c r="C86">
        <v>20011000</v>
      </c>
      <c r="D86" t="s">
        <v>62</v>
      </c>
      <c r="E86" t="str">
        <f t="shared" si="3"/>
        <v>00</v>
      </c>
      <c r="F86" t="s">
        <v>13</v>
      </c>
      <c r="G86" t="str">
        <f t="shared" si="4"/>
        <v>NA</v>
      </c>
      <c r="J86" s="20" t="s">
        <v>13</v>
      </c>
      <c r="K86" t="str">
        <f t="shared" si="5"/>
        <v/>
      </c>
      <c r="L86" t="s">
        <v>13</v>
      </c>
    </row>
    <row r="87" spans="1:12" ht="19" x14ac:dyDescent="0.25">
      <c r="A87" s="18">
        <v>1990</v>
      </c>
      <c r="B87">
        <v>19900000</v>
      </c>
      <c r="C87">
        <v>19900000</v>
      </c>
      <c r="D87" t="s">
        <v>62</v>
      </c>
      <c r="E87" t="str">
        <f t="shared" si="3"/>
        <v>00</v>
      </c>
      <c r="F87" t="s">
        <v>13</v>
      </c>
      <c r="G87" t="str">
        <f t="shared" si="4"/>
        <v>NA</v>
      </c>
      <c r="J87" s="20">
        <v>19060600</v>
      </c>
      <c r="K87" t="str">
        <f t="shared" si="5"/>
        <v>06</v>
      </c>
      <c r="L87" t="s">
        <v>81</v>
      </c>
    </row>
    <row r="88" spans="1:12" ht="19" x14ac:dyDescent="0.25">
      <c r="A88" s="18">
        <v>2005</v>
      </c>
      <c r="B88">
        <v>20050000</v>
      </c>
      <c r="C88">
        <v>20050000</v>
      </c>
      <c r="D88" t="s">
        <v>62</v>
      </c>
      <c r="E88" t="str">
        <f t="shared" si="3"/>
        <v>00</v>
      </c>
      <c r="F88" t="s">
        <v>13</v>
      </c>
      <c r="G88" t="str">
        <f t="shared" si="4"/>
        <v>NA</v>
      </c>
      <c r="J88" s="20">
        <v>19580310</v>
      </c>
      <c r="K88" t="str">
        <f t="shared" si="5"/>
        <v>03</v>
      </c>
      <c r="L88" t="s">
        <v>78</v>
      </c>
    </row>
    <row r="89" spans="1:12" ht="19" x14ac:dyDescent="0.25">
      <c r="A89" s="18">
        <v>2009</v>
      </c>
      <c r="B89">
        <v>20090000</v>
      </c>
      <c r="C89">
        <v>20090000</v>
      </c>
      <c r="D89" t="s">
        <v>62</v>
      </c>
      <c r="E89" t="str">
        <f t="shared" si="3"/>
        <v>00</v>
      </c>
      <c r="F89" t="s">
        <v>13</v>
      </c>
      <c r="G89" t="str">
        <f t="shared" si="4"/>
        <v>NA</v>
      </c>
      <c r="J89" s="20">
        <v>19760302</v>
      </c>
      <c r="K89" t="str">
        <f t="shared" si="5"/>
        <v>03</v>
      </c>
      <c r="L89" t="s">
        <v>78</v>
      </c>
    </row>
    <row r="90" spans="1:12" ht="19" x14ac:dyDescent="0.25">
      <c r="A90" s="18">
        <v>2009</v>
      </c>
      <c r="B90">
        <v>20090000</v>
      </c>
      <c r="C90">
        <v>20090000</v>
      </c>
      <c r="D90" t="s">
        <v>62</v>
      </c>
      <c r="E90" t="str">
        <f t="shared" si="3"/>
        <v>00</v>
      </c>
      <c r="F90" t="s">
        <v>13</v>
      </c>
      <c r="G90" t="str">
        <f t="shared" si="4"/>
        <v>NA</v>
      </c>
      <c r="J90" s="20">
        <v>19670405</v>
      </c>
      <c r="K90" t="str">
        <f t="shared" si="5"/>
        <v>04</v>
      </c>
      <c r="L90" t="s">
        <v>79</v>
      </c>
    </row>
    <row r="91" spans="1:12" ht="19" x14ac:dyDescent="0.25">
      <c r="A91" s="18">
        <v>2009</v>
      </c>
      <c r="B91">
        <v>20090000</v>
      </c>
      <c r="C91">
        <v>20090000</v>
      </c>
      <c r="D91" t="s">
        <v>62</v>
      </c>
      <c r="E91" t="str">
        <f t="shared" si="3"/>
        <v>00</v>
      </c>
      <c r="F91" t="s">
        <v>13</v>
      </c>
      <c r="G91" t="str">
        <f t="shared" si="4"/>
        <v>NA</v>
      </c>
      <c r="J91" s="20">
        <v>19650412</v>
      </c>
      <c r="K91" t="str">
        <f t="shared" si="5"/>
        <v>04</v>
      </c>
      <c r="L91" t="s">
        <v>79</v>
      </c>
    </row>
    <row r="92" spans="1:12" ht="19" x14ac:dyDescent="0.25">
      <c r="A92" s="18">
        <v>2001</v>
      </c>
      <c r="B92">
        <v>20010000</v>
      </c>
      <c r="C92">
        <v>20010000</v>
      </c>
      <c r="D92" t="s">
        <v>62</v>
      </c>
      <c r="E92" t="str">
        <f t="shared" si="3"/>
        <v>00</v>
      </c>
      <c r="F92" t="s">
        <v>13</v>
      </c>
      <c r="G92" t="str">
        <f t="shared" si="4"/>
        <v>NA</v>
      </c>
      <c r="J92" s="20">
        <v>19700326</v>
      </c>
      <c r="K92" t="str">
        <f t="shared" si="5"/>
        <v>03</v>
      </c>
      <c r="L92" t="s">
        <v>78</v>
      </c>
    </row>
    <row r="93" spans="1:12" ht="19" x14ac:dyDescent="0.25">
      <c r="A93" s="18">
        <v>2001</v>
      </c>
      <c r="B93">
        <v>20010000</v>
      </c>
      <c r="C93">
        <v>20010000</v>
      </c>
      <c r="D93" t="s">
        <v>62</v>
      </c>
      <c r="E93" t="str">
        <f t="shared" si="3"/>
        <v>00</v>
      </c>
      <c r="F93" t="s">
        <v>13</v>
      </c>
      <c r="G93" t="str">
        <f t="shared" si="4"/>
        <v>NA</v>
      </c>
      <c r="J93" s="20">
        <v>19700306</v>
      </c>
      <c r="K93" t="str">
        <f t="shared" si="5"/>
        <v>03</v>
      </c>
      <c r="L93" t="s">
        <v>78</v>
      </c>
    </row>
    <row r="94" spans="1:12" ht="19" x14ac:dyDescent="0.25">
      <c r="A94" s="18">
        <v>2005</v>
      </c>
      <c r="B94">
        <v>20050000</v>
      </c>
      <c r="C94">
        <v>20050000</v>
      </c>
      <c r="D94" t="s">
        <v>62</v>
      </c>
      <c r="E94" t="str">
        <f t="shared" si="3"/>
        <v>00</v>
      </c>
      <c r="F94" t="s">
        <v>13</v>
      </c>
      <c r="G94" t="str">
        <f t="shared" si="4"/>
        <v>NA</v>
      </c>
      <c r="J94" s="20">
        <v>19700311</v>
      </c>
      <c r="K94" t="str">
        <f t="shared" si="5"/>
        <v>03</v>
      </c>
      <c r="L94" t="s">
        <v>78</v>
      </c>
    </row>
    <row r="95" spans="1:12" ht="19" x14ac:dyDescent="0.25">
      <c r="A95" s="18">
        <v>2005</v>
      </c>
      <c r="B95">
        <v>20050000</v>
      </c>
      <c r="C95">
        <v>20050000</v>
      </c>
      <c r="D95" t="s">
        <v>62</v>
      </c>
      <c r="E95" t="str">
        <f t="shared" si="3"/>
        <v>00</v>
      </c>
      <c r="F95" t="s">
        <v>13</v>
      </c>
      <c r="G95" t="str">
        <f t="shared" si="4"/>
        <v>NA</v>
      </c>
      <c r="J95" s="20">
        <v>19460526</v>
      </c>
      <c r="K95" t="str">
        <f t="shared" si="5"/>
        <v>05</v>
      </c>
      <c r="L95" t="s">
        <v>80</v>
      </c>
    </row>
    <row r="96" spans="1:12" ht="19" x14ac:dyDescent="0.25">
      <c r="A96" s="18">
        <v>2005</v>
      </c>
      <c r="B96">
        <v>20050000</v>
      </c>
      <c r="C96">
        <v>20050000</v>
      </c>
      <c r="D96" t="s">
        <v>62</v>
      </c>
      <c r="E96" t="str">
        <f t="shared" si="3"/>
        <v>00</v>
      </c>
      <c r="F96" t="s">
        <v>13</v>
      </c>
      <c r="G96" t="str">
        <f t="shared" si="4"/>
        <v>NA</v>
      </c>
      <c r="J96" s="20">
        <v>19460526</v>
      </c>
      <c r="K96" t="str">
        <f t="shared" si="5"/>
        <v>05</v>
      </c>
      <c r="L96" t="s">
        <v>80</v>
      </c>
    </row>
    <row r="97" spans="1:12" ht="19" x14ac:dyDescent="0.25">
      <c r="A97" s="18">
        <v>2009</v>
      </c>
      <c r="B97">
        <v>20090000</v>
      </c>
      <c r="C97">
        <v>20090000</v>
      </c>
      <c r="D97" t="s">
        <v>62</v>
      </c>
      <c r="E97" t="str">
        <f t="shared" si="3"/>
        <v>00</v>
      </c>
      <c r="F97" t="s">
        <v>13</v>
      </c>
      <c r="G97" t="str">
        <f t="shared" si="4"/>
        <v>NA</v>
      </c>
      <c r="J97" s="20">
        <v>19510101</v>
      </c>
      <c r="K97" t="str">
        <f t="shared" si="5"/>
        <v>01</v>
      </c>
      <c r="L97" t="s">
        <v>76</v>
      </c>
    </row>
    <row r="98" spans="1:12" ht="19" x14ac:dyDescent="0.25">
      <c r="A98" s="18">
        <v>2009</v>
      </c>
      <c r="B98">
        <v>20090000</v>
      </c>
      <c r="C98">
        <v>20090000</v>
      </c>
      <c r="D98" t="s">
        <v>62</v>
      </c>
      <c r="E98" t="str">
        <f t="shared" si="3"/>
        <v>00</v>
      </c>
      <c r="F98" t="s">
        <v>13</v>
      </c>
      <c r="G98" t="str">
        <f t="shared" si="4"/>
        <v>NA</v>
      </c>
      <c r="J98" s="20">
        <v>19261200</v>
      </c>
      <c r="K98" t="str">
        <f t="shared" si="5"/>
        <v>12</v>
      </c>
      <c r="L98" t="s">
        <v>86</v>
      </c>
    </row>
    <row r="99" spans="1:12" ht="19" x14ac:dyDescent="0.25">
      <c r="A99" s="18">
        <v>2009</v>
      </c>
      <c r="B99">
        <v>20090000</v>
      </c>
      <c r="C99">
        <v>20090000</v>
      </c>
      <c r="D99" t="s">
        <v>62</v>
      </c>
      <c r="E99" t="str">
        <f t="shared" si="3"/>
        <v>00</v>
      </c>
      <c r="F99" t="s">
        <v>13</v>
      </c>
      <c r="G99" t="str">
        <f t="shared" si="4"/>
        <v>NA</v>
      </c>
      <c r="J99" s="20">
        <v>19590209</v>
      </c>
      <c r="K99" t="str">
        <f t="shared" si="5"/>
        <v>02</v>
      </c>
      <c r="L99" t="s">
        <v>77</v>
      </c>
    </row>
    <row r="100" spans="1:12" ht="19" x14ac:dyDescent="0.25">
      <c r="A100" s="18">
        <v>2009</v>
      </c>
      <c r="B100">
        <v>20090000</v>
      </c>
      <c r="C100">
        <v>20090000</v>
      </c>
      <c r="D100" t="s">
        <v>62</v>
      </c>
      <c r="E100" t="str">
        <f t="shared" si="3"/>
        <v>00</v>
      </c>
      <c r="F100" t="s">
        <v>13</v>
      </c>
      <c r="G100" t="str">
        <f t="shared" si="4"/>
        <v>NA</v>
      </c>
      <c r="J100" s="20">
        <v>19460510</v>
      </c>
      <c r="K100" t="str">
        <f t="shared" si="5"/>
        <v>05</v>
      </c>
      <c r="L100" t="s">
        <v>80</v>
      </c>
    </row>
    <row r="101" spans="1:12" ht="19" x14ac:dyDescent="0.25">
      <c r="A101" s="18">
        <v>2009</v>
      </c>
      <c r="B101">
        <v>20090000</v>
      </c>
      <c r="C101">
        <v>20090000</v>
      </c>
      <c r="D101" t="s">
        <v>62</v>
      </c>
      <c r="E101" t="str">
        <f t="shared" si="3"/>
        <v>00</v>
      </c>
      <c r="F101" t="s">
        <v>13</v>
      </c>
      <c r="G101" t="str">
        <f t="shared" si="4"/>
        <v>NA</v>
      </c>
      <c r="J101" s="20">
        <v>19510101</v>
      </c>
      <c r="K101" t="str">
        <f t="shared" si="5"/>
        <v>01</v>
      </c>
      <c r="L101" t="s">
        <v>76</v>
      </c>
    </row>
    <row r="102" spans="1:12" ht="19" x14ac:dyDescent="0.25">
      <c r="A102" s="18">
        <v>2009</v>
      </c>
      <c r="B102">
        <v>20090000</v>
      </c>
      <c r="C102">
        <v>20090000</v>
      </c>
      <c r="D102" t="s">
        <v>62</v>
      </c>
      <c r="E102" t="str">
        <f t="shared" si="3"/>
        <v>00</v>
      </c>
      <c r="F102" t="s">
        <v>13</v>
      </c>
      <c r="G102" t="str">
        <f t="shared" si="4"/>
        <v>NA</v>
      </c>
      <c r="J102" s="20">
        <v>19680202</v>
      </c>
      <c r="K102" t="str">
        <f t="shared" si="5"/>
        <v>02</v>
      </c>
      <c r="L102" t="s">
        <v>77</v>
      </c>
    </row>
    <row r="103" spans="1:12" ht="19" x14ac:dyDescent="0.25">
      <c r="A103" s="18">
        <v>2009</v>
      </c>
      <c r="B103">
        <v>20090000</v>
      </c>
      <c r="C103">
        <v>20090000</v>
      </c>
      <c r="D103" t="s">
        <v>62</v>
      </c>
      <c r="E103" t="str">
        <f t="shared" si="3"/>
        <v>00</v>
      </c>
      <c r="F103" t="s">
        <v>13</v>
      </c>
      <c r="G103" t="str">
        <f t="shared" si="4"/>
        <v>NA</v>
      </c>
      <c r="J103" s="20">
        <v>19700319</v>
      </c>
      <c r="K103" t="str">
        <f t="shared" si="5"/>
        <v>03</v>
      </c>
      <c r="L103" t="s">
        <v>78</v>
      </c>
    </row>
    <row r="104" spans="1:12" ht="19" x14ac:dyDescent="0.25">
      <c r="A104" s="18">
        <v>1979</v>
      </c>
      <c r="B104">
        <v>19790000</v>
      </c>
      <c r="C104">
        <v>19790000</v>
      </c>
      <c r="D104" t="s">
        <v>62</v>
      </c>
      <c r="E104" t="str">
        <f t="shared" si="3"/>
        <v>00</v>
      </c>
      <c r="F104" t="s">
        <v>13</v>
      </c>
      <c r="G104" t="str">
        <f t="shared" si="4"/>
        <v>NA</v>
      </c>
      <c r="J104" s="20">
        <v>19700317</v>
      </c>
      <c r="K104" t="str">
        <f t="shared" si="5"/>
        <v>03</v>
      </c>
      <c r="L104" t="s">
        <v>78</v>
      </c>
    </row>
    <row r="105" spans="1:12" ht="19" x14ac:dyDescent="0.25">
      <c r="A105" s="18">
        <v>1971</v>
      </c>
      <c r="B105">
        <v>19710000</v>
      </c>
      <c r="C105">
        <v>19710000</v>
      </c>
      <c r="D105" t="s">
        <v>62</v>
      </c>
      <c r="E105" t="str">
        <f t="shared" si="3"/>
        <v>00</v>
      </c>
      <c r="F105" t="s">
        <v>13</v>
      </c>
      <c r="G105" t="str">
        <f t="shared" si="4"/>
        <v>NA</v>
      </c>
      <c r="J105" s="20">
        <v>19700311</v>
      </c>
      <c r="K105" t="str">
        <f t="shared" si="5"/>
        <v>03</v>
      </c>
      <c r="L105" t="s">
        <v>78</v>
      </c>
    </row>
    <row r="106" spans="1:12" ht="19" x14ac:dyDescent="0.25">
      <c r="A106" s="18">
        <v>1989</v>
      </c>
      <c r="B106">
        <v>19890000</v>
      </c>
      <c r="C106">
        <v>19890000</v>
      </c>
      <c r="D106" t="s">
        <v>62</v>
      </c>
      <c r="E106" t="str">
        <f t="shared" si="3"/>
        <v>00</v>
      </c>
      <c r="F106" t="s">
        <v>13</v>
      </c>
      <c r="G106" t="str">
        <f t="shared" si="4"/>
        <v>NA</v>
      </c>
      <c r="J106" s="20">
        <v>19700226</v>
      </c>
      <c r="K106" t="str">
        <f t="shared" si="5"/>
        <v>02</v>
      </c>
      <c r="L106" t="s">
        <v>77</v>
      </c>
    </row>
    <row r="107" spans="1:12" ht="19" x14ac:dyDescent="0.25">
      <c r="A107" s="18">
        <v>1973</v>
      </c>
      <c r="B107">
        <v>19730000</v>
      </c>
      <c r="C107">
        <v>19730000</v>
      </c>
      <c r="D107" t="s">
        <v>62</v>
      </c>
      <c r="E107" t="str">
        <f t="shared" si="3"/>
        <v>00</v>
      </c>
      <c r="F107" t="s">
        <v>13</v>
      </c>
      <c r="G107" t="str">
        <f t="shared" si="4"/>
        <v>NA</v>
      </c>
      <c r="J107" s="20">
        <v>19700320</v>
      </c>
      <c r="K107" t="str">
        <f t="shared" si="5"/>
        <v>03</v>
      </c>
      <c r="L107" t="s">
        <v>78</v>
      </c>
    </row>
    <row r="108" spans="1:12" ht="19" x14ac:dyDescent="0.25">
      <c r="A108" s="18">
        <v>1999</v>
      </c>
      <c r="B108">
        <v>19990000</v>
      </c>
      <c r="C108">
        <v>19990000</v>
      </c>
      <c r="D108" t="s">
        <v>62</v>
      </c>
      <c r="E108" t="str">
        <f t="shared" si="3"/>
        <v>00</v>
      </c>
      <c r="F108" t="s">
        <v>13</v>
      </c>
      <c r="G108" t="str">
        <f t="shared" si="4"/>
        <v>NA</v>
      </c>
      <c r="J108" s="20">
        <v>19700319</v>
      </c>
      <c r="K108" t="str">
        <f t="shared" si="5"/>
        <v>03</v>
      </c>
      <c r="L108" t="s">
        <v>78</v>
      </c>
    </row>
    <row r="109" spans="1:12" ht="19" x14ac:dyDescent="0.25">
      <c r="A109" s="18">
        <v>2001</v>
      </c>
      <c r="B109">
        <v>20010000</v>
      </c>
      <c r="C109">
        <v>20010000</v>
      </c>
      <c r="D109" t="s">
        <v>62</v>
      </c>
      <c r="E109" t="str">
        <f t="shared" si="3"/>
        <v>00</v>
      </c>
      <c r="F109" t="s">
        <v>13</v>
      </c>
      <c r="G109" t="str">
        <f t="shared" si="4"/>
        <v>NA</v>
      </c>
      <c r="J109" s="20">
        <v>19700315</v>
      </c>
      <c r="K109" t="str">
        <f t="shared" si="5"/>
        <v>03</v>
      </c>
      <c r="L109" t="s">
        <v>78</v>
      </c>
    </row>
    <row r="110" spans="1:12" ht="19" x14ac:dyDescent="0.25">
      <c r="A110" s="18">
        <v>2001</v>
      </c>
      <c r="B110">
        <v>20010000</v>
      </c>
      <c r="C110">
        <v>20010000</v>
      </c>
      <c r="D110" t="s">
        <v>62</v>
      </c>
      <c r="E110" t="str">
        <f t="shared" si="3"/>
        <v>00</v>
      </c>
      <c r="F110" t="s">
        <v>13</v>
      </c>
      <c r="G110" t="str">
        <f t="shared" si="4"/>
        <v>NA</v>
      </c>
      <c r="J110" s="20">
        <v>19700314</v>
      </c>
      <c r="K110" t="str">
        <f t="shared" si="5"/>
        <v>03</v>
      </c>
      <c r="L110" t="s">
        <v>78</v>
      </c>
    </row>
    <row r="111" spans="1:12" ht="19" x14ac:dyDescent="0.25">
      <c r="A111" s="18">
        <v>2001</v>
      </c>
      <c r="B111">
        <v>20010000</v>
      </c>
      <c r="C111">
        <v>20010000</v>
      </c>
      <c r="D111" t="s">
        <v>62</v>
      </c>
      <c r="E111" t="str">
        <f t="shared" si="3"/>
        <v>00</v>
      </c>
      <c r="F111" t="s">
        <v>13</v>
      </c>
      <c r="G111" t="str">
        <f t="shared" si="4"/>
        <v>NA</v>
      </c>
      <c r="J111" s="20">
        <v>19700320</v>
      </c>
      <c r="K111" t="str">
        <f t="shared" si="5"/>
        <v>03</v>
      </c>
      <c r="L111" t="s">
        <v>78</v>
      </c>
    </row>
    <row r="112" spans="1:12" ht="19" x14ac:dyDescent="0.25">
      <c r="A112" s="18">
        <v>1979</v>
      </c>
      <c r="B112">
        <v>19790000</v>
      </c>
      <c r="C112">
        <v>19790000</v>
      </c>
      <c r="D112" t="s">
        <v>62</v>
      </c>
      <c r="E112" t="str">
        <f t="shared" si="3"/>
        <v>00</v>
      </c>
      <c r="F112" t="s">
        <v>13</v>
      </c>
      <c r="G112" t="str">
        <f t="shared" si="4"/>
        <v>NA</v>
      </c>
      <c r="J112" s="20">
        <v>19700321</v>
      </c>
      <c r="K112" t="str">
        <f t="shared" si="5"/>
        <v>03</v>
      </c>
      <c r="L112" t="s">
        <v>78</v>
      </c>
    </row>
    <row r="113" spans="1:12" ht="19" x14ac:dyDescent="0.25">
      <c r="A113" s="18">
        <v>1997</v>
      </c>
      <c r="B113">
        <v>19970000</v>
      </c>
      <c r="C113">
        <v>19970000</v>
      </c>
      <c r="D113" t="s">
        <v>62</v>
      </c>
      <c r="E113" t="str">
        <f t="shared" si="3"/>
        <v>00</v>
      </c>
      <c r="F113" t="s">
        <v>13</v>
      </c>
      <c r="G113" t="str">
        <f t="shared" si="4"/>
        <v>NA</v>
      </c>
      <c r="J113" s="20">
        <v>19600204</v>
      </c>
      <c r="K113" t="str">
        <f t="shared" si="5"/>
        <v>02</v>
      </c>
      <c r="L113" t="s">
        <v>77</v>
      </c>
    </row>
    <row r="114" spans="1:12" ht="19" x14ac:dyDescent="0.25">
      <c r="A114" s="18">
        <v>1997</v>
      </c>
      <c r="B114">
        <v>19970000</v>
      </c>
      <c r="C114">
        <v>19970000</v>
      </c>
      <c r="D114" t="s">
        <v>62</v>
      </c>
      <c r="E114" t="str">
        <f t="shared" si="3"/>
        <v>00</v>
      </c>
      <c r="F114" t="s">
        <v>13</v>
      </c>
      <c r="G114" t="str">
        <f t="shared" si="4"/>
        <v>NA</v>
      </c>
      <c r="J114" s="20">
        <v>19661204</v>
      </c>
      <c r="K114" t="str">
        <f t="shared" si="5"/>
        <v>12</v>
      </c>
      <c r="L114" t="s">
        <v>86</v>
      </c>
    </row>
    <row r="115" spans="1:12" ht="19" x14ac:dyDescent="0.25">
      <c r="A115" s="18">
        <v>1988</v>
      </c>
      <c r="B115">
        <v>19880000</v>
      </c>
      <c r="C115">
        <v>19880000</v>
      </c>
      <c r="D115" t="s">
        <v>62</v>
      </c>
      <c r="E115" t="str">
        <f t="shared" si="3"/>
        <v>00</v>
      </c>
      <c r="F115" t="s">
        <v>13</v>
      </c>
      <c r="G115" t="str">
        <f t="shared" si="4"/>
        <v>NA</v>
      </c>
      <c r="J115" s="20">
        <v>19680202</v>
      </c>
      <c r="K115" t="str">
        <f t="shared" si="5"/>
        <v>02</v>
      </c>
      <c r="L115" t="s">
        <v>77</v>
      </c>
    </row>
    <row r="116" spans="1:12" ht="19" x14ac:dyDescent="0.25">
      <c r="A116" s="18">
        <v>2007</v>
      </c>
      <c r="B116">
        <v>20070000</v>
      </c>
      <c r="C116">
        <v>20070000</v>
      </c>
      <c r="D116" t="s">
        <v>62</v>
      </c>
      <c r="E116" t="str">
        <f t="shared" si="3"/>
        <v>00</v>
      </c>
      <c r="F116" t="s">
        <v>13</v>
      </c>
      <c r="G116" t="str">
        <f t="shared" si="4"/>
        <v>NA</v>
      </c>
      <c r="J116" s="20">
        <v>19730115</v>
      </c>
      <c r="K116" t="str">
        <f t="shared" si="5"/>
        <v>01</v>
      </c>
      <c r="L116" t="s">
        <v>76</v>
      </c>
    </row>
    <row r="117" spans="1:12" ht="19" x14ac:dyDescent="0.25">
      <c r="A117" s="18">
        <v>2005</v>
      </c>
      <c r="B117">
        <v>20050000</v>
      </c>
      <c r="C117">
        <v>20050000</v>
      </c>
      <c r="D117" t="s">
        <v>62</v>
      </c>
      <c r="E117" t="str">
        <f t="shared" si="3"/>
        <v>00</v>
      </c>
      <c r="F117" t="s">
        <v>13</v>
      </c>
      <c r="G117" t="str">
        <f t="shared" si="4"/>
        <v>NA</v>
      </c>
      <c r="J117" s="20">
        <v>19640319</v>
      </c>
      <c r="K117" t="str">
        <f t="shared" si="5"/>
        <v>03</v>
      </c>
      <c r="L117" t="s">
        <v>78</v>
      </c>
    </row>
    <row r="118" spans="1:12" ht="19" x14ac:dyDescent="0.25">
      <c r="A118" s="18">
        <v>2001</v>
      </c>
      <c r="B118">
        <v>20010000</v>
      </c>
      <c r="C118">
        <v>20010000</v>
      </c>
      <c r="D118" t="s">
        <v>62</v>
      </c>
      <c r="E118" t="str">
        <f t="shared" si="3"/>
        <v>00</v>
      </c>
      <c r="F118" t="s">
        <v>13</v>
      </c>
      <c r="G118" t="str">
        <f t="shared" si="4"/>
        <v>NA</v>
      </c>
      <c r="J118" s="20">
        <v>19390524</v>
      </c>
      <c r="K118" t="str">
        <f t="shared" si="5"/>
        <v>05</v>
      </c>
      <c r="L118" t="s">
        <v>80</v>
      </c>
    </row>
    <row r="119" spans="1:12" ht="19" x14ac:dyDescent="0.25">
      <c r="A119" s="18">
        <v>2001</v>
      </c>
      <c r="B119">
        <v>20010000</v>
      </c>
      <c r="C119">
        <v>20010000</v>
      </c>
      <c r="D119" t="s">
        <v>62</v>
      </c>
      <c r="E119" t="str">
        <f t="shared" si="3"/>
        <v>00</v>
      </c>
      <c r="F119" t="s">
        <v>13</v>
      </c>
      <c r="G119" t="str">
        <f t="shared" si="4"/>
        <v>NA</v>
      </c>
      <c r="J119" s="20">
        <v>19650122</v>
      </c>
      <c r="K119" t="str">
        <f t="shared" si="5"/>
        <v>01</v>
      </c>
      <c r="L119" t="s">
        <v>76</v>
      </c>
    </row>
    <row r="120" spans="1:12" ht="19" x14ac:dyDescent="0.25">
      <c r="A120" s="18">
        <v>2001</v>
      </c>
      <c r="B120">
        <v>20010000</v>
      </c>
      <c r="C120">
        <v>20010000</v>
      </c>
      <c r="D120" t="s">
        <v>62</v>
      </c>
      <c r="E120" t="str">
        <f t="shared" si="3"/>
        <v>00</v>
      </c>
      <c r="F120" t="s">
        <v>13</v>
      </c>
      <c r="G120" t="str">
        <f t="shared" si="4"/>
        <v>NA</v>
      </c>
      <c r="J120" s="20">
        <v>19700317</v>
      </c>
      <c r="K120" t="str">
        <f t="shared" si="5"/>
        <v>03</v>
      </c>
      <c r="L120" t="s">
        <v>78</v>
      </c>
    </row>
    <row r="121" spans="1:12" ht="19" x14ac:dyDescent="0.25">
      <c r="A121" s="18">
        <v>2001</v>
      </c>
      <c r="B121">
        <v>20010000</v>
      </c>
      <c r="C121">
        <v>20010000</v>
      </c>
      <c r="D121" t="s">
        <v>62</v>
      </c>
      <c r="E121" t="str">
        <f t="shared" si="3"/>
        <v>00</v>
      </c>
      <c r="F121" t="s">
        <v>13</v>
      </c>
      <c r="G121" t="str">
        <f t="shared" si="4"/>
        <v>NA</v>
      </c>
      <c r="J121" s="20">
        <v>19700314</v>
      </c>
      <c r="K121" t="str">
        <f t="shared" si="5"/>
        <v>03</v>
      </c>
      <c r="L121" t="s">
        <v>78</v>
      </c>
    </row>
    <row r="122" spans="1:12" ht="19" x14ac:dyDescent="0.25">
      <c r="A122" s="18">
        <v>2001</v>
      </c>
      <c r="B122">
        <v>20010000</v>
      </c>
      <c r="C122">
        <v>20010000</v>
      </c>
      <c r="D122" t="s">
        <v>62</v>
      </c>
      <c r="E122" t="str">
        <f t="shared" si="3"/>
        <v>00</v>
      </c>
      <c r="F122" t="s">
        <v>13</v>
      </c>
      <c r="G122" t="str">
        <f t="shared" si="4"/>
        <v>NA</v>
      </c>
      <c r="J122" s="20">
        <v>19700310</v>
      </c>
      <c r="K122" t="str">
        <f t="shared" si="5"/>
        <v>03</v>
      </c>
      <c r="L122" t="s">
        <v>78</v>
      </c>
    </row>
    <row r="123" spans="1:12" ht="19" x14ac:dyDescent="0.25">
      <c r="A123" s="18">
        <v>1974</v>
      </c>
      <c r="B123">
        <v>19740000</v>
      </c>
      <c r="C123">
        <v>19740000</v>
      </c>
      <c r="D123" t="s">
        <v>62</v>
      </c>
      <c r="E123" t="str">
        <f t="shared" si="3"/>
        <v>00</v>
      </c>
      <c r="F123" t="s">
        <v>13</v>
      </c>
      <c r="G123" t="str">
        <f t="shared" si="4"/>
        <v>NA</v>
      </c>
      <c r="J123" s="20">
        <v>19700302</v>
      </c>
      <c r="K123" t="str">
        <f t="shared" si="5"/>
        <v>03</v>
      </c>
      <c r="L123" t="s">
        <v>78</v>
      </c>
    </row>
    <row r="124" spans="1:12" ht="19" x14ac:dyDescent="0.25">
      <c r="A124" s="18">
        <v>1977</v>
      </c>
      <c r="B124">
        <v>19770000</v>
      </c>
      <c r="C124">
        <v>19770000</v>
      </c>
      <c r="D124" t="s">
        <v>62</v>
      </c>
      <c r="E124" t="str">
        <f t="shared" si="3"/>
        <v>00</v>
      </c>
      <c r="F124" t="s">
        <v>13</v>
      </c>
      <c r="G124" t="str">
        <f t="shared" si="4"/>
        <v>NA</v>
      </c>
      <c r="J124" s="20">
        <v>19700319</v>
      </c>
      <c r="K124" t="str">
        <f t="shared" si="5"/>
        <v>03</v>
      </c>
      <c r="L124" t="s">
        <v>78</v>
      </c>
    </row>
    <row r="125" spans="1:12" ht="19" x14ac:dyDescent="0.25">
      <c r="A125" s="18">
        <v>2000</v>
      </c>
      <c r="B125">
        <v>20000000</v>
      </c>
      <c r="C125">
        <v>20000000</v>
      </c>
      <c r="D125" t="s">
        <v>62</v>
      </c>
      <c r="E125" t="str">
        <f t="shared" si="3"/>
        <v>00</v>
      </c>
      <c r="F125" t="s">
        <v>13</v>
      </c>
      <c r="G125" t="str">
        <f t="shared" si="4"/>
        <v>NA</v>
      </c>
      <c r="J125" s="20">
        <v>19700319</v>
      </c>
      <c r="K125" t="str">
        <f t="shared" si="5"/>
        <v>03</v>
      </c>
      <c r="L125" t="s">
        <v>78</v>
      </c>
    </row>
    <row r="126" spans="1:12" ht="19" x14ac:dyDescent="0.25">
      <c r="A126" s="18">
        <v>2004</v>
      </c>
      <c r="B126">
        <v>20040000</v>
      </c>
      <c r="C126">
        <v>20040000</v>
      </c>
      <c r="D126" t="s">
        <v>62</v>
      </c>
      <c r="E126" t="str">
        <f t="shared" si="3"/>
        <v>00</v>
      </c>
      <c r="F126" t="s">
        <v>13</v>
      </c>
      <c r="G126" t="str">
        <f t="shared" si="4"/>
        <v>NA</v>
      </c>
      <c r="J126" s="20">
        <v>19311203</v>
      </c>
      <c r="K126" t="str">
        <f t="shared" si="5"/>
        <v>12</v>
      </c>
      <c r="L126" t="s">
        <v>86</v>
      </c>
    </row>
    <row r="127" spans="1:12" ht="19" x14ac:dyDescent="0.25">
      <c r="A127" s="18">
        <v>2000</v>
      </c>
      <c r="B127">
        <v>20000000</v>
      </c>
      <c r="C127">
        <v>20000000</v>
      </c>
      <c r="D127" t="s">
        <v>62</v>
      </c>
      <c r="E127" t="str">
        <f t="shared" si="3"/>
        <v>00</v>
      </c>
      <c r="F127" t="s">
        <v>13</v>
      </c>
      <c r="G127" t="str">
        <f t="shared" si="4"/>
        <v>NA</v>
      </c>
      <c r="J127" s="20">
        <v>19310202</v>
      </c>
      <c r="K127" t="str">
        <f t="shared" si="5"/>
        <v>02</v>
      </c>
      <c r="L127" t="s">
        <v>77</v>
      </c>
    </row>
    <row r="128" spans="1:12" ht="19" x14ac:dyDescent="0.25">
      <c r="A128" s="18">
        <v>1984</v>
      </c>
      <c r="B128">
        <v>19840000</v>
      </c>
      <c r="C128">
        <v>19840000</v>
      </c>
      <c r="D128" t="s">
        <v>62</v>
      </c>
      <c r="E128" t="str">
        <f t="shared" si="3"/>
        <v>00</v>
      </c>
      <c r="F128" t="s">
        <v>13</v>
      </c>
      <c r="G128" t="str">
        <f t="shared" si="4"/>
        <v>NA</v>
      </c>
      <c r="J128" s="20">
        <v>19310202</v>
      </c>
      <c r="K128" t="str">
        <f t="shared" si="5"/>
        <v>02</v>
      </c>
      <c r="L128" t="s">
        <v>77</v>
      </c>
    </row>
    <row r="129" spans="1:12" ht="19" x14ac:dyDescent="0.25">
      <c r="A129" s="18">
        <v>1973</v>
      </c>
      <c r="B129">
        <v>19730000</v>
      </c>
      <c r="C129">
        <v>19730000</v>
      </c>
      <c r="D129" t="s">
        <v>62</v>
      </c>
      <c r="E129" t="str">
        <f t="shared" si="3"/>
        <v>00</v>
      </c>
      <c r="F129" t="s">
        <v>13</v>
      </c>
      <c r="G129" t="str">
        <f t="shared" si="4"/>
        <v>NA</v>
      </c>
      <c r="J129" s="20">
        <v>19450320</v>
      </c>
      <c r="K129" t="str">
        <f t="shared" si="5"/>
        <v>03</v>
      </c>
      <c r="L129" t="s">
        <v>78</v>
      </c>
    </row>
    <row r="130" spans="1:12" ht="19" x14ac:dyDescent="0.25">
      <c r="A130" s="18">
        <v>1988</v>
      </c>
      <c r="B130">
        <v>19880000</v>
      </c>
      <c r="C130">
        <v>19880000</v>
      </c>
      <c r="D130" t="s">
        <v>62</v>
      </c>
      <c r="E130" t="str">
        <f t="shared" si="3"/>
        <v>00</v>
      </c>
      <c r="F130" t="s">
        <v>13</v>
      </c>
      <c r="G130" t="str">
        <f t="shared" si="4"/>
        <v>NA</v>
      </c>
      <c r="J130" s="20">
        <v>19550327</v>
      </c>
      <c r="K130" t="str">
        <f t="shared" si="5"/>
        <v>03</v>
      </c>
      <c r="L130" t="s">
        <v>78</v>
      </c>
    </row>
    <row r="131" spans="1:12" ht="19" x14ac:dyDescent="0.25">
      <c r="A131" s="18">
        <v>1998</v>
      </c>
      <c r="B131">
        <v>19980000</v>
      </c>
      <c r="C131">
        <v>19980000</v>
      </c>
      <c r="D131" t="s">
        <v>62</v>
      </c>
      <c r="E131" t="str">
        <f t="shared" ref="E131:E194" si="6">MID($B131,COLUMN()-(COLUMN($D131)- 6),2)</f>
        <v>00</v>
      </c>
      <c r="F131" t="s">
        <v>13</v>
      </c>
      <c r="G131" t="str">
        <f t="shared" ref="G131:G194" si="7">IFERROR(F131,"NA")</f>
        <v>NA</v>
      </c>
      <c r="J131" s="20">
        <v>19700310</v>
      </c>
      <c r="K131" t="str">
        <f t="shared" ref="K131:K194" si="8">MID($J131,COLUMN()-(COLUMN($K131)- 5),2)</f>
        <v>03</v>
      </c>
      <c r="L131" t="s">
        <v>78</v>
      </c>
    </row>
    <row r="132" spans="1:12" ht="19" x14ac:dyDescent="0.25">
      <c r="A132" s="18">
        <v>2003</v>
      </c>
      <c r="B132">
        <v>20030000</v>
      </c>
      <c r="C132">
        <v>20030000</v>
      </c>
      <c r="D132" t="s">
        <v>62</v>
      </c>
      <c r="E132" t="str">
        <f t="shared" si="6"/>
        <v>00</v>
      </c>
      <c r="F132" t="s">
        <v>13</v>
      </c>
      <c r="G132" t="str">
        <f t="shared" si="7"/>
        <v>NA</v>
      </c>
      <c r="J132" s="20">
        <v>19470500</v>
      </c>
      <c r="K132" t="str">
        <f t="shared" si="8"/>
        <v>05</v>
      </c>
      <c r="L132" t="s">
        <v>80</v>
      </c>
    </row>
    <row r="133" spans="1:12" ht="19" x14ac:dyDescent="0.25">
      <c r="A133" s="18">
        <v>2003</v>
      </c>
      <c r="B133">
        <v>20030000</v>
      </c>
      <c r="C133">
        <v>20030000</v>
      </c>
      <c r="D133" t="s">
        <v>62</v>
      </c>
      <c r="E133" t="str">
        <f t="shared" si="6"/>
        <v>00</v>
      </c>
      <c r="F133" t="s">
        <v>13</v>
      </c>
      <c r="G133" t="str">
        <f t="shared" si="7"/>
        <v>NA</v>
      </c>
      <c r="J133" s="20">
        <v>19840303</v>
      </c>
      <c r="K133" t="str">
        <f t="shared" si="8"/>
        <v>03</v>
      </c>
      <c r="L133" t="s">
        <v>78</v>
      </c>
    </row>
    <row r="134" spans="1:12" ht="19" x14ac:dyDescent="0.25">
      <c r="A134" s="18">
        <v>2003</v>
      </c>
      <c r="B134">
        <v>20030000</v>
      </c>
      <c r="C134">
        <v>20030000</v>
      </c>
      <c r="D134" t="s">
        <v>62</v>
      </c>
      <c r="E134" t="str">
        <f t="shared" si="6"/>
        <v>00</v>
      </c>
      <c r="F134" t="s">
        <v>13</v>
      </c>
      <c r="G134" t="str">
        <f t="shared" si="7"/>
        <v>NA</v>
      </c>
      <c r="J134" s="20">
        <v>19520615</v>
      </c>
      <c r="K134" t="str">
        <f t="shared" si="8"/>
        <v>06</v>
      </c>
      <c r="L134" t="s">
        <v>81</v>
      </c>
    </row>
    <row r="135" spans="1:12" ht="19" x14ac:dyDescent="0.25">
      <c r="A135" s="18">
        <v>2003</v>
      </c>
      <c r="B135">
        <v>20030000</v>
      </c>
      <c r="C135">
        <v>20030000</v>
      </c>
      <c r="D135" t="s">
        <v>62</v>
      </c>
      <c r="E135" t="str">
        <f t="shared" si="6"/>
        <v>00</v>
      </c>
      <c r="F135" t="s">
        <v>13</v>
      </c>
      <c r="G135" t="str">
        <f t="shared" si="7"/>
        <v>NA</v>
      </c>
      <c r="J135" s="20">
        <v>19410000</v>
      </c>
      <c r="K135" t="str">
        <f t="shared" si="8"/>
        <v>00</v>
      </c>
      <c r="L135" t="s">
        <v>13</v>
      </c>
    </row>
    <row r="136" spans="1:12" ht="19" x14ac:dyDescent="0.25">
      <c r="A136" s="18">
        <v>2000</v>
      </c>
      <c r="B136">
        <v>20000000</v>
      </c>
      <c r="C136">
        <v>20000000</v>
      </c>
      <c r="D136" t="s">
        <v>62</v>
      </c>
      <c r="E136" t="str">
        <f t="shared" si="6"/>
        <v>00</v>
      </c>
      <c r="F136" t="s">
        <v>13</v>
      </c>
      <c r="G136" t="str">
        <f t="shared" si="7"/>
        <v>NA</v>
      </c>
      <c r="J136" s="20">
        <v>19490114</v>
      </c>
      <c r="K136" t="str">
        <f t="shared" si="8"/>
        <v>01</v>
      </c>
      <c r="L136" t="s">
        <v>76</v>
      </c>
    </row>
    <row r="137" spans="1:12" ht="19" x14ac:dyDescent="0.25">
      <c r="A137" s="18">
        <v>2006</v>
      </c>
      <c r="B137">
        <v>20060000</v>
      </c>
      <c r="C137">
        <v>20060000</v>
      </c>
      <c r="D137" t="s">
        <v>62</v>
      </c>
      <c r="E137" t="str">
        <f t="shared" si="6"/>
        <v>00</v>
      </c>
      <c r="F137" t="s">
        <v>13</v>
      </c>
      <c r="G137" t="str">
        <f t="shared" si="7"/>
        <v>NA</v>
      </c>
      <c r="J137" s="20">
        <v>19960323</v>
      </c>
      <c r="K137" t="str">
        <f t="shared" si="8"/>
        <v>03</v>
      </c>
      <c r="L137" t="s">
        <v>78</v>
      </c>
    </row>
    <row r="138" spans="1:12" ht="19" x14ac:dyDescent="0.25">
      <c r="A138" s="18">
        <v>2006</v>
      </c>
      <c r="B138">
        <v>20060000</v>
      </c>
      <c r="C138">
        <v>20060000</v>
      </c>
      <c r="D138" t="s">
        <v>62</v>
      </c>
      <c r="E138" t="str">
        <f t="shared" si="6"/>
        <v>00</v>
      </c>
      <c r="F138" t="s">
        <v>13</v>
      </c>
      <c r="G138" t="str">
        <f t="shared" si="7"/>
        <v>NA</v>
      </c>
      <c r="J138" s="20">
        <v>20081121</v>
      </c>
      <c r="K138" t="str">
        <f t="shared" si="8"/>
        <v>11</v>
      </c>
      <c r="L138" t="s">
        <v>85</v>
      </c>
    </row>
    <row r="139" spans="1:12" ht="19" x14ac:dyDescent="0.25">
      <c r="A139" s="18">
        <v>2006</v>
      </c>
      <c r="B139">
        <v>20060000</v>
      </c>
      <c r="C139">
        <v>20060000</v>
      </c>
      <c r="D139" t="s">
        <v>62</v>
      </c>
      <c r="E139" t="str">
        <f t="shared" si="6"/>
        <v>00</v>
      </c>
      <c r="F139" t="s">
        <v>13</v>
      </c>
      <c r="G139" t="str">
        <f t="shared" si="7"/>
        <v>NA</v>
      </c>
      <c r="J139" s="20">
        <v>19790328</v>
      </c>
      <c r="K139" t="str">
        <f t="shared" si="8"/>
        <v>03</v>
      </c>
      <c r="L139" t="s">
        <v>78</v>
      </c>
    </row>
    <row r="140" spans="1:12" ht="19" x14ac:dyDescent="0.25">
      <c r="A140" s="18">
        <v>1979</v>
      </c>
      <c r="B140">
        <v>19790000</v>
      </c>
      <c r="C140">
        <v>19790000</v>
      </c>
      <c r="D140" t="s">
        <v>62</v>
      </c>
      <c r="E140" t="str">
        <f t="shared" si="6"/>
        <v>00</v>
      </c>
      <c r="F140" t="s">
        <v>13</v>
      </c>
      <c r="G140" t="str">
        <f t="shared" si="7"/>
        <v>NA</v>
      </c>
      <c r="J140" s="20">
        <v>19770516</v>
      </c>
      <c r="K140" t="str">
        <f t="shared" si="8"/>
        <v>05</v>
      </c>
      <c r="L140" t="s">
        <v>80</v>
      </c>
    </row>
    <row r="141" spans="1:12" ht="19" x14ac:dyDescent="0.25">
      <c r="A141" s="18">
        <v>2001</v>
      </c>
      <c r="B141">
        <v>20010000</v>
      </c>
      <c r="C141">
        <v>20010000</v>
      </c>
      <c r="D141" t="s">
        <v>62</v>
      </c>
      <c r="E141" t="str">
        <f t="shared" si="6"/>
        <v>00</v>
      </c>
      <c r="F141" t="s">
        <v>13</v>
      </c>
      <c r="G141" t="str">
        <f t="shared" si="7"/>
        <v>NA</v>
      </c>
      <c r="J141" s="20">
        <v>19790416</v>
      </c>
      <c r="K141" t="str">
        <f t="shared" si="8"/>
        <v>04</v>
      </c>
      <c r="L141" t="s">
        <v>79</v>
      </c>
    </row>
    <row r="142" spans="1:12" ht="19" x14ac:dyDescent="0.25">
      <c r="A142" s="18">
        <v>1979</v>
      </c>
      <c r="B142">
        <v>19790000</v>
      </c>
      <c r="C142">
        <v>19790000</v>
      </c>
      <c r="D142" t="s">
        <v>62</v>
      </c>
      <c r="E142" t="str">
        <f t="shared" si="6"/>
        <v>00</v>
      </c>
      <c r="F142" t="s">
        <v>13</v>
      </c>
      <c r="G142" t="str">
        <f t="shared" si="7"/>
        <v>NA</v>
      </c>
      <c r="J142" s="20">
        <v>19880605</v>
      </c>
      <c r="K142" t="str">
        <f t="shared" si="8"/>
        <v>06</v>
      </c>
      <c r="L142" t="s">
        <v>81</v>
      </c>
    </row>
    <row r="143" spans="1:12" ht="19" x14ac:dyDescent="0.25">
      <c r="A143" s="18">
        <v>1975.1</v>
      </c>
      <c r="B143">
        <v>19751000</v>
      </c>
      <c r="C143">
        <v>19751000</v>
      </c>
      <c r="D143" t="s">
        <v>62</v>
      </c>
      <c r="E143" t="str">
        <f t="shared" si="6"/>
        <v>00</v>
      </c>
      <c r="F143" t="s">
        <v>13</v>
      </c>
      <c r="G143" t="str">
        <f t="shared" si="7"/>
        <v>NA</v>
      </c>
      <c r="J143" s="20">
        <v>19850903</v>
      </c>
      <c r="K143" t="str">
        <f t="shared" si="8"/>
        <v>09</v>
      </c>
      <c r="L143" t="s">
        <v>83</v>
      </c>
    </row>
    <row r="144" spans="1:12" ht="19" x14ac:dyDescent="0.25">
      <c r="A144" s="18">
        <v>1975.1</v>
      </c>
      <c r="B144">
        <v>19751000</v>
      </c>
      <c r="C144">
        <v>19751000</v>
      </c>
      <c r="D144" t="s">
        <v>62</v>
      </c>
      <c r="E144" t="str">
        <f t="shared" si="6"/>
        <v>00</v>
      </c>
      <c r="F144" t="s">
        <v>13</v>
      </c>
      <c r="G144" t="str">
        <f t="shared" si="7"/>
        <v>NA</v>
      </c>
      <c r="J144" s="20">
        <v>19310206</v>
      </c>
      <c r="K144" t="str">
        <f t="shared" si="8"/>
        <v>02</v>
      </c>
      <c r="L144" t="s">
        <v>77</v>
      </c>
    </row>
    <row r="145" spans="1:12" ht="19" x14ac:dyDescent="0.25">
      <c r="A145" s="18">
        <v>1977.07</v>
      </c>
      <c r="B145">
        <v>19770700</v>
      </c>
      <c r="C145">
        <v>19770700</v>
      </c>
      <c r="D145" t="s">
        <v>62</v>
      </c>
      <c r="E145" t="str">
        <f t="shared" si="6"/>
        <v>00</v>
      </c>
      <c r="F145" t="s">
        <v>13</v>
      </c>
      <c r="G145" t="str">
        <f t="shared" si="7"/>
        <v>NA</v>
      </c>
      <c r="J145" s="20">
        <v>19610602</v>
      </c>
      <c r="K145" t="str">
        <f t="shared" si="8"/>
        <v>06</v>
      </c>
      <c r="L145" t="s">
        <v>81</v>
      </c>
    </row>
    <row r="146" spans="1:12" ht="19" x14ac:dyDescent="0.25">
      <c r="A146" s="18">
        <v>1977.07</v>
      </c>
      <c r="B146">
        <v>19770700</v>
      </c>
      <c r="C146">
        <v>19770700</v>
      </c>
      <c r="D146" t="s">
        <v>62</v>
      </c>
      <c r="E146" t="str">
        <f t="shared" si="6"/>
        <v>00</v>
      </c>
      <c r="F146" t="s">
        <v>13</v>
      </c>
      <c r="G146" t="str">
        <f t="shared" si="7"/>
        <v>NA</v>
      </c>
      <c r="J146" s="20">
        <v>19710115</v>
      </c>
      <c r="K146" t="str">
        <f t="shared" si="8"/>
        <v>01</v>
      </c>
      <c r="L146" t="s">
        <v>76</v>
      </c>
    </row>
    <row r="147" spans="1:12" ht="19" x14ac:dyDescent="0.25">
      <c r="A147" s="18">
        <v>1977.07</v>
      </c>
      <c r="B147">
        <v>19770700</v>
      </c>
      <c r="C147">
        <v>19770700</v>
      </c>
      <c r="D147" t="s">
        <v>62</v>
      </c>
      <c r="E147" t="str">
        <f t="shared" si="6"/>
        <v>00</v>
      </c>
      <c r="F147" t="s">
        <v>13</v>
      </c>
      <c r="G147" t="str">
        <f t="shared" si="7"/>
        <v>NA</v>
      </c>
      <c r="J147" s="20">
        <v>19200120</v>
      </c>
      <c r="K147" t="str">
        <f t="shared" si="8"/>
        <v>01</v>
      </c>
      <c r="L147" t="s">
        <v>76</v>
      </c>
    </row>
    <row r="148" spans="1:12" ht="19" x14ac:dyDescent="0.25">
      <c r="A148" s="18">
        <v>1963</v>
      </c>
      <c r="B148">
        <v>19630000</v>
      </c>
      <c r="C148">
        <v>19630000</v>
      </c>
      <c r="D148" t="s">
        <v>62</v>
      </c>
      <c r="E148" t="str">
        <f t="shared" si="6"/>
        <v>00</v>
      </c>
      <c r="F148" t="s">
        <v>13</v>
      </c>
      <c r="G148" t="str">
        <f t="shared" si="7"/>
        <v>NA</v>
      </c>
      <c r="J148" s="20">
        <v>19930308</v>
      </c>
      <c r="K148" t="str">
        <f t="shared" si="8"/>
        <v>03</v>
      </c>
      <c r="L148" t="s">
        <v>78</v>
      </c>
    </row>
    <row r="149" spans="1:12" ht="19" x14ac:dyDescent="0.25">
      <c r="A149" s="18">
        <v>2001</v>
      </c>
      <c r="B149">
        <v>20010000</v>
      </c>
      <c r="C149">
        <v>20010000</v>
      </c>
      <c r="D149" t="s">
        <v>62</v>
      </c>
      <c r="E149" t="str">
        <f t="shared" si="6"/>
        <v>00</v>
      </c>
      <c r="F149" t="s">
        <v>13</v>
      </c>
      <c r="G149" t="str">
        <f t="shared" si="7"/>
        <v>NA</v>
      </c>
      <c r="J149" s="20">
        <v>19740520</v>
      </c>
      <c r="K149" t="str">
        <f t="shared" si="8"/>
        <v>05</v>
      </c>
      <c r="L149" t="s">
        <v>80</v>
      </c>
    </row>
    <row r="150" spans="1:12" ht="19" x14ac:dyDescent="0.25">
      <c r="A150" s="18">
        <v>2007</v>
      </c>
      <c r="B150">
        <v>20070000</v>
      </c>
      <c r="C150">
        <v>20070000</v>
      </c>
      <c r="D150" t="s">
        <v>62</v>
      </c>
      <c r="E150" t="str">
        <f t="shared" si="6"/>
        <v>00</v>
      </c>
      <c r="F150" t="s">
        <v>13</v>
      </c>
      <c r="G150" t="str">
        <f t="shared" si="7"/>
        <v>NA</v>
      </c>
      <c r="J150" s="20">
        <v>19850617</v>
      </c>
      <c r="K150" t="str">
        <f t="shared" si="8"/>
        <v>06</v>
      </c>
      <c r="L150" t="s">
        <v>81</v>
      </c>
    </row>
    <row r="151" spans="1:12" ht="19" x14ac:dyDescent="0.25">
      <c r="A151" s="18">
        <v>1981.09</v>
      </c>
      <c r="B151">
        <v>19810900</v>
      </c>
      <c r="C151">
        <v>19810900</v>
      </c>
      <c r="D151" t="s">
        <v>62</v>
      </c>
      <c r="E151" t="str">
        <f t="shared" si="6"/>
        <v>00</v>
      </c>
      <c r="F151" t="s">
        <v>13</v>
      </c>
      <c r="G151" t="str">
        <f t="shared" si="7"/>
        <v>NA</v>
      </c>
      <c r="J151" s="20">
        <v>19790328</v>
      </c>
      <c r="K151" t="str">
        <f t="shared" si="8"/>
        <v>03</v>
      </c>
      <c r="L151" t="s">
        <v>78</v>
      </c>
    </row>
    <row r="152" spans="1:12" ht="19" x14ac:dyDescent="0.25">
      <c r="A152" s="18">
        <v>1991.12</v>
      </c>
      <c r="B152">
        <v>19911200</v>
      </c>
      <c r="C152">
        <v>19911200</v>
      </c>
      <c r="D152" t="s">
        <v>62</v>
      </c>
      <c r="E152" t="str">
        <f t="shared" si="6"/>
        <v>00</v>
      </c>
      <c r="F152" t="s">
        <v>13</v>
      </c>
      <c r="G152" t="str">
        <f t="shared" si="7"/>
        <v>NA</v>
      </c>
      <c r="J152" s="20">
        <v>19790328</v>
      </c>
      <c r="K152" t="str">
        <f t="shared" si="8"/>
        <v>03</v>
      </c>
      <c r="L152" t="s">
        <v>78</v>
      </c>
    </row>
    <row r="153" spans="1:12" ht="19" x14ac:dyDescent="0.25">
      <c r="A153" s="18">
        <v>1995.09</v>
      </c>
      <c r="B153">
        <v>19950900</v>
      </c>
      <c r="C153">
        <v>19950900</v>
      </c>
      <c r="D153" t="s">
        <v>62</v>
      </c>
      <c r="E153" t="str">
        <f t="shared" si="6"/>
        <v>00</v>
      </c>
      <c r="F153" t="s">
        <v>13</v>
      </c>
      <c r="G153" t="str">
        <f t="shared" si="7"/>
        <v>NA</v>
      </c>
      <c r="J153" s="20">
        <v>19930310</v>
      </c>
      <c r="K153" t="str">
        <f t="shared" si="8"/>
        <v>03</v>
      </c>
      <c r="L153" t="s">
        <v>78</v>
      </c>
    </row>
    <row r="154" spans="1:12" ht="19" x14ac:dyDescent="0.25">
      <c r="A154" s="18">
        <v>1995.09</v>
      </c>
      <c r="B154">
        <v>19950900</v>
      </c>
      <c r="C154">
        <v>19950900</v>
      </c>
      <c r="D154" t="s">
        <v>62</v>
      </c>
      <c r="E154" t="str">
        <f t="shared" si="6"/>
        <v>00</v>
      </c>
      <c r="F154" t="s">
        <v>13</v>
      </c>
      <c r="G154" t="str">
        <f t="shared" si="7"/>
        <v>NA</v>
      </c>
      <c r="J154" s="20">
        <v>19440429</v>
      </c>
      <c r="K154" t="str">
        <f t="shared" si="8"/>
        <v>04</v>
      </c>
      <c r="L154" t="s">
        <v>79</v>
      </c>
    </row>
    <row r="155" spans="1:12" ht="19" x14ac:dyDescent="0.25">
      <c r="A155" s="18">
        <v>1979.06</v>
      </c>
      <c r="B155">
        <v>19790600</v>
      </c>
      <c r="C155">
        <v>19790600</v>
      </c>
      <c r="D155" t="s">
        <v>62</v>
      </c>
      <c r="E155" t="str">
        <f t="shared" si="6"/>
        <v>00</v>
      </c>
      <c r="F155" t="s">
        <v>13</v>
      </c>
      <c r="G155" t="str">
        <f t="shared" si="7"/>
        <v>NA</v>
      </c>
      <c r="J155" s="20">
        <v>19790000</v>
      </c>
      <c r="K155" t="str">
        <f t="shared" si="8"/>
        <v>00</v>
      </c>
      <c r="L155" t="s">
        <v>13</v>
      </c>
    </row>
    <row r="156" spans="1:12" ht="19" x14ac:dyDescent="0.25">
      <c r="A156" s="18">
        <v>1962.02</v>
      </c>
      <c r="B156">
        <v>19620200</v>
      </c>
      <c r="C156">
        <v>19620200</v>
      </c>
      <c r="D156" t="s">
        <v>62</v>
      </c>
      <c r="E156" t="str">
        <f t="shared" si="6"/>
        <v>00</v>
      </c>
      <c r="F156" t="s">
        <v>13</v>
      </c>
      <c r="G156" t="str">
        <f t="shared" si="7"/>
        <v>NA</v>
      </c>
      <c r="J156" s="20">
        <v>19790117</v>
      </c>
      <c r="K156" t="str">
        <f t="shared" si="8"/>
        <v>01</v>
      </c>
      <c r="L156" t="s">
        <v>76</v>
      </c>
    </row>
    <row r="157" spans="1:12" ht="19" x14ac:dyDescent="0.25">
      <c r="A157" s="18">
        <v>1979.08</v>
      </c>
      <c r="B157">
        <v>19790800</v>
      </c>
      <c r="C157">
        <v>19790800</v>
      </c>
      <c r="D157" t="s">
        <v>62</v>
      </c>
      <c r="E157" t="str">
        <f t="shared" si="6"/>
        <v>00</v>
      </c>
      <c r="F157" t="s">
        <v>13</v>
      </c>
      <c r="G157" t="str">
        <f t="shared" si="7"/>
        <v>NA</v>
      </c>
      <c r="J157" s="20">
        <v>19740510</v>
      </c>
      <c r="K157" t="str">
        <f t="shared" si="8"/>
        <v>05</v>
      </c>
      <c r="L157" t="s">
        <v>80</v>
      </c>
    </row>
    <row r="158" spans="1:12" ht="19" x14ac:dyDescent="0.25">
      <c r="A158" s="18">
        <v>1979.06</v>
      </c>
      <c r="B158">
        <v>19790600</v>
      </c>
      <c r="C158">
        <v>19790600</v>
      </c>
      <c r="D158" t="s">
        <v>62</v>
      </c>
      <c r="E158" t="str">
        <f t="shared" si="6"/>
        <v>00</v>
      </c>
      <c r="F158" t="s">
        <v>13</v>
      </c>
      <c r="G158" t="str">
        <f t="shared" si="7"/>
        <v>NA</v>
      </c>
      <c r="J158" s="20">
        <v>19310205</v>
      </c>
      <c r="K158" t="str">
        <f t="shared" si="8"/>
        <v>02</v>
      </c>
      <c r="L158" t="s">
        <v>77</v>
      </c>
    </row>
    <row r="159" spans="1:12" ht="19" x14ac:dyDescent="0.25">
      <c r="A159" s="18">
        <v>1962.01</v>
      </c>
      <c r="B159">
        <v>19620100</v>
      </c>
      <c r="C159">
        <v>19620100</v>
      </c>
      <c r="D159" t="s">
        <v>62</v>
      </c>
      <c r="E159" t="str">
        <f t="shared" si="6"/>
        <v>00</v>
      </c>
      <c r="F159" t="s">
        <v>13</v>
      </c>
      <c r="G159" t="str">
        <f t="shared" si="7"/>
        <v>NA</v>
      </c>
      <c r="J159" s="20">
        <v>19310206</v>
      </c>
      <c r="K159" t="str">
        <f t="shared" si="8"/>
        <v>02</v>
      </c>
      <c r="L159" t="s">
        <v>77</v>
      </c>
    </row>
    <row r="160" spans="1:12" ht="19" x14ac:dyDescent="0.25">
      <c r="A160" s="18">
        <v>2008.12</v>
      </c>
      <c r="B160">
        <v>20081200</v>
      </c>
      <c r="C160">
        <v>20081200</v>
      </c>
      <c r="D160" t="s">
        <v>62</v>
      </c>
      <c r="E160" t="str">
        <f t="shared" si="6"/>
        <v>00</v>
      </c>
      <c r="F160" t="s">
        <v>13</v>
      </c>
      <c r="G160" t="str">
        <f t="shared" si="7"/>
        <v>NA</v>
      </c>
      <c r="J160" s="20">
        <v>19670000</v>
      </c>
      <c r="K160" t="str">
        <f t="shared" si="8"/>
        <v>00</v>
      </c>
      <c r="L160" t="s">
        <v>13</v>
      </c>
    </row>
    <row r="161" spans="1:12" ht="19" x14ac:dyDescent="0.25">
      <c r="A161" s="18">
        <v>1972.12</v>
      </c>
      <c r="B161">
        <v>19721200</v>
      </c>
      <c r="C161">
        <v>19721200</v>
      </c>
      <c r="D161" t="s">
        <v>62</v>
      </c>
      <c r="E161" t="str">
        <f t="shared" si="6"/>
        <v>00</v>
      </c>
      <c r="F161" t="s">
        <v>13</v>
      </c>
      <c r="G161" t="str">
        <f t="shared" si="7"/>
        <v>NA</v>
      </c>
      <c r="J161" s="20">
        <v>19740000</v>
      </c>
      <c r="K161" t="str">
        <f t="shared" si="8"/>
        <v>00</v>
      </c>
      <c r="L161" t="s">
        <v>13</v>
      </c>
    </row>
    <row r="162" spans="1:12" ht="19" x14ac:dyDescent="0.25">
      <c r="A162" s="18">
        <v>1990.05</v>
      </c>
      <c r="B162">
        <v>19900500</v>
      </c>
      <c r="C162">
        <v>19900500</v>
      </c>
      <c r="D162" t="s">
        <v>62</v>
      </c>
      <c r="E162" t="str">
        <f t="shared" si="6"/>
        <v>00</v>
      </c>
      <c r="F162" t="s">
        <v>13</v>
      </c>
      <c r="G162" t="str">
        <f t="shared" si="7"/>
        <v>NA</v>
      </c>
      <c r="J162" s="20">
        <v>19740000</v>
      </c>
      <c r="K162" t="str">
        <f t="shared" si="8"/>
        <v>00</v>
      </c>
      <c r="L162" t="s">
        <v>13</v>
      </c>
    </row>
    <row r="163" spans="1:12" ht="19" x14ac:dyDescent="0.25">
      <c r="A163" s="18">
        <v>1986.03</v>
      </c>
      <c r="B163">
        <v>19860300</v>
      </c>
      <c r="C163">
        <v>19860300</v>
      </c>
      <c r="D163" t="s">
        <v>62</v>
      </c>
      <c r="E163" t="str">
        <f t="shared" si="6"/>
        <v>00</v>
      </c>
      <c r="F163" t="s">
        <v>13</v>
      </c>
      <c r="G163" t="str">
        <f t="shared" si="7"/>
        <v>NA</v>
      </c>
      <c r="J163" s="20">
        <v>19490707</v>
      </c>
      <c r="K163" t="str">
        <f t="shared" si="8"/>
        <v>07</v>
      </c>
      <c r="L163" t="s">
        <v>82</v>
      </c>
    </row>
    <row r="164" spans="1:12" ht="19" x14ac:dyDescent="0.25">
      <c r="A164" s="18">
        <v>1990.05</v>
      </c>
      <c r="B164">
        <v>19900500</v>
      </c>
      <c r="C164">
        <v>19900500</v>
      </c>
      <c r="D164" t="s">
        <v>62</v>
      </c>
      <c r="E164" t="str">
        <f t="shared" si="6"/>
        <v>00</v>
      </c>
      <c r="F164" t="s">
        <v>13</v>
      </c>
      <c r="G164" t="str">
        <f t="shared" si="7"/>
        <v>NA</v>
      </c>
      <c r="J164" s="20">
        <v>19490720</v>
      </c>
      <c r="K164" t="str">
        <f t="shared" si="8"/>
        <v>07</v>
      </c>
      <c r="L164" t="s">
        <v>82</v>
      </c>
    </row>
    <row r="165" spans="1:12" ht="19" x14ac:dyDescent="0.25">
      <c r="A165" s="18">
        <v>1978.07</v>
      </c>
      <c r="B165">
        <v>19780700</v>
      </c>
      <c r="C165">
        <v>19780700</v>
      </c>
      <c r="D165" t="s">
        <v>62</v>
      </c>
      <c r="E165" t="str">
        <f t="shared" si="6"/>
        <v>00</v>
      </c>
      <c r="F165" t="s">
        <v>13</v>
      </c>
      <c r="G165" t="str">
        <f t="shared" si="7"/>
        <v>NA</v>
      </c>
      <c r="J165" s="20">
        <v>19491012</v>
      </c>
      <c r="K165" t="str">
        <f t="shared" si="8"/>
        <v>10</v>
      </c>
      <c r="L165" t="s">
        <v>84</v>
      </c>
    </row>
    <row r="166" spans="1:12" ht="19" x14ac:dyDescent="0.25">
      <c r="A166" s="18">
        <v>1981.09</v>
      </c>
      <c r="B166">
        <v>19810900</v>
      </c>
      <c r="C166">
        <v>19810900</v>
      </c>
      <c r="D166" t="s">
        <v>62</v>
      </c>
      <c r="E166" t="str">
        <f t="shared" si="6"/>
        <v>00</v>
      </c>
      <c r="F166" t="s">
        <v>13</v>
      </c>
      <c r="G166" t="str">
        <f t="shared" si="7"/>
        <v>NA</v>
      </c>
      <c r="J166" s="20">
        <v>19491012</v>
      </c>
      <c r="K166" t="str">
        <f t="shared" si="8"/>
        <v>10</v>
      </c>
      <c r="L166" t="s">
        <v>84</v>
      </c>
    </row>
    <row r="167" spans="1:12" ht="19" x14ac:dyDescent="0.25">
      <c r="A167" s="18">
        <v>1992.06</v>
      </c>
      <c r="B167">
        <v>19920600</v>
      </c>
      <c r="C167">
        <v>19920600</v>
      </c>
      <c r="D167" t="s">
        <v>62</v>
      </c>
      <c r="E167" t="str">
        <f t="shared" si="6"/>
        <v>00</v>
      </c>
      <c r="F167" t="s">
        <v>13</v>
      </c>
      <c r="G167" t="str">
        <f t="shared" si="7"/>
        <v>NA</v>
      </c>
      <c r="J167" s="20">
        <v>19490707</v>
      </c>
      <c r="K167" t="str">
        <f t="shared" si="8"/>
        <v>07</v>
      </c>
      <c r="L167" t="s">
        <v>82</v>
      </c>
    </row>
    <row r="168" spans="1:12" ht="19" x14ac:dyDescent="0.25">
      <c r="A168" s="18">
        <v>1990.05</v>
      </c>
      <c r="B168">
        <v>19900500</v>
      </c>
      <c r="C168">
        <v>19900500</v>
      </c>
      <c r="D168" t="s">
        <v>62</v>
      </c>
      <c r="E168" t="str">
        <f t="shared" si="6"/>
        <v>00</v>
      </c>
      <c r="F168" t="s">
        <v>13</v>
      </c>
      <c r="G168" t="str">
        <f t="shared" si="7"/>
        <v>NA</v>
      </c>
      <c r="J168" s="20">
        <v>19490930</v>
      </c>
      <c r="K168" t="str">
        <f t="shared" si="8"/>
        <v>09</v>
      </c>
      <c r="L168" t="s">
        <v>83</v>
      </c>
    </row>
    <row r="169" spans="1:12" ht="19" x14ac:dyDescent="0.25">
      <c r="A169" s="18">
        <v>1978.07</v>
      </c>
      <c r="B169">
        <v>19780700</v>
      </c>
      <c r="C169">
        <v>19780700</v>
      </c>
      <c r="D169" t="s">
        <v>62</v>
      </c>
      <c r="E169" t="str">
        <f t="shared" si="6"/>
        <v>00</v>
      </c>
      <c r="F169" t="s">
        <v>13</v>
      </c>
      <c r="G169" t="str">
        <f t="shared" si="7"/>
        <v>NA</v>
      </c>
      <c r="J169" s="20">
        <v>19631002</v>
      </c>
      <c r="K169" t="str">
        <f t="shared" si="8"/>
        <v>10</v>
      </c>
      <c r="L169" t="s">
        <v>84</v>
      </c>
    </row>
    <row r="170" spans="1:12" ht="19" x14ac:dyDescent="0.25">
      <c r="A170" s="18">
        <v>1978.03</v>
      </c>
      <c r="B170">
        <v>19780300</v>
      </c>
      <c r="C170">
        <v>19780300</v>
      </c>
      <c r="D170" t="s">
        <v>62</v>
      </c>
      <c r="E170" t="str">
        <f t="shared" si="6"/>
        <v>00</v>
      </c>
      <c r="F170" t="s">
        <v>13</v>
      </c>
      <c r="G170" t="str">
        <f t="shared" si="7"/>
        <v>NA</v>
      </c>
      <c r="J170" s="20">
        <v>19531003</v>
      </c>
      <c r="K170" t="str">
        <f t="shared" si="8"/>
        <v>10</v>
      </c>
      <c r="L170" t="s">
        <v>84</v>
      </c>
    </row>
    <row r="171" spans="1:12" ht="19" x14ac:dyDescent="0.25">
      <c r="A171" s="18">
        <v>1972.12</v>
      </c>
      <c r="B171">
        <v>19721200</v>
      </c>
      <c r="C171">
        <v>19721200</v>
      </c>
      <c r="D171" t="s">
        <v>62</v>
      </c>
      <c r="E171" t="str">
        <f t="shared" si="6"/>
        <v>00</v>
      </c>
      <c r="F171" t="s">
        <v>13</v>
      </c>
      <c r="G171" t="str">
        <f t="shared" si="7"/>
        <v>NA</v>
      </c>
      <c r="J171" s="20">
        <v>19600600</v>
      </c>
      <c r="K171" t="str">
        <f t="shared" si="8"/>
        <v>06</v>
      </c>
      <c r="L171" t="s">
        <v>81</v>
      </c>
    </row>
    <row r="172" spans="1:12" ht="19" x14ac:dyDescent="0.25">
      <c r="A172" s="18">
        <v>1963</v>
      </c>
      <c r="B172">
        <v>19630000</v>
      </c>
      <c r="C172">
        <v>19630000</v>
      </c>
      <c r="D172" t="s">
        <v>62</v>
      </c>
      <c r="E172" t="str">
        <f t="shared" si="6"/>
        <v>00</v>
      </c>
      <c r="F172" t="s">
        <v>13</v>
      </c>
      <c r="G172" t="str">
        <f t="shared" si="7"/>
        <v>NA</v>
      </c>
      <c r="J172" s="20">
        <v>19600600</v>
      </c>
      <c r="K172" t="str">
        <f t="shared" si="8"/>
        <v>06</v>
      </c>
      <c r="L172" t="s">
        <v>81</v>
      </c>
    </row>
    <row r="173" spans="1:12" ht="19" x14ac:dyDescent="0.25">
      <c r="A173" s="18">
        <v>1994.11</v>
      </c>
      <c r="B173">
        <v>19941100</v>
      </c>
      <c r="C173">
        <v>19941100</v>
      </c>
      <c r="D173" t="s">
        <v>62</v>
      </c>
      <c r="E173" t="str">
        <f t="shared" si="6"/>
        <v>00</v>
      </c>
      <c r="F173" t="s">
        <v>13</v>
      </c>
      <c r="G173" t="str">
        <f t="shared" si="7"/>
        <v>NA</v>
      </c>
      <c r="J173" s="20">
        <v>19600600</v>
      </c>
      <c r="K173" t="str">
        <f t="shared" si="8"/>
        <v>06</v>
      </c>
      <c r="L173" t="s">
        <v>81</v>
      </c>
    </row>
    <row r="174" spans="1:12" ht="19" x14ac:dyDescent="0.25">
      <c r="A174" s="18">
        <v>1981.11</v>
      </c>
      <c r="B174">
        <v>19811100</v>
      </c>
      <c r="C174">
        <v>19811100</v>
      </c>
      <c r="D174" t="s">
        <v>62</v>
      </c>
      <c r="E174" t="str">
        <f t="shared" si="6"/>
        <v>00</v>
      </c>
      <c r="F174" t="s">
        <v>13</v>
      </c>
      <c r="G174" t="str">
        <f t="shared" si="7"/>
        <v>NA</v>
      </c>
      <c r="J174" s="20">
        <v>19491003</v>
      </c>
      <c r="K174" t="str">
        <f t="shared" si="8"/>
        <v>10</v>
      </c>
      <c r="L174" t="s">
        <v>84</v>
      </c>
    </row>
    <row r="175" spans="1:12" ht="19" x14ac:dyDescent="0.25">
      <c r="A175" s="18">
        <v>1963.11</v>
      </c>
      <c r="B175">
        <v>19631100</v>
      </c>
      <c r="C175">
        <v>19631100</v>
      </c>
      <c r="D175" t="s">
        <v>62</v>
      </c>
      <c r="E175" t="str">
        <f t="shared" si="6"/>
        <v>00</v>
      </c>
      <c r="F175" t="s">
        <v>13</v>
      </c>
      <c r="G175" t="str">
        <f t="shared" si="7"/>
        <v>NA</v>
      </c>
      <c r="J175" s="20">
        <v>19530000</v>
      </c>
      <c r="K175" t="str">
        <f t="shared" si="8"/>
        <v>00</v>
      </c>
      <c r="L175" t="s">
        <v>13</v>
      </c>
    </row>
    <row r="176" spans="1:12" ht="19" x14ac:dyDescent="0.25">
      <c r="A176" s="18">
        <v>2005.05</v>
      </c>
      <c r="B176">
        <v>20050500</v>
      </c>
      <c r="C176">
        <v>20050500</v>
      </c>
      <c r="D176" t="s">
        <v>62</v>
      </c>
      <c r="E176" t="str">
        <f t="shared" si="6"/>
        <v>00</v>
      </c>
      <c r="F176" t="s">
        <v>13</v>
      </c>
      <c r="G176" t="str">
        <f t="shared" si="7"/>
        <v>NA</v>
      </c>
      <c r="J176" s="20" t="s">
        <v>13</v>
      </c>
      <c r="K176" t="str">
        <f t="shared" si="8"/>
        <v/>
      </c>
      <c r="L176" t="s">
        <v>13</v>
      </c>
    </row>
    <row r="177" spans="1:12" ht="19" x14ac:dyDescent="0.25">
      <c r="A177" s="18">
        <v>1976.03</v>
      </c>
      <c r="B177">
        <v>19760300</v>
      </c>
      <c r="C177">
        <v>19760300</v>
      </c>
      <c r="D177" t="s">
        <v>62</v>
      </c>
      <c r="E177" t="str">
        <f t="shared" si="6"/>
        <v>00</v>
      </c>
      <c r="F177" t="s">
        <v>13</v>
      </c>
      <c r="G177" t="str">
        <f t="shared" si="7"/>
        <v>NA</v>
      </c>
      <c r="J177" s="20" t="s">
        <v>13</v>
      </c>
      <c r="K177" t="str">
        <f t="shared" si="8"/>
        <v/>
      </c>
      <c r="L177" t="s">
        <v>13</v>
      </c>
    </row>
    <row r="178" spans="1:12" ht="19" x14ac:dyDescent="0.25">
      <c r="A178" s="18">
        <v>1976.03</v>
      </c>
      <c r="B178">
        <v>19760300</v>
      </c>
      <c r="C178">
        <v>19760300</v>
      </c>
      <c r="D178" t="s">
        <v>62</v>
      </c>
      <c r="E178" t="str">
        <f t="shared" si="6"/>
        <v>00</v>
      </c>
      <c r="F178" t="s">
        <v>13</v>
      </c>
      <c r="G178" t="str">
        <f t="shared" si="7"/>
        <v>NA</v>
      </c>
      <c r="J178" s="20" t="s">
        <v>13</v>
      </c>
      <c r="K178" t="str">
        <f t="shared" si="8"/>
        <v/>
      </c>
      <c r="L178" t="s">
        <v>13</v>
      </c>
    </row>
    <row r="179" spans="1:12" ht="19" x14ac:dyDescent="0.25">
      <c r="A179" s="18">
        <v>1978.12</v>
      </c>
      <c r="B179">
        <v>19781200</v>
      </c>
      <c r="C179">
        <v>19781200</v>
      </c>
      <c r="D179" t="s">
        <v>62</v>
      </c>
      <c r="E179" t="str">
        <f t="shared" si="6"/>
        <v>00</v>
      </c>
      <c r="F179" t="s">
        <v>13</v>
      </c>
      <c r="G179" t="str">
        <f t="shared" si="7"/>
        <v>NA</v>
      </c>
      <c r="J179" s="20" t="s">
        <v>13</v>
      </c>
      <c r="K179" t="str">
        <f t="shared" si="8"/>
        <v/>
      </c>
      <c r="L179" t="s">
        <v>13</v>
      </c>
    </row>
    <row r="180" spans="1:12" ht="19" x14ac:dyDescent="0.25">
      <c r="A180" s="18">
        <v>1973.09</v>
      </c>
      <c r="B180">
        <v>19730900</v>
      </c>
      <c r="C180">
        <v>19730900</v>
      </c>
      <c r="D180" t="s">
        <v>62</v>
      </c>
      <c r="E180" t="str">
        <f t="shared" si="6"/>
        <v>00</v>
      </c>
      <c r="F180" t="s">
        <v>13</v>
      </c>
      <c r="G180" t="str">
        <f t="shared" si="7"/>
        <v>NA</v>
      </c>
      <c r="J180" s="20" t="s">
        <v>13</v>
      </c>
      <c r="K180" t="str">
        <f t="shared" si="8"/>
        <v/>
      </c>
      <c r="L180" t="s">
        <v>13</v>
      </c>
    </row>
    <row r="181" spans="1:12" ht="19" x14ac:dyDescent="0.25">
      <c r="A181" s="18">
        <v>1978.08</v>
      </c>
      <c r="B181">
        <v>19780800</v>
      </c>
      <c r="C181">
        <v>19780800</v>
      </c>
      <c r="D181" t="s">
        <v>62</v>
      </c>
      <c r="E181" t="str">
        <f t="shared" si="6"/>
        <v>00</v>
      </c>
      <c r="F181" t="s">
        <v>13</v>
      </c>
      <c r="G181" t="str">
        <f t="shared" si="7"/>
        <v>NA</v>
      </c>
      <c r="J181" s="20">
        <v>19510000</v>
      </c>
      <c r="K181" t="str">
        <f t="shared" si="8"/>
        <v>00</v>
      </c>
      <c r="L181" t="s">
        <v>13</v>
      </c>
    </row>
    <row r="182" spans="1:12" ht="19" x14ac:dyDescent="0.25">
      <c r="A182" s="18">
        <v>1977.07</v>
      </c>
      <c r="B182">
        <v>19770700</v>
      </c>
      <c r="C182">
        <v>19770700</v>
      </c>
      <c r="D182" t="s">
        <v>62</v>
      </c>
      <c r="E182" t="str">
        <f t="shared" si="6"/>
        <v>00</v>
      </c>
      <c r="F182" t="s">
        <v>13</v>
      </c>
      <c r="G182" t="str">
        <f t="shared" si="7"/>
        <v>NA</v>
      </c>
      <c r="J182" s="20">
        <v>19510000</v>
      </c>
      <c r="K182" t="str">
        <f t="shared" si="8"/>
        <v>00</v>
      </c>
      <c r="L182" t="s">
        <v>13</v>
      </c>
    </row>
    <row r="183" spans="1:12" ht="19" x14ac:dyDescent="0.25">
      <c r="A183" s="18">
        <v>1977.07</v>
      </c>
      <c r="B183">
        <v>19770700</v>
      </c>
      <c r="C183">
        <v>19770700</v>
      </c>
      <c r="D183" t="s">
        <v>62</v>
      </c>
      <c r="E183" t="str">
        <f t="shared" si="6"/>
        <v>00</v>
      </c>
      <c r="F183" t="s">
        <v>13</v>
      </c>
      <c r="G183" t="str">
        <f t="shared" si="7"/>
        <v>NA</v>
      </c>
      <c r="J183" s="20">
        <v>19580405</v>
      </c>
      <c r="K183" t="str">
        <f t="shared" si="8"/>
        <v>04</v>
      </c>
      <c r="L183" t="s">
        <v>79</v>
      </c>
    </row>
    <row r="184" spans="1:12" ht="19" x14ac:dyDescent="0.25">
      <c r="A184" s="18">
        <v>1978.08</v>
      </c>
      <c r="B184">
        <v>19780800</v>
      </c>
      <c r="C184">
        <v>19780800</v>
      </c>
      <c r="D184" t="s">
        <v>62</v>
      </c>
      <c r="E184" t="str">
        <f t="shared" si="6"/>
        <v>00</v>
      </c>
      <c r="F184" t="s">
        <v>13</v>
      </c>
      <c r="G184" t="str">
        <f t="shared" si="7"/>
        <v>NA</v>
      </c>
      <c r="J184" s="20">
        <v>19490205</v>
      </c>
      <c r="K184" t="str">
        <f t="shared" si="8"/>
        <v>02</v>
      </c>
      <c r="L184" t="s">
        <v>77</v>
      </c>
    </row>
    <row r="185" spans="1:12" ht="19" x14ac:dyDescent="0.25">
      <c r="A185" s="18">
        <v>1977.07</v>
      </c>
      <c r="B185">
        <v>19770700</v>
      </c>
      <c r="C185">
        <v>19770700</v>
      </c>
      <c r="D185" t="s">
        <v>62</v>
      </c>
      <c r="E185" t="str">
        <f t="shared" si="6"/>
        <v>00</v>
      </c>
      <c r="F185" t="s">
        <v>13</v>
      </c>
      <c r="G185" t="str">
        <f t="shared" si="7"/>
        <v>NA</v>
      </c>
      <c r="J185" s="20">
        <v>19450320</v>
      </c>
      <c r="K185" t="str">
        <f t="shared" si="8"/>
        <v>03</v>
      </c>
      <c r="L185" t="s">
        <v>78</v>
      </c>
    </row>
    <row r="186" spans="1:12" ht="19" x14ac:dyDescent="0.25">
      <c r="A186" s="18">
        <v>1977.07</v>
      </c>
      <c r="B186">
        <v>19770700</v>
      </c>
      <c r="C186">
        <v>19770700</v>
      </c>
      <c r="D186" t="s">
        <v>62</v>
      </c>
      <c r="E186" t="str">
        <f t="shared" si="6"/>
        <v>00</v>
      </c>
      <c r="F186" t="s">
        <v>13</v>
      </c>
      <c r="G186" t="str">
        <f t="shared" si="7"/>
        <v>NA</v>
      </c>
      <c r="J186" s="20">
        <v>19450320</v>
      </c>
      <c r="K186" t="str">
        <f t="shared" si="8"/>
        <v>03</v>
      </c>
      <c r="L186" t="s">
        <v>78</v>
      </c>
    </row>
    <row r="187" spans="1:12" ht="19" x14ac:dyDescent="0.25">
      <c r="A187" s="18">
        <v>1977.07</v>
      </c>
      <c r="B187">
        <v>19770700</v>
      </c>
      <c r="C187">
        <v>19770700</v>
      </c>
      <c r="D187" t="s">
        <v>62</v>
      </c>
      <c r="E187" t="str">
        <f t="shared" si="6"/>
        <v>00</v>
      </c>
      <c r="F187" t="s">
        <v>13</v>
      </c>
      <c r="G187" t="str">
        <f t="shared" si="7"/>
        <v>NA</v>
      </c>
      <c r="J187" s="20">
        <v>19621020</v>
      </c>
      <c r="K187" t="str">
        <f t="shared" si="8"/>
        <v>10</v>
      </c>
      <c r="L187" t="s">
        <v>84</v>
      </c>
    </row>
    <row r="188" spans="1:12" ht="19" x14ac:dyDescent="0.25">
      <c r="A188" s="18">
        <v>1977.07</v>
      </c>
      <c r="B188">
        <v>19770700</v>
      </c>
      <c r="C188">
        <v>19770700</v>
      </c>
      <c r="D188" t="s">
        <v>62</v>
      </c>
      <c r="E188" t="str">
        <f t="shared" si="6"/>
        <v>00</v>
      </c>
      <c r="F188" t="s">
        <v>13</v>
      </c>
      <c r="G188" t="str">
        <f t="shared" si="7"/>
        <v>NA</v>
      </c>
      <c r="J188" s="20">
        <v>19700326</v>
      </c>
      <c r="K188" t="str">
        <f t="shared" si="8"/>
        <v>03</v>
      </c>
      <c r="L188" t="s">
        <v>78</v>
      </c>
    </row>
    <row r="189" spans="1:12" ht="19" x14ac:dyDescent="0.25">
      <c r="A189" s="18">
        <v>1977.07</v>
      </c>
      <c r="B189">
        <v>19770700</v>
      </c>
      <c r="C189">
        <v>19770700</v>
      </c>
      <c r="D189" t="s">
        <v>62</v>
      </c>
      <c r="E189" t="str">
        <f t="shared" si="6"/>
        <v>00</v>
      </c>
      <c r="F189" t="s">
        <v>13</v>
      </c>
      <c r="G189" t="str">
        <f t="shared" si="7"/>
        <v>NA</v>
      </c>
      <c r="J189" s="20">
        <v>19700318</v>
      </c>
      <c r="K189" t="str">
        <f t="shared" si="8"/>
        <v>03</v>
      </c>
      <c r="L189" t="s">
        <v>78</v>
      </c>
    </row>
    <row r="190" spans="1:12" ht="19" x14ac:dyDescent="0.25">
      <c r="A190" s="18">
        <v>1977.07</v>
      </c>
      <c r="B190">
        <v>19770700</v>
      </c>
      <c r="C190">
        <v>19770700</v>
      </c>
      <c r="D190" t="s">
        <v>62</v>
      </c>
      <c r="E190" t="str">
        <f t="shared" si="6"/>
        <v>00</v>
      </c>
      <c r="F190" t="s">
        <v>13</v>
      </c>
      <c r="G190" t="str">
        <f t="shared" si="7"/>
        <v>NA</v>
      </c>
      <c r="J190" s="20">
        <v>19650411</v>
      </c>
      <c r="K190" t="str">
        <f t="shared" si="8"/>
        <v>04</v>
      </c>
      <c r="L190" t="s">
        <v>79</v>
      </c>
    </row>
    <row r="191" spans="1:12" ht="19" x14ac:dyDescent="0.25">
      <c r="A191" s="18">
        <v>1977.07</v>
      </c>
      <c r="B191">
        <v>19770700</v>
      </c>
      <c r="C191">
        <v>19770700</v>
      </c>
      <c r="D191" t="s">
        <v>62</v>
      </c>
      <c r="E191" t="str">
        <f t="shared" si="6"/>
        <v>00</v>
      </c>
      <c r="F191" t="s">
        <v>13</v>
      </c>
      <c r="G191" t="str">
        <f t="shared" si="7"/>
        <v>NA</v>
      </c>
      <c r="J191" s="20">
        <v>19470318</v>
      </c>
      <c r="K191" t="str">
        <f t="shared" si="8"/>
        <v>03</v>
      </c>
      <c r="L191" t="s">
        <v>78</v>
      </c>
    </row>
    <row r="192" spans="1:12" ht="19" x14ac:dyDescent="0.25">
      <c r="A192" s="18">
        <v>1978.08</v>
      </c>
      <c r="B192">
        <v>19780800</v>
      </c>
      <c r="C192">
        <v>19780800</v>
      </c>
      <c r="D192" t="s">
        <v>62</v>
      </c>
      <c r="E192" t="str">
        <f t="shared" si="6"/>
        <v>00</v>
      </c>
      <c r="F192" t="s">
        <v>13</v>
      </c>
      <c r="G192" t="str">
        <f t="shared" si="7"/>
        <v>NA</v>
      </c>
      <c r="J192" s="20">
        <v>19660202</v>
      </c>
      <c r="K192" t="str">
        <f t="shared" si="8"/>
        <v>02</v>
      </c>
      <c r="L192" t="s">
        <v>77</v>
      </c>
    </row>
    <row r="193" spans="1:12" ht="19" x14ac:dyDescent="0.25">
      <c r="A193" s="18">
        <v>1978</v>
      </c>
      <c r="B193">
        <v>19780000</v>
      </c>
      <c r="C193">
        <v>19780000</v>
      </c>
      <c r="D193" t="s">
        <v>62</v>
      </c>
      <c r="E193" t="str">
        <f t="shared" si="6"/>
        <v>00</v>
      </c>
      <c r="F193" t="s">
        <v>13</v>
      </c>
      <c r="G193" t="str">
        <f t="shared" si="7"/>
        <v>NA</v>
      </c>
      <c r="J193" s="20">
        <v>19700329</v>
      </c>
      <c r="K193" t="str">
        <f t="shared" si="8"/>
        <v>03</v>
      </c>
      <c r="L193" t="s">
        <v>78</v>
      </c>
    </row>
    <row r="194" spans="1:12" ht="19" x14ac:dyDescent="0.25">
      <c r="A194" s="18">
        <v>2006.06</v>
      </c>
      <c r="B194">
        <v>20060600</v>
      </c>
      <c r="C194">
        <v>20060600</v>
      </c>
      <c r="D194" t="s">
        <v>62</v>
      </c>
      <c r="E194" t="str">
        <f t="shared" si="6"/>
        <v>00</v>
      </c>
      <c r="F194" t="s">
        <v>13</v>
      </c>
      <c r="G194" t="str">
        <f t="shared" si="7"/>
        <v>NA</v>
      </c>
      <c r="J194" s="20">
        <v>19700326</v>
      </c>
      <c r="K194" t="str">
        <f t="shared" si="8"/>
        <v>03</v>
      </c>
      <c r="L194" t="s">
        <v>78</v>
      </c>
    </row>
    <row r="195" spans="1:12" ht="19" x14ac:dyDescent="0.25">
      <c r="A195" s="18">
        <v>2006.06</v>
      </c>
      <c r="B195">
        <v>20060600</v>
      </c>
      <c r="C195">
        <v>20060600</v>
      </c>
      <c r="D195" t="s">
        <v>62</v>
      </c>
      <c r="E195" t="str">
        <f t="shared" ref="E195:E258" si="9">MID($B195,COLUMN()-(COLUMN($D195)- 6),2)</f>
        <v>00</v>
      </c>
      <c r="F195" t="s">
        <v>13</v>
      </c>
      <c r="G195" t="str">
        <f t="shared" ref="G195:G258" si="10">IFERROR(F195,"NA")</f>
        <v>NA</v>
      </c>
      <c r="J195" s="20">
        <v>19500120</v>
      </c>
      <c r="K195" t="str">
        <f t="shared" ref="K195:K207" si="11">MID($J195,COLUMN()-(COLUMN($K195)- 5),2)</f>
        <v>01</v>
      </c>
      <c r="L195" t="s">
        <v>76</v>
      </c>
    </row>
    <row r="196" spans="1:12" ht="19" x14ac:dyDescent="0.25">
      <c r="A196" s="18">
        <v>2006.06</v>
      </c>
      <c r="B196">
        <v>20060600</v>
      </c>
      <c r="C196">
        <v>20060600</v>
      </c>
      <c r="D196" t="s">
        <v>62</v>
      </c>
      <c r="E196" t="str">
        <f t="shared" si="9"/>
        <v>00</v>
      </c>
      <c r="F196" t="s">
        <v>13</v>
      </c>
      <c r="G196" t="str">
        <f t="shared" si="10"/>
        <v>NA</v>
      </c>
      <c r="J196" s="20">
        <v>19500120</v>
      </c>
      <c r="K196" t="str">
        <f t="shared" si="11"/>
        <v>01</v>
      </c>
      <c r="L196" t="s">
        <v>76</v>
      </c>
    </row>
    <row r="197" spans="1:12" ht="19" x14ac:dyDescent="0.25">
      <c r="A197" s="18">
        <v>2006.06</v>
      </c>
      <c r="B197">
        <v>20060600</v>
      </c>
      <c r="C197">
        <v>20060600</v>
      </c>
      <c r="D197" t="s">
        <v>62</v>
      </c>
      <c r="E197" t="str">
        <f t="shared" si="9"/>
        <v>00</v>
      </c>
      <c r="F197" t="s">
        <v>13</v>
      </c>
      <c r="G197" t="str">
        <f t="shared" si="10"/>
        <v>NA</v>
      </c>
      <c r="J197" s="20">
        <v>19500122</v>
      </c>
      <c r="K197" t="str">
        <f t="shared" si="11"/>
        <v>01</v>
      </c>
      <c r="L197" t="s">
        <v>76</v>
      </c>
    </row>
    <row r="198" spans="1:12" ht="19" x14ac:dyDescent="0.25">
      <c r="A198" s="18">
        <v>2006.06</v>
      </c>
      <c r="B198">
        <v>20060600</v>
      </c>
      <c r="C198">
        <v>20060600</v>
      </c>
      <c r="D198" t="s">
        <v>62</v>
      </c>
      <c r="E198" t="str">
        <f t="shared" si="9"/>
        <v>00</v>
      </c>
      <c r="F198" t="s">
        <v>13</v>
      </c>
      <c r="G198" t="str">
        <f t="shared" si="10"/>
        <v>NA</v>
      </c>
      <c r="J198" s="20">
        <v>19580405</v>
      </c>
      <c r="K198" t="str">
        <f t="shared" si="11"/>
        <v>04</v>
      </c>
      <c r="L198" t="s">
        <v>79</v>
      </c>
    </row>
    <row r="199" spans="1:12" ht="19" x14ac:dyDescent="0.25">
      <c r="A199" s="18">
        <v>2006.06</v>
      </c>
      <c r="B199">
        <v>20060600</v>
      </c>
      <c r="C199">
        <v>20060600</v>
      </c>
      <c r="D199" t="s">
        <v>62</v>
      </c>
      <c r="E199" t="str">
        <f t="shared" si="9"/>
        <v>00</v>
      </c>
      <c r="F199" t="s">
        <v>13</v>
      </c>
      <c r="G199" t="str">
        <f t="shared" si="10"/>
        <v>NA</v>
      </c>
      <c r="J199" s="20">
        <v>19490228</v>
      </c>
      <c r="K199" t="str">
        <f t="shared" si="11"/>
        <v>02</v>
      </c>
      <c r="L199" t="s">
        <v>77</v>
      </c>
    </row>
    <row r="200" spans="1:12" ht="19" x14ac:dyDescent="0.25">
      <c r="A200" s="18">
        <v>2006.08</v>
      </c>
      <c r="B200">
        <v>20060800</v>
      </c>
      <c r="C200">
        <v>20060800</v>
      </c>
      <c r="D200" t="s">
        <v>62</v>
      </c>
      <c r="E200" t="str">
        <f t="shared" si="9"/>
        <v>00</v>
      </c>
      <c r="F200" t="s">
        <v>13</v>
      </c>
      <c r="G200" t="str">
        <f t="shared" si="10"/>
        <v>NA</v>
      </c>
      <c r="J200" s="20">
        <v>19470226</v>
      </c>
      <c r="K200" t="str">
        <f t="shared" si="11"/>
        <v>02</v>
      </c>
      <c r="L200" t="s">
        <v>77</v>
      </c>
    </row>
    <row r="201" spans="1:12" ht="19" x14ac:dyDescent="0.25">
      <c r="A201" s="18">
        <v>2006.08</v>
      </c>
      <c r="B201">
        <v>20060800</v>
      </c>
      <c r="C201">
        <v>20060800</v>
      </c>
      <c r="D201" t="s">
        <v>62</v>
      </c>
      <c r="E201" t="str">
        <f t="shared" si="9"/>
        <v>00</v>
      </c>
      <c r="F201" t="s">
        <v>13</v>
      </c>
      <c r="G201" t="str">
        <f t="shared" si="10"/>
        <v>NA</v>
      </c>
      <c r="J201" s="20">
        <v>19470310</v>
      </c>
      <c r="K201" t="str">
        <f t="shared" si="11"/>
        <v>03</v>
      </c>
      <c r="L201" t="s">
        <v>78</v>
      </c>
    </row>
    <row r="202" spans="1:12" ht="19" x14ac:dyDescent="0.25">
      <c r="A202" s="18">
        <v>2006.08</v>
      </c>
      <c r="B202">
        <v>20060800</v>
      </c>
      <c r="C202">
        <v>20060800</v>
      </c>
      <c r="D202" t="s">
        <v>62</v>
      </c>
      <c r="E202" t="str">
        <f t="shared" si="9"/>
        <v>00</v>
      </c>
      <c r="F202" t="s">
        <v>13</v>
      </c>
      <c r="G202" t="str">
        <f t="shared" si="10"/>
        <v>NA</v>
      </c>
      <c r="J202" s="20">
        <v>19781021</v>
      </c>
      <c r="K202" t="str">
        <f t="shared" si="11"/>
        <v>10</v>
      </c>
      <c r="L202" t="s">
        <v>84</v>
      </c>
    </row>
    <row r="203" spans="1:12" ht="19" x14ac:dyDescent="0.25">
      <c r="A203" s="18">
        <v>2006.08</v>
      </c>
      <c r="B203">
        <v>20060800</v>
      </c>
      <c r="C203">
        <v>20060800</v>
      </c>
      <c r="D203" t="s">
        <v>62</v>
      </c>
      <c r="E203" t="str">
        <f t="shared" si="9"/>
        <v>00</v>
      </c>
      <c r="F203" t="s">
        <v>13</v>
      </c>
      <c r="G203" t="str">
        <f t="shared" si="10"/>
        <v>NA</v>
      </c>
      <c r="J203" s="20">
        <v>19790304</v>
      </c>
      <c r="K203" t="str">
        <f t="shared" si="11"/>
        <v>03</v>
      </c>
      <c r="L203" t="s">
        <v>78</v>
      </c>
    </row>
    <row r="204" spans="1:12" ht="19" x14ac:dyDescent="0.25">
      <c r="A204" s="18">
        <v>2006.08</v>
      </c>
      <c r="B204">
        <v>20060800</v>
      </c>
      <c r="C204">
        <v>20060800</v>
      </c>
      <c r="D204" t="s">
        <v>62</v>
      </c>
      <c r="E204" t="str">
        <f t="shared" si="9"/>
        <v>00</v>
      </c>
      <c r="F204" t="s">
        <v>13</v>
      </c>
      <c r="G204" t="str">
        <f t="shared" si="10"/>
        <v>NA</v>
      </c>
      <c r="J204" s="20">
        <v>19790415</v>
      </c>
      <c r="K204" t="str">
        <f t="shared" si="11"/>
        <v>04</v>
      </c>
      <c r="L204" t="s">
        <v>79</v>
      </c>
    </row>
    <row r="205" spans="1:12" ht="19" x14ac:dyDescent="0.25">
      <c r="A205" s="18">
        <v>2006.08</v>
      </c>
      <c r="B205">
        <v>20060800</v>
      </c>
      <c r="C205">
        <v>20060800</v>
      </c>
      <c r="D205" t="s">
        <v>62</v>
      </c>
      <c r="E205" t="str">
        <f t="shared" si="9"/>
        <v>00</v>
      </c>
      <c r="F205" t="s">
        <v>13</v>
      </c>
      <c r="G205" t="str">
        <f t="shared" si="10"/>
        <v>NA</v>
      </c>
      <c r="J205" s="20">
        <v>19790308</v>
      </c>
      <c r="K205" t="str">
        <f t="shared" si="11"/>
        <v>03</v>
      </c>
      <c r="L205" t="s">
        <v>78</v>
      </c>
    </row>
    <row r="206" spans="1:12" ht="19" x14ac:dyDescent="0.25">
      <c r="A206" s="18">
        <v>2006.08</v>
      </c>
      <c r="B206">
        <v>20060800</v>
      </c>
      <c r="C206">
        <v>20060800</v>
      </c>
      <c r="D206" t="s">
        <v>62</v>
      </c>
      <c r="E206" t="str">
        <f t="shared" si="9"/>
        <v>00</v>
      </c>
      <c r="F206" t="s">
        <v>13</v>
      </c>
      <c r="G206" t="str">
        <f t="shared" si="10"/>
        <v>NA</v>
      </c>
      <c r="J206" s="20">
        <v>19790415</v>
      </c>
      <c r="K206" t="str">
        <f t="shared" si="11"/>
        <v>04</v>
      </c>
      <c r="L206" t="s">
        <v>79</v>
      </c>
    </row>
    <row r="207" spans="1:12" ht="19" x14ac:dyDescent="0.25">
      <c r="A207" s="18">
        <v>2006.08</v>
      </c>
      <c r="B207">
        <v>20060800</v>
      </c>
      <c r="C207">
        <v>20060800</v>
      </c>
      <c r="D207" t="s">
        <v>62</v>
      </c>
      <c r="E207" t="str">
        <f t="shared" si="9"/>
        <v>00</v>
      </c>
      <c r="F207" t="s">
        <v>13</v>
      </c>
      <c r="G207" t="str">
        <f t="shared" si="10"/>
        <v>NA</v>
      </c>
      <c r="J207" s="20">
        <v>19790410</v>
      </c>
      <c r="K207" t="str">
        <f t="shared" si="11"/>
        <v>04</v>
      </c>
      <c r="L207" t="s">
        <v>79</v>
      </c>
    </row>
    <row r="208" spans="1:12" ht="17" x14ac:dyDescent="0.2">
      <c r="A208" s="18">
        <v>2006.08</v>
      </c>
      <c r="B208">
        <v>20060800</v>
      </c>
      <c r="C208">
        <v>20060800</v>
      </c>
      <c r="D208" t="s">
        <v>62</v>
      </c>
      <c r="E208" t="str">
        <f t="shared" si="9"/>
        <v>00</v>
      </c>
      <c r="F208" t="s">
        <v>13</v>
      </c>
      <c r="G208" t="str">
        <f t="shared" si="10"/>
        <v>NA</v>
      </c>
    </row>
    <row r="209" spans="1:13" ht="17" x14ac:dyDescent="0.2">
      <c r="A209" s="18">
        <v>2006.08</v>
      </c>
      <c r="B209">
        <v>20060800</v>
      </c>
      <c r="C209">
        <v>20060800</v>
      </c>
      <c r="D209" t="s">
        <v>62</v>
      </c>
      <c r="E209" t="str">
        <f t="shared" si="9"/>
        <v>00</v>
      </c>
      <c r="F209" t="s">
        <v>13</v>
      </c>
      <c r="G209" t="str">
        <f t="shared" si="10"/>
        <v>NA</v>
      </c>
    </row>
    <row r="210" spans="1:13" ht="17" x14ac:dyDescent="0.2">
      <c r="A210" s="18">
        <v>2006.08</v>
      </c>
      <c r="B210">
        <v>20060800</v>
      </c>
      <c r="C210">
        <v>20060800</v>
      </c>
      <c r="D210" t="s">
        <v>62</v>
      </c>
      <c r="E210" t="str">
        <f t="shared" si="9"/>
        <v>00</v>
      </c>
      <c r="F210" t="s">
        <v>13</v>
      </c>
      <c r="G210" t="str">
        <f t="shared" si="10"/>
        <v>NA</v>
      </c>
    </row>
    <row r="211" spans="1:13" ht="17" x14ac:dyDescent="0.2">
      <c r="A211" s="18">
        <v>2006.08</v>
      </c>
      <c r="B211">
        <v>20060800</v>
      </c>
      <c r="C211">
        <v>20060800</v>
      </c>
      <c r="D211" t="s">
        <v>62</v>
      </c>
      <c r="E211" t="str">
        <f t="shared" si="9"/>
        <v>00</v>
      </c>
      <c r="F211" t="s">
        <v>13</v>
      </c>
      <c r="G211" t="str">
        <f t="shared" si="10"/>
        <v>NA</v>
      </c>
    </row>
    <row r="212" spans="1:13" ht="17" x14ac:dyDescent="0.2">
      <c r="A212" s="18">
        <v>2006.08</v>
      </c>
      <c r="B212">
        <v>20060800</v>
      </c>
      <c r="C212">
        <v>20060800</v>
      </c>
      <c r="D212" t="s">
        <v>62</v>
      </c>
      <c r="E212" t="str">
        <f t="shared" si="9"/>
        <v>00</v>
      </c>
      <c r="F212" t="s">
        <v>13</v>
      </c>
      <c r="G212" t="str">
        <f t="shared" si="10"/>
        <v>NA</v>
      </c>
    </row>
    <row r="213" spans="1:13" ht="17" x14ac:dyDescent="0.2">
      <c r="A213" s="18">
        <v>2006.08</v>
      </c>
      <c r="B213">
        <v>20060800</v>
      </c>
      <c r="C213">
        <v>20060800</v>
      </c>
      <c r="D213" t="s">
        <v>62</v>
      </c>
      <c r="E213" t="str">
        <f t="shared" si="9"/>
        <v>00</v>
      </c>
      <c r="F213" t="s">
        <v>13</v>
      </c>
      <c r="G213" t="str">
        <f t="shared" si="10"/>
        <v>NA</v>
      </c>
    </row>
    <row r="214" spans="1:13" ht="17" x14ac:dyDescent="0.2">
      <c r="A214" s="18">
        <v>2007.06</v>
      </c>
      <c r="B214">
        <v>20070600</v>
      </c>
      <c r="C214">
        <v>20070600</v>
      </c>
      <c r="D214" t="s">
        <v>62</v>
      </c>
      <c r="E214" t="str">
        <f t="shared" si="9"/>
        <v>00</v>
      </c>
      <c r="F214" t="s">
        <v>13</v>
      </c>
      <c r="G214" t="str">
        <f t="shared" si="10"/>
        <v>NA</v>
      </c>
      <c r="J214">
        <v>26</v>
      </c>
      <c r="K214">
        <f>J214-K217</f>
        <v>13.8</v>
      </c>
      <c r="L214">
        <f>14/24</f>
        <v>0.58333333333333337</v>
      </c>
      <c r="M214">
        <f>K214*L214</f>
        <v>8.0500000000000007</v>
      </c>
    </row>
    <row r="215" spans="1:13" ht="17" x14ac:dyDescent="0.2">
      <c r="A215" s="18">
        <v>2007.06</v>
      </c>
      <c r="B215">
        <v>20070600</v>
      </c>
      <c r="C215">
        <v>20070600</v>
      </c>
      <c r="D215" t="s">
        <v>62</v>
      </c>
      <c r="E215" t="str">
        <f t="shared" si="9"/>
        <v>00</v>
      </c>
      <c r="F215" t="s">
        <v>13</v>
      </c>
      <c r="G215" t="str">
        <f t="shared" si="10"/>
        <v>NA</v>
      </c>
      <c r="I215" t="s">
        <v>109</v>
      </c>
      <c r="J215">
        <v>18</v>
      </c>
      <c r="K215">
        <f>J215-K217</f>
        <v>5.8000000000000007</v>
      </c>
      <c r="L215">
        <f>10/24</f>
        <v>0.41666666666666669</v>
      </c>
      <c r="M215">
        <f>K215*L215</f>
        <v>2.416666666666667</v>
      </c>
    </row>
    <row r="216" spans="1:13" ht="17" x14ac:dyDescent="0.2">
      <c r="A216" s="18">
        <v>2007.06</v>
      </c>
      <c r="B216">
        <v>20070600</v>
      </c>
      <c r="C216">
        <v>20070600</v>
      </c>
      <c r="D216" t="s">
        <v>62</v>
      </c>
      <c r="E216" t="str">
        <f t="shared" si="9"/>
        <v>00</v>
      </c>
      <c r="F216" t="s">
        <v>13</v>
      </c>
      <c r="G216" t="str">
        <f t="shared" si="10"/>
        <v>NA</v>
      </c>
      <c r="M216">
        <f>M214+M215</f>
        <v>10.466666666666669</v>
      </c>
    </row>
    <row r="217" spans="1:13" ht="17" x14ac:dyDescent="0.2">
      <c r="A217" s="18">
        <v>2007.06</v>
      </c>
      <c r="B217">
        <v>20070600</v>
      </c>
      <c r="C217">
        <v>20070600</v>
      </c>
      <c r="D217" t="s">
        <v>62</v>
      </c>
      <c r="E217" t="str">
        <f t="shared" si="9"/>
        <v>00</v>
      </c>
      <c r="F217" t="s">
        <v>13</v>
      </c>
      <c r="G217" t="str">
        <f t="shared" si="10"/>
        <v>NA</v>
      </c>
      <c r="K217">
        <v>12.2</v>
      </c>
    </row>
    <row r="218" spans="1:13" ht="17" x14ac:dyDescent="0.2">
      <c r="A218" s="18">
        <v>2007.06</v>
      </c>
      <c r="B218">
        <v>20070600</v>
      </c>
      <c r="C218">
        <v>20070600</v>
      </c>
      <c r="D218" t="s">
        <v>62</v>
      </c>
      <c r="E218" t="str">
        <f t="shared" si="9"/>
        <v>00</v>
      </c>
      <c r="F218" t="s">
        <v>13</v>
      </c>
      <c r="G218" t="str">
        <f t="shared" si="10"/>
        <v>NA</v>
      </c>
      <c r="M218">
        <f>45/M216</f>
        <v>4.2993630573248396</v>
      </c>
    </row>
    <row r="219" spans="1:13" ht="17" x14ac:dyDescent="0.2">
      <c r="A219" s="18">
        <v>2007.06</v>
      </c>
      <c r="B219">
        <v>20070600</v>
      </c>
      <c r="C219">
        <v>20070600</v>
      </c>
      <c r="D219" t="s">
        <v>62</v>
      </c>
      <c r="E219" t="str">
        <f t="shared" si="9"/>
        <v>00</v>
      </c>
      <c r="F219" t="s">
        <v>13</v>
      </c>
      <c r="G219" t="str">
        <f t="shared" si="10"/>
        <v>NA</v>
      </c>
    </row>
    <row r="220" spans="1:13" ht="17" x14ac:dyDescent="0.2">
      <c r="A220" s="18">
        <v>2007.06</v>
      </c>
      <c r="B220">
        <v>20070600</v>
      </c>
      <c r="C220">
        <v>20070600</v>
      </c>
      <c r="D220" t="s">
        <v>62</v>
      </c>
      <c r="E220" t="str">
        <f t="shared" si="9"/>
        <v>00</v>
      </c>
      <c r="F220" t="s">
        <v>13</v>
      </c>
      <c r="G220" t="str">
        <f t="shared" si="10"/>
        <v>NA</v>
      </c>
      <c r="I220" t="s">
        <v>110</v>
      </c>
      <c r="J220">
        <v>27</v>
      </c>
      <c r="K220">
        <f>J220-K223</f>
        <v>13.5</v>
      </c>
      <c r="L220">
        <f>14/24</f>
        <v>0.58333333333333337</v>
      </c>
      <c r="M220">
        <f>K220*L220</f>
        <v>7.8750000000000009</v>
      </c>
    </row>
    <row r="221" spans="1:13" ht="17" x14ac:dyDescent="0.2">
      <c r="A221" s="18">
        <v>2007.06</v>
      </c>
      <c r="B221">
        <v>20070600</v>
      </c>
      <c r="C221">
        <v>20070600</v>
      </c>
      <c r="D221" t="s">
        <v>62</v>
      </c>
      <c r="E221" t="str">
        <f t="shared" si="9"/>
        <v>00</v>
      </c>
      <c r="F221" t="s">
        <v>13</v>
      </c>
      <c r="G221" t="str">
        <f t="shared" si="10"/>
        <v>NA</v>
      </c>
      <c r="J221">
        <v>18</v>
      </c>
      <c r="K221">
        <f>J221-K223</f>
        <v>4.5</v>
      </c>
      <c r="L221">
        <f>10/24</f>
        <v>0.41666666666666669</v>
      </c>
      <c r="M221">
        <f>L221*K221</f>
        <v>1.875</v>
      </c>
    </row>
    <row r="222" spans="1:13" ht="17" x14ac:dyDescent="0.2">
      <c r="A222" s="18">
        <v>2007.06</v>
      </c>
      <c r="B222">
        <v>20070600</v>
      </c>
      <c r="C222">
        <v>20070600</v>
      </c>
      <c r="D222" t="s">
        <v>62</v>
      </c>
      <c r="E222" t="str">
        <f t="shared" si="9"/>
        <v>00</v>
      </c>
      <c r="F222" t="s">
        <v>13</v>
      </c>
      <c r="G222" t="str">
        <f t="shared" si="10"/>
        <v>NA</v>
      </c>
      <c r="M222">
        <f>SUM(M220:M221)</f>
        <v>9.75</v>
      </c>
    </row>
    <row r="223" spans="1:13" ht="17" x14ac:dyDescent="0.2">
      <c r="A223" s="18">
        <v>2007.06</v>
      </c>
      <c r="B223">
        <v>20070600</v>
      </c>
      <c r="C223">
        <v>20070600</v>
      </c>
      <c r="D223" t="s">
        <v>62</v>
      </c>
      <c r="E223" t="str">
        <f t="shared" si="9"/>
        <v>00</v>
      </c>
      <c r="F223" t="s">
        <v>13</v>
      </c>
      <c r="G223" t="str">
        <f t="shared" si="10"/>
        <v>NA</v>
      </c>
      <c r="K223">
        <v>13.5</v>
      </c>
    </row>
    <row r="224" spans="1:13" ht="17" x14ac:dyDescent="0.2">
      <c r="A224" s="18">
        <v>2007.06</v>
      </c>
      <c r="B224">
        <v>20070600</v>
      </c>
      <c r="C224">
        <v>20070600</v>
      </c>
      <c r="D224" t="s">
        <v>62</v>
      </c>
      <c r="E224" t="str">
        <f t="shared" si="9"/>
        <v>00</v>
      </c>
      <c r="F224" t="s">
        <v>13</v>
      </c>
      <c r="G224" t="str">
        <f t="shared" si="10"/>
        <v>NA</v>
      </c>
      <c r="M224">
        <v>119.6</v>
      </c>
    </row>
    <row r="225" spans="1:13" ht="17" x14ac:dyDescent="0.2">
      <c r="A225" s="18">
        <v>2007.06</v>
      </c>
      <c r="B225">
        <v>20070600</v>
      </c>
      <c r="C225">
        <v>20070600</v>
      </c>
      <c r="D225" t="s">
        <v>62</v>
      </c>
      <c r="E225" t="str">
        <f t="shared" si="9"/>
        <v>00</v>
      </c>
      <c r="F225" t="s">
        <v>13</v>
      </c>
      <c r="G225" t="str">
        <f t="shared" si="10"/>
        <v>NA</v>
      </c>
      <c r="I225" t="s">
        <v>111</v>
      </c>
      <c r="M225">
        <f>M224/M222</f>
        <v>12.266666666666666</v>
      </c>
    </row>
    <row r="226" spans="1:13" ht="17" x14ac:dyDescent="0.2">
      <c r="A226" s="18">
        <v>2007.04</v>
      </c>
      <c r="B226">
        <v>20070400</v>
      </c>
      <c r="C226">
        <v>20070400</v>
      </c>
      <c r="D226" t="s">
        <v>62</v>
      </c>
      <c r="E226" t="str">
        <f t="shared" si="9"/>
        <v>00</v>
      </c>
      <c r="F226" t="s">
        <v>13</v>
      </c>
      <c r="G226" t="str">
        <f t="shared" si="10"/>
        <v>NA</v>
      </c>
    </row>
    <row r="227" spans="1:13" ht="17" x14ac:dyDescent="0.2">
      <c r="A227" s="18">
        <v>2007.04</v>
      </c>
      <c r="B227">
        <v>20070400</v>
      </c>
      <c r="C227">
        <v>20070400</v>
      </c>
      <c r="D227" t="s">
        <v>62</v>
      </c>
      <c r="E227" t="str">
        <f t="shared" si="9"/>
        <v>00</v>
      </c>
      <c r="F227" t="s">
        <v>13</v>
      </c>
      <c r="G227" t="str">
        <f t="shared" si="10"/>
        <v>NA</v>
      </c>
    </row>
    <row r="228" spans="1:13" ht="17" x14ac:dyDescent="0.2">
      <c r="A228" s="18">
        <v>2007.04</v>
      </c>
      <c r="B228">
        <v>20070400</v>
      </c>
      <c r="C228">
        <v>20070400</v>
      </c>
      <c r="D228" t="s">
        <v>62</v>
      </c>
      <c r="E228" t="str">
        <f t="shared" si="9"/>
        <v>00</v>
      </c>
      <c r="F228" t="s">
        <v>13</v>
      </c>
      <c r="G228" t="str">
        <f t="shared" si="10"/>
        <v>NA</v>
      </c>
    </row>
    <row r="229" spans="1:13" ht="17" x14ac:dyDescent="0.2">
      <c r="A229" s="18">
        <v>2007.04</v>
      </c>
      <c r="B229">
        <v>20070400</v>
      </c>
      <c r="C229">
        <v>20070400</v>
      </c>
      <c r="D229" t="s">
        <v>62</v>
      </c>
      <c r="E229" t="str">
        <f t="shared" si="9"/>
        <v>00</v>
      </c>
      <c r="F229" t="s">
        <v>13</v>
      </c>
      <c r="G229" t="str">
        <f t="shared" si="10"/>
        <v>NA</v>
      </c>
    </row>
    <row r="230" spans="1:13" ht="17" x14ac:dyDescent="0.2">
      <c r="A230" s="18">
        <v>2007.04</v>
      </c>
      <c r="B230">
        <v>20070400</v>
      </c>
      <c r="C230">
        <v>20070400</v>
      </c>
      <c r="D230" t="s">
        <v>62</v>
      </c>
      <c r="E230" t="str">
        <f t="shared" si="9"/>
        <v>00</v>
      </c>
      <c r="F230" t="s">
        <v>13</v>
      </c>
      <c r="G230" t="str">
        <f t="shared" si="10"/>
        <v>NA</v>
      </c>
    </row>
    <row r="231" spans="1:13" ht="17" x14ac:dyDescent="0.2">
      <c r="A231" s="18">
        <v>2007.04</v>
      </c>
      <c r="B231">
        <v>20070400</v>
      </c>
      <c r="C231">
        <v>20070400</v>
      </c>
      <c r="D231" t="s">
        <v>62</v>
      </c>
      <c r="E231" t="str">
        <f t="shared" si="9"/>
        <v>00</v>
      </c>
      <c r="F231" t="s">
        <v>13</v>
      </c>
      <c r="G231" t="str">
        <f t="shared" si="10"/>
        <v>NA</v>
      </c>
    </row>
    <row r="232" spans="1:13" ht="17" x14ac:dyDescent="0.2">
      <c r="A232" s="18">
        <v>2007.04</v>
      </c>
      <c r="B232">
        <v>20070400</v>
      </c>
      <c r="C232">
        <v>20070400</v>
      </c>
      <c r="D232" t="s">
        <v>62</v>
      </c>
      <c r="E232" t="str">
        <f t="shared" si="9"/>
        <v>00</v>
      </c>
      <c r="F232" t="s">
        <v>13</v>
      </c>
      <c r="G232" t="str">
        <f t="shared" si="10"/>
        <v>NA</v>
      </c>
    </row>
    <row r="233" spans="1:13" ht="17" x14ac:dyDescent="0.2">
      <c r="A233" s="18">
        <v>2007.04</v>
      </c>
      <c r="B233">
        <v>20070400</v>
      </c>
      <c r="C233">
        <v>20070400</v>
      </c>
      <c r="D233" t="s">
        <v>62</v>
      </c>
      <c r="E233" t="str">
        <f t="shared" si="9"/>
        <v>00</v>
      </c>
      <c r="F233" t="s">
        <v>13</v>
      </c>
      <c r="G233" t="str">
        <f t="shared" si="10"/>
        <v>NA</v>
      </c>
    </row>
    <row r="234" spans="1:13" ht="17" x14ac:dyDescent="0.2">
      <c r="A234" s="18">
        <v>2008.08</v>
      </c>
      <c r="B234">
        <v>20080800</v>
      </c>
      <c r="C234">
        <v>20080800</v>
      </c>
      <c r="D234" t="s">
        <v>62</v>
      </c>
      <c r="E234" t="str">
        <f t="shared" si="9"/>
        <v>00</v>
      </c>
      <c r="F234" t="s">
        <v>13</v>
      </c>
      <c r="G234" t="str">
        <f t="shared" si="10"/>
        <v>NA</v>
      </c>
    </row>
    <row r="235" spans="1:13" ht="17" x14ac:dyDescent="0.2">
      <c r="A235" s="18">
        <v>2008.08</v>
      </c>
      <c r="B235">
        <v>20080800</v>
      </c>
      <c r="C235">
        <v>20080800</v>
      </c>
      <c r="D235" t="s">
        <v>62</v>
      </c>
      <c r="E235" t="str">
        <f t="shared" si="9"/>
        <v>00</v>
      </c>
      <c r="F235" t="s">
        <v>13</v>
      </c>
      <c r="G235" t="str">
        <f t="shared" si="10"/>
        <v>NA</v>
      </c>
    </row>
    <row r="236" spans="1:13" ht="17" x14ac:dyDescent="0.2">
      <c r="A236" s="18">
        <v>2008.08</v>
      </c>
      <c r="B236">
        <v>20080800</v>
      </c>
      <c r="C236">
        <v>20080800</v>
      </c>
      <c r="D236" t="s">
        <v>62</v>
      </c>
      <c r="E236" t="str">
        <f t="shared" si="9"/>
        <v>00</v>
      </c>
      <c r="F236" t="s">
        <v>13</v>
      </c>
      <c r="G236" t="str">
        <f t="shared" si="10"/>
        <v>NA</v>
      </c>
    </row>
    <row r="237" spans="1:13" ht="17" x14ac:dyDescent="0.2">
      <c r="A237" s="18">
        <v>2008.08</v>
      </c>
      <c r="B237">
        <v>20080800</v>
      </c>
      <c r="C237">
        <v>20080800</v>
      </c>
      <c r="D237" t="s">
        <v>62</v>
      </c>
      <c r="E237" t="str">
        <f t="shared" si="9"/>
        <v>00</v>
      </c>
      <c r="F237" t="s">
        <v>13</v>
      </c>
      <c r="G237" t="str">
        <f t="shared" si="10"/>
        <v>NA</v>
      </c>
    </row>
    <row r="238" spans="1:13" ht="17" x14ac:dyDescent="0.2">
      <c r="A238" s="18">
        <v>2008.08</v>
      </c>
      <c r="B238">
        <v>20080800</v>
      </c>
      <c r="C238">
        <v>20080800</v>
      </c>
      <c r="D238" t="s">
        <v>62</v>
      </c>
      <c r="E238" t="str">
        <f t="shared" si="9"/>
        <v>00</v>
      </c>
      <c r="F238" t="s">
        <v>13</v>
      </c>
      <c r="G238" t="str">
        <f t="shared" si="10"/>
        <v>NA</v>
      </c>
    </row>
    <row r="239" spans="1:13" ht="17" x14ac:dyDescent="0.2">
      <c r="A239" s="18">
        <v>2008.08</v>
      </c>
      <c r="B239">
        <v>20080800</v>
      </c>
      <c r="C239">
        <v>20080800</v>
      </c>
      <c r="D239" t="s">
        <v>62</v>
      </c>
      <c r="E239" t="str">
        <f t="shared" si="9"/>
        <v>00</v>
      </c>
      <c r="F239" t="s">
        <v>13</v>
      </c>
      <c r="G239" t="str">
        <f t="shared" si="10"/>
        <v>NA</v>
      </c>
    </row>
    <row r="240" spans="1:13" ht="17" x14ac:dyDescent="0.2">
      <c r="A240" s="18">
        <v>2008.08</v>
      </c>
      <c r="B240">
        <v>20080800</v>
      </c>
      <c r="C240">
        <v>20080800</v>
      </c>
      <c r="D240" t="s">
        <v>62</v>
      </c>
      <c r="E240" t="str">
        <f t="shared" si="9"/>
        <v>00</v>
      </c>
      <c r="F240" t="s">
        <v>13</v>
      </c>
      <c r="G240" t="str">
        <f t="shared" si="10"/>
        <v>NA</v>
      </c>
    </row>
    <row r="241" spans="1:7" ht="17" x14ac:dyDescent="0.2">
      <c r="A241" s="18">
        <v>2008.08</v>
      </c>
      <c r="B241">
        <v>20080800</v>
      </c>
      <c r="C241">
        <v>20080800</v>
      </c>
      <c r="D241" t="s">
        <v>62</v>
      </c>
      <c r="E241" t="str">
        <f t="shared" si="9"/>
        <v>00</v>
      </c>
      <c r="F241" t="s">
        <v>13</v>
      </c>
      <c r="G241" t="str">
        <f t="shared" si="10"/>
        <v>NA</v>
      </c>
    </row>
    <row r="242" spans="1:7" ht="17" x14ac:dyDescent="0.2">
      <c r="A242" s="18">
        <v>2008.08</v>
      </c>
      <c r="B242">
        <v>20080800</v>
      </c>
      <c r="C242">
        <v>20080800</v>
      </c>
      <c r="D242" t="s">
        <v>62</v>
      </c>
      <c r="E242" t="str">
        <f t="shared" si="9"/>
        <v>00</v>
      </c>
      <c r="F242" t="s">
        <v>13</v>
      </c>
      <c r="G242" t="str">
        <f t="shared" si="10"/>
        <v>NA</v>
      </c>
    </row>
    <row r="243" spans="1:7" ht="17" x14ac:dyDescent="0.2">
      <c r="A243" s="18">
        <v>2008.08</v>
      </c>
      <c r="B243">
        <v>20080800</v>
      </c>
      <c r="C243">
        <v>20080800</v>
      </c>
      <c r="D243" t="s">
        <v>62</v>
      </c>
      <c r="E243" t="str">
        <f t="shared" si="9"/>
        <v>00</v>
      </c>
      <c r="F243" t="s">
        <v>13</v>
      </c>
      <c r="G243" t="str">
        <f t="shared" si="10"/>
        <v>NA</v>
      </c>
    </row>
    <row r="244" spans="1:7" ht="17" x14ac:dyDescent="0.2">
      <c r="A244" s="18">
        <v>2008.08</v>
      </c>
      <c r="B244">
        <v>20080800</v>
      </c>
      <c r="C244">
        <v>20080800</v>
      </c>
      <c r="D244" t="s">
        <v>62</v>
      </c>
      <c r="E244" t="str">
        <f t="shared" si="9"/>
        <v>00</v>
      </c>
      <c r="F244" t="s">
        <v>13</v>
      </c>
      <c r="G244" t="str">
        <f t="shared" si="10"/>
        <v>NA</v>
      </c>
    </row>
    <row r="245" spans="1:7" ht="17" x14ac:dyDescent="0.2">
      <c r="A245" s="18">
        <v>2008.08</v>
      </c>
      <c r="B245">
        <v>20080800</v>
      </c>
      <c r="C245">
        <v>20080800</v>
      </c>
      <c r="D245" t="s">
        <v>62</v>
      </c>
      <c r="E245" t="str">
        <f t="shared" si="9"/>
        <v>00</v>
      </c>
      <c r="F245" t="s">
        <v>13</v>
      </c>
      <c r="G245" t="str">
        <f t="shared" si="10"/>
        <v>NA</v>
      </c>
    </row>
    <row r="246" spans="1:7" ht="17" x14ac:dyDescent="0.2">
      <c r="A246" s="18">
        <v>2008.08</v>
      </c>
      <c r="B246">
        <v>20080800</v>
      </c>
      <c r="C246">
        <v>20080800</v>
      </c>
      <c r="D246" t="s">
        <v>62</v>
      </c>
      <c r="E246" t="str">
        <f t="shared" si="9"/>
        <v>00</v>
      </c>
      <c r="F246" t="s">
        <v>13</v>
      </c>
      <c r="G246" t="str">
        <f t="shared" si="10"/>
        <v>NA</v>
      </c>
    </row>
    <row r="247" spans="1:7" ht="17" x14ac:dyDescent="0.2">
      <c r="A247" s="18">
        <v>2008.08</v>
      </c>
      <c r="B247">
        <v>20080800</v>
      </c>
      <c r="C247">
        <v>20080800</v>
      </c>
      <c r="D247" t="s">
        <v>62</v>
      </c>
      <c r="E247" t="str">
        <f t="shared" si="9"/>
        <v>00</v>
      </c>
      <c r="F247" t="s">
        <v>13</v>
      </c>
      <c r="G247" t="str">
        <f t="shared" si="10"/>
        <v>NA</v>
      </c>
    </row>
    <row r="248" spans="1:7" ht="17" x14ac:dyDescent="0.2">
      <c r="A248" s="18">
        <v>2008.08</v>
      </c>
      <c r="B248">
        <v>20080800</v>
      </c>
      <c r="C248">
        <v>20080800</v>
      </c>
      <c r="D248" t="s">
        <v>62</v>
      </c>
      <c r="E248" t="str">
        <f t="shared" si="9"/>
        <v>00</v>
      </c>
      <c r="F248" t="s">
        <v>13</v>
      </c>
      <c r="G248" t="str">
        <f t="shared" si="10"/>
        <v>NA</v>
      </c>
    </row>
    <row r="249" spans="1:7" ht="17" x14ac:dyDescent="0.2">
      <c r="A249" s="18">
        <v>2008.08</v>
      </c>
      <c r="B249">
        <v>20080800</v>
      </c>
      <c r="C249">
        <v>20080800</v>
      </c>
      <c r="D249" t="s">
        <v>62</v>
      </c>
      <c r="E249" t="str">
        <f t="shared" si="9"/>
        <v>00</v>
      </c>
      <c r="F249" t="s">
        <v>13</v>
      </c>
      <c r="G249" t="str">
        <f t="shared" si="10"/>
        <v>NA</v>
      </c>
    </row>
    <row r="250" spans="1:7" ht="17" x14ac:dyDescent="0.2">
      <c r="A250" s="18">
        <v>2008.08</v>
      </c>
      <c r="B250">
        <v>20080800</v>
      </c>
      <c r="C250">
        <v>20080800</v>
      </c>
      <c r="D250" t="s">
        <v>62</v>
      </c>
      <c r="E250" t="str">
        <f t="shared" si="9"/>
        <v>00</v>
      </c>
      <c r="F250" t="s">
        <v>13</v>
      </c>
      <c r="G250" t="str">
        <f t="shared" si="10"/>
        <v>NA</v>
      </c>
    </row>
    <row r="251" spans="1:7" ht="17" x14ac:dyDescent="0.2">
      <c r="A251" s="18">
        <v>2008.08</v>
      </c>
      <c r="B251">
        <v>20080800</v>
      </c>
      <c r="C251">
        <v>20080800</v>
      </c>
      <c r="D251" t="s">
        <v>62</v>
      </c>
      <c r="E251" t="str">
        <f t="shared" si="9"/>
        <v>00</v>
      </c>
      <c r="F251" t="s">
        <v>13</v>
      </c>
      <c r="G251" t="str">
        <f t="shared" si="10"/>
        <v>NA</v>
      </c>
    </row>
    <row r="252" spans="1:7" ht="17" x14ac:dyDescent="0.2">
      <c r="A252" s="18">
        <v>2008.08</v>
      </c>
      <c r="B252">
        <v>20080800</v>
      </c>
      <c r="C252">
        <v>20080800</v>
      </c>
      <c r="D252" t="s">
        <v>62</v>
      </c>
      <c r="E252" t="str">
        <f t="shared" si="9"/>
        <v>00</v>
      </c>
      <c r="F252" t="s">
        <v>13</v>
      </c>
      <c r="G252" t="str">
        <f t="shared" si="10"/>
        <v>NA</v>
      </c>
    </row>
    <row r="253" spans="1:7" ht="17" x14ac:dyDescent="0.2">
      <c r="A253" s="18">
        <v>2008.08</v>
      </c>
      <c r="B253">
        <v>20080800</v>
      </c>
      <c r="C253">
        <v>20080800</v>
      </c>
      <c r="D253" t="s">
        <v>62</v>
      </c>
      <c r="E253" t="str">
        <f t="shared" si="9"/>
        <v>00</v>
      </c>
      <c r="F253" t="s">
        <v>13</v>
      </c>
      <c r="G253" t="str">
        <f t="shared" si="10"/>
        <v>NA</v>
      </c>
    </row>
    <row r="254" spans="1:7" ht="17" x14ac:dyDescent="0.2">
      <c r="A254" s="18">
        <v>2008.08</v>
      </c>
      <c r="B254">
        <v>20080800</v>
      </c>
      <c r="C254">
        <v>20080800</v>
      </c>
      <c r="D254" t="s">
        <v>62</v>
      </c>
      <c r="E254" t="str">
        <f t="shared" si="9"/>
        <v>00</v>
      </c>
      <c r="F254" t="s">
        <v>13</v>
      </c>
      <c r="G254" t="str">
        <f t="shared" si="10"/>
        <v>NA</v>
      </c>
    </row>
    <row r="255" spans="1:7" ht="17" x14ac:dyDescent="0.2">
      <c r="A255" s="18">
        <v>2008.08</v>
      </c>
      <c r="B255">
        <v>20080800</v>
      </c>
      <c r="C255">
        <v>20080800</v>
      </c>
      <c r="D255" t="s">
        <v>62</v>
      </c>
      <c r="E255" t="str">
        <f t="shared" si="9"/>
        <v>00</v>
      </c>
      <c r="F255" t="s">
        <v>13</v>
      </c>
      <c r="G255" t="str">
        <f t="shared" si="10"/>
        <v>NA</v>
      </c>
    </row>
    <row r="256" spans="1:7" ht="17" x14ac:dyDescent="0.2">
      <c r="A256" s="18">
        <v>2008.08</v>
      </c>
      <c r="B256">
        <v>20080800</v>
      </c>
      <c r="C256">
        <v>20080800</v>
      </c>
      <c r="D256" t="s">
        <v>62</v>
      </c>
      <c r="E256" t="str">
        <f t="shared" si="9"/>
        <v>00</v>
      </c>
      <c r="F256" t="s">
        <v>13</v>
      </c>
      <c r="G256" t="str">
        <f t="shared" si="10"/>
        <v>NA</v>
      </c>
    </row>
    <row r="257" spans="1:7" ht="17" x14ac:dyDescent="0.2">
      <c r="A257" s="18">
        <v>2008.08</v>
      </c>
      <c r="B257">
        <v>20080800</v>
      </c>
      <c r="C257">
        <v>20080800</v>
      </c>
      <c r="D257" t="s">
        <v>62</v>
      </c>
      <c r="E257" t="str">
        <f t="shared" si="9"/>
        <v>00</v>
      </c>
      <c r="F257" t="s">
        <v>13</v>
      </c>
      <c r="G257" t="str">
        <f t="shared" si="10"/>
        <v>NA</v>
      </c>
    </row>
    <row r="258" spans="1:7" ht="17" x14ac:dyDescent="0.2">
      <c r="A258" s="18">
        <v>2008.08</v>
      </c>
      <c r="B258">
        <v>20080800</v>
      </c>
      <c r="C258">
        <v>20080800</v>
      </c>
      <c r="D258" t="s">
        <v>62</v>
      </c>
      <c r="E258" t="str">
        <f t="shared" si="9"/>
        <v>00</v>
      </c>
      <c r="F258" t="s">
        <v>13</v>
      </c>
      <c r="G258" t="str">
        <f t="shared" si="10"/>
        <v>NA</v>
      </c>
    </row>
    <row r="259" spans="1:7" ht="17" x14ac:dyDescent="0.2">
      <c r="A259" s="18">
        <v>2008.08</v>
      </c>
      <c r="B259">
        <v>20080800</v>
      </c>
      <c r="C259">
        <v>20080800</v>
      </c>
      <c r="D259" t="s">
        <v>62</v>
      </c>
      <c r="E259" t="str">
        <f t="shared" ref="E259:E322" si="12">MID($B259,COLUMN()-(COLUMN($D259)- 6),2)</f>
        <v>00</v>
      </c>
      <c r="F259" t="s">
        <v>13</v>
      </c>
      <c r="G259" t="str">
        <f t="shared" ref="G259:G322" si="13">IFERROR(F259,"NA")</f>
        <v>NA</v>
      </c>
    </row>
    <row r="260" spans="1:7" ht="17" x14ac:dyDescent="0.2">
      <c r="A260" s="18">
        <v>2007.04</v>
      </c>
      <c r="B260">
        <v>20070400</v>
      </c>
      <c r="C260">
        <v>20070400</v>
      </c>
      <c r="D260" t="s">
        <v>62</v>
      </c>
      <c r="E260" t="str">
        <f t="shared" si="12"/>
        <v>00</v>
      </c>
      <c r="F260" t="s">
        <v>13</v>
      </c>
      <c r="G260" t="str">
        <f t="shared" si="13"/>
        <v>NA</v>
      </c>
    </row>
    <row r="261" spans="1:7" ht="17" x14ac:dyDescent="0.2">
      <c r="A261" s="18">
        <v>2007.04</v>
      </c>
      <c r="B261">
        <v>20070400</v>
      </c>
      <c r="C261">
        <v>20070400</v>
      </c>
      <c r="D261" t="s">
        <v>62</v>
      </c>
      <c r="E261" t="str">
        <f t="shared" si="12"/>
        <v>00</v>
      </c>
      <c r="F261" t="s">
        <v>13</v>
      </c>
      <c r="G261" t="str">
        <f t="shared" si="13"/>
        <v>NA</v>
      </c>
    </row>
    <row r="262" spans="1:7" ht="17" x14ac:dyDescent="0.2">
      <c r="A262" s="18">
        <v>2007.04</v>
      </c>
      <c r="B262">
        <v>20070400</v>
      </c>
      <c r="C262">
        <v>20070400</v>
      </c>
      <c r="D262" t="s">
        <v>62</v>
      </c>
      <c r="E262" t="str">
        <f t="shared" si="12"/>
        <v>00</v>
      </c>
      <c r="F262" t="s">
        <v>13</v>
      </c>
      <c r="G262" t="str">
        <f t="shared" si="13"/>
        <v>NA</v>
      </c>
    </row>
    <row r="263" spans="1:7" ht="17" x14ac:dyDescent="0.2">
      <c r="A263" s="18">
        <v>2007.04</v>
      </c>
      <c r="B263">
        <v>20070400</v>
      </c>
      <c r="C263">
        <v>20070400</v>
      </c>
      <c r="D263" t="s">
        <v>62</v>
      </c>
      <c r="E263" t="str">
        <f t="shared" si="12"/>
        <v>00</v>
      </c>
      <c r="F263" t="s">
        <v>13</v>
      </c>
      <c r="G263" t="str">
        <f t="shared" si="13"/>
        <v>NA</v>
      </c>
    </row>
    <row r="264" spans="1:7" ht="17" x14ac:dyDescent="0.2">
      <c r="A264" s="18">
        <v>2007.04</v>
      </c>
      <c r="B264">
        <v>20070400</v>
      </c>
      <c r="C264">
        <v>20070400</v>
      </c>
      <c r="D264" t="s">
        <v>62</v>
      </c>
      <c r="E264" t="str">
        <f t="shared" si="12"/>
        <v>00</v>
      </c>
      <c r="F264" t="s">
        <v>13</v>
      </c>
      <c r="G264" t="str">
        <f t="shared" si="13"/>
        <v>NA</v>
      </c>
    </row>
    <row r="265" spans="1:7" ht="17" x14ac:dyDescent="0.2">
      <c r="A265" s="18">
        <v>2007.04</v>
      </c>
      <c r="B265">
        <v>20070400</v>
      </c>
      <c r="C265">
        <v>20070400</v>
      </c>
      <c r="D265" t="s">
        <v>62</v>
      </c>
      <c r="E265" t="str">
        <f t="shared" si="12"/>
        <v>00</v>
      </c>
      <c r="F265" t="s">
        <v>13</v>
      </c>
      <c r="G265" t="str">
        <f t="shared" si="13"/>
        <v>NA</v>
      </c>
    </row>
    <row r="266" spans="1:7" ht="17" x14ac:dyDescent="0.2">
      <c r="A266" s="18">
        <v>2007.04</v>
      </c>
      <c r="B266">
        <v>20070400</v>
      </c>
      <c r="C266">
        <v>20070400</v>
      </c>
      <c r="D266" t="s">
        <v>62</v>
      </c>
      <c r="E266" t="str">
        <f t="shared" si="12"/>
        <v>00</v>
      </c>
      <c r="F266" t="s">
        <v>13</v>
      </c>
      <c r="G266" t="str">
        <f t="shared" si="13"/>
        <v>NA</v>
      </c>
    </row>
    <row r="267" spans="1:7" ht="17" x14ac:dyDescent="0.2">
      <c r="A267" s="18">
        <v>2007.04</v>
      </c>
      <c r="B267">
        <v>20070400</v>
      </c>
      <c r="C267">
        <v>20070400</v>
      </c>
      <c r="D267" t="s">
        <v>62</v>
      </c>
      <c r="E267" t="str">
        <f t="shared" si="12"/>
        <v>00</v>
      </c>
      <c r="F267" t="s">
        <v>13</v>
      </c>
      <c r="G267" t="str">
        <f t="shared" si="13"/>
        <v>NA</v>
      </c>
    </row>
    <row r="268" spans="1:7" ht="17" x14ac:dyDescent="0.2">
      <c r="A268" s="18">
        <v>2007.04</v>
      </c>
      <c r="B268">
        <v>20070400</v>
      </c>
      <c r="C268">
        <v>20070400</v>
      </c>
      <c r="D268" t="s">
        <v>62</v>
      </c>
      <c r="E268" t="str">
        <f t="shared" si="12"/>
        <v>00</v>
      </c>
      <c r="F268" t="s">
        <v>13</v>
      </c>
      <c r="G268" t="str">
        <f t="shared" si="13"/>
        <v>NA</v>
      </c>
    </row>
    <row r="269" spans="1:7" ht="17" x14ac:dyDescent="0.2">
      <c r="A269" s="18">
        <v>2007.04</v>
      </c>
      <c r="B269">
        <v>20070400</v>
      </c>
      <c r="C269">
        <v>20070400</v>
      </c>
      <c r="D269" t="s">
        <v>62</v>
      </c>
      <c r="E269" t="str">
        <f t="shared" si="12"/>
        <v>00</v>
      </c>
      <c r="F269" t="s">
        <v>13</v>
      </c>
      <c r="G269" t="str">
        <f t="shared" si="13"/>
        <v>NA</v>
      </c>
    </row>
    <row r="270" spans="1:7" ht="17" x14ac:dyDescent="0.2">
      <c r="A270" s="18">
        <v>2007.04</v>
      </c>
      <c r="B270">
        <v>20070400</v>
      </c>
      <c r="C270">
        <v>20070400</v>
      </c>
      <c r="D270" t="s">
        <v>62</v>
      </c>
      <c r="E270" t="str">
        <f t="shared" si="12"/>
        <v>00</v>
      </c>
      <c r="F270" t="s">
        <v>13</v>
      </c>
      <c r="G270" t="str">
        <f t="shared" si="13"/>
        <v>NA</v>
      </c>
    </row>
    <row r="271" spans="1:7" ht="17" x14ac:dyDescent="0.2">
      <c r="A271" s="18">
        <v>2007.04</v>
      </c>
      <c r="B271">
        <v>20070400</v>
      </c>
      <c r="C271">
        <v>20070400</v>
      </c>
      <c r="D271" t="s">
        <v>62</v>
      </c>
      <c r="E271" t="str">
        <f t="shared" si="12"/>
        <v>00</v>
      </c>
      <c r="F271" t="s">
        <v>13</v>
      </c>
      <c r="G271" t="str">
        <f t="shared" si="13"/>
        <v>NA</v>
      </c>
    </row>
    <row r="272" spans="1:7" ht="17" x14ac:dyDescent="0.2">
      <c r="A272" s="18">
        <v>2008.01</v>
      </c>
      <c r="B272">
        <v>20080100</v>
      </c>
      <c r="C272">
        <v>20080100</v>
      </c>
      <c r="D272" t="s">
        <v>62</v>
      </c>
      <c r="E272" t="str">
        <f t="shared" si="12"/>
        <v>00</v>
      </c>
      <c r="F272" t="s">
        <v>13</v>
      </c>
      <c r="G272" t="str">
        <f t="shared" si="13"/>
        <v>NA</v>
      </c>
    </row>
    <row r="273" spans="1:7" ht="17" x14ac:dyDescent="0.2">
      <c r="A273" s="18">
        <v>2004.1</v>
      </c>
      <c r="B273">
        <v>20041000</v>
      </c>
      <c r="C273">
        <v>20041000</v>
      </c>
      <c r="D273" t="s">
        <v>62</v>
      </c>
      <c r="E273" t="str">
        <f t="shared" si="12"/>
        <v>00</v>
      </c>
      <c r="F273" t="s">
        <v>13</v>
      </c>
      <c r="G273" t="str">
        <f t="shared" si="13"/>
        <v>NA</v>
      </c>
    </row>
    <row r="274" spans="1:7" ht="17" x14ac:dyDescent="0.2">
      <c r="A274" s="18">
        <v>2004.1</v>
      </c>
      <c r="B274">
        <v>20041000</v>
      </c>
      <c r="C274">
        <v>20041000</v>
      </c>
      <c r="D274" t="s">
        <v>62</v>
      </c>
      <c r="E274" t="str">
        <f t="shared" si="12"/>
        <v>00</v>
      </c>
      <c r="F274" t="s">
        <v>13</v>
      </c>
      <c r="G274" t="str">
        <f t="shared" si="13"/>
        <v>NA</v>
      </c>
    </row>
    <row r="275" spans="1:7" ht="17" x14ac:dyDescent="0.2">
      <c r="A275" s="18">
        <v>2009.05</v>
      </c>
      <c r="B275">
        <v>20090500</v>
      </c>
      <c r="C275">
        <v>20090500</v>
      </c>
      <c r="D275" t="s">
        <v>62</v>
      </c>
      <c r="E275" t="str">
        <f t="shared" si="12"/>
        <v>00</v>
      </c>
      <c r="F275" t="s">
        <v>13</v>
      </c>
      <c r="G275" t="str">
        <f t="shared" si="13"/>
        <v>NA</v>
      </c>
    </row>
    <row r="276" spans="1:7" ht="17" x14ac:dyDescent="0.2">
      <c r="A276" s="18">
        <v>2009.0500999999999</v>
      </c>
      <c r="B276">
        <v>20090501</v>
      </c>
      <c r="C276">
        <v>20090501</v>
      </c>
      <c r="D276" t="s">
        <v>62</v>
      </c>
      <c r="E276" t="str">
        <f t="shared" si="12"/>
        <v>01</v>
      </c>
      <c r="F276" t="s">
        <v>70</v>
      </c>
      <c r="G276" t="str">
        <f t="shared" si="13"/>
        <v>01</v>
      </c>
    </row>
    <row r="277" spans="1:7" ht="17" x14ac:dyDescent="0.2">
      <c r="A277" s="18">
        <v>2009.0501999999999</v>
      </c>
      <c r="B277">
        <v>20090502</v>
      </c>
      <c r="C277">
        <v>20090502</v>
      </c>
      <c r="D277" t="s">
        <v>62</v>
      </c>
      <c r="E277" t="str">
        <f t="shared" si="12"/>
        <v>02</v>
      </c>
      <c r="F277" t="s">
        <v>68</v>
      </c>
      <c r="G277" t="str">
        <f t="shared" si="13"/>
        <v>02</v>
      </c>
    </row>
    <row r="278" spans="1:7" ht="17" x14ac:dyDescent="0.2">
      <c r="A278" s="18">
        <v>2009.0503000000001</v>
      </c>
      <c r="B278">
        <v>20090503</v>
      </c>
      <c r="C278">
        <v>20090503</v>
      </c>
      <c r="D278" t="s">
        <v>62</v>
      </c>
      <c r="E278" t="str">
        <f t="shared" si="12"/>
        <v>03</v>
      </c>
      <c r="F278" t="s">
        <v>72</v>
      </c>
      <c r="G278" t="str">
        <f t="shared" si="13"/>
        <v>03</v>
      </c>
    </row>
    <row r="279" spans="1:7" ht="17" x14ac:dyDescent="0.2">
      <c r="A279" s="18">
        <v>2009.0504000000001</v>
      </c>
      <c r="B279">
        <v>20090504</v>
      </c>
      <c r="C279">
        <v>20090504</v>
      </c>
      <c r="D279" t="s">
        <v>62</v>
      </c>
      <c r="E279" t="str">
        <f t="shared" si="12"/>
        <v>04</v>
      </c>
      <c r="F279" t="s">
        <v>74</v>
      </c>
      <c r="G279" t="str">
        <f t="shared" si="13"/>
        <v>04</v>
      </c>
    </row>
    <row r="280" spans="1:7" ht="17" x14ac:dyDescent="0.2">
      <c r="A280" s="18">
        <v>2009.0505000000001</v>
      </c>
      <c r="B280">
        <v>20090505</v>
      </c>
      <c r="C280">
        <v>20090505</v>
      </c>
      <c r="D280" t="s">
        <v>62</v>
      </c>
      <c r="E280" t="str">
        <f t="shared" si="12"/>
        <v>05</v>
      </c>
      <c r="F280" t="s">
        <v>71</v>
      </c>
      <c r="G280" t="str">
        <f t="shared" si="13"/>
        <v>05</v>
      </c>
    </row>
    <row r="281" spans="1:7" ht="17" x14ac:dyDescent="0.2">
      <c r="A281" s="18">
        <v>2010.02</v>
      </c>
      <c r="B281">
        <v>20100200</v>
      </c>
      <c r="C281">
        <v>20100200</v>
      </c>
      <c r="D281" t="s">
        <v>62</v>
      </c>
      <c r="E281" t="str">
        <f t="shared" si="12"/>
        <v>00</v>
      </c>
      <c r="F281" t="s">
        <v>13</v>
      </c>
      <c r="G281" t="str">
        <f t="shared" si="13"/>
        <v>NA</v>
      </c>
    </row>
    <row r="282" spans="1:7" ht="17" x14ac:dyDescent="0.2">
      <c r="A282" s="18">
        <v>2010.02</v>
      </c>
      <c r="B282">
        <v>20100200</v>
      </c>
      <c r="C282">
        <v>20100200</v>
      </c>
      <c r="D282" t="s">
        <v>62</v>
      </c>
      <c r="E282" t="str">
        <f t="shared" si="12"/>
        <v>00</v>
      </c>
      <c r="F282" t="s">
        <v>13</v>
      </c>
      <c r="G282" t="str">
        <f t="shared" si="13"/>
        <v>NA</v>
      </c>
    </row>
    <row r="283" spans="1:7" ht="17" x14ac:dyDescent="0.2">
      <c r="A283" s="18">
        <v>2010.02</v>
      </c>
      <c r="B283">
        <v>20100200</v>
      </c>
      <c r="C283">
        <v>20100200</v>
      </c>
      <c r="D283" t="s">
        <v>62</v>
      </c>
      <c r="E283" t="str">
        <f t="shared" si="12"/>
        <v>00</v>
      </c>
      <c r="F283" t="s">
        <v>13</v>
      </c>
      <c r="G283" t="str">
        <f t="shared" si="13"/>
        <v>NA</v>
      </c>
    </row>
    <row r="284" spans="1:7" ht="17" x14ac:dyDescent="0.2">
      <c r="A284" s="18">
        <v>2010.02</v>
      </c>
      <c r="B284">
        <v>20100200</v>
      </c>
      <c r="C284">
        <v>20100200</v>
      </c>
      <c r="D284" t="s">
        <v>62</v>
      </c>
      <c r="E284" t="str">
        <f t="shared" si="12"/>
        <v>00</v>
      </c>
      <c r="F284" t="s">
        <v>13</v>
      </c>
      <c r="G284" t="str">
        <f t="shared" si="13"/>
        <v>NA</v>
      </c>
    </row>
    <row r="285" spans="1:7" ht="17" x14ac:dyDescent="0.2">
      <c r="A285" s="18">
        <v>2010.0712000000001</v>
      </c>
      <c r="B285">
        <v>20100712</v>
      </c>
      <c r="C285">
        <v>20100712</v>
      </c>
      <c r="D285" t="s">
        <v>62</v>
      </c>
      <c r="E285" t="str">
        <f t="shared" si="12"/>
        <v>12</v>
      </c>
      <c r="F285" t="s">
        <v>66</v>
      </c>
      <c r="G285" t="str">
        <f t="shared" si="13"/>
        <v>12</v>
      </c>
    </row>
    <row r="286" spans="1:7" ht="17" x14ac:dyDescent="0.2">
      <c r="A286" s="18">
        <v>2010.0713000000001</v>
      </c>
      <c r="B286">
        <v>20100713</v>
      </c>
      <c r="C286">
        <v>20100713</v>
      </c>
      <c r="D286" t="s">
        <v>62</v>
      </c>
      <c r="E286" t="str">
        <f t="shared" si="12"/>
        <v>13</v>
      </c>
      <c r="F286" t="s">
        <v>93</v>
      </c>
      <c r="G286" t="str">
        <f t="shared" si="13"/>
        <v>13</v>
      </c>
    </row>
    <row r="287" spans="1:7" ht="17" x14ac:dyDescent="0.2">
      <c r="A287" s="18">
        <v>2010.0714</v>
      </c>
      <c r="B287">
        <v>20100714</v>
      </c>
      <c r="C287">
        <v>20100714</v>
      </c>
      <c r="D287" t="s">
        <v>62</v>
      </c>
      <c r="E287" t="str">
        <f t="shared" si="12"/>
        <v>14</v>
      </c>
      <c r="F287" t="s">
        <v>94</v>
      </c>
      <c r="G287" t="str">
        <f t="shared" si="13"/>
        <v>14</v>
      </c>
    </row>
    <row r="288" spans="1:7" ht="17" x14ac:dyDescent="0.2">
      <c r="A288" s="18">
        <v>2010.0715</v>
      </c>
      <c r="B288">
        <v>20100715</v>
      </c>
      <c r="C288">
        <v>20100715</v>
      </c>
      <c r="D288" t="s">
        <v>62</v>
      </c>
      <c r="E288" t="str">
        <f t="shared" si="12"/>
        <v>15</v>
      </c>
      <c r="F288" t="s">
        <v>95</v>
      </c>
      <c r="G288" t="str">
        <f t="shared" si="13"/>
        <v>15</v>
      </c>
    </row>
    <row r="289" spans="1:7" ht="17" x14ac:dyDescent="0.2">
      <c r="A289" s="18">
        <v>2010.0716</v>
      </c>
      <c r="B289">
        <v>20100716</v>
      </c>
      <c r="C289">
        <v>20100716</v>
      </c>
      <c r="D289" t="s">
        <v>62</v>
      </c>
      <c r="E289" t="str">
        <f t="shared" si="12"/>
        <v>16</v>
      </c>
      <c r="F289" t="s">
        <v>96</v>
      </c>
      <c r="G289" t="str">
        <f t="shared" si="13"/>
        <v>16</v>
      </c>
    </row>
    <row r="290" spans="1:7" ht="17" x14ac:dyDescent="0.2">
      <c r="A290" s="18">
        <v>2010.0717</v>
      </c>
      <c r="B290">
        <v>20100717</v>
      </c>
      <c r="C290">
        <v>20100717</v>
      </c>
      <c r="D290" t="s">
        <v>62</v>
      </c>
      <c r="E290" t="str">
        <f t="shared" si="12"/>
        <v>17</v>
      </c>
      <c r="F290" t="s">
        <v>88</v>
      </c>
      <c r="G290" t="str">
        <f t="shared" si="13"/>
        <v>17</v>
      </c>
    </row>
    <row r="291" spans="1:7" ht="17" x14ac:dyDescent="0.2">
      <c r="A291" s="18">
        <v>2010.0717999999999</v>
      </c>
      <c r="B291">
        <v>20100718</v>
      </c>
      <c r="C291">
        <v>20100718</v>
      </c>
      <c r="D291" t="s">
        <v>62</v>
      </c>
      <c r="E291" t="str">
        <f t="shared" si="12"/>
        <v>18</v>
      </c>
      <c r="F291" t="s">
        <v>89</v>
      </c>
      <c r="G291" t="str">
        <f t="shared" si="13"/>
        <v>18</v>
      </c>
    </row>
    <row r="292" spans="1:7" ht="17" x14ac:dyDescent="0.2">
      <c r="A292" s="18">
        <v>2010.0718999999999</v>
      </c>
      <c r="B292">
        <v>20100719</v>
      </c>
      <c r="C292">
        <v>20100719</v>
      </c>
      <c r="D292" t="s">
        <v>62</v>
      </c>
      <c r="E292" t="str">
        <f t="shared" si="12"/>
        <v>19</v>
      </c>
      <c r="F292" t="s">
        <v>90</v>
      </c>
      <c r="G292" t="str">
        <f t="shared" si="13"/>
        <v>19</v>
      </c>
    </row>
    <row r="293" spans="1:7" ht="17" x14ac:dyDescent="0.2">
      <c r="A293" s="18">
        <v>2010.0719999999999</v>
      </c>
      <c r="B293">
        <v>20100720</v>
      </c>
      <c r="C293">
        <v>20100720</v>
      </c>
      <c r="D293" t="s">
        <v>62</v>
      </c>
      <c r="E293" t="str">
        <f t="shared" si="12"/>
        <v>20</v>
      </c>
      <c r="F293" t="s">
        <v>91</v>
      </c>
      <c r="G293" t="str">
        <f t="shared" si="13"/>
        <v>20</v>
      </c>
    </row>
    <row r="294" spans="1:7" ht="17" x14ac:dyDescent="0.2">
      <c r="A294" s="18">
        <v>2010.0721000000001</v>
      </c>
      <c r="B294">
        <v>20100721</v>
      </c>
      <c r="C294">
        <v>20100721</v>
      </c>
      <c r="D294" t="s">
        <v>62</v>
      </c>
      <c r="E294" t="str">
        <f t="shared" si="12"/>
        <v>21</v>
      </c>
      <c r="F294" t="s">
        <v>97</v>
      </c>
      <c r="G294" t="str">
        <f t="shared" si="13"/>
        <v>21</v>
      </c>
    </row>
    <row r="295" spans="1:7" ht="17" x14ac:dyDescent="0.2">
      <c r="A295" s="18">
        <v>1991</v>
      </c>
      <c r="B295">
        <v>19910000</v>
      </c>
      <c r="C295">
        <v>19910000</v>
      </c>
      <c r="D295" t="s">
        <v>62</v>
      </c>
      <c r="E295" t="str">
        <f t="shared" si="12"/>
        <v>00</v>
      </c>
      <c r="F295" t="s">
        <v>13</v>
      </c>
      <c r="G295" t="str">
        <f t="shared" si="13"/>
        <v>NA</v>
      </c>
    </row>
    <row r="296" spans="1:7" ht="17" x14ac:dyDescent="0.2">
      <c r="A296" s="18">
        <v>1991</v>
      </c>
      <c r="B296">
        <v>19910000</v>
      </c>
      <c r="C296">
        <v>19910000</v>
      </c>
      <c r="D296" t="s">
        <v>62</v>
      </c>
      <c r="E296" t="str">
        <f t="shared" si="12"/>
        <v>00</v>
      </c>
      <c r="F296" t="s">
        <v>13</v>
      </c>
      <c r="G296" t="str">
        <f t="shared" si="13"/>
        <v>NA</v>
      </c>
    </row>
    <row r="297" spans="1:7" ht="17" x14ac:dyDescent="0.2">
      <c r="A297" s="18">
        <v>1991</v>
      </c>
      <c r="B297">
        <v>19910000</v>
      </c>
      <c r="C297">
        <v>19910000</v>
      </c>
      <c r="D297" t="s">
        <v>62</v>
      </c>
      <c r="E297" t="str">
        <f t="shared" si="12"/>
        <v>00</v>
      </c>
      <c r="F297" t="s">
        <v>13</v>
      </c>
      <c r="G297" t="str">
        <f t="shared" si="13"/>
        <v>NA</v>
      </c>
    </row>
    <row r="298" spans="1:7" ht="17" x14ac:dyDescent="0.2">
      <c r="A298" s="18">
        <v>1991</v>
      </c>
      <c r="B298">
        <v>19910000</v>
      </c>
      <c r="C298">
        <v>19910000</v>
      </c>
      <c r="D298" t="s">
        <v>62</v>
      </c>
      <c r="E298" t="str">
        <f t="shared" si="12"/>
        <v>00</v>
      </c>
      <c r="F298" t="s">
        <v>13</v>
      </c>
      <c r="G298" t="str">
        <f t="shared" si="13"/>
        <v>NA</v>
      </c>
    </row>
    <row r="299" spans="1:7" ht="17" x14ac:dyDescent="0.2">
      <c r="A299" s="18">
        <v>2009.0822000000001</v>
      </c>
      <c r="B299">
        <v>20090822</v>
      </c>
      <c r="C299">
        <v>20090822</v>
      </c>
      <c r="D299" t="s">
        <v>62</v>
      </c>
      <c r="E299" t="str">
        <f t="shared" si="12"/>
        <v>22</v>
      </c>
      <c r="F299" t="s">
        <v>98</v>
      </c>
      <c r="G299" t="str">
        <f t="shared" si="13"/>
        <v>22</v>
      </c>
    </row>
    <row r="300" spans="1:7" ht="17" x14ac:dyDescent="0.2">
      <c r="A300" s="18">
        <v>2009.0822000000001</v>
      </c>
      <c r="B300">
        <v>20090822</v>
      </c>
      <c r="C300">
        <v>20090822</v>
      </c>
      <c r="D300" t="s">
        <v>62</v>
      </c>
      <c r="E300" t="str">
        <f t="shared" si="12"/>
        <v>22</v>
      </c>
      <c r="F300" t="s">
        <v>98</v>
      </c>
      <c r="G300" t="str">
        <f t="shared" si="13"/>
        <v>22</v>
      </c>
    </row>
    <row r="301" spans="1:7" ht="17" x14ac:dyDescent="0.2">
      <c r="A301" s="18">
        <v>2009.0822000000001</v>
      </c>
      <c r="B301">
        <v>20090822</v>
      </c>
      <c r="C301">
        <v>20090822</v>
      </c>
      <c r="D301" t="s">
        <v>62</v>
      </c>
      <c r="E301" t="str">
        <f t="shared" si="12"/>
        <v>22</v>
      </c>
      <c r="F301" t="s">
        <v>98</v>
      </c>
      <c r="G301" t="str">
        <f t="shared" si="13"/>
        <v>22</v>
      </c>
    </row>
    <row r="302" spans="1:7" ht="17" x14ac:dyDescent="0.2">
      <c r="A302" s="18">
        <v>2009.0822000000001</v>
      </c>
      <c r="B302">
        <v>20090822</v>
      </c>
      <c r="C302">
        <v>20090822</v>
      </c>
      <c r="D302" t="s">
        <v>62</v>
      </c>
      <c r="E302" t="str">
        <f t="shared" si="12"/>
        <v>22</v>
      </c>
      <c r="F302" t="s">
        <v>98</v>
      </c>
      <c r="G302" t="str">
        <f t="shared" si="13"/>
        <v>22</v>
      </c>
    </row>
    <row r="303" spans="1:7" ht="17" x14ac:dyDescent="0.2">
      <c r="A303" s="18">
        <v>2009.0822000000001</v>
      </c>
      <c r="B303">
        <v>20090822</v>
      </c>
      <c r="C303">
        <v>20090822</v>
      </c>
      <c r="D303" t="s">
        <v>62</v>
      </c>
      <c r="E303" t="str">
        <f t="shared" si="12"/>
        <v>22</v>
      </c>
      <c r="F303" t="s">
        <v>98</v>
      </c>
      <c r="G303" t="str">
        <f t="shared" si="13"/>
        <v>22</v>
      </c>
    </row>
    <row r="304" spans="1:7" ht="17" x14ac:dyDescent="0.2">
      <c r="A304" s="18">
        <v>2009.0822000000001</v>
      </c>
      <c r="B304">
        <v>20090822</v>
      </c>
      <c r="C304">
        <v>20090822</v>
      </c>
      <c r="D304" t="s">
        <v>62</v>
      </c>
      <c r="E304" t="str">
        <f t="shared" si="12"/>
        <v>22</v>
      </c>
      <c r="F304" t="s">
        <v>98</v>
      </c>
      <c r="G304" t="str">
        <f t="shared" si="13"/>
        <v>22</v>
      </c>
    </row>
    <row r="305" spans="1:7" ht="17" x14ac:dyDescent="0.2">
      <c r="A305" s="18">
        <v>2009.0822000000001</v>
      </c>
      <c r="B305">
        <v>20090822</v>
      </c>
      <c r="C305">
        <v>20090822</v>
      </c>
      <c r="D305" t="s">
        <v>62</v>
      </c>
      <c r="E305" t="str">
        <f t="shared" si="12"/>
        <v>22</v>
      </c>
      <c r="F305" t="s">
        <v>98</v>
      </c>
      <c r="G305" t="str">
        <f t="shared" si="13"/>
        <v>22</v>
      </c>
    </row>
    <row r="306" spans="1:7" ht="17" x14ac:dyDescent="0.2">
      <c r="A306" s="18">
        <v>2009.0822000000001</v>
      </c>
      <c r="B306">
        <v>20090822</v>
      </c>
      <c r="C306">
        <v>20090822</v>
      </c>
      <c r="D306" t="s">
        <v>62</v>
      </c>
      <c r="E306" t="str">
        <f t="shared" si="12"/>
        <v>22</v>
      </c>
      <c r="F306" t="s">
        <v>98</v>
      </c>
      <c r="G306" t="str">
        <f t="shared" si="13"/>
        <v>22</v>
      </c>
    </row>
    <row r="307" spans="1:7" ht="17" x14ac:dyDescent="0.2">
      <c r="A307" s="18">
        <v>2009.0822000000001</v>
      </c>
      <c r="B307">
        <v>20090822</v>
      </c>
      <c r="C307">
        <v>20090822</v>
      </c>
      <c r="D307" t="s">
        <v>62</v>
      </c>
      <c r="E307" t="str">
        <f t="shared" si="12"/>
        <v>22</v>
      </c>
      <c r="F307" t="s">
        <v>98</v>
      </c>
      <c r="G307" t="str">
        <f t="shared" si="13"/>
        <v>22</v>
      </c>
    </row>
    <row r="308" spans="1:7" ht="17" x14ac:dyDescent="0.2">
      <c r="A308" s="18">
        <v>2009.0822000000001</v>
      </c>
      <c r="B308">
        <v>20090822</v>
      </c>
      <c r="C308">
        <v>20090822</v>
      </c>
      <c r="D308" t="s">
        <v>62</v>
      </c>
      <c r="E308" t="str">
        <f t="shared" si="12"/>
        <v>22</v>
      </c>
      <c r="F308" t="s">
        <v>98</v>
      </c>
      <c r="G308" t="str">
        <f t="shared" si="13"/>
        <v>22</v>
      </c>
    </row>
    <row r="309" spans="1:7" ht="17" x14ac:dyDescent="0.2">
      <c r="A309" s="18">
        <v>2009.0822000000001</v>
      </c>
      <c r="B309">
        <v>20090822</v>
      </c>
      <c r="C309">
        <v>20090822</v>
      </c>
      <c r="D309" t="s">
        <v>62</v>
      </c>
      <c r="E309" t="str">
        <f t="shared" si="12"/>
        <v>22</v>
      </c>
      <c r="F309" t="s">
        <v>98</v>
      </c>
      <c r="G309" t="str">
        <f t="shared" si="13"/>
        <v>22</v>
      </c>
    </row>
    <row r="310" spans="1:7" ht="17" x14ac:dyDescent="0.2">
      <c r="A310" s="18">
        <v>2009.0822000000001</v>
      </c>
      <c r="B310">
        <v>20090822</v>
      </c>
      <c r="C310">
        <v>20090822</v>
      </c>
      <c r="D310" t="s">
        <v>62</v>
      </c>
      <c r="E310" t="str">
        <f t="shared" si="12"/>
        <v>22</v>
      </c>
      <c r="F310" t="s">
        <v>98</v>
      </c>
      <c r="G310" t="str">
        <f t="shared" si="13"/>
        <v>22</v>
      </c>
    </row>
    <row r="311" spans="1:7" ht="17" x14ac:dyDescent="0.2">
      <c r="A311" s="18">
        <v>2012.0319999999999</v>
      </c>
      <c r="B311">
        <v>20120320</v>
      </c>
      <c r="C311">
        <v>20120320</v>
      </c>
      <c r="D311" t="s">
        <v>62</v>
      </c>
      <c r="E311" t="str">
        <f t="shared" si="12"/>
        <v>20</v>
      </c>
      <c r="F311" t="s">
        <v>91</v>
      </c>
      <c r="G311" t="str">
        <f t="shared" si="13"/>
        <v>20</v>
      </c>
    </row>
    <row r="312" spans="1:7" ht="17" x14ac:dyDescent="0.2">
      <c r="A312" s="18">
        <v>2012.0319999999999</v>
      </c>
      <c r="B312">
        <v>20120320</v>
      </c>
      <c r="C312">
        <v>20120320</v>
      </c>
      <c r="D312" t="s">
        <v>62</v>
      </c>
      <c r="E312" t="str">
        <f t="shared" si="12"/>
        <v>20</v>
      </c>
      <c r="F312" t="s">
        <v>91</v>
      </c>
      <c r="G312" t="str">
        <f t="shared" si="13"/>
        <v>20</v>
      </c>
    </row>
    <row r="313" spans="1:7" ht="17" x14ac:dyDescent="0.2">
      <c r="A313" s="18">
        <v>2012.0319999999999</v>
      </c>
      <c r="B313">
        <v>20120320</v>
      </c>
      <c r="C313">
        <v>20120320</v>
      </c>
      <c r="D313" t="s">
        <v>62</v>
      </c>
      <c r="E313" t="str">
        <f t="shared" si="12"/>
        <v>20</v>
      </c>
      <c r="F313" t="s">
        <v>91</v>
      </c>
      <c r="G313" t="str">
        <f t="shared" si="13"/>
        <v>20</v>
      </c>
    </row>
    <row r="314" spans="1:7" ht="17" x14ac:dyDescent="0.2">
      <c r="A314" s="18">
        <v>2012.0319999999999</v>
      </c>
      <c r="B314">
        <v>20120320</v>
      </c>
      <c r="C314">
        <v>20120320</v>
      </c>
      <c r="D314" t="s">
        <v>62</v>
      </c>
      <c r="E314" t="str">
        <f t="shared" si="12"/>
        <v>20</v>
      </c>
      <c r="F314" t="s">
        <v>91</v>
      </c>
      <c r="G314" t="str">
        <f t="shared" si="13"/>
        <v>20</v>
      </c>
    </row>
    <row r="315" spans="1:7" ht="17" x14ac:dyDescent="0.2">
      <c r="A315" s="18">
        <v>2012.0319999999999</v>
      </c>
      <c r="B315">
        <v>20120320</v>
      </c>
      <c r="C315">
        <v>20120320</v>
      </c>
      <c r="D315" t="s">
        <v>62</v>
      </c>
      <c r="E315" t="str">
        <f t="shared" si="12"/>
        <v>20</v>
      </c>
      <c r="F315" t="s">
        <v>91</v>
      </c>
      <c r="G315" t="str">
        <f t="shared" si="13"/>
        <v>20</v>
      </c>
    </row>
    <row r="316" spans="1:7" ht="17" x14ac:dyDescent="0.2">
      <c r="A316" s="18">
        <v>2012.0319999999999</v>
      </c>
      <c r="B316">
        <v>20120320</v>
      </c>
      <c r="C316">
        <v>20120320</v>
      </c>
      <c r="D316" t="s">
        <v>62</v>
      </c>
      <c r="E316" t="str">
        <f t="shared" si="12"/>
        <v>20</v>
      </c>
      <c r="F316" t="s">
        <v>91</v>
      </c>
      <c r="G316" t="str">
        <f t="shared" si="13"/>
        <v>20</v>
      </c>
    </row>
    <row r="317" spans="1:7" ht="17" x14ac:dyDescent="0.2">
      <c r="A317" s="18">
        <v>2012.0319999999999</v>
      </c>
      <c r="B317">
        <v>20120320</v>
      </c>
      <c r="C317">
        <v>20120320</v>
      </c>
      <c r="D317" t="s">
        <v>62</v>
      </c>
      <c r="E317" t="str">
        <f t="shared" si="12"/>
        <v>20</v>
      </c>
      <c r="F317" t="s">
        <v>91</v>
      </c>
      <c r="G317" t="str">
        <f t="shared" si="13"/>
        <v>20</v>
      </c>
    </row>
    <row r="318" spans="1:7" ht="17" x14ac:dyDescent="0.2">
      <c r="A318" s="18">
        <v>2012.0319999999999</v>
      </c>
      <c r="B318">
        <v>20120320</v>
      </c>
      <c r="C318">
        <v>20120320</v>
      </c>
      <c r="D318" t="s">
        <v>62</v>
      </c>
      <c r="E318" t="str">
        <f t="shared" si="12"/>
        <v>20</v>
      </c>
      <c r="F318" t="s">
        <v>91</v>
      </c>
      <c r="G318" t="str">
        <f t="shared" si="13"/>
        <v>20</v>
      </c>
    </row>
    <row r="319" spans="1:7" ht="17" x14ac:dyDescent="0.2">
      <c r="A319" s="18">
        <v>2012.0319999999999</v>
      </c>
      <c r="B319">
        <v>20120320</v>
      </c>
      <c r="C319">
        <v>20120320</v>
      </c>
      <c r="D319" t="s">
        <v>62</v>
      </c>
      <c r="E319" t="str">
        <f t="shared" si="12"/>
        <v>20</v>
      </c>
      <c r="F319" t="s">
        <v>91</v>
      </c>
      <c r="G319" t="str">
        <f t="shared" si="13"/>
        <v>20</v>
      </c>
    </row>
    <row r="320" spans="1:7" ht="17" x14ac:dyDescent="0.2">
      <c r="A320" s="18">
        <v>2012.0319999999999</v>
      </c>
      <c r="B320">
        <v>20120320</v>
      </c>
      <c r="C320">
        <v>20120320</v>
      </c>
      <c r="D320" t="s">
        <v>62</v>
      </c>
      <c r="E320" t="str">
        <f t="shared" si="12"/>
        <v>20</v>
      </c>
      <c r="F320" t="s">
        <v>91</v>
      </c>
      <c r="G320" t="str">
        <f t="shared" si="13"/>
        <v>20</v>
      </c>
    </row>
    <row r="321" spans="1:7" ht="17" x14ac:dyDescent="0.2">
      <c r="A321" s="18">
        <v>2012.0319999999999</v>
      </c>
      <c r="B321">
        <v>20120320</v>
      </c>
      <c r="C321">
        <v>20120320</v>
      </c>
      <c r="D321" t="s">
        <v>62</v>
      </c>
      <c r="E321" t="str">
        <f t="shared" si="12"/>
        <v>20</v>
      </c>
      <c r="F321" t="s">
        <v>91</v>
      </c>
      <c r="G321" t="str">
        <f t="shared" si="13"/>
        <v>20</v>
      </c>
    </row>
    <row r="322" spans="1:7" ht="17" x14ac:dyDescent="0.2">
      <c r="A322" s="18">
        <v>2012.0319999999999</v>
      </c>
      <c r="B322">
        <v>20120320</v>
      </c>
      <c r="C322">
        <v>20120320</v>
      </c>
      <c r="D322" t="s">
        <v>62</v>
      </c>
      <c r="E322" t="str">
        <f t="shared" si="12"/>
        <v>20</v>
      </c>
      <c r="F322" t="s">
        <v>91</v>
      </c>
      <c r="G322" t="str">
        <f t="shared" si="13"/>
        <v>20</v>
      </c>
    </row>
    <row r="323" spans="1:7" ht="17" x14ac:dyDescent="0.2">
      <c r="A323" s="18">
        <v>2012.0319999999999</v>
      </c>
      <c r="B323">
        <v>20120320</v>
      </c>
      <c r="C323">
        <v>20120320</v>
      </c>
      <c r="D323" t="s">
        <v>62</v>
      </c>
      <c r="E323" t="str">
        <f t="shared" ref="E323:E386" si="14">MID($B323,COLUMN()-(COLUMN($D323)- 6),2)</f>
        <v>20</v>
      </c>
      <c r="F323" t="s">
        <v>91</v>
      </c>
      <c r="G323" t="str">
        <f t="shared" ref="G323:G386" si="15">IFERROR(F323,"NA")</f>
        <v>20</v>
      </c>
    </row>
    <row r="324" spans="1:7" ht="17" x14ac:dyDescent="0.2">
      <c r="A324" s="18">
        <v>2012.0319999999999</v>
      </c>
      <c r="B324">
        <v>20120320</v>
      </c>
      <c r="C324">
        <v>20120320</v>
      </c>
      <c r="D324" t="s">
        <v>62</v>
      </c>
      <c r="E324" t="str">
        <f t="shared" si="14"/>
        <v>20</v>
      </c>
      <c r="F324" t="s">
        <v>91</v>
      </c>
      <c r="G324" t="str">
        <f t="shared" si="15"/>
        <v>20</v>
      </c>
    </row>
    <row r="325" spans="1:7" ht="17" x14ac:dyDescent="0.2">
      <c r="A325" s="18">
        <v>2012.0319999999999</v>
      </c>
      <c r="B325">
        <v>20120320</v>
      </c>
      <c r="C325">
        <v>20120320</v>
      </c>
      <c r="D325" t="s">
        <v>62</v>
      </c>
      <c r="E325" t="str">
        <f t="shared" si="14"/>
        <v>20</v>
      </c>
      <c r="F325" t="s">
        <v>91</v>
      </c>
      <c r="G325" t="str">
        <f t="shared" si="15"/>
        <v>20</v>
      </c>
    </row>
    <row r="326" spans="1:7" ht="17" x14ac:dyDescent="0.2">
      <c r="A326" s="18">
        <v>2012.0319999999999</v>
      </c>
      <c r="B326">
        <v>20120320</v>
      </c>
      <c r="C326">
        <v>20120320</v>
      </c>
      <c r="D326" t="s">
        <v>62</v>
      </c>
      <c r="E326" t="str">
        <f t="shared" si="14"/>
        <v>20</v>
      </c>
      <c r="F326" t="s">
        <v>91</v>
      </c>
      <c r="G326" t="str">
        <f t="shared" si="15"/>
        <v>20</v>
      </c>
    </row>
    <row r="327" spans="1:7" ht="17" x14ac:dyDescent="0.2">
      <c r="A327" s="18">
        <v>2012.0319999999999</v>
      </c>
      <c r="B327">
        <v>20120320</v>
      </c>
      <c r="C327">
        <v>20120320</v>
      </c>
      <c r="D327" t="s">
        <v>62</v>
      </c>
      <c r="E327" t="str">
        <f t="shared" si="14"/>
        <v>20</v>
      </c>
      <c r="F327" t="s">
        <v>91</v>
      </c>
      <c r="G327" t="str">
        <f t="shared" si="15"/>
        <v>20</v>
      </c>
    </row>
    <row r="328" spans="1:7" ht="17" x14ac:dyDescent="0.2">
      <c r="A328" s="18">
        <v>2012.0319999999999</v>
      </c>
      <c r="B328">
        <v>20120320</v>
      </c>
      <c r="C328">
        <v>20120320</v>
      </c>
      <c r="D328" t="s">
        <v>62</v>
      </c>
      <c r="E328" t="str">
        <f t="shared" si="14"/>
        <v>20</v>
      </c>
      <c r="F328" t="s">
        <v>91</v>
      </c>
      <c r="G328" t="str">
        <f t="shared" si="15"/>
        <v>20</v>
      </c>
    </row>
    <row r="329" spans="1:7" ht="17" x14ac:dyDescent="0.2">
      <c r="A329" s="18">
        <v>2012.0319999999999</v>
      </c>
      <c r="B329">
        <v>20120320</v>
      </c>
      <c r="C329">
        <v>20120320</v>
      </c>
      <c r="D329" t="s">
        <v>62</v>
      </c>
      <c r="E329" t="str">
        <f t="shared" si="14"/>
        <v>20</v>
      </c>
      <c r="F329" t="s">
        <v>91</v>
      </c>
      <c r="G329" t="str">
        <f t="shared" si="15"/>
        <v>20</v>
      </c>
    </row>
    <row r="330" spans="1:7" ht="17" x14ac:dyDescent="0.2">
      <c r="A330" s="18">
        <v>2012.0319999999999</v>
      </c>
      <c r="B330">
        <v>20120320</v>
      </c>
      <c r="C330">
        <v>20120320</v>
      </c>
      <c r="D330" t="s">
        <v>62</v>
      </c>
      <c r="E330" t="str">
        <f t="shared" si="14"/>
        <v>20</v>
      </c>
      <c r="F330" t="s">
        <v>91</v>
      </c>
      <c r="G330" t="str">
        <f t="shared" si="15"/>
        <v>20</v>
      </c>
    </row>
    <row r="331" spans="1:7" ht="17" x14ac:dyDescent="0.2">
      <c r="A331" s="18">
        <v>2012.0319999999999</v>
      </c>
      <c r="B331">
        <v>20120320</v>
      </c>
      <c r="C331">
        <v>20120320</v>
      </c>
      <c r="D331" t="s">
        <v>62</v>
      </c>
      <c r="E331" t="str">
        <f t="shared" si="14"/>
        <v>20</v>
      </c>
      <c r="F331" t="s">
        <v>91</v>
      </c>
      <c r="G331" t="str">
        <f t="shared" si="15"/>
        <v>20</v>
      </c>
    </row>
    <row r="332" spans="1:7" ht="17" x14ac:dyDescent="0.2">
      <c r="A332" s="18">
        <v>2012.0319999999999</v>
      </c>
      <c r="B332">
        <v>20120320</v>
      </c>
      <c r="C332">
        <v>20120320</v>
      </c>
      <c r="D332" t="s">
        <v>62</v>
      </c>
      <c r="E332" t="str">
        <f t="shared" si="14"/>
        <v>20</v>
      </c>
      <c r="F332" t="s">
        <v>91</v>
      </c>
      <c r="G332" t="str">
        <f t="shared" si="15"/>
        <v>20</v>
      </c>
    </row>
    <row r="333" spans="1:7" ht="17" x14ac:dyDescent="0.2">
      <c r="A333" s="18">
        <v>2012.0319999999999</v>
      </c>
      <c r="B333">
        <v>20120320</v>
      </c>
      <c r="C333">
        <v>20120320</v>
      </c>
      <c r="D333" t="s">
        <v>62</v>
      </c>
      <c r="E333" t="str">
        <f t="shared" si="14"/>
        <v>20</v>
      </c>
      <c r="F333" t="s">
        <v>91</v>
      </c>
      <c r="G333" t="str">
        <f t="shared" si="15"/>
        <v>20</v>
      </c>
    </row>
    <row r="334" spans="1:7" ht="17" x14ac:dyDescent="0.2">
      <c r="A334" s="18">
        <v>2012.0319999999999</v>
      </c>
      <c r="B334">
        <v>20120320</v>
      </c>
      <c r="C334">
        <v>20120320</v>
      </c>
      <c r="D334" t="s">
        <v>62</v>
      </c>
      <c r="E334" t="str">
        <f t="shared" si="14"/>
        <v>20</v>
      </c>
      <c r="F334" t="s">
        <v>91</v>
      </c>
      <c r="G334" t="str">
        <f t="shared" si="15"/>
        <v>20</v>
      </c>
    </row>
    <row r="335" spans="1:7" ht="17" x14ac:dyDescent="0.2">
      <c r="A335" s="18">
        <v>2012.0319999999999</v>
      </c>
      <c r="B335">
        <v>20120320</v>
      </c>
      <c r="C335">
        <v>20120320</v>
      </c>
      <c r="D335" t="s">
        <v>62</v>
      </c>
      <c r="E335" t="str">
        <f t="shared" si="14"/>
        <v>20</v>
      </c>
      <c r="F335" t="s">
        <v>91</v>
      </c>
      <c r="G335" t="str">
        <f t="shared" si="15"/>
        <v>20</v>
      </c>
    </row>
    <row r="336" spans="1:7" ht="17" x14ac:dyDescent="0.2">
      <c r="A336" s="18">
        <v>2012.0319999999999</v>
      </c>
      <c r="B336">
        <v>20120320</v>
      </c>
      <c r="C336">
        <v>20120320</v>
      </c>
      <c r="D336" t="s">
        <v>62</v>
      </c>
      <c r="E336" t="str">
        <f t="shared" si="14"/>
        <v>20</v>
      </c>
      <c r="F336" t="s">
        <v>91</v>
      </c>
      <c r="G336" t="str">
        <f t="shared" si="15"/>
        <v>20</v>
      </c>
    </row>
    <row r="337" spans="1:7" ht="17" x14ac:dyDescent="0.2">
      <c r="A337" s="18">
        <v>2012.0319999999999</v>
      </c>
      <c r="B337">
        <v>20120320</v>
      </c>
      <c r="C337">
        <v>20120320</v>
      </c>
      <c r="D337" t="s">
        <v>62</v>
      </c>
      <c r="E337" t="str">
        <f t="shared" si="14"/>
        <v>20</v>
      </c>
      <c r="F337" t="s">
        <v>91</v>
      </c>
      <c r="G337" t="str">
        <f t="shared" si="15"/>
        <v>20</v>
      </c>
    </row>
    <row r="338" spans="1:7" ht="17" x14ac:dyDescent="0.2">
      <c r="A338" s="18">
        <v>2012.0319999999999</v>
      </c>
      <c r="B338">
        <v>20120320</v>
      </c>
      <c r="C338">
        <v>20120320</v>
      </c>
      <c r="D338" t="s">
        <v>62</v>
      </c>
      <c r="E338" t="str">
        <f t="shared" si="14"/>
        <v>20</v>
      </c>
      <c r="F338" t="s">
        <v>91</v>
      </c>
      <c r="G338" t="str">
        <f t="shared" si="15"/>
        <v>20</v>
      </c>
    </row>
    <row r="339" spans="1:7" ht="17" x14ac:dyDescent="0.2">
      <c r="A339" s="18">
        <v>2012.0319999999999</v>
      </c>
      <c r="B339">
        <v>20120320</v>
      </c>
      <c r="C339">
        <v>20120320</v>
      </c>
      <c r="D339" t="s">
        <v>62</v>
      </c>
      <c r="E339" t="str">
        <f t="shared" si="14"/>
        <v>20</v>
      </c>
      <c r="F339" t="s">
        <v>91</v>
      </c>
      <c r="G339" t="str">
        <f t="shared" si="15"/>
        <v>20</v>
      </c>
    </row>
    <row r="340" spans="1:7" ht="17" x14ac:dyDescent="0.2">
      <c r="A340" s="18">
        <v>2012.0319999999999</v>
      </c>
      <c r="B340">
        <v>20120320</v>
      </c>
      <c r="C340">
        <v>20120320</v>
      </c>
      <c r="D340" t="s">
        <v>62</v>
      </c>
      <c r="E340" t="str">
        <f t="shared" si="14"/>
        <v>20</v>
      </c>
      <c r="F340" t="s">
        <v>91</v>
      </c>
      <c r="G340" t="str">
        <f t="shared" si="15"/>
        <v>20</v>
      </c>
    </row>
    <row r="341" spans="1:7" ht="17" x14ac:dyDescent="0.2">
      <c r="A341" s="18">
        <v>2012.0319999999999</v>
      </c>
      <c r="B341">
        <v>20120320</v>
      </c>
      <c r="C341">
        <v>20120320</v>
      </c>
      <c r="D341" t="s">
        <v>62</v>
      </c>
      <c r="E341" t="str">
        <f t="shared" si="14"/>
        <v>20</v>
      </c>
      <c r="F341" t="s">
        <v>91</v>
      </c>
      <c r="G341" t="str">
        <f t="shared" si="15"/>
        <v>20</v>
      </c>
    </row>
    <row r="342" spans="1:7" ht="17" x14ac:dyDescent="0.2">
      <c r="A342" s="18">
        <v>2012.0319999999999</v>
      </c>
      <c r="B342">
        <v>20120320</v>
      </c>
      <c r="C342">
        <v>20120320</v>
      </c>
      <c r="D342" t="s">
        <v>62</v>
      </c>
      <c r="E342" t="str">
        <f t="shared" si="14"/>
        <v>20</v>
      </c>
      <c r="F342" t="s">
        <v>91</v>
      </c>
      <c r="G342" t="str">
        <f t="shared" si="15"/>
        <v>20</v>
      </c>
    </row>
    <row r="343" spans="1:7" ht="17" x14ac:dyDescent="0.2">
      <c r="A343" s="18">
        <v>2012.0319999999999</v>
      </c>
      <c r="B343">
        <v>20120320</v>
      </c>
      <c r="C343">
        <v>20120320</v>
      </c>
      <c r="D343" t="s">
        <v>62</v>
      </c>
      <c r="E343" t="str">
        <f t="shared" si="14"/>
        <v>20</v>
      </c>
      <c r="F343" t="s">
        <v>91</v>
      </c>
      <c r="G343" t="str">
        <f t="shared" si="15"/>
        <v>20</v>
      </c>
    </row>
    <row r="344" spans="1:7" ht="17" x14ac:dyDescent="0.2">
      <c r="A344" s="18">
        <v>2012.0319999999999</v>
      </c>
      <c r="B344">
        <v>20120320</v>
      </c>
      <c r="C344">
        <v>20120320</v>
      </c>
      <c r="D344" t="s">
        <v>62</v>
      </c>
      <c r="E344" t="str">
        <f t="shared" si="14"/>
        <v>20</v>
      </c>
      <c r="F344" t="s">
        <v>91</v>
      </c>
      <c r="G344" t="str">
        <f t="shared" si="15"/>
        <v>20</v>
      </c>
    </row>
    <row r="345" spans="1:7" ht="17" x14ac:dyDescent="0.2">
      <c r="A345" s="18">
        <v>2012.0319999999999</v>
      </c>
      <c r="B345">
        <v>20120320</v>
      </c>
      <c r="C345">
        <v>20120320</v>
      </c>
      <c r="D345" t="s">
        <v>62</v>
      </c>
      <c r="E345" t="str">
        <f t="shared" si="14"/>
        <v>20</v>
      </c>
      <c r="F345" t="s">
        <v>91</v>
      </c>
      <c r="G345" t="str">
        <f t="shared" si="15"/>
        <v>20</v>
      </c>
    </row>
    <row r="346" spans="1:7" ht="17" x14ac:dyDescent="0.2">
      <c r="A346" s="18">
        <v>2012.0319999999999</v>
      </c>
      <c r="B346">
        <v>20120320</v>
      </c>
      <c r="C346">
        <v>20120320</v>
      </c>
      <c r="D346" t="s">
        <v>62</v>
      </c>
      <c r="E346" t="str">
        <f t="shared" si="14"/>
        <v>20</v>
      </c>
      <c r="F346" t="s">
        <v>91</v>
      </c>
      <c r="G346" t="str">
        <f t="shared" si="15"/>
        <v>20</v>
      </c>
    </row>
    <row r="347" spans="1:7" ht="17" x14ac:dyDescent="0.2">
      <c r="A347" s="18">
        <v>2012.0319999999999</v>
      </c>
      <c r="B347">
        <v>20120320</v>
      </c>
      <c r="C347">
        <v>20120320</v>
      </c>
      <c r="D347" t="s">
        <v>62</v>
      </c>
      <c r="E347" t="str">
        <f t="shared" si="14"/>
        <v>20</v>
      </c>
      <c r="F347" t="s">
        <v>91</v>
      </c>
      <c r="G347" t="str">
        <f t="shared" si="15"/>
        <v>20</v>
      </c>
    </row>
    <row r="348" spans="1:7" ht="17" x14ac:dyDescent="0.2">
      <c r="A348" s="18">
        <v>2012.0319999999999</v>
      </c>
      <c r="B348">
        <v>20120320</v>
      </c>
      <c r="C348">
        <v>20120320</v>
      </c>
      <c r="D348" t="s">
        <v>62</v>
      </c>
      <c r="E348" t="str">
        <f t="shared" si="14"/>
        <v>20</v>
      </c>
      <c r="F348" t="s">
        <v>91</v>
      </c>
      <c r="G348" t="str">
        <f t="shared" si="15"/>
        <v>20</v>
      </c>
    </row>
    <row r="349" spans="1:7" ht="17" x14ac:dyDescent="0.2">
      <c r="A349" s="18">
        <v>2012.0319999999999</v>
      </c>
      <c r="B349">
        <v>20120320</v>
      </c>
      <c r="C349">
        <v>20120320</v>
      </c>
      <c r="D349" t="s">
        <v>62</v>
      </c>
      <c r="E349" t="str">
        <f t="shared" si="14"/>
        <v>20</v>
      </c>
      <c r="F349" t="s">
        <v>91</v>
      </c>
      <c r="G349" t="str">
        <f t="shared" si="15"/>
        <v>20</v>
      </c>
    </row>
    <row r="350" spans="1:7" ht="17" x14ac:dyDescent="0.2">
      <c r="A350" s="18">
        <v>2012.0319999999999</v>
      </c>
      <c r="B350">
        <v>20120320</v>
      </c>
      <c r="C350">
        <v>20120320</v>
      </c>
      <c r="D350" t="s">
        <v>62</v>
      </c>
      <c r="E350" t="str">
        <f t="shared" si="14"/>
        <v>20</v>
      </c>
      <c r="F350" t="s">
        <v>91</v>
      </c>
      <c r="G350" t="str">
        <f t="shared" si="15"/>
        <v>20</v>
      </c>
    </row>
    <row r="351" spans="1:7" ht="17" x14ac:dyDescent="0.2">
      <c r="A351" s="18">
        <v>2012.0319999999999</v>
      </c>
      <c r="B351">
        <v>20120320</v>
      </c>
      <c r="C351">
        <v>20120320</v>
      </c>
      <c r="D351" t="s">
        <v>62</v>
      </c>
      <c r="E351" t="str">
        <f t="shared" si="14"/>
        <v>20</v>
      </c>
      <c r="F351" t="s">
        <v>91</v>
      </c>
      <c r="G351" t="str">
        <f t="shared" si="15"/>
        <v>20</v>
      </c>
    </row>
    <row r="352" spans="1:7" ht="17" x14ac:dyDescent="0.2">
      <c r="A352" s="18">
        <v>2012.0319999999999</v>
      </c>
      <c r="B352">
        <v>20120320</v>
      </c>
      <c r="C352">
        <v>20120320</v>
      </c>
      <c r="D352" t="s">
        <v>62</v>
      </c>
      <c r="E352" t="str">
        <f t="shared" si="14"/>
        <v>20</v>
      </c>
      <c r="F352" t="s">
        <v>91</v>
      </c>
      <c r="G352" t="str">
        <f t="shared" si="15"/>
        <v>20</v>
      </c>
    </row>
    <row r="353" spans="1:7" ht="17" x14ac:dyDescent="0.2">
      <c r="A353" s="18">
        <v>2012.0319999999999</v>
      </c>
      <c r="B353">
        <v>20120320</v>
      </c>
      <c r="C353">
        <v>20120320</v>
      </c>
      <c r="D353" t="s">
        <v>62</v>
      </c>
      <c r="E353" t="str">
        <f t="shared" si="14"/>
        <v>20</v>
      </c>
      <c r="F353" t="s">
        <v>91</v>
      </c>
      <c r="G353" t="str">
        <f t="shared" si="15"/>
        <v>20</v>
      </c>
    </row>
    <row r="354" spans="1:7" ht="17" x14ac:dyDescent="0.2">
      <c r="A354" s="18">
        <v>2012.0319999999999</v>
      </c>
      <c r="B354">
        <v>20120320</v>
      </c>
      <c r="C354">
        <v>20120320</v>
      </c>
      <c r="D354" t="s">
        <v>62</v>
      </c>
      <c r="E354" t="str">
        <f t="shared" si="14"/>
        <v>20</v>
      </c>
      <c r="F354" t="s">
        <v>91</v>
      </c>
      <c r="G354" t="str">
        <f t="shared" si="15"/>
        <v>20</v>
      </c>
    </row>
    <row r="355" spans="1:7" ht="17" x14ac:dyDescent="0.2">
      <c r="A355" s="18">
        <v>2012.0319999999999</v>
      </c>
      <c r="B355">
        <v>20120320</v>
      </c>
      <c r="C355">
        <v>20120320</v>
      </c>
      <c r="D355" t="s">
        <v>62</v>
      </c>
      <c r="E355" t="str">
        <f t="shared" si="14"/>
        <v>20</v>
      </c>
      <c r="F355" t="s">
        <v>91</v>
      </c>
      <c r="G355" t="str">
        <f t="shared" si="15"/>
        <v>20</v>
      </c>
    </row>
    <row r="356" spans="1:7" ht="17" x14ac:dyDescent="0.2">
      <c r="A356" s="18">
        <v>2012.0319999999999</v>
      </c>
      <c r="B356">
        <v>20120320</v>
      </c>
      <c r="C356">
        <v>20120320</v>
      </c>
      <c r="D356" t="s">
        <v>62</v>
      </c>
      <c r="E356" t="str">
        <f t="shared" si="14"/>
        <v>20</v>
      </c>
      <c r="F356" t="s">
        <v>91</v>
      </c>
      <c r="G356" t="str">
        <f t="shared" si="15"/>
        <v>20</v>
      </c>
    </row>
    <row r="357" spans="1:7" ht="17" x14ac:dyDescent="0.2">
      <c r="A357" s="18">
        <v>2012.0319999999999</v>
      </c>
      <c r="B357">
        <v>20120320</v>
      </c>
      <c r="C357">
        <v>20120320</v>
      </c>
      <c r="D357" t="s">
        <v>62</v>
      </c>
      <c r="E357" t="str">
        <f t="shared" si="14"/>
        <v>20</v>
      </c>
      <c r="F357" t="s">
        <v>91</v>
      </c>
      <c r="G357" t="str">
        <f t="shared" si="15"/>
        <v>20</v>
      </c>
    </row>
    <row r="358" spans="1:7" ht="17" x14ac:dyDescent="0.2">
      <c r="A358" s="18">
        <v>2012.0319999999999</v>
      </c>
      <c r="B358">
        <v>20120320</v>
      </c>
      <c r="C358">
        <v>20120320</v>
      </c>
      <c r="D358" t="s">
        <v>62</v>
      </c>
      <c r="E358" t="str">
        <f t="shared" si="14"/>
        <v>20</v>
      </c>
      <c r="F358" t="s">
        <v>91</v>
      </c>
      <c r="G358" t="str">
        <f t="shared" si="15"/>
        <v>20</v>
      </c>
    </row>
    <row r="359" spans="1:7" ht="17" x14ac:dyDescent="0.2">
      <c r="A359" s="18">
        <v>2012.0319999999999</v>
      </c>
      <c r="B359">
        <v>20120320</v>
      </c>
      <c r="C359">
        <v>20120320</v>
      </c>
      <c r="D359" t="s">
        <v>62</v>
      </c>
      <c r="E359" t="str">
        <f t="shared" si="14"/>
        <v>20</v>
      </c>
      <c r="F359" t="s">
        <v>91</v>
      </c>
      <c r="G359" t="str">
        <f t="shared" si="15"/>
        <v>20</v>
      </c>
    </row>
    <row r="360" spans="1:7" ht="17" x14ac:dyDescent="0.2">
      <c r="A360" s="18">
        <v>2012.0319999999999</v>
      </c>
      <c r="B360">
        <v>20120320</v>
      </c>
      <c r="C360">
        <v>20120320</v>
      </c>
      <c r="D360" t="s">
        <v>62</v>
      </c>
      <c r="E360" t="str">
        <f t="shared" si="14"/>
        <v>20</v>
      </c>
      <c r="F360" t="s">
        <v>91</v>
      </c>
      <c r="G360" t="str">
        <f t="shared" si="15"/>
        <v>20</v>
      </c>
    </row>
    <row r="361" spans="1:7" ht="17" x14ac:dyDescent="0.2">
      <c r="A361" s="18">
        <v>2012.0319999999999</v>
      </c>
      <c r="B361">
        <v>20120320</v>
      </c>
      <c r="C361">
        <v>20120320</v>
      </c>
      <c r="D361" t="s">
        <v>62</v>
      </c>
      <c r="E361" t="str">
        <f t="shared" si="14"/>
        <v>20</v>
      </c>
      <c r="F361" t="s">
        <v>91</v>
      </c>
      <c r="G361" t="str">
        <f t="shared" si="15"/>
        <v>20</v>
      </c>
    </row>
    <row r="362" spans="1:7" ht="17" x14ac:dyDescent="0.2">
      <c r="A362" s="18">
        <v>2012.0319999999999</v>
      </c>
      <c r="B362">
        <v>20120320</v>
      </c>
      <c r="C362">
        <v>20120320</v>
      </c>
      <c r="D362" t="s">
        <v>62</v>
      </c>
      <c r="E362" t="str">
        <f t="shared" si="14"/>
        <v>20</v>
      </c>
      <c r="F362" t="s">
        <v>91</v>
      </c>
      <c r="G362" t="str">
        <f t="shared" si="15"/>
        <v>20</v>
      </c>
    </row>
    <row r="363" spans="1:7" ht="17" x14ac:dyDescent="0.2">
      <c r="A363" s="18">
        <v>2012.0319999999999</v>
      </c>
      <c r="B363">
        <v>20120320</v>
      </c>
      <c r="C363">
        <v>20120320</v>
      </c>
      <c r="D363" t="s">
        <v>62</v>
      </c>
      <c r="E363" t="str">
        <f t="shared" si="14"/>
        <v>20</v>
      </c>
      <c r="F363" t="s">
        <v>91</v>
      </c>
      <c r="G363" t="str">
        <f t="shared" si="15"/>
        <v>20</v>
      </c>
    </row>
    <row r="364" spans="1:7" ht="17" x14ac:dyDescent="0.2">
      <c r="A364" s="18">
        <v>2012.0319999999999</v>
      </c>
      <c r="B364">
        <v>20120320</v>
      </c>
      <c r="C364">
        <v>20120320</v>
      </c>
      <c r="D364" t="s">
        <v>62</v>
      </c>
      <c r="E364" t="str">
        <f t="shared" si="14"/>
        <v>20</v>
      </c>
      <c r="F364" t="s">
        <v>91</v>
      </c>
      <c r="G364" t="str">
        <f t="shared" si="15"/>
        <v>20</v>
      </c>
    </row>
    <row r="365" spans="1:7" ht="17" x14ac:dyDescent="0.2">
      <c r="A365" s="18">
        <v>2012.0319999999999</v>
      </c>
      <c r="B365">
        <v>20120320</v>
      </c>
      <c r="C365">
        <v>20120320</v>
      </c>
      <c r="D365" t="s">
        <v>62</v>
      </c>
      <c r="E365" t="str">
        <f t="shared" si="14"/>
        <v>20</v>
      </c>
      <c r="F365" t="s">
        <v>91</v>
      </c>
      <c r="G365" t="str">
        <f t="shared" si="15"/>
        <v>20</v>
      </c>
    </row>
    <row r="366" spans="1:7" ht="17" x14ac:dyDescent="0.2">
      <c r="A366" s="18">
        <v>2012.0319999999999</v>
      </c>
      <c r="B366">
        <v>20120320</v>
      </c>
      <c r="C366">
        <v>20120320</v>
      </c>
      <c r="D366" t="s">
        <v>62</v>
      </c>
      <c r="E366" t="str">
        <f t="shared" si="14"/>
        <v>20</v>
      </c>
      <c r="F366" t="s">
        <v>91</v>
      </c>
      <c r="G366" t="str">
        <f t="shared" si="15"/>
        <v>20</v>
      </c>
    </row>
    <row r="367" spans="1:7" ht="17" x14ac:dyDescent="0.2">
      <c r="A367" s="18">
        <v>2012.0319999999999</v>
      </c>
      <c r="B367">
        <v>20120320</v>
      </c>
      <c r="C367">
        <v>20120320</v>
      </c>
      <c r="D367" t="s">
        <v>62</v>
      </c>
      <c r="E367" t="str">
        <f t="shared" si="14"/>
        <v>20</v>
      </c>
      <c r="F367" t="s">
        <v>91</v>
      </c>
      <c r="G367" t="str">
        <f t="shared" si="15"/>
        <v>20</v>
      </c>
    </row>
    <row r="368" spans="1:7" ht="17" x14ac:dyDescent="0.2">
      <c r="A368" s="18">
        <v>2012.0319999999999</v>
      </c>
      <c r="B368">
        <v>20120320</v>
      </c>
      <c r="C368">
        <v>20120320</v>
      </c>
      <c r="D368" t="s">
        <v>62</v>
      </c>
      <c r="E368" t="str">
        <f t="shared" si="14"/>
        <v>20</v>
      </c>
      <c r="F368" t="s">
        <v>91</v>
      </c>
      <c r="G368" t="str">
        <f t="shared" si="15"/>
        <v>20</v>
      </c>
    </row>
    <row r="369" spans="1:7" ht="17" x14ac:dyDescent="0.2">
      <c r="A369" s="18">
        <v>2012.0319999999999</v>
      </c>
      <c r="B369">
        <v>20120320</v>
      </c>
      <c r="C369">
        <v>20120320</v>
      </c>
      <c r="D369" t="s">
        <v>62</v>
      </c>
      <c r="E369" t="str">
        <f t="shared" si="14"/>
        <v>20</v>
      </c>
      <c r="F369" t="s">
        <v>91</v>
      </c>
      <c r="G369" t="str">
        <f t="shared" si="15"/>
        <v>20</v>
      </c>
    </row>
    <row r="370" spans="1:7" ht="17" x14ac:dyDescent="0.2">
      <c r="A370" s="18">
        <v>2012.0319999999999</v>
      </c>
      <c r="B370">
        <v>20120320</v>
      </c>
      <c r="C370">
        <v>20120320</v>
      </c>
      <c r="D370" t="s">
        <v>62</v>
      </c>
      <c r="E370" t="str">
        <f t="shared" si="14"/>
        <v>20</v>
      </c>
      <c r="F370" t="s">
        <v>91</v>
      </c>
      <c r="G370" t="str">
        <f t="shared" si="15"/>
        <v>20</v>
      </c>
    </row>
    <row r="371" spans="1:7" ht="17" x14ac:dyDescent="0.2">
      <c r="A371" s="18">
        <v>2012.0319999999999</v>
      </c>
      <c r="B371">
        <v>20120320</v>
      </c>
      <c r="C371">
        <v>20120320</v>
      </c>
      <c r="D371" t="s">
        <v>62</v>
      </c>
      <c r="E371" t="str">
        <f t="shared" si="14"/>
        <v>20</v>
      </c>
      <c r="F371" t="s">
        <v>91</v>
      </c>
      <c r="G371" t="str">
        <f t="shared" si="15"/>
        <v>20</v>
      </c>
    </row>
    <row r="372" spans="1:7" ht="17" x14ac:dyDescent="0.2">
      <c r="A372" s="18">
        <v>2012.0319999999999</v>
      </c>
      <c r="B372">
        <v>20120320</v>
      </c>
      <c r="C372">
        <v>20120320</v>
      </c>
      <c r="D372" t="s">
        <v>62</v>
      </c>
      <c r="E372" t="str">
        <f t="shared" si="14"/>
        <v>20</v>
      </c>
      <c r="F372" t="s">
        <v>91</v>
      </c>
      <c r="G372" t="str">
        <f t="shared" si="15"/>
        <v>20</v>
      </c>
    </row>
    <row r="373" spans="1:7" ht="17" x14ac:dyDescent="0.2">
      <c r="A373" s="18">
        <v>2012.0319999999999</v>
      </c>
      <c r="B373">
        <v>20120320</v>
      </c>
      <c r="C373">
        <v>20120320</v>
      </c>
      <c r="D373" t="s">
        <v>62</v>
      </c>
      <c r="E373" t="str">
        <f t="shared" si="14"/>
        <v>20</v>
      </c>
      <c r="F373" t="s">
        <v>91</v>
      </c>
      <c r="G373" t="str">
        <f t="shared" si="15"/>
        <v>20</v>
      </c>
    </row>
    <row r="374" spans="1:7" ht="17" x14ac:dyDescent="0.2">
      <c r="A374" s="18">
        <v>2012.0319999999999</v>
      </c>
      <c r="B374">
        <v>20120320</v>
      </c>
      <c r="C374">
        <v>20120320</v>
      </c>
      <c r="D374" t="s">
        <v>62</v>
      </c>
      <c r="E374" t="str">
        <f t="shared" si="14"/>
        <v>20</v>
      </c>
      <c r="F374" t="s">
        <v>91</v>
      </c>
      <c r="G374" t="str">
        <f t="shared" si="15"/>
        <v>20</v>
      </c>
    </row>
    <row r="375" spans="1:7" ht="17" x14ac:dyDescent="0.2">
      <c r="A375" s="18">
        <v>2012.0319999999999</v>
      </c>
      <c r="B375">
        <v>20120320</v>
      </c>
      <c r="C375">
        <v>20120320</v>
      </c>
      <c r="D375" t="s">
        <v>62</v>
      </c>
      <c r="E375" t="str">
        <f t="shared" si="14"/>
        <v>20</v>
      </c>
      <c r="F375" t="s">
        <v>91</v>
      </c>
      <c r="G375" t="str">
        <f t="shared" si="15"/>
        <v>20</v>
      </c>
    </row>
    <row r="376" spans="1:7" ht="17" x14ac:dyDescent="0.2">
      <c r="A376" s="18">
        <v>2012.0319999999999</v>
      </c>
      <c r="B376">
        <v>20120320</v>
      </c>
      <c r="C376">
        <v>20120320</v>
      </c>
      <c r="D376" t="s">
        <v>62</v>
      </c>
      <c r="E376" t="str">
        <f t="shared" si="14"/>
        <v>20</v>
      </c>
      <c r="F376" t="s">
        <v>91</v>
      </c>
      <c r="G376" t="str">
        <f t="shared" si="15"/>
        <v>20</v>
      </c>
    </row>
    <row r="377" spans="1:7" ht="17" x14ac:dyDescent="0.2">
      <c r="A377" s="18">
        <v>2012.0319999999999</v>
      </c>
      <c r="B377">
        <v>20120320</v>
      </c>
      <c r="C377">
        <v>20120320</v>
      </c>
      <c r="D377" t="s">
        <v>62</v>
      </c>
      <c r="E377" t="str">
        <f t="shared" si="14"/>
        <v>20</v>
      </c>
      <c r="F377" t="s">
        <v>91</v>
      </c>
      <c r="G377" t="str">
        <f t="shared" si="15"/>
        <v>20</v>
      </c>
    </row>
    <row r="378" spans="1:7" ht="17" x14ac:dyDescent="0.2">
      <c r="A378" s="18">
        <v>2012.0319999999999</v>
      </c>
      <c r="B378">
        <v>20120320</v>
      </c>
      <c r="C378">
        <v>20120320</v>
      </c>
      <c r="D378" t="s">
        <v>62</v>
      </c>
      <c r="E378" t="str">
        <f t="shared" si="14"/>
        <v>20</v>
      </c>
      <c r="F378" t="s">
        <v>91</v>
      </c>
      <c r="G378" t="str">
        <f t="shared" si="15"/>
        <v>20</v>
      </c>
    </row>
    <row r="379" spans="1:7" ht="17" x14ac:dyDescent="0.2">
      <c r="A379" s="18">
        <v>2012.0319999999999</v>
      </c>
      <c r="B379">
        <v>20120320</v>
      </c>
      <c r="C379">
        <v>20120320</v>
      </c>
      <c r="D379" t="s">
        <v>62</v>
      </c>
      <c r="E379" t="str">
        <f t="shared" si="14"/>
        <v>20</v>
      </c>
      <c r="F379" t="s">
        <v>91</v>
      </c>
      <c r="G379" t="str">
        <f t="shared" si="15"/>
        <v>20</v>
      </c>
    </row>
    <row r="380" spans="1:7" ht="17" x14ac:dyDescent="0.2">
      <c r="A380" s="18">
        <v>2012.0319999999999</v>
      </c>
      <c r="B380">
        <v>20120320</v>
      </c>
      <c r="C380">
        <v>20120320</v>
      </c>
      <c r="D380" t="s">
        <v>62</v>
      </c>
      <c r="E380" t="str">
        <f t="shared" si="14"/>
        <v>20</v>
      </c>
      <c r="F380" t="s">
        <v>91</v>
      </c>
      <c r="G380" t="str">
        <f t="shared" si="15"/>
        <v>20</v>
      </c>
    </row>
    <row r="381" spans="1:7" ht="17" x14ac:dyDescent="0.2">
      <c r="A381" s="18">
        <v>2012.0319999999999</v>
      </c>
      <c r="B381">
        <v>20120320</v>
      </c>
      <c r="C381">
        <v>20120320</v>
      </c>
      <c r="D381" t="s">
        <v>62</v>
      </c>
      <c r="E381" t="str">
        <f t="shared" si="14"/>
        <v>20</v>
      </c>
      <c r="F381" t="s">
        <v>91</v>
      </c>
      <c r="G381" t="str">
        <f t="shared" si="15"/>
        <v>20</v>
      </c>
    </row>
    <row r="382" spans="1:7" ht="17" x14ac:dyDescent="0.2">
      <c r="A382" s="18">
        <v>2012.0319999999999</v>
      </c>
      <c r="B382">
        <v>20120320</v>
      </c>
      <c r="C382">
        <v>20120320</v>
      </c>
      <c r="D382" t="s">
        <v>62</v>
      </c>
      <c r="E382" t="str">
        <f t="shared" si="14"/>
        <v>20</v>
      </c>
      <c r="F382" t="s">
        <v>91</v>
      </c>
      <c r="G382" t="str">
        <f t="shared" si="15"/>
        <v>20</v>
      </c>
    </row>
    <row r="383" spans="1:7" ht="17" x14ac:dyDescent="0.2">
      <c r="A383" s="18">
        <v>2012.0319999999999</v>
      </c>
      <c r="B383">
        <v>20120320</v>
      </c>
      <c r="C383">
        <v>20120320</v>
      </c>
      <c r="D383" t="s">
        <v>62</v>
      </c>
      <c r="E383" t="str">
        <f t="shared" si="14"/>
        <v>20</v>
      </c>
      <c r="F383" t="s">
        <v>91</v>
      </c>
      <c r="G383" t="str">
        <f t="shared" si="15"/>
        <v>20</v>
      </c>
    </row>
    <row r="384" spans="1:7" ht="17" x14ac:dyDescent="0.2">
      <c r="A384" s="18">
        <v>2012.0319999999999</v>
      </c>
      <c r="B384">
        <v>20120320</v>
      </c>
      <c r="C384">
        <v>20120320</v>
      </c>
      <c r="D384" t="s">
        <v>62</v>
      </c>
      <c r="E384" t="str">
        <f t="shared" si="14"/>
        <v>20</v>
      </c>
      <c r="F384" t="s">
        <v>91</v>
      </c>
      <c r="G384" t="str">
        <f t="shared" si="15"/>
        <v>20</v>
      </c>
    </row>
    <row r="385" spans="1:7" ht="17" x14ac:dyDescent="0.2">
      <c r="A385" s="18">
        <v>2012.0319999999999</v>
      </c>
      <c r="B385">
        <v>20120320</v>
      </c>
      <c r="C385">
        <v>20120320</v>
      </c>
      <c r="D385" t="s">
        <v>62</v>
      </c>
      <c r="E385" t="str">
        <f t="shared" si="14"/>
        <v>20</v>
      </c>
      <c r="F385" t="s">
        <v>91</v>
      </c>
      <c r="G385" t="str">
        <f t="shared" si="15"/>
        <v>20</v>
      </c>
    </row>
    <row r="386" spans="1:7" ht="17" x14ac:dyDescent="0.2">
      <c r="A386" s="18">
        <v>2012.0319999999999</v>
      </c>
      <c r="B386">
        <v>20120320</v>
      </c>
      <c r="C386">
        <v>20120320</v>
      </c>
      <c r="D386" t="s">
        <v>62</v>
      </c>
      <c r="E386" t="str">
        <f t="shared" si="14"/>
        <v>20</v>
      </c>
      <c r="F386" t="s">
        <v>91</v>
      </c>
      <c r="G386" t="str">
        <f t="shared" si="15"/>
        <v>20</v>
      </c>
    </row>
    <row r="387" spans="1:7" ht="17" x14ac:dyDescent="0.2">
      <c r="A387" s="18">
        <v>2012.0319999999999</v>
      </c>
      <c r="B387">
        <v>20120320</v>
      </c>
      <c r="C387">
        <v>20120320</v>
      </c>
      <c r="D387" t="s">
        <v>62</v>
      </c>
      <c r="E387" t="str">
        <f t="shared" ref="E387:E450" si="16">MID($B387,COLUMN()-(COLUMN($D387)- 6),2)</f>
        <v>20</v>
      </c>
      <c r="F387" t="s">
        <v>91</v>
      </c>
      <c r="G387" t="str">
        <f t="shared" ref="G387:G450" si="17">IFERROR(F387,"NA")</f>
        <v>20</v>
      </c>
    </row>
    <row r="388" spans="1:7" ht="17" x14ac:dyDescent="0.2">
      <c r="A388" s="18">
        <v>2012.0319999999999</v>
      </c>
      <c r="B388">
        <v>20120320</v>
      </c>
      <c r="C388">
        <v>20120320</v>
      </c>
      <c r="D388" t="s">
        <v>62</v>
      </c>
      <c r="E388" t="str">
        <f t="shared" si="16"/>
        <v>20</v>
      </c>
      <c r="F388" t="s">
        <v>91</v>
      </c>
      <c r="G388" t="str">
        <f t="shared" si="17"/>
        <v>20</v>
      </c>
    </row>
    <row r="389" spans="1:7" ht="17" x14ac:dyDescent="0.2">
      <c r="A389" s="18">
        <v>2012.0319999999999</v>
      </c>
      <c r="B389">
        <v>20120320</v>
      </c>
      <c r="C389">
        <v>20120320</v>
      </c>
      <c r="D389" t="s">
        <v>62</v>
      </c>
      <c r="E389" t="str">
        <f t="shared" si="16"/>
        <v>20</v>
      </c>
      <c r="F389" t="s">
        <v>91</v>
      </c>
      <c r="G389" t="str">
        <f t="shared" si="17"/>
        <v>20</v>
      </c>
    </row>
    <row r="390" spans="1:7" ht="17" x14ac:dyDescent="0.2">
      <c r="A390" s="18">
        <v>2012.0319999999999</v>
      </c>
      <c r="B390">
        <v>20120320</v>
      </c>
      <c r="C390">
        <v>20120320</v>
      </c>
      <c r="D390" t="s">
        <v>62</v>
      </c>
      <c r="E390" t="str">
        <f t="shared" si="16"/>
        <v>20</v>
      </c>
      <c r="F390" t="s">
        <v>91</v>
      </c>
      <c r="G390" t="str">
        <f t="shared" si="17"/>
        <v>20</v>
      </c>
    </row>
    <row r="391" spans="1:7" ht="17" x14ac:dyDescent="0.2">
      <c r="A391" s="18">
        <v>2012.0319999999999</v>
      </c>
      <c r="B391">
        <v>20120320</v>
      </c>
      <c r="C391">
        <v>20120320</v>
      </c>
      <c r="D391" t="s">
        <v>62</v>
      </c>
      <c r="E391" t="str">
        <f t="shared" si="16"/>
        <v>20</v>
      </c>
      <c r="F391" t="s">
        <v>91</v>
      </c>
      <c r="G391" t="str">
        <f t="shared" si="17"/>
        <v>20</v>
      </c>
    </row>
    <row r="392" spans="1:7" ht="17" x14ac:dyDescent="0.2">
      <c r="A392" s="18">
        <v>2012.0319999999999</v>
      </c>
      <c r="B392">
        <v>20120320</v>
      </c>
      <c r="C392">
        <v>20120320</v>
      </c>
      <c r="D392" t="s">
        <v>62</v>
      </c>
      <c r="E392" t="str">
        <f t="shared" si="16"/>
        <v>20</v>
      </c>
      <c r="F392" t="s">
        <v>91</v>
      </c>
      <c r="G392" t="str">
        <f t="shared" si="17"/>
        <v>20</v>
      </c>
    </row>
    <row r="393" spans="1:7" ht="17" x14ac:dyDescent="0.2">
      <c r="A393" s="18">
        <v>2012.0319999999999</v>
      </c>
      <c r="B393">
        <v>20120320</v>
      </c>
      <c r="C393">
        <v>20120320</v>
      </c>
      <c r="D393" t="s">
        <v>62</v>
      </c>
      <c r="E393" t="str">
        <f t="shared" si="16"/>
        <v>20</v>
      </c>
      <c r="F393" t="s">
        <v>91</v>
      </c>
      <c r="G393" t="str">
        <f t="shared" si="17"/>
        <v>20</v>
      </c>
    </row>
    <row r="394" spans="1:7" ht="17" x14ac:dyDescent="0.2">
      <c r="A394" s="18">
        <v>2012.0319999999999</v>
      </c>
      <c r="B394">
        <v>20120320</v>
      </c>
      <c r="C394">
        <v>20120320</v>
      </c>
      <c r="D394" t="s">
        <v>62</v>
      </c>
      <c r="E394" t="str">
        <f t="shared" si="16"/>
        <v>20</v>
      </c>
      <c r="F394" t="s">
        <v>91</v>
      </c>
      <c r="G394" t="str">
        <f t="shared" si="17"/>
        <v>20</v>
      </c>
    </row>
    <row r="395" spans="1:7" ht="17" x14ac:dyDescent="0.2">
      <c r="A395" s="18">
        <v>2012.0319999999999</v>
      </c>
      <c r="B395">
        <v>20120320</v>
      </c>
      <c r="C395">
        <v>20120320</v>
      </c>
      <c r="D395" t="s">
        <v>62</v>
      </c>
      <c r="E395" t="str">
        <f t="shared" si="16"/>
        <v>20</v>
      </c>
      <c r="F395" t="s">
        <v>91</v>
      </c>
      <c r="G395" t="str">
        <f t="shared" si="17"/>
        <v>20</v>
      </c>
    </row>
    <row r="396" spans="1:7" ht="17" x14ac:dyDescent="0.2">
      <c r="A396" s="18">
        <v>2012.0319999999999</v>
      </c>
      <c r="B396">
        <v>20120320</v>
      </c>
      <c r="C396">
        <v>20120320</v>
      </c>
      <c r="D396" t="s">
        <v>62</v>
      </c>
      <c r="E396" t="str">
        <f t="shared" si="16"/>
        <v>20</v>
      </c>
      <c r="F396" t="s">
        <v>91</v>
      </c>
      <c r="G396" t="str">
        <f t="shared" si="17"/>
        <v>20</v>
      </c>
    </row>
    <row r="397" spans="1:7" ht="17" x14ac:dyDescent="0.2">
      <c r="A397" s="18">
        <v>2012.0319999999999</v>
      </c>
      <c r="B397">
        <v>20120320</v>
      </c>
      <c r="C397">
        <v>20120320</v>
      </c>
      <c r="D397" t="s">
        <v>62</v>
      </c>
      <c r="E397" t="str">
        <f t="shared" si="16"/>
        <v>20</v>
      </c>
      <c r="F397" t="s">
        <v>91</v>
      </c>
      <c r="G397" t="str">
        <f t="shared" si="17"/>
        <v>20</v>
      </c>
    </row>
    <row r="398" spans="1:7" ht="17" x14ac:dyDescent="0.2">
      <c r="A398" s="18">
        <v>2012.0319999999999</v>
      </c>
      <c r="B398">
        <v>20120320</v>
      </c>
      <c r="C398">
        <v>20120320</v>
      </c>
      <c r="D398" t="s">
        <v>62</v>
      </c>
      <c r="E398" t="str">
        <f t="shared" si="16"/>
        <v>20</v>
      </c>
      <c r="F398" t="s">
        <v>91</v>
      </c>
      <c r="G398" t="str">
        <f t="shared" si="17"/>
        <v>20</v>
      </c>
    </row>
    <row r="399" spans="1:7" ht="17" x14ac:dyDescent="0.2">
      <c r="A399" s="18">
        <v>2012.0319999999999</v>
      </c>
      <c r="B399">
        <v>20120320</v>
      </c>
      <c r="C399">
        <v>20120320</v>
      </c>
      <c r="D399" t="s">
        <v>62</v>
      </c>
      <c r="E399" t="str">
        <f t="shared" si="16"/>
        <v>20</v>
      </c>
      <c r="F399" t="s">
        <v>91</v>
      </c>
      <c r="G399" t="str">
        <f t="shared" si="17"/>
        <v>20</v>
      </c>
    </row>
    <row r="400" spans="1:7" ht="17" x14ac:dyDescent="0.2">
      <c r="A400" s="18">
        <v>2012.0319999999999</v>
      </c>
      <c r="B400">
        <v>20120320</v>
      </c>
      <c r="C400">
        <v>20120320</v>
      </c>
      <c r="D400" t="s">
        <v>62</v>
      </c>
      <c r="E400" t="str">
        <f t="shared" si="16"/>
        <v>20</v>
      </c>
      <c r="F400" t="s">
        <v>91</v>
      </c>
      <c r="G400" t="str">
        <f t="shared" si="17"/>
        <v>20</v>
      </c>
    </row>
    <row r="401" spans="1:7" ht="17" x14ac:dyDescent="0.2">
      <c r="A401" s="18">
        <v>2012.0319999999999</v>
      </c>
      <c r="B401">
        <v>20120320</v>
      </c>
      <c r="C401">
        <v>20120320</v>
      </c>
      <c r="D401" t="s">
        <v>62</v>
      </c>
      <c r="E401" t="str">
        <f t="shared" si="16"/>
        <v>20</v>
      </c>
      <c r="F401" t="s">
        <v>91</v>
      </c>
      <c r="G401" t="str">
        <f t="shared" si="17"/>
        <v>20</v>
      </c>
    </row>
    <row r="402" spans="1:7" ht="17" x14ac:dyDescent="0.2">
      <c r="A402" s="18">
        <v>2012.0319999999999</v>
      </c>
      <c r="B402">
        <v>20120320</v>
      </c>
      <c r="C402">
        <v>20120320</v>
      </c>
      <c r="D402" t="s">
        <v>62</v>
      </c>
      <c r="E402" t="str">
        <f t="shared" si="16"/>
        <v>20</v>
      </c>
      <c r="F402" t="s">
        <v>91</v>
      </c>
      <c r="G402" t="str">
        <f t="shared" si="17"/>
        <v>20</v>
      </c>
    </row>
    <row r="403" spans="1:7" ht="17" x14ac:dyDescent="0.2">
      <c r="A403" s="18">
        <v>2012.0319999999999</v>
      </c>
      <c r="B403">
        <v>20120320</v>
      </c>
      <c r="C403">
        <v>20120320</v>
      </c>
      <c r="D403" t="s">
        <v>62</v>
      </c>
      <c r="E403" t="str">
        <f t="shared" si="16"/>
        <v>20</v>
      </c>
      <c r="F403" t="s">
        <v>91</v>
      </c>
      <c r="G403" t="str">
        <f t="shared" si="17"/>
        <v>20</v>
      </c>
    </row>
    <row r="404" spans="1:7" ht="17" x14ac:dyDescent="0.2">
      <c r="A404" s="18">
        <v>2012.0319999999999</v>
      </c>
      <c r="B404">
        <v>20120320</v>
      </c>
      <c r="C404">
        <v>20120320</v>
      </c>
      <c r="D404" t="s">
        <v>62</v>
      </c>
      <c r="E404" t="str">
        <f t="shared" si="16"/>
        <v>20</v>
      </c>
      <c r="F404" t="s">
        <v>91</v>
      </c>
      <c r="G404" t="str">
        <f t="shared" si="17"/>
        <v>20</v>
      </c>
    </row>
    <row r="405" spans="1:7" ht="17" x14ac:dyDescent="0.2">
      <c r="A405" s="18">
        <v>2012.0319999999999</v>
      </c>
      <c r="B405">
        <v>20120320</v>
      </c>
      <c r="C405">
        <v>20120320</v>
      </c>
      <c r="D405" t="s">
        <v>62</v>
      </c>
      <c r="E405" t="str">
        <f t="shared" si="16"/>
        <v>20</v>
      </c>
      <c r="F405" t="s">
        <v>91</v>
      </c>
      <c r="G405" t="str">
        <f t="shared" si="17"/>
        <v>20</v>
      </c>
    </row>
    <row r="406" spans="1:7" ht="17" x14ac:dyDescent="0.2">
      <c r="A406" s="18">
        <v>2012.0319999999999</v>
      </c>
      <c r="B406">
        <v>20120320</v>
      </c>
      <c r="C406">
        <v>20120320</v>
      </c>
      <c r="D406" t="s">
        <v>62</v>
      </c>
      <c r="E406" t="str">
        <f t="shared" si="16"/>
        <v>20</v>
      </c>
      <c r="F406" t="s">
        <v>91</v>
      </c>
      <c r="G406" t="str">
        <f t="shared" si="17"/>
        <v>20</v>
      </c>
    </row>
    <row r="407" spans="1:7" ht="17" x14ac:dyDescent="0.2">
      <c r="A407" s="18">
        <v>2012.0319999999999</v>
      </c>
      <c r="B407">
        <v>20120320</v>
      </c>
      <c r="C407">
        <v>20120320</v>
      </c>
      <c r="D407" t="s">
        <v>62</v>
      </c>
      <c r="E407" t="str">
        <f t="shared" si="16"/>
        <v>20</v>
      </c>
      <c r="F407" t="s">
        <v>91</v>
      </c>
      <c r="G407" t="str">
        <f t="shared" si="17"/>
        <v>20</v>
      </c>
    </row>
    <row r="408" spans="1:7" ht="17" x14ac:dyDescent="0.2">
      <c r="A408" s="18">
        <v>2012.0319999999999</v>
      </c>
      <c r="B408">
        <v>20120320</v>
      </c>
      <c r="C408">
        <v>20120320</v>
      </c>
      <c r="D408" t="s">
        <v>62</v>
      </c>
      <c r="E408" t="str">
        <f t="shared" si="16"/>
        <v>20</v>
      </c>
      <c r="F408" t="s">
        <v>91</v>
      </c>
      <c r="G408" t="str">
        <f t="shared" si="17"/>
        <v>20</v>
      </c>
    </row>
    <row r="409" spans="1:7" ht="17" x14ac:dyDescent="0.2">
      <c r="A409" s="18">
        <v>2012.0319999999999</v>
      </c>
      <c r="B409">
        <v>20120320</v>
      </c>
      <c r="C409">
        <v>20120320</v>
      </c>
      <c r="D409" t="s">
        <v>62</v>
      </c>
      <c r="E409" t="str">
        <f t="shared" si="16"/>
        <v>20</v>
      </c>
      <c r="F409" t="s">
        <v>91</v>
      </c>
      <c r="G409" t="str">
        <f t="shared" si="17"/>
        <v>20</v>
      </c>
    </row>
    <row r="410" spans="1:7" ht="17" x14ac:dyDescent="0.2">
      <c r="A410" s="18">
        <v>2012.0319999999999</v>
      </c>
      <c r="B410">
        <v>20120320</v>
      </c>
      <c r="C410">
        <v>20120320</v>
      </c>
      <c r="D410" t="s">
        <v>62</v>
      </c>
      <c r="E410" t="str">
        <f t="shared" si="16"/>
        <v>20</v>
      </c>
      <c r="F410" t="s">
        <v>91</v>
      </c>
      <c r="G410" t="str">
        <f t="shared" si="17"/>
        <v>20</v>
      </c>
    </row>
    <row r="411" spans="1:7" ht="17" x14ac:dyDescent="0.2">
      <c r="A411" s="18">
        <v>2012.0319999999999</v>
      </c>
      <c r="B411">
        <v>20120320</v>
      </c>
      <c r="C411">
        <v>20120320</v>
      </c>
      <c r="D411" t="s">
        <v>62</v>
      </c>
      <c r="E411" t="str">
        <f t="shared" si="16"/>
        <v>20</v>
      </c>
      <c r="F411" t="s">
        <v>91</v>
      </c>
      <c r="G411" t="str">
        <f t="shared" si="17"/>
        <v>20</v>
      </c>
    </row>
    <row r="412" spans="1:7" ht="17" x14ac:dyDescent="0.2">
      <c r="A412" s="18">
        <v>2012.0319999999999</v>
      </c>
      <c r="B412">
        <v>20120320</v>
      </c>
      <c r="C412">
        <v>20120320</v>
      </c>
      <c r="D412" t="s">
        <v>62</v>
      </c>
      <c r="E412" t="str">
        <f t="shared" si="16"/>
        <v>20</v>
      </c>
      <c r="F412" t="s">
        <v>91</v>
      </c>
      <c r="G412" t="str">
        <f t="shared" si="17"/>
        <v>20</v>
      </c>
    </row>
    <row r="413" spans="1:7" ht="17" x14ac:dyDescent="0.2">
      <c r="A413" s="18">
        <v>2012.0319999999999</v>
      </c>
      <c r="B413">
        <v>20120320</v>
      </c>
      <c r="C413">
        <v>20120320</v>
      </c>
      <c r="D413" t="s">
        <v>62</v>
      </c>
      <c r="E413" t="str">
        <f t="shared" si="16"/>
        <v>20</v>
      </c>
      <c r="F413" t="s">
        <v>91</v>
      </c>
      <c r="G413" t="str">
        <f t="shared" si="17"/>
        <v>20</v>
      </c>
    </row>
    <row r="414" spans="1:7" ht="17" x14ac:dyDescent="0.2">
      <c r="A414" s="18">
        <v>2012.0319999999999</v>
      </c>
      <c r="B414">
        <v>20120320</v>
      </c>
      <c r="C414">
        <v>20120320</v>
      </c>
      <c r="D414" t="s">
        <v>62</v>
      </c>
      <c r="E414" t="str">
        <f t="shared" si="16"/>
        <v>20</v>
      </c>
      <c r="F414" t="s">
        <v>91</v>
      </c>
      <c r="G414" t="str">
        <f t="shared" si="17"/>
        <v>20</v>
      </c>
    </row>
    <row r="415" spans="1:7" ht="17" x14ac:dyDescent="0.2">
      <c r="A415" s="18">
        <v>2012.0319999999999</v>
      </c>
      <c r="B415">
        <v>20120320</v>
      </c>
      <c r="C415">
        <v>20120320</v>
      </c>
      <c r="D415" t="s">
        <v>62</v>
      </c>
      <c r="E415" t="str">
        <f t="shared" si="16"/>
        <v>20</v>
      </c>
      <c r="F415" t="s">
        <v>91</v>
      </c>
      <c r="G415" t="str">
        <f t="shared" si="17"/>
        <v>20</v>
      </c>
    </row>
    <row r="416" spans="1:7" ht="17" x14ac:dyDescent="0.2">
      <c r="A416" s="18">
        <v>2012.0319999999999</v>
      </c>
      <c r="B416">
        <v>20120320</v>
      </c>
      <c r="C416">
        <v>20120320</v>
      </c>
      <c r="D416" t="s">
        <v>62</v>
      </c>
      <c r="E416" t="str">
        <f t="shared" si="16"/>
        <v>20</v>
      </c>
      <c r="F416" t="s">
        <v>91</v>
      </c>
      <c r="G416" t="str">
        <f t="shared" si="17"/>
        <v>20</v>
      </c>
    </row>
    <row r="417" spans="1:7" ht="17" x14ac:dyDescent="0.2">
      <c r="A417" s="18">
        <v>2012.0319999999999</v>
      </c>
      <c r="B417">
        <v>20120320</v>
      </c>
      <c r="C417">
        <v>20120320</v>
      </c>
      <c r="D417" t="s">
        <v>62</v>
      </c>
      <c r="E417" t="str">
        <f t="shared" si="16"/>
        <v>20</v>
      </c>
      <c r="F417" t="s">
        <v>91</v>
      </c>
      <c r="G417" t="str">
        <f t="shared" si="17"/>
        <v>20</v>
      </c>
    </row>
    <row r="418" spans="1:7" ht="17" x14ac:dyDescent="0.2">
      <c r="A418" s="18">
        <v>2012.0319999999999</v>
      </c>
      <c r="B418">
        <v>20120320</v>
      </c>
      <c r="C418">
        <v>20120320</v>
      </c>
      <c r="D418" t="s">
        <v>62</v>
      </c>
      <c r="E418" t="str">
        <f t="shared" si="16"/>
        <v>20</v>
      </c>
      <c r="F418" t="s">
        <v>91</v>
      </c>
      <c r="G418" t="str">
        <f t="shared" si="17"/>
        <v>20</v>
      </c>
    </row>
    <row r="419" spans="1:7" ht="17" x14ac:dyDescent="0.2">
      <c r="A419" s="18">
        <v>2012.0319999999999</v>
      </c>
      <c r="B419">
        <v>20120320</v>
      </c>
      <c r="C419">
        <v>20120320</v>
      </c>
      <c r="D419" t="s">
        <v>62</v>
      </c>
      <c r="E419" t="str">
        <f t="shared" si="16"/>
        <v>20</v>
      </c>
      <c r="F419" t="s">
        <v>91</v>
      </c>
      <c r="G419" t="str">
        <f t="shared" si="17"/>
        <v>20</v>
      </c>
    </row>
    <row r="420" spans="1:7" ht="17" x14ac:dyDescent="0.2">
      <c r="A420" s="18">
        <v>2012.0319999999999</v>
      </c>
      <c r="B420">
        <v>20120320</v>
      </c>
      <c r="C420">
        <v>20120320</v>
      </c>
      <c r="D420" t="s">
        <v>62</v>
      </c>
      <c r="E420" t="str">
        <f t="shared" si="16"/>
        <v>20</v>
      </c>
      <c r="F420" t="s">
        <v>91</v>
      </c>
      <c r="G420" t="str">
        <f t="shared" si="17"/>
        <v>20</v>
      </c>
    </row>
    <row r="421" spans="1:7" ht="17" x14ac:dyDescent="0.2">
      <c r="A421" s="18">
        <v>2012.0319999999999</v>
      </c>
      <c r="B421">
        <v>20120320</v>
      </c>
      <c r="C421">
        <v>20120320</v>
      </c>
      <c r="D421" t="s">
        <v>62</v>
      </c>
      <c r="E421" t="str">
        <f t="shared" si="16"/>
        <v>20</v>
      </c>
      <c r="F421" t="s">
        <v>91</v>
      </c>
      <c r="G421" t="str">
        <f t="shared" si="17"/>
        <v>20</v>
      </c>
    </row>
    <row r="422" spans="1:7" ht="17" x14ac:dyDescent="0.2">
      <c r="A422" s="18">
        <v>2012.0319999999999</v>
      </c>
      <c r="B422">
        <v>20120320</v>
      </c>
      <c r="C422">
        <v>20120320</v>
      </c>
      <c r="D422" t="s">
        <v>62</v>
      </c>
      <c r="E422" t="str">
        <f t="shared" si="16"/>
        <v>20</v>
      </c>
      <c r="F422" t="s">
        <v>91</v>
      </c>
      <c r="G422" t="str">
        <f t="shared" si="17"/>
        <v>20</v>
      </c>
    </row>
    <row r="423" spans="1:7" ht="17" x14ac:dyDescent="0.2">
      <c r="A423" s="18">
        <v>2012.0319999999999</v>
      </c>
      <c r="B423">
        <v>20120320</v>
      </c>
      <c r="C423">
        <v>20120320</v>
      </c>
      <c r="D423" t="s">
        <v>62</v>
      </c>
      <c r="E423" t="str">
        <f t="shared" si="16"/>
        <v>20</v>
      </c>
      <c r="F423" t="s">
        <v>91</v>
      </c>
      <c r="G423" t="str">
        <f t="shared" si="17"/>
        <v>20</v>
      </c>
    </row>
    <row r="424" spans="1:7" ht="17" x14ac:dyDescent="0.2">
      <c r="A424" s="18">
        <v>2012.0319999999999</v>
      </c>
      <c r="B424">
        <v>20120320</v>
      </c>
      <c r="C424">
        <v>20120320</v>
      </c>
      <c r="D424" t="s">
        <v>62</v>
      </c>
      <c r="E424" t="str">
        <f t="shared" si="16"/>
        <v>20</v>
      </c>
      <c r="F424" t="s">
        <v>91</v>
      </c>
      <c r="G424" t="str">
        <f t="shared" si="17"/>
        <v>20</v>
      </c>
    </row>
    <row r="425" spans="1:7" ht="17" x14ac:dyDescent="0.2">
      <c r="A425" s="18">
        <v>2012.0319999999999</v>
      </c>
      <c r="B425">
        <v>20120320</v>
      </c>
      <c r="C425">
        <v>20120320</v>
      </c>
      <c r="D425" t="s">
        <v>62</v>
      </c>
      <c r="E425" t="str">
        <f t="shared" si="16"/>
        <v>20</v>
      </c>
      <c r="F425" t="s">
        <v>91</v>
      </c>
      <c r="G425" t="str">
        <f t="shared" si="17"/>
        <v>20</v>
      </c>
    </row>
    <row r="426" spans="1:7" ht="17" x14ac:dyDescent="0.2">
      <c r="A426" s="18">
        <v>2012.0319999999999</v>
      </c>
      <c r="B426">
        <v>20120320</v>
      </c>
      <c r="C426">
        <v>20120320</v>
      </c>
      <c r="D426" t="s">
        <v>62</v>
      </c>
      <c r="E426" t="str">
        <f t="shared" si="16"/>
        <v>20</v>
      </c>
      <c r="F426" t="s">
        <v>91</v>
      </c>
      <c r="G426" t="str">
        <f t="shared" si="17"/>
        <v>20</v>
      </c>
    </row>
    <row r="427" spans="1:7" ht="17" x14ac:dyDescent="0.2">
      <c r="A427" s="18">
        <v>2012.0319999999999</v>
      </c>
      <c r="B427">
        <v>20120320</v>
      </c>
      <c r="C427">
        <v>20120320</v>
      </c>
      <c r="D427" t="s">
        <v>62</v>
      </c>
      <c r="E427" t="str">
        <f t="shared" si="16"/>
        <v>20</v>
      </c>
      <c r="F427" t="s">
        <v>91</v>
      </c>
      <c r="G427" t="str">
        <f t="shared" si="17"/>
        <v>20</v>
      </c>
    </row>
    <row r="428" spans="1:7" ht="17" x14ac:dyDescent="0.2">
      <c r="A428" s="18">
        <v>2012.0319999999999</v>
      </c>
      <c r="B428">
        <v>20120320</v>
      </c>
      <c r="C428">
        <v>20120320</v>
      </c>
      <c r="D428" t="s">
        <v>62</v>
      </c>
      <c r="E428" t="str">
        <f t="shared" si="16"/>
        <v>20</v>
      </c>
      <c r="F428" t="s">
        <v>91</v>
      </c>
      <c r="G428" t="str">
        <f t="shared" si="17"/>
        <v>20</v>
      </c>
    </row>
    <row r="429" spans="1:7" ht="17" x14ac:dyDescent="0.2">
      <c r="A429" s="18">
        <v>2012.0319999999999</v>
      </c>
      <c r="B429">
        <v>20120320</v>
      </c>
      <c r="C429">
        <v>20120320</v>
      </c>
      <c r="D429" t="s">
        <v>62</v>
      </c>
      <c r="E429" t="str">
        <f t="shared" si="16"/>
        <v>20</v>
      </c>
      <c r="F429" t="s">
        <v>91</v>
      </c>
      <c r="G429" t="str">
        <f t="shared" si="17"/>
        <v>20</v>
      </c>
    </row>
    <row r="430" spans="1:7" ht="17" x14ac:dyDescent="0.2">
      <c r="A430" s="18">
        <v>2012.0319999999999</v>
      </c>
      <c r="B430">
        <v>20120320</v>
      </c>
      <c r="C430">
        <v>20120320</v>
      </c>
      <c r="D430" t="s">
        <v>62</v>
      </c>
      <c r="E430" t="str">
        <f t="shared" si="16"/>
        <v>20</v>
      </c>
      <c r="F430" t="s">
        <v>91</v>
      </c>
      <c r="G430" t="str">
        <f t="shared" si="17"/>
        <v>20</v>
      </c>
    </row>
    <row r="431" spans="1:7" ht="17" x14ac:dyDescent="0.2">
      <c r="A431" s="18">
        <v>2012.0319999999999</v>
      </c>
      <c r="B431">
        <v>20120320</v>
      </c>
      <c r="C431">
        <v>20120320</v>
      </c>
      <c r="D431" t="s">
        <v>62</v>
      </c>
      <c r="E431" t="str">
        <f t="shared" si="16"/>
        <v>20</v>
      </c>
      <c r="F431" t="s">
        <v>91</v>
      </c>
      <c r="G431" t="str">
        <f t="shared" si="17"/>
        <v>20</v>
      </c>
    </row>
    <row r="432" spans="1:7" ht="17" x14ac:dyDescent="0.2">
      <c r="A432" s="18">
        <v>2012.0319999999999</v>
      </c>
      <c r="B432">
        <v>20120320</v>
      </c>
      <c r="C432">
        <v>20120320</v>
      </c>
      <c r="D432" t="s">
        <v>62</v>
      </c>
      <c r="E432" t="str">
        <f t="shared" si="16"/>
        <v>20</v>
      </c>
      <c r="F432" t="s">
        <v>91</v>
      </c>
      <c r="G432" t="str">
        <f t="shared" si="17"/>
        <v>20</v>
      </c>
    </row>
    <row r="433" spans="1:7" ht="17" x14ac:dyDescent="0.2">
      <c r="A433" s="18">
        <v>2012.0319999999999</v>
      </c>
      <c r="B433">
        <v>20120320</v>
      </c>
      <c r="C433">
        <v>20120320</v>
      </c>
      <c r="D433" t="s">
        <v>62</v>
      </c>
      <c r="E433" t="str">
        <f t="shared" si="16"/>
        <v>20</v>
      </c>
      <c r="F433" t="s">
        <v>91</v>
      </c>
      <c r="G433" t="str">
        <f t="shared" si="17"/>
        <v>20</v>
      </c>
    </row>
    <row r="434" spans="1:7" ht="17" x14ac:dyDescent="0.2">
      <c r="A434" s="18">
        <v>2012.0319999999999</v>
      </c>
      <c r="B434">
        <v>20120320</v>
      </c>
      <c r="C434">
        <v>20120320</v>
      </c>
      <c r="D434" t="s">
        <v>62</v>
      </c>
      <c r="E434" t="str">
        <f t="shared" si="16"/>
        <v>20</v>
      </c>
      <c r="F434" t="s">
        <v>91</v>
      </c>
      <c r="G434" t="str">
        <f t="shared" si="17"/>
        <v>20</v>
      </c>
    </row>
    <row r="435" spans="1:7" ht="17" x14ac:dyDescent="0.2">
      <c r="A435" s="18">
        <v>2012.0319999999999</v>
      </c>
      <c r="B435">
        <v>20120320</v>
      </c>
      <c r="C435">
        <v>20120320</v>
      </c>
      <c r="D435" t="s">
        <v>62</v>
      </c>
      <c r="E435" t="str">
        <f t="shared" si="16"/>
        <v>20</v>
      </c>
      <c r="F435" t="s">
        <v>91</v>
      </c>
      <c r="G435" t="str">
        <f t="shared" si="17"/>
        <v>20</v>
      </c>
    </row>
    <row r="436" spans="1:7" ht="17" x14ac:dyDescent="0.2">
      <c r="A436" s="18">
        <v>2012.0319999999999</v>
      </c>
      <c r="B436">
        <v>20120320</v>
      </c>
      <c r="C436">
        <v>20120320</v>
      </c>
      <c r="D436" t="s">
        <v>62</v>
      </c>
      <c r="E436" t="str">
        <f t="shared" si="16"/>
        <v>20</v>
      </c>
      <c r="F436" t="s">
        <v>91</v>
      </c>
      <c r="G436" t="str">
        <f t="shared" si="17"/>
        <v>20</v>
      </c>
    </row>
    <row r="437" spans="1:7" ht="17" x14ac:dyDescent="0.2">
      <c r="A437" s="18">
        <v>2012.0319999999999</v>
      </c>
      <c r="B437">
        <v>20120320</v>
      </c>
      <c r="C437">
        <v>20120320</v>
      </c>
      <c r="D437" t="s">
        <v>62</v>
      </c>
      <c r="E437" t="str">
        <f t="shared" si="16"/>
        <v>20</v>
      </c>
      <c r="F437" t="s">
        <v>91</v>
      </c>
      <c r="G437" t="str">
        <f t="shared" si="17"/>
        <v>20</v>
      </c>
    </row>
    <row r="438" spans="1:7" ht="17" x14ac:dyDescent="0.2">
      <c r="A438" s="18">
        <v>2012.0319999999999</v>
      </c>
      <c r="B438">
        <v>20120320</v>
      </c>
      <c r="C438">
        <v>20120320</v>
      </c>
      <c r="D438" t="s">
        <v>62</v>
      </c>
      <c r="E438" t="str">
        <f t="shared" si="16"/>
        <v>20</v>
      </c>
      <c r="F438" t="s">
        <v>91</v>
      </c>
      <c r="G438" t="str">
        <f t="shared" si="17"/>
        <v>20</v>
      </c>
    </row>
    <row r="439" spans="1:7" ht="17" x14ac:dyDescent="0.2">
      <c r="A439" s="18">
        <v>2012.0319999999999</v>
      </c>
      <c r="B439">
        <v>20120320</v>
      </c>
      <c r="C439">
        <v>20120320</v>
      </c>
      <c r="D439" t="s">
        <v>62</v>
      </c>
      <c r="E439" t="str">
        <f t="shared" si="16"/>
        <v>20</v>
      </c>
      <c r="F439" t="s">
        <v>91</v>
      </c>
      <c r="G439" t="str">
        <f t="shared" si="17"/>
        <v>20</v>
      </c>
    </row>
    <row r="440" spans="1:7" ht="17" x14ac:dyDescent="0.2">
      <c r="A440" s="18">
        <v>2011.0204000000001</v>
      </c>
      <c r="B440">
        <v>20110204</v>
      </c>
      <c r="C440">
        <v>20110204</v>
      </c>
      <c r="D440" t="s">
        <v>62</v>
      </c>
      <c r="E440" t="str">
        <f t="shared" si="16"/>
        <v>04</v>
      </c>
      <c r="F440" t="s">
        <v>74</v>
      </c>
      <c r="G440" t="str">
        <f t="shared" si="17"/>
        <v>04</v>
      </c>
    </row>
    <row r="441" spans="1:7" ht="17" x14ac:dyDescent="0.2">
      <c r="A441" s="18">
        <v>2011.0204000000001</v>
      </c>
      <c r="B441">
        <v>20110204</v>
      </c>
      <c r="C441">
        <v>20110204</v>
      </c>
      <c r="D441" t="s">
        <v>62</v>
      </c>
      <c r="E441" t="str">
        <f t="shared" si="16"/>
        <v>04</v>
      </c>
      <c r="F441" t="s">
        <v>74</v>
      </c>
      <c r="G441" t="str">
        <f t="shared" si="17"/>
        <v>04</v>
      </c>
    </row>
    <row r="442" spans="1:7" ht="17" x14ac:dyDescent="0.2">
      <c r="A442" s="18">
        <v>2011.0204000000001</v>
      </c>
      <c r="B442">
        <v>20110204</v>
      </c>
      <c r="C442">
        <v>20110204</v>
      </c>
      <c r="D442" t="s">
        <v>62</v>
      </c>
      <c r="E442" t="str">
        <f t="shared" si="16"/>
        <v>04</v>
      </c>
      <c r="F442" t="s">
        <v>74</v>
      </c>
      <c r="G442" t="str">
        <f t="shared" si="17"/>
        <v>04</v>
      </c>
    </row>
    <row r="443" spans="1:7" ht="17" x14ac:dyDescent="0.2">
      <c r="A443" s="18">
        <v>2011.0204000000001</v>
      </c>
      <c r="B443">
        <v>20110204</v>
      </c>
      <c r="C443">
        <v>20110204</v>
      </c>
      <c r="D443" t="s">
        <v>62</v>
      </c>
      <c r="E443" t="str">
        <f t="shared" si="16"/>
        <v>04</v>
      </c>
      <c r="F443" t="s">
        <v>74</v>
      </c>
      <c r="G443" t="str">
        <f t="shared" si="17"/>
        <v>04</v>
      </c>
    </row>
    <row r="444" spans="1:7" ht="17" x14ac:dyDescent="0.2">
      <c r="A444" s="18">
        <v>2011.0204000000001</v>
      </c>
      <c r="B444">
        <v>20110204</v>
      </c>
      <c r="C444">
        <v>20110204</v>
      </c>
      <c r="D444" t="s">
        <v>62</v>
      </c>
      <c r="E444" t="str">
        <f t="shared" si="16"/>
        <v>04</v>
      </c>
      <c r="F444" t="s">
        <v>74</v>
      </c>
      <c r="G444" t="str">
        <f t="shared" si="17"/>
        <v>04</v>
      </c>
    </row>
    <row r="445" spans="1:7" ht="17" x14ac:dyDescent="0.2">
      <c r="A445" s="18">
        <v>2011.0204000000001</v>
      </c>
      <c r="B445">
        <v>20110204</v>
      </c>
      <c r="C445">
        <v>20110204</v>
      </c>
      <c r="D445" t="s">
        <v>62</v>
      </c>
      <c r="E445" t="str">
        <f t="shared" si="16"/>
        <v>04</v>
      </c>
      <c r="F445" t="s">
        <v>74</v>
      </c>
      <c r="G445" t="str">
        <f t="shared" si="17"/>
        <v>04</v>
      </c>
    </row>
    <row r="446" spans="1:7" ht="17" x14ac:dyDescent="0.2">
      <c r="A446" s="18">
        <v>2011.0204000000001</v>
      </c>
      <c r="B446">
        <v>20110204</v>
      </c>
      <c r="C446">
        <v>20110204</v>
      </c>
      <c r="D446" t="s">
        <v>62</v>
      </c>
      <c r="E446" t="str">
        <f t="shared" si="16"/>
        <v>04</v>
      </c>
      <c r="F446" t="s">
        <v>74</v>
      </c>
      <c r="G446" t="str">
        <f t="shared" si="17"/>
        <v>04</v>
      </c>
    </row>
    <row r="447" spans="1:7" ht="17" x14ac:dyDescent="0.2">
      <c r="A447" s="18">
        <v>2011.0204000000001</v>
      </c>
      <c r="B447">
        <v>20110204</v>
      </c>
      <c r="C447">
        <v>20110204</v>
      </c>
      <c r="D447" t="s">
        <v>62</v>
      </c>
      <c r="E447" t="str">
        <f t="shared" si="16"/>
        <v>04</v>
      </c>
      <c r="F447" t="s">
        <v>74</v>
      </c>
      <c r="G447" t="str">
        <f t="shared" si="17"/>
        <v>04</v>
      </c>
    </row>
    <row r="448" spans="1:7" ht="17" x14ac:dyDescent="0.2">
      <c r="A448" s="18">
        <v>2011.0204000000001</v>
      </c>
      <c r="B448">
        <v>20110204</v>
      </c>
      <c r="C448">
        <v>20110204</v>
      </c>
      <c r="D448" t="s">
        <v>62</v>
      </c>
      <c r="E448" t="str">
        <f t="shared" si="16"/>
        <v>04</v>
      </c>
      <c r="F448" t="s">
        <v>74</v>
      </c>
      <c r="G448" t="str">
        <f t="shared" si="17"/>
        <v>04</v>
      </c>
    </row>
    <row r="449" spans="1:7" ht="17" x14ac:dyDescent="0.2">
      <c r="A449" s="18">
        <v>2011.0204000000001</v>
      </c>
      <c r="B449">
        <v>20110204</v>
      </c>
      <c r="C449">
        <v>20110204</v>
      </c>
      <c r="D449" t="s">
        <v>62</v>
      </c>
      <c r="E449" t="str">
        <f t="shared" si="16"/>
        <v>04</v>
      </c>
      <c r="F449" t="s">
        <v>74</v>
      </c>
      <c r="G449" t="str">
        <f t="shared" si="17"/>
        <v>04</v>
      </c>
    </row>
    <row r="450" spans="1:7" ht="17" x14ac:dyDescent="0.2">
      <c r="A450" s="18">
        <v>2011.0204000000001</v>
      </c>
      <c r="B450">
        <v>20110204</v>
      </c>
      <c r="C450">
        <v>20110204</v>
      </c>
      <c r="D450" t="s">
        <v>62</v>
      </c>
      <c r="E450" t="str">
        <f t="shared" si="16"/>
        <v>04</v>
      </c>
      <c r="F450" t="s">
        <v>74</v>
      </c>
      <c r="G450" t="str">
        <f t="shared" si="17"/>
        <v>04</v>
      </c>
    </row>
    <row r="451" spans="1:7" ht="17" x14ac:dyDescent="0.2">
      <c r="A451" s="18">
        <v>2011.0204000000001</v>
      </c>
      <c r="B451">
        <v>20110204</v>
      </c>
      <c r="C451">
        <v>20110204</v>
      </c>
      <c r="D451" t="s">
        <v>62</v>
      </c>
      <c r="E451" t="str">
        <f t="shared" ref="E451:E514" si="18">MID($B451,COLUMN()-(COLUMN($D451)- 6),2)</f>
        <v>04</v>
      </c>
      <c r="F451" t="s">
        <v>74</v>
      </c>
      <c r="G451" t="str">
        <f t="shared" ref="G451:G514" si="19">IFERROR(F451,"NA")</f>
        <v>04</v>
      </c>
    </row>
    <row r="452" spans="1:7" ht="17" x14ac:dyDescent="0.2">
      <c r="A452" s="18">
        <v>2011.0204000000001</v>
      </c>
      <c r="B452">
        <v>20110204</v>
      </c>
      <c r="C452">
        <v>20110204</v>
      </c>
      <c r="D452" t="s">
        <v>62</v>
      </c>
      <c r="E452" t="str">
        <f t="shared" si="18"/>
        <v>04</v>
      </c>
      <c r="F452" t="s">
        <v>74</v>
      </c>
      <c r="G452" t="str">
        <f t="shared" si="19"/>
        <v>04</v>
      </c>
    </row>
    <row r="453" spans="1:7" ht="17" x14ac:dyDescent="0.2">
      <c r="A453" s="18">
        <v>2011.0204000000001</v>
      </c>
      <c r="B453">
        <v>20110204</v>
      </c>
      <c r="C453">
        <v>20110204</v>
      </c>
      <c r="D453" t="s">
        <v>62</v>
      </c>
      <c r="E453" t="str">
        <f t="shared" si="18"/>
        <v>04</v>
      </c>
      <c r="F453" t="s">
        <v>74</v>
      </c>
      <c r="G453" t="str">
        <f t="shared" si="19"/>
        <v>04</v>
      </c>
    </row>
    <row r="454" spans="1:7" ht="17" x14ac:dyDescent="0.2">
      <c r="A454" s="18">
        <v>2011.0204000000001</v>
      </c>
      <c r="B454">
        <v>20110204</v>
      </c>
      <c r="C454">
        <v>20110204</v>
      </c>
      <c r="D454" t="s">
        <v>62</v>
      </c>
      <c r="E454" t="str">
        <f t="shared" si="18"/>
        <v>04</v>
      </c>
      <c r="F454" t="s">
        <v>74</v>
      </c>
      <c r="G454" t="str">
        <f t="shared" si="19"/>
        <v>04</v>
      </c>
    </row>
    <row r="455" spans="1:7" ht="17" x14ac:dyDescent="0.2">
      <c r="A455" s="18">
        <v>2011.0204000000001</v>
      </c>
      <c r="B455">
        <v>20110204</v>
      </c>
      <c r="C455">
        <v>20110204</v>
      </c>
      <c r="D455" t="s">
        <v>62</v>
      </c>
      <c r="E455" t="str">
        <f t="shared" si="18"/>
        <v>04</v>
      </c>
      <c r="F455" t="s">
        <v>74</v>
      </c>
      <c r="G455" t="str">
        <f t="shared" si="19"/>
        <v>04</v>
      </c>
    </row>
    <row r="456" spans="1:7" ht="17" x14ac:dyDescent="0.2">
      <c r="A456" s="18">
        <v>2011.0204000000001</v>
      </c>
      <c r="B456">
        <v>20110204</v>
      </c>
      <c r="C456">
        <v>20110204</v>
      </c>
      <c r="D456" t="s">
        <v>62</v>
      </c>
      <c r="E456" t="str">
        <f t="shared" si="18"/>
        <v>04</v>
      </c>
      <c r="F456" t="s">
        <v>74</v>
      </c>
      <c r="G456" t="str">
        <f t="shared" si="19"/>
        <v>04</v>
      </c>
    </row>
    <row r="457" spans="1:7" ht="17" x14ac:dyDescent="0.2">
      <c r="A457" s="18">
        <v>2011.0204000000001</v>
      </c>
      <c r="B457">
        <v>20110204</v>
      </c>
      <c r="C457">
        <v>20110204</v>
      </c>
      <c r="D457" t="s">
        <v>62</v>
      </c>
      <c r="E457" t="str">
        <f t="shared" si="18"/>
        <v>04</v>
      </c>
      <c r="F457" t="s">
        <v>74</v>
      </c>
      <c r="G457" t="str">
        <f t="shared" si="19"/>
        <v>04</v>
      </c>
    </row>
    <row r="458" spans="1:7" ht="17" x14ac:dyDescent="0.2">
      <c r="A458" s="18">
        <v>2011.0204000000001</v>
      </c>
      <c r="B458">
        <v>20110204</v>
      </c>
      <c r="C458">
        <v>20110204</v>
      </c>
      <c r="D458" t="s">
        <v>62</v>
      </c>
      <c r="E458" t="str">
        <f t="shared" si="18"/>
        <v>04</v>
      </c>
      <c r="F458" t="s">
        <v>74</v>
      </c>
      <c r="G458" t="str">
        <f t="shared" si="19"/>
        <v>04</v>
      </c>
    </row>
    <row r="459" spans="1:7" ht="17" x14ac:dyDescent="0.2">
      <c r="A459" s="18">
        <v>2011.0204000000001</v>
      </c>
      <c r="B459">
        <v>20110204</v>
      </c>
      <c r="C459">
        <v>20110204</v>
      </c>
      <c r="D459" t="s">
        <v>62</v>
      </c>
      <c r="E459" t="str">
        <f t="shared" si="18"/>
        <v>04</v>
      </c>
      <c r="F459" t="s">
        <v>74</v>
      </c>
      <c r="G459" t="str">
        <f t="shared" si="19"/>
        <v>04</v>
      </c>
    </row>
    <row r="460" spans="1:7" ht="17" x14ac:dyDescent="0.2">
      <c r="A460" s="18">
        <v>2011.0204000000001</v>
      </c>
      <c r="B460">
        <v>20110204</v>
      </c>
      <c r="C460">
        <v>20110204</v>
      </c>
      <c r="D460" t="s">
        <v>62</v>
      </c>
      <c r="E460" t="str">
        <f t="shared" si="18"/>
        <v>04</v>
      </c>
      <c r="F460" t="s">
        <v>74</v>
      </c>
      <c r="G460" t="str">
        <f t="shared" si="19"/>
        <v>04</v>
      </c>
    </row>
    <row r="461" spans="1:7" ht="17" x14ac:dyDescent="0.2">
      <c r="A461" s="18">
        <v>2011.0204000000001</v>
      </c>
      <c r="B461">
        <v>20110204</v>
      </c>
      <c r="C461">
        <v>20110204</v>
      </c>
      <c r="D461" t="s">
        <v>62</v>
      </c>
      <c r="E461" t="str">
        <f t="shared" si="18"/>
        <v>04</v>
      </c>
      <c r="F461" t="s">
        <v>74</v>
      </c>
      <c r="G461" t="str">
        <f t="shared" si="19"/>
        <v>04</v>
      </c>
    </row>
    <row r="462" spans="1:7" ht="17" x14ac:dyDescent="0.2">
      <c r="A462" s="18">
        <v>2011.0204000000001</v>
      </c>
      <c r="B462">
        <v>20110204</v>
      </c>
      <c r="C462">
        <v>20110204</v>
      </c>
      <c r="D462" t="s">
        <v>62</v>
      </c>
      <c r="E462" t="str">
        <f t="shared" si="18"/>
        <v>04</v>
      </c>
      <c r="F462" t="s">
        <v>74</v>
      </c>
      <c r="G462" t="str">
        <f t="shared" si="19"/>
        <v>04</v>
      </c>
    </row>
    <row r="463" spans="1:7" ht="17" x14ac:dyDescent="0.2">
      <c r="A463" s="18">
        <v>2011.0204000000001</v>
      </c>
      <c r="B463">
        <v>20110204</v>
      </c>
      <c r="C463">
        <v>20110204</v>
      </c>
      <c r="D463" t="s">
        <v>62</v>
      </c>
      <c r="E463" t="str">
        <f t="shared" si="18"/>
        <v>04</v>
      </c>
      <c r="F463" t="s">
        <v>74</v>
      </c>
      <c r="G463" t="str">
        <f t="shared" si="19"/>
        <v>04</v>
      </c>
    </row>
    <row r="464" spans="1:7" ht="17" x14ac:dyDescent="0.2">
      <c r="A464" s="18">
        <v>2011.0204000000001</v>
      </c>
      <c r="B464">
        <v>20110204</v>
      </c>
      <c r="C464">
        <v>20110204</v>
      </c>
      <c r="D464" t="s">
        <v>62</v>
      </c>
      <c r="E464" t="str">
        <f t="shared" si="18"/>
        <v>04</v>
      </c>
      <c r="F464" t="s">
        <v>74</v>
      </c>
      <c r="G464" t="str">
        <f t="shared" si="19"/>
        <v>04</v>
      </c>
    </row>
    <row r="465" spans="1:7" ht="17" x14ac:dyDescent="0.2">
      <c r="A465" s="18">
        <v>2011.0204000000001</v>
      </c>
      <c r="B465">
        <v>20110204</v>
      </c>
      <c r="C465">
        <v>20110204</v>
      </c>
      <c r="D465" t="s">
        <v>62</v>
      </c>
      <c r="E465" t="str">
        <f t="shared" si="18"/>
        <v>04</v>
      </c>
      <c r="F465" t="s">
        <v>74</v>
      </c>
      <c r="G465" t="str">
        <f t="shared" si="19"/>
        <v>04</v>
      </c>
    </row>
    <row r="466" spans="1:7" ht="17" x14ac:dyDescent="0.2">
      <c r="A466" s="18">
        <v>2011.0204000000001</v>
      </c>
      <c r="B466">
        <v>20110204</v>
      </c>
      <c r="C466">
        <v>20110204</v>
      </c>
      <c r="D466" t="s">
        <v>62</v>
      </c>
      <c r="E466" t="str">
        <f t="shared" si="18"/>
        <v>04</v>
      </c>
      <c r="F466" t="s">
        <v>74</v>
      </c>
      <c r="G466" t="str">
        <f t="shared" si="19"/>
        <v>04</v>
      </c>
    </row>
    <row r="467" spans="1:7" ht="17" x14ac:dyDescent="0.2">
      <c r="A467" s="18">
        <v>2011.0204000000001</v>
      </c>
      <c r="B467">
        <v>20110204</v>
      </c>
      <c r="C467">
        <v>20110204</v>
      </c>
      <c r="D467" t="s">
        <v>62</v>
      </c>
      <c r="E467" t="str">
        <f t="shared" si="18"/>
        <v>04</v>
      </c>
      <c r="F467" t="s">
        <v>74</v>
      </c>
      <c r="G467" t="str">
        <f t="shared" si="19"/>
        <v>04</v>
      </c>
    </row>
    <row r="468" spans="1:7" ht="17" x14ac:dyDescent="0.2">
      <c r="A468" s="18">
        <v>2011.0204000000001</v>
      </c>
      <c r="B468">
        <v>20110204</v>
      </c>
      <c r="C468">
        <v>20110204</v>
      </c>
      <c r="D468" t="s">
        <v>62</v>
      </c>
      <c r="E468" t="str">
        <f t="shared" si="18"/>
        <v>04</v>
      </c>
      <c r="F468" t="s">
        <v>74</v>
      </c>
      <c r="G468" t="str">
        <f t="shared" si="19"/>
        <v>04</v>
      </c>
    </row>
    <row r="469" spans="1:7" ht="17" x14ac:dyDescent="0.2">
      <c r="A469" s="18">
        <v>2011.0204000000001</v>
      </c>
      <c r="B469">
        <v>20110204</v>
      </c>
      <c r="C469">
        <v>20110204</v>
      </c>
      <c r="D469" t="s">
        <v>62</v>
      </c>
      <c r="E469" t="str">
        <f t="shared" si="18"/>
        <v>04</v>
      </c>
      <c r="F469" t="s">
        <v>74</v>
      </c>
      <c r="G469" t="str">
        <f t="shared" si="19"/>
        <v>04</v>
      </c>
    </row>
    <row r="470" spans="1:7" ht="17" x14ac:dyDescent="0.2">
      <c r="A470" s="18">
        <v>2011.0204000000001</v>
      </c>
      <c r="B470">
        <v>20110204</v>
      </c>
      <c r="C470">
        <v>20110204</v>
      </c>
      <c r="D470" t="s">
        <v>62</v>
      </c>
      <c r="E470" t="str">
        <f t="shared" si="18"/>
        <v>04</v>
      </c>
      <c r="F470" t="s">
        <v>74</v>
      </c>
      <c r="G470" t="str">
        <f t="shared" si="19"/>
        <v>04</v>
      </c>
    </row>
    <row r="471" spans="1:7" ht="17" x14ac:dyDescent="0.2">
      <c r="A471" s="18">
        <v>2011.0204000000001</v>
      </c>
      <c r="B471">
        <v>20110204</v>
      </c>
      <c r="C471">
        <v>20110204</v>
      </c>
      <c r="D471" t="s">
        <v>62</v>
      </c>
      <c r="E471" t="str">
        <f t="shared" si="18"/>
        <v>04</v>
      </c>
      <c r="F471" t="s">
        <v>74</v>
      </c>
      <c r="G471" t="str">
        <f t="shared" si="19"/>
        <v>04</v>
      </c>
    </row>
    <row r="472" spans="1:7" ht="17" x14ac:dyDescent="0.2">
      <c r="A472" s="18">
        <v>2011.0204000000001</v>
      </c>
      <c r="B472">
        <v>20110204</v>
      </c>
      <c r="C472">
        <v>20110204</v>
      </c>
      <c r="D472" t="s">
        <v>62</v>
      </c>
      <c r="E472" t="str">
        <f t="shared" si="18"/>
        <v>04</v>
      </c>
      <c r="F472" t="s">
        <v>74</v>
      </c>
      <c r="G472" t="str">
        <f t="shared" si="19"/>
        <v>04</v>
      </c>
    </row>
    <row r="473" spans="1:7" ht="17" x14ac:dyDescent="0.2">
      <c r="A473" s="18">
        <v>2011.0204000000001</v>
      </c>
      <c r="B473">
        <v>20110204</v>
      </c>
      <c r="C473">
        <v>20110204</v>
      </c>
      <c r="D473" t="s">
        <v>62</v>
      </c>
      <c r="E473" t="str">
        <f t="shared" si="18"/>
        <v>04</v>
      </c>
      <c r="F473" t="s">
        <v>74</v>
      </c>
      <c r="G473" t="str">
        <f t="shared" si="19"/>
        <v>04</v>
      </c>
    </row>
    <row r="474" spans="1:7" ht="17" x14ac:dyDescent="0.2">
      <c r="A474" s="18">
        <v>2011.0204000000001</v>
      </c>
      <c r="B474">
        <v>20110204</v>
      </c>
      <c r="C474">
        <v>20110204</v>
      </c>
      <c r="D474" t="s">
        <v>62</v>
      </c>
      <c r="E474" t="str">
        <f t="shared" si="18"/>
        <v>04</v>
      </c>
      <c r="F474" t="s">
        <v>74</v>
      </c>
      <c r="G474" t="str">
        <f t="shared" si="19"/>
        <v>04</v>
      </c>
    </row>
    <row r="475" spans="1:7" ht="17" x14ac:dyDescent="0.2">
      <c r="A475" s="18">
        <v>2011.0204000000001</v>
      </c>
      <c r="B475">
        <v>20110204</v>
      </c>
      <c r="C475">
        <v>20110204</v>
      </c>
      <c r="D475" t="s">
        <v>62</v>
      </c>
      <c r="E475" t="str">
        <f t="shared" si="18"/>
        <v>04</v>
      </c>
      <c r="F475" t="s">
        <v>74</v>
      </c>
      <c r="G475" t="str">
        <f t="shared" si="19"/>
        <v>04</v>
      </c>
    </row>
    <row r="476" spans="1:7" ht="17" x14ac:dyDescent="0.2">
      <c r="A476" s="18">
        <v>2011.0204000000001</v>
      </c>
      <c r="B476">
        <v>20110204</v>
      </c>
      <c r="C476">
        <v>20110204</v>
      </c>
      <c r="D476" t="s">
        <v>62</v>
      </c>
      <c r="E476" t="str">
        <f t="shared" si="18"/>
        <v>04</v>
      </c>
      <c r="F476" t="s">
        <v>74</v>
      </c>
      <c r="G476" t="str">
        <f t="shared" si="19"/>
        <v>04</v>
      </c>
    </row>
    <row r="477" spans="1:7" ht="17" x14ac:dyDescent="0.2">
      <c r="A477" s="18">
        <v>2011.0204000000001</v>
      </c>
      <c r="B477">
        <v>20110204</v>
      </c>
      <c r="C477">
        <v>20110204</v>
      </c>
      <c r="D477" t="s">
        <v>62</v>
      </c>
      <c r="E477" t="str">
        <f t="shared" si="18"/>
        <v>04</v>
      </c>
      <c r="F477" t="s">
        <v>74</v>
      </c>
      <c r="G477" t="str">
        <f t="shared" si="19"/>
        <v>04</v>
      </c>
    </row>
    <row r="478" spans="1:7" ht="17" x14ac:dyDescent="0.2">
      <c r="A478" s="18">
        <v>2011.0204000000001</v>
      </c>
      <c r="B478">
        <v>20110204</v>
      </c>
      <c r="C478">
        <v>20110204</v>
      </c>
      <c r="D478" t="s">
        <v>62</v>
      </c>
      <c r="E478" t="str">
        <f t="shared" si="18"/>
        <v>04</v>
      </c>
      <c r="F478" t="s">
        <v>74</v>
      </c>
      <c r="G478" t="str">
        <f t="shared" si="19"/>
        <v>04</v>
      </c>
    </row>
    <row r="479" spans="1:7" ht="17" x14ac:dyDescent="0.2">
      <c r="A479" s="18">
        <v>2011.0204000000001</v>
      </c>
      <c r="B479">
        <v>20110204</v>
      </c>
      <c r="C479">
        <v>20110204</v>
      </c>
      <c r="D479" t="s">
        <v>62</v>
      </c>
      <c r="E479" t="str">
        <f t="shared" si="18"/>
        <v>04</v>
      </c>
      <c r="F479" t="s">
        <v>74</v>
      </c>
      <c r="G479" t="str">
        <f t="shared" si="19"/>
        <v>04</v>
      </c>
    </row>
    <row r="480" spans="1:7" ht="17" x14ac:dyDescent="0.2">
      <c r="A480" s="18">
        <v>2011.0204000000001</v>
      </c>
      <c r="B480">
        <v>20110204</v>
      </c>
      <c r="C480">
        <v>20110204</v>
      </c>
      <c r="D480" t="s">
        <v>62</v>
      </c>
      <c r="E480" t="str">
        <f t="shared" si="18"/>
        <v>04</v>
      </c>
      <c r="F480" t="s">
        <v>74</v>
      </c>
      <c r="G480" t="str">
        <f t="shared" si="19"/>
        <v>04</v>
      </c>
    </row>
    <row r="481" spans="1:7" ht="17" x14ac:dyDescent="0.2">
      <c r="A481" s="18">
        <v>2011.0204000000001</v>
      </c>
      <c r="B481">
        <v>20110204</v>
      </c>
      <c r="C481">
        <v>20110204</v>
      </c>
      <c r="D481" t="s">
        <v>62</v>
      </c>
      <c r="E481" t="str">
        <f t="shared" si="18"/>
        <v>04</v>
      </c>
      <c r="F481" t="s">
        <v>74</v>
      </c>
      <c r="G481" t="str">
        <f t="shared" si="19"/>
        <v>04</v>
      </c>
    </row>
    <row r="482" spans="1:7" ht="17" x14ac:dyDescent="0.2">
      <c r="A482" s="18">
        <v>2011.0204000000001</v>
      </c>
      <c r="B482">
        <v>20110204</v>
      </c>
      <c r="C482">
        <v>20110204</v>
      </c>
      <c r="D482" t="s">
        <v>62</v>
      </c>
      <c r="E482" t="str">
        <f t="shared" si="18"/>
        <v>04</v>
      </c>
      <c r="F482" t="s">
        <v>74</v>
      </c>
      <c r="G482" t="str">
        <f t="shared" si="19"/>
        <v>04</v>
      </c>
    </row>
    <row r="483" spans="1:7" ht="17" x14ac:dyDescent="0.2">
      <c r="A483" s="18">
        <v>2011.0204000000001</v>
      </c>
      <c r="B483">
        <v>20110204</v>
      </c>
      <c r="C483">
        <v>20110204</v>
      </c>
      <c r="D483" t="s">
        <v>62</v>
      </c>
      <c r="E483" t="str">
        <f t="shared" si="18"/>
        <v>04</v>
      </c>
      <c r="F483" t="s">
        <v>74</v>
      </c>
      <c r="G483" t="str">
        <f t="shared" si="19"/>
        <v>04</v>
      </c>
    </row>
    <row r="484" spans="1:7" ht="17" x14ac:dyDescent="0.2">
      <c r="A484" s="18">
        <v>2011.0204000000001</v>
      </c>
      <c r="B484">
        <v>20110204</v>
      </c>
      <c r="C484">
        <v>20110204</v>
      </c>
      <c r="D484" t="s">
        <v>62</v>
      </c>
      <c r="E484" t="str">
        <f t="shared" si="18"/>
        <v>04</v>
      </c>
      <c r="F484" t="s">
        <v>74</v>
      </c>
      <c r="G484" t="str">
        <f t="shared" si="19"/>
        <v>04</v>
      </c>
    </row>
    <row r="485" spans="1:7" ht="17" x14ac:dyDescent="0.2">
      <c r="A485" s="18">
        <v>2011.0204000000001</v>
      </c>
      <c r="B485">
        <v>20110204</v>
      </c>
      <c r="C485">
        <v>20110204</v>
      </c>
      <c r="D485" t="s">
        <v>62</v>
      </c>
      <c r="E485" t="str">
        <f t="shared" si="18"/>
        <v>04</v>
      </c>
      <c r="F485" t="s">
        <v>74</v>
      </c>
      <c r="G485" t="str">
        <f t="shared" si="19"/>
        <v>04</v>
      </c>
    </row>
    <row r="486" spans="1:7" ht="17" x14ac:dyDescent="0.2">
      <c r="A486" s="18">
        <v>2011.0204000000001</v>
      </c>
      <c r="B486">
        <v>20110204</v>
      </c>
      <c r="C486">
        <v>20110204</v>
      </c>
      <c r="D486" t="s">
        <v>62</v>
      </c>
      <c r="E486" t="str">
        <f t="shared" si="18"/>
        <v>04</v>
      </c>
      <c r="F486" t="s">
        <v>74</v>
      </c>
      <c r="G486" t="str">
        <f t="shared" si="19"/>
        <v>04</v>
      </c>
    </row>
    <row r="487" spans="1:7" ht="17" x14ac:dyDescent="0.2">
      <c r="A487" s="18">
        <v>2011.0204000000001</v>
      </c>
      <c r="B487">
        <v>20110204</v>
      </c>
      <c r="C487">
        <v>20110204</v>
      </c>
      <c r="D487" t="s">
        <v>62</v>
      </c>
      <c r="E487" t="str">
        <f t="shared" si="18"/>
        <v>04</v>
      </c>
      <c r="F487" t="s">
        <v>74</v>
      </c>
      <c r="G487" t="str">
        <f t="shared" si="19"/>
        <v>04</v>
      </c>
    </row>
    <row r="488" spans="1:7" ht="17" x14ac:dyDescent="0.2">
      <c r="A488" s="18">
        <v>2011.0204000000001</v>
      </c>
      <c r="B488">
        <v>20110204</v>
      </c>
      <c r="C488">
        <v>20110204</v>
      </c>
      <c r="D488" t="s">
        <v>62</v>
      </c>
      <c r="E488" t="str">
        <f t="shared" si="18"/>
        <v>04</v>
      </c>
      <c r="F488" t="s">
        <v>74</v>
      </c>
      <c r="G488" t="str">
        <f t="shared" si="19"/>
        <v>04</v>
      </c>
    </row>
    <row r="489" spans="1:7" ht="17" x14ac:dyDescent="0.2">
      <c r="A489" s="18">
        <v>2011.0204000000001</v>
      </c>
      <c r="B489">
        <v>20110204</v>
      </c>
      <c r="C489">
        <v>20110204</v>
      </c>
      <c r="D489" t="s">
        <v>62</v>
      </c>
      <c r="E489" t="str">
        <f t="shared" si="18"/>
        <v>04</v>
      </c>
      <c r="F489" t="s">
        <v>74</v>
      </c>
      <c r="G489" t="str">
        <f t="shared" si="19"/>
        <v>04</v>
      </c>
    </row>
    <row r="490" spans="1:7" ht="17" x14ac:dyDescent="0.2">
      <c r="A490" s="18">
        <v>2011.0204000000001</v>
      </c>
      <c r="B490">
        <v>20110204</v>
      </c>
      <c r="C490">
        <v>20110204</v>
      </c>
      <c r="D490" t="s">
        <v>62</v>
      </c>
      <c r="E490" t="str">
        <f t="shared" si="18"/>
        <v>04</v>
      </c>
      <c r="F490" t="s">
        <v>74</v>
      </c>
      <c r="G490" t="str">
        <f t="shared" si="19"/>
        <v>04</v>
      </c>
    </row>
    <row r="491" spans="1:7" ht="17" x14ac:dyDescent="0.2">
      <c r="A491" s="18">
        <v>2011.0204000000001</v>
      </c>
      <c r="B491">
        <v>20110204</v>
      </c>
      <c r="C491">
        <v>20110204</v>
      </c>
      <c r="D491" t="s">
        <v>62</v>
      </c>
      <c r="E491" t="str">
        <f t="shared" si="18"/>
        <v>04</v>
      </c>
      <c r="F491" t="s">
        <v>74</v>
      </c>
      <c r="G491" t="str">
        <f t="shared" si="19"/>
        <v>04</v>
      </c>
    </row>
    <row r="492" spans="1:7" ht="17" x14ac:dyDescent="0.2">
      <c r="A492" s="18">
        <v>2011.0204000000001</v>
      </c>
      <c r="B492">
        <v>20110204</v>
      </c>
      <c r="C492">
        <v>20110204</v>
      </c>
      <c r="D492" t="s">
        <v>62</v>
      </c>
      <c r="E492" t="str">
        <f t="shared" si="18"/>
        <v>04</v>
      </c>
      <c r="F492" t="s">
        <v>74</v>
      </c>
      <c r="G492" t="str">
        <f t="shared" si="19"/>
        <v>04</v>
      </c>
    </row>
    <row r="493" spans="1:7" ht="17" x14ac:dyDescent="0.2">
      <c r="A493" s="18">
        <v>1981.0815</v>
      </c>
      <c r="B493">
        <v>19810815</v>
      </c>
      <c r="C493">
        <v>19810815</v>
      </c>
      <c r="D493" t="s">
        <v>62</v>
      </c>
      <c r="E493" t="str">
        <f t="shared" si="18"/>
        <v>15</v>
      </c>
      <c r="F493" t="s">
        <v>95</v>
      </c>
      <c r="G493" t="str">
        <f t="shared" si="19"/>
        <v>15</v>
      </c>
    </row>
    <row r="494" spans="1:7" ht="17" x14ac:dyDescent="0.2">
      <c r="A494" s="18">
        <v>1980.0718999999999</v>
      </c>
      <c r="B494">
        <v>19800719</v>
      </c>
      <c r="C494">
        <v>19800719</v>
      </c>
      <c r="D494" t="s">
        <v>62</v>
      </c>
      <c r="E494" t="str">
        <f t="shared" si="18"/>
        <v>19</v>
      </c>
      <c r="F494" t="s">
        <v>90</v>
      </c>
      <c r="G494" t="str">
        <f t="shared" si="19"/>
        <v>19</v>
      </c>
    </row>
    <row r="495" spans="1:7" ht="17" x14ac:dyDescent="0.2">
      <c r="A495" s="18">
        <v>1980.0603000000001</v>
      </c>
      <c r="B495">
        <v>19800603</v>
      </c>
      <c r="C495">
        <v>19800603</v>
      </c>
      <c r="D495" t="s">
        <v>62</v>
      </c>
      <c r="E495" t="str">
        <f t="shared" si="18"/>
        <v>03</v>
      </c>
      <c r="F495" t="s">
        <v>72</v>
      </c>
      <c r="G495" t="str">
        <f t="shared" si="19"/>
        <v>03</v>
      </c>
    </row>
    <row r="496" spans="1:7" ht="17" x14ac:dyDescent="0.2">
      <c r="A496" s="18">
        <v>1967.0925999999999</v>
      </c>
      <c r="B496">
        <v>19670926</v>
      </c>
      <c r="C496">
        <v>19670926</v>
      </c>
      <c r="D496" t="s">
        <v>62</v>
      </c>
      <c r="E496" t="str">
        <f t="shared" si="18"/>
        <v>26</v>
      </c>
      <c r="F496" t="s">
        <v>87</v>
      </c>
      <c r="G496" t="str">
        <f t="shared" si="19"/>
        <v>26</v>
      </c>
    </row>
    <row r="497" spans="1:7" ht="17" x14ac:dyDescent="0.2">
      <c r="A497" s="18">
        <v>1987.0201</v>
      </c>
      <c r="B497">
        <v>19870201</v>
      </c>
      <c r="C497">
        <v>19870201</v>
      </c>
      <c r="D497" t="s">
        <v>62</v>
      </c>
      <c r="E497" t="str">
        <f t="shared" si="18"/>
        <v>01</v>
      </c>
      <c r="F497" t="s">
        <v>70</v>
      </c>
      <c r="G497" t="str">
        <f t="shared" si="19"/>
        <v>01</v>
      </c>
    </row>
    <row r="498" spans="1:7" ht="17" x14ac:dyDescent="0.2">
      <c r="A498" s="18">
        <v>1932.0805</v>
      </c>
      <c r="B498">
        <v>19320805</v>
      </c>
      <c r="C498">
        <v>19320805</v>
      </c>
      <c r="D498" t="s">
        <v>62</v>
      </c>
      <c r="E498" t="str">
        <f t="shared" si="18"/>
        <v>05</v>
      </c>
      <c r="F498" t="s">
        <v>71</v>
      </c>
      <c r="G498" t="str">
        <f t="shared" si="19"/>
        <v>05</v>
      </c>
    </row>
    <row r="499" spans="1:7" ht="17" x14ac:dyDescent="0.2">
      <c r="A499" s="18">
        <v>1959.0628999999999</v>
      </c>
      <c r="B499">
        <v>19590629</v>
      </c>
      <c r="C499">
        <v>19590629</v>
      </c>
      <c r="D499" t="s">
        <v>62</v>
      </c>
      <c r="E499" t="str">
        <f t="shared" si="18"/>
        <v>29</v>
      </c>
      <c r="F499" t="s">
        <v>99</v>
      </c>
      <c r="G499" t="str">
        <f t="shared" si="19"/>
        <v>29</v>
      </c>
    </row>
    <row r="500" spans="1:7" ht="17" x14ac:dyDescent="0.2">
      <c r="A500" s="18">
        <v>1952.0811000000001</v>
      </c>
      <c r="B500">
        <v>19520811</v>
      </c>
      <c r="C500">
        <v>19520811</v>
      </c>
      <c r="D500" t="s">
        <v>62</v>
      </c>
      <c r="E500" t="str">
        <f t="shared" si="18"/>
        <v>11</v>
      </c>
      <c r="F500" t="s">
        <v>73</v>
      </c>
      <c r="G500" t="str">
        <f t="shared" si="19"/>
        <v>11</v>
      </c>
    </row>
    <row r="501" spans="1:7" ht="17" x14ac:dyDescent="0.2">
      <c r="A501" s="18">
        <v>1961.0811000000001</v>
      </c>
      <c r="B501">
        <v>19610811</v>
      </c>
      <c r="C501">
        <v>19610811</v>
      </c>
      <c r="D501" t="s">
        <v>62</v>
      </c>
      <c r="E501" t="str">
        <f t="shared" si="18"/>
        <v>11</v>
      </c>
      <c r="F501" t="s">
        <v>73</v>
      </c>
      <c r="G501" t="str">
        <f t="shared" si="19"/>
        <v>11</v>
      </c>
    </row>
    <row r="502" spans="1:7" ht="17" x14ac:dyDescent="0.2">
      <c r="A502" s="18">
        <v>1998.1014</v>
      </c>
      <c r="B502">
        <v>19981014</v>
      </c>
      <c r="C502">
        <v>19981014</v>
      </c>
      <c r="D502" t="s">
        <v>62</v>
      </c>
      <c r="E502" t="str">
        <f t="shared" si="18"/>
        <v>14</v>
      </c>
      <c r="F502" t="s">
        <v>94</v>
      </c>
      <c r="G502" t="str">
        <f t="shared" si="19"/>
        <v>14</v>
      </c>
    </row>
    <row r="503" spans="1:7" ht="17" x14ac:dyDescent="0.2">
      <c r="A503" s="18">
        <v>1971.0813000000001</v>
      </c>
      <c r="B503">
        <v>19710813</v>
      </c>
      <c r="C503">
        <v>19710813</v>
      </c>
      <c r="D503" t="s">
        <v>62</v>
      </c>
      <c r="E503" t="str">
        <f t="shared" si="18"/>
        <v>13</v>
      </c>
      <c r="F503" t="s">
        <v>93</v>
      </c>
      <c r="G503" t="str">
        <f t="shared" si="19"/>
        <v>13</v>
      </c>
    </row>
    <row r="504" spans="1:7" ht="17" x14ac:dyDescent="0.2">
      <c r="A504" s="18">
        <v>1936.0621000000001</v>
      </c>
      <c r="B504">
        <v>19360621</v>
      </c>
      <c r="C504">
        <v>19360621</v>
      </c>
      <c r="D504" t="s">
        <v>62</v>
      </c>
      <c r="E504" t="str">
        <f t="shared" si="18"/>
        <v>21</v>
      </c>
      <c r="F504" t="s">
        <v>97</v>
      </c>
      <c r="G504" t="str">
        <f t="shared" si="19"/>
        <v>21</v>
      </c>
    </row>
    <row r="505" spans="1:7" ht="17" x14ac:dyDescent="0.2">
      <c r="A505" s="18">
        <v>1933.1016999999999</v>
      </c>
      <c r="B505">
        <v>19331017</v>
      </c>
      <c r="C505">
        <v>19331017</v>
      </c>
      <c r="D505" t="s">
        <v>62</v>
      </c>
      <c r="E505" t="str">
        <f t="shared" si="18"/>
        <v>17</v>
      </c>
      <c r="F505" t="s">
        <v>88</v>
      </c>
      <c r="G505" t="str">
        <f t="shared" si="19"/>
        <v>17</v>
      </c>
    </row>
    <row r="506" spans="1:7" ht="17" x14ac:dyDescent="0.2">
      <c r="A506" s="18">
        <v>1965.0422000000001</v>
      </c>
      <c r="B506">
        <v>19650422</v>
      </c>
      <c r="C506">
        <v>19650422</v>
      </c>
      <c r="D506" t="s">
        <v>62</v>
      </c>
      <c r="E506" t="str">
        <f t="shared" si="18"/>
        <v>22</v>
      </c>
      <c r="F506" t="s">
        <v>98</v>
      </c>
      <c r="G506" t="str">
        <f t="shared" si="19"/>
        <v>22</v>
      </c>
    </row>
    <row r="507" spans="1:7" ht="17" x14ac:dyDescent="0.2">
      <c r="A507" s="18">
        <v>1977.0923</v>
      </c>
      <c r="B507">
        <v>19770923</v>
      </c>
      <c r="C507">
        <v>19770923</v>
      </c>
      <c r="D507" t="s">
        <v>62</v>
      </c>
      <c r="E507" t="str">
        <f t="shared" si="18"/>
        <v>23</v>
      </c>
      <c r="F507" t="s">
        <v>100</v>
      </c>
      <c r="G507" t="str">
        <f t="shared" si="19"/>
        <v>23</v>
      </c>
    </row>
    <row r="508" spans="1:7" ht="17" x14ac:dyDescent="0.2">
      <c r="A508" s="18">
        <v>1961.0608</v>
      </c>
      <c r="B508">
        <v>19610608</v>
      </c>
      <c r="C508">
        <v>19610608</v>
      </c>
      <c r="D508" t="s">
        <v>62</v>
      </c>
      <c r="E508" t="str">
        <f t="shared" si="18"/>
        <v>08</v>
      </c>
      <c r="F508" t="s">
        <v>69</v>
      </c>
      <c r="G508" t="str">
        <f t="shared" si="19"/>
        <v>08</v>
      </c>
    </row>
    <row r="509" spans="1:7" ht="17" x14ac:dyDescent="0.2">
      <c r="A509" s="18">
        <v>1948.1123</v>
      </c>
      <c r="B509">
        <v>19481123</v>
      </c>
      <c r="C509">
        <v>19481123</v>
      </c>
      <c r="D509" t="s">
        <v>62</v>
      </c>
      <c r="E509" t="str">
        <f t="shared" si="18"/>
        <v>23</v>
      </c>
      <c r="F509" t="s">
        <v>100</v>
      </c>
      <c r="G509" t="str">
        <f t="shared" si="19"/>
        <v>23</v>
      </c>
    </row>
    <row r="510" spans="1:7" ht="17" x14ac:dyDescent="0.2">
      <c r="A510" s="18">
        <v>1971.0814</v>
      </c>
      <c r="B510">
        <v>19710814</v>
      </c>
      <c r="C510">
        <v>19710814</v>
      </c>
      <c r="D510" t="s">
        <v>62</v>
      </c>
      <c r="E510" t="str">
        <f t="shared" si="18"/>
        <v>14</v>
      </c>
      <c r="F510" t="s">
        <v>94</v>
      </c>
      <c r="G510" t="str">
        <f t="shared" si="19"/>
        <v>14</v>
      </c>
    </row>
    <row r="511" spans="1:7" ht="17" x14ac:dyDescent="0.2">
      <c r="A511" s="18">
        <v>1972.0626999999999</v>
      </c>
      <c r="B511">
        <v>19720627</v>
      </c>
      <c r="C511">
        <v>19720627</v>
      </c>
      <c r="D511" t="s">
        <v>62</v>
      </c>
      <c r="E511" t="str">
        <f t="shared" si="18"/>
        <v>27</v>
      </c>
      <c r="F511" t="s">
        <v>101</v>
      </c>
      <c r="G511" t="str">
        <f t="shared" si="19"/>
        <v>27</v>
      </c>
    </row>
    <row r="512" spans="1:7" ht="17" x14ac:dyDescent="0.2">
      <c r="A512" s="18">
        <v>1918.0719999999999</v>
      </c>
      <c r="B512">
        <v>19180720</v>
      </c>
      <c r="C512">
        <v>19180720</v>
      </c>
      <c r="D512" t="s">
        <v>62</v>
      </c>
      <c r="E512" t="str">
        <f t="shared" si="18"/>
        <v>20</v>
      </c>
      <c r="F512" t="s">
        <v>91</v>
      </c>
      <c r="G512" t="str">
        <f t="shared" si="19"/>
        <v>20</v>
      </c>
    </row>
    <row r="513" spans="1:7" ht="17" x14ac:dyDescent="0.2">
      <c r="A513" s="18">
        <v>1962.0911000000001</v>
      </c>
      <c r="B513">
        <v>19620911</v>
      </c>
      <c r="C513">
        <v>19620911</v>
      </c>
      <c r="D513" t="s">
        <v>62</v>
      </c>
      <c r="E513" t="str">
        <f t="shared" si="18"/>
        <v>11</v>
      </c>
      <c r="F513" t="s">
        <v>73</v>
      </c>
      <c r="G513" t="str">
        <f t="shared" si="19"/>
        <v>11</v>
      </c>
    </row>
    <row r="514" spans="1:7" ht="17" x14ac:dyDescent="0.2">
      <c r="A514" s="18">
        <v>1980.08</v>
      </c>
      <c r="B514">
        <v>19800800</v>
      </c>
      <c r="C514">
        <v>19800800</v>
      </c>
      <c r="D514" t="s">
        <v>62</v>
      </c>
      <c r="E514" t="str">
        <f t="shared" si="18"/>
        <v>00</v>
      </c>
      <c r="F514" t="s">
        <v>13</v>
      </c>
      <c r="G514" t="str">
        <f t="shared" si="19"/>
        <v>NA</v>
      </c>
    </row>
    <row r="515" spans="1:7" ht="17" x14ac:dyDescent="0.2">
      <c r="A515" s="18">
        <v>1974.0806</v>
      </c>
      <c r="B515">
        <v>19740806</v>
      </c>
      <c r="C515">
        <v>19740806</v>
      </c>
      <c r="D515" t="s">
        <v>62</v>
      </c>
      <c r="E515" t="str">
        <f t="shared" ref="E515:E578" si="20">MID($B515,COLUMN()-(COLUMN($D515)- 6),2)</f>
        <v>06</v>
      </c>
      <c r="F515" t="s">
        <v>67</v>
      </c>
      <c r="G515" t="str">
        <f t="shared" ref="G515:G578" si="21">IFERROR(F515,"NA")</f>
        <v>06</v>
      </c>
    </row>
    <row r="516" spans="1:7" ht="17" x14ac:dyDescent="0.2">
      <c r="A516" s="18">
        <v>196.41149999999999</v>
      </c>
      <c r="B516">
        <v>1964115</v>
      </c>
      <c r="C516">
        <v>1964115</v>
      </c>
      <c r="D516" t="s">
        <v>62</v>
      </c>
      <c r="E516" t="str">
        <f t="shared" si="20"/>
        <v>5</v>
      </c>
      <c r="F516" t="s">
        <v>102</v>
      </c>
      <c r="G516" t="str">
        <f t="shared" si="21"/>
        <v>5</v>
      </c>
    </row>
    <row r="517" spans="1:7" ht="17" x14ac:dyDescent="0.2">
      <c r="A517" s="18">
        <v>1985.0406</v>
      </c>
      <c r="B517">
        <v>19850406</v>
      </c>
      <c r="C517">
        <v>19850406</v>
      </c>
      <c r="D517" t="s">
        <v>62</v>
      </c>
      <c r="E517" t="str">
        <f t="shared" si="20"/>
        <v>06</v>
      </c>
      <c r="F517" t="s">
        <v>67</v>
      </c>
      <c r="G517" t="str">
        <f t="shared" si="21"/>
        <v>06</v>
      </c>
    </row>
    <row r="518" spans="1:7" ht="17" x14ac:dyDescent="0.2">
      <c r="A518" s="18">
        <v>1980.08</v>
      </c>
      <c r="B518">
        <v>19800800</v>
      </c>
      <c r="C518">
        <v>19800800</v>
      </c>
      <c r="D518" t="s">
        <v>62</v>
      </c>
      <c r="E518" t="str">
        <f t="shared" si="20"/>
        <v>00</v>
      </c>
      <c r="F518" t="s">
        <v>13</v>
      </c>
      <c r="G518" t="str">
        <f t="shared" si="21"/>
        <v>NA</v>
      </c>
    </row>
    <row r="519" spans="1:7" ht="17" x14ac:dyDescent="0.2">
      <c r="A519" s="18">
        <v>1982.0721000000001</v>
      </c>
      <c r="B519">
        <v>19820721</v>
      </c>
      <c r="C519">
        <v>19820721</v>
      </c>
      <c r="D519" t="s">
        <v>62</v>
      </c>
      <c r="E519" t="str">
        <f t="shared" si="20"/>
        <v>21</v>
      </c>
      <c r="F519" t="s">
        <v>97</v>
      </c>
      <c r="G519" t="str">
        <f t="shared" si="21"/>
        <v>21</v>
      </c>
    </row>
    <row r="520" spans="1:7" ht="17" x14ac:dyDescent="0.2">
      <c r="A520" s="18">
        <v>1980.1120000000001</v>
      </c>
      <c r="B520">
        <v>19801120</v>
      </c>
      <c r="C520">
        <v>19801120</v>
      </c>
      <c r="D520" t="s">
        <v>62</v>
      </c>
      <c r="E520" t="str">
        <f t="shared" si="20"/>
        <v>20</v>
      </c>
      <c r="F520" t="s">
        <v>91</v>
      </c>
      <c r="G520" t="str">
        <f t="shared" si="21"/>
        <v>20</v>
      </c>
    </row>
    <row r="521" spans="1:7" ht="17" x14ac:dyDescent="0.2">
      <c r="A521" s="18">
        <v>1975.0824</v>
      </c>
      <c r="B521">
        <v>19750824</v>
      </c>
      <c r="C521">
        <v>19750824</v>
      </c>
      <c r="D521" t="s">
        <v>62</v>
      </c>
      <c r="E521" t="str">
        <f t="shared" si="20"/>
        <v>24</v>
      </c>
      <c r="F521" t="s">
        <v>103</v>
      </c>
      <c r="G521" t="str">
        <f t="shared" si="21"/>
        <v>24</v>
      </c>
    </row>
    <row r="522" spans="1:7" ht="17" x14ac:dyDescent="0.2">
      <c r="A522" s="18">
        <v>1923.0621000000001</v>
      </c>
      <c r="B522">
        <v>19230621</v>
      </c>
      <c r="C522">
        <v>19230621</v>
      </c>
      <c r="D522" t="s">
        <v>62</v>
      </c>
      <c r="E522" t="str">
        <f t="shared" si="20"/>
        <v>21</v>
      </c>
      <c r="F522" t="s">
        <v>97</v>
      </c>
      <c r="G522" t="str">
        <f t="shared" si="21"/>
        <v>21</v>
      </c>
    </row>
    <row r="523" spans="1:7" ht="17" x14ac:dyDescent="0.2">
      <c r="A523" s="18">
        <v>1959.0614</v>
      </c>
      <c r="B523">
        <v>19590614</v>
      </c>
      <c r="C523">
        <v>19590614</v>
      </c>
      <c r="D523" t="s">
        <v>62</v>
      </c>
      <c r="E523" t="str">
        <f t="shared" si="20"/>
        <v>14</v>
      </c>
      <c r="F523" t="s">
        <v>94</v>
      </c>
      <c r="G523" t="str">
        <f t="shared" si="21"/>
        <v>14</v>
      </c>
    </row>
    <row r="524" spans="1:7" ht="17" x14ac:dyDescent="0.2">
      <c r="A524" s="18">
        <v>1974.0807</v>
      </c>
      <c r="B524">
        <v>19740807</v>
      </c>
      <c r="C524">
        <v>19740807</v>
      </c>
      <c r="D524" t="s">
        <v>62</v>
      </c>
      <c r="E524" t="str">
        <f t="shared" si="20"/>
        <v>07</v>
      </c>
      <c r="F524" t="s">
        <v>63</v>
      </c>
      <c r="G524" t="str">
        <f t="shared" si="21"/>
        <v>07</v>
      </c>
    </row>
    <row r="525" spans="1:7" ht="17" x14ac:dyDescent="0.2">
      <c r="A525" s="18">
        <v>1970.1112000000001</v>
      </c>
      <c r="B525">
        <v>19701112</v>
      </c>
      <c r="C525">
        <v>19701112</v>
      </c>
      <c r="D525" t="s">
        <v>62</v>
      </c>
      <c r="E525" t="str">
        <f t="shared" si="20"/>
        <v>12</v>
      </c>
      <c r="F525" t="s">
        <v>66</v>
      </c>
      <c r="G525" t="str">
        <f t="shared" si="21"/>
        <v>12</v>
      </c>
    </row>
    <row r="526" spans="1:7" ht="17" x14ac:dyDescent="0.2">
      <c r="A526" s="18">
        <v>1966.0820000000001</v>
      </c>
      <c r="B526">
        <v>19660820</v>
      </c>
      <c r="C526">
        <v>19660820</v>
      </c>
      <c r="D526" t="s">
        <v>62</v>
      </c>
      <c r="E526" t="str">
        <f t="shared" si="20"/>
        <v>20</v>
      </c>
      <c r="F526" t="s">
        <v>91</v>
      </c>
      <c r="G526" t="str">
        <f t="shared" si="21"/>
        <v>20</v>
      </c>
    </row>
    <row r="527" spans="1:7" ht="17" x14ac:dyDescent="0.2">
      <c r="A527" s="18">
        <v>1933.0708999999999</v>
      </c>
      <c r="B527">
        <v>19330709</v>
      </c>
      <c r="C527">
        <v>19330709</v>
      </c>
      <c r="D527" t="s">
        <v>62</v>
      </c>
      <c r="E527" t="str">
        <f t="shared" si="20"/>
        <v>09</v>
      </c>
      <c r="F527" t="s">
        <v>65</v>
      </c>
      <c r="G527" t="str">
        <f t="shared" si="21"/>
        <v>09</v>
      </c>
    </row>
    <row r="528" spans="1:7" ht="17" x14ac:dyDescent="0.2">
      <c r="A528" s="18">
        <v>1974.0812000000001</v>
      </c>
      <c r="B528">
        <v>19740812</v>
      </c>
      <c r="C528">
        <v>19740812</v>
      </c>
      <c r="D528" t="s">
        <v>62</v>
      </c>
      <c r="E528" t="str">
        <f t="shared" si="20"/>
        <v>12</v>
      </c>
      <c r="F528" t="s">
        <v>66</v>
      </c>
      <c r="G528" t="str">
        <f t="shared" si="21"/>
        <v>12</v>
      </c>
    </row>
    <row r="529" spans="1:7" ht="17" x14ac:dyDescent="0.2">
      <c r="A529" s="18">
        <v>1968.06</v>
      </c>
      <c r="B529">
        <v>19680600</v>
      </c>
      <c r="C529">
        <v>19680600</v>
      </c>
      <c r="D529" t="s">
        <v>62</v>
      </c>
      <c r="E529" t="str">
        <f t="shared" si="20"/>
        <v>00</v>
      </c>
      <c r="F529" t="s">
        <v>13</v>
      </c>
      <c r="G529" t="str">
        <f t="shared" si="21"/>
        <v>NA</v>
      </c>
    </row>
    <row r="530" spans="1:7" ht="17" x14ac:dyDescent="0.2">
      <c r="A530" s="18">
        <v>1974.0805</v>
      </c>
      <c r="B530">
        <v>19740805</v>
      </c>
      <c r="C530">
        <v>19740805</v>
      </c>
      <c r="D530" t="s">
        <v>62</v>
      </c>
      <c r="E530" t="str">
        <f t="shared" si="20"/>
        <v>05</v>
      </c>
      <c r="F530" t="s">
        <v>71</v>
      </c>
      <c r="G530" t="str">
        <f t="shared" si="21"/>
        <v>05</v>
      </c>
    </row>
    <row r="531" spans="1:7" ht="17" x14ac:dyDescent="0.2">
      <c r="A531" s="18">
        <v>1965.0706</v>
      </c>
      <c r="B531">
        <v>19650706</v>
      </c>
      <c r="C531">
        <v>19650706</v>
      </c>
      <c r="D531" t="s">
        <v>62</v>
      </c>
      <c r="E531" t="str">
        <f t="shared" si="20"/>
        <v>06</v>
      </c>
      <c r="F531" t="s">
        <v>67</v>
      </c>
      <c r="G531" t="str">
        <f t="shared" si="21"/>
        <v>06</v>
      </c>
    </row>
    <row r="532" spans="1:7" ht="17" x14ac:dyDescent="0.2">
      <c r="A532" s="18">
        <v>1966.0402999999999</v>
      </c>
      <c r="B532">
        <v>19660403</v>
      </c>
      <c r="C532">
        <v>19660403</v>
      </c>
      <c r="D532" t="s">
        <v>62</v>
      </c>
      <c r="E532" t="str">
        <f t="shared" si="20"/>
        <v>03</v>
      </c>
      <c r="F532" t="s">
        <v>72</v>
      </c>
      <c r="G532" t="str">
        <f t="shared" si="21"/>
        <v>03</v>
      </c>
    </row>
    <row r="533" spans="1:7" ht="17" x14ac:dyDescent="0.2">
      <c r="A533" s="18">
        <v>1935.0420999999999</v>
      </c>
      <c r="B533">
        <v>19350421</v>
      </c>
      <c r="C533">
        <v>19350421</v>
      </c>
      <c r="D533" t="s">
        <v>62</v>
      </c>
      <c r="E533" t="str">
        <f t="shared" si="20"/>
        <v>21</v>
      </c>
      <c r="F533" t="s">
        <v>97</v>
      </c>
      <c r="G533" t="str">
        <f t="shared" si="21"/>
        <v>21</v>
      </c>
    </row>
    <row r="534" spans="1:7" ht="17" x14ac:dyDescent="0.2">
      <c r="A534" s="18">
        <v>1966.0407</v>
      </c>
      <c r="B534">
        <v>19660407</v>
      </c>
      <c r="C534">
        <v>19660407</v>
      </c>
      <c r="D534" t="s">
        <v>62</v>
      </c>
      <c r="E534" t="str">
        <f t="shared" si="20"/>
        <v>07</v>
      </c>
      <c r="F534" t="s">
        <v>63</v>
      </c>
      <c r="G534" t="str">
        <f t="shared" si="21"/>
        <v>07</v>
      </c>
    </row>
    <row r="535" spans="1:7" ht="17" x14ac:dyDescent="0.2">
      <c r="A535" s="18">
        <v>1962.011</v>
      </c>
      <c r="B535">
        <v>19620110</v>
      </c>
      <c r="C535">
        <v>19620110</v>
      </c>
      <c r="D535" t="s">
        <v>62</v>
      </c>
      <c r="E535" t="str">
        <f t="shared" si="20"/>
        <v>10</v>
      </c>
      <c r="F535" t="s">
        <v>64</v>
      </c>
      <c r="G535" t="str">
        <f t="shared" si="21"/>
        <v>10</v>
      </c>
    </row>
    <row r="536" spans="1:7" ht="17" x14ac:dyDescent="0.2">
      <c r="A536" s="18">
        <v>1978.0624</v>
      </c>
      <c r="B536">
        <v>19780624</v>
      </c>
      <c r="C536">
        <v>19780624</v>
      </c>
      <c r="D536" t="s">
        <v>62</v>
      </c>
      <c r="E536" t="str">
        <f t="shared" si="20"/>
        <v>24</v>
      </c>
      <c r="F536" t="s">
        <v>103</v>
      </c>
      <c r="G536" t="str">
        <f t="shared" si="21"/>
        <v>24</v>
      </c>
    </row>
    <row r="537" spans="1:7" ht="17" x14ac:dyDescent="0.2">
      <c r="A537" s="18">
        <v>1973.0731000000001</v>
      </c>
      <c r="B537">
        <v>19730731</v>
      </c>
      <c r="C537">
        <v>19730731</v>
      </c>
      <c r="D537" t="s">
        <v>62</v>
      </c>
      <c r="E537" t="str">
        <f t="shared" si="20"/>
        <v>31</v>
      </c>
      <c r="F537" t="s">
        <v>104</v>
      </c>
      <c r="G537" t="str">
        <f t="shared" si="21"/>
        <v>31</v>
      </c>
    </row>
    <row r="538" spans="1:7" ht="17" x14ac:dyDescent="0.2">
      <c r="A538" s="18">
        <v>1971.0510999999999</v>
      </c>
      <c r="B538">
        <v>19710511</v>
      </c>
      <c r="C538">
        <v>19710511</v>
      </c>
      <c r="D538" t="s">
        <v>62</v>
      </c>
      <c r="E538" t="str">
        <f t="shared" si="20"/>
        <v>11</v>
      </c>
      <c r="F538" t="s">
        <v>73</v>
      </c>
      <c r="G538" t="str">
        <f t="shared" si="21"/>
        <v>11</v>
      </c>
    </row>
    <row r="539" spans="1:7" ht="17" x14ac:dyDescent="0.2">
      <c r="A539" s="18">
        <v>1978.0707</v>
      </c>
      <c r="B539">
        <v>19780707</v>
      </c>
      <c r="C539">
        <v>19780707</v>
      </c>
      <c r="D539" t="s">
        <v>62</v>
      </c>
      <c r="E539" t="str">
        <f t="shared" si="20"/>
        <v>07</v>
      </c>
      <c r="F539" t="s">
        <v>63</v>
      </c>
      <c r="G539" t="str">
        <f t="shared" si="21"/>
        <v>07</v>
      </c>
    </row>
    <row r="540" spans="1:7" ht="17" x14ac:dyDescent="0.2">
      <c r="A540" s="18">
        <v>1965.0712000000001</v>
      </c>
      <c r="B540">
        <v>19650712</v>
      </c>
      <c r="C540">
        <v>19650712</v>
      </c>
      <c r="D540" t="s">
        <v>62</v>
      </c>
      <c r="E540" t="str">
        <f t="shared" si="20"/>
        <v>12</v>
      </c>
      <c r="F540" t="s">
        <v>66</v>
      </c>
      <c r="G540" t="str">
        <f t="shared" si="21"/>
        <v>12</v>
      </c>
    </row>
    <row r="541" spans="1:7" ht="17" x14ac:dyDescent="0.2">
      <c r="A541" s="18">
        <v>1978.0707</v>
      </c>
      <c r="B541">
        <v>19780707</v>
      </c>
      <c r="C541">
        <v>19780707</v>
      </c>
      <c r="D541" t="s">
        <v>62</v>
      </c>
      <c r="E541" t="str">
        <f t="shared" si="20"/>
        <v>07</v>
      </c>
      <c r="F541" t="s">
        <v>63</v>
      </c>
      <c r="G541" t="str">
        <f t="shared" si="21"/>
        <v>07</v>
      </c>
    </row>
    <row r="542" spans="1:7" ht="17" x14ac:dyDescent="0.2">
      <c r="A542" s="18">
        <v>1961.0500999999999</v>
      </c>
      <c r="B542">
        <v>19610501</v>
      </c>
      <c r="C542">
        <v>19610501</v>
      </c>
      <c r="D542" t="s">
        <v>62</v>
      </c>
      <c r="E542" t="str">
        <f t="shared" si="20"/>
        <v>01</v>
      </c>
      <c r="F542" t="s">
        <v>70</v>
      </c>
      <c r="G542" t="str">
        <f t="shared" si="21"/>
        <v>01</v>
      </c>
    </row>
    <row r="543" spans="1:7" ht="17" x14ac:dyDescent="0.2">
      <c r="A543" s="18">
        <v>1963.1107</v>
      </c>
      <c r="B543">
        <v>19631107</v>
      </c>
      <c r="C543">
        <v>19631107</v>
      </c>
      <c r="D543" t="s">
        <v>62</v>
      </c>
      <c r="E543" t="str">
        <f t="shared" si="20"/>
        <v>07</v>
      </c>
      <c r="F543" t="s">
        <v>63</v>
      </c>
      <c r="G543" t="str">
        <f t="shared" si="21"/>
        <v>07</v>
      </c>
    </row>
    <row r="544" spans="1:7" ht="17" x14ac:dyDescent="0.2">
      <c r="A544" s="18">
        <v>1980.0718999999999</v>
      </c>
      <c r="B544">
        <v>19800719</v>
      </c>
      <c r="C544">
        <v>19800719</v>
      </c>
      <c r="D544" t="s">
        <v>62</v>
      </c>
      <c r="E544" t="str">
        <f t="shared" si="20"/>
        <v>19</v>
      </c>
      <c r="F544" t="s">
        <v>90</v>
      </c>
      <c r="G544" t="str">
        <f t="shared" si="21"/>
        <v>19</v>
      </c>
    </row>
    <row r="545" spans="1:7" ht="17" x14ac:dyDescent="0.2">
      <c r="A545" s="18">
        <v>1978.0201999999999</v>
      </c>
      <c r="B545">
        <v>19780202</v>
      </c>
      <c r="C545">
        <v>19780202</v>
      </c>
      <c r="D545" t="s">
        <v>62</v>
      </c>
      <c r="E545" t="str">
        <f t="shared" si="20"/>
        <v>02</v>
      </c>
      <c r="F545" t="s">
        <v>68</v>
      </c>
      <c r="G545" t="str">
        <f t="shared" si="21"/>
        <v>02</v>
      </c>
    </row>
    <row r="546" spans="1:7" ht="17" x14ac:dyDescent="0.2">
      <c r="A546" s="18">
        <v>1987.0201</v>
      </c>
      <c r="B546">
        <v>19870201</v>
      </c>
      <c r="C546">
        <v>19870201</v>
      </c>
      <c r="D546" t="s">
        <v>62</v>
      </c>
      <c r="E546" t="str">
        <f t="shared" si="20"/>
        <v>01</v>
      </c>
      <c r="F546" t="s">
        <v>70</v>
      </c>
      <c r="G546" t="str">
        <f t="shared" si="21"/>
        <v>01</v>
      </c>
    </row>
    <row r="547" spans="1:7" ht="17" x14ac:dyDescent="0.2">
      <c r="A547" s="18">
        <v>1974.1106</v>
      </c>
      <c r="B547">
        <v>19741106</v>
      </c>
      <c r="C547">
        <v>19741106</v>
      </c>
      <c r="D547" t="s">
        <v>62</v>
      </c>
      <c r="E547" t="str">
        <f t="shared" si="20"/>
        <v>06</v>
      </c>
      <c r="F547" t="s">
        <v>67</v>
      </c>
      <c r="G547" t="str">
        <f t="shared" si="21"/>
        <v>06</v>
      </c>
    </row>
    <row r="548" spans="1:7" ht="17" x14ac:dyDescent="0.2">
      <c r="A548" s="18">
        <v>1980.0708999999999</v>
      </c>
      <c r="B548">
        <v>19800709</v>
      </c>
      <c r="C548">
        <v>19800709</v>
      </c>
      <c r="D548" t="s">
        <v>62</v>
      </c>
      <c r="E548" t="str">
        <f t="shared" si="20"/>
        <v>09</v>
      </c>
      <c r="F548" t="s">
        <v>65</v>
      </c>
      <c r="G548" t="str">
        <f t="shared" si="21"/>
        <v>09</v>
      </c>
    </row>
    <row r="549" spans="1:7" ht="17" x14ac:dyDescent="0.2">
      <c r="A549" s="18">
        <v>1980.0708999999999</v>
      </c>
      <c r="B549">
        <v>19800709</v>
      </c>
      <c r="C549">
        <v>19800709</v>
      </c>
      <c r="D549" t="s">
        <v>62</v>
      </c>
      <c r="E549" t="str">
        <f t="shared" si="20"/>
        <v>09</v>
      </c>
      <c r="F549" t="s">
        <v>65</v>
      </c>
      <c r="G549" t="str">
        <f t="shared" si="21"/>
        <v>09</v>
      </c>
    </row>
    <row r="550" spans="1:7" ht="17" x14ac:dyDescent="0.2">
      <c r="A550" s="18">
        <v>1999.0728999999999</v>
      </c>
      <c r="B550">
        <v>19990729</v>
      </c>
      <c r="C550">
        <v>19990729</v>
      </c>
      <c r="D550" t="s">
        <v>62</v>
      </c>
      <c r="E550" t="str">
        <f t="shared" si="20"/>
        <v>29</v>
      </c>
      <c r="F550" t="s">
        <v>99</v>
      </c>
      <c r="G550" t="str">
        <f t="shared" si="21"/>
        <v>29</v>
      </c>
    </row>
    <row r="551" spans="1:7" ht="17" x14ac:dyDescent="0.2">
      <c r="A551" s="18">
        <v>1972.0905</v>
      </c>
      <c r="B551">
        <v>19720905</v>
      </c>
      <c r="C551">
        <v>19720905</v>
      </c>
      <c r="D551" t="s">
        <v>62</v>
      </c>
      <c r="E551" t="str">
        <f t="shared" si="20"/>
        <v>05</v>
      </c>
      <c r="F551" t="s">
        <v>71</v>
      </c>
      <c r="G551" t="str">
        <f t="shared" si="21"/>
        <v>05</v>
      </c>
    </row>
    <row r="552" spans="1:7" ht="17" x14ac:dyDescent="0.2">
      <c r="A552" s="18">
        <v>1974.0204000000001</v>
      </c>
      <c r="B552">
        <v>19740204</v>
      </c>
      <c r="C552">
        <v>19740204</v>
      </c>
      <c r="D552" t="s">
        <v>62</v>
      </c>
      <c r="E552" t="str">
        <f t="shared" si="20"/>
        <v>04</v>
      </c>
      <c r="F552" t="s">
        <v>74</v>
      </c>
      <c r="G552" t="str">
        <f t="shared" si="21"/>
        <v>04</v>
      </c>
    </row>
    <row r="553" spans="1:7" ht="17" x14ac:dyDescent="0.2">
      <c r="A553" s="18">
        <v>1970.0913</v>
      </c>
      <c r="B553">
        <v>19700913</v>
      </c>
      <c r="C553">
        <v>19700913</v>
      </c>
      <c r="D553" t="s">
        <v>62</v>
      </c>
      <c r="E553" t="str">
        <f t="shared" si="20"/>
        <v>13</v>
      </c>
      <c r="F553" t="s">
        <v>93</v>
      </c>
      <c r="G553" t="str">
        <f t="shared" si="21"/>
        <v>13</v>
      </c>
    </row>
    <row r="554" spans="1:7" ht="17" x14ac:dyDescent="0.2">
      <c r="A554" s="18">
        <v>1974.1123</v>
      </c>
      <c r="B554">
        <v>19741123</v>
      </c>
      <c r="C554">
        <v>19741123</v>
      </c>
      <c r="D554" t="s">
        <v>62</v>
      </c>
      <c r="E554" t="str">
        <f t="shared" si="20"/>
        <v>23</v>
      </c>
      <c r="F554" t="s">
        <v>100</v>
      </c>
      <c r="G554" t="str">
        <f t="shared" si="21"/>
        <v>23</v>
      </c>
    </row>
    <row r="555" spans="1:7" ht="17" x14ac:dyDescent="0.2">
      <c r="A555" s="18">
        <v>1974.0126</v>
      </c>
      <c r="B555">
        <v>19740126</v>
      </c>
      <c r="C555">
        <v>19740126</v>
      </c>
      <c r="D555" t="s">
        <v>62</v>
      </c>
      <c r="E555" t="str">
        <f t="shared" si="20"/>
        <v>26</v>
      </c>
      <c r="F555" t="s">
        <v>87</v>
      </c>
      <c r="G555" t="str">
        <f t="shared" si="21"/>
        <v>26</v>
      </c>
    </row>
    <row r="556" spans="1:7" ht="17" x14ac:dyDescent="0.2">
      <c r="A556" s="18">
        <v>1992.1113</v>
      </c>
      <c r="B556">
        <v>19921113</v>
      </c>
      <c r="C556">
        <v>19921113</v>
      </c>
      <c r="D556" t="s">
        <v>62</v>
      </c>
      <c r="E556" t="str">
        <f t="shared" si="20"/>
        <v>13</v>
      </c>
      <c r="F556" t="s">
        <v>93</v>
      </c>
      <c r="G556" t="str">
        <f t="shared" si="21"/>
        <v>13</v>
      </c>
    </row>
    <row r="557" spans="1:7" ht="17" x14ac:dyDescent="0.2">
      <c r="A557" s="18">
        <v>1971.1012000000001</v>
      </c>
      <c r="B557">
        <v>19711012</v>
      </c>
      <c r="C557">
        <v>19711012</v>
      </c>
      <c r="D557" t="s">
        <v>62</v>
      </c>
      <c r="E557" t="str">
        <f t="shared" si="20"/>
        <v>12</v>
      </c>
      <c r="F557" t="s">
        <v>66</v>
      </c>
      <c r="G557" t="str">
        <f t="shared" si="21"/>
        <v>12</v>
      </c>
    </row>
    <row r="558" spans="1:7" ht="17" x14ac:dyDescent="0.2">
      <c r="A558" s="18">
        <v>1971.0929000000001</v>
      </c>
      <c r="B558">
        <v>19710929</v>
      </c>
      <c r="C558">
        <v>19710929</v>
      </c>
      <c r="D558" t="s">
        <v>62</v>
      </c>
      <c r="E558" t="str">
        <f t="shared" si="20"/>
        <v>29</v>
      </c>
      <c r="F558" t="s">
        <v>99</v>
      </c>
      <c r="G558" t="str">
        <f t="shared" si="21"/>
        <v>29</v>
      </c>
    </row>
    <row r="559" spans="1:7" ht="17" x14ac:dyDescent="0.2">
      <c r="A559" s="18">
        <v>1972.1001000000001</v>
      </c>
      <c r="B559">
        <v>19721001</v>
      </c>
      <c r="C559">
        <v>19721001</v>
      </c>
      <c r="D559" t="s">
        <v>62</v>
      </c>
      <c r="E559" t="str">
        <f t="shared" si="20"/>
        <v>01</v>
      </c>
      <c r="F559" t="s">
        <v>70</v>
      </c>
      <c r="G559" t="str">
        <f t="shared" si="21"/>
        <v>01</v>
      </c>
    </row>
    <row r="560" spans="1:7" ht="17" x14ac:dyDescent="0.2">
      <c r="A560" s="18">
        <v>1970.0906</v>
      </c>
      <c r="B560">
        <v>19700906</v>
      </c>
      <c r="C560">
        <v>19700906</v>
      </c>
      <c r="D560" t="s">
        <v>62</v>
      </c>
      <c r="E560" t="str">
        <f t="shared" si="20"/>
        <v>06</v>
      </c>
      <c r="F560" t="s">
        <v>67</v>
      </c>
      <c r="G560" t="str">
        <f t="shared" si="21"/>
        <v>06</v>
      </c>
    </row>
    <row r="561" spans="1:7" ht="17" x14ac:dyDescent="0.2">
      <c r="A561" s="18">
        <v>1974.0708999999999</v>
      </c>
      <c r="B561">
        <v>19740709</v>
      </c>
      <c r="C561">
        <v>19740709</v>
      </c>
      <c r="D561" t="s">
        <v>62</v>
      </c>
      <c r="E561" t="str">
        <f t="shared" si="20"/>
        <v>09</v>
      </c>
      <c r="F561" t="s">
        <v>65</v>
      </c>
      <c r="G561" t="str">
        <f t="shared" si="21"/>
        <v>09</v>
      </c>
    </row>
    <row r="562" spans="1:7" ht="17" x14ac:dyDescent="0.2">
      <c r="A562" s="18">
        <v>1974.0525</v>
      </c>
      <c r="B562">
        <v>19740525</v>
      </c>
      <c r="C562">
        <v>19740525</v>
      </c>
      <c r="D562" t="s">
        <v>62</v>
      </c>
      <c r="E562" t="str">
        <f t="shared" si="20"/>
        <v>25</v>
      </c>
      <c r="F562" t="s">
        <v>92</v>
      </c>
      <c r="G562" t="str">
        <f t="shared" si="21"/>
        <v>25</v>
      </c>
    </row>
    <row r="563" spans="1:7" ht="17" x14ac:dyDescent="0.2">
      <c r="A563" s="18">
        <v>1974.0815</v>
      </c>
      <c r="B563">
        <v>19740815</v>
      </c>
      <c r="C563">
        <v>19740815</v>
      </c>
      <c r="D563" t="s">
        <v>62</v>
      </c>
      <c r="E563" t="str">
        <f t="shared" si="20"/>
        <v>15</v>
      </c>
      <c r="F563" t="s">
        <v>95</v>
      </c>
      <c r="G563" t="str">
        <f t="shared" si="21"/>
        <v>15</v>
      </c>
    </row>
    <row r="564" spans="1:7" ht="17" x14ac:dyDescent="0.2">
      <c r="A564" s="18">
        <v>1972.0516</v>
      </c>
      <c r="B564">
        <v>19720516</v>
      </c>
      <c r="C564">
        <v>19720516</v>
      </c>
      <c r="D564" t="s">
        <v>62</v>
      </c>
      <c r="E564" t="str">
        <f t="shared" si="20"/>
        <v>16</v>
      </c>
      <c r="F564" t="s">
        <v>96</v>
      </c>
      <c r="G564" t="str">
        <f t="shared" si="21"/>
        <v>16</v>
      </c>
    </row>
    <row r="565" spans="1:7" ht="17" x14ac:dyDescent="0.2">
      <c r="A565" s="18">
        <v>1974.0824</v>
      </c>
      <c r="B565">
        <v>19740824</v>
      </c>
      <c r="C565">
        <v>19740824</v>
      </c>
      <c r="D565" t="s">
        <v>62</v>
      </c>
      <c r="E565" t="str">
        <f t="shared" si="20"/>
        <v>24</v>
      </c>
      <c r="F565" t="s">
        <v>103</v>
      </c>
      <c r="G565" t="str">
        <f t="shared" si="21"/>
        <v>24</v>
      </c>
    </row>
    <row r="566" spans="1:7" ht="17" x14ac:dyDescent="0.2">
      <c r="A566" s="18">
        <v>1971.0715</v>
      </c>
      <c r="B566">
        <v>19710715</v>
      </c>
      <c r="C566">
        <v>19710715</v>
      </c>
      <c r="D566" t="s">
        <v>62</v>
      </c>
      <c r="E566" t="str">
        <f t="shared" si="20"/>
        <v>15</v>
      </c>
      <c r="F566" t="s">
        <v>95</v>
      </c>
      <c r="G566" t="str">
        <f t="shared" si="21"/>
        <v>15</v>
      </c>
    </row>
    <row r="567" spans="1:7" ht="17" x14ac:dyDescent="0.2">
      <c r="A567" s="18">
        <v>1971.0822000000001</v>
      </c>
      <c r="B567">
        <v>19710822</v>
      </c>
      <c r="C567">
        <v>19710822</v>
      </c>
      <c r="D567" t="s">
        <v>62</v>
      </c>
      <c r="E567" t="str">
        <f t="shared" si="20"/>
        <v>22</v>
      </c>
      <c r="F567" t="s">
        <v>98</v>
      </c>
      <c r="G567" t="str">
        <f t="shared" si="21"/>
        <v>22</v>
      </c>
    </row>
    <row r="568" spans="1:7" ht="17" x14ac:dyDescent="0.2">
      <c r="A568" s="18">
        <v>1971.0702000000001</v>
      </c>
      <c r="B568">
        <v>19710702</v>
      </c>
      <c r="C568">
        <v>19710702</v>
      </c>
      <c r="D568" t="s">
        <v>62</v>
      </c>
      <c r="E568" t="str">
        <f t="shared" si="20"/>
        <v>02</v>
      </c>
      <c r="F568" t="s">
        <v>68</v>
      </c>
      <c r="G568" t="str">
        <f t="shared" si="21"/>
        <v>02</v>
      </c>
    </row>
    <row r="569" spans="1:7" ht="17" x14ac:dyDescent="0.2">
      <c r="A569" s="18">
        <v>1970.1007</v>
      </c>
      <c r="B569">
        <v>19701007</v>
      </c>
      <c r="C569">
        <v>19701007</v>
      </c>
      <c r="D569" t="s">
        <v>62</v>
      </c>
      <c r="E569" t="str">
        <f t="shared" si="20"/>
        <v>07</v>
      </c>
      <c r="F569" t="s">
        <v>63</v>
      </c>
      <c r="G569" t="str">
        <f t="shared" si="21"/>
        <v>07</v>
      </c>
    </row>
    <row r="570" spans="1:7" ht="17" x14ac:dyDescent="0.2">
      <c r="A570" s="18">
        <v>1970.1007</v>
      </c>
      <c r="B570">
        <v>19701007</v>
      </c>
      <c r="C570">
        <v>19701007</v>
      </c>
      <c r="D570" t="s">
        <v>62</v>
      </c>
      <c r="E570" t="str">
        <f t="shared" si="20"/>
        <v>07</v>
      </c>
      <c r="F570" t="s">
        <v>63</v>
      </c>
      <c r="G570" t="str">
        <f t="shared" si="21"/>
        <v>07</v>
      </c>
    </row>
    <row r="571" spans="1:7" ht="17" x14ac:dyDescent="0.2">
      <c r="A571" s="18">
        <v>1970.1007</v>
      </c>
      <c r="B571">
        <v>19701007</v>
      </c>
      <c r="C571">
        <v>19701007</v>
      </c>
      <c r="D571" t="s">
        <v>62</v>
      </c>
      <c r="E571" t="str">
        <f t="shared" si="20"/>
        <v>07</v>
      </c>
      <c r="F571" t="s">
        <v>63</v>
      </c>
      <c r="G571" t="str">
        <f t="shared" si="21"/>
        <v>07</v>
      </c>
    </row>
    <row r="572" spans="1:7" ht="17" x14ac:dyDescent="0.2">
      <c r="A572" s="18">
        <v>1971.0924</v>
      </c>
      <c r="B572">
        <v>19710924</v>
      </c>
      <c r="C572">
        <v>19710924</v>
      </c>
      <c r="D572" t="s">
        <v>62</v>
      </c>
      <c r="E572" t="str">
        <f t="shared" si="20"/>
        <v>24</v>
      </c>
      <c r="F572" t="s">
        <v>103</v>
      </c>
      <c r="G572" t="str">
        <f t="shared" si="21"/>
        <v>24</v>
      </c>
    </row>
    <row r="573" spans="1:7" ht="17" x14ac:dyDescent="0.2">
      <c r="A573" s="18">
        <v>1971.1106</v>
      </c>
      <c r="B573">
        <v>19711106</v>
      </c>
      <c r="C573">
        <v>19711106</v>
      </c>
      <c r="D573" t="s">
        <v>62</v>
      </c>
      <c r="E573" t="str">
        <f t="shared" si="20"/>
        <v>06</v>
      </c>
      <c r="F573" t="s">
        <v>67</v>
      </c>
      <c r="G573" t="str">
        <f t="shared" si="21"/>
        <v>06</v>
      </c>
    </row>
    <row r="574" spans="1:7" ht="17" x14ac:dyDescent="0.2">
      <c r="A574" s="18">
        <v>1970.1024</v>
      </c>
      <c r="B574">
        <v>19701024</v>
      </c>
      <c r="C574">
        <v>19701024</v>
      </c>
      <c r="D574" t="s">
        <v>62</v>
      </c>
      <c r="E574" t="str">
        <f t="shared" si="20"/>
        <v>24</v>
      </c>
      <c r="F574" t="s">
        <v>103</v>
      </c>
      <c r="G574" t="str">
        <f t="shared" si="21"/>
        <v>24</v>
      </c>
    </row>
    <row r="575" spans="1:7" ht="17" x14ac:dyDescent="0.2">
      <c r="A575" s="18">
        <v>1970.0906</v>
      </c>
      <c r="B575">
        <v>19700906</v>
      </c>
      <c r="C575">
        <v>19700906</v>
      </c>
      <c r="D575" t="s">
        <v>62</v>
      </c>
      <c r="E575" t="str">
        <f t="shared" si="20"/>
        <v>06</v>
      </c>
      <c r="F575" t="s">
        <v>67</v>
      </c>
      <c r="G575" t="str">
        <f t="shared" si="21"/>
        <v>06</v>
      </c>
    </row>
    <row r="576" spans="1:7" ht="17" x14ac:dyDescent="0.2">
      <c r="A576" s="18">
        <v>1971.0924</v>
      </c>
      <c r="B576">
        <v>19710924</v>
      </c>
      <c r="C576">
        <v>19710924</v>
      </c>
      <c r="D576" t="s">
        <v>62</v>
      </c>
      <c r="E576" t="str">
        <f t="shared" si="20"/>
        <v>24</v>
      </c>
      <c r="F576" t="s">
        <v>103</v>
      </c>
      <c r="G576" t="str">
        <f t="shared" si="21"/>
        <v>24</v>
      </c>
    </row>
    <row r="577" spans="1:7" ht="17" x14ac:dyDescent="0.2">
      <c r="A577" s="18">
        <v>1971.0903000000001</v>
      </c>
      <c r="B577">
        <v>19710903</v>
      </c>
      <c r="C577">
        <v>19710903</v>
      </c>
      <c r="D577" t="s">
        <v>62</v>
      </c>
      <c r="E577" t="str">
        <f t="shared" si="20"/>
        <v>03</v>
      </c>
      <c r="F577" t="s">
        <v>72</v>
      </c>
      <c r="G577" t="str">
        <f t="shared" si="21"/>
        <v>03</v>
      </c>
    </row>
    <row r="578" spans="1:7" ht="17" x14ac:dyDescent="0.2">
      <c r="A578" s="18">
        <v>1971.1006</v>
      </c>
      <c r="B578">
        <v>19711006</v>
      </c>
      <c r="C578">
        <v>19711006</v>
      </c>
      <c r="D578" t="s">
        <v>62</v>
      </c>
      <c r="E578" t="str">
        <f t="shared" si="20"/>
        <v>06</v>
      </c>
      <c r="F578" t="s">
        <v>67</v>
      </c>
      <c r="G578" t="str">
        <f t="shared" si="21"/>
        <v>06</v>
      </c>
    </row>
    <row r="579" spans="1:7" ht="17" x14ac:dyDescent="0.2">
      <c r="A579" s="18">
        <v>1970.1024</v>
      </c>
      <c r="B579">
        <v>19701024</v>
      </c>
      <c r="C579">
        <v>19701024</v>
      </c>
      <c r="D579" t="s">
        <v>62</v>
      </c>
      <c r="E579" t="str">
        <f t="shared" ref="E579:E642" si="22">MID($B579,COLUMN()-(COLUMN($D579)- 6),2)</f>
        <v>24</v>
      </c>
      <c r="F579" t="s">
        <v>103</v>
      </c>
      <c r="G579" t="str">
        <f t="shared" ref="G579:G642" si="23">IFERROR(F579,"NA")</f>
        <v>24</v>
      </c>
    </row>
    <row r="580" spans="1:7" ht="17" x14ac:dyDescent="0.2">
      <c r="A580" s="18">
        <v>1970.0908999999999</v>
      </c>
      <c r="B580">
        <v>19700909</v>
      </c>
      <c r="C580">
        <v>19700909</v>
      </c>
      <c r="D580" t="s">
        <v>62</v>
      </c>
      <c r="E580" t="str">
        <f t="shared" si="22"/>
        <v>09</v>
      </c>
      <c r="F580" t="s">
        <v>65</v>
      </c>
      <c r="G580" t="str">
        <f t="shared" si="23"/>
        <v>09</v>
      </c>
    </row>
    <row r="581" spans="1:7" ht="17" x14ac:dyDescent="0.2">
      <c r="A581" s="18">
        <v>1971.0929000000001</v>
      </c>
      <c r="B581">
        <v>19710929</v>
      </c>
      <c r="C581">
        <v>19710929</v>
      </c>
      <c r="D581" t="s">
        <v>62</v>
      </c>
      <c r="E581" t="str">
        <f t="shared" si="22"/>
        <v>29</v>
      </c>
      <c r="F581" t="s">
        <v>99</v>
      </c>
      <c r="G581" t="str">
        <f t="shared" si="23"/>
        <v>29</v>
      </c>
    </row>
    <row r="582" spans="1:7" ht="17" x14ac:dyDescent="0.2">
      <c r="A582" s="18">
        <v>1971.0922</v>
      </c>
      <c r="B582">
        <v>19710922</v>
      </c>
      <c r="C582">
        <v>19710922</v>
      </c>
      <c r="D582" t="s">
        <v>62</v>
      </c>
      <c r="E582" t="str">
        <f t="shared" si="22"/>
        <v>22</v>
      </c>
      <c r="F582" t="s">
        <v>98</v>
      </c>
      <c r="G582" t="str">
        <f t="shared" si="23"/>
        <v>22</v>
      </c>
    </row>
    <row r="583" spans="1:7" ht="17" x14ac:dyDescent="0.2">
      <c r="A583" s="18">
        <v>1971.1026999999999</v>
      </c>
      <c r="B583">
        <v>19711027</v>
      </c>
      <c r="C583">
        <v>19711027</v>
      </c>
      <c r="D583" t="s">
        <v>62</v>
      </c>
      <c r="E583" t="str">
        <f t="shared" si="22"/>
        <v>27</v>
      </c>
      <c r="F583" t="s">
        <v>101</v>
      </c>
      <c r="G583" t="str">
        <f t="shared" si="23"/>
        <v>27</v>
      </c>
    </row>
    <row r="584" spans="1:7" ht="17" x14ac:dyDescent="0.2">
      <c r="A584" s="18">
        <v>1970.1005</v>
      </c>
      <c r="B584">
        <v>19701005</v>
      </c>
      <c r="C584">
        <v>19701005</v>
      </c>
      <c r="D584" t="s">
        <v>62</v>
      </c>
      <c r="E584" t="str">
        <f t="shared" si="22"/>
        <v>05</v>
      </c>
      <c r="F584" t="s">
        <v>71</v>
      </c>
      <c r="G584" t="str">
        <f t="shared" si="23"/>
        <v>05</v>
      </c>
    </row>
    <row r="585" spans="1:7" ht="17" x14ac:dyDescent="0.2">
      <c r="A585" s="18">
        <v>1970.0911000000001</v>
      </c>
      <c r="B585">
        <v>19700911</v>
      </c>
      <c r="C585">
        <v>19700911</v>
      </c>
      <c r="D585" t="s">
        <v>62</v>
      </c>
      <c r="E585" t="str">
        <f t="shared" si="22"/>
        <v>11</v>
      </c>
      <c r="F585" t="s">
        <v>73</v>
      </c>
      <c r="G585" t="str">
        <f t="shared" si="23"/>
        <v>11</v>
      </c>
    </row>
    <row r="586" spans="1:7" ht="17" x14ac:dyDescent="0.2">
      <c r="A586" s="18">
        <v>1971.1024</v>
      </c>
      <c r="B586">
        <v>19711024</v>
      </c>
      <c r="C586">
        <v>19711024</v>
      </c>
      <c r="D586" t="s">
        <v>62</v>
      </c>
      <c r="E586" t="str">
        <f t="shared" si="22"/>
        <v>24</v>
      </c>
      <c r="F586" t="s">
        <v>103</v>
      </c>
      <c r="G586" t="str">
        <f t="shared" si="23"/>
        <v>24</v>
      </c>
    </row>
    <row r="587" spans="1:7" ht="17" x14ac:dyDescent="0.2">
      <c r="A587" s="18">
        <v>1971.1025999999999</v>
      </c>
      <c r="B587">
        <v>19711026</v>
      </c>
      <c r="C587">
        <v>19711026</v>
      </c>
      <c r="D587" t="s">
        <v>62</v>
      </c>
      <c r="E587" t="str">
        <f t="shared" si="22"/>
        <v>26</v>
      </c>
      <c r="F587" t="s">
        <v>87</v>
      </c>
      <c r="G587" t="str">
        <f t="shared" si="23"/>
        <v>26</v>
      </c>
    </row>
    <row r="588" spans="1:7" ht="17" x14ac:dyDescent="0.2">
      <c r="A588" s="18">
        <v>1971.1006</v>
      </c>
      <c r="B588">
        <v>19711006</v>
      </c>
      <c r="C588">
        <v>19711006</v>
      </c>
      <c r="D588" t="s">
        <v>62</v>
      </c>
      <c r="E588" t="str">
        <f t="shared" si="22"/>
        <v>06</v>
      </c>
      <c r="F588" t="s">
        <v>67</v>
      </c>
      <c r="G588" t="str">
        <f t="shared" si="23"/>
        <v>06</v>
      </c>
    </row>
    <row r="589" spans="1:7" ht="17" x14ac:dyDescent="0.2">
      <c r="A589" s="18">
        <v>1971.1025999999999</v>
      </c>
      <c r="B589">
        <v>19711026</v>
      </c>
      <c r="C589">
        <v>19711026</v>
      </c>
      <c r="D589" t="s">
        <v>62</v>
      </c>
      <c r="E589" t="str">
        <f t="shared" si="22"/>
        <v>26</v>
      </c>
      <c r="F589" t="s">
        <v>87</v>
      </c>
      <c r="G589" t="str">
        <f t="shared" si="23"/>
        <v>26</v>
      </c>
    </row>
    <row r="590" spans="1:7" ht="17" x14ac:dyDescent="0.2">
      <c r="A590" s="18">
        <v>1971.0900999999999</v>
      </c>
      <c r="B590">
        <v>19710901</v>
      </c>
      <c r="C590">
        <v>19710901</v>
      </c>
      <c r="D590" t="s">
        <v>62</v>
      </c>
      <c r="E590" t="str">
        <f t="shared" si="22"/>
        <v>01</v>
      </c>
      <c r="F590" t="s">
        <v>70</v>
      </c>
      <c r="G590" t="str">
        <f t="shared" si="23"/>
        <v>01</v>
      </c>
    </row>
    <row r="591" spans="1:7" ht="17" x14ac:dyDescent="0.2">
      <c r="A591" s="18">
        <v>1971.1117999999999</v>
      </c>
      <c r="B591">
        <v>19711118</v>
      </c>
      <c r="C591">
        <v>19711118</v>
      </c>
      <c r="D591" t="s">
        <v>62</v>
      </c>
      <c r="E591" t="str">
        <f t="shared" si="22"/>
        <v>18</v>
      </c>
      <c r="F591" t="s">
        <v>89</v>
      </c>
      <c r="G591" t="str">
        <f t="shared" si="23"/>
        <v>18</v>
      </c>
    </row>
    <row r="592" spans="1:7" ht="17" x14ac:dyDescent="0.2">
      <c r="A592" s="18">
        <v>1971.1117999999999</v>
      </c>
      <c r="B592">
        <v>19711118</v>
      </c>
      <c r="C592">
        <v>19711118</v>
      </c>
      <c r="D592" t="s">
        <v>62</v>
      </c>
      <c r="E592" t="str">
        <f t="shared" si="22"/>
        <v>18</v>
      </c>
      <c r="F592" t="s">
        <v>89</v>
      </c>
      <c r="G592" t="str">
        <f t="shared" si="23"/>
        <v>18</v>
      </c>
    </row>
    <row r="593" spans="1:7" ht="17" x14ac:dyDescent="0.2">
      <c r="A593" s="18">
        <v>1971.1013</v>
      </c>
      <c r="B593">
        <v>19711013</v>
      </c>
      <c r="C593">
        <v>19711013</v>
      </c>
      <c r="D593" t="s">
        <v>62</v>
      </c>
      <c r="E593" t="str">
        <f t="shared" si="22"/>
        <v>13</v>
      </c>
      <c r="F593" t="s">
        <v>93</v>
      </c>
      <c r="G593" t="str">
        <f t="shared" si="23"/>
        <v>13</v>
      </c>
    </row>
    <row r="594" spans="1:7" ht="17" x14ac:dyDescent="0.2">
      <c r="A594" s="18">
        <v>1970.1029000000001</v>
      </c>
      <c r="B594">
        <v>19701029</v>
      </c>
      <c r="C594">
        <v>19701029</v>
      </c>
      <c r="D594" t="s">
        <v>62</v>
      </c>
      <c r="E594" t="str">
        <f t="shared" si="22"/>
        <v>29</v>
      </c>
      <c r="F594" t="s">
        <v>99</v>
      </c>
      <c r="G594" t="str">
        <f t="shared" si="23"/>
        <v>29</v>
      </c>
    </row>
    <row r="595" spans="1:7" ht="17" x14ac:dyDescent="0.2">
      <c r="A595" s="18">
        <v>1971.0716</v>
      </c>
      <c r="B595">
        <v>19710716</v>
      </c>
      <c r="C595">
        <v>19710716</v>
      </c>
      <c r="D595" t="s">
        <v>62</v>
      </c>
      <c r="E595" t="str">
        <f t="shared" si="22"/>
        <v>16</v>
      </c>
      <c r="F595" t="s">
        <v>96</v>
      </c>
      <c r="G595" t="str">
        <f t="shared" si="23"/>
        <v>16</v>
      </c>
    </row>
    <row r="596" spans="1:7" ht="17" x14ac:dyDescent="0.2">
      <c r="A596" s="18">
        <v>1970.1007</v>
      </c>
      <c r="B596">
        <v>19701007</v>
      </c>
      <c r="C596">
        <v>19701007</v>
      </c>
      <c r="D596" t="s">
        <v>62</v>
      </c>
      <c r="E596" t="str">
        <f t="shared" si="22"/>
        <v>07</v>
      </c>
      <c r="F596" t="s">
        <v>63</v>
      </c>
      <c r="G596" t="str">
        <f t="shared" si="23"/>
        <v>07</v>
      </c>
    </row>
    <row r="597" spans="1:7" ht="17" x14ac:dyDescent="0.2">
      <c r="A597" s="18">
        <v>1970.0924</v>
      </c>
      <c r="B597">
        <v>19700924</v>
      </c>
      <c r="C597">
        <v>19700924</v>
      </c>
      <c r="D597" t="s">
        <v>62</v>
      </c>
      <c r="E597" t="str">
        <f t="shared" si="22"/>
        <v>24</v>
      </c>
      <c r="F597" t="s">
        <v>103</v>
      </c>
      <c r="G597" t="str">
        <f t="shared" si="23"/>
        <v>24</v>
      </c>
    </row>
    <row r="598" spans="1:7" ht="17" x14ac:dyDescent="0.2">
      <c r="A598" s="18">
        <v>1971.1102000000001</v>
      </c>
      <c r="B598">
        <v>19711102</v>
      </c>
      <c r="C598">
        <v>19711102</v>
      </c>
      <c r="D598" t="s">
        <v>62</v>
      </c>
      <c r="E598" t="str">
        <f t="shared" si="22"/>
        <v>02</v>
      </c>
      <c r="F598" t="s">
        <v>68</v>
      </c>
      <c r="G598" t="str">
        <f t="shared" si="23"/>
        <v>02</v>
      </c>
    </row>
    <row r="599" spans="1:7" ht="17" x14ac:dyDescent="0.2">
      <c r="A599" s="18">
        <v>1971.1104</v>
      </c>
      <c r="B599">
        <v>19711104</v>
      </c>
      <c r="C599">
        <v>19711104</v>
      </c>
      <c r="D599" t="s">
        <v>62</v>
      </c>
      <c r="E599" t="str">
        <f t="shared" si="22"/>
        <v>04</v>
      </c>
      <c r="F599" t="s">
        <v>74</v>
      </c>
      <c r="G599" t="str">
        <f t="shared" si="23"/>
        <v>04</v>
      </c>
    </row>
    <row r="600" spans="1:7" ht="17" x14ac:dyDescent="0.2">
      <c r="A600" s="18">
        <v>1971.0903000000001</v>
      </c>
      <c r="B600">
        <v>19710903</v>
      </c>
      <c r="C600">
        <v>19710903</v>
      </c>
      <c r="D600" t="s">
        <v>62</v>
      </c>
      <c r="E600" t="str">
        <f t="shared" si="22"/>
        <v>03</v>
      </c>
      <c r="F600" t="s">
        <v>72</v>
      </c>
      <c r="G600" t="str">
        <f t="shared" si="23"/>
        <v>03</v>
      </c>
    </row>
    <row r="601" spans="1:7" ht="17" x14ac:dyDescent="0.2">
      <c r="A601" s="18">
        <v>1970.0920000000001</v>
      </c>
      <c r="B601">
        <v>19700920</v>
      </c>
      <c r="C601">
        <v>19700920</v>
      </c>
      <c r="D601" t="s">
        <v>62</v>
      </c>
      <c r="E601" t="str">
        <f t="shared" si="22"/>
        <v>20</v>
      </c>
      <c r="F601" t="s">
        <v>91</v>
      </c>
      <c r="G601" t="str">
        <f t="shared" si="23"/>
        <v>20</v>
      </c>
    </row>
    <row r="602" spans="1:7" ht="17" x14ac:dyDescent="0.2">
      <c r="A602" s="18">
        <v>1970.1024</v>
      </c>
      <c r="B602">
        <v>19701024</v>
      </c>
      <c r="C602">
        <v>19701024</v>
      </c>
      <c r="D602" t="s">
        <v>62</v>
      </c>
      <c r="E602" t="str">
        <f t="shared" si="22"/>
        <v>24</v>
      </c>
      <c r="F602" t="s">
        <v>103</v>
      </c>
      <c r="G602" t="str">
        <f t="shared" si="23"/>
        <v>24</v>
      </c>
    </row>
    <row r="603" spans="1:7" ht="17" x14ac:dyDescent="0.2">
      <c r="A603" s="18">
        <v>1971.0925</v>
      </c>
      <c r="B603">
        <v>19710925</v>
      </c>
      <c r="C603">
        <v>19710925</v>
      </c>
      <c r="D603" t="s">
        <v>62</v>
      </c>
      <c r="E603" t="str">
        <f t="shared" si="22"/>
        <v>25</v>
      </c>
      <c r="F603" t="s">
        <v>92</v>
      </c>
      <c r="G603" t="str">
        <f t="shared" si="23"/>
        <v>25</v>
      </c>
    </row>
    <row r="604" spans="1:7" ht="17" x14ac:dyDescent="0.2">
      <c r="A604" s="18">
        <v>1971.0925</v>
      </c>
      <c r="B604">
        <v>19710925</v>
      </c>
      <c r="C604">
        <v>19710925</v>
      </c>
      <c r="D604" t="s">
        <v>62</v>
      </c>
      <c r="E604" t="str">
        <f t="shared" si="22"/>
        <v>25</v>
      </c>
      <c r="F604" t="s">
        <v>92</v>
      </c>
      <c r="G604" t="str">
        <f t="shared" si="23"/>
        <v>25</v>
      </c>
    </row>
    <row r="605" spans="1:7" ht="17" x14ac:dyDescent="0.2">
      <c r="A605" s="18">
        <v>1973.0418</v>
      </c>
      <c r="B605">
        <v>19730418</v>
      </c>
      <c r="C605">
        <v>19730418</v>
      </c>
      <c r="D605" t="s">
        <v>62</v>
      </c>
      <c r="E605" t="str">
        <f t="shared" si="22"/>
        <v>18</v>
      </c>
      <c r="F605" t="s">
        <v>89</v>
      </c>
      <c r="G605" t="str">
        <f t="shared" si="23"/>
        <v>18</v>
      </c>
    </row>
    <row r="606" spans="1:7" ht="17" x14ac:dyDescent="0.2">
      <c r="A606" s="18">
        <v>1972.0510999999999</v>
      </c>
      <c r="B606">
        <v>19720511</v>
      </c>
      <c r="C606">
        <v>19720511</v>
      </c>
      <c r="D606" t="s">
        <v>62</v>
      </c>
      <c r="E606" t="str">
        <f t="shared" si="22"/>
        <v>11</v>
      </c>
      <c r="F606" t="s">
        <v>73</v>
      </c>
      <c r="G606" t="str">
        <f t="shared" si="23"/>
        <v>11</v>
      </c>
    </row>
    <row r="607" spans="1:7" ht="17" x14ac:dyDescent="0.2">
      <c r="A607" s="18">
        <v>1972.0921000000001</v>
      </c>
      <c r="B607">
        <v>19720921</v>
      </c>
      <c r="C607">
        <v>19720921</v>
      </c>
      <c r="D607" t="s">
        <v>62</v>
      </c>
      <c r="E607" t="str">
        <f t="shared" si="22"/>
        <v>21</v>
      </c>
      <c r="F607" t="s">
        <v>97</v>
      </c>
      <c r="G607" t="str">
        <f t="shared" si="23"/>
        <v>21</v>
      </c>
    </row>
    <row r="608" spans="1:7" ht="17" x14ac:dyDescent="0.2">
      <c r="A608" s="18">
        <v>1974.0406</v>
      </c>
      <c r="B608">
        <v>19740406</v>
      </c>
      <c r="C608">
        <v>19740406</v>
      </c>
      <c r="D608" t="s">
        <v>62</v>
      </c>
      <c r="E608" t="str">
        <f t="shared" si="22"/>
        <v>06</v>
      </c>
      <c r="F608" t="s">
        <v>67</v>
      </c>
      <c r="G608" t="str">
        <f t="shared" si="23"/>
        <v>06</v>
      </c>
    </row>
    <row r="609" spans="1:7" ht="17" x14ac:dyDescent="0.2">
      <c r="A609" s="18">
        <v>1980.0708999999999</v>
      </c>
      <c r="B609">
        <v>19800709</v>
      </c>
      <c r="C609">
        <v>19800709</v>
      </c>
      <c r="D609" t="s">
        <v>62</v>
      </c>
      <c r="E609" t="str">
        <f t="shared" si="22"/>
        <v>09</v>
      </c>
      <c r="F609" t="s">
        <v>65</v>
      </c>
      <c r="G609" t="str">
        <f t="shared" si="23"/>
        <v>09</v>
      </c>
    </row>
    <row r="610" spans="1:7" ht="17" x14ac:dyDescent="0.2">
      <c r="A610" s="18">
        <v>1978.1006</v>
      </c>
      <c r="B610">
        <v>19781006</v>
      </c>
      <c r="C610">
        <v>19781006</v>
      </c>
      <c r="D610" t="s">
        <v>62</v>
      </c>
      <c r="E610" t="str">
        <f t="shared" si="22"/>
        <v>06</v>
      </c>
      <c r="F610" t="s">
        <v>67</v>
      </c>
      <c r="G610" t="str">
        <f t="shared" si="23"/>
        <v>06</v>
      </c>
    </row>
    <row r="611" spans="1:7" ht="17" x14ac:dyDescent="0.2">
      <c r="A611" s="18">
        <v>1978.0726999999999</v>
      </c>
      <c r="B611">
        <v>19780727</v>
      </c>
      <c r="C611">
        <v>19780727</v>
      </c>
      <c r="D611" t="s">
        <v>62</v>
      </c>
      <c r="E611" t="str">
        <f t="shared" si="22"/>
        <v>27</v>
      </c>
      <c r="F611" t="s">
        <v>101</v>
      </c>
      <c r="G611" t="str">
        <f t="shared" si="23"/>
        <v>27</v>
      </c>
    </row>
    <row r="612" spans="1:7" ht="17" x14ac:dyDescent="0.2">
      <c r="A612" s="18">
        <v>1984.07</v>
      </c>
      <c r="B612">
        <v>19840700</v>
      </c>
      <c r="C612">
        <v>19840700</v>
      </c>
      <c r="D612" t="s">
        <v>62</v>
      </c>
      <c r="E612" t="str">
        <f t="shared" si="22"/>
        <v>00</v>
      </c>
      <c r="F612" t="s">
        <v>13</v>
      </c>
      <c r="G612" t="str">
        <f t="shared" si="23"/>
        <v>NA</v>
      </c>
    </row>
    <row r="613" spans="1:7" ht="17" x14ac:dyDescent="0.2">
      <c r="A613" s="18">
        <v>1977.1018999999999</v>
      </c>
      <c r="B613">
        <v>19771019</v>
      </c>
      <c r="C613">
        <v>19771019</v>
      </c>
      <c r="D613" t="s">
        <v>62</v>
      </c>
      <c r="E613" t="str">
        <f t="shared" si="22"/>
        <v>19</v>
      </c>
      <c r="F613" t="s">
        <v>90</v>
      </c>
      <c r="G613" t="str">
        <f t="shared" si="23"/>
        <v>19</v>
      </c>
    </row>
    <row r="614" spans="1:7" ht="17" x14ac:dyDescent="0.2">
      <c r="A614" s="18">
        <v>1934.1104</v>
      </c>
      <c r="B614">
        <v>19341104</v>
      </c>
      <c r="C614">
        <v>19341104</v>
      </c>
      <c r="D614" t="s">
        <v>62</v>
      </c>
      <c r="E614" t="str">
        <f t="shared" si="22"/>
        <v>04</v>
      </c>
      <c r="F614" t="s">
        <v>74</v>
      </c>
      <c r="G614" t="str">
        <f t="shared" si="23"/>
        <v>04</v>
      </c>
    </row>
    <row r="615" spans="1:7" ht="17" x14ac:dyDescent="0.2">
      <c r="A615" s="18">
        <v>1934.1104</v>
      </c>
      <c r="B615">
        <v>19341104</v>
      </c>
      <c r="C615">
        <v>19341104</v>
      </c>
      <c r="D615" t="s">
        <v>62</v>
      </c>
      <c r="E615" t="str">
        <f t="shared" si="22"/>
        <v>04</v>
      </c>
      <c r="F615" t="s">
        <v>74</v>
      </c>
      <c r="G615" t="str">
        <f t="shared" si="23"/>
        <v>04</v>
      </c>
    </row>
    <row r="616" spans="1:7" ht="17" x14ac:dyDescent="0.2">
      <c r="A616" s="18">
        <v>1934.1104</v>
      </c>
      <c r="B616">
        <v>19341104</v>
      </c>
      <c r="C616">
        <v>19341104</v>
      </c>
      <c r="D616" t="s">
        <v>62</v>
      </c>
      <c r="E616" t="str">
        <f t="shared" si="22"/>
        <v>04</v>
      </c>
      <c r="F616" t="s">
        <v>74</v>
      </c>
      <c r="G616" t="str">
        <f t="shared" si="23"/>
        <v>04</v>
      </c>
    </row>
    <row r="617" spans="1:7" ht="17" x14ac:dyDescent="0.2">
      <c r="A617" s="18">
        <v>1965.0822000000001</v>
      </c>
      <c r="B617">
        <v>19650822</v>
      </c>
      <c r="C617">
        <v>19650822</v>
      </c>
      <c r="D617" t="s">
        <v>62</v>
      </c>
      <c r="E617" t="str">
        <f t="shared" si="22"/>
        <v>22</v>
      </c>
      <c r="F617" t="s">
        <v>98</v>
      </c>
      <c r="G617" t="str">
        <f t="shared" si="23"/>
        <v>22</v>
      </c>
    </row>
    <row r="618" spans="1:7" ht="17" x14ac:dyDescent="0.2">
      <c r="A618" s="18">
        <v>1964.0615</v>
      </c>
      <c r="B618">
        <v>19640615</v>
      </c>
      <c r="C618">
        <v>19640615</v>
      </c>
      <c r="D618" t="s">
        <v>62</v>
      </c>
      <c r="E618" t="str">
        <f t="shared" si="22"/>
        <v>15</v>
      </c>
      <c r="F618" t="s">
        <v>95</v>
      </c>
      <c r="G618" t="str">
        <f t="shared" si="23"/>
        <v>15</v>
      </c>
    </row>
    <row r="619" spans="1:7" ht="17" x14ac:dyDescent="0.2">
      <c r="A619" s="18">
        <v>1969.1</v>
      </c>
      <c r="B619">
        <v>19691000</v>
      </c>
      <c r="C619">
        <v>19691000</v>
      </c>
      <c r="D619" t="s">
        <v>62</v>
      </c>
      <c r="E619" t="str">
        <f t="shared" si="22"/>
        <v>00</v>
      </c>
      <c r="F619" t="s">
        <v>13</v>
      </c>
      <c r="G619" t="str">
        <f t="shared" si="23"/>
        <v>NA</v>
      </c>
    </row>
    <row r="620" spans="1:7" ht="17" x14ac:dyDescent="0.2">
      <c r="A620" s="18">
        <v>1980.08</v>
      </c>
      <c r="B620">
        <v>19800800</v>
      </c>
      <c r="C620">
        <v>19800800</v>
      </c>
      <c r="D620" t="s">
        <v>62</v>
      </c>
      <c r="E620" t="str">
        <f t="shared" si="22"/>
        <v>00</v>
      </c>
      <c r="F620" t="s">
        <v>13</v>
      </c>
      <c r="G620" t="str">
        <f t="shared" si="23"/>
        <v>NA</v>
      </c>
    </row>
    <row r="621" spans="1:7" ht="17" x14ac:dyDescent="0.2">
      <c r="A621" s="18">
        <v>1934.1104</v>
      </c>
      <c r="B621">
        <v>19341104</v>
      </c>
      <c r="C621">
        <v>19341104</v>
      </c>
      <c r="D621" t="s">
        <v>62</v>
      </c>
      <c r="E621" t="str">
        <f t="shared" si="22"/>
        <v>04</v>
      </c>
      <c r="F621" t="s">
        <v>74</v>
      </c>
      <c r="G621" t="str">
        <f t="shared" si="23"/>
        <v>04</v>
      </c>
    </row>
    <row r="622" spans="1:7" ht="17" x14ac:dyDescent="0.2">
      <c r="A622" s="18" t="e">
        <v>#VALUE!</v>
      </c>
      <c r="B622" t="e">
        <v>#VALUE!</v>
      </c>
      <c r="C622" t="e">
        <v>#VALUE!</v>
      </c>
      <c r="D622" t="s">
        <v>62</v>
      </c>
      <c r="E622" t="e">
        <f t="shared" si="22"/>
        <v>#VALUE!</v>
      </c>
      <c r="F622" t="e">
        <v>#VALUE!</v>
      </c>
      <c r="G622" t="str">
        <f t="shared" si="23"/>
        <v>NA</v>
      </c>
    </row>
    <row r="623" spans="1:7" ht="17" x14ac:dyDescent="0.2">
      <c r="A623" s="18">
        <v>1963.0715</v>
      </c>
      <c r="B623">
        <v>19630715</v>
      </c>
      <c r="C623">
        <v>19630715</v>
      </c>
      <c r="D623" t="s">
        <v>62</v>
      </c>
      <c r="E623" t="str">
        <f t="shared" si="22"/>
        <v>15</v>
      </c>
      <c r="F623" t="s">
        <v>95</v>
      </c>
      <c r="G623" t="str">
        <f t="shared" si="23"/>
        <v>15</v>
      </c>
    </row>
    <row r="624" spans="1:7" ht="17" x14ac:dyDescent="0.2">
      <c r="A624" s="18">
        <v>1937.0716</v>
      </c>
      <c r="B624">
        <v>19370716</v>
      </c>
      <c r="C624">
        <v>19370716</v>
      </c>
      <c r="D624" t="s">
        <v>62</v>
      </c>
      <c r="E624" t="str">
        <f t="shared" si="22"/>
        <v>16</v>
      </c>
      <c r="F624" t="s">
        <v>96</v>
      </c>
      <c r="G624" t="str">
        <f t="shared" si="23"/>
        <v>16</v>
      </c>
    </row>
    <row r="625" spans="1:7" ht="17" x14ac:dyDescent="0.2">
      <c r="A625" s="18">
        <v>1963.0715</v>
      </c>
      <c r="B625">
        <v>19630715</v>
      </c>
      <c r="C625">
        <v>19630715</v>
      </c>
      <c r="D625" t="s">
        <v>62</v>
      </c>
      <c r="E625" t="str">
        <f t="shared" si="22"/>
        <v>15</v>
      </c>
      <c r="F625" t="s">
        <v>95</v>
      </c>
      <c r="G625" t="str">
        <f t="shared" si="23"/>
        <v>15</v>
      </c>
    </row>
    <row r="626" spans="1:7" ht="17" x14ac:dyDescent="0.2">
      <c r="A626" s="18">
        <v>1965.0822000000001</v>
      </c>
      <c r="B626">
        <v>19650822</v>
      </c>
      <c r="C626">
        <v>19650822</v>
      </c>
      <c r="D626" t="s">
        <v>62</v>
      </c>
      <c r="E626" t="str">
        <f t="shared" si="22"/>
        <v>22</v>
      </c>
      <c r="F626" t="s">
        <v>98</v>
      </c>
      <c r="G626" t="str">
        <f t="shared" si="23"/>
        <v>22</v>
      </c>
    </row>
    <row r="627" spans="1:7" ht="17" x14ac:dyDescent="0.2">
      <c r="A627" s="18">
        <v>1963.0509999999999</v>
      </c>
      <c r="B627">
        <v>19630510</v>
      </c>
      <c r="C627">
        <v>19630510</v>
      </c>
      <c r="D627" t="s">
        <v>62</v>
      </c>
      <c r="E627" t="str">
        <f t="shared" si="22"/>
        <v>10</v>
      </c>
      <c r="F627" t="s">
        <v>64</v>
      </c>
      <c r="G627" t="str">
        <f t="shared" si="23"/>
        <v>10</v>
      </c>
    </row>
    <row r="628" spans="1:7" ht="17" x14ac:dyDescent="0.2">
      <c r="A628" s="18">
        <v>1964.0721000000001</v>
      </c>
      <c r="B628">
        <v>19640721</v>
      </c>
      <c r="C628">
        <v>19640721</v>
      </c>
      <c r="D628" t="s">
        <v>62</v>
      </c>
      <c r="E628" t="str">
        <f t="shared" si="22"/>
        <v>21</v>
      </c>
      <c r="F628" t="s">
        <v>97</v>
      </c>
      <c r="G628" t="str">
        <f t="shared" si="23"/>
        <v>21</v>
      </c>
    </row>
    <row r="629" spans="1:7" ht="17" x14ac:dyDescent="0.2">
      <c r="A629" s="18">
        <v>1989.0710999999999</v>
      </c>
      <c r="B629">
        <v>19890711</v>
      </c>
      <c r="C629">
        <v>19890711</v>
      </c>
      <c r="D629" t="s">
        <v>62</v>
      </c>
      <c r="E629" t="str">
        <f t="shared" si="22"/>
        <v>11</v>
      </c>
      <c r="F629" t="s">
        <v>73</v>
      </c>
      <c r="G629" t="str">
        <f t="shared" si="23"/>
        <v>11</v>
      </c>
    </row>
    <row r="630" spans="1:7" ht="17" x14ac:dyDescent="0.2">
      <c r="A630" s="18">
        <v>1987.0201</v>
      </c>
      <c r="B630">
        <v>19870201</v>
      </c>
      <c r="C630">
        <v>19870201</v>
      </c>
      <c r="D630" t="s">
        <v>62</v>
      </c>
      <c r="E630" t="str">
        <f t="shared" si="22"/>
        <v>01</v>
      </c>
      <c r="F630" t="s">
        <v>70</v>
      </c>
      <c r="G630" t="str">
        <f t="shared" si="23"/>
        <v>01</v>
      </c>
    </row>
    <row r="631" spans="1:7" ht="17" x14ac:dyDescent="0.2">
      <c r="A631" s="18">
        <v>1978.0702000000001</v>
      </c>
      <c r="B631">
        <v>19780702</v>
      </c>
      <c r="C631">
        <v>19780702</v>
      </c>
      <c r="D631" t="s">
        <v>62</v>
      </c>
      <c r="E631" t="str">
        <f t="shared" si="22"/>
        <v>02</v>
      </c>
      <c r="F631" t="s">
        <v>68</v>
      </c>
      <c r="G631" t="str">
        <f t="shared" si="23"/>
        <v>02</v>
      </c>
    </row>
    <row r="632" spans="1:7" ht="17" x14ac:dyDescent="0.2">
      <c r="A632" s="18">
        <v>1978.1030000000001</v>
      </c>
      <c r="B632">
        <v>19781030</v>
      </c>
      <c r="C632">
        <v>19781030</v>
      </c>
      <c r="D632" t="s">
        <v>62</v>
      </c>
      <c r="E632" t="str">
        <f t="shared" si="22"/>
        <v>30</v>
      </c>
      <c r="F632" t="s">
        <v>105</v>
      </c>
      <c r="G632" t="str">
        <f t="shared" si="23"/>
        <v>30</v>
      </c>
    </row>
    <row r="633" spans="1:7" ht="17" x14ac:dyDescent="0.2">
      <c r="A633" s="18">
        <v>1978.0707</v>
      </c>
      <c r="B633">
        <v>19780707</v>
      </c>
      <c r="C633">
        <v>19780707</v>
      </c>
      <c r="D633" t="s">
        <v>62</v>
      </c>
      <c r="E633" t="str">
        <f t="shared" si="22"/>
        <v>07</v>
      </c>
      <c r="F633" t="s">
        <v>63</v>
      </c>
      <c r="G633" t="str">
        <f t="shared" si="23"/>
        <v>07</v>
      </c>
    </row>
    <row r="634" spans="1:7" ht="17" x14ac:dyDescent="0.2">
      <c r="A634" s="18">
        <v>1968.0726999999999</v>
      </c>
      <c r="B634">
        <v>19680727</v>
      </c>
      <c r="C634">
        <v>19680727</v>
      </c>
      <c r="D634" t="s">
        <v>62</v>
      </c>
      <c r="E634" t="str">
        <f t="shared" si="22"/>
        <v>27</v>
      </c>
      <c r="F634" t="s">
        <v>101</v>
      </c>
      <c r="G634" t="str">
        <f t="shared" si="23"/>
        <v>27</v>
      </c>
    </row>
    <row r="635" spans="1:7" ht="17" x14ac:dyDescent="0.2">
      <c r="A635" s="18">
        <v>1961.1102000000001</v>
      </c>
      <c r="B635">
        <v>19611102</v>
      </c>
      <c r="C635">
        <v>19611102</v>
      </c>
      <c r="D635" t="s">
        <v>62</v>
      </c>
      <c r="E635" t="str">
        <f t="shared" si="22"/>
        <v>02</v>
      </c>
      <c r="F635" t="s">
        <v>68</v>
      </c>
      <c r="G635" t="str">
        <f t="shared" si="23"/>
        <v>02</v>
      </c>
    </row>
    <row r="636" spans="1:7" ht="17" x14ac:dyDescent="0.2">
      <c r="A636" s="18" t="e">
        <v>#VALUE!</v>
      </c>
      <c r="B636" t="e">
        <v>#VALUE!</v>
      </c>
      <c r="C636" t="e">
        <v>#VALUE!</v>
      </c>
      <c r="D636" t="s">
        <v>62</v>
      </c>
      <c r="E636" t="e">
        <f t="shared" si="22"/>
        <v>#VALUE!</v>
      </c>
      <c r="F636" t="e">
        <v>#VALUE!</v>
      </c>
      <c r="G636" t="str">
        <f t="shared" si="23"/>
        <v>NA</v>
      </c>
    </row>
    <row r="637" spans="1:7" ht="17" x14ac:dyDescent="0.2">
      <c r="A637" s="18">
        <v>1981.0618999999999</v>
      </c>
      <c r="B637">
        <v>19810619</v>
      </c>
      <c r="C637">
        <v>19810619</v>
      </c>
      <c r="D637" t="s">
        <v>62</v>
      </c>
      <c r="E637" t="str">
        <f t="shared" si="22"/>
        <v>19</v>
      </c>
      <c r="F637" t="s">
        <v>90</v>
      </c>
      <c r="G637" t="str">
        <f t="shared" si="23"/>
        <v>19</v>
      </c>
    </row>
    <row r="638" spans="1:7" ht="17" x14ac:dyDescent="0.2">
      <c r="A638" s="18">
        <v>1983.0823</v>
      </c>
      <c r="B638">
        <v>19830823</v>
      </c>
      <c r="C638">
        <v>19830823</v>
      </c>
      <c r="D638" t="s">
        <v>62</v>
      </c>
      <c r="E638" t="str">
        <f t="shared" si="22"/>
        <v>23</v>
      </c>
      <c r="F638" t="s">
        <v>100</v>
      </c>
      <c r="G638" t="str">
        <f t="shared" si="23"/>
        <v>23</v>
      </c>
    </row>
    <row r="639" spans="1:7" ht="17" x14ac:dyDescent="0.2">
      <c r="A639" s="18">
        <v>1934.1104</v>
      </c>
      <c r="B639">
        <v>19341104</v>
      </c>
      <c r="C639">
        <v>19341104</v>
      </c>
      <c r="D639" t="s">
        <v>62</v>
      </c>
      <c r="E639" t="str">
        <f t="shared" si="22"/>
        <v>04</v>
      </c>
      <c r="F639" t="s">
        <v>74</v>
      </c>
      <c r="G639" t="str">
        <f t="shared" si="23"/>
        <v>04</v>
      </c>
    </row>
    <row r="640" spans="1:7" ht="17" x14ac:dyDescent="0.2">
      <c r="A640" s="18">
        <v>1985.0406</v>
      </c>
      <c r="B640">
        <v>19850406</v>
      </c>
      <c r="C640">
        <v>19850406</v>
      </c>
      <c r="D640" t="s">
        <v>62</v>
      </c>
      <c r="E640" t="str">
        <f t="shared" si="22"/>
        <v>06</v>
      </c>
      <c r="F640" t="s">
        <v>67</v>
      </c>
      <c r="G640" t="str">
        <f t="shared" si="23"/>
        <v>06</v>
      </c>
    </row>
    <row r="641" spans="1:7" ht="17" x14ac:dyDescent="0.2">
      <c r="A641" s="18">
        <v>1936.0718999999999</v>
      </c>
      <c r="B641">
        <v>19360719</v>
      </c>
      <c r="C641">
        <v>19360719</v>
      </c>
      <c r="D641" t="s">
        <v>62</v>
      </c>
      <c r="E641" t="str">
        <f t="shared" si="22"/>
        <v>19</v>
      </c>
      <c r="F641" t="s">
        <v>90</v>
      </c>
      <c r="G641" t="str">
        <f t="shared" si="23"/>
        <v>19</v>
      </c>
    </row>
    <row r="642" spans="1:7" ht="17" x14ac:dyDescent="0.2">
      <c r="A642" s="18">
        <v>1984.1</v>
      </c>
      <c r="B642">
        <v>19841000</v>
      </c>
      <c r="C642">
        <v>19841000</v>
      </c>
      <c r="D642" t="s">
        <v>62</v>
      </c>
      <c r="E642" t="str">
        <f t="shared" si="22"/>
        <v>00</v>
      </c>
      <c r="F642" t="s">
        <v>13</v>
      </c>
      <c r="G642" t="str">
        <f t="shared" si="23"/>
        <v>NA</v>
      </c>
    </row>
    <row r="643" spans="1:7" ht="17" x14ac:dyDescent="0.2">
      <c r="A643" s="18">
        <v>1990.1005</v>
      </c>
      <c r="B643">
        <v>19901005</v>
      </c>
      <c r="C643">
        <v>19901005</v>
      </c>
      <c r="D643" t="s">
        <v>62</v>
      </c>
      <c r="E643" t="str">
        <f t="shared" ref="E643:E706" si="24">MID($B643,COLUMN()-(COLUMN($D643)- 6),2)</f>
        <v>05</v>
      </c>
      <c r="F643" t="s">
        <v>71</v>
      </c>
      <c r="G643" t="str">
        <f t="shared" ref="G643:G706" si="25">IFERROR(F643,"NA")</f>
        <v>05</v>
      </c>
    </row>
    <row r="644" spans="1:7" ht="17" x14ac:dyDescent="0.2">
      <c r="A644" s="18">
        <v>1962.0405000000001</v>
      </c>
      <c r="B644">
        <v>19620405</v>
      </c>
      <c r="C644">
        <v>19620405</v>
      </c>
      <c r="D644" t="s">
        <v>62</v>
      </c>
      <c r="E644" t="str">
        <f t="shared" si="24"/>
        <v>05</v>
      </c>
      <c r="F644" t="s">
        <v>71</v>
      </c>
      <c r="G644" t="str">
        <f t="shared" si="25"/>
        <v>05</v>
      </c>
    </row>
    <row r="645" spans="1:7" ht="17" x14ac:dyDescent="0.2">
      <c r="A645" s="18">
        <v>1959.0905</v>
      </c>
      <c r="B645">
        <v>19590905</v>
      </c>
      <c r="C645">
        <v>19590905</v>
      </c>
      <c r="D645" t="s">
        <v>62</v>
      </c>
      <c r="E645" t="str">
        <f t="shared" si="24"/>
        <v>05</v>
      </c>
      <c r="F645" t="s">
        <v>71</v>
      </c>
      <c r="G645" t="str">
        <f t="shared" si="25"/>
        <v>05</v>
      </c>
    </row>
    <row r="646" spans="1:7" ht="17" x14ac:dyDescent="0.2">
      <c r="A646" s="18">
        <v>1965.0627999999999</v>
      </c>
      <c r="B646">
        <v>19650628</v>
      </c>
      <c r="C646">
        <v>19650628</v>
      </c>
      <c r="D646" t="s">
        <v>62</v>
      </c>
      <c r="E646" t="str">
        <f t="shared" si="24"/>
        <v>28</v>
      </c>
      <c r="F646" t="s">
        <v>106</v>
      </c>
      <c r="G646" t="str">
        <f t="shared" si="25"/>
        <v>28</v>
      </c>
    </row>
    <row r="647" spans="1:7" ht="17" x14ac:dyDescent="0.2">
      <c r="A647" s="18">
        <v>1982.0626</v>
      </c>
      <c r="B647">
        <v>19820626</v>
      </c>
      <c r="C647">
        <v>19820626</v>
      </c>
      <c r="D647" t="s">
        <v>62</v>
      </c>
      <c r="E647" t="str">
        <f t="shared" si="24"/>
        <v>26</v>
      </c>
      <c r="F647" t="s">
        <v>87</v>
      </c>
      <c r="G647" t="str">
        <f t="shared" si="25"/>
        <v>26</v>
      </c>
    </row>
    <row r="648" spans="1:7" ht="17" x14ac:dyDescent="0.2">
      <c r="A648" s="18">
        <v>1999.0728999999999</v>
      </c>
      <c r="B648">
        <v>19990729</v>
      </c>
      <c r="C648">
        <v>19990729</v>
      </c>
      <c r="D648" t="s">
        <v>62</v>
      </c>
      <c r="E648" t="str">
        <f t="shared" si="24"/>
        <v>29</v>
      </c>
      <c r="F648" t="s">
        <v>99</v>
      </c>
      <c r="G648" t="str">
        <f t="shared" si="25"/>
        <v>29</v>
      </c>
    </row>
    <row r="649" spans="1:7" ht="17" x14ac:dyDescent="0.2">
      <c r="A649" s="18">
        <v>1934.1104</v>
      </c>
      <c r="B649">
        <v>19341104</v>
      </c>
      <c r="C649">
        <v>19341104</v>
      </c>
      <c r="D649" t="s">
        <v>62</v>
      </c>
      <c r="E649" t="str">
        <f t="shared" si="24"/>
        <v>04</v>
      </c>
      <c r="F649" t="s">
        <v>74</v>
      </c>
      <c r="G649" t="str">
        <f t="shared" si="25"/>
        <v>04</v>
      </c>
    </row>
    <row r="650" spans="1:7" ht="17" x14ac:dyDescent="0.2">
      <c r="A650" s="18">
        <v>1915.0607</v>
      </c>
      <c r="B650">
        <v>19150607</v>
      </c>
      <c r="C650">
        <v>19150607</v>
      </c>
      <c r="D650" t="s">
        <v>62</v>
      </c>
      <c r="E650" t="str">
        <f t="shared" si="24"/>
        <v>07</v>
      </c>
      <c r="F650" t="s">
        <v>63</v>
      </c>
      <c r="G650" t="str">
        <f t="shared" si="25"/>
        <v>07</v>
      </c>
    </row>
    <row r="651" spans="1:7" ht="17" x14ac:dyDescent="0.2">
      <c r="A651" s="18">
        <v>1935.0317</v>
      </c>
      <c r="B651">
        <v>19350317</v>
      </c>
      <c r="C651">
        <v>19350317</v>
      </c>
      <c r="D651" t="s">
        <v>62</v>
      </c>
      <c r="E651" t="str">
        <f t="shared" si="24"/>
        <v>17</v>
      </c>
      <c r="F651" t="s">
        <v>88</v>
      </c>
      <c r="G651" t="str">
        <f t="shared" si="25"/>
        <v>17</v>
      </c>
    </row>
    <row r="652" spans="1:7" ht="17" x14ac:dyDescent="0.2">
      <c r="A652" s="18">
        <v>1915.0626999999999</v>
      </c>
      <c r="B652">
        <v>19150627</v>
      </c>
      <c r="C652">
        <v>19150627</v>
      </c>
      <c r="D652" t="s">
        <v>62</v>
      </c>
      <c r="E652" t="str">
        <f t="shared" si="24"/>
        <v>27</v>
      </c>
      <c r="F652" t="s">
        <v>101</v>
      </c>
      <c r="G652" t="str">
        <f t="shared" si="25"/>
        <v>27</v>
      </c>
    </row>
    <row r="653" spans="1:7" ht="17" x14ac:dyDescent="0.2">
      <c r="A653" s="18">
        <v>1984.0507</v>
      </c>
      <c r="B653">
        <v>19840507</v>
      </c>
      <c r="C653">
        <v>19840507</v>
      </c>
      <c r="D653" t="s">
        <v>62</v>
      </c>
      <c r="E653" t="str">
        <f t="shared" si="24"/>
        <v>07</v>
      </c>
      <c r="F653" t="s">
        <v>63</v>
      </c>
      <c r="G653" t="str">
        <f t="shared" si="25"/>
        <v>07</v>
      </c>
    </row>
    <row r="654" spans="1:7" ht="17" x14ac:dyDescent="0.2">
      <c r="A654" s="18">
        <v>1922.0124000000001</v>
      </c>
      <c r="B654">
        <v>19220124</v>
      </c>
      <c r="C654">
        <v>19220124</v>
      </c>
      <c r="D654" t="s">
        <v>62</v>
      </c>
      <c r="E654" t="str">
        <f t="shared" si="24"/>
        <v>24</v>
      </c>
      <c r="F654" t="s">
        <v>103</v>
      </c>
      <c r="G654" t="str">
        <f t="shared" si="25"/>
        <v>24</v>
      </c>
    </row>
    <row r="655" spans="1:7" ht="17" x14ac:dyDescent="0.2">
      <c r="A655" s="18">
        <v>1922.0315000000001</v>
      </c>
      <c r="B655">
        <v>19220315</v>
      </c>
      <c r="C655">
        <v>19220315</v>
      </c>
      <c r="D655" t="s">
        <v>62</v>
      </c>
      <c r="E655" t="str">
        <f t="shared" si="24"/>
        <v>15</v>
      </c>
      <c r="F655" t="s">
        <v>95</v>
      </c>
      <c r="G655" t="str">
        <f t="shared" si="25"/>
        <v>15</v>
      </c>
    </row>
    <row r="656" spans="1:7" ht="17" x14ac:dyDescent="0.2">
      <c r="A656" s="18">
        <v>1931.0314000000001</v>
      </c>
      <c r="B656">
        <v>19310314</v>
      </c>
      <c r="C656">
        <v>19310314</v>
      </c>
      <c r="D656" t="s">
        <v>62</v>
      </c>
      <c r="E656" t="str">
        <f t="shared" si="24"/>
        <v>14</v>
      </c>
      <c r="F656" t="s">
        <v>94</v>
      </c>
      <c r="G656" t="str">
        <f t="shared" si="25"/>
        <v>14</v>
      </c>
    </row>
    <row r="657" spans="1:7" ht="17" x14ac:dyDescent="0.2">
      <c r="A657" s="18">
        <v>1915.0507</v>
      </c>
      <c r="B657">
        <v>19150507</v>
      </c>
      <c r="C657">
        <v>19150507</v>
      </c>
      <c r="D657" t="s">
        <v>62</v>
      </c>
      <c r="E657" t="str">
        <f t="shared" si="24"/>
        <v>07</v>
      </c>
      <c r="F657" t="s">
        <v>63</v>
      </c>
      <c r="G657" t="str">
        <f t="shared" si="25"/>
        <v>07</v>
      </c>
    </row>
    <row r="658" spans="1:7" ht="17" x14ac:dyDescent="0.2">
      <c r="A658" s="18">
        <v>1915.0510999999999</v>
      </c>
      <c r="B658">
        <v>19150511</v>
      </c>
      <c r="C658">
        <v>19150511</v>
      </c>
      <c r="D658" t="s">
        <v>62</v>
      </c>
      <c r="E658" t="str">
        <f t="shared" si="24"/>
        <v>11</v>
      </c>
      <c r="F658" t="s">
        <v>73</v>
      </c>
      <c r="G658" t="str">
        <f t="shared" si="25"/>
        <v>11</v>
      </c>
    </row>
    <row r="659" spans="1:7" ht="17" x14ac:dyDescent="0.2">
      <c r="A659" s="18">
        <v>1982.06</v>
      </c>
      <c r="B659">
        <v>19820600</v>
      </c>
      <c r="C659">
        <v>19820600</v>
      </c>
      <c r="D659" t="s">
        <v>62</v>
      </c>
      <c r="E659" t="str">
        <f t="shared" si="24"/>
        <v>00</v>
      </c>
      <c r="F659" t="s">
        <v>13</v>
      </c>
      <c r="G659" t="str">
        <f t="shared" si="25"/>
        <v>NA</v>
      </c>
    </row>
    <row r="660" spans="1:7" ht="17" x14ac:dyDescent="0.2">
      <c r="A660" s="18">
        <v>1922.1117999999999</v>
      </c>
      <c r="B660">
        <v>19221118</v>
      </c>
      <c r="C660">
        <v>19221118</v>
      </c>
      <c r="D660" t="s">
        <v>62</v>
      </c>
      <c r="E660" t="str">
        <f t="shared" si="24"/>
        <v>18</v>
      </c>
      <c r="F660" t="s">
        <v>89</v>
      </c>
      <c r="G660" t="str">
        <f t="shared" si="25"/>
        <v>18</v>
      </c>
    </row>
    <row r="661" spans="1:7" ht="17" x14ac:dyDescent="0.2">
      <c r="A661" s="18">
        <v>1921.1228000000001</v>
      </c>
      <c r="B661">
        <v>19211228</v>
      </c>
      <c r="C661">
        <v>19211228</v>
      </c>
      <c r="D661" t="s">
        <v>62</v>
      </c>
      <c r="E661" t="str">
        <f t="shared" si="24"/>
        <v>28</v>
      </c>
      <c r="F661" t="s">
        <v>106</v>
      </c>
      <c r="G661" t="str">
        <f t="shared" si="25"/>
        <v>28</v>
      </c>
    </row>
    <row r="662" spans="1:7" ht="17" x14ac:dyDescent="0.2">
      <c r="A662" s="18">
        <v>1935.0717999999999</v>
      </c>
      <c r="B662">
        <v>19350718</v>
      </c>
      <c r="C662">
        <v>19350718</v>
      </c>
      <c r="D662" t="s">
        <v>62</v>
      </c>
      <c r="E662" t="str">
        <f t="shared" si="24"/>
        <v>18</v>
      </c>
      <c r="F662" t="s">
        <v>89</v>
      </c>
      <c r="G662" t="str">
        <f t="shared" si="25"/>
        <v>18</v>
      </c>
    </row>
    <row r="663" spans="1:7" ht="17" x14ac:dyDescent="0.2">
      <c r="A663" s="18">
        <v>1935.0715</v>
      </c>
      <c r="B663">
        <v>19350715</v>
      </c>
      <c r="C663">
        <v>19350715</v>
      </c>
      <c r="D663" t="s">
        <v>62</v>
      </c>
      <c r="E663" t="str">
        <f t="shared" si="24"/>
        <v>15</v>
      </c>
      <c r="F663" t="s">
        <v>95</v>
      </c>
      <c r="G663" t="str">
        <f t="shared" si="25"/>
        <v>15</v>
      </c>
    </row>
    <row r="664" spans="1:7" ht="17" x14ac:dyDescent="0.2">
      <c r="A664" s="18">
        <v>1985.0617999999999</v>
      </c>
      <c r="B664">
        <v>19850618</v>
      </c>
      <c r="C664">
        <v>19850618</v>
      </c>
      <c r="D664" t="s">
        <v>62</v>
      </c>
      <c r="E664" t="str">
        <f t="shared" si="24"/>
        <v>18</v>
      </c>
      <c r="F664" t="s">
        <v>89</v>
      </c>
      <c r="G664" t="str">
        <f t="shared" si="25"/>
        <v>18</v>
      </c>
    </row>
    <row r="665" spans="1:7" ht="17" x14ac:dyDescent="0.2">
      <c r="A665" s="18">
        <v>1946</v>
      </c>
      <c r="B665">
        <v>19460000</v>
      </c>
      <c r="C665">
        <v>19460000</v>
      </c>
      <c r="D665" t="s">
        <v>62</v>
      </c>
      <c r="E665" t="str">
        <f t="shared" si="24"/>
        <v>00</v>
      </c>
      <c r="F665" t="s">
        <v>13</v>
      </c>
      <c r="G665" t="str">
        <f t="shared" si="25"/>
        <v>NA</v>
      </c>
    </row>
    <row r="666" spans="1:7" ht="17" x14ac:dyDescent="0.2">
      <c r="A666" s="18">
        <v>1915.0514000000001</v>
      </c>
      <c r="B666">
        <v>19150514</v>
      </c>
      <c r="C666">
        <v>19150514</v>
      </c>
      <c r="D666" t="s">
        <v>62</v>
      </c>
      <c r="E666" t="str">
        <f t="shared" si="24"/>
        <v>14</v>
      </c>
      <c r="F666" t="s">
        <v>94</v>
      </c>
      <c r="G666" t="str">
        <f t="shared" si="25"/>
        <v>14</v>
      </c>
    </row>
    <row r="667" spans="1:7" ht="17" x14ac:dyDescent="0.2">
      <c r="A667" s="18">
        <v>1922.0315000000001</v>
      </c>
      <c r="B667">
        <v>19220315</v>
      </c>
      <c r="C667">
        <v>19220315</v>
      </c>
      <c r="D667" t="s">
        <v>62</v>
      </c>
      <c r="E667" t="str">
        <f t="shared" si="24"/>
        <v>15</v>
      </c>
      <c r="F667" t="s">
        <v>95</v>
      </c>
      <c r="G667" t="str">
        <f t="shared" si="25"/>
        <v>15</v>
      </c>
    </row>
    <row r="668" spans="1:7" ht="17" x14ac:dyDescent="0.2">
      <c r="A668" s="18">
        <v>1915.0624</v>
      </c>
      <c r="B668">
        <v>19150624</v>
      </c>
      <c r="C668">
        <v>19150624</v>
      </c>
      <c r="D668" t="s">
        <v>62</v>
      </c>
      <c r="E668" t="str">
        <f t="shared" si="24"/>
        <v>24</v>
      </c>
      <c r="F668" t="s">
        <v>103</v>
      </c>
      <c r="G668" t="str">
        <f t="shared" si="25"/>
        <v>24</v>
      </c>
    </row>
    <row r="669" spans="1:7" ht="17" x14ac:dyDescent="0.2">
      <c r="A669" s="18">
        <v>1935.0306</v>
      </c>
      <c r="B669">
        <v>19350306</v>
      </c>
      <c r="C669">
        <v>19350306</v>
      </c>
      <c r="D669" t="s">
        <v>62</v>
      </c>
      <c r="E669" t="str">
        <f t="shared" si="24"/>
        <v>06</v>
      </c>
      <c r="F669" t="s">
        <v>67</v>
      </c>
      <c r="G669" t="str">
        <f t="shared" si="25"/>
        <v>06</v>
      </c>
    </row>
    <row r="670" spans="1:7" ht="17" x14ac:dyDescent="0.2">
      <c r="A670" s="18">
        <v>1915.0603000000001</v>
      </c>
      <c r="B670">
        <v>19150603</v>
      </c>
      <c r="C670">
        <v>19150603</v>
      </c>
      <c r="D670" t="s">
        <v>62</v>
      </c>
      <c r="E670" t="str">
        <f t="shared" si="24"/>
        <v>03</v>
      </c>
      <c r="F670" t="s">
        <v>72</v>
      </c>
      <c r="G670" t="str">
        <f t="shared" si="25"/>
        <v>03</v>
      </c>
    </row>
    <row r="671" spans="1:7" ht="17" x14ac:dyDescent="0.2">
      <c r="A671" s="18">
        <v>1985.06</v>
      </c>
      <c r="B671">
        <v>19850600</v>
      </c>
      <c r="C671">
        <v>19850600</v>
      </c>
      <c r="D671" t="s">
        <v>62</v>
      </c>
      <c r="E671" t="str">
        <f t="shared" si="24"/>
        <v>00</v>
      </c>
      <c r="F671" t="s">
        <v>13</v>
      </c>
      <c r="G671" t="str">
        <f t="shared" si="25"/>
        <v>NA</v>
      </c>
    </row>
    <row r="672" spans="1:7" ht="17" x14ac:dyDescent="0.2">
      <c r="A672" s="18">
        <v>1946</v>
      </c>
      <c r="B672">
        <v>19460000</v>
      </c>
      <c r="C672">
        <v>19460000</v>
      </c>
      <c r="D672" t="s">
        <v>62</v>
      </c>
      <c r="E672" t="str">
        <f t="shared" si="24"/>
        <v>00</v>
      </c>
      <c r="F672" t="s">
        <v>13</v>
      </c>
      <c r="G672" t="str">
        <f t="shared" si="25"/>
        <v>NA</v>
      </c>
    </row>
    <row r="673" spans="1:7" ht="17" x14ac:dyDescent="0.2">
      <c r="A673" s="18">
        <v>1922.0109</v>
      </c>
      <c r="B673">
        <v>19220109</v>
      </c>
      <c r="C673">
        <v>19220109</v>
      </c>
      <c r="D673" t="s">
        <v>62</v>
      </c>
      <c r="E673" t="str">
        <f t="shared" si="24"/>
        <v>09</v>
      </c>
      <c r="F673" t="s">
        <v>65</v>
      </c>
      <c r="G673" t="str">
        <f t="shared" si="25"/>
        <v>09</v>
      </c>
    </row>
    <row r="674" spans="1:7" ht="17" x14ac:dyDescent="0.2">
      <c r="A674" s="18">
        <v>1935.0717999999999</v>
      </c>
      <c r="B674">
        <v>19350718</v>
      </c>
      <c r="C674">
        <v>19350718</v>
      </c>
      <c r="D674" t="s">
        <v>62</v>
      </c>
      <c r="E674" t="str">
        <f t="shared" si="24"/>
        <v>18</v>
      </c>
      <c r="F674" t="s">
        <v>89</v>
      </c>
      <c r="G674" t="str">
        <f t="shared" si="25"/>
        <v>18</v>
      </c>
    </row>
    <row r="675" spans="1:7" ht="17" x14ac:dyDescent="0.2">
      <c r="A675" s="18">
        <v>1930.0702000000001</v>
      </c>
      <c r="B675">
        <v>19300702</v>
      </c>
      <c r="C675">
        <v>19300702</v>
      </c>
      <c r="D675" t="s">
        <v>62</v>
      </c>
      <c r="E675" t="str">
        <f t="shared" si="24"/>
        <v>02</v>
      </c>
      <c r="F675" t="s">
        <v>68</v>
      </c>
      <c r="G675" t="str">
        <f t="shared" si="25"/>
        <v>02</v>
      </c>
    </row>
    <row r="676" spans="1:7" ht="17" x14ac:dyDescent="0.2">
      <c r="A676" s="18">
        <v>1984.05</v>
      </c>
      <c r="B676">
        <v>19840500</v>
      </c>
      <c r="C676">
        <v>19840500</v>
      </c>
      <c r="D676" t="s">
        <v>62</v>
      </c>
      <c r="E676" t="str">
        <f t="shared" si="24"/>
        <v>00</v>
      </c>
      <c r="F676" t="s">
        <v>13</v>
      </c>
      <c r="G676" t="str">
        <f t="shared" si="25"/>
        <v>NA</v>
      </c>
    </row>
    <row r="677" spans="1:7" ht="17" x14ac:dyDescent="0.2">
      <c r="A677" s="18">
        <v>1922.1117999999999</v>
      </c>
      <c r="B677">
        <v>19221118</v>
      </c>
      <c r="C677">
        <v>19221118</v>
      </c>
      <c r="D677" t="s">
        <v>62</v>
      </c>
      <c r="E677" t="str">
        <f t="shared" si="24"/>
        <v>18</v>
      </c>
      <c r="F677" t="s">
        <v>89</v>
      </c>
      <c r="G677" t="str">
        <f t="shared" si="25"/>
        <v>18</v>
      </c>
    </row>
    <row r="678" spans="1:7" ht="17" x14ac:dyDescent="0.2">
      <c r="A678" s="18">
        <v>1922.0109</v>
      </c>
      <c r="B678">
        <v>19220109</v>
      </c>
      <c r="C678">
        <v>19220109</v>
      </c>
      <c r="D678" t="s">
        <v>62</v>
      </c>
      <c r="E678" t="str">
        <f t="shared" si="24"/>
        <v>09</v>
      </c>
      <c r="F678" t="s">
        <v>65</v>
      </c>
      <c r="G678" t="str">
        <f t="shared" si="25"/>
        <v>09</v>
      </c>
    </row>
    <row r="679" spans="1:7" ht="17" x14ac:dyDescent="0.2">
      <c r="A679" s="18">
        <v>1933.0503000000001</v>
      </c>
      <c r="B679">
        <v>19330503</v>
      </c>
      <c r="C679">
        <v>19330503</v>
      </c>
      <c r="D679" t="s">
        <v>62</v>
      </c>
      <c r="E679" t="str">
        <f t="shared" si="24"/>
        <v>03</v>
      </c>
      <c r="F679" t="s">
        <v>72</v>
      </c>
      <c r="G679" t="str">
        <f t="shared" si="25"/>
        <v>03</v>
      </c>
    </row>
    <row r="680" spans="1:7" ht="17" x14ac:dyDescent="0.2">
      <c r="A680" s="18" t="e">
        <v>#VALUE!</v>
      </c>
      <c r="B680" t="e">
        <v>#VALUE!</v>
      </c>
      <c r="C680" t="e">
        <v>#VALUE!</v>
      </c>
      <c r="D680" t="s">
        <v>62</v>
      </c>
      <c r="E680" t="e">
        <f t="shared" si="24"/>
        <v>#VALUE!</v>
      </c>
      <c r="F680" t="e">
        <v>#VALUE!</v>
      </c>
      <c r="G680" t="str">
        <f t="shared" si="25"/>
        <v>NA</v>
      </c>
    </row>
    <row r="681" spans="1:7" ht="17" x14ac:dyDescent="0.2">
      <c r="A681" s="18">
        <v>1915.0601999999999</v>
      </c>
      <c r="B681">
        <v>19150602</v>
      </c>
      <c r="C681">
        <v>19150602</v>
      </c>
      <c r="D681" t="s">
        <v>62</v>
      </c>
      <c r="E681" t="str">
        <f t="shared" si="24"/>
        <v>02</v>
      </c>
      <c r="F681" t="s">
        <v>68</v>
      </c>
      <c r="G681" t="str">
        <f t="shared" si="25"/>
        <v>02</v>
      </c>
    </row>
    <row r="682" spans="1:7" ht="17" x14ac:dyDescent="0.2">
      <c r="A682" s="18">
        <v>1934.1015</v>
      </c>
      <c r="B682">
        <v>19341015</v>
      </c>
      <c r="C682">
        <v>19341015</v>
      </c>
      <c r="D682" t="s">
        <v>62</v>
      </c>
      <c r="E682" t="str">
        <f t="shared" si="24"/>
        <v>15</v>
      </c>
      <c r="F682" t="s">
        <v>95</v>
      </c>
      <c r="G682" t="str">
        <f t="shared" si="25"/>
        <v>15</v>
      </c>
    </row>
    <row r="683" spans="1:7" ht="17" x14ac:dyDescent="0.2">
      <c r="A683" s="18">
        <v>1931.0315000000001</v>
      </c>
      <c r="B683">
        <v>19310315</v>
      </c>
      <c r="C683">
        <v>19310315</v>
      </c>
      <c r="D683" t="s">
        <v>62</v>
      </c>
      <c r="E683" t="str">
        <f t="shared" si="24"/>
        <v>15</v>
      </c>
      <c r="F683" t="s">
        <v>95</v>
      </c>
      <c r="G683" t="str">
        <f t="shared" si="25"/>
        <v>15</v>
      </c>
    </row>
    <row r="684" spans="1:7" ht="17" x14ac:dyDescent="0.2">
      <c r="A684" s="18">
        <v>1985.06</v>
      </c>
      <c r="B684">
        <v>19850600</v>
      </c>
      <c r="C684">
        <v>19850600</v>
      </c>
      <c r="D684" t="s">
        <v>62</v>
      </c>
      <c r="E684" t="str">
        <f t="shared" si="24"/>
        <v>00</v>
      </c>
      <c r="F684" t="s">
        <v>13</v>
      </c>
      <c r="G684" t="str">
        <f t="shared" si="25"/>
        <v>NA</v>
      </c>
    </row>
    <row r="685" spans="1:7" ht="17" x14ac:dyDescent="0.2">
      <c r="A685" s="18">
        <v>1915.0603000000001</v>
      </c>
      <c r="B685">
        <v>19150603</v>
      </c>
      <c r="C685">
        <v>19150603</v>
      </c>
      <c r="D685" t="s">
        <v>62</v>
      </c>
      <c r="E685" t="str">
        <f t="shared" si="24"/>
        <v>03</v>
      </c>
      <c r="F685" t="s">
        <v>72</v>
      </c>
      <c r="G685" t="str">
        <f t="shared" si="25"/>
        <v>03</v>
      </c>
    </row>
    <row r="686" spans="1:7" ht="17" x14ac:dyDescent="0.2">
      <c r="A686" s="18">
        <v>1921.1228000000001</v>
      </c>
      <c r="B686">
        <v>19211228</v>
      </c>
      <c r="C686">
        <v>19211228</v>
      </c>
      <c r="D686" t="s">
        <v>62</v>
      </c>
      <c r="E686" t="str">
        <f t="shared" si="24"/>
        <v>28</v>
      </c>
      <c r="F686" t="s">
        <v>106</v>
      </c>
      <c r="G686" t="str">
        <f t="shared" si="25"/>
        <v>28</v>
      </c>
    </row>
    <row r="687" spans="1:7" ht="17" x14ac:dyDescent="0.2">
      <c r="A687" s="18">
        <v>1922.0210999999999</v>
      </c>
      <c r="B687">
        <v>19220211</v>
      </c>
      <c r="C687">
        <v>19220211</v>
      </c>
      <c r="D687" t="s">
        <v>62</v>
      </c>
      <c r="E687" t="str">
        <f t="shared" si="24"/>
        <v>11</v>
      </c>
      <c r="F687" t="s">
        <v>73</v>
      </c>
      <c r="G687" t="str">
        <f t="shared" si="25"/>
        <v>11</v>
      </c>
    </row>
    <row r="688" spans="1:7" ht="17" x14ac:dyDescent="0.2">
      <c r="A688" s="18">
        <v>1984.0510999999999</v>
      </c>
      <c r="B688">
        <v>19840511</v>
      </c>
      <c r="C688">
        <v>19840511</v>
      </c>
      <c r="D688" t="s">
        <v>62</v>
      </c>
      <c r="E688" t="str">
        <f t="shared" si="24"/>
        <v>11</v>
      </c>
      <c r="F688" t="s">
        <v>73</v>
      </c>
      <c r="G688" t="str">
        <f t="shared" si="25"/>
        <v>11</v>
      </c>
    </row>
    <row r="689" spans="1:7" ht="17" x14ac:dyDescent="0.2">
      <c r="A689" s="18">
        <v>1984.0507</v>
      </c>
      <c r="B689">
        <v>19840507</v>
      </c>
      <c r="C689">
        <v>19840507</v>
      </c>
      <c r="D689" t="s">
        <v>62</v>
      </c>
      <c r="E689" t="str">
        <f t="shared" si="24"/>
        <v>07</v>
      </c>
      <c r="F689" t="s">
        <v>63</v>
      </c>
      <c r="G689" t="str">
        <f t="shared" si="25"/>
        <v>07</v>
      </c>
    </row>
    <row r="690" spans="1:7" ht="17" x14ac:dyDescent="0.2">
      <c r="A690" s="18">
        <v>1957.0219999999999</v>
      </c>
      <c r="B690">
        <v>19570220</v>
      </c>
      <c r="C690">
        <v>19570220</v>
      </c>
      <c r="D690" t="s">
        <v>62</v>
      </c>
      <c r="E690" t="str">
        <f t="shared" si="24"/>
        <v>20</v>
      </c>
      <c r="F690" t="s">
        <v>91</v>
      </c>
      <c r="G690" t="str">
        <f t="shared" si="25"/>
        <v>20</v>
      </c>
    </row>
    <row r="691" spans="1:7" ht="17" x14ac:dyDescent="0.2">
      <c r="A691" s="18">
        <v>1986.0718999999999</v>
      </c>
      <c r="B691">
        <v>19860719</v>
      </c>
      <c r="C691">
        <v>19860719</v>
      </c>
      <c r="D691" t="s">
        <v>62</v>
      </c>
      <c r="E691" t="str">
        <f t="shared" si="24"/>
        <v>19</v>
      </c>
      <c r="F691" t="s">
        <v>90</v>
      </c>
      <c r="G691" t="str">
        <f t="shared" si="25"/>
        <v>19</v>
      </c>
    </row>
    <row r="692" spans="1:7" ht="17" x14ac:dyDescent="0.2">
      <c r="A692" s="18">
        <v>1935.0306</v>
      </c>
      <c r="B692">
        <v>19350306</v>
      </c>
      <c r="C692">
        <v>19350306</v>
      </c>
      <c r="D692" t="s">
        <v>62</v>
      </c>
      <c r="E692" t="str">
        <f t="shared" si="24"/>
        <v>06</v>
      </c>
      <c r="F692" t="s">
        <v>67</v>
      </c>
      <c r="G692" t="str">
        <f t="shared" si="25"/>
        <v>06</v>
      </c>
    </row>
    <row r="693" spans="1:7" ht="17" x14ac:dyDescent="0.2">
      <c r="A693" s="18">
        <v>1922.0315000000001</v>
      </c>
      <c r="B693">
        <v>19220315</v>
      </c>
      <c r="C693">
        <v>19220315</v>
      </c>
      <c r="D693" t="s">
        <v>62</v>
      </c>
      <c r="E693" t="str">
        <f t="shared" si="24"/>
        <v>15</v>
      </c>
      <c r="F693" t="s">
        <v>95</v>
      </c>
      <c r="G693" t="str">
        <f t="shared" si="25"/>
        <v>15</v>
      </c>
    </row>
    <row r="694" spans="1:7" ht="17" x14ac:dyDescent="0.2">
      <c r="A694" s="18">
        <v>1935.0715</v>
      </c>
      <c r="B694">
        <v>19350715</v>
      </c>
      <c r="C694">
        <v>19350715</v>
      </c>
      <c r="D694" t="s">
        <v>62</v>
      </c>
      <c r="E694" t="str">
        <f t="shared" si="24"/>
        <v>15</v>
      </c>
      <c r="F694" t="s">
        <v>95</v>
      </c>
      <c r="G694" t="str">
        <f t="shared" si="25"/>
        <v>15</v>
      </c>
    </row>
    <row r="695" spans="1:7" ht="17" x14ac:dyDescent="0.2">
      <c r="A695" s="18">
        <v>1934.0713000000001</v>
      </c>
      <c r="B695">
        <v>19340713</v>
      </c>
      <c r="C695">
        <v>19340713</v>
      </c>
      <c r="D695" t="s">
        <v>62</v>
      </c>
      <c r="E695" t="str">
        <f t="shared" si="24"/>
        <v>13</v>
      </c>
      <c r="F695" t="s">
        <v>93</v>
      </c>
      <c r="G695" t="str">
        <f t="shared" si="25"/>
        <v>13</v>
      </c>
    </row>
    <row r="696" spans="1:7" ht="17" x14ac:dyDescent="0.2">
      <c r="A696" s="18">
        <v>1915.0607</v>
      </c>
      <c r="B696">
        <v>19150607</v>
      </c>
      <c r="C696">
        <v>19150607</v>
      </c>
      <c r="D696" t="s">
        <v>62</v>
      </c>
      <c r="E696" t="str">
        <f t="shared" si="24"/>
        <v>07</v>
      </c>
      <c r="F696" t="s">
        <v>63</v>
      </c>
      <c r="G696" t="str">
        <f t="shared" si="25"/>
        <v>07</v>
      </c>
    </row>
    <row r="697" spans="1:7" ht="17" x14ac:dyDescent="0.2">
      <c r="A697" s="18">
        <v>1914.0319</v>
      </c>
      <c r="B697">
        <v>19140319</v>
      </c>
      <c r="C697">
        <v>19140319</v>
      </c>
      <c r="D697" t="s">
        <v>62</v>
      </c>
      <c r="E697" t="str">
        <f t="shared" si="24"/>
        <v>19</v>
      </c>
      <c r="F697" t="s">
        <v>90</v>
      </c>
      <c r="G697" t="str">
        <f t="shared" si="25"/>
        <v>19</v>
      </c>
    </row>
    <row r="698" spans="1:7" ht="17" x14ac:dyDescent="0.2">
      <c r="A698" s="18">
        <v>1915.0527999999999</v>
      </c>
      <c r="B698">
        <v>19150528</v>
      </c>
      <c r="C698">
        <v>19150528</v>
      </c>
      <c r="D698" t="s">
        <v>62</v>
      </c>
      <c r="E698" t="str">
        <f t="shared" si="24"/>
        <v>28</v>
      </c>
      <c r="F698" t="s">
        <v>106</v>
      </c>
      <c r="G698" t="str">
        <f t="shared" si="25"/>
        <v>28</v>
      </c>
    </row>
    <row r="699" spans="1:7" ht="17" x14ac:dyDescent="0.2">
      <c r="A699" s="18">
        <v>1915.0608</v>
      </c>
      <c r="B699">
        <v>19150608</v>
      </c>
      <c r="C699">
        <v>19150608</v>
      </c>
      <c r="D699" t="s">
        <v>62</v>
      </c>
      <c r="E699" t="str">
        <f t="shared" si="24"/>
        <v>08</v>
      </c>
      <c r="F699" t="s">
        <v>69</v>
      </c>
      <c r="G699" t="str">
        <f t="shared" si="25"/>
        <v>08</v>
      </c>
    </row>
    <row r="700" spans="1:7" ht="17" x14ac:dyDescent="0.2">
      <c r="A700" s="18">
        <v>1914.1231</v>
      </c>
      <c r="B700">
        <v>19141231</v>
      </c>
      <c r="C700">
        <v>19141231</v>
      </c>
      <c r="D700" t="s">
        <v>62</v>
      </c>
      <c r="E700" t="str">
        <f t="shared" si="24"/>
        <v>31</v>
      </c>
      <c r="F700" t="s">
        <v>104</v>
      </c>
      <c r="G700" t="str">
        <f t="shared" si="25"/>
        <v>31</v>
      </c>
    </row>
    <row r="701" spans="1:7" ht="17" x14ac:dyDescent="0.2">
      <c r="A701" s="18">
        <v>1927.0202999999999</v>
      </c>
      <c r="B701">
        <v>19270203</v>
      </c>
      <c r="C701">
        <v>19270203</v>
      </c>
      <c r="D701" t="s">
        <v>62</v>
      </c>
      <c r="E701" t="str">
        <f t="shared" si="24"/>
        <v>03</v>
      </c>
      <c r="F701" t="s">
        <v>72</v>
      </c>
      <c r="G701" t="str">
        <f t="shared" si="25"/>
        <v>03</v>
      </c>
    </row>
    <row r="702" spans="1:7" ht="17" x14ac:dyDescent="0.2">
      <c r="A702" s="18">
        <v>1927.0209</v>
      </c>
      <c r="B702">
        <v>19270209</v>
      </c>
      <c r="C702">
        <v>19270209</v>
      </c>
      <c r="D702" t="s">
        <v>62</v>
      </c>
      <c r="E702" t="str">
        <f t="shared" si="24"/>
        <v>09</v>
      </c>
      <c r="F702" t="s">
        <v>65</v>
      </c>
      <c r="G702" t="str">
        <f t="shared" si="25"/>
        <v>09</v>
      </c>
    </row>
    <row r="703" spans="1:7" ht="17" x14ac:dyDescent="0.2">
      <c r="A703" s="18">
        <v>1915.0527999999999</v>
      </c>
      <c r="B703">
        <v>19150528</v>
      </c>
      <c r="C703">
        <v>19150528</v>
      </c>
      <c r="D703" t="s">
        <v>62</v>
      </c>
      <c r="E703" t="str">
        <f t="shared" si="24"/>
        <v>28</v>
      </c>
      <c r="F703" t="s">
        <v>106</v>
      </c>
      <c r="G703" t="str">
        <f t="shared" si="25"/>
        <v>28</v>
      </c>
    </row>
    <row r="704" spans="1:7" ht="17" x14ac:dyDescent="0.2">
      <c r="A704" s="18">
        <v>1914.0906</v>
      </c>
      <c r="B704">
        <v>19140906</v>
      </c>
      <c r="C704">
        <v>19140906</v>
      </c>
      <c r="D704" t="s">
        <v>62</v>
      </c>
      <c r="E704" t="str">
        <f t="shared" si="24"/>
        <v>06</v>
      </c>
      <c r="F704" t="s">
        <v>67</v>
      </c>
      <c r="G704" t="str">
        <f t="shared" si="25"/>
        <v>06</v>
      </c>
    </row>
    <row r="705" spans="1:7" ht="17" x14ac:dyDescent="0.2">
      <c r="A705" s="18">
        <v>1915.0700999999999</v>
      </c>
      <c r="B705">
        <v>19150701</v>
      </c>
      <c r="C705">
        <v>19150701</v>
      </c>
      <c r="D705" t="s">
        <v>62</v>
      </c>
      <c r="E705" t="str">
        <f t="shared" si="24"/>
        <v>01</v>
      </c>
      <c r="F705" t="s">
        <v>70</v>
      </c>
      <c r="G705" t="str">
        <f t="shared" si="25"/>
        <v>01</v>
      </c>
    </row>
    <row r="706" spans="1:7" ht="17" x14ac:dyDescent="0.2">
      <c r="A706" s="18">
        <v>1915.0605</v>
      </c>
      <c r="B706">
        <v>19150605</v>
      </c>
      <c r="C706">
        <v>19150605</v>
      </c>
      <c r="D706" t="s">
        <v>62</v>
      </c>
      <c r="E706" t="str">
        <f t="shared" si="24"/>
        <v>05</v>
      </c>
      <c r="F706" t="s">
        <v>71</v>
      </c>
      <c r="G706" t="str">
        <f t="shared" si="25"/>
        <v>05</v>
      </c>
    </row>
    <row r="707" spans="1:7" ht="17" x14ac:dyDescent="0.2">
      <c r="A707" s="18">
        <v>1934.0710999999999</v>
      </c>
      <c r="B707">
        <v>19340711</v>
      </c>
      <c r="C707">
        <v>19340711</v>
      </c>
      <c r="D707" t="s">
        <v>62</v>
      </c>
      <c r="E707" t="str">
        <f t="shared" ref="E707:E770" si="26">MID($B707,COLUMN()-(COLUMN($D707)- 6),2)</f>
        <v>11</v>
      </c>
      <c r="F707" t="s">
        <v>73</v>
      </c>
      <c r="G707" t="str">
        <f t="shared" ref="G707:G770" si="27">IFERROR(F707,"NA")</f>
        <v>11</v>
      </c>
    </row>
    <row r="708" spans="1:7" ht="17" x14ac:dyDescent="0.2">
      <c r="A708" s="18">
        <v>1928.0805</v>
      </c>
      <c r="B708">
        <v>19280805</v>
      </c>
      <c r="C708">
        <v>19280805</v>
      </c>
      <c r="D708" t="s">
        <v>62</v>
      </c>
      <c r="E708" t="str">
        <f t="shared" si="26"/>
        <v>05</v>
      </c>
      <c r="F708" t="s">
        <v>71</v>
      </c>
      <c r="G708" t="str">
        <f t="shared" si="27"/>
        <v>05</v>
      </c>
    </row>
    <row r="709" spans="1:7" ht="17" x14ac:dyDescent="0.2">
      <c r="A709" s="18">
        <v>1914.1231</v>
      </c>
      <c r="B709">
        <v>19141231</v>
      </c>
      <c r="C709">
        <v>19141231</v>
      </c>
      <c r="D709" t="s">
        <v>62</v>
      </c>
      <c r="E709" t="str">
        <f t="shared" si="26"/>
        <v>31</v>
      </c>
      <c r="F709" t="s">
        <v>104</v>
      </c>
      <c r="G709" t="str">
        <f t="shared" si="27"/>
        <v>31</v>
      </c>
    </row>
    <row r="710" spans="1:7" ht="17" x14ac:dyDescent="0.2">
      <c r="A710" s="18">
        <v>1919.0802000000001</v>
      </c>
      <c r="B710">
        <v>19190802</v>
      </c>
      <c r="C710">
        <v>19190802</v>
      </c>
      <c r="D710" t="s">
        <v>62</v>
      </c>
      <c r="E710" t="str">
        <f t="shared" si="26"/>
        <v>02</v>
      </c>
      <c r="F710" t="s">
        <v>68</v>
      </c>
      <c r="G710" t="str">
        <f t="shared" si="27"/>
        <v>02</v>
      </c>
    </row>
    <row r="711" spans="1:7" ht="17" x14ac:dyDescent="0.2">
      <c r="A711" s="18">
        <v>1915.0702000000001</v>
      </c>
      <c r="B711">
        <v>19150702</v>
      </c>
      <c r="C711">
        <v>19150702</v>
      </c>
      <c r="D711" t="s">
        <v>62</v>
      </c>
      <c r="E711" t="str">
        <f t="shared" si="26"/>
        <v>02</v>
      </c>
      <c r="F711" t="s">
        <v>68</v>
      </c>
      <c r="G711" t="str">
        <f t="shared" si="27"/>
        <v>02</v>
      </c>
    </row>
    <row r="712" spans="1:7" ht="17" x14ac:dyDescent="0.2">
      <c r="A712" s="18">
        <v>1915.0626999999999</v>
      </c>
      <c r="B712">
        <v>19150627</v>
      </c>
      <c r="C712">
        <v>19150627</v>
      </c>
      <c r="D712" t="s">
        <v>62</v>
      </c>
      <c r="E712" t="str">
        <f t="shared" si="26"/>
        <v>27</v>
      </c>
      <c r="F712" t="s">
        <v>101</v>
      </c>
      <c r="G712" t="str">
        <f t="shared" si="27"/>
        <v>27</v>
      </c>
    </row>
    <row r="713" spans="1:7" ht="17" x14ac:dyDescent="0.2">
      <c r="A713" s="18">
        <v>1915.0527999999999</v>
      </c>
      <c r="B713">
        <v>19150528</v>
      </c>
      <c r="C713">
        <v>19150528</v>
      </c>
      <c r="D713" t="s">
        <v>62</v>
      </c>
      <c r="E713" t="str">
        <f t="shared" si="26"/>
        <v>28</v>
      </c>
      <c r="F713" t="s">
        <v>106</v>
      </c>
      <c r="G713" t="str">
        <f t="shared" si="27"/>
        <v>28</v>
      </c>
    </row>
    <row r="714" spans="1:7" ht="17" x14ac:dyDescent="0.2">
      <c r="A714" s="18">
        <v>1915.0101999999999</v>
      </c>
      <c r="B714">
        <v>19150102</v>
      </c>
      <c r="C714">
        <v>19150102</v>
      </c>
      <c r="D714" t="s">
        <v>62</v>
      </c>
      <c r="E714" t="str">
        <f t="shared" si="26"/>
        <v>02</v>
      </c>
      <c r="F714" t="s">
        <v>68</v>
      </c>
      <c r="G714" t="str">
        <f t="shared" si="27"/>
        <v>02</v>
      </c>
    </row>
    <row r="715" spans="1:7" ht="17" x14ac:dyDescent="0.2">
      <c r="A715" s="18">
        <v>1915.0626999999999</v>
      </c>
      <c r="B715">
        <v>19150627</v>
      </c>
      <c r="C715">
        <v>19150627</v>
      </c>
      <c r="D715" t="s">
        <v>62</v>
      </c>
      <c r="E715" t="str">
        <f t="shared" si="26"/>
        <v>27</v>
      </c>
      <c r="F715" t="s">
        <v>101</v>
      </c>
      <c r="G715" t="str">
        <f t="shared" si="27"/>
        <v>27</v>
      </c>
    </row>
    <row r="716" spans="1:7" ht="17" x14ac:dyDescent="0.2">
      <c r="A716" s="18">
        <v>1915.0102999999999</v>
      </c>
      <c r="B716">
        <v>19150103</v>
      </c>
      <c r="C716">
        <v>19150103</v>
      </c>
      <c r="D716" t="s">
        <v>62</v>
      </c>
      <c r="E716" t="str">
        <f t="shared" si="26"/>
        <v>03</v>
      </c>
      <c r="F716" t="s">
        <v>72</v>
      </c>
      <c r="G716" t="str">
        <f t="shared" si="27"/>
        <v>03</v>
      </c>
    </row>
    <row r="717" spans="1:7" ht="17" x14ac:dyDescent="0.2">
      <c r="A717" s="18">
        <v>1915.0607</v>
      </c>
      <c r="B717">
        <v>19150607</v>
      </c>
      <c r="C717">
        <v>19150607</v>
      </c>
      <c r="D717" t="s">
        <v>62</v>
      </c>
      <c r="E717" t="str">
        <f t="shared" si="26"/>
        <v>07</v>
      </c>
      <c r="F717" t="s">
        <v>63</v>
      </c>
      <c r="G717" t="str">
        <f t="shared" si="27"/>
        <v>07</v>
      </c>
    </row>
    <row r="718" spans="1:7" ht="17" x14ac:dyDescent="0.2">
      <c r="A718" s="18">
        <v>1914.1231</v>
      </c>
      <c r="B718">
        <v>19141231</v>
      </c>
      <c r="C718">
        <v>19141231</v>
      </c>
      <c r="D718" t="s">
        <v>62</v>
      </c>
      <c r="E718" t="str">
        <f t="shared" si="26"/>
        <v>31</v>
      </c>
      <c r="F718" t="s">
        <v>104</v>
      </c>
      <c r="G718" t="str">
        <f t="shared" si="27"/>
        <v>31</v>
      </c>
    </row>
    <row r="719" spans="1:7" ht="17" x14ac:dyDescent="0.2">
      <c r="A719" s="18">
        <v>1915.0605</v>
      </c>
      <c r="B719">
        <v>19150605</v>
      </c>
      <c r="C719">
        <v>19150605</v>
      </c>
      <c r="D719" t="s">
        <v>62</v>
      </c>
      <c r="E719" t="str">
        <f t="shared" si="26"/>
        <v>05</v>
      </c>
      <c r="F719" t="s">
        <v>71</v>
      </c>
      <c r="G719" t="str">
        <f t="shared" si="27"/>
        <v>05</v>
      </c>
    </row>
    <row r="720" spans="1:7" ht="17" x14ac:dyDescent="0.2">
      <c r="A720" s="18">
        <v>1927.0217</v>
      </c>
      <c r="B720">
        <v>19270217</v>
      </c>
      <c r="C720">
        <v>19270217</v>
      </c>
      <c r="D720" t="s">
        <v>62</v>
      </c>
      <c r="E720" t="str">
        <f t="shared" si="26"/>
        <v>17</v>
      </c>
      <c r="F720" t="s">
        <v>88</v>
      </c>
      <c r="G720" t="str">
        <f t="shared" si="27"/>
        <v>17</v>
      </c>
    </row>
    <row r="721" spans="1:7" ht="17" x14ac:dyDescent="0.2">
      <c r="A721" s="18">
        <v>1914.1225999999999</v>
      </c>
      <c r="B721">
        <v>19141226</v>
      </c>
      <c r="C721">
        <v>19141226</v>
      </c>
      <c r="D721" t="s">
        <v>62</v>
      </c>
      <c r="E721" t="str">
        <f t="shared" si="26"/>
        <v>26</v>
      </c>
      <c r="F721" t="s">
        <v>87</v>
      </c>
      <c r="G721" t="str">
        <f t="shared" si="27"/>
        <v>26</v>
      </c>
    </row>
    <row r="722" spans="1:7" ht="17" x14ac:dyDescent="0.2">
      <c r="A722" s="18">
        <v>1915.0201</v>
      </c>
      <c r="B722">
        <v>19150201</v>
      </c>
      <c r="C722">
        <v>19150201</v>
      </c>
      <c r="D722" t="s">
        <v>62</v>
      </c>
      <c r="E722" t="str">
        <f t="shared" si="26"/>
        <v>01</v>
      </c>
      <c r="F722" t="s">
        <v>70</v>
      </c>
      <c r="G722" t="str">
        <f t="shared" si="27"/>
        <v>01</v>
      </c>
    </row>
    <row r="723" spans="1:7" ht="17" x14ac:dyDescent="0.2">
      <c r="A723" s="18">
        <v>1914.1225999999999</v>
      </c>
      <c r="B723">
        <v>19141226</v>
      </c>
      <c r="C723">
        <v>19141226</v>
      </c>
      <c r="D723" t="s">
        <v>62</v>
      </c>
      <c r="E723" t="str">
        <f t="shared" si="26"/>
        <v>26</v>
      </c>
      <c r="F723" t="s">
        <v>87</v>
      </c>
      <c r="G723" t="str">
        <f t="shared" si="27"/>
        <v>26</v>
      </c>
    </row>
    <row r="724" spans="1:7" ht="17" x14ac:dyDescent="0.2">
      <c r="A724" s="18">
        <v>1915.0605</v>
      </c>
      <c r="B724">
        <v>19150605</v>
      </c>
      <c r="C724">
        <v>19150605</v>
      </c>
      <c r="D724" t="s">
        <v>62</v>
      </c>
      <c r="E724" t="str">
        <f t="shared" si="26"/>
        <v>05</v>
      </c>
      <c r="F724" t="s">
        <v>71</v>
      </c>
      <c r="G724" t="str">
        <f t="shared" si="27"/>
        <v>05</v>
      </c>
    </row>
    <row r="725" spans="1:7" ht="17" x14ac:dyDescent="0.2">
      <c r="A725" s="18">
        <v>1927.0201999999999</v>
      </c>
      <c r="B725">
        <v>19270202</v>
      </c>
      <c r="C725">
        <v>19270202</v>
      </c>
      <c r="D725" t="s">
        <v>62</v>
      </c>
      <c r="E725" t="str">
        <f t="shared" si="26"/>
        <v>02</v>
      </c>
      <c r="F725" t="s">
        <v>68</v>
      </c>
      <c r="G725" t="str">
        <f t="shared" si="27"/>
        <v>02</v>
      </c>
    </row>
    <row r="726" spans="1:7" ht="17" x14ac:dyDescent="0.2">
      <c r="A726" s="18">
        <v>1915.0527999999999</v>
      </c>
      <c r="B726">
        <v>19150528</v>
      </c>
      <c r="C726">
        <v>19150528</v>
      </c>
      <c r="D726" t="s">
        <v>62</v>
      </c>
      <c r="E726" t="str">
        <f t="shared" si="26"/>
        <v>28</v>
      </c>
      <c r="F726" t="s">
        <v>106</v>
      </c>
      <c r="G726" t="str">
        <f t="shared" si="27"/>
        <v>28</v>
      </c>
    </row>
    <row r="727" spans="1:7" ht="17" x14ac:dyDescent="0.2">
      <c r="A727" s="18">
        <v>1914.1225999999999</v>
      </c>
      <c r="B727">
        <v>19141226</v>
      </c>
      <c r="C727">
        <v>19141226</v>
      </c>
      <c r="D727" t="s">
        <v>62</v>
      </c>
      <c r="E727" t="str">
        <f t="shared" si="26"/>
        <v>26</v>
      </c>
      <c r="F727" t="s">
        <v>87</v>
      </c>
      <c r="G727" t="str">
        <f t="shared" si="27"/>
        <v>26</v>
      </c>
    </row>
    <row r="728" spans="1:7" ht="17" x14ac:dyDescent="0.2">
      <c r="A728" s="18">
        <v>1914.0731000000001</v>
      </c>
      <c r="B728">
        <v>19140731</v>
      </c>
      <c r="C728">
        <v>19140731</v>
      </c>
      <c r="D728" t="s">
        <v>62</v>
      </c>
      <c r="E728" t="str">
        <f t="shared" si="26"/>
        <v>31</v>
      </c>
      <c r="F728" t="s">
        <v>104</v>
      </c>
      <c r="G728" t="str">
        <f t="shared" si="27"/>
        <v>31</v>
      </c>
    </row>
    <row r="729" spans="1:7" ht="17" x14ac:dyDescent="0.2">
      <c r="A729" s="18">
        <v>1915.0700999999999</v>
      </c>
      <c r="B729">
        <v>19150701</v>
      </c>
      <c r="C729">
        <v>19150701</v>
      </c>
      <c r="D729" t="s">
        <v>62</v>
      </c>
      <c r="E729" t="str">
        <f t="shared" si="26"/>
        <v>01</v>
      </c>
      <c r="F729" t="s">
        <v>70</v>
      </c>
      <c r="G729" t="str">
        <f t="shared" si="27"/>
        <v>01</v>
      </c>
    </row>
    <row r="730" spans="1:7" ht="17" x14ac:dyDescent="0.2">
      <c r="A730" s="18">
        <v>1915.0621000000001</v>
      </c>
      <c r="B730">
        <v>19150621</v>
      </c>
      <c r="C730">
        <v>19150621</v>
      </c>
      <c r="D730" t="s">
        <v>62</v>
      </c>
      <c r="E730" t="str">
        <f t="shared" si="26"/>
        <v>21</v>
      </c>
      <c r="F730" t="s">
        <v>97</v>
      </c>
      <c r="G730" t="str">
        <f t="shared" si="27"/>
        <v>21</v>
      </c>
    </row>
    <row r="731" spans="1:7" ht="17" x14ac:dyDescent="0.2">
      <c r="A731" s="18">
        <v>1915.0527999999999</v>
      </c>
      <c r="B731">
        <v>19150528</v>
      </c>
      <c r="C731">
        <v>19150528</v>
      </c>
      <c r="D731" t="s">
        <v>62</v>
      </c>
      <c r="E731" t="str">
        <f t="shared" si="26"/>
        <v>28</v>
      </c>
      <c r="F731" t="s">
        <v>106</v>
      </c>
      <c r="G731" t="str">
        <f t="shared" si="27"/>
        <v>28</v>
      </c>
    </row>
    <row r="732" spans="1:7" ht="17" x14ac:dyDescent="0.2">
      <c r="A732" s="18">
        <v>1915.0621000000001</v>
      </c>
      <c r="B732">
        <v>19150621</v>
      </c>
      <c r="C732">
        <v>19150621</v>
      </c>
      <c r="D732" t="s">
        <v>62</v>
      </c>
      <c r="E732" t="str">
        <f t="shared" si="26"/>
        <v>21</v>
      </c>
      <c r="F732" t="s">
        <v>97</v>
      </c>
      <c r="G732" t="str">
        <f t="shared" si="27"/>
        <v>21</v>
      </c>
    </row>
    <row r="733" spans="1:7" ht="17" x14ac:dyDescent="0.2">
      <c r="A733" s="18">
        <v>1914.0708999999999</v>
      </c>
      <c r="B733">
        <v>19140709</v>
      </c>
      <c r="C733">
        <v>19140709</v>
      </c>
      <c r="D733" t="s">
        <v>62</v>
      </c>
      <c r="E733" t="str">
        <f t="shared" si="26"/>
        <v>09</v>
      </c>
      <c r="F733" t="s">
        <v>65</v>
      </c>
      <c r="G733" t="str">
        <f t="shared" si="27"/>
        <v>09</v>
      </c>
    </row>
    <row r="734" spans="1:7" ht="17" x14ac:dyDescent="0.2">
      <c r="A734" s="18">
        <v>1918.0608999999999</v>
      </c>
      <c r="B734">
        <v>19180609</v>
      </c>
      <c r="C734">
        <v>19180609</v>
      </c>
      <c r="D734" t="s">
        <v>62</v>
      </c>
      <c r="E734" t="str">
        <f t="shared" si="26"/>
        <v>09</v>
      </c>
      <c r="F734" t="s">
        <v>65</v>
      </c>
      <c r="G734" t="str">
        <f t="shared" si="27"/>
        <v>09</v>
      </c>
    </row>
    <row r="735" spans="1:7" ht="17" x14ac:dyDescent="0.2">
      <c r="A735" s="18">
        <v>1932</v>
      </c>
      <c r="B735">
        <v>19320000</v>
      </c>
      <c r="C735">
        <v>19320000</v>
      </c>
      <c r="D735" t="s">
        <v>62</v>
      </c>
      <c r="E735" t="str">
        <f t="shared" si="26"/>
        <v>00</v>
      </c>
      <c r="F735" t="s">
        <v>13</v>
      </c>
      <c r="G735" t="str">
        <f t="shared" si="27"/>
        <v>NA</v>
      </c>
    </row>
    <row r="736" spans="1:7" ht="17" x14ac:dyDescent="0.2">
      <c r="A736" s="18">
        <v>1934</v>
      </c>
      <c r="B736">
        <v>19340000</v>
      </c>
      <c r="C736">
        <v>19340000</v>
      </c>
      <c r="D736" t="s">
        <v>62</v>
      </c>
      <c r="E736" t="str">
        <f t="shared" si="26"/>
        <v>00</v>
      </c>
      <c r="F736" t="s">
        <v>13</v>
      </c>
      <c r="G736" t="str">
        <f t="shared" si="27"/>
        <v>NA</v>
      </c>
    </row>
    <row r="737" spans="1:7" ht="17" x14ac:dyDescent="0.2">
      <c r="A737" s="18">
        <v>1934</v>
      </c>
      <c r="B737">
        <v>19340000</v>
      </c>
      <c r="C737">
        <v>19340000</v>
      </c>
      <c r="D737" t="s">
        <v>62</v>
      </c>
      <c r="E737" t="str">
        <f t="shared" si="26"/>
        <v>00</v>
      </c>
      <c r="F737" t="s">
        <v>13</v>
      </c>
      <c r="G737" t="str">
        <f t="shared" si="27"/>
        <v>NA</v>
      </c>
    </row>
    <row r="738" spans="1:7" ht="17" x14ac:dyDescent="0.2">
      <c r="A738" s="18" t="e">
        <v>#VALUE!</v>
      </c>
      <c r="B738" t="e">
        <v>#VALUE!</v>
      </c>
      <c r="C738" t="e">
        <v>#VALUE!</v>
      </c>
      <c r="D738" t="s">
        <v>62</v>
      </c>
      <c r="E738" t="e">
        <f t="shared" si="26"/>
        <v>#VALUE!</v>
      </c>
      <c r="F738" t="e">
        <v>#VALUE!</v>
      </c>
      <c r="G738" t="str">
        <f t="shared" si="27"/>
        <v>NA</v>
      </c>
    </row>
    <row r="739" spans="1:7" ht="17" x14ac:dyDescent="0.2">
      <c r="A739" s="18">
        <v>1933</v>
      </c>
      <c r="B739">
        <v>19330000</v>
      </c>
      <c r="C739">
        <v>19330000</v>
      </c>
      <c r="D739" t="s">
        <v>62</v>
      </c>
      <c r="E739" t="str">
        <f t="shared" si="26"/>
        <v>00</v>
      </c>
      <c r="F739" t="s">
        <v>13</v>
      </c>
      <c r="G739" t="str">
        <f t="shared" si="27"/>
        <v>NA</v>
      </c>
    </row>
    <row r="740" spans="1:7" ht="17" x14ac:dyDescent="0.2">
      <c r="A740" s="18" t="e">
        <v>#VALUE!</v>
      </c>
      <c r="B740" t="e">
        <v>#VALUE!</v>
      </c>
      <c r="C740" t="e">
        <v>#VALUE!</v>
      </c>
      <c r="D740" t="s">
        <v>62</v>
      </c>
      <c r="E740" t="e">
        <f t="shared" si="26"/>
        <v>#VALUE!</v>
      </c>
      <c r="F740" t="e">
        <v>#VALUE!</v>
      </c>
      <c r="G740" t="str">
        <f t="shared" si="27"/>
        <v>NA</v>
      </c>
    </row>
    <row r="741" spans="1:7" ht="17" x14ac:dyDescent="0.2">
      <c r="A741" s="18">
        <v>1951.0128999999999</v>
      </c>
      <c r="B741">
        <v>19510129</v>
      </c>
      <c r="C741">
        <v>19510129</v>
      </c>
      <c r="D741" t="s">
        <v>62</v>
      </c>
      <c r="E741" t="str">
        <f t="shared" si="26"/>
        <v>29</v>
      </c>
      <c r="F741" t="s">
        <v>99</v>
      </c>
      <c r="G741" t="str">
        <f t="shared" si="27"/>
        <v>29</v>
      </c>
    </row>
    <row r="742" spans="1:7" ht="17" x14ac:dyDescent="0.2">
      <c r="A742" s="18">
        <v>1951.0128999999999</v>
      </c>
      <c r="B742">
        <v>19510129</v>
      </c>
      <c r="C742">
        <v>19510129</v>
      </c>
      <c r="D742" t="s">
        <v>62</v>
      </c>
      <c r="E742" t="str">
        <f t="shared" si="26"/>
        <v>29</v>
      </c>
      <c r="F742" t="s">
        <v>99</v>
      </c>
      <c r="G742" t="str">
        <f t="shared" si="27"/>
        <v>29</v>
      </c>
    </row>
    <row r="743" spans="1:7" ht="17" x14ac:dyDescent="0.2">
      <c r="A743" s="18" t="e">
        <v>#VALUE!</v>
      </c>
      <c r="B743" t="e">
        <v>#VALUE!</v>
      </c>
      <c r="C743" t="e">
        <v>#VALUE!</v>
      </c>
      <c r="D743" t="s">
        <v>62</v>
      </c>
      <c r="E743" t="e">
        <f t="shared" si="26"/>
        <v>#VALUE!</v>
      </c>
      <c r="F743" t="e">
        <v>#VALUE!</v>
      </c>
      <c r="G743" t="str">
        <f t="shared" si="27"/>
        <v>NA</v>
      </c>
    </row>
    <row r="744" spans="1:7" ht="17" x14ac:dyDescent="0.2">
      <c r="A744" s="18" t="e">
        <v>#VALUE!</v>
      </c>
      <c r="B744" t="e">
        <v>#VALUE!</v>
      </c>
      <c r="C744" t="e">
        <v>#VALUE!</v>
      </c>
      <c r="D744" t="s">
        <v>62</v>
      </c>
      <c r="E744" t="e">
        <f t="shared" si="26"/>
        <v>#VALUE!</v>
      </c>
      <c r="F744" t="e">
        <v>#VALUE!</v>
      </c>
      <c r="G744" t="str">
        <f t="shared" si="27"/>
        <v>NA</v>
      </c>
    </row>
    <row r="745" spans="1:7" ht="17" x14ac:dyDescent="0.2">
      <c r="A745" s="18" t="e">
        <v>#VALUE!</v>
      </c>
      <c r="B745" t="e">
        <v>#VALUE!</v>
      </c>
      <c r="C745" t="e">
        <v>#VALUE!</v>
      </c>
      <c r="D745" t="s">
        <v>62</v>
      </c>
      <c r="E745" t="e">
        <f t="shared" si="26"/>
        <v>#VALUE!</v>
      </c>
      <c r="F745" t="e">
        <v>#VALUE!</v>
      </c>
      <c r="G745" t="str">
        <f t="shared" si="27"/>
        <v>NA</v>
      </c>
    </row>
    <row r="746" spans="1:7" ht="17" x14ac:dyDescent="0.2">
      <c r="A746" s="18">
        <v>1953.0414000000001</v>
      </c>
      <c r="B746">
        <v>19530414</v>
      </c>
      <c r="C746">
        <v>19530414</v>
      </c>
      <c r="D746" t="s">
        <v>62</v>
      </c>
      <c r="E746" t="str">
        <f t="shared" si="26"/>
        <v>14</v>
      </c>
      <c r="F746" t="s">
        <v>94</v>
      </c>
      <c r="G746" t="str">
        <f t="shared" si="27"/>
        <v>14</v>
      </c>
    </row>
    <row r="747" spans="1:7" ht="17" x14ac:dyDescent="0.2">
      <c r="A747" s="18">
        <v>1944.1229000000001</v>
      </c>
      <c r="B747">
        <v>19441229</v>
      </c>
      <c r="C747">
        <v>19441229</v>
      </c>
      <c r="D747" t="s">
        <v>62</v>
      </c>
      <c r="E747" t="str">
        <f t="shared" si="26"/>
        <v>29</v>
      </c>
      <c r="F747" t="s">
        <v>99</v>
      </c>
      <c r="G747" t="str">
        <f t="shared" si="27"/>
        <v>29</v>
      </c>
    </row>
    <row r="748" spans="1:7" ht="17" x14ac:dyDescent="0.2">
      <c r="A748" s="18" t="e">
        <v>#VALUE!</v>
      </c>
      <c r="B748" t="e">
        <v>#VALUE!</v>
      </c>
      <c r="C748" t="e">
        <v>#VALUE!</v>
      </c>
      <c r="D748" t="s">
        <v>62</v>
      </c>
      <c r="E748" t="e">
        <f t="shared" si="26"/>
        <v>#VALUE!</v>
      </c>
      <c r="F748" t="e">
        <v>#VALUE!</v>
      </c>
      <c r="G748" t="str">
        <f t="shared" si="27"/>
        <v>NA</v>
      </c>
    </row>
    <row r="749" spans="1:7" ht="17" x14ac:dyDescent="0.2">
      <c r="A749" s="18">
        <v>1930.0319</v>
      </c>
      <c r="B749">
        <v>19300319</v>
      </c>
      <c r="C749">
        <v>19300319</v>
      </c>
      <c r="D749" t="s">
        <v>62</v>
      </c>
      <c r="E749" t="str">
        <f t="shared" si="26"/>
        <v>19</v>
      </c>
      <c r="F749" t="s">
        <v>90</v>
      </c>
      <c r="G749" t="str">
        <f t="shared" si="27"/>
        <v>19</v>
      </c>
    </row>
    <row r="750" spans="1:7" ht="17" x14ac:dyDescent="0.2">
      <c r="A750" s="18" t="e">
        <v>#VALUE!</v>
      </c>
      <c r="B750" t="e">
        <v>#VALUE!</v>
      </c>
      <c r="C750" t="e">
        <v>#VALUE!</v>
      </c>
      <c r="D750" t="s">
        <v>62</v>
      </c>
      <c r="E750" t="e">
        <f t="shared" si="26"/>
        <v>#VALUE!</v>
      </c>
      <c r="F750" t="e">
        <v>#VALUE!</v>
      </c>
      <c r="G750" t="str">
        <f t="shared" si="27"/>
        <v>NA</v>
      </c>
    </row>
    <row r="751" spans="1:7" ht="17" x14ac:dyDescent="0.2">
      <c r="A751" s="18">
        <v>1945.0215000000001</v>
      </c>
      <c r="B751">
        <v>19450215</v>
      </c>
      <c r="C751">
        <v>19450215</v>
      </c>
      <c r="D751" t="s">
        <v>62</v>
      </c>
      <c r="E751" t="str">
        <f t="shared" si="26"/>
        <v>15</v>
      </c>
      <c r="F751" t="s">
        <v>95</v>
      </c>
      <c r="G751" t="str">
        <f t="shared" si="27"/>
        <v>15</v>
      </c>
    </row>
    <row r="752" spans="1:7" ht="17" x14ac:dyDescent="0.2">
      <c r="A752" s="18" t="e">
        <v>#VALUE!</v>
      </c>
      <c r="B752" t="e">
        <v>#VALUE!</v>
      </c>
      <c r="C752" t="e">
        <v>#VALUE!</v>
      </c>
      <c r="D752" t="s">
        <v>62</v>
      </c>
      <c r="E752" t="e">
        <f t="shared" si="26"/>
        <v>#VALUE!</v>
      </c>
      <c r="F752" t="e">
        <v>#VALUE!</v>
      </c>
      <c r="G752" t="str">
        <f t="shared" si="27"/>
        <v>NA</v>
      </c>
    </row>
    <row r="753" spans="1:7" ht="17" x14ac:dyDescent="0.2">
      <c r="A753" s="18">
        <v>1930.0319</v>
      </c>
      <c r="B753">
        <v>19300319</v>
      </c>
      <c r="C753">
        <v>19300319</v>
      </c>
      <c r="D753" t="s">
        <v>62</v>
      </c>
      <c r="E753" t="str">
        <f t="shared" si="26"/>
        <v>19</v>
      </c>
      <c r="F753" t="s">
        <v>90</v>
      </c>
      <c r="G753" t="str">
        <f t="shared" si="27"/>
        <v>19</v>
      </c>
    </row>
    <row r="754" spans="1:7" ht="17" x14ac:dyDescent="0.2">
      <c r="A754" s="18" t="e">
        <v>#VALUE!</v>
      </c>
      <c r="B754" t="e">
        <v>#VALUE!</v>
      </c>
      <c r="C754" t="e">
        <v>#VALUE!</v>
      </c>
      <c r="D754" t="s">
        <v>62</v>
      </c>
      <c r="E754" t="e">
        <f t="shared" si="26"/>
        <v>#VALUE!</v>
      </c>
      <c r="F754" t="e">
        <v>#VALUE!</v>
      </c>
      <c r="G754" t="str">
        <f t="shared" si="27"/>
        <v>NA</v>
      </c>
    </row>
    <row r="755" spans="1:7" ht="17" x14ac:dyDescent="0.2">
      <c r="A755" s="18">
        <v>1941.1215999999999</v>
      </c>
      <c r="B755">
        <v>19411216</v>
      </c>
      <c r="C755">
        <v>19411216</v>
      </c>
      <c r="D755" t="s">
        <v>62</v>
      </c>
      <c r="E755" t="str">
        <f t="shared" si="26"/>
        <v>16</v>
      </c>
      <c r="F755" t="s">
        <v>96</v>
      </c>
      <c r="G755" t="str">
        <f t="shared" si="27"/>
        <v>16</v>
      </c>
    </row>
    <row r="756" spans="1:7" ht="17" x14ac:dyDescent="0.2">
      <c r="A756" s="18" t="e">
        <v>#VALUE!</v>
      </c>
      <c r="B756" t="e">
        <v>#VALUE!</v>
      </c>
      <c r="C756" t="e">
        <v>#VALUE!</v>
      </c>
      <c r="D756" t="s">
        <v>62</v>
      </c>
      <c r="E756" t="e">
        <f t="shared" si="26"/>
        <v>#VALUE!</v>
      </c>
      <c r="F756" t="e">
        <v>#VALUE!</v>
      </c>
      <c r="G756" t="str">
        <f t="shared" si="27"/>
        <v>NA</v>
      </c>
    </row>
    <row r="757" spans="1:7" ht="17" x14ac:dyDescent="0.2">
      <c r="A757" s="18">
        <v>1946.0211999999999</v>
      </c>
      <c r="B757">
        <v>19460212</v>
      </c>
      <c r="C757">
        <v>19460212</v>
      </c>
      <c r="D757" t="s">
        <v>62</v>
      </c>
      <c r="E757" t="str">
        <f t="shared" si="26"/>
        <v>12</v>
      </c>
      <c r="F757" t="s">
        <v>66</v>
      </c>
      <c r="G757" t="str">
        <f t="shared" si="27"/>
        <v>12</v>
      </c>
    </row>
    <row r="758" spans="1:7" ht="17" x14ac:dyDescent="0.2">
      <c r="A758" s="18">
        <v>1946.0211999999999</v>
      </c>
      <c r="B758">
        <v>19460212</v>
      </c>
      <c r="C758">
        <v>19460212</v>
      </c>
      <c r="D758" t="s">
        <v>62</v>
      </c>
      <c r="E758" t="str">
        <f t="shared" si="26"/>
        <v>12</v>
      </c>
      <c r="F758" t="s">
        <v>66</v>
      </c>
      <c r="G758" t="str">
        <f t="shared" si="27"/>
        <v>12</v>
      </c>
    </row>
    <row r="759" spans="1:7" ht="17" x14ac:dyDescent="0.2">
      <c r="A759" s="18" t="e">
        <v>#VALUE!</v>
      </c>
      <c r="B759" t="e">
        <v>#VALUE!</v>
      </c>
      <c r="C759" t="e">
        <v>#VALUE!</v>
      </c>
      <c r="D759" t="s">
        <v>62</v>
      </c>
      <c r="E759" t="e">
        <f t="shared" si="26"/>
        <v>#VALUE!</v>
      </c>
      <c r="F759" t="e">
        <v>#VALUE!</v>
      </c>
      <c r="G759" t="str">
        <f t="shared" si="27"/>
        <v>NA</v>
      </c>
    </row>
    <row r="760" spans="1:7" ht="17" x14ac:dyDescent="0.2">
      <c r="A760" s="18">
        <v>1963.0300999999999</v>
      </c>
      <c r="B760">
        <v>19630301</v>
      </c>
      <c r="C760">
        <v>19630301</v>
      </c>
      <c r="D760" t="s">
        <v>62</v>
      </c>
      <c r="E760" t="str">
        <f t="shared" si="26"/>
        <v>01</v>
      </c>
      <c r="F760" t="s">
        <v>70</v>
      </c>
      <c r="G760" t="str">
        <f t="shared" si="27"/>
        <v>01</v>
      </c>
    </row>
    <row r="761" spans="1:7" ht="17" x14ac:dyDescent="0.2">
      <c r="A761" s="18">
        <v>1951.0708999999999</v>
      </c>
      <c r="B761">
        <v>19510709</v>
      </c>
      <c r="C761">
        <v>19510709</v>
      </c>
      <c r="D761" t="s">
        <v>62</v>
      </c>
      <c r="E761" t="str">
        <f t="shared" si="26"/>
        <v>09</v>
      </c>
      <c r="F761" t="s">
        <v>65</v>
      </c>
      <c r="G761" t="str">
        <f t="shared" si="27"/>
        <v>09</v>
      </c>
    </row>
    <row r="762" spans="1:7" ht="17" x14ac:dyDescent="0.2">
      <c r="A762" s="18">
        <v>1946.0215000000001</v>
      </c>
      <c r="B762">
        <v>19460215</v>
      </c>
      <c r="C762">
        <v>19460215</v>
      </c>
      <c r="D762" t="s">
        <v>62</v>
      </c>
      <c r="E762" t="str">
        <f t="shared" si="26"/>
        <v>15</v>
      </c>
      <c r="F762" t="s">
        <v>95</v>
      </c>
      <c r="G762" t="str">
        <f t="shared" si="27"/>
        <v>15</v>
      </c>
    </row>
    <row r="763" spans="1:7" ht="17" x14ac:dyDescent="0.2">
      <c r="A763" s="18">
        <v>1963.0300999999999</v>
      </c>
      <c r="B763">
        <v>19630301</v>
      </c>
      <c r="C763">
        <v>19630301</v>
      </c>
      <c r="D763" t="s">
        <v>62</v>
      </c>
      <c r="E763" t="str">
        <f t="shared" si="26"/>
        <v>01</v>
      </c>
      <c r="F763" t="s">
        <v>70</v>
      </c>
      <c r="G763" t="str">
        <f t="shared" si="27"/>
        <v>01</v>
      </c>
    </row>
    <row r="764" spans="1:7" ht="17" x14ac:dyDescent="0.2">
      <c r="A764" s="18">
        <v>1946.0210999999999</v>
      </c>
      <c r="B764">
        <v>19460211</v>
      </c>
      <c r="C764">
        <v>19460211</v>
      </c>
      <c r="D764" t="s">
        <v>62</v>
      </c>
      <c r="E764" t="str">
        <f t="shared" si="26"/>
        <v>11</v>
      </c>
      <c r="F764" t="s">
        <v>73</v>
      </c>
      <c r="G764" t="str">
        <f t="shared" si="27"/>
        <v>11</v>
      </c>
    </row>
    <row r="765" spans="1:7" ht="17" x14ac:dyDescent="0.2">
      <c r="A765" s="18">
        <v>1960.0715</v>
      </c>
      <c r="B765">
        <v>19600715</v>
      </c>
      <c r="C765">
        <v>19600715</v>
      </c>
      <c r="D765" t="s">
        <v>62</v>
      </c>
      <c r="E765" t="str">
        <f t="shared" si="26"/>
        <v>15</v>
      </c>
      <c r="F765" t="s">
        <v>95</v>
      </c>
      <c r="G765" t="str">
        <f t="shared" si="27"/>
        <v>15</v>
      </c>
    </row>
    <row r="766" spans="1:7" ht="17" x14ac:dyDescent="0.2">
      <c r="A766" s="18" t="e">
        <v>#VALUE!</v>
      </c>
      <c r="B766" t="e">
        <v>#VALUE!</v>
      </c>
      <c r="C766" t="e">
        <v>#VALUE!</v>
      </c>
      <c r="D766" t="s">
        <v>62</v>
      </c>
      <c r="E766" t="e">
        <f t="shared" si="26"/>
        <v>#VALUE!</v>
      </c>
      <c r="F766" t="e">
        <v>#VALUE!</v>
      </c>
      <c r="G766" t="str">
        <f t="shared" si="27"/>
        <v>NA</v>
      </c>
    </row>
    <row r="767" spans="1:7" ht="17" x14ac:dyDescent="0.2">
      <c r="A767" s="18">
        <v>1955.0207</v>
      </c>
      <c r="B767">
        <v>19550207</v>
      </c>
      <c r="C767">
        <v>19550207</v>
      </c>
      <c r="D767" t="s">
        <v>62</v>
      </c>
      <c r="E767" t="str">
        <f t="shared" si="26"/>
        <v>07</v>
      </c>
      <c r="F767" t="s">
        <v>63</v>
      </c>
      <c r="G767" t="str">
        <f t="shared" si="27"/>
        <v>07</v>
      </c>
    </row>
    <row r="768" spans="1:7" ht="17" x14ac:dyDescent="0.2">
      <c r="A768" s="18">
        <v>1963.0300999999999</v>
      </c>
      <c r="B768">
        <v>19630301</v>
      </c>
      <c r="C768">
        <v>19630301</v>
      </c>
      <c r="D768" t="s">
        <v>62</v>
      </c>
      <c r="E768" t="str">
        <f t="shared" si="26"/>
        <v>01</v>
      </c>
      <c r="F768" t="s">
        <v>70</v>
      </c>
      <c r="G768" t="str">
        <f t="shared" si="27"/>
        <v>01</v>
      </c>
    </row>
    <row r="769" spans="1:7" ht="17" x14ac:dyDescent="0.2">
      <c r="A769" s="18">
        <v>1954.0307</v>
      </c>
      <c r="B769">
        <v>19540307</v>
      </c>
      <c r="C769">
        <v>19540307</v>
      </c>
      <c r="D769" t="s">
        <v>62</v>
      </c>
      <c r="E769" t="str">
        <f t="shared" si="26"/>
        <v>07</v>
      </c>
      <c r="F769" t="s">
        <v>63</v>
      </c>
      <c r="G769" t="str">
        <f t="shared" si="27"/>
        <v>07</v>
      </c>
    </row>
    <row r="770" spans="1:7" ht="17" x14ac:dyDescent="0.2">
      <c r="A770" s="18" t="e">
        <v>#VALUE!</v>
      </c>
      <c r="B770" t="e">
        <v>#VALUE!</v>
      </c>
      <c r="C770" t="e">
        <v>#VALUE!</v>
      </c>
      <c r="D770" t="s">
        <v>62</v>
      </c>
      <c r="E770" t="e">
        <f t="shared" si="26"/>
        <v>#VALUE!</v>
      </c>
      <c r="F770" t="e">
        <v>#VALUE!</v>
      </c>
      <c r="G770" t="str">
        <f t="shared" si="27"/>
        <v>NA</v>
      </c>
    </row>
    <row r="771" spans="1:7" ht="17" x14ac:dyDescent="0.2">
      <c r="A771" s="18">
        <v>1963.0300999999999</v>
      </c>
      <c r="B771">
        <v>19630301</v>
      </c>
      <c r="C771">
        <v>19630301</v>
      </c>
      <c r="D771" t="s">
        <v>62</v>
      </c>
      <c r="E771" t="str">
        <f t="shared" ref="E771:E834" si="28">MID($B771,COLUMN()-(COLUMN($D771)- 6),2)</f>
        <v>01</v>
      </c>
      <c r="F771" t="s">
        <v>70</v>
      </c>
      <c r="G771" t="str">
        <f t="shared" ref="G771:G834" si="29">IFERROR(F771,"NA")</f>
        <v>01</v>
      </c>
    </row>
    <row r="772" spans="1:7" ht="17" x14ac:dyDescent="0.2">
      <c r="A772" s="18">
        <v>1954.0307</v>
      </c>
      <c r="B772">
        <v>19540307</v>
      </c>
      <c r="C772">
        <v>19540307</v>
      </c>
      <c r="D772" t="s">
        <v>62</v>
      </c>
      <c r="E772" t="str">
        <f t="shared" si="28"/>
        <v>07</v>
      </c>
      <c r="F772" t="s">
        <v>63</v>
      </c>
      <c r="G772" t="str">
        <f t="shared" si="29"/>
        <v>07</v>
      </c>
    </row>
    <row r="773" spans="1:7" ht="17" x14ac:dyDescent="0.2">
      <c r="A773" s="18">
        <v>1952.0305000000001</v>
      </c>
      <c r="B773">
        <v>19520305</v>
      </c>
      <c r="C773">
        <v>19520305</v>
      </c>
      <c r="D773" t="s">
        <v>62</v>
      </c>
      <c r="E773" t="str">
        <f t="shared" si="28"/>
        <v>05</v>
      </c>
      <c r="F773" t="s">
        <v>71</v>
      </c>
      <c r="G773" t="str">
        <f t="shared" si="29"/>
        <v>05</v>
      </c>
    </row>
    <row r="774" spans="1:7" ht="17" x14ac:dyDescent="0.2">
      <c r="A774" s="18">
        <v>1914.0223000000001</v>
      </c>
      <c r="B774">
        <v>19140223</v>
      </c>
      <c r="C774">
        <v>19140223</v>
      </c>
      <c r="D774" t="s">
        <v>62</v>
      </c>
      <c r="E774" t="str">
        <f t="shared" si="28"/>
        <v>23</v>
      </c>
      <c r="F774" t="s">
        <v>100</v>
      </c>
      <c r="G774" t="str">
        <f t="shared" si="29"/>
        <v>23</v>
      </c>
    </row>
    <row r="775" spans="1:7" ht="17" x14ac:dyDescent="0.2">
      <c r="A775" s="18">
        <v>1914.0223000000001</v>
      </c>
      <c r="B775">
        <v>19140223</v>
      </c>
      <c r="C775">
        <v>19140223</v>
      </c>
      <c r="D775" t="s">
        <v>62</v>
      </c>
      <c r="E775" t="str">
        <f t="shared" si="28"/>
        <v>23</v>
      </c>
      <c r="F775" t="s">
        <v>100</v>
      </c>
      <c r="G775" t="str">
        <f t="shared" si="29"/>
        <v>23</v>
      </c>
    </row>
    <row r="776" spans="1:7" ht="17" x14ac:dyDescent="0.2">
      <c r="A776" s="18">
        <v>1946.0211999999999</v>
      </c>
      <c r="B776">
        <v>19460212</v>
      </c>
      <c r="C776">
        <v>19460212</v>
      </c>
      <c r="D776" t="s">
        <v>62</v>
      </c>
      <c r="E776" t="str">
        <f t="shared" si="28"/>
        <v>12</v>
      </c>
      <c r="F776" t="s">
        <v>66</v>
      </c>
      <c r="G776" t="str">
        <f t="shared" si="29"/>
        <v>12</v>
      </c>
    </row>
    <row r="777" spans="1:7" ht="17" x14ac:dyDescent="0.2">
      <c r="A777" s="18">
        <v>1954.0219</v>
      </c>
      <c r="B777">
        <v>19540219</v>
      </c>
      <c r="C777">
        <v>19540219</v>
      </c>
      <c r="D777" t="s">
        <v>62</v>
      </c>
      <c r="E777" t="str">
        <f t="shared" si="28"/>
        <v>19</v>
      </c>
      <c r="F777" t="s">
        <v>90</v>
      </c>
      <c r="G777" t="str">
        <f t="shared" si="29"/>
        <v>19</v>
      </c>
    </row>
    <row r="778" spans="1:7" ht="17" x14ac:dyDescent="0.2">
      <c r="A778" s="18">
        <v>1968.0222000000001</v>
      </c>
      <c r="B778">
        <v>19680222</v>
      </c>
      <c r="C778">
        <v>19680222</v>
      </c>
      <c r="D778" t="s">
        <v>62</v>
      </c>
      <c r="E778" t="str">
        <f t="shared" si="28"/>
        <v>22</v>
      </c>
      <c r="F778" t="s">
        <v>98</v>
      </c>
      <c r="G778" t="str">
        <f t="shared" si="29"/>
        <v>22</v>
      </c>
    </row>
    <row r="779" spans="1:7" ht="17" x14ac:dyDescent="0.2">
      <c r="A779" s="18">
        <v>1960.0715</v>
      </c>
      <c r="B779">
        <v>19600715</v>
      </c>
      <c r="C779">
        <v>19600715</v>
      </c>
      <c r="D779" t="s">
        <v>62</v>
      </c>
      <c r="E779" t="str">
        <f t="shared" si="28"/>
        <v>15</v>
      </c>
      <c r="F779" t="s">
        <v>95</v>
      </c>
      <c r="G779" t="str">
        <f t="shared" si="29"/>
        <v>15</v>
      </c>
    </row>
    <row r="780" spans="1:7" ht="17" x14ac:dyDescent="0.2">
      <c r="A780" s="18" t="e">
        <v>#VALUE!</v>
      </c>
      <c r="B780" t="e">
        <v>#VALUE!</v>
      </c>
      <c r="C780" t="e">
        <v>#VALUE!</v>
      </c>
      <c r="D780" t="s">
        <v>62</v>
      </c>
      <c r="E780" t="e">
        <f t="shared" si="28"/>
        <v>#VALUE!</v>
      </c>
      <c r="F780" t="e">
        <v>#VALUE!</v>
      </c>
      <c r="G780" t="str">
        <f t="shared" si="29"/>
        <v>NA</v>
      </c>
    </row>
    <row r="781" spans="1:7" ht="17" x14ac:dyDescent="0.2">
      <c r="A781" s="18">
        <v>1917.0826</v>
      </c>
      <c r="B781">
        <v>19170826</v>
      </c>
      <c r="C781">
        <v>19170826</v>
      </c>
      <c r="D781" t="s">
        <v>62</v>
      </c>
      <c r="E781" t="str">
        <f t="shared" si="28"/>
        <v>26</v>
      </c>
      <c r="F781" t="s">
        <v>87</v>
      </c>
      <c r="G781" t="str">
        <f t="shared" si="29"/>
        <v>26</v>
      </c>
    </row>
    <row r="782" spans="1:7" ht="17" x14ac:dyDescent="0.2">
      <c r="A782" s="18">
        <v>1917.0827999999999</v>
      </c>
      <c r="B782">
        <v>19170828</v>
      </c>
      <c r="C782">
        <v>19170828</v>
      </c>
      <c r="D782" t="s">
        <v>62</v>
      </c>
      <c r="E782" t="str">
        <f t="shared" si="28"/>
        <v>28</v>
      </c>
      <c r="F782" t="s">
        <v>106</v>
      </c>
      <c r="G782" t="str">
        <f t="shared" si="29"/>
        <v>28</v>
      </c>
    </row>
    <row r="783" spans="1:7" ht="17" x14ac:dyDescent="0.2">
      <c r="A783" s="18">
        <v>1919.0319</v>
      </c>
      <c r="B783">
        <v>19190319</v>
      </c>
      <c r="C783">
        <v>19190319</v>
      </c>
      <c r="D783" t="s">
        <v>62</v>
      </c>
      <c r="E783" t="str">
        <f t="shared" si="28"/>
        <v>19</v>
      </c>
      <c r="F783" t="s">
        <v>90</v>
      </c>
      <c r="G783" t="str">
        <f t="shared" si="29"/>
        <v>19</v>
      </c>
    </row>
    <row r="784" spans="1:7" ht="17" x14ac:dyDescent="0.2">
      <c r="A784" s="18">
        <v>1925.0309999999999</v>
      </c>
      <c r="B784">
        <v>19250310</v>
      </c>
      <c r="C784">
        <v>19250310</v>
      </c>
      <c r="D784" t="s">
        <v>62</v>
      </c>
      <c r="E784" t="str">
        <f t="shared" si="28"/>
        <v>10</v>
      </c>
      <c r="F784" t="s">
        <v>64</v>
      </c>
      <c r="G784" t="str">
        <f t="shared" si="29"/>
        <v>10</v>
      </c>
    </row>
    <row r="785" spans="1:7" ht="17" x14ac:dyDescent="0.2">
      <c r="A785" s="18">
        <v>1925.1122</v>
      </c>
      <c r="B785">
        <v>19251122</v>
      </c>
      <c r="C785">
        <v>19251122</v>
      </c>
      <c r="D785" t="s">
        <v>62</v>
      </c>
      <c r="E785" t="str">
        <f t="shared" si="28"/>
        <v>22</v>
      </c>
      <c r="F785" t="s">
        <v>98</v>
      </c>
      <c r="G785" t="str">
        <f t="shared" si="29"/>
        <v>22</v>
      </c>
    </row>
    <row r="786" spans="1:7" ht="17" x14ac:dyDescent="0.2">
      <c r="A786" s="18" t="e">
        <v>#VALUE!</v>
      </c>
      <c r="B786" t="e">
        <v>#VALUE!</v>
      </c>
      <c r="C786" t="e">
        <v>#VALUE!</v>
      </c>
      <c r="D786" t="s">
        <v>62</v>
      </c>
      <c r="E786" t="e">
        <f t="shared" si="28"/>
        <v>#VALUE!</v>
      </c>
      <c r="F786" t="e">
        <v>#VALUE!</v>
      </c>
      <c r="G786" t="str">
        <f t="shared" si="29"/>
        <v>NA</v>
      </c>
    </row>
    <row r="787" spans="1:7" ht="17" x14ac:dyDescent="0.2">
      <c r="A787" s="18">
        <v>1925.0309</v>
      </c>
      <c r="B787">
        <v>19250309</v>
      </c>
      <c r="C787">
        <v>19250309</v>
      </c>
      <c r="D787" t="s">
        <v>62</v>
      </c>
      <c r="E787" t="str">
        <f t="shared" si="28"/>
        <v>09</v>
      </c>
      <c r="F787" t="s">
        <v>65</v>
      </c>
      <c r="G787" t="str">
        <f t="shared" si="29"/>
        <v>09</v>
      </c>
    </row>
    <row r="788" spans="1:7" ht="17" x14ac:dyDescent="0.2">
      <c r="A788" s="18" t="e">
        <v>#VALUE!</v>
      </c>
      <c r="B788" t="e">
        <v>#VALUE!</v>
      </c>
      <c r="C788" t="e">
        <v>#VALUE!</v>
      </c>
      <c r="D788" t="s">
        <v>62</v>
      </c>
      <c r="E788" t="e">
        <f t="shared" si="28"/>
        <v>#VALUE!</v>
      </c>
      <c r="F788" t="e">
        <v>#VALUE!</v>
      </c>
      <c r="G788" t="str">
        <f t="shared" si="29"/>
        <v>NA</v>
      </c>
    </row>
    <row r="789" spans="1:7" ht="17" x14ac:dyDescent="0.2">
      <c r="A789" s="18" t="e">
        <v>#VALUE!</v>
      </c>
      <c r="B789" t="e">
        <v>#VALUE!</v>
      </c>
      <c r="C789" t="e">
        <v>#VALUE!</v>
      </c>
      <c r="D789" t="s">
        <v>62</v>
      </c>
      <c r="E789" t="e">
        <f t="shared" si="28"/>
        <v>#VALUE!</v>
      </c>
      <c r="F789" t="e">
        <v>#VALUE!</v>
      </c>
      <c r="G789" t="str">
        <f t="shared" si="29"/>
        <v>NA</v>
      </c>
    </row>
    <row r="790" spans="1:7" ht="17" x14ac:dyDescent="0.2">
      <c r="A790" s="18">
        <v>1937.06</v>
      </c>
      <c r="B790">
        <v>19370600</v>
      </c>
      <c r="C790">
        <v>19370600</v>
      </c>
      <c r="D790" t="s">
        <v>62</v>
      </c>
      <c r="E790" t="str">
        <f t="shared" si="28"/>
        <v>00</v>
      </c>
      <c r="F790" t="s">
        <v>13</v>
      </c>
      <c r="G790" t="str">
        <f t="shared" si="29"/>
        <v>NA</v>
      </c>
    </row>
    <row r="791" spans="1:7" ht="17" x14ac:dyDescent="0.2">
      <c r="A791" s="18">
        <v>1925.1125</v>
      </c>
      <c r="B791">
        <v>19251125</v>
      </c>
      <c r="C791">
        <v>19251125</v>
      </c>
      <c r="D791" t="s">
        <v>62</v>
      </c>
      <c r="E791" t="str">
        <f t="shared" si="28"/>
        <v>25</v>
      </c>
      <c r="F791" t="s">
        <v>92</v>
      </c>
      <c r="G791" t="str">
        <f t="shared" si="29"/>
        <v>25</v>
      </c>
    </row>
    <row r="792" spans="1:7" ht="17" x14ac:dyDescent="0.2">
      <c r="A792" s="18">
        <v>1926.0306</v>
      </c>
      <c r="B792">
        <v>19260306</v>
      </c>
      <c r="C792">
        <v>19260306</v>
      </c>
      <c r="D792" t="s">
        <v>62</v>
      </c>
      <c r="E792" t="str">
        <f t="shared" si="28"/>
        <v>06</v>
      </c>
      <c r="F792" t="s">
        <v>67</v>
      </c>
      <c r="G792" t="str">
        <f t="shared" si="29"/>
        <v>06</v>
      </c>
    </row>
    <row r="793" spans="1:7" ht="17" x14ac:dyDescent="0.2">
      <c r="A793" s="18">
        <v>1925.1125</v>
      </c>
      <c r="B793">
        <v>19251125</v>
      </c>
      <c r="C793">
        <v>19251125</v>
      </c>
      <c r="D793" t="s">
        <v>62</v>
      </c>
      <c r="E793" t="str">
        <f t="shared" si="28"/>
        <v>25</v>
      </c>
      <c r="F793" t="s">
        <v>92</v>
      </c>
      <c r="G793" t="str">
        <f t="shared" si="29"/>
        <v>25</v>
      </c>
    </row>
    <row r="794" spans="1:7" ht="17" x14ac:dyDescent="0.2">
      <c r="A794" s="18">
        <v>1980.1026999999999</v>
      </c>
      <c r="B794">
        <v>19801027</v>
      </c>
      <c r="C794">
        <v>19801027</v>
      </c>
      <c r="D794" t="s">
        <v>62</v>
      </c>
      <c r="E794" t="str">
        <f t="shared" si="28"/>
        <v>27</v>
      </c>
      <c r="F794" t="s">
        <v>101</v>
      </c>
      <c r="G794" t="str">
        <f t="shared" si="29"/>
        <v>27</v>
      </c>
    </row>
    <row r="795" spans="1:7" ht="17" x14ac:dyDescent="0.2">
      <c r="A795" s="18">
        <v>1940.0306</v>
      </c>
      <c r="B795">
        <v>19400306</v>
      </c>
      <c r="C795">
        <v>19400306</v>
      </c>
      <c r="D795" t="s">
        <v>62</v>
      </c>
      <c r="E795" t="str">
        <f t="shared" si="28"/>
        <v>06</v>
      </c>
      <c r="F795" t="s">
        <v>67</v>
      </c>
      <c r="G795" t="str">
        <f t="shared" si="29"/>
        <v>06</v>
      </c>
    </row>
    <row r="796" spans="1:7" ht="17" x14ac:dyDescent="0.2">
      <c r="A796" s="18">
        <v>1959.0402999999999</v>
      </c>
      <c r="B796">
        <v>19590403</v>
      </c>
      <c r="C796">
        <v>19590403</v>
      </c>
      <c r="D796" t="s">
        <v>62</v>
      </c>
      <c r="E796" t="str">
        <f t="shared" si="28"/>
        <v>03</v>
      </c>
      <c r="F796" t="s">
        <v>72</v>
      </c>
      <c r="G796" t="str">
        <f t="shared" si="29"/>
        <v>03</v>
      </c>
    </row>
    <row r="797" spans="1:7" ht="17" x14ac:dyDescent="0.2">
      <c r="A797" s="18">
        <v>1925.1122</v>
      </c>
      <c r="B797">
        <v>19251122</v>
      </c>
      <c r="C797">
        <v>19251122</v>
      </c>
      <c r="D797" t="s">
        <v>62</v>
      </c>
      <c r="E797" t="str">
        <f t="shared" si="28"/>
        <v>22</v>
      </c>
      <c r="F797" t="s">
        <v>98</v>
      </c>
      <c r="G797" t="str">
        <f t="shared" si="29"/>
        <v>22</v>
      </c>
    </row>
    <row r="798" spans="1:7" ht="17" x14ac:dyDescent="0.2">
      <c r="A798" s="18">
        <v>1917.0824</v>
      </c>
      <c r="B798">
        <v>19170824</v>
      </c>
      <c r="C798">
        <v>19170824</v>
      </c>
      <c r="D798" t="s">
        <v>62</v>
      </c>
      <c r="E798" t="str">
        <f t="shared" si="28"/>
        <v>24</v>
      </c>
      <c r="F798" t="s">
        <v>103</v>
      </c>
      <c r="G798" t="str">
        <f t="shared" si="29"/>
        <v>24</v>
      </c>
    </row>
    <row r="799" spans="1:7" ht="17" x14ac:dyDescent="0.2">
      <c r="A799" s="18">
        <v>1925.1125</v>
      </c>
      <c r="B799">
        <v>19251125</v>
      </c>
      <c r="C799">
        <v>19251125</v>
      </c>
      <c r="D799" t="s">
        <v>62</v>
      </c>
      <c r="E799" t="str">
        <f t="shared" si="28"/>
        <v>25</v>
      </c>
      <c r="F799" t="s">
        <v>92</v>
      </c>
      <c r="G799" t="str">
        <f t="shared" si="29"/>
        <v>25</v>
      </c>
    </row>
    <row r="800" spans="1:7" ht="17" x14ac:dyDescent="0.2">
      <c r="A800" s="18">
        <v>1926.03</v>
      </c>
      <c r="B800">
        <v>19260300</v>
      </c>
      <c r="C800">
        <v>19260300</v>
      </c>
      <c r="D800" t="s">
        <v>62</v>
      </c>
      <c r="E800" t="str">
        <f t="shared" si="28"/>
        <v>00</v>
      </c>
      <c r="F800" t="s">
        <v>13</v>
      </c>
      <c r="G800" t="str">
        <f t="shared" si="29"/>
        <v>NA</v>
      </c>
    </row>
    <row r="801" spans="1:7" ht="17" x14ac:dyDescent="0.2">
      <c r="A801" s="18">
        <v>1926.0306</v>
      </c>
      <c r="B801">
        <v>19260306</v>
      </c>
      <c r="C801">
        <v>19260306</v>
      </c>
      <c r="D801" t="s">
        <v>62</v>
      </c>
      <c r="E801" t="str">
        <f t="shared" si="28"/>
        <v>06</v>
      </c>
      <c r="F801" t="s">
        <v>67</v>
      </c>
      <c r="G801" t="str">
        <f t="shared" si="29"/>
        <v>06</v>
      </c>
    </row>
    <row r="802" spans="1:7" ht="17" x14ac:dyDescent="0.2">
      <c r="A802" s="18">
        <v>1926.0306</v>
      </c>
      <c r="B802">
        <v>19260306</v>
      </c>
      <c r="C802">
        <v>19260306</v>
      </c>
      <c r="D802" t="s">
        <v>62</v>
      </c>
      <c r="E802" t="str">
        <f t="shared" si="28"/>
        <v>06</v>
      </c>
      <c r="F802" t="s">
        <v>67</v>
      </c>
      <c r="G802" t="str">
        <f t="shared" si="29"/>
        <v>06</v>
      </c>
    </row>
    <row r="803" spans="1:7" ht="17" x14ac:dyDescent="0.2">
      <c r="A803" s="18">
        <v>1926.0306</v>
      </c>
      <c r="B803">
        <v>19260306</v>
      </c>
      <c r="C803">
        <v>19260306</v>
      </c>
      <c r="D803" t="s">
        <v>62</v>
      </c>
      <c r="E803" t="str">
        <f t="shared" si="28"/>
        <v>06</v>
      </c>
      <c r="F803" t="s">
        <v>67</v>
      </c>
      <c r="G803" t="str">
        <f t="shared" si="29"/>
        <v>06</v>
      </c>
    </row>
    <row r="804" spans="1:7" ht="17" x14ac:dyDescent="0.2">
      <c r="A804" s="18">
        <v>1926.0306</v>
      </c>
      <c r="B804">
        <v>19260306</v>
      </c>
      <c r="C804">
        <v>19260306</v>
      </c>
      <c r="D804" t="s">
        <v>62</v>
      </c>
      <c r="E804" t="str">
        <f t="shared" si="28"/>
        <v>06</v>
      </c>
      <c r="F804" t="s">
        <v>67</v>
      </c>
      <c r="G804" t="str">
        <f t="shared" si="29"/>
        <v>06</v>
      </c>
    </row>
    <row r="805" spans="1:7" ht="17" x14ac:dyDescent="0.2">
      <c r="A805" s="18">
        <v>1926.0307</v>
      </c>
      <c r="B805">
        <v>19260307</v>
      </c>
      <c r="C805">
        <v>19260307</v>
      </c>
      <c r="D805" t="s">
        <v>62</v>
      </c>
      <c r="E805" t="str">
        <f t="shared" si="28"/>
        <v>07</v>
      </c>
      <c r="F805" t="s">
        <v>63</v>
      </c>
      <c r="G805" t="str">
        <f t="shared" si="29"/>
        <v>07</v>
      </c>
    </row>
    <row r="806" spans="1:7" ht="17" x14ac:dyDescent="0.2">
      <c r="A806" s="18" t="e">
        <v>#VALUE!</v>
      </c>
      <c r="B806" t="e">
        <v>#VALUE!</v>
      </c>
      <c r="C806" t="e">
        <v>#VALUE!</v>
      </c>
      <c r="D806" t="s">
        <v>62</v>
      </c>
      <c r="E806" t="e">
        <f t="shared" si="28"/>
        <v>#VALUE!</v>
      </c>
      <c r="F806" t="e">
        <v>#VALUE!</v>
      </c>
      <c r="G806" t="str">
        <f t="shared" si="29"/>
        <v>NA</v>
      </c>
    </row>
    <row r="807" spans="1:7" ht="17" x14ac:dyDescent="0.2">
      <c r="A807" s="18">
        <v>1925.1125</v>
      </c>
      <c r="B807">
        <v>19251125</v>
      </c>
      <c r="C807">
        <v>19251125</v>
      </c>
      <c r="D807" t="s">
        <v>62</v>
      </c>
      <c r="E807" t="str">
        <f t="shared" si="28"/>
        <v>25</v>
      </c>
      <c r="F807" t="s">
        <v>92</v>
      </c>
      <c r="G807" t="str">
        <f t="shared" si="29"/>
        <v>25</v>
      </c>
    </row>
    <row r="808" spans="1:7" ht="17" x14ac:dyDescent="0.2">
      <c r="A808" s="18">
        <v>1925.0309</v>
      </c>
      <c r="B808">
        <v>19250309</v>
      </c>
      <c r="C808">
        <v>19250309</v>
      </c>
      <c r="D808" t="s">
        <v>62</v>
      </c>
      <c r="E808" t="str">
        <f t="shared" si="28"/>
        <v>09</v>
      </c>
      <c r="F808" t="s">
        <v>65</v>
      </c>
      <c r="G808" t="str">
        <f t="shared" si="29"/>
        <v>09</v>
      </c>
    </row>
    <row r="809" spans="1:7" ht="17" x14ac:dyDescent="0.2">
      <c r="A809" s="18">
        <v>1925.1125</v>
      </c>
      <c r="B809">
        <v>19251125</v>
      </c>
      <c r="C809">
        <v>19251125</v>
      </c>
      <c r="D809" t="s">
        <v>62</v>
      </c>
      <c r="E809" t="str">
        <f t="shared" si="28"/>
        <v>25</v>
      </c>
      <c r="F809" t="s">
        <v>92</v>
      </c>
      <c r="G809" t="str">
        <f t="shared" si="29"/>
        <v>25</v>
      </c>
    </row>
    <row r="810" spans="1:7" ht="17" x14ac:dyDescent="0.2">
      <c r="A810" s="18">
        <v>1943.05</v>
      </c>
      <c r="B810">
        <v>19430500</v>
      </c>
      <c r="C810">
        <v>19430500</v>
      </c>
      <c r="D810" t="s">
        <v>62</v>
      </c>
      <c r="E810" t="str">
        <f t="shared" si="28"/>
        <v>00</v>
      </c>
      <c r="F810" t="s">
        <v>13</v>
      </c>
      <c r="G810" t="str">
        <f t="shared" si="29"/>
        <v>NA</v>
      </c>
    </row>
    <row r="811" spans="1:7" ht="17" x14ac:dyDescent="0.2">
      <c r="A811" s="18">
        <v>1929.0314000000001</v>
      </c>
      <c r="B811">
        <v>19290314</v>
      </c>
      <c r="C811">
        <v>19290314</v>
      </c>
      <c r="D811" t="s">
        <v>62</v>
      </c>
      <c r="E811" t="str">
        <f t="shared" si="28"/>
        <v>14</v>
      </c>
      <c r="F811" t="s">
        <v>94</v>
      </c>
      <c r="G811" t="str">
        <f t="shared" si="29"/>
        <v>14</v>
      </c>
    </row>
    <row r="812" spans="1:7" ht="17" x14ac:dyDescent="0.2">
      <c r="A812" s="18">
        <v>1925.0407</v>
      </c>
      <c r="B812">
        <v>19250407</v>
      </c>
      <c r="C812">
        <v>19250407</v>
      </c>
      <c r="D812" t="s">
        <v>62</v>
      </c>
      <c r="E812" t="str">
        <f t="shared" si="28"/>
        <v>07</v>
      </c>
      <c r="F812" t="s">
        <v>63</v>
      </c>
      <c r="G812" t="str">
        <f t="shared" si="29"/>
        <v>07</v>
      </c>
    </row>
    <row r="813" spans="1:7" ht="17" x14ac:dyDescent="0.2">
      <c r="A813" s="18">
        <v>1943.1</v>
      </c>
      <c r="B813">
        <v>19431000</v>
      </c>
      <c r="C813">
        <v>19431000</v>
      </c>
      <c r="D813" t="s">
        <v>62</v>
      </c>
      <c r="E813" t="str">
        <f t="shared" si="28"/>
        <v>00</v>
      </c>
      <c r="F813" t="s">
        <v>13</v>
      </c>
      <c r="G813" t="str">
        <f t="shared" si="29"/>
        <v>NA</v>
      </c>
    </row>
    <row r="814" spans="1:7" ht="17" x14ac:dyDescent="0.2">
      <c r="A814" s="18">
        <v>1925.0302999999999</v>
      </c>
      <c r="B814">
        <v>19250303</v>
      </c>
      <c r="C814">
        <v>19250303</v>
      </c>
      <c r="D814" t="s">
        <v>62</v>
      </c>
      <c r="E814" t="str">
        <f t="shared" si="28"/>
        <v>03</v>
      </c>
      <c r="F814" t="s">
        <v>72</v>
      </c>
      <c r="G814" t="str">
        <f t="shared" si="29"/>
        <v>03</v>
      </c>
    </row>
    <row r="815" spans="1:7" ht="17" x14ac:dyDescent="0.2">
      <c r="A815" s="18">
        <v>1925.0307</v>
      </c>
      <c r="B815">
        <v>19250307</v>
      </c>
      <c r="C815">
        <v>19250307</v>
      </c>
      <c r="D815" t="s">
        <v>62</v>
      </c>
      <c r="E815" t="str">
        <f t="shared" si="28"/>
        <v>07</v>
      </c>
      <c r="F815" t="s">
        <v>63</v>
      </c>
      <c r="G815" t="str">
        <f t="shared" si="29"/>
        <v>07</v>
      </c>
    </row>
    <row r="816" spans="1:7" ht="17" x14ac:dyDescent="0.2">
      <c r="A816" s="18">
        <v>1925.0307</v>
      </c>
      <c r="B816">
        <v>19250307</v>
      </c>
      <c r="C816">
        <v>19250307</v>
      </c>
      <c r="D816" t="s">
        <v>62</v>
      </c>
      <c r="E816" t="str">
        <f t="shared" si="28"/>
        <v>07</v>
      </c>
      <c r="F816" t="s">
        <v>63</v>
      </c>
      <c r="G816" t="str">
        <f t="shared" si="29"/>
        <v>07</v>
      </c>
    </row>
    <row r="817" spans="1:7" ht="17" x14ac:dyDescent="0.2">
      <c r="A817" s="18">
        <v>1933.1024</v>
      </c>
      <c r="B817">
        <v>19331024</v>
      </c>
      <c r="C817">
        <v>19331024</v>
      </c>
      <c r="D817" t="s">
        <v>62</v>
      </c>
      <c r="E817" t="str">
        <f t="shared" si="28"/>
        <v>24</v>
      </c>
      <c r="F817" t="s">
        <v>103</v>
      </c>
      <c r="G817" t="str">
        <f t="shared" si="29"/>
        <v>24</v>
      </c>
    </row>
    <row r="818" spans="1:7" ht="17" x14ac:dyDescent="0.2">
      <c r="A818" s="18">
        <v>1933.1229000000001</v>
      </c>
      <c r="B818">
        <v>19331229</v>
      </c>
      <c r="C818">
        <v>19331229</v>
      </c>
      <c r="D818" t="s">
        <v>62</v>
      </c>
      <c r="E818" t="str">
        <f t="shared" si="28"/>
        <v>29</v>
      </c>
      <c r="F818" t="s">
        <v>99</v>
      </c>
      <c r="G818" t="str">
        <f t="shared" si="29"/>
        <v>29</v>
      </c>
    </row>
    <row r="819" spans="1:7" ht="17" x14ac:dyDescent="0.2">
      <c r="A819" s="18">
        <v>1933.1123</v>
      </c>
      <c r="B819">
        <v>19331123</v>
      </c>
      <c r="C819">
        <v>19331123</v>
      </c>
      <c r="D819" t="s">
        <v>62</v>
      </c>
      <c r="E819" t="str">
        <f t="shared" si="28"/>
        <v>23</v>
      </c>
      <c r="F819" t="s">
        <v>100</v>
      </c>
      <c r="G819" t="str">
        <f t="shared" si="29"/>
        <v>23</v>
      </c>
    </row>
    <row r="820" spans="1:7" ht="17" x14ac:dyDescent="0.2">
      <c r="A820" s="18">
        <v>1911.06</v>
      </c>
      <c r="B820">
        <v>19110600</v>
      </c>
      <c r="C820">
        <v>19110600</v>
      </c>
      <c r="D820" t="s">
        <v>62</v>
      </c>
      <c r="E820" t="str">
        <f t="shared" si="28"/>
        <v>00</v>
      </c>
      <c r="F820" t="s">
        <v>13</v>
      </c>
      <c r="G820" t="str">
        <f t="shared" si="29"/>
        <v>NA</v>
      </c>
    </row>
    <row r="821" spans="1:7" ht="17" x14ac:dyDescent="0.2">
      <c r="A821" s="18">
        <v>1925</v>
      </c>
      <c r="B821">
        <v>19250000</v>
      </c>
      <c r="C821">
        <v>19250000</v>
      </c>
      <c r="D821" t="s">
        <v>62</v>
      </c>
      <c r="E821" t="str">
        <f t="shared" si="28"/>
        <v>00</v>
      </c>
      <c r="F821" t="s">
        <v>13</v>
      </c>
      <c r="G821" t="str">
        <f t="shared" si="29"/>
        <v>NA</v>
      </c>
    </row>
    <row r="822" spans="1:7" ht="17" x14ac:dyDescent="0.2">
      <c r="A822" s="18">
        <v>1933.1024</v>
      </c>
      <c r="B822">
        <v>19331024</v>
      </c>
      <c r="C822">
        <v>19331024</v>
      </c>
      <c r="D822" t="s">
        <v>62</v>
      </c>
      <c r="E822" t="str">
        <f t="shared" si="28"/>
        <v>24</v>
      </c>
      <c r="F822" t="s">
        <v>103</v>
      </c>
      <c r="G822" t="str">
        <f t="shared" si="29"/>
        <v>24</v>
      </c>
    </row>
    <row r="823" spans="1:7" ht="17" x14ac:dyDescent="0.2">
      <c r="A823" s="18">
        <v>1933.1024</v>
      </c>
      <c r="B823">
        <v>19331024</v>
      </c>
      <c r="C823">
        <v>19331024</v>
      </c>
      <c r="D823" t="s">
        <v>62</v>
      </c>
      <c r="E823" t="str">
        <f t="shared" si="28"/>
        <v>24</v>
      </c>
      <c r="F823" t="s">
        <v>103</v>
      </c>
      <c r="G823" t="str">
        <f t="shared" si="29"/>
        <v>24</v>
      </c>
    </row>
    <row r="824" spans="1:7" ht="17" x14ac:dyDescent="0.2">
      <c r="A824" s="18">
        <v>1933.1122</v>
      </c>
      <c r="B824">
        <v>19331122</v>
      </c>
      <c r="C824">
        <v>19331122</v>
      </c>
      <c r="D824" t="s">
        <v>62</v>
      </c>
      <c r="E824" t="str">
        <f t="shared" si="28"/>
        <v>22</v>
      </c>
      <c r="F824" t="s">
        <v>98</v>
      </c>
      <c r="G824" t="str">
        <f t="shared" si="29"/>
        <v>22</v>
      </c>
    </row>
    <row r="825" spans="1:7" ht="17" x14ac:dyDescent="0.2">
      <c r="A825" s="18">
        <v>1929.0410999999999</v>
      </c>
      <c r="B825">
        <v>19290411</v>
      </c>
      <c r="C825">
        <v>19290411</v>
      </c>
      <c r="D825" t="s">
        <v>62</v>
      </c>
      <c r="E825" t="str">
        <f t="shared" si="28"/>
        <v>11</v>
      </c>
      <c r="F825" t="s">
        <v>73</v>
      </c>
      <c r="G825" t="str">
        <f t="shared" si="29"/>
        <v>11</v>
      </c>
    </row>
    <row r="826" spans="1:7" ht="17" x14ac:dyDescent="0.2">
      <c r="A826" s="18" t="e">
        <v>#VALUE!</v>
      </c>
      <c r="B826" t="e">
        <v>#VALUE!</v>
      </c>
      <c r="C826" t="e">
        <v>#VALUE!</v>
      </c>
      <c r="D826" t="s">
        <v>62</v>
      </c>
      <c r="E826" t="e">
        <f t="shared" si="28"/>
        <v>#VALUE!</v>
      </c>
      <c r="F826" t="e">
        <v>#VALUE!</v>
      </c>
      <c r="G826" t="str">
        <f t="shared" si="29"/>
        <v>NA</v>
      </c>
    </row>
    <row r="827" spans="1:7" ht="17" x14ac:dyDescent="0.2">
      <c r="A827" s="18">
        <v>1934.0101999999999</v>
      </c>
      <c r="B827">
        <v>19340102</v>
      </c>
      <c r="C827">
        <v>19340102</v>
      </c>
      <c r="D827" t="s">
        <v>62</v>
      </c>
      <c r="E827" t="str">
        <f t="shared" si="28"/>
        <v>02</v>
      </c>
      <c r="F827" t="s">
        <v>68</v>
      </c>
      <c r="G827" t="str">
        <f t="shared" si="29"/>
        <v>02</v>
      </c>
    </row>
    <row r="828" spans="1:7" ht="17" x14ac:dyDescent="0.2">
      <c r="A828" s="18">
        <v>1911.11</v>
      </c>
      <c r="B828">
        <v>19111100</v>
      </c>
      <c r="C828">
        <v>19111100</v>
      </c>
      <c r="D828" t="s">
        <v>62</v>
      </c>
      <c r="E828" t="str">
        <f t="shared" si="28"/>
        <v>00</v>
      </c>
      <c r="F828" t="s">
        <v>13</v>
      </c>
      <c r="G828" t="str">
        <f t="shared" si="29"/>
        <v>NA</v>
      </c>
    </row>
    <row r="829" spans="1:7" ht="17" x14ac:dyDescent="0.2">
      <c r="A829" s="18">
        <v>1911.06</v>
      </c>
      <c r="B829">
        <v>19110600</v>
      </c>
      <c r="C829">
        <v>19110600</v>
      </c>
      <c r="D829" t="s">
        <v>62</v>
      </c>
      <c r="E829" t="str">
        <f t="shared" si="28"/>
        <v>00</v>
      </c>
      <c r="F829" t="s">
        <v>13</v>
      </c>
      <c r="G829" t="str">
        <f t="shared" si="29"/>
        <v>NA</v>
      </c>
    </row>
    <row r="830" spans="1:7" ht="17" x14ac:dyDescent="0.2">
      <c r="A830" s="18">
        <v>1933.1201000000001</v>
      </c>
      <c r="B830">
        <v>19331201</v>
      </c>
      <c r="C830">
        <v>19331201</v>
      </c>
      <c r="D830" t="s">
        <v>62</v>
      </c>
      <c r="E830" t="str">
        <f t="shared" si="28"/>
        <v>01</v>
      </c>
      <c r="F830" t="s">
        <v>70</v>
      </c>
      <c r="G830" t="str">
        <f t="shared" si="29"/>
        <v>01</v>
      </c>
    </row>
    <row r="831" spans="1:7" ht="17" x14ac:dyDescent="0.2">
      <c r="A831" s="18">
        <v>1911.06</v>
      </c>
      <c r="B831">
        <v>19110600</v>
      </c>
      <c r="C831">
        <v>19110600</v>
      </c>
      <c r="D831" t="s">
        <v>62</v>
      </c>
      <c r="E831" t="str">
        <f t="shared" si="28"/>
        <v>00</v>
      </c>
      <c r="F831" t="s">
        <v>13</v>
      </c>
      <c r="G831" t="str">
        <f t="shared" si="29"/>
        <v>NA</v>
      </c>
    </row>
    <row r="832" spans="1:7" ht="17" x14ac:dyDescent="0.2">
      <c r="A832" s="18">
        <v>1933.1122</v>
      </c>
      <c r="B832">
        <v>19331122</v>
      </c>
      <c r="C832">
        <v>19331122</v>
      </c>
      <c r="D832" t="s">
        <v>62</v>
      </c>
      <c r="E832" t="str">
        <f t="shared" si="28"/>
        <v>22</v>
      </c>
      <c r="F832" t="s">
        <v>98</v>
      </c>
      <c r="G832" t="str">
        <f t="shared" si="29"/>
        <v>22</v>
      </c>
    </row>
    <row r="833" spans="1:7" ht="17" x14ac:dyDescent="0.2">
      <c r="A833" s="18">
        <v>1934.011</v>
      </c>
      <c r="B833">
        <v>19340110</v>
      </c>
      <c r="C833">
        <v>19340110</v>
      </c>
      <c r="D833" t="s">
        <v>62</v>
      </c>
      <c r="E833" t="str">
        <f t="shared" si="28"/>
        <v>10</v>
      </c>
      <c r="F833" t="s">
        <v>64</v>
      </c>
      <c r="G833" t="str">
        <f t="shared" si="29"/>
        <v>10</v>
      </c>
    </row>
    <row r="834" spans="1:7" ht="17" x14ac:dyDescent="0.2">
      <c r="A834" s="18">
        <v>1933.1024</v>
      </c>
      <c r="B834">
        <v>19331024</v>
      </c>
      <c r="C834">
        <v>19331024</v>
      </c>
      <c r="D834" t="s">
        <v>62</v>
      </c>
      <c r="E834" t="str">
        <f t="shared" si="28"/>
        <v>24</v>
      </c>
      <c r="F834" t="s">
        <v>103</v>
      </c>
      <c r="G834" t="str">
        <f t="shared" si="29"/>
        <v>24</v>
      </c>
    </row>
    <row r="835" spans="1:7" ht="17" x14ac:dyDescent="0.2">
      <c r="A835" s="18">
        <v>1911.06</v>
      </c>
      <c r="B835">
        <v>19110600</v>
      </c>
      <c r="C835">
        <v>19110600</v>
      </c>
      <c r="D835" t="s">
        <v>62</v>
      </c>
      <c r="E835" t="str">
        <f t="shared" ref="E835:E898" si="30">MID($B835,COLUMN()-(COLUMN($D835)- 6),2)</f>
        <v>00</v>
      </c>
      <c r="F835" t="s">
        <v>13</v>
      </c>
      <c r="G835" t="str">
        <f t="shared" ref="G835:G898" si="31">IFERROR(F835,"NA")</f>
        <v>NA</v>
      </c>
    </row>
    <row r="836" spans="1:7" ht="17" x14ac:dyDescent="0.2">
      <c r="A836" s="18">
        <v>1933.1101000000001</v>
      </c>
      <c r="B836">
        <v>19331101</v>
      </c>
      <c r="C836">
        <v>19331101</v>
      </c>
      <c r="D836" t="s">
        <v>62</v>
      </c>
      <c r="E836" t="str">
        <f t="shared" si="30"/>
        <v>01</v>
      </c>
      <c r="F836" t="s">
        <v>70</v>
      </c>
      <c r="G836" t="str">
        <f t="shared" si="31"/>
        <v>01</v>
      </c>
    </row>
    <row r="837" spans="1:7" ht="17" x14ac:dyDescent="0.2">
      <c r="A837" s="18">
        <v>1911.06</v>
      </c>
      <c r="B837">
        <v>19110600</v>
      </c>
      <c r="C837">
        <v>19110600</v>
      </c>
      <c r="D837" t="s">
        <v>62</v>
      </c>
      <c r="E837" t="str">
        <f t="shared" si="30"/>
        <v>00</v>
      </c>
      <c r="F837" t="s">
        <v>13</v>
      </c>
      <c r="G837" t="str">
        <f t="shared" si="31"/>
        <v>NA</v>
      </c>
    </row>
    <row r="838" spans="1:7" ht="17" x14ac:dyDescent="0.2">
      <c r="A838" s="18">
        <v>1933.1123</v>
      </c>
      <c r="B838">
        <v>19331123</v>
      </c>
      <c r="C838">
        <v>19331123</v>
      </c>
      <c r="D838" t="s">
        <v>62</v>
      </c>
      <c r="E838" t="str">
        <f t="shared" si="30"/>
        <v>23</v>
      </c>
      <c r="F838" t="s">
        <v>100</v>
      </c>
      <c r="G838" t="str">
        <f t="shared" si="31"/>
        <v>23</v>
      </c>
    </row>
    <row r="839" spans="1:7" ht="17" x14ac:dyDescent="0.2">
      <c r="A839" s="18">
        <v>1934.011</v>
      </c>
      <c r="B839">
        <v>19340110</v>
      </c>
      <c r="C839">
        <v>19340110</v>
      </c>
      <c r="D839" t="s">
        <v>62</v>
      </c>
      <c r="E839" t="str">
        <f t="shared" si="30"/>
        <v>10</v>
      </c>
      <c r="F839" t="s">
        <v>64</v>
      </c>
      <c r="G839" t="str">
        <f t="shared" si="31"/>
        <v>10</v>
      </c>
    </row>
    <row r="840" spans="1:7" ht="17" x14ac:dyDescent="0.2">
      <c r="A840" s="18">
        <v>1963.0209</v>
      </c>
      <c r="B840">
        <v>19630209</v>
      </c>
      <c r="C840">
        <v>19630209</v>
      </c>
      <c r="D840" t="s">
        <v>62</v>
      </c>
      <c r="E840" t="str">
        <f t="shared" si="30"/>
        <v>09</v>
      </c>
      <c r="F840" t="s">
        <v>65</v>
      </c>
      <c r="G840" t="str">
        <f t="shared" si="31"/>
        <v>09</v>
      </c>
    </row>
    <row r="841" spans="1:7" ht="17" x14ac:dyDescent="0.2">
      <c r="A841" s="18">
        <v>1963.0208</v>
      </c>
      <c r="B841">
        <v>19630208</v>
      </c>
      <c r="C841">
        <v>19630208</v>
      </c>
      <c r="D841" t="s">
        <v>62</v>
      </c>
      <c r="E841" t="str">
        <f t="shared" si="30"/>
        <v>08</v>
      </c>
      <c r="F841" t="s">
        <v>69</v>
      </c>
      <c r="G841" t="str">
        <f t="shared" si="31"/>
        <v>08</v>
      </c>
    </row>
    <row r="842" spans="1:7" ht="17" x14ac:dyDescent="0.2">
      <c r="A842" s="18">
        <v>1963.0209</v>
      </c>
      <c r="B842">
        <v>19630209</v>
      </c>
      <c r="C842">
        <v>19630209</v>
      </c>
      <c r="D842" t="s">
        <v>62</v>
      </c>
      <c r="E842" t="str">
        <f t="shared" si="30"/>
        <v>09</v>
      </c>
      <c r="F842" t="s">
        <v>65</v>
      </c>
      <c r="G842" t="str">
        <f t="shared" si="31"/>
        <v>09</v>
      </c>
    </row>
    <row r="843" spans="1:7" ht="17" x14ac:dyDescent="0.2">
      <c r="A843" s="18">
        <v>1963.0209</v>
      </c>
      <c r="B843">
        <v>19630209</v>
      </c>
      <c r="C843">
        <v>19630209</v>
      </c>
      <c r="D843" t="s">
        <v>62</v>
      </c>
      <c r="E843" t="str">
        <f t="shared" si="30"/>
        <v>09</v>
      </c>
      <c r="F843" t="s">
        <v>65</v>
      </c>
      <c r="G843" t="str">
        <f t="shared" si="31"/>
        <v>09</v>
      </c>
    </row>
    <row r="844" spans="1:7" ht="17" x14ac:dyDescent="0.2">
      <c r="A844" s="18">
        <v>1963.0208</v>
      </c>
      <c r="B844">
        <v>19630208</v>
      </c>
      <c r="C844">
        <v>19630208</v>
      </c>
      <c r="D844" t="s">
        <v>62</v>
      </c>
      <c r="E844" t="str">
        <f t="shared" si="30"/>
        <v>08</v>
      </c>
      <c r="F844" t="s">
        <v>69</v>
      </c>
      <c r="G844" t="str">
        <f t="shared" si="31"/>
        <v>08</v>
      </c>
    </row>
    <row r="845" spans="1:7" ht="17" x14ac:dyDescent="0.2">
      <c r="A845" s="18">
        <v>1963.0300999999999</v>
      </c>
      <c r="B845">
        <v>19630301</v>
      </c>
      <c r="C845">
        <v>19630301</v>
      </c>
      <c r="D845" t="s">
        <v>62</v>
      </c>
      <c r="E845" t="str">
        <f t="shared" si="30"/>
        <v>01</v>
      </c>
      <c r="F845" t="s">
        <v>70</v>
      </c>
      <c r="G845" t="str">
        <f t="shared" si="31"/>
        <v>01</v>
      </c>
    </row>
    <row r="846" spans="1:7" ht="17" x14ac:dyDescent="0.2">
      <c r="A846" s="18">
        <v>1963.0209</v>
      </c>
      <c r="B846">
        <v>19630209</v>
      </c>
      <c r="C846">
        <v>19630209</v>
      </c>
      <c r="D846" t="s">
        <v>62</v>
      </c>
      <c r="E846" t="str">
        <f t="shared" si="30"/>
        <v>09</v>
      </c>
      <c r="F846" t="s">
        <v>65</v>
      </c>
      <c r="G846" t="str">
        <f t="shared" si="31"/>
        <v>09</v>
      </c>
    </row>
    <row r="847" spans="1:7" ht="17" x14ac:dyDescent="0.2">
      <c r="A847" s="18">
        <v>1963.0208</v>
      </c>
      <c r="B847">
        <v>19630208</v>
      </c>
      <c r="C847">
        <v>19630208</v>
      </c>
      <c r="D847" t="s">
        <v>62</v>
      </c>
      <c r="E847" t="str">
        <f t="shared" si="30"/>
        <v>08</v>
      </c>
      <c r="F847" t="s">
        <v>69</v>
      </c>
      <c r="G847" t="str">
        <f t="shared" si="31"/>
        <v>08</v>
      </c>
    </row>
    <row r="848" spans="1:7" ht="17" x14ac:dyDescent="0.2">
      <c r="A848" s="18">
        <v>1959.0900999999999</v>
      </c>
      <c r="B848">
        <v>19590901</v>
      </c>
      <c r="C848">
        <v>19590901</v>
      </c>
      <c r="D848" t="s">
        <v>62</v>
      </c>
      <c r="E848" t="str">
        <f t="shared" si="30"/>
        <v>01</v>
      </c>
      <c r="F848" t="s">
        <v>70</v>
      </c>
      <c r="G848" t="str">
        <f t="shared" si="31"/>
        <v>01</v>
      </c>
    </row>
    <row r="849" spans="1:7" ht="17" x14ac:dyDescent="0.2">
      <c r="A849" s="18">
        <v>1959.0900999999999</v>
      </c>
      <c r="B849">
        <v>19590901</v>
      </c>
      <c r="C849">
        <v>19590901</v>
      </c>
      <c r="D849" t="s">
        <v>62</v>
      </c>
      <c r="E849" t="str">
        <f t="shared" si="30"/>
        <v>01</v>
      </c>
      <c r="F849" t="s">
        <v>70</v>
      </c>
      <c r="G849" t="str">
        <f t="shared" si="31"/>
        <v>01</v>
      </c>
    </row>
    <row r="850" spans="1:7" ht="17" x14ac:dyDescent="0.2">
      <c r="A850" s="18">
        <v>1970.12</v>
      </c>
      <c r="B850">
        <v>19701200</v>
      </c>
      <c r="C850">
        <v>19701200</v>
      </c>
      <c r="D850" t="s">
        <v>62</v>
      </c>
      <c r="E850" t="str">
        <f t="shared" si="30"/>
        <v>00</v>
      </c>
      <c r="F850" t="s">
        <v>13</v>
      </c>
      <c r="G850" t="str">
        <f t="shared" si="31"/>
        <v>NA</v>
      </c>
    </row>
    <row r="851" spans="1:7" ht="17" x14ac:dyDescent="0.2">
      <c r="A851" s="18">
        <v>1957.1211000000001</v>
      </c>
      <c r="B851">
        <v>19571211</v>
      </c>
      <c r="C851">
        <v>19571211</v>
      </c>
      <c r="D851" t="s">
        <v>62</v>
      </c>
      <c r="E851" t="str">
        <f t="shared" si="30"/>
        <v>11</v>
      </c>
      <c r="F851" t="s">
        <v>73</v>
      </c>
      <c r="G851" t="str">
        <f t="shared" si="31"/>
        <v>11</v>
      </c>
    </row>
    <row r="852" spans="1:7" ht="17" x14ac:dyDescent="0.2">
      <c r="A852" s="18">
        <v>1963.0127</v>
      </c>
      <c r="B852">
        <v>19630127</v>
      </c>
      <c r="C852">
        <v>19630127</v>
      </c>
      <c r="D852" t="s">
        <v>62</v>
      </c>
      <c r="E852" t="str">
        <f t="shared" si="30"/>
        <v>27</v>
      </c>
      <c r="F852" t="s">
        <v>101</v>
      </c>
      <c r="G852" t="str">
        <f t="shared" si="31"/>
        <v>27</v>
      </c>
    </row>
    <row r="853" spans="1:7" ht="17" x14ac:dyDescent="0.2">
      <c r="A853" s="18">
        <v>1929.0507</v>
      </c>
      <c r="B853">
        <v>19290507</v>
      </c>
      <c r="C853">
        <v>19290507</v>
      </c>
      <c r="D853" t="s">
        <v>62</v>
      </c>
      <c r="E853" t="str">
        <f t="shared" si="30"/>
        <v>07</v>
      </c>
      <c r="F853" t="s">
        <v>63</v>
      </c>
      <c r="G853" t="str">
        <f t="shared" si="31"/>
        <v>07</v>
      </c>
    </row>
    <row r="854" spans="1:7" ht="17" x14ac:dyDescent="0.2">
      <c r="A854" s="18">
        <v>1966.0218</v>
      </c>
      <c r="B854">
        <v>19660218</v>
      </c>
      <c r="C854">
        <v>19660218</v>
      </c>
      <c r="D854" t="s">
        <v>62</v>
      </c>
      <c r="E854" t="str">
        <f t="shared" si="30"/>
        <v>18</v>
      </c>
      <c r="F854" t="s">
        <v>89</v>
      </c>
      <c r="G854" t="str">
        <f t="shared" si="31"/>
        <v>18</v>
      </c>
    </row>
    <row r="855" spans="1:7" ht="17" x14ac:dyDescent="0.2">
      <c r="A855" s="18">
        <v>1959.07</v>
      </c>
      <c r="B855">
        <v>19590700</v>
      </c>
      <c r="C855">
        <v>19590700</v>
      </c>
      <c r="D855" t="s">
        <v>62</v>
      </c>
      <c r="E855" t="str">
        <f t="shared" si="30"/>
        <v>00</v>
      </c>
      <c r="F855" t="s">
        <v>13</v>
      </c>
      <c r="G855" t="str">
        <f t="shared" si="31"/>
        <v>NA</v>
      </c>
    </row>
    <row r="856" spans="1:7" ht="17" x14ac:dyDescent="0.2">
      <c r="A856" s="18">
        <v>1952.1211000000001</v>
      </c>
      <c r="B856">
        <v>19521211</v>
      </c>
      <c r="C856">
        <v>19521211</v>
      </c>
      <c r="D856" t="s">
        <v>62</v>
      </c>
      <c r="E856" t="str">
        <f t="shared" si="30"/>
        <v>11</v>
      </c>
      <c r="F856" t="s">
        <v>73</v>
      </c>
      <c r="G856" t="str">
        <f t="shared" si="31"/>
        <v>11</v>
      </c>
    </row>
    <row r="857" spans="1:7" ht="17" x14ac:dyDescent="0.2">
      <c r="A857" s="18">
        <v>1978.0423000000001</v>
      </c>
      <c r="B857">
        <v>19780423</v>
      </c>
      <c r="C857">
        <v>19780423</v>
      </c>
      <c r="D857" t="s">
        <v>62</v>
      </c>
      <c r="E857" t="str">
        <f t="shared" si="30"/>
        <v>23</v>
      </c>
      <c r="F857" t="s">
        <v>100</v>
      </c>
      <c r="G857" t="str">
        <f t="shared" si="31"/>
        <v>23</v>
      </c>
    </row>
    <row r="858" spans="1:7" ht="17" x14ac:dyDescent="0.2">
      <c r="A858" s="18">
        <v>1956.0813000000001</v>
      </c>
      <c r="B858">
        <v>19560813</v>
      </c>
      <c r="C858">
        <v>19560813</v>
      </c>
      <c r="D858" t="s">
        <v>62</v>
      </c>
      <c r="E858" t="str">
        <f t="shared" si="30"/>
        <v>13</v>
      </c>
      <c r="F858" t="s">
        <v>93</v>
      </c>
      <c r="G858" t="str">
        <f t="shared" si="31"/>
        <v>13</v>
      </c>
    </row>
    <row r="859" spans="1:7" ht="17" x14ac:dyDescent="0.2">
      <c r="A859" s="18">
        <v>1942.0315000000001</v>
      </c>
      <c r="B859">
        <v>19420315</v>
      </c>
      <c r="C859">
        <v>19420315</v>
      </c>
      <c r="D859" t="s">
        <v>62</v>
      </c>
      <c r="E859" t="str">
        <f t="shared" si="30"/>
        <v>15</v>
      </c>
      <c r="F859" t="s">
        <v>95</v>
      </c>
      <c r="G859" t="str">
        <f t="shared" si="31"/>
        <v>15</v>
      </c>
    </row>
    <row r="860" spans="1:7" ht="17" x14ac:dyDescent="0.2">
      <c r="A860" s="18">
        <v>1942.0315000000001</v>
      </c>
      <c r="B860">
        <v>19420315</v>
      </c>
      <c r="C860">
        <v>19420315</v>
      </c>
      <c r="D860" t="s">
        <v>62</v>
      </c>
      <c r="E860" t="str">
        <f t="shared" si="30"/>
        <v>15</v>
      </c>
      <c r="F860" t="s">
        <v>95</v>
      </c>
      <c r="G860" t="str">
        <f t="shared" si="31"/>
        <v>15</v>
      </c>
    </row>
    <row r="861" spans="1:7" ht="17" x14ac:dyDescent="0.2">
      <c r="A861" s="18">
        <v>1942.0409</v>
      </c>
      <c r="B861">
        <v>19420409</v>
      </c>
      <c r="C861">
        <v>19420409</v>
      </c>
      <c r="D861" t="s">
        <v>62</v>
      </c>
      <c r="E861" t="str">
        <f t="shared" si="30"/>
        <v>09</v>
      </c>
      <c r="F861" t="s">
        <v>65</v>
      </c>
      <c r="G861" t="str">
        <f t="shared" si="31"/>
        <v>09</v>
      </c>
    </row>
    <row r="862" spans="1:7" ht="17" x14ac:dyDescent="0.2">
      <c r="A862" s="18">
        <v>1942.0826</v>
      </c>
      <c r="B862">
        <v>19420826</v>
      </c>
      <c r="C862">
        <v>19420826</v>
      </c>
      <c r="D862" t="s">
        <v>62</v>
      </c>
      <c r="E862" t="str">
        <f t="shared" si="30"/>
        <v>26</v>
      </c>
      <c r="F862" t="s">
        <v>87</v>
      </c>
      <c r="G862" t="str">
        <f t="shared" si="31"/>
        <v>26</v>
      </c>
    </row>
    <row r="863" spans="1:7" ht="17" x14ac:dyDescent="0.2">
      <c r="A863" s="18">
        <v>1942.1124</v>
      </c>
      <c r="B863">
        <v>19421124</v>
      </c>
      <c r="C863">
        <v>19421124</v>
      </c>
      <c r="D863" t="s">
        <v>62</v>
      </c>
      <c r="E863" t="str">
        <f t="shared" si="30"/>
        <v>24</v>
      </c>
      <c r="F863" t="s">
        <v>103</v>
      </c>
      <c r="G863" t="str">
        <f t="shared" si="31"/>
        <v>24</v>
      </c>
    </row>
    <row r="864" spans="1:7" ht="17" x14ac:dyDescent="0.2">
      <c r="A864" s="18" t="e">
        <v>#VALUE!</v>
      </c>
      <c r="B864" t="e">
        <v>#VALUE!</v>
      </c>
      <c r="C864" t="e">
        <v>#VALUE!</v>
      </c>
      <c r="D864" t="s">
        <v>62</v>
      </c>
      <c r="E864" t="e">
        <f t="shared" si="30"/>
        <v>#VALUE!</v>
      </c>
      <c r="F864" t="e">
        <v>#VALUE!</v>
      </c>
      <c r="G864" t="str">
        <f t="shared" si="31"/>
        <v>NA</v>
      </c>
    </row>
    <row r="865" spans="1:7" ht="17" x14ac:dyDescent="0.2">
      <c r="A865" s="18">
        <v>1977.1128000000001</v>
      </c>
      <c r="B865">
        <v>19771128</v>
      </c>
      <c r="C865">
        <v>19771128</v>
      </c>
      <c r="D865" t="s">
        <v>62</v>
      </c>
      <c r="E865" t="str">
        <f t="shared" si="30"/>
        <v>28</v>
      </c>
      <c r="F865" t="s">
        <v>106</v>
      </c>
      <c r="G865" t="str">
        <f t="shared" si="31"/>
        <v>28</v>
      </c>
    </row>
    <row r="866" spans="1:7" ht="17" x14ac:dyDescent="0.2">
      <c r="A866" s="18">
        <v>1942.1024</v>
      </c>
      <c r="B866">
        <v>19421024</v>
      </c>
      <c r="C866">
        <v>19421024</v>
      </c>
      <c r="D866" t="s">
        <v>62</v>
      </c>
      <c r="E866" t="str">
        <f t="shared" si="30"/>
        <v>24</v>
      </c>
      <c r="F866" t="s">
        <v>103</v>
      </c>
      <c r="G866" t="str">
        <f t="shared" si="31"/>
        <v>24</v>
      </c>
    </row>
    <row r="867" spans="1:7" ht="17" x14ac:dyDescent="0.2">
      <c r="A867" s="18">
        <v>1942.0315000000001</v>
      </c>
      <c r="B867">
        <v>19420315</v>
      </c>
      <c r="C867">
        <v>19420315</v>
      </c>
      <c r="D867" t="s">
        <v>62</v>
      </c>
      <c r="E867" t="str">
        <f t="shared" si="30"/>
        <v>15</v>
      </c>
      <c r="F867" t="s">
        <v>95</v>
      </c>
      <c r="G867" t="str">
        <f t="shared" si="31"/>
        <v>15</v>
      </c>
    </row>
    <row r="868" spans="1:7" ht="17" x14ac:dyDescent="0.2">
      <c r="A868" s="18">
        <v>1942.0803000000001</v>
      </c>
      <c r="B868">
        <v>19420803</v>
      </c>
      <c r="C868">
        <v>19420803</v>
      </c>
      <c r="D868" t="s">
        <v>62</v>
      </c>
      <c r="E868" t="str">
        <f t="shared" si="30"/>
        <v>03</v>
      </c>
      <c r="F868" t="s">
        <v>72</v>
      </c>
      <c r="G868" t="str">
        <f t="shared" si="31"/>
        <v>03</v>
      </c>
    </row>
    <row r="869" spans="1:7" ht="17" x14ac:dyDescent="0.2">
      <c r="A869" s="18">
        <v>194.2116</v>
      </c>
      <c r="B869">
        <v>1942116</v>
      </c>
      <c r="C869">
        <v>1942116</v>
      </c>
      <c r="D869" t="s">
        <v>62</v>
      </c>
      <c r="E869" t="str">
        <f t="shared" si="30"/>
        <v>6</v>
      </c>
      <c r="F869" t="s">
        <v>107</v>
      </c>
      <c r="G869" t="str">
        <f t="shared" si="31"/>
        <v>6</v>
      </c>
    </row>
    <row r="870" spans="1:7" ht="17" x14ac:dyDescent="0.2">
      <c r="A870" s="18" t="e">
        <v>#VALUE!</v>
      </c>
      <c r="B870" t="e">
        <v>#VALUE!</v>
      </c>
      <c r="C870" t="e">
        <v>#VALUE!</v>
      </c>
      <c r="D870" t="s">
        <v>62</v>
      </c>
      <c r="E870" t="e">
        <f t="shared" si="30"/>
        <v>#VALUE!</v>
      </c>
      <c r="F870" t="e">
        <v>#VALUE!</v>
      </c>
      <c r="G870" t="str">
        <f t="shared" si="31"/>
        <v>NA</v>
      </c>
    </row>
    <row r="871" spans="1:7" ht="17" x14ac:dyDescent="0.2">
      <c r="A871" s="18">
        <v>1931.0323000000001</v>
      </c>
      <c r="B871">
        <v>19310323</v>
      </c>
      <c r="C871">
        <v>19310323</v>
      </c>
      <c r="D871" t="s">
        <v>62</v>
      </c>
      <c r="E871" t="str">
        <f t="shared" si="30"/>
        <v>23</v>
      </c>
      <c r="F871" t="s">
        <v>100</v>
      </c>
      <c r="G871" t="str">
        <f t="shared" si="31"/>
        <v>23</v>
      </c>
    </row>
    <row r="872" spans="1:7" ht="17" x14ac:dyDescent="0.2">
      <c r="A872" s="18">
        <v>1974.0127</v>
      </c>
      <c r="B872">
        <v>19740127</v>
      </c>
      <c r="C872">
        <v>19740127</v>
      </c>
      <c r="D872" t="s">
        <v>62</v>
      </c>
      <c r="E872" t="str">
        <f t="shared" si="30"/>
        <v>27</v>
      </c>
      <c r="F872" t="s">
        <v>101</v>
      </c>
      <c r="G872" t="str">
        <f t="shared" si="31"/>
        <v>27</v>
      </c>
    </row>
    <row r="873" spans="1:7" ht="17" x14ac:dyDescent="0.2">
      <c r="A873" s="18">
        <v>1970.0815</v>
      </c>
      <c r="B873">
        <v>19700815</v>
      </c>
      <c r="C873">
        <v>19700815</v>
      </c>
      <c r="D873" t="s">
        <v>62</v>
      </c>
      <c r="E873" t="str">
        <f t="shared" si="30"/>
        <v>15</v>
      </c>
      <c r="F873" t="s">
        <v>95</v>
      </c>
      <c r="G873" t="str">
        <f t="shared" si="31"/>
        <v>15</v>
      </c>
    </row>
    <row r="874" spans="1:7" ht="17" x14ac:dyDescent="0.2">
      <c r="A874" s="18">
        <v>1970.0815</v>
      </c>
      <c r="B874">
        <v>19700815</v>
      </c>
      <c r="C874">
        <v>19700815</v>
      </c>
      <c r="D874" t="s">
        <v>62</v>
      </c>
      <c r="E874" t="str">
        <f t="shared" si="30"/>
        <v>15</v>
      </c>
      <c r="F874" t="s">
        <v>95</v>
      </c>
      <c r="G874" t="str">
        <f t="shared" si="31"/>
        <v>15</v>
      </c>
    </row>
    <row r="875" spans="1:7" ht="17" x14ac:dyDescent="0.2">
      <c r="A875" s="18">
        <v>1970.0815</v>
      </c>
      <c r="B875">
        <v>19700815</v>
      </c>
      <c r="C875">
        <v>19700815</v>
      </c>
      <c r="D875" t="s">
        <v>62</v>
      </c>
      <c r="E875" t="str">
        <f t="shared" si="30"/>
        <v>15</v>
      </c>
      <c r="F875" t="s">
        <v>95</v>
      </c>
      <c r="G875" t="str">
        <f t="shared" si="31"/>
        <v>15</v>
      </c>
    </row>
    <row r="876" spans="1:7" ht="17" x14ac:dyDescent="0.2">
      <c r="A876" s="18">
        <v>1970.0815</v>
      </c>
      <c r="B876">
        <v>19700815</v>
      </c>
      <c r="C876">
        <v>19700815</v>
      </c>
      <c r="D876" t="s">
        <v>62</v>
      </c>
      <c r="E876" t="str">
        <f t="shared" si="30"/>
        <v>15</v>
      </c>
      <c r="F876" t="s">
        <v>95</v>
      </c>
      <c r="G876" t="str">
        <f t="shared" si="31"/>
        <v>15</v>
      </c>
    </row>
    <row r="877" spans="1:7" ht="17" x14ac:dyDescent="0.2">
      <c r="A877" s="18">
        <v>1970.0815</v>
      </c>
      <c r="B877">
        <v>19700815</v>
      </c>
      <c r="C877">
        <v>19700815</v>
      </c>
      <c r="D877" t="s">
        <v>62</v>
      </c>
      <c r="E877" t="str">
        <f t="shared" si="30"/>
        <v>15</v>
      </c>
      <c r="F877" t="s">
        <v>95</v>
      </c>
      <c r="G877" t="str">
        <f t="shared" si="31"/>
        <v>15</v>
      </c>
    </row>
    <row r="878" spans="1:7" ht="17" x14ac:dyDescent="0.2">
      <c r="A878" s="18">
        <v>1970.0815</v>
      </c>
      <c r="B878">
        <v>19700815</v>
      </c>
      <c r="C878">
        <v>19700815</v>
      </c>
      <c r="D878" t="s">
        <v>62</v>
      </c>
      <c r="E878" t="str">
        <f t="shared" si="30"/>
        <v>15</v>
      </c>
      <c r="F878" t="s">
        <v>95</v>
      </c>
      <c r="G878" t="str">
        <f t="shared" si="31"/>
        <v>15</v>
      </c>
    </row>
    <row r="879" spans="1:7" ht="17" x14ac:dyDescent="0.2">
      <c r="A879" s="18">
        <v>1919.0804000000001</v>
      </c>
      <c r="B879">
        <v>19190804</v>
      </c>
      <c r="C879">
        <v>19190804</v>
      </c>
      <c r="D879" t="s">
        <v>62</v>
      </c>
      <c r="E879" t="str">
        <f t="shared" si="30"/>
        <v>04</v>
      </c>
      <c r="F879" t="s">
        <v>74</v>
      </c>
      <c r="G879" t="str">
        <f t="shared" si="31"/>
        <v>04</v>
      </c>
    </row>
    <row r="880" spans="1:7" ht="17" x14ac:dyDescent="0.2">
      <c r="A880" s="18">
        <v>1919.0804000000001</v>
      </c>
      <c r="B880">
        <v>19190804</v>
      </c>
      <c r="C880">
        <v>19190804</v>
      </c>
      <c r="D880" t="s">
        <v>62</v>
      </c>
      <c r="E880" t="str">
        <f t="shared" si="30"/>
        <v>04</v>
      </c>
      <c r="F880" t="s">
        <v>74</v>
      </c>
      <c r="G880" t="str">
        <f t="shared" si="31"/>
        <v>04</v>
      </c>
    </row>
    <row r="881" spans="1:7" ht="17" x14ac:dyDescent="0.2">
      <c r="A881" s="18">
        <v>1920.0628999999999</v>
      </c>
      <c r="B881">
        <v>19200629</v>
      </c>
      <c r="C881">
        <v>19200629</v>
      </c>
      <c r="D881" t="s">
        <v>62</v>
      </c>
      <c r="E881" t="str">
        <f t="shared" si="30"/>
        <v>29</v>
      </c>
      <c r="F881" t="s">
        <v>99</v>
      </c>
      <c r="G881" t="str">
        <f t="shared" si="31"/>
        <v>29</v>
      </c>
    </row>
    <row r="882" spans="1:7" ht="17" x14ac:dyDescent="0.2">
      <c r="A882" s="18">
        <v>1920.0726999999999</v>
      </c>
      <c r="B882">
        <v>19200727</v>
      </c>
      <c r="C882">
        <v>19200727</v>
      </c>
      <c r="D882" t="s">
        <v>62</v>
      </c>
      <c r="E882" t="str">
        <f t="shared" si="30"/>
        <v>27</v>
      </c>
      <c r="F882" t="s">
        <v>101</v>
      </c>
      <c r="G882" t="str">
        <f t="shared" si="31"/>
        <v>27</v>
      </c>
    </row>
    <row r="883" spans="1:7" ht="17" x14ac:dyDescent="0.2">
      <c r="A883" s="18">
        <v>1920.0708</v>
      </c>
      <c r="B883">
        <v>19200708</v>
      </c>
      <c r="C883">
        <v>19200708</v>
      </c>
      <c r="D883" t="s">
        <v>62</v>
      </c>
      <c r="E883" t="str">
        <f t="shared" si="30"/>
        <v>08</v>
      </c>
      <c r="F883" t="s">
        <v>69</v>
      </c>
      <c r="G883" t="str">
        <f t="shared" si="31"/>
        <v>08</v>
      </c>
    </row>
    <row r="884" spans="1:7" ht="17" x14ac:dyDescent="0.2">
      <c r="A884" s="18">
        <v>1920.0627999999999</v>
      </c>
      <c r="B884">
        <v>19200628</v>
      </c>
      <c r="C884">
        <v>19200628</v>
      </c>
      <c r="D884" t="s">
        <v>62</v>
      </c>
      <c r="E884" t="str">
        <f t="shared" si="30"/>
        <v>28</v>
      </c>
      <c r="F884" t="s">
        <v>106</v>
      </c>
      <c r="G884" t="str">
        <f t="shared" si="31"/>
        <v>28</v>
      </c>
    </row>
    <row r="885" spans="1:7" ht="17" x14ac:dyDescent="0.2">
      <c r="A885" s="18">
        <v>1920.0726999999999</v>
      </c>
      <c r="B885">
        <v>19200727</v>
      </c>
      <c r="C885">
        <v>19200727</v>
      </c>
      <c r="D885" t="s">
        <v>62</v>
      </c>
      <c r="E885" t="str">
        <f t="shared" si="30"/>
        <v>27</v>
      </c>
      <c r="F885" t="s">
        <v>101</v>
      </c>
      <c r="G885" t="str">
        <f t="shared" si="31"/>
        <v>27</v>
      </c>
    </row>
    <row r="886" spans="1:7" ht="17" x14ac:dyDescent="0.2">
      <c r="A886" s="18">
        <v>1920.0726999999999</v>
      </c>
      <c r="B886">
        <v>19200727</v>
      </c>
      <c r="C886">
        <v>19200727</v>
      </c>
      <c r="D886" t="s">
        <v>62</v>
      </c>
      <c r="E886" t="str">
        <f t="shared" si="30"/>
        <v>27</v>
      </c>
      <c r="F886" t="s">
        <v>101</v>
      </c>
      <c r="G886" t="str">
        <f t="shared" si="31"/>
        <v>27</v>
      </c>
    </row>
    <row r="887" spans="1:7" ht="17" x14ac:dyDescent="0.2">
      <c r="A887" s="18">
        <v>1920.0726999999999</v>
      </c>
      <c r="B887">
        <v>19200727</v>
      </c>
      <c r="C887">
        <v>19200727</v>
      </c>
      <c r="D887" t="s">
        <v>62</v>
      </c>
      <c r="E887" t="str">
        <f t="shared" si="30"/>
        <v>27</v>
      </c>
      <c r="F887" t="s">
        <v>101</v>
      </c>
      <c r="G887" t="str">
        <f t="shared" si="31"/>
        <v>27</v>
      </c>
    </row>
    <row r="888" spans="1:7" ht="17" x14ac:dyDescent="0.2">
      <c r="A888" s="18">
        <v>1920.0707</v>
      </c>
      <c r="B888">
        <v>19200707</v>
      </c>
      <c r="C888">
        <v>19200707</v>
      </c>
      <c r="D888" t="s">
        <v>62</v>
      </c>
      <c r="E888" t="str">
        <f t="shared" si="30"/>
        <v>07</v>
      </c>
      <c r="F888" t="s">
        <v>63</v>
      </c>
      <c r="G888" t="str">
        <f t="shared" si="31"/>
        <v>07</v>
      </c>
    </row>
    <row r="889" spans="1:7" ht="17" x14ac:dyDescent="0.2">
      <c r="A889" s="18">
        <v>1907.0615</v>
      </c>
      <c r="B889">
        <v>19070615</v>
      </c>
      <c r="C889">
        <v>19070615</v>
      </c>
      <c r="D889" t="s">
        <v>62</v>
      </c>
      <c r="E889" t="str">
        <f t="shared" si="30"/>
        <v>15</v>
      </c>
      <c r="F889" t="s">
        <v>95</v>
      </c>
      <c r="G889" t="str">
        <f t="shared" si="31"/>
        <v>15</v>
      </c>
    </row>
    <row r="890" spans="1:7" ht="17" x14ac:dyDescent="0.2">
      <c r="A890" s="18">
        <v>1920.0727999999999</v>
      </c>
      <c r="B890">
        <v>19200728</v>
      </c>
      <c r="C890">
        <v>19200728</v>
      </c>
      <c r="D890" t="s">
        <v>62</v>
      </c>
      <c r="E890" t="str">
        <f t="shared" si="30"/>
        <v>28</v>
      </c>
      <c r="F890" t="s">
        <v>106</v>
      </c>
      <c r="G890" t="str">
        <f t="shared" si="31"/>
        <v>28</v>
      </c>
    </row>
    <row r="891" spans="1:7" ht="17" x14ac:dyDescent="0.2">
      <c r="A891" s="18">
        <v>1920.0727999999999</v>
      </c>
      <c r="B891">
        <v>19200728</v>
      </c>
      <c r="C891">
        <v>19200728</v>
      </c>
      <c r="D891" t="s">
        <v>62</v>
      </c>
      <c r="E891" t="str">
        <f t="shared" si="30"/>
        <v>28</v>
      </c>
      <c r="F891" t="s">
        <v>106</v>
      </c>
      <c r="G891" t="str">
        <f t="shared" si="31"/>
        <v>28</v>
      </c>
    </row>
    <row r="892" spans="1:7" ht="17" x14ac:dyDescent="0.2">
      <c r="A892" s="18">
        <v>1920.0726999999999</v>
      </c>
      <c r="B892">
        <v>19200727</v>
      </c>
      <c r="C892">
        <v>19200727</v>
      </c>
      <c r="D892" t="s">
        <v>62</v>
      </c>
      <c r="E892" t="str">
        <f t="shared" si="30"/>
        <v>27</v>
      </c>
      <c r="F892" t="s">
        <v>101</v>
      </c>
      <c r="G892" t="str">
        <f t="shared" si="31"/>
        <v>27</v>
      </c>
    </row>
    <row r="893" spans="1:7" ht="17" x14ac:dyDescent="0.2">
      <c r="A893" s="18">
        <v>1920.0726999999999</v>
      </c>
      <c r="B893">
        <v>19200727</v>
      </c>
      <c r="C893">
        <v>19200727</v>
      </c>
      <c r="D893" t="s">
        <v>62</v>
      </c>
      <c r="E893" t="str">
        <f t="shared" si="30"/>
        <v>27</v>
      </c>
      <c r="F893" t="s">
        <v>101</v>
      </c>
      <c r="G893" t="str">
        <f t="shared" si="31"/>
        <v>27</v>
      </c>
    </row>
    <row r="894" spans="1:7" ht="17" x14ac:dyDescent="0.2">
      <c r="A894" s="18">
        <v>1920.0727999999999</v>
      </c>
      <c r="B894">
        <v>19200728</v>
      </c>
      <c r="C894">
        <v>19200728</v>
      </c>
      <c r="D894" t="s">
        <v>62</v>
      </c>
      <c r="E894" t="str">
        <f t="shared" si="30"/>
        <v>28</v>
      </c>
      <c r="F894" t="s">
        <v>106</v>
      </c>
      <c r="G894" t="str">
        <f t="shared" si="31"/>
        <v>28</v>
      </c>
    </row>
    <row r="895" spans="1:7" ht="17" x14ac:dyDescent="0.2">
      <c r="A895" s="18">
        <v>1920.0726999999999</v>
      </c>
      <c r="B895">
        <v>19200727</v>
      </c>
      <c r="C895">
        <v>19200727</v>
      </c>
      <c r="D895" t="s">
        <v>62</v>
      </c>
      <c r="E895" t="str">
        <f t="shared" si="30"/>
        <v>27</v>
      </c>
      <c r="F895" t="s">
        <v>101</v>
      </c>
      <c r="G895" t="str">
        <f t="shared" si="31"/>
        <v>27</v>
      </c>
    </row>
    <row r="896" spans="1:7" ht="17" x14ac:dyDescent="0.2">
      <c r="A896" s="18">
        <v>1920.0727999999999</v>
      </c>
      <c r="B896">
        <v>19200728</v>
      </c>
      <c r="C896">
        <v>19200728</v>
      </c>
      <c r="D896" t="s">
        <v>62</v>
      </c>
      <c r="E896" t="str">
        <f t="shared" si="30"/>
        <v>28</v>
      </c>
      <c r="F896" t="s">
        <v>106</v>
      </c>
      <c r="G896" t="str">
        <f t="shared" si="31"/>
        <v>28</v>
      </c>
    </row>
    <row r="897" spans="1:7" ht="17" x14ac:dyDescent="0.2">
      <c r="A897" s="18" t="e">
        <v>#VALUE!</v>
      </c>
      <c r="B897" t="e">
        <v>#VALUE!</v>
      </c>
      <c r="C897" t="e">
        <v>#VALUE!</v>
      </c>
      <c r="D897" t="s">
        <v>62</v>
      </c>
      <c r="E897" t="e">
        <f t="shared" si="30"/>
        <v>#VALUE!</v>
      </c>
      <c r="F897" t="e">
        <v>#VALUE!</v>
      </c>
      <c r="G897" t="str">
        <f t="shared" si="31"/>
        <v>NA</v>
      </c>
    </row>
    <row r="898" spans="1:7" ht="17" x14ac:dyDescent="0.2">
      <c r="A898" s="18">
        <v>1933.12</v>
      </c>
      <c r="B898">
        <v>19331200</v>
      </c>
      <c r="C898">
        <v>19331200</v>
      </c>
      <c r="D898" t="s">
        <v>62</v>
      </c>
      <c r="E898" t="str">
        <f t="shared" si="30"/>
        <v>00</v>
      </c>
      <c r="F898" t="s">
        <v>13</v>
      </c>
      <c r="G898" t="str">
        <f t="shared" si="31"/>
        <v>NA</v>
      </c>
    </row>
    <row r="899" spans="1:7" ht="17" x14ac:dyDescent="0.2">
      <c r="A899" s="18">
        <v>1933.12</v>
      </c>
      <c r="B899">
        <v>19331200</v>
      </c>
      <c r="C899">
        <v>19331200</v>
      </c>
      <c r="D899" t="s">
        <v>62</v>
      </c>
      <c r="E899" t="str">
        <f t="shared" ref="E899:E962" si="32">MID($B899,COLUMN()-(COLUMN($D899)- 6),2)</f>
        <v>00</v>
      </c>
      <c r="F899" t="s">
        <v>13</v>
      </c>
      <c r="G899" t="str">
        <f t="shared" ref="G899:G962" si="33">IFERROR(F899,"NA")</f>
        <v>NA</v>
      </c>
    </row>
    <row r="900" spans="1:7" ht="17" x14ac:dyDescent="0.2">
      <c r="A900" s="18">
        <v>1969.0307</v>
      </c>
      <c r="B900">
        <v>19690307</v>
      </c>
      <c r="C900">
        <v>19690307</v>
      </c>
      <c r="D900" t="s">
        <v>62</v>
      </c>
      <c r="E900" t="str">
        <f t="shared" si="32"/>
        <v>07</v>
      </c>
      <c r="F900" t="s">
        <v>63</v>
      </c>
      <c r="G900" t="str">
        <f t="shared" si="33"/>
        <v>07</v>
      </c>
    </row>
    <row r="901" spans="1:7" ht="17" x14ac:dyDescent="0.2">
      <c r="A901" s="18" t="e">
        <v>#VALUE!</v>
      </c>
      <c r="B901" t="e">
        <v>#VALUE!</v>
      </c>
      <c r="C901" t="e">
        <v>#VALUE!</v>
      </c>
      <c r="D901" t="s">
        <v>62</v>
      </c>
      <c r="E901" t="e">
        <f t="shared" si="32"/>
        <v>#VALUE!</v>
      </c>
      <c r="F901" t="e">
        <v>#VALUE!</v>
      </c>
      <c r="G901" t="str">
        <f t="shared" si="33"/>
        <v>NA</v>
      </c>
    </row>
    <row r="902" spans="1:7" ht="17" x14ac:dyDescent="0.2">
      <c r="A902" s="18">
        <v>1932.1212</v>
      </c>
      <c r="B902">
        <v>19321212</v>
      </c>
      <c r="C902">
        <v>19321212</v>
      </c>
      <c r="D902" t="s">
        <v>62</v>
      </c>
      <c r="E902" t="str">
        <f t="shared" si="32"/>
        <v>12</v>
      </c>
      <c r="F902" t="s">
        <v>66</v>
      </c>
      <c r="G902" t="str">
        <f t="shared" si="33"/>
        <v>12</v>
      </c>
    </row>
    <row r="903" spans="1:7" ht="17" x14ac:dyDescent="0.2">
      <c r="A903" s="18">
        <v>1932.1212</v>
      </c>
      <c r="B903">
        <v>19321212</v>
      </c>
      <c r="C903">
        <v>19321212</v>
      </c>
      <c r="D903" t="s">
        <v>62</v>
      </c>
      <c r="E903" t="str">
        <f t="shared" si="32"/>
        <v>12</v>
      </c>
      <c r="F903" t="s">
        <v>66</v>
      </c>
      <c r="G903" t="str">
        <f t="shared" si="33"/>
        <v>12</v>
      </c>
    </row>
    <row r="904" spans="1:7" ht="17" x14ac:dyDescent="0.2">
      <c r="A904" s="18">
        <v>1932.1122</v>
      </c>
      <c r="B904">
        <v>19321122</v>
      </c>
      <c r="C904">
        <v>19321122</v>
      </c>
      <c r="D904" t="s">
        <v>62</v>
      </c>
      <c r="E904" t="str">
        <f t="shared" si="32"/>
        <v>22</v>
      </c>
      <c r="F904" t="s">
        <v>98</v>
      </c>
      <c r="G904" t="str">
        <f t="shared" si="33"/>
        <v>22</v>
      </c>
    </row>
    <row r="905" spans="1:7" ht="17" x14ac:dyDescent="0.2">
      <c r="A905" s="18">
        <v>1932.1212</v>
      </c>
      <c r="B905">
        <v>19321212</v>
      </c>
      <c r="C905">
        <v>19321212</v>
      </c>
      <c r="D905" t="s">
        <v>62</v>
      </c>
      <c r="E905" t="str">
        <f t="shared" si="32"/>
        <v>12</v>
      </c>
      <c r="F905" t="s">
        <v>66</v>
      </c>
      <c r="G905" t="str">
        <f t="shared" si="33"/>
        <v>12</v>
      </c>
    </row>
    <row r="906" spans="1:7" ht="17" x14ac:dyDescent="0.2">
      <c r="A906" s="18">
        <v>1932.1122</v>
      </c>
      <c r="B906">
        <v>19321122</v>
      </c>
      <c r="C906">
        <v>19321122</v>
      </c>
      <c r="D906" t="s">
        <v>62</v>
      </c>
      <c r="E906" t="str">
        <f t="shared" si="32"/>
        <v>22</v>
      </c>
      <c r="F906" t="s">
        <v>98</v>
      </c>
      <c r="G906" t="str">
        <f t="shared" si="33"/>
        <v>22</v>
      </c>
    </row>
    <row r="907" spans="1:7" ht="17" x14ac:dyDescent="0.2">
      <c r="A907" s="18">
        <v>1932.1212</v>
      </c>
      <c r="B907">
        <v>19321212</v>
      </c>
      <c r="C907">
        <v>19321212</v>
      </c>
      <c r="D907" t="s">
        <v>62</v>
      </c>
      <c r="E907" t="str">
        <f t="shared" si="32"/>
        <v>12</v>
      </c>
      <c r="F907" t="s">
        <v>66</v>
      </c>
      <c r="G907" t="str">
        <f t="shared" si="33"/>
        <v>12</v>
      </c>
    </row>
    <row r="908" spans="1:7" ht="17" x14ac:dyDescent="0.2">
      <c r="A908" s="18">
        <v>1932.1122</v>
      </c>
      <c r="B908">
        <v>19321122</v>
      </c>
      <c r="C908">
        <v>19321122</v>
      </c>
      <c r="D908" t="s">
        <v>62</v>
      </c>
      <c r="E908" t="str">
        <f t="shared" si="32"/>
        <v>22</v>
      </c>
      <c r="F908" t="s">
        <v>98</v>
      </c>
      <c r="G908" t="str">
        <f t="shared" si="33"/>
        <v>22</v>
      </c>
    </row>
    <row r="909" spans="1:7" ht="17" x14ac:dyDescent="0.2">
      <c r="A909" s="18">
        <v>1932.1122</v>
      </c>
      <c r="B909">
        <v>19321122</v>
      </c>
      <c r="C909">
        <v>19321122</v>
      </c>
      <c r="D909" t="s">
        <v>62</v>
      </c>
      <c r="E909" t="str">
        <f t="shared" si="32"/>
        <v>22</v>
      </c>
      <c r="F909" t="s">
        <v>98</v>
      </c>
      <c r="G909" t="str">
        <f t="shared" si="33"/>
        <v>22</v>
      </c>
    </row>
    <row r="910" spans="1:7" ht="17" x14ac:dyDescent="0.2">
      <c r="A910" s="18">
        <v>1932.1212</v>
      </c>
      <c r="B910">
        <v>19321212</v>
      </c>
      <c r="C910">
        <v>19321212</v>
      </c>
      <c r="D910" t="s">
        <v>62</v>
      </c>
      <c r="E910" t="str">
        <f t="shared" si="32"/>
        <v>12</v>
      </c>
      <c r="F910" t="s">
        <v>66</v>
      </c>
      <c r="G910" t="str">
        <f t="shared" si="33"/>
        <v>12</v>
      </c>
    </row>
    <row r="911" spans="1:7" ht="17" x14ac:dyDescent="0.2">
      <c r="A911" s="18">
        <v>1932.1212</v>
      </c>
      <c r="B911">
        <v>19321212</v>
      </c>
      <c r="C911">
        <v>19321212</v>
      </c>
      <c r="D911" t="s">
        <v>62</v>
      </c>
      <c r="E911" t="str">
        <f t="shared" si="32"/>
        <v>12</v>
      </c>
      <c r="F911" t="s">
        <v>66</v>
      </c>
      <c r="G911" t="str">
        <f t="shared" si="33"/>
        <v>12</v>
      </c>
    </row>
    <row r="912" spans="1:7" ht="17" x14ac:dyDescent="0.2">
      <c r="A912" s="18">
        <v>1932.1212</v>
      </c>
      <c r="B912">
        <v>19321212</v>
      </c>
      <c r="C912">
        <v>19321212</v>
      </c>
      <c r="D912" t="s">
        <v>62</v>
      </c>
      <c r="E912" t="str">
        <f t="shared" si="32"/>
        <v>12</v>
      </c>
      <c r="F912" t="s">
        <v>66</v>
      </c>
      <c r="G912" t="str">
        <f t="shared" si="33"/>
        <v>12</v>
      </c>
    </row>
    <row r="913" spans="1:7" ht="17" x14ac:dyDescent="0.2">
      <c r="A913" s="18">
        <v>1911.0706</v>
      </c>
      <c r="B913">
        <v>19110706</v>
      </c>
      <c r="C913">
        <v>19110706</v>
      </c>
      <c r="D913" t="s">
        <v>62</v>
      </c>
      <c r="E913" t="str">
        <f t="shared" si="32"/>
        <v>06</v>
      </c>
      <c r="F913" t="s">
        <v>67</v>
      </c>
      <c r="G913" t="str">
        <f t="shared" si="33"/>
        <v>06</v>
      </c>
    </row>
    <row r="914" spans="1:7" ht="17" x14ac:dyDescent="0.2">
      <c r="A914" s="18">
        <v>1935.0308</v>
      </c>
      <c r="B914">
        <v>19350308</v>
      </c>
      <c r="C914">
        <v>19350308</v>
      </c>
      <c r="D914" t="s">
        <v>62</v>
      </c>
      <c r="E914" t="str">
        <f t="shared" si="32"/>
        <v>08</v>
      </c>
      <c r="F914" t="s">
        <v>69</v>
      </c>
      <c r="G914" t="str">
        <f t="shared" si="33"/>
        <v>08</v>
      </c>
    </row>
    <row r="915" spans="1:7" ht="17" x14ac:dyDescent="0.2">
      <c r="A915" s="18" t="e">
        <v>#VALUE!</v>
      </c>
      <c r="B915" t="e">
        <v>#VALUE!</v>
      </c>
      <c r="C915" t="e">
        <v>#VALUE!</v>
      </c>
      <c r="D915" t="s">
        <v>62</v>
      </c>
      <c r="E915" t="e">
        <f t="shared" si="32"/>
        <v>#VALUE!</v>
      </c>
      <c r="F915" t="e">
        <v>#VALUE!</v>
      </c>
      <c r="G915" t="str">
        <f t="shared" si="33"/>
        <v>NA</v>
      </c>
    </row>
    <row r="916" spans="1:7" ht="17" x14ac:dyDescent="0.2">
      <c r="A916" s="18">
        <v>1913.09</v>
      </c>
      <c r="B916">
        <v>19130900</v>
      </c>
      <c r="C916">
        <v>19130900</v>
      </c>
      <c r="D916" t="s">
        <v>62</v>
      </c>
      <c r="E916" t="str">
        <f t="shared" si="32"/>
        <v>00</v>
      </c>
      <c r="F916" t="s">
        <v>13</v>
      </c>
      <c r="G916" t="str">
        <f t="shared" si="33"/>
        <v>NA</v>
      </c>
    </row>
    <row r="917" spans="1:7" ht="17" x14ac:dyDescent="0.2">
      <c r="A917" s="18">
        <v>1935.0308</v>
      </c>
      <c r="B917">
        <v>19350308</v>
      </c>
      <c r="C917">
        <v>19350308</v>
      </c>
      <c r="D917" t="s">
        <v>62</v>
      </c>
      <c r="E917" t="str">
        <f t="shared" si="32"/>
        <v>08</v>
      </c>
      <c r="F917" t="s">
        <v>69</v>
      </c>
      <c r="G917" t="str">
        <f t="shared" si="33"/>
        <v>08</v>
      </c>
    </row>
    <row r="918" spans="1:7" ht="17" x14ac:dyDescent="0.2">
      <c r="A918" s="18">
        <v>1935.0308</v>
      </c>
      <c r="B918">
        <v>19350308</v>
      </c>
      <c r="C918">
        <v>19350308</v>
      </c>
      <c r="D918" t="s">
        <v>62</v>
      </c>
      <c r="E918" t="str">
        <f t="shared" si="32"/>
        <v>08</v>
      </c>
      <c r="F918" t="s">
        <v>69</v>
      </c>
      <c r="G918" t="str">
        <f t="shared" si="33"/>
        <v>08</v>
      </c>
    </row>
    <row r="919" spans="1:7" ht="17" x14ac:dyDescent="0.2">
      <c r="A919" s="18">
        <v>1935.0308</v>
      </c>
      <c r="B919">
        <v>19350308</v>
      </c>
      <c r="C919">
        <v>19350308</v>
      </c>
      <c r="D919" t="s">
        <v>62</v>
      </c>
      <c r="E919" t="str">
        <f t="shared" si="32"/>
        <v>08</v>
      </c>
      <c r="F919" t="s">
        <v>69</v>
      </c>
      <c r="G919" t="str">
        <f t="shared" si="33"/>
        <v>08</v>
      </c>
    </row>
    <row r="920" spans="1:7" ht="17" x14ac:dyDescent="0.2">
      <c r="A920" s="18" t="e">
        <v>#VALUE!</v>
      </c>
      <c r="B920" t="e">
        <v>#VALUE!</v>
      </c>
      <c r="C920" t="e">
        <v>#VALUE!</v>
      </c>
      <c r="D920" t="s">
        <v>62</v>
      </c>
      <c r="E920" t="e">
        <f t="shared" si="32"/>
        <v>#VALUE!</v>
      </c>
      <c r="F920" t="e">
        <v>#VALUE!</v>
      </c>
      <c r="G920" t="str">
        <f t="shared" si="33"/>
        <v>NA</v>
      </c>
    </row>
    <row r="921" spans="1:7" ht="17" x14ac:dyDescent="0.2">
      <c r="A921" s="18">
        <v>1936.1101000000001</v>
      </c>
      <c r="B921">
        <v>19361101</v>
      </c>
      <c r="C921">
        <v>19361101</v>
      </c>
      <c r="D921" t="s">
        <v>62</v>
      </c>
      <c r="E921" t="str">
        <f t="shared" si="32"/>
        <v>01</v>
      </c>
      <c r="F921" t="s">
        <v>70</v>
      </c>
      <c r="G921" t="str">
        <f t="shared" si="33"/>
        <v>01</v>
      </c>
    </row>
    <row r="922" spans="1:7" ht="17" x14ac:dyDescent="0.2">
      <c r="A922" s="18">
        <v>1920.0827999999999</v>
      </c>
      <c r="B922">
        <v>19200828</v>
      </c>
      <c r="C922">
        <v>19200828</v>
      </c>
      <c r="D922" t="s">
        <v>62</v>
      </c>
      <c r="E922" t="str">
        <f t="shared" si="32"/>
        <v>28</v>
      </c>
      <c r="F922" t="s">
        <v>106</v>
      </c>
      <c r="G922" t="str">
        <f t="shared" si="33"/>
        <v>28</v>
      </c>
    </row>
    <row r="923" spans="1:7" ht="17" x14ac:dyDescent="0.2">
      <c r="A923" s="18" t="e">
        <v>#VALUE!</v>
      </c>
      <c r="B923" t="e">
        <v>#VALUE!</v>
      </c>
      <c r="C923" t="e">
        <v>#VALUE!</v>
      </c>
      <c r="D923" t="s">
        <v>62</v>
      </c>
      <c r="E923" t="e">
        <f t="shared" si="32"/>
        <v>#VALUE!</v>
      </c>
      <c r="F923" t="e">
        <v>#VALUE!</v>
      </c>
      <c r="G923" t="str">
        <f t="shared" si="33"/>
        <v>NA</v>
      </c>
    </row>
    <row r="924" spans="1:7" ht="17" x14ac:dyDescent="0.2">
      <c r="A924" s="18" t="e">
        <v>#VALUE!</v>
      </c>
      <c r="B924" t="e">
        <v>#VALUE!</v>
      </c>
      <c r="C924" t="e">
        <v>#VALUE!</v>
      </c>
      <c r="D924" t="s">
        <v>62</v>
      </c>
      <c r="E924" t="e">
        <f t="shared" si="32"/>
        <v>#VALUE!</v>
      </c>
      <c r="F924" t="e">
        <v>#VALUE!</v>
      </c>
      <c r="G924" t="str">
        <f t="shared" si="33"/>
        <v>NA</v>
      </c>
    </row>
    <row r="925" spans="1:7" ht="17" x14ac:dyDescent="0.2">
      <c r="A925" s="18" t="e">
        <v>#VALUE!</v>
      </c>
      <c r="B925" t="e">
        <v>#VALUE!</v>
      </c>
      <c r="C925" t="e">
        <v>#VALUE!</v>
      </c>
      <c r="D925" t="s">
        <v>62</v>
      </c>
      <c r="E925" t="e">
        <f t="shared" si="32"/>
        <v>#VALUE!</v>
      </c>
      <c r="F925" t="e">
        <v>#VALUE!</v>
      </c>
      <c r="G925" t="str">
        <f t="shared" si="33"/>
        <v>NA</v>
      </c>
    </row>
    <row r="926" spans="1:7" ht="17" x14ac:dyDescent="0.2">
      <c r="A926" s="18" t="e">
        <v>#VALUE!</v>
      </c>
      <c r="B926" t="e">
        <v>#VALUE!</v>
      </c>
      <c r="C926" t="e">
        <v>#VALUE!</v>
      </c>
      <c r="D926" t="s">
        <v>62</v>
      </c>
      <c r="E926" t="e">
        <f t="shared" si="32"/>
        <v>#VALUE!</v>
      </c>
      <c r="F926" t="e">
        <v>#VALUE!</v>
      </c>
      <c r="G926" t="str">
        <f t="shared" si="33"/>
        <v>NA</v>
      </c>
    </row>
    <row r="927" spans="1:7" ht="17" x14ac:dyDescent="0.2">
      <c r="A927" s="18" t="e">
        <v>#VALUE!</v>
      </c>
      <c r="B927" t="e">
        <v>#VALUE!</v>
      </c>
      <c r="C927" t="e">
        <v>#VALUE!</v>
      </c>
      <c r="D927" t="s">
        <v>62</v>
      </c>
      <c r="E927" t="e">
        <f t="shared" si="32"/>
        <v>#VALUE!</v>
      </c>
      <c r="F927" t="e">
        <v>#VALUE!</v>
      </c>
      <c r="G927" t="str">
        <f t="shared" si="33"/>
        <v>NA</v>
      </c>
    </row>
    <row r="928" spans="1:7" ht="17" x14ac:dyDescent="0.2">
      <c r="A928" s="18" t="e">
        <v>#VALUE!</v>
      </c>
      <c r="B928" t="e">
        <v>#VALUE!</v>
      </c>
      <c r="C928" t="e">
        <v>#VALUE!</v>
      </c>
      <c r="D928" t="s">
        <v>62</v>
      </c>
      <c r="E928" t="e">
        <f t="shared" si="32"/>
        <v>#VALUE!</v>
      </c>
      <c r="F928" t="e">
        <v>#VALUE!</v>
      </c>
      <c r="G928" t="str">
        <f t="shared" si="33"/>
        <v>NA</v>
      </c>
    </row>
    <row r="929" spans="1:7" ht="17" x14ac:dyDescent="0.2">
      <c r="A929" s="18" t="e">
        <v>#VALUE!</v>
      </c>
      <c r="B929" t="e">
        <v>#VALUE!</v>
      </c>
      <c r="C929" t="e">
        <v>#VALUE!</v>
      </c>
      <c r="D929" t="s">
        <v>62</v>
      </c>
      <c r="E929" t="e">
        <f t="shared" si="32"/>
        <v>#VALUE!</v>
      </c>
      <c r="F929" t="e">
        <v>#VALUE!</v>
      </c>
      <c r="G929" t="str">
        <f t="shared" si="33"/>
        <v>NA</v>
      </c>
    </row>
    <row r="930" spans="1:7" ht="17" x14ac:dyDescent="0.2">
      <c r="A930" s="18" t="e">
        <v>#VALUE!</v>
      </c>
      <c r="B930" t="e">
        <v>#VALUE!</v>
      </c>
      <c r="C930" t="e">
        <v>#VALUE!</v>
      </c>
      <c r="D930" t="s">
        <v>62</v>
      </c>
      <c r="E930" t="e">
        <f t="shared" si="32"/>
        <v>#VALUE!</v>
      </c>
      <c r="F930" t="e">
        <v>#VALUE!</v>
      </c>
      <c r="G930" t="str">
        <f t="shared" si="33"/>
        <v>NA</v>
      </c>
    </row>
    <row r="931" spans="1:7" ht="17" x14ac:dyDescent="0.2">
      <c r="A931" s="18" t="e">
        <v>#VALUE!</v>
      </c>
      <c r="B931" t="e">
        <v>#VALUE!</v>
      </c>
      <c r="C931" t="e">
        <v>#VALUE!</v>
      </c>
      <c r="D931" t="s">
        <v>62</v>
      </c>
      <c r="E931" t="e">
        <f t="shared" si="32"/>
        <v>#VALUE!</v>
      </c>
      <c r="F931" t="e">
        <v>#VALUE!</v>
      </c>
      <c r="G931" t="str">
        <f t="shared" si="33"/>
        <v>NA</v>
      </c>
    </row>
    <row r="932" spans="1:7" ht="17" x14ac:dyDescent="0.2">
      <c r="A932" s="18">
        <v>1996.0223000000001</v>
      </c>
      <c r="B932">
        <v>19960223</v>
      </c>
      <c r="C932">
        <v>19960223</v>
      </c>
      <c r="D932" t="s">
        <v>62</v>
      </c>
      <c r="E932" t="str">
        <f t="shared" si="32"/>
        <v>23</v>
      </c>
      <c r="F932" t="s">
        <v>100</v>
      </c>
      <c r="G932" t="str">
        <f t="shared" si="33"/>
        <v>23</v>
      </c>
    </row>
    <row r="933" spans="1:7" ht="17" x14ac:dyDescent="0.2">
      <c r="A933" s="18">
        <v>1972.0717999999999</v>
      </c>
      <c r="B933">
        <v>19720718</v>
      </c>
      <c r="C933">
        <v>19720718</v>
      </c>
      <c r="D933" t="s">
        <v>62</v>
      </c>
      <c r="E933" t="str">
        <f t="shared" si="32"/>
        <v>18</v>
      </c>
      <c r="F933" t="s">
        <v>89</v>
      </c>
      <c r="G933" t="str">
        <f t="shared" si="33"/>
        <v>18</v>
      </c>
    </row>
    <row r="934" spans="1:7" ht="17" x14ac:dyDescent="0.2">
      <c r="A934" s="18" t="e">
        <v>#VALUE!</v>
      </c>
      <c r="B934" t="e">
        <v>#VALUE!</v>
      </c>
      <c r="C934" t="e">
        <v>#VALUE!</v>
      </c>
      <c r="D934" t="s">
        <v>62</v>
      </c>
      <c r="E934" t="e">
        <f t="shared" si="32"/>
        <v>#VALUE!</v>
      </c>
      <c r="F934" t="e">
        <v>#VALUE!</v>
      </c>
      <c r="G934" t="str">
        <f t="shared" si="33"/>
        <v>NA</v>
      </c>
    </row>
    <row r="935" spans="1:7" ht="17" x14ac:dyDescent="0.2">
      <c r="A935" s="18" t="e">
        <v>#VALUE!</v>
      </c>
      <c r="B935" t="e">
        <v>#VALUE!</v>
      </c>
      <c r="C935" t="e">
        <v>#VALUE!</v>
      </c>
      <c r="D935" t="s">
        <v>62</v>
      </c>
      <c r="E935" t="e">
        <f t="shared" si="32"/>
        <v>#VALUE!</v>
      </c>
      <c r="F935" t="e">
        <v>#VALUE!</v>
      </c>
      <c r="G935" t="str">
        <f t="shared" si="33"/>
        <v>NA</v>
      </c>
    </row>
    <row r="936" spans="1:7" ht="17" x14ac:dyDescent="0.2">
      <c r="A936" s="18" t="e">
        <v>#VALUE!</v>
      </c>
      <c r="B936" t="e">
        <v>#VALUE!</v>
      </c>
      <c r="C936" t="e">
        <v>#VALUE!</v>
      </c>
      <c r="D936" t="s">
        <v>62</v>
      </c>
      <c r="E936" t="e">
        <f t="shared" si="32"/>
        <v>#VALUE!</v>
      </c>
      <c r="F936" t="e">
        <v>#VALUE!</v>
      </c>
      <c r="G936" t="str">
        <f t="shared" si="33"/>
        <v>NA</v>
      </c>
    </row>
    <row r="937" spans="1:7" ht="17" x14ac:dyDescent="0.2">
      <c r="A937" s="18" t="e">
        <v>#VALUE!</v>
      </c>
      <c r="B937" t="e">
        <v>#VALUE!</v>
      </c>
      <c r="C937" t="e">
        <v>#VALUE!</v>
      </c>
      <c r="D937" t="s">
        <v>62</v>
      </c>
      <c r="E937" t="e">
        <f t="shared" si="32"/>
        <v>#VALUE!</v>
      </c>
      <c r="F937" t="e">
        <v>#VALUE!</v>
      </c>
      <c r="G937" t="str">
        <f t="shared" si="33"/>
        <v>NA</v>
      </c>
    </row>
    <row r="938" spans="1:7" ht="17" x14ac:dyDescent="0.2">
      <c r="A938" s="18" t="e">
        <v>#VALUE!</v>
      </c>
      <c r="B938" t="e">
        <v>#VALUE!</v>
      </c>
      <c r="C938" t="e">
        <v>#VALUE!</v>
      </c>
      <c r="D938" t="s">
        <v>62</v>
      </c>
      <c r="E938" t="e">
        <f t="shared" si="32"/>
        <v>#VALUE!</v>
      </c>
      <c r="F938" t="e">
        <v>#VALUE!</v>
      </c>
      <c r="G938" t="str">
        <f t="shared" si="33"/>
        <v>NA</v>
      </c>
    </row>
    <row r="939" spans="1:7" ht="17" x14ac:dyDescent="0.2">
      <c r="A939" s="18" t="e">
        <v>#VALUE!</v>
      </c>
      <c r="B939" t="e">
        <v>#VALUE!</v>
      </c>
      <c r="C939" t="e">
        <v>#VALUE!</v>
      </c>
      <c r="D939" t="s">
        <v>62</v>
      </c>
      <c r="E939" t="e">
        <f t="shared" si="32"/>
        <v>#VALUE!</v>
      </c>
      <c r="F939" t="e">
        <v>#VALUE!</v>
      </c>
      <c r="G939" t="str">
        <f t="shared" si="33"/>
        <v>NA</v>
      </c>
    </row>
    <row r="940" spans="1:7" ht="17" x14ac:dyDescent="0.2">
      <c r="A940" s="18">
        <v>1913.0519999999999</v>
      </c>
      <c r="B940">
        <v>19130520</v>
      </c>
      <c r="C940">
        <v>19130520</v>
      </c>
      <c r="D940" t="s">
        <v>62</v>
      </c>
      <c r="E940" t="str">
        <f t="shared" si="32"/>
        <v>20</v>
      </c>
      <c r="F940" t="s">
        <v>91</v>
      </c>
      <c r="G940" t="str">
        <f t="shared" si="33"/>
        <v>20</v>
      </c>
    </row>
    <row r="941" spans="1:7" ht="17" x14ac:dyDescent="0.2">
      <c r="A941" s="18">
        <v>1944.12</v>
      </c>
      <c r="B941">
        <v>19441200</v>
      </c>
      <c r="C941">
        <v>19441200</v>
      </c>
      <c r="D941" t="s">
        <v>62</v>
      </c>
      <c r="E941" t="str">
        <f t="shared" si="32"/>
        <v>00</v>
      </c>
      <c r="F941" t="s">
        <v>13</v>
      </c>
      <c r="G941" t="str">
        <f t="shared" si="33"/>
        <v>NA</v>
      </c>
    </row>
    <row r="942" spans="1:7" ht="17" x14ac:dyDescent="0.2">
      <c r="A942" s="18" t="e">
        <v>#VALUE!</v>
      </c>
      <c r="B942" t="e">
        <v>#VALUE!</v>
      </c>
      <c r="C942" t="e">
        <v>#VALUE!</v>
      </c>
      <c r="D942" t="s">
        <v>62</v>
      </c>
      <c r="E942" t="e">
        <f t="shared" si="32"/>
        <v>#VALUE!</v>
      </c>
      <c r="F942" t="e">
        <v>#VALUE!</v>
      </c>
      <c r="G942" t="str">
        <f t="shared" si="33"/>
        <v>NA</v>
      </c>
    </row>
    <row r="943" spans="1:7" ht="17" x14ac:dyDescent="0.2">
      <c r="A943" s="18" t="e">
        <v>#VALUE!</v>
      </c>
      <c r="B943" t="e">
        <v>#VALUE!</v>
      </c>
      <c r="C943" t="e">
        <v>#VALUE!</v>
      </c>
      <c r="D943" t="s">
        <v>62</v>
      </c>
      <c r="E943" t="e">
        <f t="shared" si="32"/>
        <v>#VALUE!</v>
      </c>
      <c r="F943" t="e">
        <v>#VALUE!</v>
      </c>
      <c r="G943" t="str">
        <f t="shared" si="33"/>
        <v>NA</v>
      </c>
    </row>
    <row r="944" spans="1:7" ht="17" x14ac:dyDescent="0.2">
      <c r="A944" s="18" t="e">
        <v>#VALUE!</v>
      </c>
      <c r="B944" t="e">
        <v>#VALUE!</v>
      </c>
      <c r="C944" t="e">
        <v>#VALUE!</v>
      </c>
      <c r="D944" t="s">
        <v>62</v>
      </c>
      <c r="E944" t="e">
        <f t="shared" si="32"/>
        <v>#VALUE!</v>
      </c>
      <c r="F944" t="e">
        <v>#VALUE!</v>
      </c>
      <c r="G944" t="str">
        <f t="shared" si="33"/>
        <v>NA</v>
      </c>
    </row>
    <row r="945" spans="1:7" ht="17" x14ac:dyDescent="0.2">
      <c r="A945" s="18">
        <v>1913.0519999999999</v>
      </c>
      <c r="B945">
        <v>19130520</v>
      </c>
      <c r="C945">
        <v>19130520</v>
      </c>
      <c r="D945" t="s">
        <v>62</v>
      </c>
      <c r="E945" t="str">
        <f t="shared" si="32"/>
        <v>20</v>
      </c>
      <c r="F945" t="s">
        <v>91</v>
      </c>
      <c r="G945" t="str">
        <f t="shared" si="33"/>
        <v>20</v>
      </c>
    </row>
    <row r="946" spans="1:7" ht="17" x14ac:dyDescent="0.2">
      <c r="A946" s="18" t="e">
        <v>#VALUE!</v>
      </c>
      <c r="B946" t="e">
        <v>#VALUE!</v>
      </c>
      <c r="C946" t="e">
        <v>#VALUE!</v>
      </c>
      <c r="D946" t="s">
        <v>62</v>
      </c>
      <c r="E946" t="e">
        <f t="shared" si="32"/>
        <v>#VALUE!</v>
      </c>
      <c r="F946" t="e">
        <v>#VALUE!</v>
      </c>
      <c r="G946" t="str">
        <f t="shared" si="33"/>
        <v>NA</v>
      </c>
    </row>
    <row r="947" spans="1:7" ht="17" x14ac:dyDescent="0.2">
      <c r="A947" s="18" t="e">
        <v>#VALUE!</v>
      </c>
      <c r="B947" t="e">
        <v>#VALUE!</v>
      </c>
      <c r="C947" t="e">
        <v>#VALUE!</v>
      </c>
      <c r="D947" t="s">
        <v>62</v>
      </c>
      <c r="E947" t="e">
        <f t="shared" si="32"/>
        <v>#VALUE!</v>
      </c>
      <c r="F947" t="e">
        <v>#VALUE!</v>
      </c>
      <c r="G947" t="str">
        <f t="shared" si="33"/>
        <v>NA</v>
      </c>
    </row>
    <row r="948" spans="1:7" ht="17" x14ac:dyDescent="0.2">
      <c r="A948" s="18">
        <v>1993.0518</v>
      </c>
      <c r="B948">
        <v>19930518</v>
      </c>
      <c r="C948">
        <v>19930518</v>
      </c>
      <c r="D948" t="s">
        <v>62</v>
      </c>
      <c r="E948" t="str">
        <f t="shared" si="32"/>
        <v>18</v>
      </c>
      <c r="F948" t="s">
        <v>89</v>
      </c>
      <c r="G948" t="str">
        <f t="shared" si="33"/>
        <v>18</v>
      </c>
    </row>
    <row r="949" spans="1:7" ht="17" x14ac:dyDescent="0.2">
      <c r="A949" s="18" t="e">
        <v>#VALUE!</v>
      </c>
      <c r="B949" t="e">
        <v>#VALUE!</v>
      </c>
      <c r="C949" t="e">
        <v>#VALUE!</v>
      </c>
      <c r="D949" t="s">
        <v>62</v>
      </c>
      <c r="E949" t="e">
        <f t="shared" si="32"/>
        <v>#VALUE!</v>
      </c>
      <c r="F949" t="e">
        <v>#VALUE!</v>
      </c>
      <c r="G949" t="str">
        <f t="shared" si="33"/>
        <v>NA</v>
      </c>
    </row>
    <row r="950" spans="1:7" ht="17" x14ac:dyDescent="0.2">
      <c r="A950" s="18">
        <v>1934.0905</v>
      </c>
      <c r="B950">
        <v>19340905</v>
      </c>
      <c r="C950">
        <v>19340905</v>
      </c>
      <c r="D950" t="s">
        <v>62</v>
      </c>
      <c r="E950" t="str">
        <f t="shared" si="32"/>
        <v>05</v>
      </c>
      <c r="F950" t="s">
        <v>71</v>
      </c>
      <c r="G950" t="str">
        <f t="shared" si="33"/>
        <v>05</v>
      </c>
    </row>
    <row r="951" spans="1:7" ht="17" x14ac:dyDescent="0.2">
      <c r="A951" s="18">
        <v>1935.0503000000001</v>
      </c>
      <c r="B951">
        <v>19350503</v>
      </c>
      <c r="C951">
        <v>19350503</v>
      </c>
      <c r="D951" t="s">
        <v>62</v>
      </c>
      <c r="E951" t="str">
        <f t="shared" si="32"/>
        <v>03</v>
      </c>
      <c r="F951" t="s">
        <v>72</v>
      </c>
      <c r="G951" t="str">
        <f t="shared" si="33"/>
        <v>03</v>
      </c>
    </row>
    <row r="952" spans="1:7" ht="17" x14ac:dyDescent="0.2">
      <c r="A952" s="18">
        <v>1935.0217</v>
      </c>
      <c r="B952">
        <v>19350217</v>
      </c>
      <c r="C952">
        <v>19350217</v>
      </c>
      <c r="D952" t="s">
        <v>62</v>
      </c>
      <c r="E952" t="str">
        <f t="shared" si="32"/>
        <v>17</v>
      </c>
      <c r="F952" t="s">
        <v>88</v>
      </c>
      <c r="G952" t="str">
        <f t="shared" si="33"/>
        <v>17</v>
      </c>
    </row>
    <row r="953" spans="1:7" ht="17" x14ac:dyDescent="0.2">
      <c r="A953" s="18">
        <v>1946.0128</v>
      </c>
      <c r="B953">
        <v>19460128</v>
      </c>
      <c r="C953">
        <v>19460128</v>
      </c>
      <c r="D953" t="s">
        <v>62</v>
      </c>
      <c r="E953" t="str">
        <f t="shared" si="32"/>
        <v>28</v>
      </c>
      <c r="F953" t="s">
        <v>106</v>
      </c>
      <c r="G953" t="str">
        <f t="shared" si="33"/>
        <v>28</v>
      </c>
    </row>
    <row r="954" spans="1:7" ht="17" x14ac:dyDescent="0.2">
      <c r="A954" s="18" t="e">
        <v>#VALUE!</v>
      </c>
      <c r="B954" t="e">
        <v>#VALUE!</v>
      </c>
      <c r="C954" t="e">
        <v>#VALUE!</v>
      </c>
      <c r="D954" t="s">
        <v>62</v>
      </c>
      <c r="E954" t="e">
        <f t="shared" si="32"/>
        <v>#VALUE!</v>
      </c>
      <c r="F954" t="e">
        <v>#VALUE!</v>
      </c>
      <c r="G954" t="str">
        <f t="shared" si="33"/>
        <v>NA</v>
      </c>
    </row>
    <row r="955" spans="1:7" ht="17" x14ac:dyDescent="0.2">
      <c r="A955" s="18" t="e">
        <v>#VALUE!</v>
      </c>
      <c r="B955" t="e">
        <v>#VALUE!</v>
      </c>
      <c r="C955" t="e">
        <v>#VALUE!</v>
      </c>
      <c r="D955" t="s">
        <v>62</v>
      </c>
      <c r="E955" t="e">
        <f t="shared" si="32"/>
        <v>#VALUE!</v>
      </c>
      <c r="F955" t="e">
        <v>#VALUE!</v>
      </c>
      <c r="G955" t="str">
        <f t="shared" si="33"/>
        <v>NA</v>
      </c>
    </row>
    <row r="956" spans="1:7" ht="17" x14ac:dyDescent="0.2">
      <c r="A956" s="18" t="e">
        <v>#VALUE!</v>
      </c>
      <c r="B956" t="e">
        <v>#VALUE!</v>
      </c>
      <c r="C956" t="e">
        <v>#VALUE!</v>
      </c>
      <c r="D956" t="s">
        <v>62</v>
      </c>
      <c r="E956" t="e">
        <f t="shared" si="32"/>
        <v>#VALUE!</v>
      </c>
      <c r="F956" t="e">
        <v>#VALUE!</v>
      </c>
      <c r="G956" t="str">
        <f t="shared" si="33"/>
        <v>NA</v>
      </c>
    </row>
    <row r="957" spans="1:7" ht="17" x14ac:dyDescent="0.2">
      <c r="A957" s="18" t="e">
        <v>#VALUE!</v>
      </c>
      <c r="B957" t="e">
        <v>#VALUE!</v>
      </c>
      <c r="C957" t="e">
        <v>#VALUE!</v>
      </c>
      <c r="D957" t="s">
        <v>62</v>
      </c>
      <c r="E957" t="e">
        <f t="shared" si="32"/>
        <v>#VALUE!</v>
      </c>
      <c r="F957" t="e">
        <v>#VALUE!</v>
      </c>
      <c r="G957" t="str">
        <f t="shared" si="33"/>
        <v>NA</v>
      </c>
    </row>
    <row r="958" spans="1:7" ht="17" x14ac:dyDescent="0.2">
      <c r="A958" s="18" t="e">
        <v>#VALUE!</v>
      </c>
      <c r="B958" t="e">
        <v>#VALUE!</v>
      </c>
      <c r="C958" t="e">
        <v>#VALUE!</v>
      </c>
      <c r="D958" t="s">
        <v>62</v>
      </c>
      <c r="E958" t="e">
        <f t="shared" si="32"/>
        <v>#VALUE!</v>
      </c>
      <c r="F958" t="e">
        <v>#VALUE!</v>
      </c>
      <c r="G958" t="str">
        <f t="shared" si="33"/>
        <v>NA</v>
      </c>
    </row>
    <row r="959" spans="1:7" ht="17" x14ac:dyDescent="0.2">
      <c r="A959" s="18" t="e">
        <v>#VALUE!</v>
      </c>
      <c r="B959" t="e">
        <v>#VALUE!</v>
      </c>
      <c r="C959" t="e">
        <v>#VALUE!</v>
      </c>
      <c r="D959" t="s">
        <v>62</v>
      </c>
      <c r="E959" t="e">
        <f t="shared" si="32"/>
        <v>#VALUE!</v>
      </c>
      <c r="F959" t="e">
        <v>#VALUE!</v>
      </c>
      <c r="G959" t="str">
        <f t="shared" si="33"/>
        <v>NA</v>
      </c>
    </row>
    <row r="960" spans="1:7" ht="17" x14ac:dyDescent="0.2">
      <c r="A960" s="18" t="e">
        <v>#VALUE!</v>
      </c>
      <c r="B960" t="e">
        <v>#VALUE!</v>
      </c>
      <c r="C960" t="e">
        <v>#VALUE!</v>
      </c>
      <c r="D960" t="s">
        <v>62</v>
      </c>
      <c r="E960" t="e">
        <f t="shared" si="32"/>
        <v>#VALUE!</v>
      </c>
      <c r="F960" t="e">
        <v>#VALUE!</v>
      </c>
      <c r="G960" t="str">
        <f t="shared" si="33"/>
        <v>NA</v>
      </c>
    </row>
    <row r="961" spans="1:7" ht="17" x14ac:dyDescent="0.2">
      <c r="A961" s="18" t="e">
        <v>#VALUE!</v>
      </c>
      <c r="B961" t="e">
        <v>#VALUE!</v>
      </c>
      <c r="C961" t="e">
        <v>#VALUE!</v>
      </c>
      <c r="D961" t="s">
        <v>62</v>
      </c>
      <c r="E961" t="e">
        <f t="shared" si="32"/>
        <v>#VALUE!</v>
      </c>
      <c r="F961" t="e">
        <v>#VALUE!</v>
      </c>
      <c r="G961" t="str">
        <f t="shared" si="33"/>
        <v>NA</v>
      </c>
    </row>
    <row r="962" spans="1:7" ht="17" x14ac:dyDescent="0.2">
      <c r="A962" s="18">
        <v>1935.0219999999999</v>
      </c>
      <c r="B962">
        <v>19350220</v>
      </c>
      <c r="C962">
        <v>19350220</v>
      </c>
      <c r="D962" t="s">
        <v>62</v>
      </c>
      <c r="E962" t="str">
        <f t="shared" si="32"/>
        <v>20</v>
      </c>
      <c r="F962" t="s">
        <v>91</v>
      </c>
      <c r="G962" t="str">
        <f t="shared" si="33"/>
        <v>20</v>
      </c>
    </row>
    <row r="963" spans="1:7" ht="17" x14ac:dyDescent="0.2">
      <c r="A963" s="18" t="e">
        <v>#VALUE!</v>
      </c>
      <c r="B963" t="e">
        <v>#VALUE!</v>
      </c>
      <c r="C963" t="e">
        <v>#VALUE!</v>
      </c>
      <c r="D963" t="s">
        <v>62</v>
      </c>
      <c r="E963" t="e">
        <f t="shared" ref="E963:E1026" si="34">MID($B963,COLUMN()-(COLUMN($D963)- 6),2)</f>
        <v>#VALUE!</v>
      </c>
      <c r="F963" t="e">
        <v>#VALUE!</v>
      </c>
      <c r="G963" t="str">
        <f t="shared" ref="G963:G1026" si="35">IFERROR(F963,"NA")</f>
        <v>NA</v>
      </c>
    </row>
    <row r="964" spans="1:7" ht="17" x14ac:dyDescent="0.2">
      <c r="A964" s="18" t="e">
        <v>#VALUE!</v>
      </c>
      <c r="B964" t="e">
        <v>#VALUE!</v>
      </c>
      <c r="C964" t="e">
        <v>#VALUE!</v>
      </c>
      <c r="D964" t="s">
        <v>62</v>
      </c>
      <c r="E964" t="e">
        <f t="shared" si="34"/>
        <v>#VALUE!</v>
      </c>
      <c r="F964" t="e">
        <v>#VALUE!</v>
      </c>
      <c r="G964" t="str">
        <f t="shared" si="35"/>
        <v>NA</v>
      </c>
    </row>
    <row r="965" spans="1:7" ht="17" x14ac:dyDescent="0.2">
      <c r="A965" s="18">
        <v>1906.1224999999999</v>
      </c>
      <c r="B965">
        <v>19061225</v>
      </c>
      <c r="C965">
        <v>19061225</v>
      </c>
      <c r="D965" t="s">
        <v>62</v>
      </c>
      <c r="E965" t="str">
        <f t="shared" si="34"/>
        <v>25</v>
      </c>
      <c r="F965" t="s">
        <v>92</v>
      </c>
      <c r="G965" t="str">
        <f t="shared" si="35"/>
        <v>25</v>
      </c>
    </row>
    <row r="966" spans="1:7" ht="17" x14ac:dyDescent="0.2">
      <c r="A966" s="18">
        <v>1906.1224999999999</v>
      </c>
      <c r="B966">
        <v>19061225</v>
      </c>
      <c r="C966">
        <v>19061225</v>
      </c>
      <c r="D966" t="s">
        <v>62</v>
      </c>
      <c r="E966" t="str">
        <f t="shared" si="34"/>
        <v>25</v>
      </c>
      <c r="F966" t="s">
        <v>92</v>
      </c>
      <c r="G966" t="str">
        <f t="shared" si="35"/>
        <v>25</v>
      </c>
    </row>
    <row r="967" spans="1:7" ht="17" x14ac:dyDescent="0.2">
      <c r="A967" s="18">
        <v>1946.0727999999999</v>
      </c>
      <c r="B967">
        <v>19460728</v>
      </c>
      <c r="C967">
        <v>19460728</v>
      </c>
      <c r="D967" t="s">
        <v>62</v>
      </c>
      <c r="E967" t="str">
        <f t="shared" si="34"/>
        <v>28</v>
      </c>
      <c r="F967" t="s">
        <v>106</v>
      </c>
      <c r="G967" t="str">
        <f t="shared" si="35"/>
        <v>28</v>
      </c>
    </row>
    <row r="968" spans="1:7" ht="17" x14ac:dyDescent="0.2">
      <c r="A968" s="18">
        <v>1935.0219</v>
      </c>
      <c r="B968">
        <v>19350219</v>
      </c>
      <c r="C968">
        <v>19350219</v>
      </c>
      <c r="D968" t="s">
        <v>62</v>
      </c>
      <c r="E968" t="str">
        <f t="shared" si="34"/>
        <v>19</v>
      </c>
      <c r="F968" t="s">
        <v>90</v>
      </c>
      <c r="G968" t="str">
        <f t="shared" si="35"/>
        <v>19</v>
      </c>
    </row>
    <row r="969" spans="1:7" ht="17" x14ac:dyDescent="0.2">
      <c r="A969" s="18" t="e">
        <v>#VALUE!</v>
      </c>
      <c r="B969" t="e">
        <v>#VALUE!</v>
      </c>
      <c r="C969" t="e">
        <v>#VALUE!</v>
      </c>
      <c r="D969" t="s">
        <v>62</v>
      </c>
      <c r="E969" t="e">
        <f t="shared" si="34"/>
        <v>#VALUE!</v>
      </c>
      <c r="F969" t="e">
        <v>#VALUE!</v>
      </c>
      <c r="G969" t="str">
        <f t="shared" si="35"/>
        <v>NA</v>
      </c>
    </row>
    <row r="970" spans="1:7" ht="17" x14ac:dyDescent="0.2">
      <c r="A970" s="18" t="e">
        <v>#VALUE!</v>
      </c>
      <c r="B970" t="e">
        <v>#VALUE!</v>
      </c>
      <c r="C970" t="e">
        <v>#VALUE!</v>
      </c>
      <c r="D970" t="s">
        <v>62</v>
      </c>
      <c r="E970" t="e">
        <f t="shared" si="34"/>
        <v>#VALUE!</v>
      </c>
      <c r="F970" t="e">
        <v>#VALUE!</v>
      </c>
      <c r="G970" t="str">
        <f t="shared" si="35"/>
        <v>NA</v>
      </c>
    </row>
    <row r="971" spans="1:7" ht="17" x14ac:dyDescent="0.2">
      <c r="A971" s="18" t="e">
        <v>#VALUE!</v>
      </c>
      <c r="B971" t="e">
        <v>#VALUE!</v>
      </c>
      <c r="C971" t="e">
        <v>#VALUE!</v>
      </c>
      <c r="D971" t="s">
        <v>62</v>
      </c>
      <c r="E971" t="e">
        <f t="shared" si="34"/>
        <v>#VALUE!</v>
      </c>
      <c r="F971" t="e">
        <v>#VALUE!</v>
      </c>
      <c r="G971" t="str">
        <f t="shared" si="35"/>
        <v>NA</v>
      </c>
    </row>
    <row r="972" spans="1:7" ht="17" x14ac:dyDescent="0.2">
      <c r="A972" s="18">
        <v>1935.0126</v>
      </c>
      <c r="B972">
        <v>19350126</v>
      </c>
      <c r="C972">
        <v>19350126</v>
      </c>
      <c r="D972" t="s">
        <v>62</v>
      </c>
      <c r="E972" t="str">
        <f t="shared" si="34"/>
        <v>26</v>
      </c>
      <c r="F972" t="s">
        <v>87</v>
      </c>
      <c r="G972" t="str">
        <f t="shared" si="35"/>
        <v>26</v>
      </c>
    </row>
    <row r="973" spans="1:7" ht="17" x14ac:dyDescent="0.2">
      <c r="A973" s="18" t="e">
        <v>#VALUE!</v>
      </c>
      <c r="B973" t="e">
        <v>#VALUE!</v>
      </c>
      <c r="C973" t="e">
        <v>#VALUE!</v>
      </c>
      <c r="D973" t="s">
        <v>62</v>
      </c>
      <c r="E973" t="e">
        <f t="shared" si="34"/>
        <v>#VALUE!</v>
      </c>
      <c r="F973" t="e">
        <v>#VALUE!</v>
      </c>
      <c r="G973" t="str">
        <f t="shared" si="35"/>
        <v>NA</v>
      </c>
    </row>
    <row r="974" spans="1:7" ht="17" x14ac:dyDescent="0.2">
      <c r="A974" s="18" t="e">
        <v>#VALUE!</v>
      </c>
      <c r="B974" t="e">
        <v>#VALUE!</v>
      </c>
      <c r="C974" t="e">
        <v>#VALUE!</v>
      </c>
      <c r="D974" t="s">
        <v>62</v>
      </c>
      <c r="E974" t="e">
        <f t="shared" si="34"/>
        <v>#VALUE!</v>
      </c>
      <c r="F974" t="e">
        <v>#VALUE!</v>
      </c>
      <c r="G974" t="str">
        <f t="shared" si="35"/>
        <v>NA</v>
      </c>
    </row>
    <row r="975" spans="1:7" ht="17" x14ac:dyDescent="0.2">
      <c r="A975" s="18" t="e">
        <v>#VALUE!</v>
      </c>
      <c r="B975" t="e">
        <v>#VALUE!</v>
      </c>
      <c r="C975" t="e">
        <v>#VALUE!</v>
      </c>
      <c r="D975" t="s">
        <v>62</v>
      </c>
      <c r="E975" t="e">
        <f t="shared" si="34"/>
        <v>#VALUE!</v>
      </c>
      <c r="F975" t="e">
        <v>#VALUE!</v>
      </c>
      <c r="G975" t="str">
        <f t="shared" si="35"/>
        <v>NA</v>
      </c>
    </row>
    <row r="976" spans="1:7" ht="17" x14ac:dyDescent="0.2">
      <c r="A976" s="18">
        <v>1935.0127</v>
      </c>
      <c r="B976">
        <v>19350127</v>
      </c>
      <c r="C976">
        <v>19350127</v>
      </c>
      <c r="D976" t="s">
        <v>62</v>
      </c>
      <c r="E976" t="str">
        <f t="shared" si="34"/>
        <v>27</v>
      </c>
      <c r="F976" t="s">
        <v>101</v>
      </c>
      <c r="G976" t="str">
        <f t="shared" si="35"/>
        <v>27</v>
      </c>
    </row>
    <row r="977" spans="1:7" ht="17" x14ac:dyDescent="0.2">
      <c r="A977" s="18">
        <v>1935.0130999999999</v>
      </c>
      <c r="B977">
        <v>19350131</v>
      </c>
      <c r="C977">
        <v>19350131</v>
      </c>
      <c r="D977" t="s">
        <v>62</v>
      </c>
      <c r="E977" t="str">
        <f t="shared" si="34"/>
        <v>31</v>
      </c>
      <c r="F977" t="s">
        <v>104</v>
      </c>
      <c r="G977" t="str">
        <f t="shared" si="35"/>
        <v>31</v>
      </c>
    </row>
    <row r="978" spans="1:7" ht="17" x14ac:dyDescent="0.2">
      <c r="A978" s="18" t="e">
        <v>#VALUE!</v>
      </c>
      <c r="B978" t="e">
        <v>#VALUE!</v>
      </c>
      <c r="C978" t="e">
        <v>#VALUE!</v>
      </c>
      <c r="D978" t="s">
        <v>62</v>
      </c>
      <c r="E978" t="e">
        <f t="shared" si="34"/>
        <v>#VALUE!</v>
      </c>
      <c r="F978" t="e">
        <v>#VALUE!</v>
      </c>
      <c r="G978" t="str">
        <f t="shared" si="35"/>
        <v>NA</v>
      </c>
    </row>
    <row r="979" spans="1:7" ht="17" x14ac:dyDescent="0.2">
      <c r="A979" s="18" t="e">
        <v>#VALUE!</v>
      </c>
      <c r="B979" t="e">
        <v>#VALUE!</v>
      </c>
      <c r="C979" t="e">
        <v>#VALUE!</v>
      </c>
      <c r="D979" t="s">
        <v>62</v>
      </c>
      <c r="E979" t="e">
        <f t="shared" si="34"/>
        <v>#VALUE!</v>
      </c>
      <c r="F979" t="e">
        <v>#VALUE!</v>
      </c>
      <c r="G979" t="str">
        <f t="shared" si="35"/>
        <v>NA</v>
      </c>
    </row>
    <row r="980" spans="1:7" ht="17" x14ac:dyDescent="0.2">
      <c r="A980" s="18" t="e">
        <v>#VALUE!</v>
      </c>
      <c r="B980" t="e">
        <v>#VALUE!</v>
      </c>
      <c r="C980" t="e">
        <v>#VALUE!</v>
      </c>
      <c r="D980" t="s">
        <v>62</v>
      </c>
      <c r="E980" t="e">
        <f t="shared" si="34"/>
        <v>#VALUE!</v>
      </c>
      <c r="F980" t="e">
        <v>#VALUE!</v>
      </c>
      <c r="G980" t="str">
        <f t="shared" si="35"/>
        <v>NA</v>
      </c>
    </row>
    <row r="981" spans="1:7" ht="17" x14ac:dyDescent="0.2">
      <c r="A981" s="18" t="e">
        <v>#VALUE!</v>
      </c>
      <c r="B981" t="e">
        <v>#VALUE!</v>
      </c>
      <c r="C981" t="e">
        <v>#VALUE!</v>
      </c>
      <c r="D981" t="s">
        <v>62</v>
      </c>
      <c r="E981" t="e">
        <f t="shared" si="34"/>
        <v>#VALUE!</v>
      </c>
      <c r="F981" t="e">
        <v>#VALUE!</v>
      </c>
      <c r="G981" t="str">
        <f t="shared" si="35"/>
        <v>NA</v>
      </c>
    </row>
    <row r="982" spans="1:7" ht="17" x14ac:dyDescent="0.2">
      <c r="A982" s="18">
        <v>1933.0222000000001</v>
      </c>
      <c r="B982">
        <v>19330222</v>
      </c>
      <c r="C982">
        <v>19330222</v>
      </c>
      <c r="D982" t="s">
        <v>62</v>
      </c>
      <c r="E982" t="str">
        <f t="shared" si="34"/>
        <v>22</v>
      </c>
      <c r="F982" t="s">
        <v>98</v>
      </c>
      <c r="G982" t="str">
        <f t="shared" si="35"/>
        <v>22</v>
      </c>
    </row>
    <row r="983" spans="1:7" ht="17" x14ac:dyDescent="0.2">
      <c r="A983" s="18">
        <v>1923.1124</v>
      </c>
      <c r="B983">
        <v>19231124</v>
      </c>
      <c r="C983">
        <v>19231124</v>
      </c>
      <c r="D983" t="s">
        <v>62</v>
      </c>
      <c r="E983" t="str">
        <f t="shared" si="34"/>
        <v>24</v>
      </c>
      <c r="F983" t="s">
        <v>103</v>
      </c>
      <c r="G983" t="str">
        <f t="shared" si="35"/>
        <v>24</v>
      </c>
    </row>
    <row r="984" spans="1:7" ht="17" x14ac:dyDescent="0.2">
      <c r="A984" s="18">
        <v>1936.0226</v>
      </c>
      <c r="B984">
        <v>19360226</v>
      </c>
      <c r="C984">
        <v>19360226</v>
      </c>
      <c r="D984" t="s">
        <v>62</v>
      </c>
      <c r="E984" t="str">
        <f t="shared" si="34"/>
        <v>26</v>
      </c>
      <c r="F984" t="s">
        <v>87</v>
      </c>
      <c r="G984" t="str">
        <f t="shared" si="35"/>
        <v>26</v>
      </c>
    </row>
    <row r="985" spans="1:7" ht="17" x14ac:dyDescent="0.2">
      <c r="A985" s="18">
        <v>1936.0219999999999</v>
      </c>
      <c r="B985">
        <v>19360220</v>
      </c>
      <c r="C985">
        <v>19360220</v>
      </c>
      <c r="D985" t="s">
        <v>62</v>
      </c>
      <c r="E985" t="str">
        <f t="shared" si="34"/>
        <v>20</v>
      </c>
      <c r="F985" t="s">
        <v>91</v>
      </c>
      <c r="G985" t="str">
        <f t="shared" si="35"/>
        <v>20</v>
      </c>
    </row>
    <row r="986" spans="1:7" ht="17" x14ac:dyDescent="0.2">
      <c r="A986" s="18">
        <v>1935.0218</v>
      </c>
      <c r="B986">
        <v>19350218</v>
      </c>
      <c r="C986">
        <v>19350218</v>
      </c>
      <c r="D986" t="s">
        <v>62</v>
      </c>
      <c r="E986" t="str">
        <f t="shared" si="34"/>
        <v>18</v>
      </c>
      <c r="F986" t="s">
        <v>89</v>
      </c>
      <c r="G986" t="str">
        <f t="shared" si="35"/>
        <v>18</v>
      </c>
    </row>
    <row r="987" spans="1:7" ht="17" x14ac:dyDescent="0.2">
      <c r="A987" s="18" t="e">
        <v>#VALUE!</v>
      </c>
      <c r="B987" t="e">
        <v>#VALUE!</v>
      </c>
      <c r="C987" t="e">
        <v>#VALUE!</v>
      </c>
      <c r="D987" t="s">
        <v>62</v>
      </c>
      <c r="E987" t="e">
        <f t="shared" si="34"/>
        <v>#VALUE!</v>
      </c>
      <c r="F987" t="e">
        <v>#VALUE!</v>
      </c>
      <c r="G987" t="str">
        <f t="shared" si="35"/>
        <v>NA</v>
      </c>
    </row>
    <row r="988" spans="1:7" ht="17" x14ac:dyDescent="0.2">
      <c r="A988" s="18" t="e">
        <v>#VALUE!</v>
      </c>
      <c r="B988" t="e">
        <v>#VALUE!</v>
      </c>
      <c r="C988" t="e">
        <v>#VALUE!</v>
      </c>
      <c r="D988" t="s">
        <v>62</v>
      </c>
      <c r="E988" t="e">
        <f t="shared" si="34"/>
        <v>#VALUE!</v>
      </c>
      <c r="F988" t="e">
        <v>#VALUE!</v>
      </c>
      <c r="G988" t="str">
        <f t="shared" si="35"/>
        <v>NA</v>
      </c>
    </row>
    <row r="989" spans="1:7" ht="17" x14ac:dyDescent="0.2">
      <c r="A989" s="18">
        <v>1936.0227</v>
      </c>
      <c r="B989">
        <v>19360227</v>
      </c>
      <c r="C989">
        <v>19360227</v>
      </c>
      <c r="D989" t="s">
        <v>62</v>
      </c>
      <c r="E989" t="str">
        <f t="shared" si="34"/>
        <v>27</v>
      </c>
      <c r="F989" t="s">
        <v>101</v>
      </c>
      <c r="G989" t="str">
        <f t="shared" si="35"/>
        <v>27</v>
      </c>
    </row>
    <row r="990" spans="1:7" ht="17" x14ac:dyDescent="0.2">
      <c r="A990" s="18">
        <v>1935.0129999999999</v>
      </c>
      <c r="B990">
        <v>19350130</v>
      </c>
      <c r="C990">
        <v>19350130</v>
      </c>
      <c r="D990" t="s">
        <v>62</v>
      </c>
      <c r="E990" t="str">
        <f t="shared" si="34"/>
        <v>30</v>
      </c>
      <c r="F990" t="s">
        <v>105</v>
      </c>
      <c r="G990" t="str">
        <f t="shared" si="35"/>
        <v>30</v>
      </c>
    </row>
    <row r="991" spans="1:7" ht="17" x14ac:dyDescent="0.2">
      <c r="A991" s="18">
        <v>1939.1111000000001</v>
      </c>
      <c r="B991">
        <v>19391111</v>
      </c>
      <c r="C991">
        <v>19391111</v>
      </c>
      <c r="D991" t="s">
        <v>62</v>
      </c>
      <c r="E991" t="str">
        <f t="shared" si="34"/>
        <v>11</v>
      </c>
      <c r="F991" t="s">
        <v>73</v>
      </c>
      <c r="G991" t="str">
        <f t="shared" si="35"/>
        <v>11</v>
      </c>
    </row>
    <row r="992" spans="1:7" ht="17" x14ac:dyDescent="0.2">
      <c r="A992" s="18">
        <v>1935.0218</v>
      </c>
      <c r="B992">
        <v>19350218</v>
      </c>
      <c r="C992">
        <v>19350218</v>
      </c>
      <c r="D992" t="s">
        <v>62</v>
      </c>
      <c r="E992" t="str">
        <f t="shared" si="34"/>
        <v>18</v>
      </c>
      <c r="F992" t="s">
        <v>89</v>
      </c>
      <c r="G992" t="str">
        <f t="shared" si="35"/>
        <v>18</v>
      </c>
    </row>
    <row r="993" spans="1:7" ht="17" x14ac:dyDescent="0.2">
      <c r="A993" s="18" t="e">
        <v>#VALUE!</v>
      </c>
      <c r="B993" t="e">
        <v>#VALUE!</v>
      </c>
      <c r="C993" t="e">
        <v>#VALUE!</v>
      </c>
      <c r="D993" t="s">
        <v>62</v>
      </c>
      <c r="E993" t="e">
        <f t="shared" si="34"/>
        <v>#VALUE!</v>
      </c>
      <c r="F993" t="e">
        <v>#VALUE!</v>
      </c>
      <c r="G993" t="str">
        <f t="shared" si="35"/>
        <v>NA</v>
      </c>
    </row>
    <row r="994" spans="1:7" ht="17" x14ac:dyDescent="0.2">
      <c r="A994" s="18">
        <v>1970.123</v>
      </c>
      <c r="B994">
        <v>19701230</v>
      </c>
      <c r="C994">
        <v>19701230</v>
      </c>
      <c r="D994" t="s">
        <v>62</v>
      </c>
      <c r="E994" t="str">
        <f t="shared" si="34"/>
        <v>30</v>
      </c>
      <c r="F994" t="s">
        <v>105</v>
      </c>
      <c r="G994" t="str">
        <f t="shared" si="35"/>
        <v>30</v>
      </c>
    </row>
    <row r="995" spans="1:7" ht="17" x14ac:dyDescent="0.2">
      <c r="A995" s="18">
        <v>1970.0708999999999</v>
      </c>
      <c r="B995">
        <v>19700709</v>
      </c>
      <c r="C995">
        <v>19700709</v>
      </c>
      <c r="D995" t="s">
        <v>62</v>
      </c>
      <c r="E995" t="str">
        <f t="shared" si="34"/>
        <v>09</v>
      </c>
      <c r="F995" t="s">
        <v>65</v>
      </c>
      <c r="G995" t="str">
        <f t="shared" si="35"/>
        <v>09</v>
      </c>
    </row>
    <row r="996" spans="1:7" ht="17" x14ac:dyDescent="0.2">
      <c r="A996" s="18" t="e">
        <v>#VALUE!</v>
      </c>
      <c r="B996" t="e">
        <v>#VALUE!</v>
      </c>
      <c r="C996" t="e">
        <v>#VALUE!</v>
      </c>
      <c r="D996" t="s">
        <v>62</v>
      </c>
      <c r="E996" t="e">
        <f t="shared" si="34"/>
        <v>#VALUE!</v>
      </c>
      <c r="F996" t="e">
        <v>#VALUE!</v>
      </c>
      <c r="G996" t="str">
        <f t="shared" si="35"/>
        <v>NA</v>
      </c>
    </row>
    <row r="997" spans="1:7" ht="17" x14ac:dyDescent="0.2">
      <c r="A997" s="18">
        <v>1912.11</v>
      </c>
      <c r="B997">
        <v>19121100</v>
      </c>
      <c r="C997">
        <v>19121100</v>
      </c>
      <c r="D997" t="s">
        <v>62</v>
      </c>
      <c r="E997" t="str">
        <f t="shared" si="34"/>
        <v>00</v>
      </c>
      <c r="F997" t="s">
        <v>13</v>
      </c>
      <c r="G997" t="str">
        <f t="shared" si="35"/>
        <v>NA</v>
      </c>
    </row>
    <row r="998" spans="1:7" ht="17" x14ac:dyDescent="0.2">
      <c r="A998" s="18">
        <v>1960.1104</v>
      </c>
      <c r="B998">
        <v>19601104</v>
      </c>
      <c r="C998">
        <v>19601104</v>
      </c>
      <c r="D998" t="s">
        <v>62</v>
      </c>
      <c r="E998" t="str">
        <f t="shared" si="34"/>
        <v>04</v>
      </c>
      <c r="F998" t="s">
        <v>74</v>
      </c>
      <c r="G998" t="str">
        <f t="shared" si="35"/>
        <v>04</v>
      </c>
    </row>
    <row r="999" spans="1:7" ht="17" x14ac:dyDescent="0.2">
      <c r="A999" s="18" t="e">
        <v>#VALUE!</v>
      </c>
      <c r="B999" t="e">
        <v>#VALUE!</v>
      </c>
      <c r="C999" t="e">
        <v>#VALUE!</v>
      </c>
      <c r="D999" t="s">
        <v>62</v>
      </c>
      <c r="E999" t="e">
        <f t="shared" si="34"/>
        <v>#VALUE!</v>
      </c>
      <c r="F999" t="e">
        <v>#VALUE!</v>
      </c>
      <c r="G999" t="str">
        <f t="shared" si="35"/>
        <v>NA</v>
      </c>
    </row>
    <row r="1000" spans="1:7" ht="17" x14ac:dyDescent="0.2">
      <c r="A1000" s="18" t="e">
        <v>#VALUE!</v>
      </c>
      <c r="B1000" t="e">
        <v>#VALUE!</v>
      </c>
      <c r="C1000" t="e">
        <v>#VALUE!</v>
      </c>
      <c r="D1000" t="s">
        <v>62</v>
      </c>
      <c r="E1000" t="e">
        <f t="shared" si="34"/>
        <v>#VALUE!</v>
      </c>
      <c r="F1000" t="e">
        <v>#VALUE!</v>
      </c>
      <c r="G1000" t="str">
        <f t="shared" si="35"/>
        <v>NA</v>
      </c>
    </row>
    <row r="1001" spans="1:7" ht="17" x14ac:dyDescent="0.2">
      <c r="A1001" s="18">
        <v>1916.0721000000001</v>
      </c>
      <c r="B1001">
        <v>19160721</v>
      </c>
      <c r="C1001">
        <v>19160721</v>
      </c>
      <c r="D1001" t="s">
        <v>62</v>
      </c>
      <c r="E1001" t="str">
        <f t="shared" si="34"/>
        <v>21</v>
      </c>
      <c r="F1001" t="s">
        <v>97</v>
      </c>
      <c r="G1001" t="str">
        <f t="shared" si="35"/>
        <v>21</v>
      </c>
    </row>
    <row r="1002" spans="1:7" ht="17" x14ac:dyDescent="0.2">
      <c r="A1002" s="18">
        <v>1916.0328</v>
      </c>
      <c r="B1002">
        <v>19160328</v>
      </c>
      <c r="C1002">
        <v>19160328</v>
      </c>
      <c r="D1002" t="s">
        <v>62</v>
      </c>
      <c r="E1002" t="str">
        <f t="shared" si="34"/>
        <v>28</v>
      </c>
      <c r="F1002" t="s">
        <v>106</v>
      </c>
      <c r="G1002" t="str">
        <f t="shared" si="35"/>
        <v>28</v>
      </c>
    </row>
    <row r="1003" spans="1:7" ht="17" x14ac:dyDescent="0.2">
      <c r="A1003" s="18">
        <v>1938.0331000000001</v>
      </c>
      <c r="B1003">
        <v>19380331</v>
      </c>
      <c r="C1003">
        <v>19380331</v>
      </c>
      <c r="D1003" t="s">
        <v>62</v>
      </c>
      <c r="E1003" t="str">
        <f t="shared" si="34"/>
        <v>31</v>
      </c>
      <c r="F1003" t="s">
        <v>104</v>
      </c>
      <c r="G1003" t="str">
        <f t="shared" si="35"/>
        <v>31</v>
      </c>
    </row>
    <row r="1004" spans="1:7" ht="17" x14ac:dyDescent="0.2">
      <c r="A1004" s="18">
        <v>1966.0824</v>
      </c>
      <c r="B1004">
        <v>19660824</v>
      </c>
      <c r="C1004">
        <v>19660824</v>
      </c>
      <c r="D1004" t="s">
        <v>62</v>
      </c>
      <c r="E1004" t="str">
        <f t="shared" si="34"/>
        <v>24</v>
      </c>
      <c r="F1004" t="s">
        <v>103</v>
      </c>
      <c r="G1004" t="str">
        <f t="shared" si="35"/>
        <v>24</v>
      </c>
    </row>
    <row r="1005" spans="1:7" ht="17" x14ac:dyDescent="0.2">
      <c r="A1005" s="18" t="e">
        <v>#VALUE!</v>
      </c>
      <c r="B1005" t="e">
        <v>#VALUE!</v>
      </c>
      <c r="C1005" t="e">
        <v>#VALUE!</v>
      </c>
      <c r="D1005" t="s">
        <v>62</v>
      </c>
      <c r="E1005" t="e">
        <f t="shared" si="34"/>
        <v>#VALUE!</v>
      </c>
      <c r="F1005" t="e">
        <v>#VALUE!</v>
      </c>
      <c r="G1005" t="str">
        <f t="shared" si="35"/>
        <v>NA</v>
      </c>
    </row>
    <row r="1006" spans="1:7" ht="17" x14ac:dyDescent="0.2">
      <c r="A1006" s="18" t="e">
        <v>#VALUE!</v>
      </c>
      <c r="B1006" t="e">
        <v>#VALUE!</v>
      </c>
      <c r="C1006" t="e">
        <v>#VALUE!</v>
      </c>
      <c r="D1006" t="s">
        <v>62</v>
      </c>
      <c r="E1006" t="e">
        <f t="shared" si="34"/>
        <v>#VALUE!</v>
      </c>
      <c r="F1006" t="e">
        <v>#VALUE!</v>
      </c>
      <c r="G1006" t="str">
        <f t="shared" si="35"/>
        <v>NA</v>
      </c>
    </row>
    <row r="1007" spans="1:7" ht="17" x14ac:dyDescent="0.2">
      <c r="A1007" s="18">
        <v>1966.0929000000001</v>
      </c>
      <c r="B1007">
        <v>19660929</v>
      </c>
      <c r="C1007">
        <v>19660929</v>
      </c>
      <c r="D1007" t="s">
        <v>62</v>
      </c>
      <c r="E1007" t="str">
        <f t="shared" si="34"/>
        <v>29</v>
      </c>
      <c r="F1007" t="s">
        <v>99</v>
      </c>
      <c r="G1007" t="str">
        <f t="shared" si="35"/>
        <v>29</v>
      </c>
    </row>
    <row r="1008" spans="1:7" ht="17" x14ac:dyDescent="0.2">
      <c r="A1008" s="18">
        <v>1966.0804000000001</v>
      </c>
      <c r="B1008">
        <v>19660804</v>
      </c>
      <c r="C1008">
        <v>19660804</v>
      </c>
      <c r="D1008" t="s">
        <v>62</v>
      </c>
      <c r="E1008" t="str">
        <f t="shared" si="34"/>
        <v>04</v>
      </c>
      <c r="F1008" t="s">
        <v>74</v>
      </c>
      <c r="G1008" t="str">
        <f t="shared" si="35"/>
        <v>04</v>
      </c>
    </row>
    <row r="1009" spans="1:7" ht="17" x14ac:dyDescent="0.2">
      <c r="A1009" s="18" t="e">
        <v>#VALUE!</v>
      </c>
      <c r="B1009" t="e">
        <v>#VALUE!</v>
      </c>
      <c r="C1009" t="e">
        <v>#VALUE!</v>
      </c>
      <c r="D1009" t="s">
        <v>62</v>
      </c>
      <c r="E1009" t="e">
        <f t="shared" si="34"/>
        <v>#VALUE!</v>
      </c>
      <c r="F1009" t="e">
        <v>#VALUE!</v>
      </c>
      <c r="G1009" t="str">
        <f t="shared" si="35"/>
        <v>NA</v>
      </c>
    </row>
    <row r="1010" spans="1:7" ht="17" x14ac:dyDescent="0.2">
      <c r="A1010" s="18" t="e">
        <v>#VALUE!</v>
      </c>
      <c r="B1010" t="e">
        <v>#VALUE!</v>
      </c>
      <c r="C1010" t="e">
        <v>#VALUE!</v>
      </c>
      <c r="D1010" t="s">
        <v>62</v>
      </c>
      <c r="E1010" t="e">
        <f t="shared" si="34"/>
        <v>#VALUE!</v>
      </c>
      <c r="F1010" t="e">
        <v>#VALUE!</v>
      </c>
      <c r="G1010" t="str">
        <f t="shared" si="35"/>
        <v>NA</v>
      </c>
    </row>
    <row r="1011" spans="1:7" ht="17" x14ac:dyDescent="0.2">
      <c r="A1011" s="18" t="e">
        <v>#VALUE!</v>
      </c>
      <c r="B1011" t="e">
        <v>#VALUE!</v>
      </c>
      <c r="C1011" t="e">
        <v>#VALUE!</v>
      </c>
      <c r="D1011" t="s">
        <v>62</v>
      </c>
      <c r="E1011" t="e">
        <f t="shared" si="34"/>
        <v>#VALUE!</v>
      </c>
      <c r="F1011" t="e">
        <v>#VALUE!</v>
      </c>
      <c r="G1011" t="str">
        <f t="shared" si="35"/>
        <v>NA</v>
      </c>
    </row>
    <row r="1012" spans="1:7" ht="17" x14ac:dyDescent="0.2">
      <c r="A1012" s="18">
        <v>1963.1120000000001</v>
      </c>
      <c r="B1012">
        <v>19631120</v>
      </c>
      <c r="C1012">
        <v>19631120</v>
      </c>
      <c r="D1012" t="s">
        <v>62</v>
      </c>
      <c r="E1012" t="str">
        <f t="shared" si="34"/>
        <v>20</v>
      </c>
      <c r="F1012" t="s">
        <v>91</v>
      </c>
      <c r="G1012" t="str">
        <f t="shared" si="35"/>
        <v>20</v>
      </c>
    </row>
    <row r="1013" spans="1:7" ht="17" x14ac:dyDescent="0.2">
      <c r="A1013" s="18">
        <v>1966.0815</v>
      </c>
      <c r="B1013">
        <v>19660815</v>
      </c>
      <c r="C1013">
        <v>19660815</v>
      </c>
      <c r="D1013" t="s">
        <v>62</v>
      </c>
      <c r="E1013" t="str">
        <f t="shared" si="34"/>
        <v>15</v>
      </c>
      <c r="F1013" t="s">
        <v>95</v>
      </c>
      <c r="G1013" t="str">
        <f t="shared" si="35"/>
        <v>15</v>
      </c>
    </row>
    <row r="1014" spans="1:7" ht="17" x14ac:dyDescent="0.2">
      <c r="A1014" s="18" t="e">
        <v>#VALUE!</v>
      </c>
      <c r="B1014" t="e">
        <v>#VALUE!</v>
      </c>
      <c r="C1014" t="e">
        <v>#VALUE!</v>
      </c>
      <c r="D1014" t="s">
        <v>62</v>
      </c>
      <c r="E1014" t="e">
        <f t="shared" si="34"/>
        <v>#VALUE!</v>
      </c>
      <c r="F1014" t="e">
        <v>#VALUE!</v>
      </c>
      <c r="G1014" t="str">
        <f t="shared" si="35"/>
        <v>NA</v>
      </c>
    </row>
    <row r="1015" spans="1:7" ht="17" x14ac:dyDescent="0.2">
      <c r="A1015" s="18">
        <v>1966.0909999999999</v>
      </c>
      <c r="B1015">
        <v>19660910</v>
      </c>
      <c r="C1015">
        <v>19660910</v>
      </c>
      <c r="D1015" t="s">
        <v>62</v>
      </c>
      <c r="E1015" t="str">
        <f t="shared" si="34"/>
        <v>10</v>
      </c>
      <c r="F1015" t="s">
        <v>64</v>
      </c>
      <c r="G1015" t="str">
        <f t="shared" si="35"/>
        <v>10</v>
      </c>
    </row>
    <row r="1016" spans="1:7" ht="17" x14ac:dyDescent="0.2">
      <c r="A1016" s="18">
        <v>1966.0909999999999</v>
      </c>
      <c r="B1016">
        <v>19660910</v>
      </c>
      <c r="C1016">
        <v>19660910</v>
      </c>
      <c r="D1016" t="s">
        <v>62</v>
      </c>
      <c r="E1016" t="str">
        <f t="shared" si="34"/>
        <v>10</v>
      </c>
      <c r="F1016" t="s">
        <v>64</v>
      </c>
      <c r="G1016" t="str">
        <f t="shared" si="35"/>
        <v>10</v>
      </c>
    </row>
    <row r="1017" spans="1:7" ht="17" x14ac:dyDescent="0.2">
      <c r="A1017" s="18">
        <v>1966.0815</v>
      </c>
      <c r="B1017">
        <v>19660815</v>
      </c>
      <c r="C1017">
        <v>19660815</v>
      </c>
      <c r="D1017" t="s">
        <v>62</v>
      </c>
      <c r="E1017" t="str">
        <f t="shared" si="34"/>
        <v>15</v>
      </c>
      <c r="F1017" t="s">
        <v>95</v>
      </c>
      <c r="G1017" t="str">
        <f t="shared" si="35"/>
        <v>15</v>
      </c>
    </row>
    <row r="1018" spans="1:7" ht="17" x14ac:dyDescent="0.2">
      <c r="A1018" s="18">
        <v>1966.0730000000001</v>
      </c>
      <c r="B1018">
        <v>19660730</v>
      </c>
      <c r="C1018">
        <v>19660730</v>
      </c>
      <c r="D1018" t="s">
        <v>62</v>
      </c>
      <c r="E1018" t="str">
        <f t="shared" si="34"/>
        <v>30</v>
      </c>
      <c r="F1018" t="s">
        <v>105</v>
      </c>
      <c r="G1018" t="str">
        <f t="shared" si="35"/>
        <v>30</v>
      </c>
    </row>
    <row r="1019" spans="1:7" ht="17" x14ac:dyDescent="0.2">
      <c r="A1019" s="18">
        <v>1963.1121000000001</v>
      </c>
      <c r="B1019">
        <v>19631121</v>
      </c>
      <c r="C1019">
        <v>19631121</v>
      </c>
      <c r="D1019" t="s">
        <v>62</v>
      </c>
      <c r="E1019" t="str">
        <f t="shared" si="34"/>
        <v>21</v>
      </c>
      <c r="F1019" t="s">
        <v>97</v>
      </c>
      <c r="G1019" t="str">
        <f t="shared" si="35"/>
        <v>21</v>
      </c>
    </row>
    <row r="1020" spans="1:7" ht="17" x14ac:dyDescent="0.2">
      <c r="A1020" s="18">
        <v>1963.1025</v>
      </c>
      <c r="B1020">
        <v>19631025</v>
      </c>
      <c r="C1020">
        <v>19631025</v>
      </c>
      <c r="D1020" t="s">
        <v>62</v>
      </c>
      <c r="E1020" t="str">
        <f t="shared" si="34"/>
        <v>25</v>
      </c>
      <c r="F1020" t="s">
        <v>92</v>
      </c>
      <c r="G1020" t="str">
        <f t="shared" si="35"/>
        <v>25</v>
      </c>
    </row>
    <row r="1021" spans="1:7" ht="17" x14ac:dyDescent="0.2">
      <c r="A1021" s="18">
        <v>1963.1126999999999</v>
      </c>
      <c r="B1021">
        <v>19631127</v>
      </c>
      <c r="C1021">
        <v>19631127</v>
      </c>
      <c r="D1021" t="s">
        <v>62</v>
      </c>
      <c r="E1021" t="str">
        <f t="shared" si="34"/>
        <v>27</v>
      </c>
      <c r="F1021" t="s">
        <v>101</v>
      </c>
      <c r="G1021" t="str">
        <f t="shared" si="35"/>
        <v>27</v>
      </c>
    </row>
    <row r="1022" spans="1:7" ht="17" x14ac:dyDescent="0.2">
      <c r="A1022" s="18">
        <v>1965.0809999999999</v>
      </c>
      <c r="B1022">
        <v>19650810</v>
      </c>
      <c r="C1022">
        <v>19650810</v>
      </c>
      <c r="D1022" t="s">
        <v>62</v>
      </c>
      <c r="E1022" t="str">
        <f t="shared" si="34"/>
        <v>10</v>
      </c>
      <c r="F1022" t="s">
        <v>64</v>
      </c>
      <c r="G1022" t="str">
        <f t="shared" si="35"/>
        <v>10</v>
      </c>
    </row>
    <row r="1023" spans="1:7" ht="17" x14ac:dyDescent="0.2">
      <c r="A1023" s="18">
        <v>1966.0802000000001</v>
      </c>
      <c r="B1023">
        <v>19660802</v>
      </c>
      <c r="C1023">
        <v>19660802</v>
      </c>
      <c r="D1023" t="s">
        <v>62</v>
      </c>
      <c r="E1023" t="str">
        <f t="shared" si="34"/>
        <v>02</v>
      </c>
      <c r="F1023" t="s">
        <v>68</v>
      </c>
      <c r="G1023" t="str">
        <f t="shared" si="35"/>
        <v>02</v>
      </c>
    </row>
    <row r="1024" spans="1:7" ht="17" x14ac:dyDescent="0.2">
      <c r="A1024" s="18">
        <v>1966.0926999999999</v>
      </c>
      <c r="B1024">
        <v>19660927</v>
      </c>
      <c r="C1024">
        <v>19660927</v>
      </c>
      <c r="D1024" t="s">
        <v>62</v>
      </c>
      <c r="E1024" t="str">
        <f t="shared" si="34"/>
        <v>27</v>
      </c>
      <c r="F1024" t="s">
        <v>101</v>
      </c>
      <c r="G1024" t="str">
        <f t="shared" si="35"/>
        <v>27</v>
      </c>
    </row>
    <row r="1025" spans="1:7" ht="17" x14ac:dyDescent="0.2">
      <c r="A1025" s="18">
        <v>1966.0804000000001</v>
      </c>
      <c r="B1025">
        <v>19660804</v>
      </c>
      <c r="C1025">
        <v>19660804</v>
      </c>
      <c r="D1025" t="s">
        <v>62</v>
      </c>
      <c r="E1025" t="str">
        <f t="shared" si="34"/>
        <v>04</v>
      </c>
      <c r="F1025" t="s">
        <v>74</v>
      </c>
      <c r="G1025" t="str">
        <f t="shared" si="35"/>
        <v>04</v>
      </c>
    </row>
    <row r="1026" spans="1:7" ht="17" x14ac:dyDescent="0.2">
      <c r="A1026" s="18">
        <v>1966.0818999999999</v>
      </c>
      <c r="B1026">
        <v>19660819</v>
      </c>
      <c r="C1026">
        <v>19660819</v>
      </c>
      <c r="D1026" t="s">
        <v>62</v>
      </c>
      <c r="E1026" t="str">
        <f t="shared" si="34"/>
        <v>19</v>
      </c>
      <c r="F1026" t="s">
        <v>90</v>
      </c>
      <c r="G1026" t="str">
        <f t="shared" si="35"/>
        <v>19</v>
      </c>
    </row>
    <row r="1027" spans="1:7" ht="17" x14ac:dyDescent="0.2">
      <c r="A1027" s="18">
        <v>1963.1117999999999</v>
      </c>
      <c r="B1027">
        <v>19631118</v>
      </c>
      <c r="C1027">
        <v>19631118</v>
      </c>
      <c r="D1027" t="s">
        <v>62</v>
      </c>
      <c r="E1027" t="str">
        <f t="shared" ref="E1027:E1090" si="36">MID($B1027,COLUMN()-(COLUMN($D1027)- 6),2)</f>
        <v>18</v>
      </c>
      <c r="F1027" t="s">
        <v>89</v>
      </c>
      <c r="G1027" t="str">
        <f t="shared" ref="G1027:G1090" si="37">IFERROR(F1027,"NA")</f>
        <v>18</v>
      </c>
    </row>
    <row r="1028" spans="1:7" ht="17" x14ac:dyDescent="0.2">
      <c r="A1028" s="18">
        <v>1963.1115</v>
      </c>
      <c r="B1028">
        <v>19631115</v>
      </c>
      <c r="C1028">
        <v>19631115</v>
      </c>
      <c r="D1028" t="s">
        <v>62</v>
      </c>
      <c r="E1028" t="str">
        <f t="shared" si="36"/>
        <v>15</v>
      </c>
      <c r="F1028" t="s">
        <v>95</v>
      </c>
      <c r="G1028" t="str">
        <f t="shared" si="37"/>
        <v>15</v>
      </c>
    </row>
    <row r="1029" spans="1:7" ht="17" x14ac:dyDescent="0.2">
      <c r="A1029" s="18">
        <v>1963.1126999999999</v>
      </c>
      <c r="B1029">
        <v>19631127</v>
      </c>
      <c r="C1029">
        <v>19631127</v>
      </c>
      <c r="D1029" t="s">
        <v>62</v>
      </c>
      <c r="E1029" t="str">
        <f t="shared" si="36"/>
        <v>27</v>
      </c>
      <c r="F1029" t="s">
        <v>101</v>
      </c>
      <c r="G1029" t="str">
        <f t="shared" si="37"/>
        <v>27</v>
      </c>
    </row>
    <row r="1030" spans="1:7" ht="17" x14ac:dyDescent="0.2">
      <c r="A1030" s="18">
        <v>1965.123</v>
      </c>
      <c r="B1030">
        <v>19651230</v>
      </c>
      <c r="C1030">
        <v>19651230</v>
      </c>
      <c r="D1030" t="s">
        <v>62</v>
      </c>
      <c r="E1030" t="str">
        <f t="shared" si="36"/>
        <v>30</v>
      </c>
      <c r="F1030" t="s">
        <v>105</v>
      </c>
      <c r="G1030" t="str">
        <f t="shared" si="37"/>
        <v>30</v>
      </c>
    </row>
    <row r="1031" spans="1:7" ht="17" x14ac:dyDescent="0.2">
      <c r="A1031" s="18">
        <v>1965.1102000000001</v>
      </c>
      <c r="B1031">
        <v>19651102</v>
      </c>
      <c r="C1031">
        <v>19651102</v>
      </c>
      <c r="D1031" t="s">
        <v>62</v>
      </c>
      <c r="E1031" t="str">
        <f t="shared" si="36"/>
        <v>02</v>
      </c>
      <c r="F1031" t="s">
        <v>68</v>
      </c>
      <c r="G1031" t="str">
        <f t="shared" si="37"/>
        <v>02</v>
      </c>
    </row>
    <row r="1032" spans="1:7" ht="17" x14ac:dyDescent="0.2">
      <c r="A1032" s="18">
        <v>1965.1027999999999</v>
      </c>
      <c r="B1032">
        <v>19651028</v>
      </c>
      <c r="C1032">
        <v>19651028</v>
      </c>
      <c r="D1032" t="s">
        <v>62</v>
      </c>
      <c r="E1032" t="str">
        <f t="shared" si="36"/>
        <v>28</v>
      </c>
      <c r="F1032" t="s">
        <v>106</v>
      </c>
      <c r="G1032" t="str">
        <f t="shared" si="37"/>
        <v>28</v>
      </c>
    </row>
    <row r="1033" spans="1:7" ht="17" x14ac:dyDescent="0.2">
      <c r="A1033" s="18">
        <v>1966.1002000000001</v>
      </c>
      <c r="B1033">
        <v>19661002</v>
      </c>
      <c r="C1033">
        <v>19661002</v>
      </c>
      <c r="D1033" t="s">
        <v>62</v>
      </c>
      <c r="E1033" t="str">
        <f t="shared" si="36"/>
        <v>02</v>
      </c>
      <c r="F1033" t="s">
        <v>68</v>
      </c>
      <c r="G1033" t="str">
        <f t="shared" si="37"/>
        <v>02</v>
      </c>
    </row>
    <row r="1034" spans="1:7" ht="17" x14ac:dyDescent="0.2">
      <c r="A1034" s="18">
        <v>1966.0702000000001</v>
      </c>
      <c r="B1034">
        <v>19660702</v>
      </c>
      <c r="C1034">
        <v>19660702</v>
      </c>
      <c r="D1034" t="s">
        <v>62</v>
      </c>
      <c r="E1034" t="str">
        <f t="shared" si="36"/>
        <v>02</v>
      </c>
      <c r="F1034" t="s">
        <v>68</v>
      </c>
      <c r="G1034" t="str">
        <f t="shared" si="37"/>
        <v>02</v>
      </c>
    </row>
    <row r="1035" spans="1:7" ht="17" x14ac:dyDescent="0.2">
      <c r="A1035" s="18">
        <v>1966.0624</v>
      </c>
      <c r="B1035">
        <v>19660624</v>
      </c>
      <c r="C1035">
        <v>19660624</v>
      </c>
      <c r="D1035" t="s">
        <v>62</v>
      </c>
      <c r="E1035" t="str">
        <f t="shared" si="36"/>
        <v>24</v>
      </c>
      <c r="F1035" t="s">
        <v>103</v>
      </c>
      <c r="G1035" t="str">
        <f t="shared" si="37"/>
        <v>24</v>
      </c>
    </row>
    <row r="1036" spans="1:7" ht="17" x14ac:dyDescent="0.2">
      <c r="A1036" s="18">
        <v>1963.1126999999999</v>
      </c>
      <c r="B1036">
        <v>19631127</v>
      </c>
      <c r="C1036">
        <v>19631127</v>
      </c>
      <c r="D1036" t="s">
        <v>62</v>
      </c>
      <c r="E1036" t="str">
        <f t="shared" si="36"/>
        <v>27</v>
      </c>
      <c r="F1036" t="s">
        <v>101</v>
      </c>
      <c r="G1036" t="str">
        <f t="shared" si="37"/>
        <v>27</v>
      </c>
    </row>
    <row r="1037" spans="1:7" ht="17" x14ac:dyDescent="0.2">
      <c r="A1037" s="18">
        <v>1963.1126999999999</v>
      </c>
      <c r="B1037">
        <v>19631127</v>
      </c>
      <c r="C1037">
        <v>19631127</v>
      </c>
      <c r="D1037" t="s">
        <v>62</v>
      </c>
      <c r="E1037" t="str">
        <f t="shared" si="36"/>
        <v>27</v>
      </c>
      <c r="F1037" t="s">
        <v>101</v>
      </c>
      <c r="G1037" t="str">
        <f t="shared" si="37"/>
        <v>27</v>
      </c>
    </row>
    <row r="1038" spans="1:7" ht="17" x14ac:dyDescent="0.2">
      <c r="A1038" s="18">
        <v>1963.1205</v>
      </c>
      <c r="B1038">
        <v>19631205</v>
      </c>
      <c r="C1038">
        <v>19631205</v>
      </c>
      <c r="D1038" t="s">
        <v>62</v>
      </c>
      <c r="E1038" t="str">
        <f t="shared" si="36"/>
        <v>05</v>
      </c>
      <c r="F1038" t="s">
        <v>71</v>
      </c>
      <c r="G1038" t="str">
        <f t="shared" si="37"/>
        <v>05</v>
      </c>
    </row>
    <row r="1039" spans="1:7" ht="17" x14ac:dyDescent="0.2">
      <c r="A1039" s="18">
        <v>1965.0627999999999</v>
      </c>
      <c r="B1039">
        <v>19650628</v>
      </c>
      <c r="C1039">
        <v>19650628</v>
      </c>
      <c r="D1039" t="s">
        <v>62</v>
      </c>
      <c r="E1039" t="str">
        <f t="shared" si="36"/>
        <v>28</v>
      </c>
      <c r="F1039" t="s">
        <v>106</v>
      </c>
      <c r="G1039" t="str">
        <f t="shared" si="37"/>
        <v>28</v>
      </c>
    </row>
    <row r="1040" spans="1:7" ht="17" x14ac:dyDescent="0.2">
      <c r="A1040" s="18">
        <v>1965.1208999999999</v>
      </c>
      <c r="B1040">
        <v>19651209</v>
      </c>
      <c r="C1040">
        <v>19651209</v>
      </c>
      <c r="D1040" t="s">
        <v>62</v>
      </c>
      <c r="E1040" t="str">
        <f t="shared" si="36"/>
        <v>09</v>
      </c>
      <c r="F1040" t="s">
        <v>65</v>
      </c>
      <c r="G1040" t="str">
        <f t="shared" si="37"/>
        <v>09</v>
      </c>
    </row>
    <row r="1041" spans="1:7" ht="17" x14ac:dyDescent="0.2">
      <c r="A1041" s="18">
        <v>1965.1231</v>
      </c>
      <c r="B1041">
        <v>19651231</v>
      </c>
      <c r="C1041">
        <v>19651231</v>
      </c>
      <c r="D1041" t="s">
        <v>62</v>
      </c>
      <c r="E1041" t="str">
        <f t="shared" si="36"/>
        <v>31</v>
      </c>
      <c r="F1041" t="s">
        <v>104</v>
      </c>
      <c r="G1041" t="str">
        <f t="shared" si="37"/>
        <v>31</v>
      </c>
    </row>
    <row r="1042" spans="1:7" ht="17" x14ac:dyDescent="0.2">
      <c r="A1042" s="18">
        <v>1965.1231</v>
      </c>
      <c r="B1042">
        <v>19651231</v>
      </c>
      <c r="C1042">
        <v>19651231</v>
      </c>
      <c r="D1042" t="s">
        <v>62</v>
      </c>
      <c r="E1042" t="str">
        <f t="shared" si="36"/>
        <v>31</v>
      </c>
      <c r="F1042" t="s">
        <v>104</v>
      </c>
      <c r="G1042" t="str">
        <f t="shared" si="37"/>
        <v>31</v>
      </c>
    </row>
    <row r="1043" spans="1:7" ht="17" x14ac:dyDescent="0.2">
      <c r="A1043" s="18">
        <v>1966.1002000000001</v>
      </c>
      <c r="B1043">
        <v>19661002</v>
      </c>
      <c r="C1043">
        <v>19661002</v>
      </c>
      <c r="D1043" t="s">
        <v>62</v>
      </c>
      <c r="E1043" t="str">
        <f t="shared" si="36"/>
        <v>02</v>
      </c>
      <c r="F1043" t="s">
        <v>68</v>
      </c>
      <c r="G1043" t="str">
        <f t="shared" si="37"/>
        <v>02</v>
      </c>
    </row>
    <row r="1044" spans="1:7" ht="17" x14ac:dyDescent="0.2">
      <c r="A1044" s="18">
        <v>1966.0626</v>
      </c>
      <c r="B1044">
        <v>19660626</v>
      </c>
      <c r="C1044">
        <v>19660626</v>
      </c>
      <c r="D1044" t="s">
        <v>62</v>
      </c>
      <c r="E1044" t="str">
        <f t="shared" si="36"/>
        <v>26</v>
      </c>
      <c r="F1044" t="s">
        <v>87</v>
      </c>
      <c r="G1044" t="str">
        <f t="shared" si="37"/>
        <v>26</v>
      </c>
    </row>
    <row r="1045" spans="1:7" ht="17" x14ac:dyDescent="0.2">
      <c r="A1045" s="18">
        <v>1966.0702000000001</v>
      </c>
      <c r="B1045">
        <v>19660702</v>
      </c>
      <c r="C1045">
        <v>19660702</v>
      </c>
      <c r="D1045" t="s">
        <v>62</v>
      </c>
      <c r="E1045" t="str">
        <f t="shared" si="36"/>
        <v>02</v>
      </c>
      <c r="F1045" t="s">
        <v>68</v>
      </c>
      <c r="G1045" t="str">
        <f t="shared" si="37"/>
        <v>02</v>
      </c>
    </row>
    <row r="1046" spans="1:7" ht="17" x14ac:dyDescent="0.2">
      <c r="A1046" s="18">
        <v>1963.0926999999999</v>
      </c>
      <c r="B1046">
        <v>19630927</v>
      </c>
      <c r="C1046">
        <v>19630927</v>
      </c>
      <c r="D1046" t="s">
        <v>62</v>
      </c>
      <c r="E1046" t="str">
        <f t="shared" si="36"/>
        <v>27</v>
      </c>
      <c r="F1046" t="s">
        <v>101</v>
      </c>
      <c r="G1046" t="str">
        <f t="shared" si="37"/>
        <v>27</v>
      </c>
    </row>
    <row r="1047" spans="1:7" ht="17" x14ac:dyDescent="0.2">
      <c r="A1047" s="18">
        <v>1963.1020000000001</v>
      </c>
      <c r="B1047">
        <v>19631020</v>
      </c>
      <c r="C1047">
        <v>19631020</v>
      </c>
      <c r="D1047" t="s">
        <v>62</v>
      </c>
      <c r="E1047" t="str">
        <f t="shared" si="36"/>
        <v>20</v>
      </c>
      <c r="F1047" t="s">
        <v>91</v>
      </c>
      <c r="G1047" t="str">
        <f t="shared" si="37"/>
        <v>20</v>
      </c>
    </row>
    <row r="1048" spans="1:7" ht="17" x14ac:dyDescent="0.2">
      <c r="A1048" s="18">
        <v>1963.1002000000001</v>
      </c>
      <c r="B1048">
        <v>19631002</v>
      </c>
      <c r="C1048">
        <v>19631002</v>
      </c>
      <c r="D1048" t="s">
        <v>62</v>
      </c>
      <c r="E1048" t="str">
        <f t="shared" si="36"/>
        <v>02</v>
      </c>
      <c r="F1048" t="s">
        <v>68</v>
      </c>
      <c r="G1048" t="str">
        <f t="shared" si="37"/>
        <v>02</v>
      </c>
    </row>
    <row r="1049" spans="1:7" ht="17" x14ac:dyDescent="0.2">
      <c r="A1049" s="18">
        <v>1965.0717</v>
      </c>
      <c r="B1049">
        <v>19650717</v>
      </c>
      <c r="C1049">
        <v>19650717</v>
      </c>
      <c r="D1049" t="s">
        <v>62</v>
      </c>
      <c r="E1049" t="str">
        <f t="shared" si="36"/>
        <v>17</v>
      </c>
      <c r="F1049" t="s">
        <v>88</v>
      </c>
      <c r="G1049" t="str">
        <f t="shared" si="37"/>
        <v>17</v>
      </c>
    </row>
    <row r="1050" spans="1:7" ht="17" x14ac:dyDescent="0.2">
      <c r="A1050" s="18">
        <v>1965.1206999999999</v>
      </c>
      <c r="B1050">
        <v>19651207</v>
      </c>
      <c r="C1050">
        <v>19651207</v>
      </c>
      <c r="D1050" t="s">
        <v>62</v>
      </c>
      <c r="E1050" t="str">
        <f t="shared" si="36"/>
        <v>07</v>
      </c>
      <c r="F1050" t="s">
        <v>63</v>
      </c>
      <c r="G1050" t="str">
        <f t="shared" si="37"/>
        <v>07</v>
      </c>
    </row>
    <row r="1051" spans="1:7" ht="17" x14ac:dyDescent="0.2">
      <c r="A1051" s="18">
        <v>1965.1005</v>
      </c>
      <c r="B1051">
        <v>19651005</v>
      </c>
      <c r="C1051">
        <v>19651005</v>
      </c>
      <c r="D1051" t="s">
        <v>62</v>
      </c>
      <c r="E1051" t="str">
        <f t="shared" si="36"/>
        <v>05</v>
      </c>
      <c r="F1051" t="s">
        <v>71</v>
      </c>
      <c r="G1051" t="str">
        <f t="shared" si="37"/>
        <v>05</v>
      </c>
    </row>
    <row r="1052" spans="1:7" ht="17" x14ac:dyDescent="0.2">
      <c r="A1052" s="18">
        <v>1966.0815</v>
      </c>
      <c r="B1052">
        <v>19660815</v>
      </c>
      <c r="C1052">
        <v>19660815</v>
      </c>
      <c r="D1052" t="s">
        <v>62</v>
      </c>
      <c r="E1052" t="str">
        <f t="shared" si="36"/>
        <v>15</v>
      </c>
      <c r="F1052" t="s">
        <v>95</v>
      </c>
      <c r="G1052" t="str">
        <f t="shared" si="37"/>
        <v>15</v>
      </c>
    </row>
    <row r="1053" spans="1:7" ht="17" x14ac:dyDescent="0.2">
      <c r="A1053" s="18">
        <v>1966.0614</v>
      </c>
      <c r="B1053">
        <v>19660614</v>
      </c>
      <c r="C1053">
        <v>19660614</v>
      </c>
      <c r="D1053" t="s">
        <v>62</v>
      </c>
      <c r="E1053" t="str">
        <f t="shared" si="36"/>
        <v>14</v>
      </c>
      <c r="F1053" t="s">
        <v>94</v>
      </c>
      <c r="G1053" t="str">
        <f t="shared" si="37"/>
        <v>14</v>
      </c>
    </row>
    <row r="1054" spans="1:7" ht="17" x14ac:dyDescent="0.2">
      <c r="A1054" s="18">
        <v>1966.0624</v>
      </c>
      <c r="B1054">
        <v>19660624</v>
      </c>
      <c r="C1054">
        <v>19660624</v>
      </c>
      <c r="D1054" t="s">
        <v>62</v>
      </c>
      <c r="E1054" t="str">
        <f t="shared" si="36"/>
        <v>24</v>
      </c>
      <c r="F1054" t="s">
        <v>103</v>
      </c>
      <c r="G1054" t="str">
        <f t="shared" si="37"/>
        <v>24</v>
      </c>
    </row>
    <row r="1055" spans="1:7" ht="17" x14ac:dyDescent="0.2">
      <c r="A1055" s="18" t="e">
        <v>#VALUE!</v>
      </c>
      <c r="B1055" t="e">
        <v>#VALUE!</v>
      </c>
      <c r="C1055" t="e">
        <v>#VALUE!</v>
      </c>
      <c r="D1055" t="s">
        <v>62</v>
      </c>
      <c r="E1055" t="e">
        <f t="shared" si="36"/>
        <v>#VALUE!</v>
      </c>
      <c r="F1055" t="e">
        <v>#VALUE!</v>
      </c>
      <c r="G1055" t="str">
        <f t="shared" si="37"/>
        <v>NA</v>
      </c>
    </row>
    <row r="1056" spans="1:7" ht="17" x14ac:dyDescent="0.2">
      <c r="A1056" s="18">
        <v>1963.1119000000001</v>
      </c>
      <c r="B1056">
        <v>19631119</v>
      </c>
      <c r="C1056">
        <v>19631119</v>
      </c>
      <c r="D1056" t="s">
        <v>62</v>
      </c>
      <c r="E1056" t="str">
        <f t="shared" si="36"/>
        <v>19</v>
      </c>
      <c r="F1056" t="s">
        <v>90</v>
      </c>
      <c r="G1056" t="str">
        <f t="shared" si="37"/>
        <v>19</v>
      </c>
    </row>
    <row r="1057" spans="1:7" ht="17" x14ac:dyDescent="0.2">
      <c r="A1057" s="18">
        <v>1963.1205</v>
      </c>
      <c r="B1057">
        <v>19631205</v>
      </c>
      <c r="C1057">
        <v>19631205</v>
      </c>
      <c r="D1057" t="s">
        <v>62</v>
      </c>
      <c r="E1057" t="str">
        <f t="shared" si="36"/>
        <v>05</v>
      </c>
      <c r="F1057" t="s">
        <v>71</v>
      </c>
      <c r="G1057" t="str">
        <f t="shared" si="37"/>
        <v>05</v>
      </c>
    </row>
    <row r="1058" spans="1:7" ht="17" x14ac:dyDescent="0.2">
      <c r="A1058" s="18">
        <v>1963.1111000000001</v>
      </c>
      <c r="B1058">
        <v>19631111</v>
      </c>
      <c r="C1058">
        <v>19631111</v>
      </c>
      <c r="D1058" t="s">
        <v>62</v>
      </c>
      <c r="E1058" t="str">
        <f t="shared" si="36"/>
        <v>11</v>
      </c>
      <c r="F1058" t="s">
        <v>73</v>
      </c>
      <c r="G1058" t="str">
        <f t="shared" si="37"/>
        <v>11</v>
      </c>
    </row>
    <row r="1059" spans="1:7" ht="17" x14ac:dyDescent="0.2">
      <c r="A1059" s="18">
        <v>1916.11</v>
      </c>
      <c r="B1059">
        <v>19161100</v>
      </c>
      <c r="C1059">
        <v>19161100</v>
      </c>
      <c r="D1059" t="s">
        <v>62</v>
      </c>
      <c r="E1059" t="str">
        <f t="shared" si="36"/>
        <v>00</v>
      </c>
      <c r="F1059" t="s">
        <v>13</v>
      </c>
      <c r="G1059" t="str">
        <f t="shared" si="37"/>
        <v>NA</v>
      </c>
    </row>
    <row r="1060" spans="1:7" ht="17" x14ac:dyDescent="0.2">
      <c r="A1060" s="18">
        <v>1926.0120999999999</v>
      </c>
      <c r="B1060">
        <v>19260121</v>
      </c>
      <c r="C1060">
        <v>19260121</v>
      </c>
      <c r="D1060" t="s">
        <v>62</v>
      </c>
      <c r="E1060" t="str">
        <f t="shared" si="36"/>
        <v>21</v>
      </c>
      <c r="F1060" t="s">
        <v>97</v>
      </c>
      <c r="G1060" t="str">
        <f t="shared" si="37"/>
        <v>21</v>
      </c>
    </row>
    <row r="1061" spans="1:7" ht="17" x14ac:dyDescent="0.2">
      <c r="A1061" s="18">
        <v>1909</v>
      </c>
      <c r="B1061">
        <v>19090000</v>
      </c>
      <c r="C1061">
        <v>19090000</v>
      </c>
      <c r="D1061" t="s">
        <v>62</v>
      </c>
      <c r="E1061" t="str">
        <f t="shared" si="36"/>
        <v>00</v>
      </c>
      <c r="F1061" t="s">
        <v>13</v>
      </c>
      <c r="G1061" t="str">
        <f t="shared" si="37"/>
        <v>NA</v>
      </c>
    </row>
    <row r="1062" spans="1:7" ht="17" x14ac:dyDescent="0.2">
      <c r="A1062" s="18">
        <v>1916.11</v>
      </c>
      <c r="B1062">
        <v>19161100</v>
      </c>
      <c r="C1062">
        <v>19161100</v>
      </c>
      <c r="D1062" t="s">
        <v>62</v>
      </c>
      <c r="E1062" t="str">
        <f t="shared" si="36"/>
        <v>00</v>
      </c>
      <c r="F1062" t="s">
        <v>13</v>
      </c>
      <c r="G1062" t="str">
        <f t="shared" si="37"/>
        <v>NA</v>
      </c>
    </row>
    <row r="1063" spans="1:7" ht="17" x14ac:dyDescent="0.2">
      <c r="A1063" s="18">
        <v>1961.1025999999999</v>
      </c>
      <c r="B1063">
        <v>19611026</v>
      </c>
      <c r="C1063">
        <v>19611026</v>
      </c>
      <c r="D1063" t="s">
        <v>62</v>
      </c>
      <c r="E1063" t="str">
        <f t="shared" si="36"/>
        <v>26</v>
      </c>
      <c r="F1063" t="s">
        <v>87</v>
      </c>
      <c r="G1063" t="str">
        <f t="shared" si="37"/>
        <v>26</v>
      </c>
    </row>
    <row r="1064" spans="1:7" ht="17" x14ac:dyDescent="0.2">
      <c r="A1064" s="18">
        <v>1961.1114</v>
      </c>
      <c r="B1064">
        <v>19611114</v>
      </c>
      <c r="C1064">
        <v>19611114</v>
      </c>
      <c r="D1064" t="s">
        <v>62</v>
      </c>
      <c r="E1064" t="str">
        <f t="shared" si="36"/>
        <v>14</v>
      </c>
      <c r="F1064" t="s">
        <v>94</v>
      </c>
      <c r="G1064" t="str">
        <f t="shared" si="37"/>
        <v>14</v>
      </c>
    </row>
    <row r="1065" spans="1:7" ht="17" x14ac:dyDescent="0.2">
      <c r="A1065" s="18">
        <v>1961.1025</v>
      </c>
      <c r="B1065">
        <v>19611025</v>
      </c>
      <c r="C1065">
        <v>19611025</v>
      </c>
      <c r="D1065" t="s">
        <v>62</v>
      </c>
      <c r="E1065" t="str">
        <f t="shared" si="36"/>
        <v>25</v>
      </c>
      <c r="F1065" t="s">
        <v>92</v>
      </c>
      <c r="G1065" t="str">
        <f t="shared" si="37"/>
        <v>25</v>
      </c>
    </row>
    <row r="1066" spans="1:7" ht="17" x14ac:dyDescent="0.2">
      <c r="A1066" s="18">
        <v>1961.1007</v>
      </c>
      <c r="B1066">
        <v>19611007</v>
      </c>
      <c r="C1066">
        <v>19611007</v>
      </c>
      <c r="D1066" t="s">
        <v>62</v>
      </c>
      <c r="E1066" t="str">
        <f t="shared" si="36"/>
        <v>07</v>
      </c>
      <c r="F1066" t="s">
        <v>63</v>
      </c>
      <c r="G1066" t="str">
        <f t="shared" si="37"/>
        <v>07</v>
      </c>
    </row>
    <row r="1067" spans="1:7" ht="17" x14ac:dyDescent="0.2">
      <c r="A1067" s="18">
        <v>1939.0607</v>
      </c>
      <c r="B1067">
        <v>19390607</v>
      </c>
      <c r="C1067">
        <v>19390607</v>
      </c>
      <c r="D1067" t="s">
        <v>62</v>
      </c>
      <c r="E1067" t="str">
        <f t="shared" si="36"/>
        <v>07</v>
      </c>
      <c r="F1067" t="s">
        <v>63</v>
      </c>
      <c r="G1067" t="str">
        <f t="shared" si="37"/>
        <v>07</v>
      </c>
    </row>
    <row r="1068" spans="1:7" ht="17" x14ac:dyDescent="0.2">
      <c r="A1068" s="18">
        <v>1947.0726999999999</v>
      </c>
      <c r="B1068">
        <v>19470727</v>
      </c>
      <c r="C1068">
        <v>19470727</v>
      </c>
      <c r="D1068" t="s">
        <v>62</v>
      </c>
      <c r="E1068" t="str">
        <f t="shared" si="36"/>
        <v>27</v>
      </c>
      <c r="F1068" t="s">
        <v>101</v>
      </c>
      <c r="G1068" t="str">
        <f t="shared" si="37"/>
        <v>27</v>
      </c>
    </row>
    <row r="1069" spans="1:7" ht="17" x14ac:dyDescent="0.2">
      <c r="A1069" s="18">
        <v>1969.0825</v>
      </c>
      <c r="B1069">
        <v>19690825</v>
      </c>
      <c r="C1069">
        <v>19690825</v>
      </c>
      <c r="D1069" t="s">
        <v>62</v>
      </c>
      <c r="E1069" t="str">
        <f t="shared" si="36"/>
        <v>25</v>
      </c>
      <c r="F1069" t="s">
        <v>92</v>
      </c>
      <c r="G1069" t="str">
        <f t="shared" si="37"/>
        <v>25</v>
      </c>
    </row>
    <row r="1070" spans="1:7" ht="17" x14ac:dyDescent="0.2">
      <c r="A1070" s="18">
        <v>1954.08</v>
      </c>
      <c r="B1070">
        <v>19540800</v>
      </c>
      <c r="C1070">
        <v>19540800</v>
      </c>
      <c r="D1070" t="s">
        <v>62</v>
      </c>
      <c r="E1070" t="str">
        <f t="shared" si="36"/>
        <v>00</v>
      </c>
      <c r="F1070" t="s">
        <v>13</v>
      </c>
      <c r="G1070" t="str">
        <f t="shared" si="37"/>
        <v>NA</v>
      </c>
    </row>
    <row r="1071" spans="1:7" ht="17" x14ac:dyDescent="0.2">
      <c r="A1071" s="18">
        <v>1967.1110000000001</v>
      </c>
      <c r="B1071">
        <v>19671110</v>
      </c>
      <c r="C1071">
        <v>19671110</v>
      </c>
      <c r="D1071" t="s">
        <v>62</v>
      </c>
      <c r="E1071" t="str">
        <f t="shared" si="36"/>
        <v>10</v>
      </c>
      <c r="F1071" t="s">
        <v>64</v>
      </c>
      <c r="G1071" t="str">
        <f t="shared" si="37"/>
        <v>10</v>
      </c>
    </row>
    <row r="1072" spans="1:7" ht="17" x14ac:dyDescent="0.2">
      <c r="A1072" s="18">
        <v>1961.1015</v>
      </c>
      <c r="B1072">
        <v>19611015</v>
      </c>
      <c r="C1072">
        <v>19611015</v>
      </c>
      <c r="D1072" t="s">
        <v>62</v>
      </c>
      <c r="E1072" t="str">
        <f t="shared" si="36"/>
        <v>15</v>
      </c>
      <c r="F1072" t="s">
        <v>95</v>
      </c>
      <c r="G1072" t="str">
        <f t="shared" si="37"/>
        <v>15</v>
      </c>
    </row>
    <row r="1073" spans="1:7" ht="17" x14ac:dyDescent="0.2">
      <c r="A1073" s="18">
        <v>1961.1027999999999</v>
      </c>
      <c r="B1073">
        <v>19611028</v>
      </c>
      <c r="C1073">
        <v>19611028</v>
      </c>
      <c r="D1073" t="s">
        <v>62</v>
      </c>
      <c r="E1073" t="str">
        <f t="shared" si="36"/>
        <v>28</v>
      </c>
      <c r="F1073" t="s">
        <v>106</v>
      </c>
      <c r="G1073" t="str">
        <f t="shared" si="37"/>
        <v>28</v>
      </c>
    </row>
    <row r="1074" spans="1:7" ht="17" x14ac:dyDescent="0.2">
      <c r="A1074" s="18">
        <v>1961.1020000000001</v>
      </c>
      <c r="B1074">
        <v>19611020</v>
      </c>
      <c r="C1074">
        <v>19611020</v>
      </c>
      <c r="D1074" t="s">
        <v>62</v>
      </c>
      <c r="E1074" t="str">
        <f t="shared" si="36"/>
        <v>20</v>
      </c>
      <c r="F1074" t="s">
        <v>91</v>
      </c>
      <c r="G1074" t="str">
        <f t="shared" si="37"/>
        <v>20</v>
      </c>
    </row>
    <row r="1075" spans="1:7" ht="17" x14ac:dyDescent="0.2">
      <c r="A1075" s="18">
        <v>1971.1215</v>
      </c>
      <c r="B1075">
        <v>19711215</v>
      </c>
      <c r="C1075">
        <v>19711215</v>
      </c>
      <c r="D1075" t="s">
        <v>62</v>
      </c>
      <c r="E1075" t="str">
        <f t="shared" si="36"/>
        <v>15</v>
      </c>
      <c r="F1075" t="s">
        <v>95</v>
      </c>
      <c r="G1075" t="str">
        <f t="shared" si="37"/>
        <v>15</v>
      </c>
    </row>
    <row r="1076" spans="1:7" ht="17" x14ac:dyDescent="0.2">
      <c r="A1076" s="18">
        <v>1931.1002000000001</v>
      </c>
      <c r="B1076">
        <v>19311002</v>
      </c>
      <c r="C1076">
        <v>19311002</v>
      </c>
      <c r="D1076" t="s">
        <v>62</v>
      </c>
      <c r="E1076" t="str">
        <f t="shared" si="36"/>
        <v>02</v>
      </c>
      <c r="F1076" t="s">
        <v>68</v>
      </c>
      <c r="G1076" t="str">
        <f t="shared" si="37"/>
        <v>02</v>
      </c>
    </row>
    <row r="1077" spans="1:7" ht="17" x14ac:dyDescent="0.2">
      <c r="A1077" s="18">
        <v>1946.1103000000001</v>
      </c>
      <c r="B1077">
        <v>19461103</v>
      </c>
      <c r="C1077">
        <v>19461103</v>
      </c>
      <c r="D1077" t="s">
        <v>62</v>
      </c>
      <c r="E1077" t="str">
        <f t="shared" si="36"/>
        <v>03</v>
      </c>
      <c r="F1077" t="s">
        <v>72</v>
      </c>
      <c r="G1077" t="str">
        <f t="shared" si="37"/>
        <v>03</v>
      </c>
    </row>
    <row r="1078" spans="1:7" ht="17" x14ac:dyDescent="0.2">
      <c r="A1078" s="18">
        <v>1973.0708</v>
      </c>
      <c r="B1078">
        <v>19730708</v>
      </c>
      <c r="C1078">
        <v>19730708</v>
      </c>
      <c r="D1078" t="s">
        <v>62</v>
      </c>
      <c r="E1078" t="str">
        <f t="shared" si="36"/>
        <v>08</v>
      </c>
      <c r="F1078" t="s">
        <v>69</v>
      </c>
      <c r="G1078" t="str">
        <f t="shared" si="37"/>
        <v>08</v>
      </c>
    </row>
    <row r="1079" spans="1:7" ht="17" x14ac:dyDescent="0.2">
      <c r="A1079" s="18">
        <v>1920.1113</v>
      </c>
      <c r="B1079">
        <v>19201113</v>
      </c>
      <c r="C1079">
        <v>19201113</v>
      </c>
      <c r="D1079" t="s">
        <v>62</v>
      </c>
      <c r="E1079" t="str">
        <f t="shared" si="36"/>
        <v>13</v>
      </c>
      <c r="F1079" t="s">
        <v>93</v>
      </c>
      <c r="G1079" t="str">
        <f t="shared" si="37"/>
        <v>13</v>
      </c>
    </row>
    <row r="1080" spans="1:7" ht="17" x14ac:dyDescent="0.2">
      <c r="A1080" s="18">
        <v>1957.07</v>
      </c>
      <c r="B1080">
        <v>19570700</v>
      </c>
      <c r="C1080">
        <v>19570700</v>
      </c>
      <c r="D1080" t="s">
        <v>62</v>
      </c>
      <c r="E1080" t="str">
        <f t="shared" si="36"/>
        <v>00</v>
      </c>
      <c r="F1080" t="s">
        <v>13</v>
      </c>
      <c r="G1080" t="str">
        <f t="shared" si="37"/>
        <v>NA</v>
      </c>
    </row>
    <row r="1081" spans="1:7" ht="17" x14ac:dyDescent="0.2">
      <c r="A1081" s="18">
        <v>1961.1008999999999</v>
      </c>
      <c r="B1081">
        <v>19611009</v>
      </c>
      <c r="C1081">
        <v>19611009</v>
      </c>
      <c r="D1081" t="s">
        <v>62</v>
      </c>
      <c r="E1081" t="str">
        <f t="shared" si="36"/>
        <v>09</v>
      </c>
      <c r="F1081" t="s">
        <v>65</v>
      </c>
      <c r="G1081" t="str">
        <f t="shared" si="37"/>
        <v>09</v>
      </c>
    </row>
    <row r="1082" spans="1:7" ht="17" x14ac:dyDescent="0.2">
      <c r="A1082" s="18">
        <v>1961.1027999999999</v>
      </c>
      <c r="B1082">
        <v>19611028</v>
      </c>
      <c r="C1082">
        <v>19611028</v>
      </c>
      <c r="D1082" t="s">
        <v>62</v>
      </c>
      <c r="E1082" t="str">
        <f t="shared" si="36"/>
        <v>28</v>
      </c>
      <c r="F1082" t="s">
        <v>106</v>
      </c>
      <c r="G1082" t="str">
        <f t="shared" si="37"/>
        <v>28</v>
      </c>
    </row>
    <row r="1083" spans="1:7" ht="17" x14ac:dyDescent="0.2">
      <c r="A1083" s="18">
        <v>1961.1016</v>
      </c>
      <c r="B1083">
        <v>19611016</v>
      </c>
      <c r="C1083">
        <v>19611016</v>
      </c>
      <c r="D1083" t="s">
        <v>62</v>
      </c>
      <c r="E1083" t="str">
        <f t="shared" si="36"/>
        <v>16</v>
      </c>
      <c r="F1083" t="s">
        <v>96</v>
      </c>
      <c r="G1083" t="str">
        <f t="shared" si="37"/>
        <v>16</v>
      </c>
    </row>
    <row r="1084" spans="1:7" ht="17" x14ac:dyDescent="0.2">
      <c r="A1084" s="18">
        <v>1907.1</v>
      </c>
      <c r="B1084">
        <v>19071000</v>
      </c>
      <c r="C1084">
        <v>19071000</v>
      </c>
      <c r="D1084" t="s">
        <v>62</v>
      </c>
      <c r="E1084" t="str">
        <f t="shared" si="36"/>
        <v>00</v>
      </c>
      <c r="F1084" t="s">
        <v>13</v>
      </c>
      <c r="G1084" t="str">
        <f t="shared" si="37"/>
        <v>NA</v>
      </c>
    </row>
    <row r="1085" spans="1:7" ht="17" x14ac:dyDescent="0.2">
      <c r="A1085" s="18">
        <v>1967.0915</v>
      </c>
      <c r="B1085">
        <v>19670915</v>
      </c>
      <c r="C1085">
        <v>19670915</v>
      </c>
      <c r="D1085" t="s">
        <v>62</v>
      </c>
      <c r="E1085" t="str">
        <f t="shared" si="36"/>
        <v>15</v>
      </c>
      <c r="F1085" t="s">
        <v>95</v>
      </c>
      <c r="G1085" t="str">
        <f t="shared" si="37"/>
        <v>15</v>
      </c>
    </row>
    <row r="1086" spans="1:7" ht="17" x14ac:dyDescent="0.2">
      <c r="A1086" s="18">
        <v>1954.08</v>
      </c>
      <c r="B1086">
        <v>19540800</v>
      </c>
      <c r="C1086">
        <v>19540800</v>
      </c>
      <c r="D1086" t="s">
        <v>62</v>
      </c>
      <c r="E1086" t="str">
        <f t="shared" si="36"/>
        <v>00</v>
      </c>
      <c r="F1086" t="s">
        <v>13</v>
      </c>
      <c r="G1086" t="str">
        <f t="shared" si="37"/>
        <v>NA</v>
      </c>
    </row>
    <row r="1087" spans="1:7" ht="17" x14ac:dyDescent="0.2">
      <c r="A1087" s="18">
        <v>1947.0814</v>
      </c>
      <c r="B1087">
        <v>19470814</v>
      </c>
      <c r="C1087">
        <v>19470814</v>
      </c>
      <c r="D1087" t="s">
        <v>62</v>
      </c>
      <c r="E1087" t="str">
        <f t="shared" si="36"/>
        <v>14</v>
      </c>
      <c r="F1087" t="s">
        <v>94</v>
      </c>
      <c r="G1087" t="str">
        <f t="shared" si="37"/>
        <v>14</v>
      </c>
    </row>
    <row r="1088" spans="1:7" ht="17" x14ac:dyDescent="0.2">
      <c r="A1088" s="18">
        <v>1905.0920000000001</v>
      </c>
      <c r="B1088">
        <v>19050920</v>
      </c>
      <c r="C1088">
        <v>19050920</v>
      </c>
      <c r="D1088" t="s">
        <v>62</v>
      </c>
      <c r="E1088" t="str">
        <f t="shared" si="36"/>
        <v>20</v>
      </c>
      <c r="F1088" t="s">
        <v>91</v>
      </c>
      <c r="G1088" t="str">
        <f t="shared" si="37"/>
        <v>20</v>
      </c>
    </row>
    <row r="1089" spans="1:7" ht="17" x14ac:dyDescent="0.2">
      <c r="A1089" s="18">
        <v>1961.1020000000001</v>
      </c>
      <c r="B1089">
        <v>19611020</v>
      </c>
      <c r="C1089">
        <v>19611020</v>
      </c>
      <c r="D1089" t="s">
        <v>62</v>
      </c>
      <c r="E1089" t="str">
        <f t="shared" si="36"/>
        <v>20</v>
      </c>
      <c r="F1089" t="s">
        <v>91</v>
      </c>
      <c r="G1089" t="str">
        <f t="shared" si="37"/>
        <v>20</v>
      </c>
    </row>
    <row r="1090" spans="1:7" ht="17" x14ac:dyDescent="0.2">
      <c r="A1090" s="18">
        <v>1947.0804000000001</v>
      </c>
      <c r="B1090">
        <v>19470804</v>
      </c>
      <c r="C1090">
        <v>19470804</v>
      </c>
      <c r="D1090" t="s">
        <v>62</v>
      </c>
      <c r="E1090" t="str">
        <f t="shared" si="36"/>
        <v>04</v>
      </c>
      <c r="F1090" t="s">
        <v>74</v>
      </c>
      <c r="G1090" t="str">
        <f t="shared" si="37"/>
        <v>04</v>
      </c>
    </row>
    <row r="1091" spans="1:7" ht="17" x14ac:dyDescent="0.2">
      <c r="A1091" s="18">
        <v>1970.0626</v>
      </c>
      <c r="B1091">
        <v>19700626</v>
      </c>
      <c r="C1091">
        <v>19700626</v>
      </c>
      <c r="D1091" t="s">
        <v>62</v>
      </c>
      <c r="E1091" t="str">
        <f t="shared" ref="E1091:E1154" si="38">MID($B1091,COLUMN()-(COLUMN($D1091)- 6),2)</f>
        <v>26</v>
      </c>
      <c r="F1091" t="s">
        <v>87</v>
      </c>
      <c r="G1091" t="str">
        <f t="shared" ref="G1091:G1154" si="39">IFERROR(F1091,"NA")</f>
        <v>26</v>
      </c>
    </row>
    <row r="1092" spans="1:7" ht="17" x14ac:dyDescent="0.2">
      <c r="A1092" s="18">
        <v>1916.11</v>
      </c>
      <c r="B1092">
        <v>19161100</v>
      </c>
      <c r="C1092">
        <v>19161100</v>
      </c>
      <c r="D1092" t="s">
        <v>62</v>
      </c>
      <c r="E1092" t="str">
        <f t="shared" si="38"/>
        <v>00</v>
      </c>
      <c r="F1092" t="s">
        <v>13</v>
      </c>
      <c r="G1092" t="str">
        <f t="shared" si="39"/>
        <v>NA</v>
      </c>
    </row>
    <row r="1093" spans="1:7" ht="17" x14ac:dyDescent="0.2">
      <c r="A1093" s="18">
        <v>1936.06</v>
      </c>
      <c r="B1093">
        <v>19360600</v>
      </c>
      <c r="C1093">
        <v>19360600</v>
      </c>
      <c r="D1093" t="s">
        <v>62</v>
      </c>
      <c r="E1093" t="str">
        <f t="shared" si="38"/>
        <v>00</v>
      </c>
      <c r="F1093" t="s">
        <v>13</v>
      </c>
      <c r="G1093" t="str">
        <f t="shared" si="39"/>
        <v>NA</v>
      </c>
    </row>
    <row r="1094" spans="1:7" ht="17" x14ac:dyDescent="0.2">
      <c r="A1094" s="18">
        <v>1961.1018999999999</v>
      </c>
      <c r="B1094">
        <v>19611019</v>
      </c>
      <c r="C1094">
        <v>19611019</v>
      </c>
      <c r="D1094" t="s">
        <v>62</v>
      </c>
      <c r="E1094" t="str">
        <f t="shared" si="38"/>
        <v>19</v>
      </c>
      <c r="F1094" t="s">
        <v>90</v>
      </c>
      <c r="G1094" t="str">
        <f t="shared" si="39"/>
        <v>19</v>
      </c>
    </row>
    <row r="1095" spans="1:7" ht="17" x14ac:dyDescent="0.2">
      <c r="A1095" s="18">
        <v>1961.1025</v>
      </c>
      <c r="B1095">
        <v>19611025</v>
      </c>
      <c r="C1095">
        <v>19611025</v>
      </c>
      <c r="D1095" t="s">
        <v>62</v>
      </c>
      <c r="E1095" t="str">
        <f t="shared" si="38"/>
        <v>25</v>
      </c>
      <c r="F1095" t="s">
        <v>92</v>
      </c>
      <c r="G1095" t="str">
        <f t="shared" si="39"/>
        <v>25</v>
      </c>
    </row>
    <row r="1096" spans="1:7" ht="17" x14ac:dyDescent="0.2">
      <c r="A1096" s="18">
        <v>1961.1004</v>
      </c>
      <c r="B1096">
        <v>19611004</v>
      </c>
      <c r="C1096">
        <v>19611004</v>
      </c>
      <c r="D1096" t="s">
        <v>62</v>
      </c>
      <c r="E1096" t="str">
        <f t="shared" si="38"/>
        <v>04</v>
      </c>
      <c r="F1096" t="s">
        <v>74</v>
      </c>
      <c r="G1096" t="str">
        <f t="shared" si="39"/>
        <v>04</v>
      </c>
    </row>
    <row r="1097" spans="1:7" ht="17" x14ac:dyDescent="0.2">
      <c r="A1097" s="18">
        <v>1961.1023</v>
      </c>
      <c r="B1097">
        <v>19611023</v>
      </c>
      <c r="C1097">
        <v>19611023</v>
      </c>
      <c r="D1097" t="s">
        <v>62</v>
      </c>
      <c r="E1097" t="str">
        <f t="shared" si="38"/>
        <v>23</v>
      </c>
      <c r="F1097" t="s">
        <v>100</v>
      </c>
      <c r="G1097" t="str">
        <f t="shared" si="39"/>
        <v>23</v>
      </c>
    </row>
    <row r="1098" spans="1:7" ht="17" x14ac:dyDescent="0.2">
      <c r="A1098" s="18">
        <v>1961.1025</v>
      </c>
      <c r="B1098">
        <v>19611025</v>
      </c>
      <c r="C1098">
        <v>19611025</v>
      </c>
      <c r="D1098" t="s">
        <v>62</v>
      </c>
      <c r="E1098" t="str">
        <f t="shared" si="38"/>
        <v>25</v>
      </c>
      <c r="F1098" t="s">
        <v>92</v>
      </c>
      <c r="G1098" t="str">
        <f t="shared" si="39"/>
        <v>25</v>
      </c>
    </row>
    <row r="1099" spans="1:7" ht="17" x14ac:dyDescent="0.2">
      <c r="A1099" s="18">
        <v>1961.1011000000001</v>
      </c>
      <c r="B1099">
        <v>19611011</v>
      </c>
      <c r="C1099">
        <v>19611011</v>
      </c>
      <c r="D1099" t="s">
        <v>62</v>
      </c>
      <c r="E1099" t="str">
        <f t="shared" si="38"/>
        <v>11</v>
      </c>
      <c r="F1099" t="s">
        <v>73</v>
      </c>
      <c r="G1099" t="str">
        <f t="shared" si="39"/>
        <v>11</v>
      </c>
    </row>
    <row r="1100" spans="1:7" ht="17" x14ac:dyDescent="0.2">
      <c r="A1100" s="18">
        <v>1961.1027999999999</v>
      </c>
      <c r="B1100">
        <v>19611028</v>
      </c>
      <c r="C1100">
        <v>19611028</v>
      </c>
      <c r="D1100" t="s">
        <v>62</v>
      </c>
      <c r="E1100" t="str">
        <f t="shared" si="38"/>
        <v>28</v>
      </c>
      <c r="F1100" t="s">
        <v>106</v>
      </c>
      <c r="G1100" t="str">
        <f t="shared" si="39"/>
        <v>28</v>
      </c>
    </row>
    <row r="1101" spans="1:7" ht="17" x14ac:dyDescent="0.2">
      <c r="A1101" s="18">
        <v>1961.1013</v>
      </c>
      <c r="B1101">
        <v>19611013</v>
      </c>
      <c r="C1101">
        <v>19611013</v>
      </c>
      <c r="D1101" t="s">
        <v>62</v>
      </c>
      <c r="E1101" t="str">
        <f t="shared" si="38"/>
        <v>13</v>
      </c>
      <c r="F1101" t="s">
        <v>93</v>
      </c>
      <c r="G1101" t="str">
        <f t="shared" si="39"/>
        <v>13</v>
      </c>
    </row>
    <row r="1102" spans="1:7" ht="17" x14ac:dyDescent="0.2">
      <c r="A1102" s="18">
        <v>1967.07</v>
      </c>
      <c r="B1102">
        <v>19670700</v>
      </c>
      <c r="C1102">
        <v>19670700</v>
      </c>
      <c r="D1102" t="s">
        <v>62</v>
      </c>
      <c r="E1102" t="str">
        <f t="shared" si="38"/>
        <v>00</v>
      </c>
      <c r="F1102" t="s">
        <v>13</v>
      </c>
      <c r="G1102" t="str">
        <f t="shared" si="39"/>
        <v>NA</v>
      </c>
    </row>
    <row r="1103" spans="1:7" ht="17" x14ac:dyDescent="0.2">
      <c r="A1103" s="18">
        <v>1969.0902000000001</v>
      </c>
      <c r="B1103">
        <v>19690902</v>
      </c>
      <c r="C1103">
        <v>19690902</v>
      </c>
      <c r="D1103" t="s">
        <v>62</v>
      </c>
      <c r="E1103" t="str">
        <f t="shared" si="38"/>
        <v>02</v>
      </c>
      <c r="F1103" t="s">
        <v>68</v>
      </c>
      <c r="G1103" t="str">
        <f t="shared" si="39"/>
        <v>02</v>
      </c>
    </row>
    <row r="1104" spans="1:7" ht="17" x14ac:dyDescent="0.2">
      <c r="A1104" s="18">
        <v>1985.0309999999999</v>
      </c>
      <c r="B1104">
        <v>19850310</v>
      </c>
      <c r="C1104">
        <v>19850310</v>
      </c>
      <c r="D1104" t="s">
        <v>62</v>
      </c>
      <c r="E1104" t="str">
        <f t="shared" si="38"/>
        <v>10</v>
      </c>
      <c r="F1104" t="s">
        <v>64</v>
      </c>
      <c r="G1104" t="str">
        <f t="shared" si="39"/>
        <v>10</v>
      </c>
    </row>
    <row r="1105" spans="1:7" ht="17" x14ac:dyDescent="0.2">
      <c r="A1105" s="18">
        <v>1972.0124000000001</v>
      </c>
      <c r="B1105">
        <v>19720124</v>
      </c>
      <c r="C1105">
        <v>19720124</v>
      </c>
      <c r="D1105" t="s">
        <v>62</v>
      </c>
      <c r="E1105" t="str">
        <f t="shared" si="38"/>
        <v>24</v>
      </c>
      <c r="F1105" t="s">
        <v>103</v>
      </c>
      <c r="G1105" t="str">
        <f t="shared" si="39"/>
        <v>24</v>
      </c>
    </row>
    <row r="1106" spans="1:7" ht="17" x14ac:dyDescent="0.2">
      <c r="A1106" s="18">
        <v>1970.0624</v>
      </c>
      <c r="B1106">
        <v>19700624</v>
      </c>
      <c r="C1106">
        <v>19700624</v>
      </c>
      <c r="D1106" t="s">
        <v>62</v>
      </c>
      <c r="E1106" t="str">
        <f t="shared" si="38"/>
        <v>24</v>
      </c>
      <c r="F1106" t="s">
        <v>103</v>
      </c>
      <c r="G1106" t="str">
        <f t="shared" si="39"/>
        <v>24</v>
      </c>
    </row>
    <row r="1107" spans="1:7" ht="17" x14ac:dyDescent="0.2">
      <c r="A1107" s="18">
        <v>1973.0618999999999</v>
      </c>
      <c r="B1107">
        <v>19730619</v>
      </c>
      <c r="C1107">
        <v>19730619</v>
      </c>
      <c r="D1107" t="s">
        <v>62</v>
      </c>
      <c r="E1107" t="str">
        <f t="shared" si="38"/>
        <v>19</v>
      </c>
      <c r="F1107" t="s">
        <v>90</v>
      </c>
      <c r="G1107" t="str">
        <f t="shared" si="39"/>
        <v>19</v>
      </c>
    </row>
    <row r="1108" spans="1:7" ht="17" x14ac:dyDescent="0.2">
      <c r="A1108" s="18">
        <v>1970.0626</v>
      </c>
      <c r="B1108">
        <v>19700626</v>
      </c>
      <c r="C1108">
        <v>19700626</v>
      </c>
      <c r="D1108" t="s">
        <v>62</v>
      </c>
      <c r="E1108" t="str">
        <f t="shared" si="38"/>
        <v>26</v>
      </c>
      <c r="F1108" t="s">
        <v>87</v>
      </c>
      <c r="G1108" t="str">
        <f t="shared" si="39"/>
        <v>26</v>
      </c>
    </row>
    <row r="1109" spans="1:7" ht="17" x14ac:dyDescent="0.2">
      <c r="A1109" s="18">
        <v>1967.1122</v>
      </c>
      <c r="B1109">
        <v>19671122</v>
      </c>
      <c r="C1109">
        <v>19671122</v>
      </c>
      <c r="D1109" t="s">
        <v>62</v>
      </c>
      <c r="E1109" t="str">
        <f t="shared" si="38"/>
        <v>22</v>
      </c>
      <c r="F1109" t="s">
        <v>98</v>
      </c>
      <c r="G1109" t="str">
        <f t="shared" si="39"/>
        <v>22</v>
      </c>
    </row>
    <row r="1110" spans="1:7" ht="17" x14ac:dyDescent="0.2">
      <c r="A1110" s="18">
        <v>1916.11</v>
      </c>
      <c r="B1110">
        <v>19161100</v>
      </c>
      <c r="C1110">
        <v>19161100</v>
      </c>
      <c r="D1110" t="s">
        <v>62</v>
      </c>
      <c r="E1110" t="str">
        <f t="shared" si="38"/>
        <v>00</v>
      </c>
      <c r="F1110" t="s">
        <v>13</v>
      </c>
      <c r="G1110" t="str">
        <f t="shared" si="39"/>
        <v>NA</v>
      </c>
    </row>
    <row r="1111" spans="1:7" ht="17" x14ac:dyDescent="0.2">
      <c r="A1111" s="18" t="e">
        <v>#VALUE!</v>
      </c>
      <c r="B1111" t="e">
        <v>#VALUE!</v>
      </c>
      <c r="C1111" t="e">
        <v>#VALUE!</v>
      </c>
      <c r="D1111" t="s">
        <v>62</v>
      </c>
      <c r="E1111" t="e">
        <f t="shared" si="38"/>
        <v>#VALUE!</v>
      </c>
      <c r="F1111" t="e">
        <v>#VALUE!</v>
      </c>
      <c r="G1111" t="str">
        <f t="shared" si="39"/>
        <v>NA</v>
      </c>
    </row>
    <row r="1112" spans="1:7" ht="17" x14ac:dyDescent="0.2">
      <c r="A1112" s="18">
        <v>1933.05</v>
      </c>
      <c r="B1112">
        <v>19330500</v>
      </c>
      <c r="C1112">
        <v>19330500</v>
      </c>
      <c r="D1112" t="s">
        <v>62</v>
      </c>
      <c r="E1112" t="str">
        <f t="shared" si="38"/>
        <v>00</v>
      </c>
      <c r="F1112" t="s">
        <v>13</v>
      </c>
      <c r="G1112" t="str">
        <f t="shared" si="39"/>
        <v>NA</v>
      </c>
    </row>
    <row r="1113" spans="1:7" ht="17" x14ac:dyDescent="0.2">
      <c r="A1113" s="18" t="e">
        <v>#VALUE!</v>
      </c>
      <c r="B1113" t="e">
        <v>#VALUE!</v>
      </c>
      <c r="C1113" t="e">
        <v>#VALUE!</v>
      </c>
      <c r="D1113" t="s">
        <v>62</v>
      </c>
      <c r="E1113" t="e">
        <f t="shared" si="38"/>
        <v>#VALUE!</v>
      </c>
      <c r="F1113" t="e">
        <v>#VALUE!</v>
      </c>
      <c r="G1113" t="str">
        <f t="shared" si="39"/>
        <v>NA</v>
      </c>
    </row>
    <row r="1114" spans="1:7" ht="17" x14ac:dyDescent="0.2">
      <c r="A1114" s="18">
        <v>1916.11</v>
      </c>
      <c r="B1114">
        <v>19161100</v>
      </c>
      <c r="C1114">
        <v>19161100</v>
      </c>
      <c r="D1114" t="s">
        <v>62</v>
      </c>
      <c r="E1114" t="str">
        <f t="shared" si="38"/>
        <v>00</v>
      </c>
      <c r="F1114" t="s">
        <v>13</v>
      </c>
      <c r="G1114" t="str">
        <f t="shared" si="39"/>
        <v>NA</v>
      </c>
    </row>
    <row r="1115" spans="1:7" ht="17" x14ac:dyDescent="0.2">
      <c r="A1115" s="18">
        <v>1941.07</v>
      </c>
      <c r="B1115">
        <v>19410700</v>
      </c>
      <c r="C1115">
        <v>19410700</v>
      </c>
      <c r="D1115" t="s">
        <v>62</v>
      </c>
      <c r="E1115" t="str">
        <f t="shared" si="38"/>
        <v>00</v>
      </c>
      <c r="F1115" t="s">
        <v>13</v>
      </c>
      <c r="G1115" t="str">
        <f t="shared" si="39"/>
        <v>NA</v>
      </c>
    </row>
    <row r="1116" spans="1:7" ht="17" x14ac:dyDescent="0.2">
      <c r="A1116" s="18" t="e">
        <v>#VALUE!</v>
      </c>
      <c r="B1116" t="e">
        <v>#VALUE!</v>
      </c>
      <c r="C1116" t="e">
        <v>#VALUE!</v>
      </c>
      <c r="D1116" t="s">
        <v>62</v>
      </c>
      <c r="E1116" t="e">
        <f t="shared" si="38"/>
        <v>#VALUE!</v>
      </c>
      <c r="F1116" t="e">
        <v>#VALUE!</v>
      </c>
      <c r="G1116" t="str">
        <f t="shared" si="39"/>
        <v>NA</v>
      </c>
    </row>
    <row r="1117" spans="1:7" ht="17" x14ac:dyDescent="0.2">
      <c r="A1117" s="18">
        <v>1947.0716</v>
      </c>
      <c r="B1117">
        <v>19470716</v>
      </c>
      <c r="C1117">
        <v>19470716</v>
      </c>
      <c r="D1117" t="s">
        <v>62</v>
      </c>
      <c r="E1117" t="str">
        <f t="shared" si="38"/>
        <v>16</v>
      </c>
      <c r="F1117" t="s">
        <v>96</v>
      </c>
      <c r="G1117" t="str">
        <f t="shared" si="39"/>
        <v>16</v>
      </c>
    </row>
    <row r="1118" spans="1:7" ht="17" x14ac:dyDescent="0.2">
      <c r="A1118" s="18">
        <v>1908</v>
      </c>
      <c r="B1118">
        <v>19080000</v>
      </c>
      <c r="C1118">
        <v>19080000</v>
      </c>
      <c r="D1118" t="s">
        <v>62</v>
      </c>
      <c r="E1118" t="str">
        <f t="shared" si="38"/>
        <v>00</v>
      </c>
      <c r="F1118" t="s">
        <v>13</v>
      </c>
      <c r="G1118" t="str">
        <f t="shared" si="39"/>
        <v>NA</v>
      </c>
    </row>
    <row r="1119" spans="1:7" ht="17" x14ac:dyDescent="0.2">
      <c r="A1119" s="18">
        <v>1961</v>
      </c>
      <c r="B1119">
        <v>19610000</v>
      </c>
      <c r="C1119">
        <v>19610000</v>
      </c>
      <c r="D1119" t="s">
        <v>62</v>
      </c>
      <c r="E1119" t="str">
        <f t="shared" si="38"/>
        <v>00</v>
      </c>
      <c r="F1119" t="s">
        <v>13</v>
      </c>
      <c r="G1119" t="str">
        <f t="shared" si="39"/>
        <v>NA</v>
      </c>
    </row>
    <row r="1120" spans="1:7" ht="17" x14ac:dyDescent="0.2">
      <c r="A1120" s="18">
        <v>1961</v>
      </c>
      <c r="B1120">
        <v>19610000</v>
      </c>
      <c r="C1120">
        <v>19610000</v>
      </c>
      <c r="D1120" t="s">
        <v>62</v>
      </c>
      <c r="E1120" t="str">
        <f t="shared" si="38"/>
        <v>00</v>
      </c>
      <c r="F1120" t="s">
        <v>13</v>
      </c>
      <c r="G1120" t="str">
        <f t="shared" si="39"/>
        <v>NA</v>
      </c>
    </row>
    <row r="1121" spans="1:7" ht="17" x14ac:dyDescent="0.2">
      <c r="A1121" s="18">
        <v>1961</v>
      </c>
      <c r="B1121">
        <v>19610000</v>
      </c>
      <c r="C1121">
        <v>19610000</v>
      </c>
      <c r="D1121" t="s">
        <v>62</v>
      </c>
      <c r="E1121" t="str">
        <f t="shared" si="38"/>
        <v>00</v>
      </c>
      <c r="F1121" t="s">
        <v>13</v>
      </c>
      <c r="G1121" t="str">
        <f t="shared" si="39"/>
        <v>NA</v>
      </c>
    </row>
    <row r="1122" spans="1:7" ht="17" x14ac:dyDescent="0.2">
      <c r="A1122" s="18">
        <v>1961</v>
      </c>
      <c r="B1122">
        <v>19610000</v>
      </c>
      <c r="C1122">
        <v>19610000</v>
      </c>
      <c r="D1122" t="s">
        <v>62</v>
      </c>
      <c r="E1122" t="str">
        <f t="shared" si="38"/>
        <v>00</v>
      </c>
      <c r="F1122" t="s">
        <v>13</v>
      </c>
      <c r="G1122" t="str">
        <f t="shared" si="39"/>
        <v>NA</v>
      </c>
    </row>
    <row r="1123" spans="1:7" ht="17" x14ac:dyDescent="0.2">
      <c r="A1123" s="18">
        <v>1961</v>
      </c>
      <c r="B1123">
        <v>19610000</v>
      </c>
      <c r="C1123">
        <v>19610000</v>
      </c>
      <c r="D1123" t="s">
        <v>62</v>
      </c>
      <c r="E1123" t="str">
        <f t="shared" si="38"/>
        <v>00</v>
      </c>
      <c r="F1123" t="s">
        <v>13</v>
      </c>
      <c r="G1123" t="str">
        <f t="shared" si="39"/>
        <v>NA</v>
      </c>
    </row>
    <row r="1124" spans="1:7" ht="17" x14ac:dyDescent="0.2">
      <c r="A1124" s="18" t="e">
        <v>#VALUE!</v>
      </c>
      <c r="B1124" t="e">
        <v>#VALUE!</v>
      </c>
      <c r="C1124" t="e">
        <v>#VALUE!</v>
      </c>
      <c r="D1124" t="s">
        <v>62</v>
      </c>
      <c r="E1124" t="e">
        <f t="shared" si="38"/>
        <v>#VALUE!</v>
      </c>
      <c r="F1124" t="e">
        <v>#VALUE!</v>
      </c>
      <c r="G1124" t="str">
        <f t="shared" si="39"/>
        <v>NA</v>
      </c>
    </row>
    <row r="1125" spans="1:7" ht="17" x14ac:dyDescent="0.2">
      <c r="A1125" s="18">
        <v>1961</v>
      </c>
      <c r="B1125">
        <v>19610000</v>
      </c>
      <c r="C1125">
        <v>19610000</v>
      </c>
      <c r="D1125" t="s">
        <v>62</v>
      </c>
      <c r="E1125" t="str">
        <f t="shared" si="38"/>
        <v>00</v>
      </c>
      <c r="F1125" t="s">
        <v>13</v>
      </c>
      <c r="G1125" t="str">
        <f t="shared" si="39"/>
        <v>NA</v>
      </c>
    </row>
    <row r="1126" spans="1:7" ht="17" x14ac:dyDescent="0.2">
      <c r="A1126" s="18">
        <v>1961</v>
      </c>
      <c r="B1126">
        <v>19610000</v>
      </c>
      <c r="C1126">
        <v>19610000</v>
      </c>
      <c r="D1126" t="s">
        <v>62</v>
      </c>
      <c r="E1126" t="str">
        <f t="shared" si="38"/>
        <v>00</v>
      </c>
      <c r="F1126" t="s">
        <v>13</v>
      </c>
      <c r="G1126" t="str">
        <f t="shared" si="39"/>
        <v>NA</v>
      </c>
    </row>
    <row r="1127" spans="1:7" ht="17" x14ac:dyDescent="0.2">
      <c r="A1127" s="18">
        <v>1961</v>
      </c>
      <c r="B1127">
        <v>19610000</v>
      </c>
      <c r="C1127">
        <v>19610000</v>
      </c>
      <c r="D1127" t="s">
        <v>62</v>
      </c>
      <c r="E1127" t="str">
        <f t="shared" si="38"/>
        <v>00</v>
      </c>
      <c r="F1127" t="s">
        <v>13</v>
      </c>
      <c r="G1127" t="str">
        <f t="shared" si="39"/>
        <v>NA</v>
      </c>
    </row>
    <row r="1128" spans="1:7" ht="17" x14ac:dyDescent="0.2">
      <c r="A1128" s="18">
        <v>1961</v>
      </c>
      <c r="B1128">
        <v>19610000</v>
      </c>
      <c r="C1128">
        <v>19610000</v>
      </c>
      <c r="D1128" t="s">
        <v>62</v>
      </c>
      <c r="E1128" t="str">
        <f t="shared" si="38"/>
        <v>00</v>
      </c>
      <c r="F1128" t="s">
        <v>13</v>
      </c>
      <c r="G1128" t="str">
        <f t="shared" si="39"/>
        <v>NA</v>
      </c>
    </row>
    <row r="1129" spans="1:7" ht="17" x14ac:dyDescent="0.2">
      <c r="A1129" s="18">
        <v>1918</v>
      </c>
      <c r="B1129">
        <v>19180000</v>
      </c>
      <c r="C1129">
        <v>19180000</v>
      </c>
      <c r="D1129" t="s">
        <v>62</v>
      </c>
      <c r="E1129" t="str">
        <f t="shared" si="38"/>
        <v>00</v>
      </c>
      <c r="F1129" t="s">
        <v>13</v>
      </c>
      <c r="G1129" t="str">
        <f t="shared" si="39"/>
        <v>NA</v>
      </c>
    </row>
    <row r="1130" spans="1:7" ht="17" x14ac:dyDescent="0.2">
      <c r="A1130" s="18">
        <v>1947</v>
      </c>
      <c r="B1130">
        <v>19470000</v>
      </c>
      <c r="C1130">
        <v>19470000</v>
      </c>
      <c r="D1130" t="s">
        <v>62</v>
      </c>
      <c r="E1130" t="str">
        <f t="shared" si="38"/>
        <v>00</v>
      </c>
      <c r="F1130" t="s">
        <v>13</v>
      </c>
      <c r="G1130" t="str">
        <f t="shared" si="39"/>
        <v>NA</v>
      </c>
    </row>
    <row r="1131" spans="1:7" ht="17" x14ac:dyDescent="0.2">
      <c r="A1131" s="18">
        <v>1955</v>
      </c>
      <c r="B1131">
        <v>19550000</v>
      </c>
      <c r="C1131">
        <v>19550000</v>
      </c>
      <c r="D1131" t="s">
        <v>62</v>
      </c>
      <c r="E1131" t="str">
        <f t="shared" si="38"/>
        <v>00</v>
      </c>
      <c r="F1131" t="s">
        <v>13</v>
      </c>
      <c r="G1131" t="str">
        <f t="shared" si="39"/>
        <v>NA</v>
      </c>
    </row>
    <row r="1132" spans="1:7" ht="17" x14ac:dyDescent="0.2">
      <c r="A1132" s="18">
        <v>1917</v>
      </c>
      <c r="B1132">
        <v>19170000</v>
      </c>
      <c r="C1132">
        <v>19170000</v>
      </c>
      <c r="D1132" t="s">
        <v>62</v>
      </c>
      <c r="E1132" t="str">
        <f t="shared" si="38"/>
        <v>00</v>
      </c>
      <c r="F1132" t="s">
        <v>13</v>
      </c>
      <c r="G1132" t="str">
        <f t="shared" si="39"/>
        <v>NA</v>
      </c>
    </row>
    <row r="1133" spans="1:7" ht="17" x14ac:dyDescent="0.2">
      <c r="A1133" s="18">
        <v>1961</v>
      </c>
      <c r="B1133">
        <v>19610000</v>
      </c>
      <c r="C1133">
        <v>19610000</v>
      </c>
      <c r="D1133" t="s">
        <v>62</v>
      </c>
      <c r="E1133" t="str">
        <f t="shared" si="38"/>
        <v>00</v>
      </c>
      <c r="F1133" t="s">
        <v>13</v>
      </c>
      <c r="G1133" t="str">
        <f t="shared" si="39"/>
        <v>NA</v>
      </c>
    </row>
    <row r="1134" spans="1:7" ht="17" x14ac:dyDescent="0.2">
      <c r="A1134" s="18">
        <v>1961</v>
      </c>
      <c r="B1134">
        <v>19610000</v>
      </c>
      <c r="C1134">
        <v>19610000</v>
      </c>
      <c r="D1134" t="s">
        <v>62</v>
      </c>
      <c r="E1134" t="str">
        <f t="shared" si="38"/>
        <v>00</v>
      </c>
      <c r="F1134" t="s">
        <v>13</v>
      </c>
      <c r="G1134" t="str">
        <f t="shared" si="39"/>
        <v>NA</v>
      </c>
    </row>
    <row r="1135" spans="1:7" ht="17" x14ac:dyDescent="0.2">
      <c r="A1135" s="18">
        <v>1961</v>
      </c>
      <c r="B1135">
        <v>19610000</v>
      </c>
      <c r="C1135">
        <v>19610000</v>
      </c>
      <c r="D1135" t="s">
        <v>62</v>
      </c>
      <c r="E1135" t="str">
        <f t="shared" si="38"/>
        <v>00</v>
      </c>
      <c r="F1135" t="s">
        <v>13</v>
      </c>
      <c r="G1135" t="str">
        <f t="shared" si="39"/>
        <v>NA</v>
      </c>
    </row>
    <row r="1136" spans="1:7" ht="17" x14ac:dyDescent="0.2">
      <c r="A1136" s="18" t="e">
        <v>#VALUE!</v>
      </c>
      <c r="B1136" t="e">
        <v>#VALUE!</v>
      </c>
      <c r="C1136" t="e">
        <v>#VALUE!</v>
      </c>
      <c r="D1136" t="s">
        <v>62</v>
      </c>
      <c r="E1136" t="e">
        <f t="shared" si="38"/>
        <v>#VALUE!</v>
      </c>
      <c r="F1136" t="e">
        <v>#VALUE!</v>
      </c>
      <c r="G1136" t="str">
        <f t="shared" si="39"/>
        <v>NA</v>
      </c>
    </row>
    <row r="1137" spans="1:7" ht="17" x14ac:dyDescent="0.2">
      <c r="A1137" s="18" t="e">
        <v>#VALUE!</v>
      </c>
      <c r="B1137" t="e">
        <v>#VALUE!</v>
      </c>
      <c r="C1137" t="e">
        <v>#VALUE!</v>
      </c>
      <c r="D1137" t="s">
        <v>62</v>
      </c>
      <c r="E1137" t="e">
        <f t="shared" si="38"/>
        <v>#VALUE!</v>
      </c>
      <c r="F1137" t="e">
        <v>#VALUE!</v>
      </c>
      <c r="G1137" t="str">
        <f t="shared" si="39"/>
        <v>NA</v>
      </c>
    </row>
    <row r="1138" spans="1:7" ht="17" x14ac:dyDescent="0.2">
      <c r="A1138" s="18">
        <v>1947</v>
      </c>
      <c r="B1138">
        <v>19470000</v>
      </c>
      <c r="C1138">
        <v>19470000</v>
      </c>
      <c r="D1138" t="s">
        <v>62</v>
      </c>
      <c r="E1138" t="str">
        <f t="shared" si="38"/>
        <v>00</v>
      </c>
      <c r="F1138" t="s">
        <v>13</v>
      </c>
      <c r="G1138" t="str">
        <f t="shared" si="39"/>
        <v>NA</v>
      </c>
    </row>
    <row r="1139" spans="1:7" ht="17" x14ac:dyDescent="0.2">
      <c r="A1139" s="18">
        <v>1961</v>
      </c>
      <c r="B1139">
        <v>19610000</v>
      </c>
      <c r="C1139">
        <v>19610000</v>
      </c>
      <c r="D1139" t="s">
        <v>62</v>
      </c>
      <c r="E1139" t="str">
        <f t="shared" si="38"/>
        <v>00</v>
      </c>
      <c r="F1139" t="s">
        <v>13</v>
      </c>
      <c r="G1139" t="str">
        <f t="shared" si="39"/>
        <v>NA</v>
      </c>
    </row>
    <row r="1140" spans="1:7" ht="17" x14ac:dyDescent="0.2">
      <c r="A1140" s="18">
        <v>1961</v>
      </c>
      <c r="B1140">
        <v>19610000</v>
      </c>
      <c r="C1140">
        <v>19610000</v>
      </c>
      <c r="D1140" t="s">
        <v>62</v>
      </c>
      <c r="E1140" t="str">
        <f t="shared" si="38"/>
        <v>00</v>
      </c>
      <c r="F1140" t="s">
        <v>13</v>
      </c>
      <c r="G1140" t="str">
        <f t="shared" si="39"/>
        <v>NA</v>
      </c>
    </row>
    <row r="1141" spans="1:7" ht="17" x14ac:dyDescent="0.2">
      <c r="A1141" s="18">
        <v>1961</v>
      </c>
      <c r="B1141">
        <v>19610000</v>
      </c>
      <c r="C1141">
        <v>19610000</v>
      </c>
      <c r="D1141" t="s">
        <v>62</v>
      </c>
      <c r="E1141" t="str">
        <f t="shared" si="38"/>
        <v>00</v>
      </c>
      <c r="F1141" t="s">
        <v>13</v>
      </c>
      <c r="G1141" t="str">
        <f t="shared" si="39"/>
        <v>NA</v>
      </c>
    </row>
    <row r="1142" spans="1:7" ht="17" x14ac:dyDescent="0.2">
      <c r="A1142" s="18">
        <v>1961</v>
      </c>
      <c r="B1142">
        <v>19610000</v>
      </c>
      <c r="C1142">
        <v>19610000</v>
      </c>
      <c r="D1142" t="s">
        <v>62</v>
      </c>
      <c r="E1142" t="str">
        <f t="shared" si="38"/>
        <v>00</v>
      </c>
      <c r="F1142" t="s">
        <v>13</v>
      </c>
      <c r="G1142" t="str">
        <f t="shared" si="39"/>
        <v>NA</v>
      </c>
    </row>
    <row r="1143" spans="1:7" ht="17" x14ac:dyDescent="0.2">
      <c r="A1143" s="18">
        <v>1961</v>
      </c>
      <c r="B1143">
        <v>19610000</v>
      </c>
      <c r="C1143">
        <v>19610000</v>
      </c>
      <c r="D1143" t="s">
        <v>62</v>
      </c>
      <c r="E1143" t="str">
        <f t="shared" si="38"/>
        <v>00</v>
      </c>
      <c r="F1143" t="s">
        <v>13</v>
      </c>
      <c r="G1143" t="str">
        <f t="shared" si="39"/>
        <v>NA</v>
      </c>
    </row>
    <row r="1144" spans="1:7" ht="17" x14ac:dyDescent="0.2">
      <c r="A1144" s="18">
        <v>1961</v>
      </c>
      <c r="B1144">
        <v>19610000</v>
      </c>
      <c r="C1144">
        <v>19610000</v>
      </c>
      <c r="D1144" t="s">
        <v>62</v>
      </c>
      <c r="E1144" t="str">
        <f t="shared" si="38"/>
        <v>00</v>
      </c>
      <c r="F1144" t="s">
        <v>13</v>
      </c>
      <c r="G1144" t="str">
        <f t="shared" si="39"/>
        <v>NA</v>
      </c>
    </row>
    <row r="1145" spans="1:7" ht="17" x14ac:dyDescent="0.2">
      <c r="A1145" s="18">
        <v>1961</v>
      </c>
      <c r="B1145">
        <v>19610000</v>
      </c>
      <c r="C1145">
        <v>19610000</v>
      </c>
      <c r="D1145" t="s">
        <v>62</v>
      </c>
      <c r="E1145" t="str">
        <f t="shared" si="38"/>
        <v>00</v>
      </c>
      <c r="F1145" t="s">
        <v>13</v>
      </c>
      <c r="G1145" t="str">
        <f t="shared" si="39"/>
        <v>NA</v>
      </c>
    </row>
    <row r="1146" spans="1:7" ht="17" x14ac:dyDescent="0.2">
      <c r="A1146" s="18">
        <v>1947</v>
      </c>
      <c r="B1146">
        <v>19470000</v>
      </c>
      <c r="C1146">
        <v>19470000</v>
      </c>
      <c r="D1146" t="s">
        <v>62</v>
      </c>
      <c r="E1146" t="str">
        <f t="shared" si="38"/>
        <v>00</v>
      </c>
      <c r="F1146" t="s">
        <v>13</v>
      </c>
      <c r="G1146" t="str">
        <f t="shared" si="39"/>
        <v>NA</v>
      </c>
    </row>
    <row r="1147" spans="1:7" ht="17" x14ac:dyDescent="0.2">
      <c r="A1147" s="18">
        <v>1971</v>
      </c>
      <c r="B1147">
        <v>19710000</v>
      </c>
      <c r="C1147">
        <v>19710000</v>
      </c>
      <c r="D1147" t="s">
        <v>62</v>
      </c>
      <c r="E1147" t="str">
        <f t="shared" si="38"/>
        <v>00</v>
      </c>
      <c r="F1147" t="s">
        <v>13</v>
      </c>
      <c r="G1147" t="str">
        <f t="shared" si="39"/>
        <v>NA</v>
      </c>
    </row>
    <row r="1148" spans="1:7" ht="17" x14ac:dyDescent="0.2">
      <c r="A1148" s="18">
        <v>1961</v>
      </c>
      <c r="B1148">
        <v>19610000</v>
      </c>
      <c r="C1148">
        <v>19610000</v>
      </c>
      <c r="D1148" t="s">
        <v>62</v>
      </c>
      <c r="E1148" t="str">
        <f t="shared" si="38"/>
        <v>00</v>
      </c>
      <c r="F1148" t="s">
        <v>13</v>
      </c>
      <c r="G1148" t="str">
        <f t="shared" si="39"/>
        <v>NA</v>
      </c>
    </row>
    <row r="1149" spans="1:7" ht="17" x14ac:dyDescent="0.2">
      <c r="A1149" s="18">
        <v>1947</v>
      </c>
      <c r="B1149">
        <v>19470000</v>
      </c>
      <c r="C1149">
        <v>19470000</v>
      </c>
      <c r="D1149" t="s">
        <v>62</v>
      </c>
      <c r="E1149" t="str">
        <f t="shared" si="38"/>
        <v>00</v>
      </c>
      <c r="F1149" t="s">
        <v>13</v>
      </c>
      <c r="G1149" t="str">
        <f t="shared" si="39"/>
        <v>NA</v>
      </c>
    </row>
    <row r="1150" spans="1:7" ht="17" x14ac:dyDescent="0.2">
      <c r="A1150" s="18">
        <v>1961</v>
      </c>
      <c r="B1150">
        <v>19610000</v>
      </c>
      <c r="C1150">
        <v>19610000</v>
      </c>
      <c r="D1150" t="s">
        <v>62</v>
      </c>
      <c r="E1150" t="str">
        <f t="shared" si="38"/>
        <v>00</v>
      </c>
      <c r="F1150" t="s">
        <v>13</v>
      </c>
      <c r="G1150" t="str">
        <f t="shared" si="39"/>
        <v>NA</v>
      </c>
    </row>
    <row r="1151" spans="1:7" ht="17" x14ac:dyDescent="0.2">
      <c r="A1151" s="18">
        <v>1961</v>
      </c>
      <c r="B1151">
        <v>19610000</v>
      </c>
      <c r="C1151">
        <v>19610000</v>
      </c>
      <c r="D1151" t="s">
        <v>62</v>
      </c>
      <c r="E1151" t="str">
        <f t="shared" si="38"/>
        <v>00</v>
      </c>
      <c r="F1151" t="s">
        <v>13</v>
      </c>
      <c r="G1151" t="str">
        <f t="shared" si="39"/>
        <v>NA</v>
      </c>
    </row>
    <row r="1152" spans="1:7" ht="17" x14ac:dyDescent="0.2">
      <c r="A1152" s="18">
        <v>1961</v>
      </c>
      <c r="B1152">
        <v>19610000</v>
      </c>
      <c r="C1152">
        <v>19610000</v>
      </c>
      <c r="D1152" t="s">
        <v>62</v>
      </c>
      <c r="E1152" t="str">
        <f t="shared" si="38"/>
        <v>00</v>
      </c>
      <c r="F1152" t="s">
        <v>13</v>
      </c>
      <c r="G1152" t="str">
        <f t="shared" si="39"/>
        <v>NA</v>
      </c>
    </row>
    <row r="1153" spans="1:7" ht="17" x14ac:dyDescent="0.2">
      <c r="A1153" s="18">
        <v>1961</v>
      </c>
      <c r="B1153">
        <v>19610000</v>
      </c>
      <c r="C1153">
        <v>19610000</v>
      </c>
      <c r="D1153" t="s">
        <v>62</v>
      </c>
      <c r="E1153" t="str">
        <f t="shared" si="38"/>
        <v>00</v>
      </c>
      <c r="F1153" t="s">
        <v>13</v>
      </c>
      <c r="G1153" t="str">
        <f t="shared" si="39"/>
        <v>NA</v>
      </c>
    </row>
    <row r="1154" spans="1:7" ht="17" x14ac:dyDescent="0.2">
      <c r="A1154" s="18">
        <v>1908</v>
      </c>
      <c r="B1154">
        <v>19080000</v>
      </c>
      <c r="C1154">
        <v>19080000</v>
      </c>
      <c r="D1154" t="s">
        <v>62</v>
      </c>
      <c r="E1154" t="str">
        <f t="shared" si="38"/>
        <v>00</v>
      </c>
      <c r="F1154" t="s">
        <v>13</v>
      </c>
      <c r="G1154" t="str">
        <f t="shared" si="39"/>
        <v>NA</v>
      </c>
    </row>
    <row r="1155" spans="1:7" ht="17" x14ac:dyDescent="0.2">
      <c r="A1155" s="18">
        <v>1971</v>
      </c>
      <c r="B1155">
        <v>19710000</v>
      </c>
      <c r="C1155">
        <v>19710000</v>
      </c>
      <c r="D1155" t="s">
        <v>62</v>
      </c>
      <c r="E1155" t="str">
        <f t="shared" ref="E1155:E1218" si="40">MID($B1155,COLUMN()-(COLUMN($D1155)- 6),2)</f>
        <v>00</v>
      </c>
      <c r="F1155" t="s">
        <v>13</v>
      </c>
      <c r="G1155" t="str">
        <f t="shared" ref="G1155:G1218" si="41">IFERROR(F1155,"NA")</f>
        <v>NA</v>
      </c>
    </row>
    <row r="1156" spans="1:7" ht="17" x14ac:dyDescent="0.2">
      <c r="A1156" s="18">
        <v>1934.0808</v>
      </c>
      <c r="B1156">
        <v>19340808</v>
      </c>
      <c r="C1156">
        <v>19340808</v>
      </c>
      <c r="D1156" t="s">
        <v>62</v>
      </c>
      <c r="E1156" t="str">
        <f t="shared" si="40"/>
        <v>08</v>
      </c>
      <c r="F1156" t="s">
        <v>69</v>
      </c>
      <c r="G1156" t="str">
        <f t="shared" si="41"/>
        <v>08</v>
      </c>
    </row>
    <row r="1157" spans="1:7" ht="17" x14ac:dyDescent="0.2">
      <c r="A1157" s="18">
        <v>1955.0714</v>
      </c>
      <c r="B1157">
        <v>19550714</v>
      </c>
      <c r="C1157">
        <v>19550714</v>
      </c>
      <c r="D1157" t="s">
        <v>62</v>
      </c>
      <c r="E1157" t="str">
        <f t="shared" si="40"/>
        <v>14</v>
      </c>
      <c r="F1157" t="s">
        <v>94</v>
      </c>
      <c r="G1157" t="str">
        <f t="shared" si="41"/>
        <v>14</v>
      </c>
    </row>
    <row r="1158" spans="1:7" ht="17" x14ac:dyDescent="0.2">
      <c r="A1158" s="18">
        <v>1957.0615</v>
      </c>
      <c r="B1158">
        <v>19570615</v>
      </c>
      <c r="C1158">
        <v>19570615</v>
      </c>
      <c r="D1158" t="s">
        <v>62</v>
      </c>
      <c r="E1158" t="str">
        <f t="shared" si="40"/>
        <v>15</v>
      </c>
      <c r="F1158" t="s">
        <v>95</v>
      </c>
      <c r="G1158" t="str">
        <f t="shared" si="41"/>
        <v>15</v>
      </c>
    </row>
    <row r="1159" spans="1:7" ht="17" x14ac:dyDescent="0.2">
      <c r="A1159" s="18">
        <v>1926.0804000000001</v>
      </c>
      <c r="B1159">
        <v>19260804</v>
      </c>
      <c r="C1159">
        <v>19260804</v>
      </c>
      <c r="D1159" t="s">
        <v>62</v>
      </c>
      <c r="E1159" t="str">
        <f t="shared" si="40"/>
        <v>04</v>
      </c>
      <c r="F1159" t="s">
        <v>74</v>
      </c>
      <c r="G1159" t="str">
        <f t="shared" si="41"/>
        <v>04</v>
      </c>
    </row>
    <row r="1160" spans="1:7" ht="17" x14ac:dyDescent="0.2">
      <c r="A1160" s="18">
        <v>1959.0710999999999</v>
      </c>
      <c r="B1160">
        <v>19590711</v>
      </c>
      <c r="C1160">
        <v>19590711</v>
      </c>
      <c r="D1160" t="s">
        <v>62</v>
      </c>
      <c r="E1160" t="str">
        <f t="shared" si="40"/>
        <v>11</v>
      </c>
      <c r="F1160" t="s">
        <v>73</v>
      </c>
      <c r="G1160" t="str">
        <f t="shared" si="41"/>
        <v>11</v>
      </c>
    </row>
    <row r="1161" spans="1:7" ht="17" x14ac:dyDescent="0.2">
      <c r="A1161" s="18">
        <v>1925.0904</v>
      </c>
      <c r="B1161">
        <v>19250904</v>
      </c>
      <c r="C1161">
        <v>19250904</v>
      </c>
      <c r="D1161" t="s">
        <v>62</v>
      </c>
      <c r="E1161" t="str">
        <f t="shared" si="40"/>
        <v>04</v>
      </c>
      <c r="F1161" t="s">
        <v>74</v>
      </c>
      <c r="G1161" t="str">
        <f t="shared" si="41"/>
        <v>04</v>
      </c>
    </row>
    <row r="1162" spans="1:7" ht="17" x14ac:dyDescent="0.2">
      <c r="A1162" s="18">
        <v>1926</v>
      </c>
      <c r="B1162">
        <v>19260000</v>
      </c>
      <c r="C1162">
        <v>19260000</v>
      </c>
      <c r="D1162" t="s">
        <v>62</v>
      </c>
      <c r="E1162" t="str">
        <f t="shared" si="40"/>
        <v>00</v>
      </c>
      <c r="F1162" t="s">
        <v>13</v>
      </c>
      <c r="G1162" t="str">
        <f t="shared" si="41"/>
        <v>NA</v>
      </c>
    </row>
    <row r="1163" spans="1:7" ht="17" x14ac:dyDescent="0.2">
      <c r="A1163" s="18">
        <v>1956</v>
      </c>
      <c r="B1163">
        <v>19560000</v>
      </c>
      <c r="C1163">
        <v>19560000</v>
      </c>
      <c r="D1163" t="s">
        <v>62</v>
      </c>
      <c r="E1163" t="str">
        <f t="shared" si="40"/>
        <v>00</v>
      </c>
      <c r="F1163" t="s">
        <v>13</v>
      </c>
      <c r="G1163" t="str">
        <f t="shared" si="41"/>
        <v>NA</v>
      </c>
    </row>
    <row r="1164" spans="1:7" ht="17" x14ac:dyDescent="0.2">
      <c r="A1164" s="18">
        <v>1932</v>
      </c>
      <c r="B1164">
        <v>19320000</v>
      </c>
      <c r="C1164">
        <v>19320000</v>
      </c>
      <c r="D1164" t="s">
        <v>62</v>
      </c>
      <c r="E1164" t="str">
        <f t="shared" si="40"/>
        <v>00</v>
      </c>
      <c r="F1164" t="s">
        <v>13</v>
      </c>
      <c r="G1164" t="str">
        <f t="shared" si="41"/>
        <v>NA</v>
      </c>
    </row>
    <row r="1165" spans="1:7" ht="17" x14ac:dyDescent="0.2">
      <c r="A1165" s="18">
        <v>1930</v>
      </c>
      <c r="B1165">
        <v>19300000</v>
      </c>
      <c r="C1165">
        <v>19300000</v>
      </c>
      <c r="D1165" t="s">
        <v>62</v>
      </c>
      <c r="E1165" t="str">
        <f t="shared" si="40"/>
        <v>00</v>
      </c>
      <c r="F1165" t="s">
        <v>13</v>
      </c>
      <c r="G1165" t="str">
        <f t="shared" si="41"/>
        <v>NA</v>
      </c>
    </row>
    <row r="1166" spans="1:7" ht="17" x14ac:dyDescent="0.2">
      <c r="A1166" s="18">
        <v>1930</v>
      </c>
      <c r="B1166">
        <v>19300000</v>
      </c>
      <c r="C1166">
        <v>19300000</v>
      </c>
      <c r="D1166" t="s">
        <v>62</v>
      </c>
      <c r="E1166" t="str">
        <f t="shared" si="40"/>
        <v>00</v>
      </c>
      <c r="F1166" t="s">
        <v>13</v>
      </c>
      <c r="G1166" t="str">
        <f t="shared" si="41"/>
        <v>NA</v>
      </c>
    </row>
    <row r="1167" spans="1:7" ht="17" x14ac:dyDescent="0.2">
      <c r="A1167" s="18">
        <v>1930</v>
      </c>
      <c r="B1167">
        <v>19300000</v>
      </c>
      <c r="C1167">
        <v>19300000</v>
      </c>
      <c r="D1167" t="s">
        <v>62</v>
      </c>
      <c r="E1167" t="str">
        <f t="shared" si="40"/>
        <v>00</v>
      </c>
      <c r="F1167" t="s">
        <v>13</v>
      </c>
      <c r="G1167" t="str">
        <f t="shared" si="41"/>
        <v>NA</v>
      </c>
    </row>
    <row r="1168" spans="1:7" ht="17" x14ac:dyDescent="0.2">
      <c r="A1168" s="18">
        <v>1932</v>
      </c>
      <c r="B1168">
        <v>19320000</v>
      </c>
      <c r="C1168">
        <v>19320000</v>
      </c>
      <c r="D1168" t="s">
        <v>62</v>
      </c>
      <c r="E1168" t="str">
        <f t="shared" si="40"/>
        <v>00</v>
      </c>
      <c r="F1168" t="s">
        <v>13</v>
      </c>
      <c r="G1168" t="str">
        <f t="shared" si="41"/>
        <v>NA</v>
      </c>
    </row>
    <row r="1169" spans="1:7" ht="17" x14ac:dyDescent="0.2">
      <c r="A1169" s="18">
        <v>1932</v>
      </c>
      <c r="B1169">
        <v>19320000</v>
      </c>
      <c r="C1169">
        <v>19320000</v>
      </c>
      <c r="D1169" t="s">
        <v>62</v>
      </c>
      <c r="E1169" t="str">
        <f t="shared" si="40"/>
        <v>00</v>
      </c>
      <c r="F1169" t="s">
        <v>13</v>
      </c>
      <c r="G1169" t="str">
        <f t="shared" si="41"/>
        <v>NA</v>
      </c>
    </row>
    <row r="1170" spans="1:7" ht="17" x14ac:dyDescent="0.2">
      <c r="A1170" s="18">
        <v>1930</v>
      </c>
      <c r="B1170">
        <v>19300000</v>
      </c>
      <c r="C1170">
        <v>19300000</v>
      </c>
      <c r="D1170" t="s">
        <v>62</v>
      </c>
      <c r="E1170" t="str">
        <f t="shared" si="40"/>
        <v>00</v>
      </c>
      <c r="F1170" t="s">
        <v>13</v>
      </c>
      <c r="G1170" t="str">
        <f t="shared" si="41"/>
        <v>NA</v>
      </c>
    </row>
    <row r="1171" spans="1:7" ht="17" x14ac:dyDescent="0.2">
      <c r="A1171" s="18">
        <v>1930</v>
      </c>
      <c r="B1171">
        <v>19300000</v>
      </c>
      <c r="C1171">
        <v>19300000</v>
      </c>
      <c r="D1171" t="s">
        <v>62</v>
      </c>
      <c r="E1171" t="str">
        <f t="shared" si="40"/>
        <v>00</v>
      </c>
      <c r="F1171" t="s">
        <v>13</v>
      </c>
      <c r="G1171" t="str">
        <f t="shared" si="41"/>
        <v>NA</v>
      </c>
    </row>
    <row r="1172" spans="1:7" ht="17" x14ac:dyDescent="0.2">
      <c r="A1172" s="18">
        <v>1930</v>
      </c>
      <c r="B1172">
        <v>19300000</v>
      </c>
      <c r="C1172">
        <v>19300000</v>
      </c>
      <c r="D1172" t="s">
        <v>62</v>
      </c>
      <c r="E1172" t="str">
        <f t="shared" si="40"/>
        <v>00</v>
      </c>
      <c r="F1172" t="s">
        <v>13</v>
      </c>
      <c r="G1172" t="str">
        <f t="shared" si="41"/>
        <v>NA</v>
      </c>
    </row>
    <row r="1173" spans="1:7" ht="17" x14ac:dyDescent="0.2">
      <c r="A1173" s="18">
        <v>1930</v>
      </c>
      <c r="B1173">
        <v>19300000</v>
      </c>
      <c r="C1173">
        <v>19300000</v>
      </c>
      <c r="D1173" t="s">
        <v>62</v>
      </c>
      <c r="E1173" t="str">
        <f t="shared" si="40"/>
        <v>00</v>
      </c>
      <c r="F1173" t="s">
        <v>13</v>
      </c>
      <c r="G1173" t="str">
        <f t="shared" si="41"/>
        <v>NA</v>
      </c>
    </row>
    <row r="1174" spans="1:7" ht="17" x14ac:dyDescent="0.2">
      <c r="A1174" s="18">
        <v>1930</v>
      </c>
      <c r="B1174">
        <v>19300000</v>
      </c>
      <c r="C1174">
        <v>19300000</v>
      </c>
      <c r="D1174" t="s">
        <v>62</v>
      </c>
      <c r="E1174" t="str">
        <f t="shared" si="40"/>
        <v>00</v>
      </c>
      <c r="F1174" t="s">
        <v>13</v>
      </c>
      <c r="G1174" t="str">
        <f t="shared" si="41"/>
        <v>NA</v>
      </c>
    </row>
    <row r="1175" spans="1:7" ht="17" x14ac:dyDescent="0.2">
      <c r="A1175" s="18">
        <v>1930</v>
      </c>
      <c r="B1175">
        <v>19300000</v>
      </c>
      <c r="C1175">
        <v>19300000</v>
      </c>
      <c r="D1175" t="s">
        <v>62</v>
      </c>
      <c r="E1175" t="str">
        <f t="shared" si="40"/>
        <v>00</v>
      </c>
      <c r="F1175" t="s">
        <v>13</v>
      </c>
      <c r="G1175" t="str">
        <f t="shared" si="41"/>
        <v>NA</v>
      </c>
    </row>
    <row r="1176" spans="1:7" ht="17" x14ac:dyDescent="0.2">
      <c r="A1176" s="18">
        <v>1930</v>
      </c>
      <c r="B1176">
        <v>19300000</v>
      </c>
      <c r="C1176">
        <v>19300000</v>
      </c>
      <c r="D1176" t="s">
        <v>62</v>
      </c>
      <c r="E1176" t="str">
        <f t="shared" si="40"/>
        <v>00</v>
      </c>
      <c r="F1176" t="s">
        <v>13</v>
      </c>
      <c r="G1176" t="str">
        <f t="shared" si="41"/>
        <v>NA</v>
      </c>
    </row>
    <row r="1177" spans="1:7" ht="17" x14ac:dyDescent="0.2">
      <c r="A1177" s="18">
        <v>1930</v>
      </c>
      <c r="B1177">
        <v>19300000</v>
      </c>
      <c r="C1177">
        <v>19300000</v>
      </c>
      <c r="D1177" t="s">
        <v>62</v>
      </c>
      <c r="E1177" t="str">
        <f t="shared" si="40"/>
        <v>00</v>
      </c>
      <c r="F1177" t="s">
        <v>13</v>
      </c>
      <c r="G1177" t="str">
        <f t="shared" si="41"/>
        <v>NA</v>
      </c>
    </row>
    <row r="1178" spans="1:7" ht="17" x14ac:dyDescent="0.2">
      <c r="A1178" s="18">
        <v>1930</v>
      </c>
      <c r="B1178">
        <v>19300000</v>
      </c>
      <c r="C1178">
        <v>19300000</v>
      </c>
      <c r="D1178" t="s">
        <v>62</v>
      </c>
      <c r="E1178" t="str">
        <f t="shared" si="40"/>
        <v>00</v>
      </c>
      <c r="F1178" t="s">
        <v>13</v>
      </c>
      <c r="G1178" t="str">
        <f t="shared" si="41"/>
        <v>NA</v>
      </c>
    </row>
    <row r="1179" spans="1:7" ht="17" x14ac:dyDescent="0.2">
      <c r="A1179" s="18">
        <v>1930</v>
      </c>
      <c r="B1179">
        <v>19300000</v>
      </c>
      <c r="C1179">
        <v>19300000</v>
      </c>
      <c r="D1179" t="s">
        <v>62</v>
      </c>
      <c r="E1179" t="str">
        <f t="shared" si="40"/>
        <v>00</v>
      </c>
      <c r="F1179" t="s">
        <v>13</v>
      </c>
      <c r="G1179" t="str">
        <f t="shared" si="41"/>
        <v>NA</v>
      </c>
    </row>
    <row r="1180" spans="1:7" ht="17" x14ac:dyDescent="0.2">
      <c r="A1180" s="18">
        <v>1932</v>
      </c>
      <c r="B1180">
        <v>19320000</v>
      </c>
      <c r="C1180">
        <v>19320000</v>
      </c>
      <c r="D1180" t="s">
        <v>62</v>
      </c>
      <c r="E1180" t="str">
        <f t="shared" si="40"/>
        <v>00</v>
      </c>
      <c r="F1180" t="s">
        <v>13</v>
      </c>
      <c r="G1180" t="str">
        <f t="shared" si="41"/>
        <v>NA</v>
      </c>
    </row>
    <row r="1181" spans="1:7" ht="17" x14ac:dyDescent="0.2">
      <c r="A1181" s="18">
        <v>1930</v>
      </c>
      <c r="B1181">
        <v>19300000</v>
      </c>
      <c r="C1181">
        <v>19300000</v>
      </c>
      <c r="D1181" t="s">
        <v>62</v>
      </c>
      <c r="E1181" t="str">
        <f t="shared" si="40"/>
        <v>00</v>
      </c>
      <c r="F1181" t="s">
        <v>13</v>
      </c>
      <c r="G1181" t="str">
        <f t="shared" si="41"/>
        <v>NA</v>
      </c>
    </row>
    <row r="1182" spans="1:7" ht="17" x14ac:dyDescent="0.2">
      <c r="A1182" s="18">
        <v>1930</v>
      </c>
      <c r="B1182">
        <v>19300000</v>
      </c>
      <c r="C1182">
        <v>19300000</v>
      </c>
      <c r="D1182" t="s">
        <v>62</v>
      </c>
      <c r="E1182" t="str">
        <f t="shared" si="40"/>
        <v>00</v>
      </c>
      <c r="F1182" t="s">
        <v>13</v>
      </c>
      <c r="G1182" t="str">
        <f t="shared" si="41"/>
        <v>NA</v>
      </c>
    </row>
    <row r="1183" spans="1:7" ht="17" x14ac:dyDescent="0.2">
      <c r="A1183" s="18">
        <v>1930</v>
      </c>
      <c r="B1183">
        <v>19300000</v>
      </c>
      <c r="C1183">
        <v>19300000</v>
      </c>
      <c r="D1183" t="s">
        <v>62</v>
      </c>
      <c r="E1183" t="str">
        <f t="shared" si="40"/>
        <v>00</v>
      </c>
      <c r="F1183" t="s">
        <v>13</v>
      </c>
      <c r="G1183" t="str">
        <f t="shared" si="41"/>
        <v>NA</v>
      </c>
    </row>
    <row r="1184" spans="1:7" ht="17" x14ac:dyDescent="0.2">
      <c r="A1184" s="18">
        <v>1930</v>
      </c>
      <c r="B1184">
        <v>19300000</v>
      </c>
      <c r="C1184">
        <v>19300000</v>
      </c>
      <c r="D1184" t="s">
        <v>62</v>
      </c>
      <c r="E1184" t="str">
        <f t="shared" si="40"/>
        <v>00</v>
      </c>
      <c r="F1184" t="s">
        <v>13</v>
      </c>
      <c r="G1184" t="str">
        <f t="shared" si="41"/>
        <v>NA</v>
      </c>
    </row>
    <row r="1185" spans="1:7" ht="17" x14ac:dyDescent="0.2">
      <c r="A1185" s="18">
        <v>1932</v>
      </c>
      <c r="B1185">
        <v>19320000</v>
      </c>
      <c r="C1185">
        <v>19320000</v>
      </c>
      <c r="D1185" t="s">
        <v>62</v>
      </c>
      <c r="E1185" t="str">
        <f t="shared" si="40"/>
        <v>00</v>
      </c>
      <c r="F1185" t="s">
        <v>13</v>
      </c>
      <c r="G1185" t="str">
        <f t="shared" si="41"/>
        <v>NA</v>
      </c>
    </row>
    <row r="1186" spans="1:7" ht="17" x14ac:dyDescent="0.2">
      <c r="A1186" s="18">
        <v>1930</v>
      </c>
      <c r="B1186">
        <v>19300000</v>
      </c>
      <c r="C1186">
        <v>19300000</v>
      </c>
      <c r="D1186" t="s">
        <v>62</v>
      </c>
      <c r="E1186" t="str">
        <f t="shared" si="40"/>
        <v>00</v>
      </c>
      <c r="F1186" t="s">
        <v>13</v>
      </c>
      <c r="G1186" t="str">
        <f t="shared" si="41"/>
        <v>NA</v>
      </c>
    </row>
    <row r="1187" spans="1:7" ht="17" x14ac:dyDescent="0.2">
      <c r="A1187" s="18">
        <v>1930</v>
      </c>
      <c r="B1187">
        <v>19300000</v>
      </c>
      <c r="C1187">
        <v>19300000</v>
      </c>
      <c r="D1187" t="s">
        <v>62</v>
      </c>
      <c r="E1187" t="str">
        <f t="shared" si="40"/>
        <v>00</v>
      </c>
      <c r="F1187" t="s">
        <v>13</v>
      </c>
      <c r="G1187" t="str">
        <f t="shared" si="41"/>
        <v>NA</v>
      </c>
    </row>
    <row r="1188" spans="1:7" ht="17" x14ac:dyDescent="0.2">
      <c r="A1188" s="18">
        <v>1930</v>
      </c>
      <c r="B1188">
        <v>19300000</v>
      </c>
      <c r="C1188">
        <v>19300000</v>
      </c>
      <c r="D1188" t="s">
        <v>62</v>
      </c>
      <c r="E1188" t="str">
        <f t="shared" si="40"/>
        <v>00</v>
      </c>
      <c r="F1188" t="s">
        <v>13</v>
      </c>
      <c r="G1188" t="str">
        <f t="shared" si="41"/>
        <v>NA</v>
      </c>
    </row>
    <row r="1189" spans="1:7" ht="17" x14ac:dyDescent="0.2">
      <c r="A1189" s="18">
        <v>1930</v>
      </c>
      <c r="B1189">
        <v>19300000</v>
      </c>
      <c r="C1189">
        <v>19300000</v>
      </c>
      <c r="D1189" t="s">
        <v>62</v>
      </c>
      <c r="E1189" t="str">
        <f t="shared" si="40"/>
        <v>00</v>
      </c>
      <c r="F1189" t="s">
        <v>13</v>
      </c>
      <c r="G1189" t="str">
        <f t="shared" si="41"/>
        <v>NA</v>
      </c>
    </row>
    <row r="1190" spans="1:7" ht="17" x14ac:dyDescent="0.2">
      <c r="A1190" s="18">
        <v>1930</v>
      </c>
      <c r="B1190">
        <v>19300000</v>
      </c>
      <c r="C1190">
        <v>19300000</v>
      </c>
      <c r="D1190" t="s">
        <v>62</v>
      </c>
      <c r="E1190" t="str">
        <f t="shared" si="40"/>
        <v>00</v>
      </c>
      <c r="F1190" t="s">
        <v>13</v>
      </c>
      <c r="G1190" t="str">
        <f t="shared" si="41"/>
        <v>NA</v>
      </c>
    </row>
    <row r="1191" spans="1:7" ht="17" x14ac:dyDescent="0.2">
      <c r="A1191" s="18">
        <v>1930</v>
      </c>
      <c r="B1191">
        <v>19300000</v>
      </c>
      <c r="C1191">
        <v>19300000</v>
      </c>
      <c r="D1191" t="s">
        <v>62</v>
      </c>
      <c r="E1191" t="str">
        <f t="shared" si="40"/>
        <v>00</v>
      </c>
      <c r="F1191" t="s">
        <v>13</v>
      </c>
      <c r="G1191" t="str">
        <f t="shared" si="41"/>
        <v>NA</v>
      </c>
    </row>
    <row r="1192" spans="1:7" ht="17" x14ac:dyDescent="0.2">
      <c r="A1192" s="18">
        <v>1930</v>
      </c>
      <c r="B1192">
        <v>19300000</v>
      </c>
      <c r="C1192">
        <v>19300000</v>
      </c>
      <c r="D1192" t="s">
        <v>62</v>
      </c>
      <c r="E1192" t="str">
        <f t="shared" si="40"/>
        <v>00</v>
      </c>
      <c r="F1192" t="s">
        <v>13</v>
      </c>
      <c r="G1192" t="str">
        <f t="shared" si="41"/>
        <v>NA</v>
      </c>
    </row>
    <row r="1193" spans="1:7" ht="17" x14ac:dyDescent="0.2">
      <c r="A1193" s="18">
        <v>1932</v>
      </c>
      <c r="B1193">
        <v>19320000</v>
      </c>
      <c r="C1193">
        <v>19320000</v>
      </c>
      <c r="D1193" t="s">
        <v>62</v>
      </c>
      <c r="E1193" t="str">
        <f t="shared" si="40"/>
        <v>00</v>
      </c>
      <c r="F1193" t="s">
        <v>13</v>
      </c>
      <c r="G1193" t="str">
        <f t="shared" si="41"/>
        <v>NA</v>
      </c>
    </row>
    <row r="1194" spans="1:7" ht="17" x14ac:dyDescent="0.2">
      <c r="A1194" s="18">
        <v>1930</v>
      </c>
      <c r="B1194">
        <v>19300000</v>
      </c>
      <c r="C1194">
        <v>19300000</v>
      </c>
      <c r="D1194" t="s">
        <v>62</v>
      </c>
      <c r="E1194" t="str">
        <f t="shared" si="40"/>
        <v>00</v>
      </c>
      <c r="F1194" t="s">
        <v>13</v>
      </c>
      <c r="G1194" t="str">
        <f t="shared" si="41"/>
        <v>NA</v>
      </c>
    </row>
    <row r="1195" spans="1:7" ht="17" x14ac:dyDescent="0.2">
      <c r="A1195" s="18">
        <v>1932</v>
      </c>
      <c r="B1195">
        <v>19320000</v>
      </c>
      <c r="C1195">
        <v>19320000</v>
      </c>
      <c r="D1195" t="s">
        <v>62</v>
      </c>
      <c r="E1195" t="str">
        <f t="shared" si="40"/>
        <v>00</v>
      </c>
      <c r="F1195" t="s">
        <v>13</v>
      </c>
      <c r="G1195" t="str">
        <f t="shared" si="41"/>
        <v>NA</v>
      </c>
    </row>
    <row r="1196" spans="1:7" ht="17" x14ac:dyDescent="0.2">
      <c r="A1196" s="18">
        <v>1932</v>
      </c>
      <c r="B1196">
        <v>19320000</v>
      </c>
      <c r="C1196">
        <v>19320000</v>
      </c>
      <c r="D1196" t="s">
        <v>62</v>
      </c>
      <c r="E1196" t="str">
        <f t="shared" si="40"/>
        <v>00</v>
      </c>
      <c r="F1196" t="s">
        <v>13</v>
      </c>
      <c r="G1196" t="str">
        <f t="shared" si="41"/>
        <v>NA</v>
      </c>
    </row>
    <row r="1197" spans="1:7" ht="17" x14ac:dyDescent="0.2">
      <c r="A1197" s="18">
        <v>1932</v>
      </c>
      <c r="B1197">
        <v>19320000</v>
      </c>
      <c r="C1197">
        <v>19320000</v>
      </c>
      <c r="D1197" t="s">
        <v>62</v>
      </c>
      <c r="E1197" t="str">
        <f t="shared" si="40"/>
        <v>00</v>
      </c>
      <c r="F1197" t="s">
        <v>13</v>
      </c>
      <c r="G1197" t="str">
        <f t="shared" si="41"/>
        <v>NA</v>
      </c>
    </row>
    <row r="1198" spans="1:7" ht="17" x14ac:dyDescent="0.2">
      <c r="A1198" s="18">
        <v>1930</v>
      </c>
      <c r="B1198">
        <v>19300000</v>
      </c>
      <c r="C1198">
        <v>19300000</v>
      </c>
      <c r="D1198" t="s">
        <v>62</v>
      </c>
      <c r="E1198" t="str">
        <f t="shared" si="40"/>
        <v>00</v>
      </c>
      <c r="F1198" t="s">
        <v>13</v>
      </c>
      <c r="G1198" t="str">
        <f t="shared" si="41"/>
        <v>NA</v>
      </c>
    </row>
    <row r="1199" spans="1:7" ht="17" x14ac:dyDescent="0.2">
      <c r="A1199" s="18">
        <v>1932</v>
      </c>
      <c r="B1199">
        <v>19320000</v>
      </c>
      <c r="C1199">
        <v>19320000</v>
      </c>
      <c r="D1199" t="s">
        <v>62</v>
      </c>
      <c r="E1199" t="str">
        <f t="shared" si="40"/>
        <v>00</v>
      </c>
      <c r="F1199" t="s">
        <v>13</v>
      </c>
      <c r="G1199" t="str">
        <f t="shared" si="41"/>
        <v>NA</v>
      </c>
    </row>
    <row r="1200" spans="1:7" ht="17" x14ac:dyDescent="0.2">
      <c r="A1200" s="18">
        <v>1932</v>
      </c>
      <c r="B1200">
        <v>19320000</v>
      </c>
      <c r="C1200">
        <v>19320000</v>
      </c>
      <c r="D1200" t="s">
        <v>62</v>
      </c>
      <c r="E1200" t="str">
        <f t="shared" si="40"/>
        <v>00</v>
      </c>
      <c r="F1200" t="s">
        <v>13</v>
      </c>
      <c r="G1200" t="str">
        <f t="shared" si="41"/>
        <v>NA</v>
      </c>
    </row>
    <row r="1201" spans="1:7" ht="17" x14ac:dyDescent="0.2">
      <c r="A1201" s="18">
        <v>1932</v>
      </c>
      <c r="B1201">
        <v>19320000</v>
      </c>
      <c r="C1201">
        <v>19320000</v>
      </c>
      <c r="D1201" t="s">
        <v>62</v>
      </c>
      <c r="E1201" t="str">
        <f t="shared" si="40"/>
        <v>00</v>
      </c>
      <c r="F1201" t="s">
        <v>13</v>
      </c>
      <c r="G1201" t="str">
        <f t="shared" si="41"/>
        <v>NA</v>
      </c>
    </row>
    <row r="1202" spans="1:7" ht="17" x14ac:dyDescent="0.2">
      <c r="A1202" s="18">
        <v>1930</v>
      </c>
      <c r="B1202">
        <v>19300000</v>
      </c>
      <c r="C1202">
        <v>19300000</v>
      </c>
      <c r="D1202" t="s">
        <v>62</v>
      </c>
      <c r="E1202" t="str">
        <f t="shared" si="40"/>
        <v>00</v>
      </c>
      <c r="F1202" t="s">
        <v>13</v>
      </c>
      <c r="G1202" t="str">
        <f t="shared" si="41"/>
        <v>NA</v>
      </c>
    </row>
    <row r="1203" spans="1:7" ht="17" x14ac:dyDescent="0.2">
      <c r="A1203" s="18">
        <v>1932</v>
      </c>
      <c r="B1203">
        <v>19320000</v>
      </c>
      <c r="C1203">
        <v>19320000</v>
      </c>
      <c r="D1203" t="s">
        <v>62</v>
      </c>
      <c r="E1203" t="str">
        <f t="shared" si="40"/>
        <v>00</v>
      </c>
      <c r="F1203" t="s">
        <v>13</v>
      </c>
      <c r="G1203" t="str">
        <f t="shared" si="41"/>
        <v>NA</v>
      </c>
    </row>
    <row r="1204" spans="1:7" ht="17" x14ac:dyDescent="0.2">
      <c r="A1204" s="18">
        <v>1932</v>
      </c>
      <c r="B1204">
        <v>19320000</v>
      </c>
      <c r="C1204">
        <v>19320000</v>
      </c>
      <c r="D1204" t="s">
        <v>62</v>
      </c>
      <c r="E1204" t="str">
        <f t="shared" si="40"/>
        <v>00</v>
      </c>
      <c r="F1204" t="s">
        <v>13</v>
      </c>
      <c r="G1204" t="str">
        <f t="shared" si="41"/>
        <v>NA</v>
      </c>
    </row>
    <row r="1205" spans="1:7" ht="17" x14ac:dyDescent="0.2">
      <c r="A1205" s="18">
        <v>1930</v>
      </c>
      <c r="B1205">
        <v>19300000</v>
      </c>
      <c r="C1205">
        <v>19300000</v>
      </c>
      <c r="D1205" t="s">
        <v>62</v>
      </c>
      <c r="E1205" t="str">
        <f t="shared" si="40"/>
        <v>00</v>
      </c>
      <c r="F1205" t="s">
        <v>13</v>
      </c>
      <c r="G1205" t="str">
        <f t="shared" si="41"/>
        <v>NA</v>
      </c>
    </row>
    <row r="1206" spans="1:7" ht="17" x14ac:dyDescent="0.2">
      <c r="A1206" s="18">
        <v>1932</v>
      </c>
      <c r="B1206">
        <v>19320000</v>
      </c>
      <c r="C1206">
        <v>19320000</v>
      </c>
      <c r="D1206" t="s">
        <v>62</v>
      </c>
      <c r="E1206" t="str">
        <f t="shared" si="40"/>
        <v>00</v>
      </c>
      <c r="F1206" t="s">
        <v>13</v>
      </c>
      <c r="G1206" t="str">
        <f t="shared" si="41"/>
        <v>NA</v>
      </c>
    </row>
    <row r="1207" spans="1:7" ht="17" x14ac:dyDescent="0.2">
      <c r="A1207" s="18">
        <v>1932</v>
      </c>
      <c r="B1207">
        <v>19320000</v>
      </c>
      <c r="C1207">
        <v>19320000</v>
      </c>
      <c r="D1207" t="s">
        <v>62</v>
      </c>
      <c r="E1207" t="str">
        <f t="shared" si="40"/>
        <v>00</v>
      </c>
      <c r="F1207" t="s">
        <v>13</v>
      </c>
      <c r="G1207" t="str">
        <f t="shared" si="41"/>
        <v>NA</v>
      </c>
    </row>
    <row r="1208" spans="1:7" ht="17" x14ac:dyDescent="0.2">
      <c r="A1208" s="18">
        <v>1932</v>
      </c>
      <c r="B1208">
        <v>19320000</v>
      </c>
      <c r="C1208">
        <v>19320000</v>
      </c>
      <c r="D1208" t="s">
        <v>62</v>
      </c>
      <c r="E1208" t="str">
        <f t="shared" si="40"/>
        <v>00</v>
      </c>
      <c r="F1208" t="s">
        <v>13</v>
      </c>
      <c r="G1208" t="str">
        <f t="shared" si="41"/>
        <v>NA</v>
      </c>
    </row>
    <row r="1209" spans="1:7" ht="17" x14ac:dyDescent="0.2">
      <c r="A1209" s="18">
        <v>1932</v>
      </c>
      <c r="B1209">
        <v>19320000</v>
      </c>
      <c r="C1209">
        <v>19320000</v>
      </c>
      <c r="D1209" t="s">
        <v>62</v>
      </c>
      <c r="E1209" t="str">
        <f t="shared" si="40"/>
        <v>00</v>
      </c>
      <c r="F1209" t="s">
        <v>13</v>
      </c>
      <c r="G1209" t="str">
        <f t="shared" si="41"/>
        <v>NA</v>
      </c>
    </row>
    <row r="1210" spans="1:7" ht="17" x14ac:dyDescent="0.2">
      <c r="A1210" s="18">
        <v>1932</v>
      </c>
      <c r="B1210">
        <v>19320000</v>
      </c>
      <c r="C1210">
        <v>19320000</v>
      </c>
      <c r="D1210" t="s">
        <v>62</v>
      </c>
      <c r="E1210" t="str">
        <f t="shared" si="40"/>
        <v>00</v>
      </c>
      <c r="F1210" t="s">
        <v>13</v>
      </c>
      <c r="G1210" t="str">
        <f t="shared" si="41"/>
        <v>NA</v>
      </c>
    </row>
    <row r="1211" spans="1:7" ht="17" x14ac:dyDescent="0.2">
      <c r="A1211" s="18">
        <v>1932</v>
      </c>
      <c r="B1211">
        <v>19320000</v>
      </c>
      <c r="C1211">
        <v>19320000</v>
      </c>
      <c r="D1211" t="s">
        <v>62</v>
      </c>
      <c r="E1211" t="str">
        <f t="shared" si="40"/>
        <v>00</v>
      </c>
      <c r="F1211" t="s">
        <v>13</v>
      </c>
      <c r="G1211" t="str">
        <f t="shared" si="41"/>
        <v>NA</v>
      </c>
    </row>
    <row r="1212" spans="1:7" ht="17" x14ac:dyDescent="0.2">
      <c r="A1212" s="18">
        <v>1932</v>
      </c>
      <c r="B1212">
        <v>19320000</v>
      </c>
      <c r="C1212">
        <v>19320000</v>
      </c>
      <c r="D1212" t="s">
        <v>62</v>
      </c>
      <c r="E1212" t="str">
        <f t="shared" si="40"/>
        <v>00</v>
      </c>
      <c r="F1212" t="s">
        <v>13</v>
      </c>
      <c r="G1212" t="str">
        <f t="shared" si="41"/>
        <v>NA</v>
      </c>
    </row>
    <row r="1213" spans="1:7" ht="17" x14ac:dyDescent="0.2">
      <c r="A1213" s="18">
        <v>1932</v>
      </c>
      <c r="B1213">
        <v>19320000</v>
      </c>
      <c r="C1213">
        <v>19320000</v>
      </c>
      <c r="D1213" t="s">
        <v>62</v>
      </c>
      <c r="E1213" t="str">
        <f t="shared" si="40"/>
        <v>00</v>
      </c>
      <c r="F1213" t="s">
        <v>13</v>
      </c>
      <c r="G1213" t="str">
        <f t="shared" si="41"/>
        <v>NA</v>
      </c>
    </row>
    <row r="1214" spans="1:7" ht="17" x14ac:dyDescent="0.2">
      <c r="A1214" s="18">
        <v>1930</v>
      </c>
      <c r="B1214">
        <v>19300000</v>
      </c>
      <c r="C1214">
        <v>19300000</v>
      </c>
      <c r="D1214" t="s">
        <v>62</v>
      </c>
      <c r="E1214" t="str">
        <f t="shared" si="40"/>
        <v>00</v>
      </c>
      <c r="F1214" t="s">
        <v>13</v>
      </c>
      <c r="G1214" t="str">
        <f t="shared" si="41"/>
        <v>NA</v>
      </c>
    </row>
    <row r="1215" spans="1:7" ht="17" x14ac:dyDescent="0.2">
      <c r="A1215" s="18">
        <v>1930</v>
      </c>
      <c r="B1215">
        <v>19300000</v>
      </c>
      <c r="C1215">
        <v>19300000</v>
      </c>
      <c r="D1215" t="s">
        <v>62</v>
      </c>
      <c r="E1215" t="str">
        <f t="shared" si="40"/>
        <v>00</v>
      </c>
      <c r="F1215" t="s">
        <v>13</v>
      </c>
      <c r="G1215" t="str">
        <f t="shared" si="41"/>
        <v>NA</v>
      </c>
    </row>
    <row r="1216" spans="1:7" ht="17" x14ac:dyDescent="0.2">
      <c r="A1216" s="18">
        <v>1930</v>
      </c>
      <c r="B1216">
        <v>19300000</v>
      </c>
      <c r="C1216">
        <v>19300000</v>
      </c>
      <c r="D1216" t="s">
        <v>62</v>
      </c>
      <c r="E1216" t="str">
        <f t="shared" si="40"/>
        <v>00</v>
      </c>
      <c r="F1216" t="s">
        <v>13</v>
      </c>
      <c r="G1216" t="str">
        <f t="shared" si="41"/>
        <v>NA</v>
      </c>
    </row>
    <row r="1217" spans="1:7" ht="17" x14ac:dyDescent="0.2">
      <c r="A1217" s="18">
        <v>1930</v>
      </c>
      <c r="B1217">
        <v>19300000</v>
      </c>
      <c r="C1217">
        <v>19300000</v>
      </c>
      <c r="D1217" t="s">
        <v>62</v>
      </c>
      <c r="E1217" t="str">
        <f t="shared" si="40"/>
        <v>00</v>
      </c>
      <c r="F1217" t="s">
        <v>13</v>
      </c>
      <c r="G1217" t="str">
        <f t="shared" si="41"/>
        <v>NA</v>
      </c>
    </row>
    <row r="1218" spans="1:7" ht="17" x14ac:dyDescent="0.2">
      <c r="A1218" s="18">
        <v>1966</v>
      </c>
      <c r="B1218">
        <v>19660000</v>
      </c>
      <c r="C1218">
        <v>19660000</v>
      </c>
      <c r="D1218" t="s">
        <v>62</v>
      </c>
      <c r="E1218" t="str">
        <f t="shared" si="40"/>
        <v>00</v>
      </c>
      <c r="F1218" t="s">
        <v>13</v>
      </c>
      <c r="G1218" t="str">
        <f t="shared" si="41"/>
        <v>NA</v>
      </c>
    </row>
    <row r="1219" spans="1:7" ht="17" x14ac:dyDescent="0.2">
      <c r="A1219" s="18">
        <v>1983</v>
      </c>
      <c r="B1219">
        <v>19830000</v>
      </c>
      <c r="C1219">
        <v>19830000</v>
      </c>
      <c r="D1219" t="s">
        <v>62</v>
      </c>
      <c r="E1219" t="str">
        <f t="shared" ref="E1219:E1282" si="42">MID($B1219,COLUMN()-(COLUMN($D1219)- 6),2)</f>
        <v>00</v>
      </c>
      <c r="F1219" t="s">
        <v>13</v>
      </c>
      <c r="G1219" t="str">
        <f t="shared" ref="G1219:G1282" si="43">IFERROR(F1219,"NA")</f>
        <v>NA</v>
      </c>
    </row>
    <row r="1220" spans="1:7" ht="17" x14ac:dyDescent="0.2">
      <c r="A1220" s="18">
        <v>1930</v>
      </c>
      <c r="B1220">
        <v>19300000</v>
      </c>
      <c r="C1220">
        <v>19300000</v>
      </c>
      <c r="D1220" t="s">
        <v>62</v>
      </c>
      <c r="E1220" t="str">
        <f t="shared" si="42"/>
        <v>00</v>
      </c>
      <c r="F1220" t="s">
        <v>13</v>
      </c>
      <c r="G1220" t="str">
        <f t="shared" si="43"/>
        <v>NA</v>
      </c>
    </row>
    <row r="1221" spans="1:7" ht="17" x14ac:dyDescent="0.2">
      <c r="A1221" s="18">
        <v>1966</v>
      </c>
      <c r="B1221">
        <v>19660000</v>
      </c>
      <c r="C1221">
        <v>19660000</v>
      </c>
      <c r="D1221" t="s">
        <v>62</v>
      </c>
      <c r="E1221" t="str">
        <f t="shared" si="42"/>
        <v>00</v>
      </c>
      <c r="F1221" t="s">
        <v>13</v>
      </c>
      <c r="G1221" t="str">
        <f t="shared" si="43"/>
        <v>NA</v>
      </c>
    </row>
    <row r="1222" spans="1:7" ht="17" x14ac:dyDescent="0.2">
      <c r="A1222" s="18">
        <v>1966</v>
      </c>
      <c r="B1222">
        <v>19660000</v>
      </c>
      <c r="C1222">
        <v>19660000</v>
      </c>
      <c r="D1222" t="s">
        <v>62</v>
      </c>
      <c r="E1222" t="str">
        <f t="shared" si="42"/>
        <v>00</v>
      </c>
      <c r="F1222" t="s">
        <v>13</v>
      </c>
      <c r="G1222" t="str">
        <f t="shared" si="43"/>
        <v>NA</v>
      </c>
    </row>
    <row r="1223" spans="1:7" ht="17" x14ac:dyDescent="0.2">
      <c r="A1223" s="18">
        <v>1966</v>
      </c>
      <c r="B1223">
        <v>19660000</v>
      </c>
      <c r="C1223">
        <v>19660000</v>
      </c>
      <c r="D1223" t="s">
        <v>62</v>
      </c>
      <c r="E1223" t="str">
        <f t="shared" si="42"/>
        <v>00</v>
      </c>
      <c r="F1223" t="s">
        <v>13</v>
      </c>
      <c r="G1223" t="str">
        <f t="shared" si="43"/>
        <v>NA</v>
      </c>
    </row>
    <row r="1224" spans="1:7" ht="17" x14ac:dyDescent="0.2">
      <c r="A1224" s="18">
        <v>1961</v>
      </c>
      <c r="B1224">
        <v>19610000</v>
      </c>
      <c r="C1224">
        <v>19610000</v>
      </c>
      <c r="D1224" t="s">
        <v>62</v>
      </c>
      <c r="E1224" t="str">
        <f t="shared" si="42"/>
        <v>00</v>
      </c>
      <c r="F1224" t="s">
        <v>13</v>
      </c>
      <c r="G1224" t="str">
        <f t="shared" si="43"/>
        <v>NA</v>
      </c>
    </row>
    <row r="1225" spans="1:7" ht="17" x14ac:dyDescent="0.2">
      <c r="A1225" s="18">
        <v>1950</v>
      </c>
      <c r="B1225">
        <v>19500000</v>
      </c>
      <c r="C1225">
        <v>19500000</v>
      </c>
      <c r="D1225" t="s">
        <v>62</v>
      </c>
      <c r="E1225" t="str">
        <f t="shared" si="42"/>
        <v>00</v>
      </c>
      <c r="F1225" t="s">
        <v>13</v>
      </c>
      <c r="G1225" t="str">
        <f t="shared" si="43"/>
        <v>NA</v>
      </c>
    </row>
    <row r="1226" spans="1:7" ht="17" x14ac:dyDescent="0.2">
      <c r="A1226" s="18">
        <v>1973</v>
      </c>
      <c r="B1226">
        <v>19730000</v>
      </c>
      <c r="C1226">
        <v>19730000</v>
      </c>
      <c r="D1226" t="s">
        <v>62</v>
      </c>
      <c r="E1226" t="str">
        <f t="shared" si="42"/>
        <v>00</v>
      </c>
      <c r="F1226" t="s">
        <v>13</v>
      </c>
      <c r="G1226" t="str">
        <f t="shared" si="43"/>
        <v>NA</v>
      </c>
    </row>
    <row r="1227" spans="1:7" ht="17" x14ac:dyDescent="0.2">
      <c r="A1227" s="18">
        <v>1982</v>
      </c>
      <c r="B1227">
        <v>19820000</v>
      </c>
      <c r="C1227">
        <v>19820000</v>
      </c>
      <c r="D1227" t="s">
        <v>62</v>
      </c>
      <c r="E1227" t="str">
        <f t="shared" si="42"/>
        <v>00</v>
      </c>
      <c r="F1227" t="s">
        <v>13</v>
      </c>
      <c r="G1227" t="str">
        <f t="shared" si="43"/>
        <v>NA</v>
      </c>
    </row>
    <row r="1228" spans="1:7" ht="17" x14ac:dyDescent="0.2">
      <c r="A1228" s="18">
        <v>1973</v>
      </c>
      <c r="B1228">
        <v>19730000</v>
      </c>
      <c r="C1228">
        <v>19730000</v>
      </c>
      <c r="D1228" t="s">
        <v>62</v>
      </c>
      <c r="E1228" t="str">
        <f t="shared" si="42"/>
        <v>00</v>
      </c>
      <c r="F1228" t="s">
        <v>13</v>
      </c>
      <c r="G1228" t="str">
        <f t="shared" si="43"/>
        <v>NA</v>
      </c>
    </row>
    <row r="1229" spans="1:7" ht="17" x14ac:dyDescent="0.2">
      <c r="A1229" s="18">
        <v>1982</v>
      </c>
      <c r="B1229">
        <v>19820000</v>
      </c>
      <c r="C1229">
        <v>19820000</v>
      </c>
      <c r="D1229" t="s">
        <v>62</v>
      </c>
      <c r="E1229" t="str">
        <f t="shared" si="42"/>
        <v>00</v>
      </c>
      <c r="F1229" t="s">
        <v>13</v>
      </c>
      <c r="G1229" t="str">
        <f t="shared" si="43"/>
        <v>NA</v>
      </c>
    </row>
    <row r="1230" spans="1:7" ht="17" x14ac:dyDescent="0.2">
      <c r="A1230" s="18">
        <v>1982</v>
      </c>
      <c r="B1230">
        <v>19820000</v>
      </c>
      <c r="C1230">
        <v>19820000</v>
      </c>
      <c r="D1230" t="s">
        <v>62</v>
      </c>
      <c r="E1230" t="str">
        <f t="shared" si="42"/>
        <v>00</v>
      </c>
      <c r="F1230" t="s">
        <v>13</v>
      </c>
      <c r="G1230" t="str">
        <f t="shared" si="43"/>
        <v>NA</v>
      </c>
    </row>
    <row r="1231" spans="1:7" ht="17" x14ac:dyDescent="0.2">
      <c r="A1231" s="18">
        <v>1950</v>
      </c>
      <c r="B1231">
        <v>19500000</v>
      </c>
      <c r="C1231">
        <v>19500000</v>
      </c>
      <c r="D1231" t="s">
        <v>62</v>
      </c>
      <c r="E1231" t="str">
        <f t="shared" si="42"/>
        <v>00</v>
      </c>
      <c r="F1231" t="s">
        <v>13</v>
      </c>
      <c r="G1231" t="str">
        <f t="shared" si="43"/>
        <v>NA</v>
      </c>
    </row>
    <row r="1232" spans="1:7" ht="17" x14ac:dyDescent="0.2">
      <c r="A1232" s="18">
        <v>1929</v>
      </c>
      <c r="B1232">
        <v>19290000</v>
      </c>
      <c r="C1232">
        <v>19290000</v>
      </c>
      <c r="D1232" t="s">
        <v>62</v>
      </c>
      <c r="E1232" t="str">
        <f t="shared" si="42"/>
        <v>00</v>
      </c>
      <c r="F1232" t="s">
        <v>13</v>
      </c>
      <c r="G1232" t="str">
        <f t="shared" si="43"/>
        <v>NA</v>
      </c>
    </row>
    <row r="1233" spans="1:7" ht="17" x14ac:dyDescent="0.2">
      <c r="A1233" s="18">
        <v>1975</v>
      </c>
      <c r="B1233">
        <v>19750000</v>
      </c>
      <c r="C1233">
        <v>19750000</v>
      </c>
      <c r="D1233" t="s">
        <v>62</v>
      </c>
      <c r="E1233" t="str">
        <f t="shared" si="42"/>
        <v>00</v>
      </c>
      <c r="F1233" t="s">
        <v>13</v>
      </c>
      <c r="G1233" t="str">
        <f t="shared" si="43"/>
        <v>NA</v>
      </c>
    </row>
    <row r="1234" spans="1:7" ht="17" x14ac:dyDescent="0.2">
      <c r="A1234" s="18">
        <v>1958</v>
      </c>
      <c r="B1234">
        <v>19580000</v>
      </c>
      <c r="C1234">
        <v>19580000</v>
      </c>
      <c r="D1234" t="s">
        <v>62</v>
      </c>
      <c r="E1234" t="str">
        <f t="shared" si="42"/>
        <v>00</v>
      </c>
      <c r="F1234" t="s">
        <v>13</v>
      </c>
      <c r="G1234" t="str">
        <f t="shared" si="43"/>
        <v>NA</v>
      </c>
    </row>
    <row r="1235" spans="1:7" ht="17" x14ac:dyDescent="0.2">
      <c r="A1235" s="18">
        <v>1919</v>
      </c>
      <c r="B1235">
        <v>19190000</v>
      </c>
      <c r="C1235">
        <v>19190000</v>
      </c>
      <c r="D1235" t="s">
        <v>62</v>
      </c>
      <c r="E1235" t="str">
        <f t="shared" si="42"/>
        <v>00</v>
      </c>
      <c r="F1235" t="s">
        <v>13</v>
      </c>
      <c r="G1235" t="str">
        <f t="shared" si="43"/>
        <v>NA</v>
      </c>
    </row>
    <row r="1236" spans="1:7" ht="17" x14ac:dyDescent="0.2">
      <c r="A1236" s="18">
        <v>1927</v>
      </c>
      <c r="B1236">
        <v>19270000</v>
      </c>
      <c r="C1236">
        <v>19270000</v>
      </c>
      <c r="D1236" t="s">
        <v>62</v>
      </c>
      <c r="E1236" t="str">
        <f t="shared" si="42"/>
        <v>00</v>
      </c>
      <c r="F1236" t="s">
        <v>13</v>
      </c>
      <c r="G1236" t="str">
        <f t="shared" si="43"/>
        <v>NA</v>
      </c>
    </row>
    <row r="1237" spans="1:7" ht="17" x14ac:dyDescent="0.2">
      <c r="A1237" s="18">
        <v>1930</v>
      </c>
      <c r="B1237">
        <v>19300000</v>
      </c>
      <c r="C1237">
        <v>19300000</v>
      </c>
      <c r="D1237" t="s">
        <v>62</v>
      </c>
      <c r="E1237" t="str">
        <f t="shared" si="42"/>
        <v>00</v>
      </c>
      <c r="F1237" t="s">
        <v>13</v>
      </c>
      <c r="G1237" t="str">
        <f t="shared" si="43"/>
        <v>NA</v>
      </c>
    </row>
    <row r="1238" spans="1:7" ht="17" x14ac:dyDescent="0.2">
      <c r="A1238" s="18">
        <v>1965</v>
      </c>
      <c r="B1238">
        <v>19650000</v>
      </c>
      <c r="C1238">
        <v>19650000</v>
      </c>
      <c r="D1238" t="s">
        <v>62</v>
      </c>
      <c r="E1238" t="str">
        <f t="shared" si="42"/>
        <v>00</v>
      </c>
      <c r="F1238" t="s">
        <v>13</v>
      </c>
      <c r="G1238" t="str">
        <f t="shared" si="43"/>
        <v>NA</v>
      </c>
    </row>
    <row r="1239" spans="1:7" ht="17" x14ac:dyDescent="0.2">
      <c r="A1239" s="18">
        <v>1975</v>
      </c>
      <c r="B1239">
        <v>19750000</v>
      </c>
      <c r="C1239">
        <v>19750000</v>
      </c>
      <c r="D1239" t="s">
        <v>62</v>
      </c>
      <c r="E1239" t="str">
        <f t="shared" si="42"/>
        <v>00</v>
      </c>
      <c r="F1239" t="s">
        <v>13</v>
      </c>
      <c r="G1239" t="str">
        <f t="shared" si="43"/>
        <v>NA</v>
      </c>
    </row>
    <row r="1240" spans="1:7" ht="17" x14ac:dyDescent="0.2">
      <c r="A1240" s="18">
        <v>1922</v>
      </c>
      <c r="B1240">
        <v>19220000</v>
      </c>
      <c r="C1240">
        <v>19220000</v>
      </c>
      <c r="D1240" t="s">
        <v>62</v>
      </c>
      <c r="E1240" t="str">
        <f t="shared" si="42"/>
        <v>00</v>
      </c>
      <c r="F1240" t="s">
        <v>13</v>
      </c>
      <c r="G1240" t="str">
        <f t="shared" si="43"/>
        <v>NA</v>
      </c>
    </row>
    <row r="1241" spans="1:7" ht="17" x14ac:dyDescent="0.2">
      <c r="A1241" s="18">
        <v>1922</v>
      </c>
      <c r="B1241">
        <v>19220000</v>
      </c>
      <c r="C1241">
        <v>19220000</v>
      </c>
      <c r="D1241" t="s">
        <v>62</v>
      </c>
      <c r="E1241" t="str">
        <f t="shared" si="42"/>
        <v>00</v>
      </c>
      <c r="F1241" t="s">
        <v>13</v>
      </c>
      <c r="G1241" t="str">
        <f t="shared" si="43"/>
        <v>NA</v>
      </c>
    </row>
    <row r="1242" spans="1:7" ht="17" x14ac:dyDescent="0.2">
      <c r="A1242" s="18">
        <v>1963</v>
      </c>
      <c r="B1242">
        <v>19630000</v>
      </c>
      <c r="C1242">
        <v>19630000</v>
      </c>
      <c r="D1242" t="s">
        <v>62</v>
      </c>
      <c r="E1242" t="str">
        <f t="shared" si="42"/>
        <v>00</v>
      </c>
      <c r="F1242" t="s">
        <v>13</v>
      </c>
      <c r="G1242" t="str">
        <f t="shared" si="43"/>
        <v>NA</v>
      </c>
    </row>
    <row r="1243" spans="1:7" ht="17" x14ac:dyDescent="0.2">
      <c r="A1243" s="18">
        <v>1920</v>
      </c>
      <c r="B1243">
        <v>19200000</v>
      </c>
      <c r="C1243">
        <v>19200000</v>
      </c>
      <c r="D1243" t="s">
        <v>62</v>
      </c>
      <c r="E1243" t="str">
        <f t="shared" si="42"/>
        <v>00</v>
      </c>
      <c r="F1243" t="s">
        <v>13</v>
      </c>
      <c r="G1243" t="str">
        <f t="shared" si="43"/>
        <v>NA</v>
      </c>
    </row>
    <row r="1244" spans="1:7" ht="17" x14ac:dyDescent="0.2">
      <c r="A1244" s="18">
        <v>1949</v>
      </c>
      <c r="B1244">
        <v>19490000</v>
      </c>
      <c r="C1244">
        <v>19490000</v>
      </c>
      <c r="D1244" t="s">
        <v>62</v>
      </c>
      <c r="E1244" t="str">
        <f t="shared" si="42"/>
        <v>00</v>
      </c>
      <c r="F1244" t="s">
        <v>13</v>
      </c>
      <c r="G1244" t="str">
        <f t="shared" si="43"/>
        <v>NA</v>
      </c>
    </row>
    <row r="1245" spans="1:7" ht="17" x14ac:dyDescent="0.2">
      <c r="A1245" s="18" t="e">
        <v>#VALUE!</v>
      </c>
      <c r="B1245" t="e">
        <v>#VALUE!</v>
      </c>
      <c r="C1245" t="e">
        <v>#VALUE!</v>
      </c>
      <c r="D1245" t="s">
        <v>62</v>
      </c>
      <c r="E1245" t="e">
        <f t="shared" si="42"/>
        <v>#VALUE!</v>
      </c>
      <c r="F1245" t="e">
        <v>#VALUE!</v>
      </c>
      <c r="G1245" t="str">
        <f t="shared" si="43"/>
        <v>NA</v>
      </c>
    </row>
    <row r="1246" spans="1:7" ht="17" x14ac:dyDescent="0.2">
      <c r="A1246" s="18">
        <v>1919</v>
      </c>
      <c r="B1246">
        <v>19190000</v>
      </c>
      <c r="C1246">
        <v>19190000</v>
      </c>
      <c r="D1246" t="s">
        <v>62</v>
      </c>
      <c r="E1246" t="str">
        <f t="shared" si="42"/>
        <v>00</v>
      </c>
      <c r="F1246" t="s">
        <v>13</v>
      </c>
      <c r="G1246" t="str">
        <f t="shared" si="43"/>
        <v>NA</v>
      </c>
    </row>
    <row r="1247" spans="1:7" ht="17" x14ac:dyDescent="0.2">
      <c r="A1247" s="18">
        <v>1920</v>
      </c>
      <c r="B1247">
        <v>19200000</v>
      </c>
      <c r="C1247">
        <v>19200000</v>
      </c>
      <c r="D1247" t="s">
        <v>62</v>
      </c>
      <c r="E1247" t="str">
        <f t="shared" si="42"/>
        <v>00</v>
      </c>
      <c r="F1247" t="s">
        <v>13</v>
      </c>
      <c r="G1247" t="str">
        <f t="shared" si="43"/>
        <v>NA</v>
      </c>
    </row>
    <row r="1248" spans="1:7" ht="17" x14ac:dyDescent="0.2">
      <c r="A1248" s="18">
        <v>1919</v>
      </c>
      <c r="B1248">
        <v>19190000</v>
      </c>
      <c r="C1248">
        <v>19190000</v>
      </c>
      <c r="D1248" t="s">
        <v>62</v>
      </c>
      <c r="E1248" t="str">
        <f t="shared" si="42"/>
        <v>00</v>
      </c>
      <c r="F1248" t="s">
        <v>13</v>
      </c>
      <c r="G1248" t="str">
        <f t="shared" si="43"/>
        <v>NA</v>
      </c>
    </row>
    <row r="1249" spans="1:7" ht="17" x14ac:dyDescent="0.2">
      <c r="A1249" s="18">
        <v>1971</v>
      </c>
      <c r="B1249">
        <v>19710000</v>
      </c>
      <c r="C1249">
        <v>19710000</v>
      </c>
      <c r="D1249" t="s">
        <v>62</v>
      </c>
      <c r="E1249" t="str">
        <f t="shared" si="42"/>
        <v>00</v>
      </c>
      <c r="F1249" t="s">
        <v>13</v>
      </c>
      <c r="G1249" t="str">
        <f t="shared" si="43"/>
        <v>NA</v>
      </c>
    </row>
    <row r="1250" spans="1:7" ht="17" x14ac:dyDescent="0.2">
      <c r="A1250" s="18">
        <v>1971</v>
      </c>
      <c r="B1250">
        <v>19710000</v>
      </c>
      <c r="C1250">
        <v>19710000</v>
      </c>
      <c r="D1250" t="s">
        <v>62</v>
      </c>
      <c r="E1250" t="str">
        <f t="shared" si="42"/>
        <v>00</v>
      </c>
      <c r="F1250" t="s">
        <v>13</v>
      </c>
      <c r="G1250" t="str">
        <f t="shared" si="43"/>
        <v>NA</v>
      </c>
    </row>
    <row r="1251" spans="1:7" ht="17" x14ac:dyDescent="0.2">
      <c r="A1251" s="18">
        <v>1966</v>
      </c>
      <c r="B1251">
        <v>19660000</v>
      </c>
      <c r="C1251">
        <v>19660000</v>
      </c>
      <c r="D1251" t="s">
        <v>62</v>
      </c>
      <c r="E1251" t="str">
        <f t="shared" si="42"/>
        <v>00</v>
      </c>
      <c r="F1251" t="s">
        <v>13</v>
      </c>
      <c r="G1251" t="str">
        <f t="shared" si="43"/>
        <v>NA</v>
      </c>
    </row>
    <row r="1252" spans="1:7" ht="17" x14ac:dyDescent="0.2">
      <c r="A1252" s="18">
        <v>1967</v>
      </c>
      <c r="B1252">
        <v>19670000</v>
      </c>
      <c r="C1252">
        <v>19670000</v>
      </c>
      <c r="D1252" t="s">
        <v>62</v>
      </c>
      <c r="E1252" t="str">
        <f t="shared" si="42"/>
        <v>00</v>
      </c>
      <c r="F1252" t="s">
        <v>13</v>
      </c>
      <c r="G1252" t="str">
        <f t="shared" si="43"/>
        <v>NA</v>
      </c>
    </row>
    <row r="1253" spans="1:7" ht="17" x14ac:dyDescent="0.2">
      <c r="A1253" s="18">
        <v>1950</v>
      </c>
      <c r="B1253">
        <v>19500000</v>
      </c>
      <c r="C1253">
        <v>19500000</v>
      </c>
      <c r="D1253" t="s">
        <v>62</v>
      </c>
      <c r="E1253" t="str">
        <f t="shared" si="42"/>
        <v>00</v>
      </c>
      <c r="F1253" t="s">
        <v>13</v>
      </c>
      <c r="G1253" t="str">
        <f t="shared" si="43"/>
        <v>NA</v>
      </c>
    </row>
    <row r="1254" spans="1:7" ht="17" x14ac:dyDescent="0.2">
      <c r="A1254" s="18">
        <v>1950</v>
      </c>
      <c r="B1254">
        <v>19500000</v>
      </c>
      <c r="C1254">
        <v>19500000</v>
      </c>
      <c r="D1254" t="s">
        <v>62</v>
      </c>
      <c r="E1254" t="str">
        <f t="shared" si="42"/>
        <v>00</v>
      </c>
      <c r="F1254" t="s">
        <v>13</v>
      </c>
      <c r="G1254" t="str">
        <f t="shared" si="43"/>
        <v>NA</v>
      </c>
    </row>
    <row r="1255" spans="1:7" ht="17" x14ac:dyDescent="0.2">
      <c r="A1255" s="18">
        <v>1950</v>
      </c>
      <c r="B1255">
        <v>19500000</v>
      </c>
      <c r="C1255">
        <v>19500000</v>
      </c>
      <c r="D1255" t="s">
        <v>62</v>
      </c>
      <c r="E1255" t="str">
        <f t="shared" si="42"/>
        <v>00</v>
      </c>
      <c r="F1255" t="s">
        <v>13</v>
      </c>
      <c r="G1255" t="str">
        <f t="shared" si="43"/>
        <v>NA</v>
      </c>
    </row>
    <row r="1256" spans="1:7" ht="17" x14ac:dyDescent="0.2">
      <c r="A1256" s="18">
        <v>1934</v>
      </c>
      <c r="B1256">
        <v>19340000</v>
      </c>
      <c r="C1256">
        <v>19340000</v>
      </c>
      <c r="D1256" t="s">
        <v>62</v>
      </c>
      <c r="E1256" t="str">
        <f t="shared" si="42"/>
        <v>00</v>
      </c>
      <c r="F1256" t="s">
        <v>13</v>
      </c>
      <c r="G1256" t="str">
        <f t="shared" si="43"/>
        <v>NA</v>
      </c>
    </row>
    <row r="1257" spans="1:7" ht="17" x14ac:dyDescent="0.2">
      <c r="A1257" s="18">
        <v>1950</v>
      </c>
      <c r="B1257">
        <v>19500000</v>
      </c>
      <c r="C1257">
        <v>19500000</v>
      </c>
      <c r="D1257" t="s">
        <v>62</v>
      </c>
      <c r="E1257" t="str">
        <f t="shared" si="42"/>
        <v>00</v>
      </c>
      <c r="F1257" t="s">
        <v>13</v>
      </c>
      <c r="G1257" t="str">
        <f t="shared" si="43"/>
        <v>NA</v>
      </c>
    </row>
    <row r="1258" spans="1:7" ht="17" x14ac:dyDescent="0.2">
      <c r="A1258" s="18">
        <v>1940</v>
      </c>
      <c r="B1258">
        <v>19400000</v>
      </c>
      <c r="C1258">
        <v>19400000</v>
      </c>
      <c r="D1258" t="s">
        <v>62</v>
      </c>
      <c r="E1258" t="str">
        <f t="shared" si="42"/>
        <v>00</v>
      </c>
      <c r="F1258" t="s">
        <v>13</v>
      </c>
      <c r="G1258" t="str">
        <f t="shared" si="43"/>
        <v>NA</v>
      </c>
    </row>
    <row r="1259" spans="1:7" ht="17" x14ac:dyDescent="0.2">
      <c r="A1259" s="18">
        <v>1969</v>
      </c>
      <c r="B1259">
        <v>19690000</v>
      </c>
      <c r="C1259">
        <v>19690000</v>
      </c>
      <c r="D1259" t="s">
        <v>62</v>
      </c>
      <c r="E1259" t="str">
        <f t="shared" si="42"/>
        <v>00</v>
      </c>
      <c r="F1259" t="s">
        <v>13</v>
      </c>
      <c r="G1259" t="str">
        <f t="shared" si="43"/>
        <v>NA</v>
      </c>
    </row>
    <row r="1260" spans="1:7" ht="17" x14ac:dyDescent="0.2">
      <c r="A1260" s="18" t="e">
        <v>#VALUE!</v>
      </c>
      <c r="B1260" t="e">
        <v>#VALUE!</v>
      </c>
      <c r="C1260" t="e">
        <v>#VALUE!</v>
      </c>
      <c r="D1260" t="s">
        <v>62</v>
      </c>
      <c r="E1260" t="e">
        <f t="shared" si="42"/>
        <v>#VALUE!</v>
      </c>
      <c r="F1260" t="e">
        <v>#VALUE!</v>
      </c>
      <c r="G1260" t="str">
        <f t="shared" si="43"/>
        <v>NA</v>
      </c>
    </row>
    <row r="1261" spans="1:7" ht="17" x14ac:dyDescent="0.2">
      <c r="A1261" s="18">
        <v>1936</v>
      </c>
      <c r="B1261">
        <v>19360000</v>
      </c>
      <c r="C1261">
        <v>19360000</v>
      </c>
      <c r="D1261" t="s">
        <v>62</v>
      </c>
      <c r="E1261" t="str">
        <f t="shared" si="42"/>
        <v>00</v>
      </c>
      <c r="F1261" t="s">
        <v>13</v>
      </c>
      <c r="G1261" t="str">
        <f t="shared" si="43"/>
        <v>NA</v>
      </c>
    </row>
    <row r="1262" spans="1:7" ht="17" x14ac:dyDescent="0.2">
      <c r="A1262" s="18">
        <v>1936</v>
      </c>
      <c r="B1262">
        <v>19360000</v>
      </c>
      <c r="C1262">
        <v>19360000</v>
      </c>
      <c r="D1262" t="s">
        <v>62</v>
      </c>
      <c r="E1262" t="str">
        <f t="shared" si="42"/>
        <v>00</v>
      </c>
      <c r="F1262" t="s">
        <v>13</v>
      </c>
      <c r="G1262" t="str">
        <f t="shared" si="43"/>
        <v>NA</v>
      </c>
    </row>
    <row r="1263" spans="1:7" ht="17" x14ac:dyDescent="0.2">
      <c r="A1263" s="18">
        <v>1969</v>
      </c>
      <c r="B1263">
        <v>19690000</v>
      </c>
      <c r="C1263">
        <v>19690000</v>
      </c>
      <c r="D1263" t="s">
        <v>62</v>
      </c>
      <c r="E1263" t="str">
        <f t="shared" si="42"/>
        <v>00</v>
      </c>
      <c r="F1263" t="s">
        <v>13</v>
      </c>
      <c r="G1263" t="str">
        <f t="shared" si="43"/>
        <v>NA</v>
      </c>
    </row>
    <row r="1264" spans="1:7" ht="17" x14ac:dyDescent="0.2">
      <c r="A1264" s="18">
        <v>1973</v>
      </c>
      <c r="B1264">
        <v>19730000</v>
      </c>
      <c r="C1264">
        <v>19730000</v>
      </c>
      <c r="D1264" t="s">
        <v>62</v>
      </c>
      <c r="E1264" t="str">
        <f t="shared" si="42"/>
        <v>00</v>
      </c>
      <c r="F1264" t="s">
        <v>13</v>
      </c>
      <c r="G1264" t="str">
        <f t="shared" si="43"/>
        <v>NA</v>
      </c>
    </row>
    <row r="1265" spans="1:7" ht="17" x14ac:dyDescent="0.2">
      <c r="A1265" s="18">
        <v>1946</v>
      </c>
      <c r="B1265">
        <v>19460000</v>
      </c>
      <c r="C1265">
        <v>19460000</v>
      </c>
      <c r="D1265" t="s">
        <v>62</v>
      </c>
      <c r="E1265" t="str">
        <f t="shared" si="42"/>
        <v>00</v>
      </c>
      <c r="F1265" t="s">
        <v>13</v>
      </c>
      <c r="G1265" t="str">
        <f t="shared" si="43"/>
        <v>NA</v>
      </c>
    </row>
    <row r="1266" spans="1:7" ht="17" x14ac:dyDescent="0.2">
      <c r="A1266" s="18">
        <v>1999</v>
      </c>
      <c r="B1266">
        <v>19990000</v>
      </c>
      <c r="C1266">
        <v>19990000</v>
      </c>
      <c r="D1266" t="s">
        <v>62</v>
      </c>
      <c r="E1266" t="str">
        <f t="shared" si="42"/>
        <v>00</v>
      </c>
      <c r="F1266" t="s">
        <v>13</v>
      </c>
      <c r="G1266" t="str">
        <f t="shared" si="43"/>
        <v>NA</v>
      </c>
    </row>
    <row r="1267" spans="1:7" ht="17" x14ac:dyDescent="0.2">
      <c r="A1267" s="18">
        <v>1981</v>
      </c>
      <c r="B1267">
        <v>19810000</v>
      </c>
      <c r="C1267">
        <v>19810000</v>
      </c>
      <c r="D1267" t="s">
        <v>62</v>
      </c>
      <c r="E1267" t="str">
        <f t="shared" si="42"/>
        <v>00</v>
      </c>
      <c r="F1267" t="s">
        <v>13</v>
      </c>
      <c r="G1267" t="str">
        <f t="shared" si="43"/>
        <v>NA</v>
      </c>
    </row>
    <row r="1268" spans="1:7" ht="17" x14ac:dyDescent="0.2">
      <c r="A1268" s="18">
        <v>1919</v>
      </c>
      <c r="B1268">
        <v>19190000</v>
      </c>
      <c r="C1268">
        <v>19190000</v>
      </c>
      <c r="D1268" t="s">
        <v>62</v>
      </c>
      <c r="E1268" t="str">
        <f t="shared" si="42"/>
        <v>00</v>
      </c>
      <c r="F1268" t="s">
        <v>13</v>
      </c>
      <c r="G1268" t="str">
        <f t="shared" si="43"/>
        <v>NA</v>
      </c>
    </row>
    <row r="1269" spans="1:7" ht="17" x14ac:dyDescent="0.2">
      <c r="A1269" s="18">
        <v>1924</v>
      </c>
      <c r="B1269">
        <v>19240000</v>
      </c>
      <c r="C1269">
        <v>19240000</v>
      </c>
      <c r="D1269" t="s">
        <v>62</v>
      </c>
      <c r="E1269" t="str">
        <f t="shared" si="42"/>
        <v>00</v>
      </c>
      <c r="F1269" t="s">
        <v>13</v>
      </c>
      <c r="G1269" t="str">
        <f t="shared" si="43"/>
        <v>NA</v>
      </c>
    </row>
    <row r="1270" spans="1:7" ht="17" x14ac:dyDescent="0.2">
      <c r="A1270" s="18">
        <v>1973</v>
      </c>
      <c r="B1270">
        <v>19730000</v>
      </c>
      <c r="C1270">
        <v>19730000</v>
      </c>
      <c r="D1270" t="s">
        <v>62</v>
      </c>
      <c r="E1270" t="str">
        <f t="shared" si="42"/>
        <v>00</v>
      </c>
      <c r="F1270" t="s">
        <v>13</v>
      </c>
      <c r="G1270" t="str">
        <f t="shared" si="43"/>
        <v>NA</v>
      </c>
    </row>
    <row r="1271" spans="1:7" ht="17" x14ac:dyDescent="0.2">
      <c r="A1271" s="18">
        <v>1946</v>
      </c>
      <c r="B1271">
        <v>19460000</v>
      </c>
      <c r="C1271">
        <v>19460000</v>
      </c>
      <c r="D1271" t="s">
        <v>62</v>
      </c>
      <c r="E1271" t="str">
        <f t="shared" si="42"/>
        <v>00</v>
      </c>
      <c r="F1271" t="s">
        <v>13</v>
      </c>
      <c r="G1271" t="str">
        <f t="shared" si="43"/>
        <v>NA</v>
      </c>
    </row>
    <row r="1272" spans="1:7" ht="17" x14ac:dyDescent="0.2">
      <c r="A1272" s="18">
        <v>1919</v>
      </c>
      <c r="B1272">
        <v>19190000</v>
      </c>
      <c r="C1272">
        <v>19190000</v>
      </c>
      <c r="D1272" t="s">
        <v>62</v>
      </c>
      <c r="E1272" t="str">
        <f t="shared" si="42"/>
        <v>00</v>
      </c>
      <c r="F1272" t="s">
        <v>13</v>
      </c>
      <c r="G1272" t="str">
        <f t="shared" si="43"/>
        <v>NA</v>
      </c>
    </row>
    <row r="1273" spans="1:7" ht="17" x14ac:dyDescent="0.2">
      <c r="A1273" s="18">
        <v>1924</v>
      </c>
      <c r="B1273">
        <v>19240000</v>
      </c>
      <c r="C1273">
        <v>19240000</v>
      </c>
      <c r="D1273" t="s">
        <v>62</v>
      </c>
      <c r="E1273" t="str">
        <f t="shared" si="42"/>
        <v>00</v>
      </c>
      <c r="F1273" t="s">
        <v>13</v>
      </c>
      <c r="G1273" t="str">
        <f t="shared" si="43"/>
        <v>NA</v>
      </c>
    </row>
    <row r="1274" spans="1:7" ht="17" x14ac:dyDescent="0.2">
      <c r="A1274" s="18">
        <v>1945</v>
      </c>
      <c r="B1274">
        <v>19450000</v>
      </c>
      <c r="C1274">
        <v>19450000</v>
      </c>
      <c r="D1274" t="s">
        <v>62</v>
      </c>
      <c r="E1274" t="str">
        <f t="shared" si="42"/>
        <v>00</v>
      </c>
      <c r="F1274" t="s">
        <v>13</v>
      </c>
      <c r="G1274" t="str">
        <f t="shared" si="43"/>
        <v>NA</v>
      </c>
    </row>
    <row r="1275" spans="1:7" ht="17" x14ac:dyDescent="0.2">
      <c r="A1275" s="18">
        <v>1941</v>
      </c>
      <c r="B1275">
        <v>19410000</v>
      </c>
      <c r="C1275">
        <v>19410000</v>
      </c>
      <c r="D1275" t="s">
        <v>62</v>
      </c>
      <c r="E1275" t="str">
        <f t="shared" si="42"/>
        <v>00</v>
      </c>
      <c r="F1275" t="s">
        <v>13</v>
      </c>
      <c r="G1275" t="str">
        <f t="shared" si="43"/>
        <v>NA</v>
      </c>
    </row>
    <row r="1276" spans="1:7" ht="17" x14ac:dyDescent="0.2">
      <c r="A1276" s="18">
        <v>1941</v>
      </c>
      <c r="B1276">
        <v>19410000</v>
      </c>
      <c r="C1276">
        <v>19410000</v>
      </c>
      <c r="D1276" t="s">
        <v>62</v>
      </c>
      <c r="E1276" t="str">
        <f t="shared" si="42"/>
        <v>00</v>
      </c>
      <c r="F1276" t="s">
        <v>13</v>
      </c>
      <c r="G1276" t="str">
        <f t="shared" si="43"/>
        <v>NA</v>
      </c>
    </row>
    <row r="1277" spans="1:7" ht="17" x14ac:dyDescent="0.2">
      <c r="A1277" s="18">
        <v>1941</v>
      </c>
      <c r="B1277">
        <v>19410000</v>
      </c>
      <c r="C1277">
        <v>19410000</v>
      </c>
      <c r="D1277" t="s">
        <v>62</v>
      </c>
      <c r="E1277" t="str">
        <f t="shared" si="42"/>
        <v>00</v>
      </c>
      <c r="F1277" t="s">
        <v>13</v>
      </c>
      <c r="G1277" t="str">
        <f t="shared" si="43"/>
        <v>NA</v>
      </c>
    </row>
    <row r="1278" spans="1:7" ht="17" x14ac:dyDescent="0.2">
      <c r="A1278" s="18">
        <v>1957</v>
      </c>
      <c r="B1278">
        <v>19570000</v>
      </c>
      <c r="C1278">
        <v>19570000</v>
      </c>
      <c r="D1278" t="s">
        <v>62</v>
      </c>
      <c r="E1278" t="str">
        <f t="shared" si="42"/>
        <v>00</v>
      </c>
      <c r="F1278" t="s">
        <v>13</v>
      </c>
      <c r="G1278" t="str">
        <f t="shared" si="43"/>
        <v>NA</v>
      </c>
    </row>
    <row r="1279" spans="1:7" ht="17" x14ac:dyDescent="0.2">
      <c r="A1279" s="18">
        <v>1940</v>
      </c>
      <c r="B1279">
        <v>19400000</v>
      </c>
      <c r="C1279">
        <v>19400000</v>
      </c>
      <c r="D1279" t="s">
        <v>62</v>
      </c>
      <c r="E1279" t="str">
        <f t="shared" si="42"/>
        <v>00</v>
      </c>
      <c r="F1279" t="s">
        <v>13</v>
      </c>
      <c r="G1279" t="str">
        <f t="shared" si="43"/>
        <v>NA</v>
      </c>
    </row>
    <row r="1280" spans="1:7" ht="17" x14ac:dyDescent="0.2">
      <c r="A1280" s="18">
        <v>1945</v>
      </c>
      <c r="B1280">
        <v>19450000</v>
      </c>
      <c r="C1280">
        <v>19450000</v>
      </c>
      <c r="D1280" t="s">
        <v>62</v>
      </c>
      <c r="E1280" t="str">
        <f t="shared" si="42"/>
        <v>00</v>
      </c>
      <c r="F1280" t="s">
        <v>13</v>
      </c>
      <c r="G1280" t="str">
        <f t="shared" si="43"/>
        <v>NA</v>
      </c>
    </row>
    <row r="1281" spans="1:7" ht="17" x14ac:dyDescent="0.2">
      <c r="A1281" s="18">
        <v>1945.1016999999999</v>
      </c>
      <c r="B1281">
        <v>19451017</v>
      </c>
      <c r="C1281">
        <v>19451017</v>
      </c>
      <c r="D1281" t="s">
        <v>62</v>
      </c>
      <c r="E1281" t="str">
        <f t="shared" si="42"/>
        <v>17</v>
      </c>
      <c r="F1281" t="s">
        <v>88</v>
      </c>
      <c r="G1281" t="str">
        <f t="shared" si="43"/>
        <v>17</v>
      </c>
    </row>
    <row r="1282" spans="1:7" ht="17" x14ac:dyDescent="0.2">
      <c r="A1282" s="18">
        <v>1933.1116999999999</v>
      </c>
      <c r="B1282">
        <v>19331117</v>
      </c>
      <c r="C1282">
        <v>19331117</v>
      </c>
      <c r="D1282" t="s">
        <v>62</v>
      </c>
      <c r="E1282" t="str">
        <f t="shared" si="42"/>
        <v>17</v>
      </c>
      <c r="F1282" t="s">
        <v>88</v>
      </c>
      <c r="G1282" t="str">
        <f t="shared" si="43"/>
        <v>17</v>
      </c>
    </row>
    <row r="1283" spans="1:7" ht="17" x14ac:dyDescent="0.2">
      <c r="A1283" s="18">
        <v>1937.0219999999999</v>
      </c>
      <c r="B1283">
        <v>19370220</v>
      </c>
      <c r="C1283">
        <v>19370220</v>
      </c>
      <c r="D1283" t="s">
        <v>62</v>
      </c>
      <c r="E1283" t="str">
        <f t="shared" ref="E1283:E1346" si="44">MID($B1283,COLUMN()-(COLUMN($D1283)- 6),2)</f>
        <v>20</v>
      </c>
      <c r="F1283" t="s">
        <v>91</v>
      </c>
      <c r="G1283" t="str">
        <f t="shared" ref="G1283:G1346" si="45">IFERROR(F1283,"NA")</f>
        <v>20</v>
      </c>
    </row>
    <row r="1284" spans="1:7" ht="17" x14ac:dyDescent="0.2">
      <c r="A1284" s="18">
        <v>1938.1214</v>
      </c>
      <c r="B1284">
        <v>19381214</v>
      </c>
      <c r="C1284">
        <v>19381214</v>
      </c>
      <c r="D1284" t="s">
        <v>62</v>
      </c>
      <c r="E1284" t="str">
        <f t="shared" si="44"/>
        <v>14</v>
      </c>
      <c r="F1284" t="s">
        <v>94</v>
      </c>
      <c r="G1284" t="str">
        <f t="shared" si="45"/>
        <v>14</v>
      </c>
    </row>
    <row r="1285" spans="1:7" ht="17" x14ac:dyDescent="0.2">
      <c r="A1285" s="18">
        <v>1939.0316</v>
      </c>
      <c r="B1285">
        <v>19390316</v>
      </c>
      <c r="C1285">
        <v>19390316</v>
      </c>
      <c r="D1285" t="s">
        <v>62</v>
      </c>
      <c r="E1285" t="str">
        <f t="shared" si="44"/>
        <v>16</v>
      </c>
      <c r="F1285" t="s">
        <v>96</v>
      </c>
      <c r="G1285" t="str">
        <f t="shared" si="45"/>
        <v>16</v>
      </c>
    </row>
    <row r="1286" spans="1:7" ht="17" x14ac:dyDescent="0.2">
      <c r="A1286" s="18">
        <v>1939.0115000000001</v>
      </c>
      <c r="B1286">
        <v>19390115</v>
      </c>
      <c r="C1286">
        <v>19390115</v>
      </c>
      <c r="D1286" t="s">
        <v>62</v>
      </c>
      <c r="E1286" t="str">
        <f t="shared" si="44"/>
        <v>15</v>
      </c>
      <c r="F1286" t="s">
        <v>95</v>
      </c>
      <c r="G1286" t="str">
        <f t="shared" si="45"/>
        <v>15</v>
      </c>
    </row>
    <row r="1287" spans="1:7" ht="17" x14ac:dyDescent="0.2">
      <c r="A1287" s="18">
        <v>1939.0817</v>
      </c>
      <c r="B1287">
        <v>19390817</v>
      </c>
      <c r="C1287">
        <v>19390817</v>
      </c>
      <c r="D1287" t="s">
        <v>62</v>
      </c>
      <c r="E1287" t="str">
        <f t="shared" si="44"/>
        <v>17</v>
      </c>
      <c r="F1287" t="s">
        <v>88</v>
      </c>
      <c r="G1287" t="str">
        <f t="shared" si="45"/>
        <v>17</v>
      </c>
    </row>
    <row r="1288" spans="1:7" ht="17" x14ac:dyDescent="0.2">
      <c r="A1288" s="18">
        <v>1947.0716</v>
      </c>
      <c r="B1288">
        <v>19470716</v>
      </c>
      <c r="C1288">
        <v>19470716</v>
      </c>
      <c r="D1288" t="s">
        <v>62</v>
      </c>
      <c r="E1288" t="str">
        <f t="shared" si="44"/>
        <v>16</v>
      </c>
      <c r="F1288" t="s">
        <v>96</v>
      </c>
      <c r="G1288" t="str">
        <f t="shared" si="45"/>
        <v>16</v>
      </c>
    </row>
    <row r="1289" spans="1:7" ht="17" x14ac:dyDescent="0.2">
      <c r="A1289" s="18">
        <v>1937.0305000000001</v>
      </c>
      <c r="B1289">
        <v>19370305</v>
      </c>
      <c r="C1289">
        <v>19370305</v>
      </c>
      <c r="D1289" t="s">
        <v>62</v>
      </c>
      <c r="E1289" t="str">
        <f t="shared" si="44"/>
        <v>05</v>
      </c>
      <c r="F1289" t="s">
        <v>71</v>
      </c>
      <c r="G1289" t="str">
        <f t="shared" si="45"/>
        <v>05</v>
      </c>
    </row>
    <row r="1290" spans="1:7" ht="17" x14ac:dyDescent="0.2">
      <c r="A1290" s="18">
        <v>1944.0123000000001</v>
      </c>
      <c r="B1290">
        <v>19440123</v>
      </c>
      <c r="C1290">
        <v>19440123</v>
      </c>
      <c r="D1290" t="s">
        <v>62</v>
      </c>
      <c r="E1290" t="str">
        <f t="shared" si="44"/>
        <v>23</v>
      </c>
      <c r="F1290" t="s">
        <v>100</v>
      </c>
      <c r="G1290" t="str">
        <f t="shared" si="45"/>
        <v>23</v>
      </c>
    </row>
    <row r="1291" spans="1:7" ht="17" x14ac:dyDescent="0.2">
      <c r="A1291" s="18">
        <v>1941.03</v>
      </c>
      <c r="B1291">
        <v>19410300</v>
      </c>
      <c r="C1291">
        <v>19410300</v>
      </c>
      <c r="D1291" t="s">
        <v>62</v>
      </c>
      <c r="E1291" t="str">
        <f t="shared" si="44"/>
        <v>00</v>
      </c>
      <c r="F1291" t="s">
        <v>13</v>
      </c>
      <c r="G1291" t="str">
        <f t="shared" si="45"/>
        <v>NA</v>
      </c>
    </row>
    <row r="1292" spans="1:7" ht="17" x14ac:dyDescent="0.2">
      <c r="A1292" s="18">
        <v>1941.0308</v>
      </c>
      <c r="B1292">
        <v>19410308</v>
      </c>
      <c r="C1292">
        <v>19410308</v>
      </c>
      <c r="D1292" t="s">
        <v>62</v>
      </c>
      <c r="E1292" t="str">
        <f t="shared" si="44"/>
        <v>08</v>
      </c>
      <c r="F1292" t="s">
        <v>69</v>
      </c>
      <c r="G1292" t="str">
        <f t="shared" si="45"/>
        <v>08</v>
      </c>
    </row>
    <row r="1293" spans="1:7" ht="17" x14ac:dyDescent="0.2">
      <c r="A1293" s="18">
        <v>1983.1010000000001</v>
      </c>
      <c r="B1293">
        <v>19831010</v>
      </c>
      <c r="C1293">
        <v>19831010</v>
      </c>
      <c r="D1293" t="s">
        <v>62</v>
      </c>
      <c r="E1293" t="str">
        <f t="shared" si="44"/>
        <v>10</v>
      </c>
      <c r="F1293" t="s">
        <v>64</v>
      </c>
      <c r="G1293" t="str">
        <f t="shared" si="45"/>
        <v>10</v>
      </c>
    </row>
    <row r="1294" spans="1:7" ht="17" x14ac:dyDescent="0.2">
      <c r="A1294" s="18">
        <v>1934.0101</v>
      </c>
      <c r="B1294">
        <v>19340101</v>
      </c>
      <c r="C1294">
        <v>19340101</v>
      </c>
      <c r="D1294" t="s">
        <v>62</v>
      </c>
      <c r="E1294" t="str">
        <f t="shared" si="44"/>
        <v>01</v>
      </c>
      <c r="F1294" t="s">
        <v>70</v>
      </c>
      <c r="G1294" t="str">
        <f t="shared" si="45"/>
        <v>01</v>
      </c>
    </row>
    <row r="1295" spans="1:7" ht="17" x14ac:dyDescent="0.2">
      <c r="A1295" s="18">
        <v>1939.0806</v>
      </c>
      <c r="B1295">
        <v>19390806</v>
      </c>
      <c r="C1295">
        <v>19390806</v>
      </c>
      <c r="D1295" t="s">
        <v>62</v>
      </c>
      <c r="E1295" t="str">
        <f t="shared" si="44"/>
        <v>06</v>
      </c>
      <c r="F1295" t="s">
        <v>67</v>
      </c>
      <c r="G1295" t="str">
        <f t="shared" si="45"/>
        <v>06</v>
      </c>
    </row>
    <row r="1296" spans="1:7" ht="17" x14ac:dyDescent="0.2">
      <c r="A1296" s="18">
        <v>1939.0817</v>
      </c>
      <c r="B1296">
        <v>19390817</v>
      </c>
      <c r="C1296">
        <v>19390817</v>
      </c>
      <c r="D1296" t="s">
        <v>62</v>
      </c>
      <c r="E1296" t="str">
        <f t="shared" si="44"/>
        <v>17</v>
      </c>
      <c r="F1296" t="s">
        <v>88</v>
      </c>
      <c r="G1296" t="str">
        <f t="shared" si="45"/>
        <v>17</v>
      </c>
    </row>
    <row r="1297" spans="1:7" ht="17" x14ac:dyDescent="0.2">
      <c r="A1297" s="18">
        <v>1939.0616</v>
      </c>
      <c r="B1297">
        <v>19390616</v>
      </c>
      <c r="C1297">
        <v>19390616</v>
      </c>
      <c r="D1297" t="s">
        <v>62</v>
      </c>
      <c r="E1297" t="str">
        <f t="shared" si="44"/>
        <v>16</v>
      </c>
      <c r="F1297" t="s">
        <v>96</v>
      </c>
      <c r="G1297" t="str">
        <f t="shared" si="45"/>
        <v>16</v>
      </c>
    </row>
    <row r="1298" spans="1:7" ht="17" x14ac:dyDescent="0.2">
      <c r="A1298" s="18">
        <v>1939.0818999999999</v>
      </c>
      <c r="B1298">
        <v>19390819</v>
      </c>
      <c r="C1298">
        <v>19390819</v>
      </c>
      <c r="D1298" t="s">
        <v>62</v>
      </c>
      <c r="E1298" t="str">
        <f t="shared" si="44"/>
        <v>19</v>
      </c>
      <c r="F1298" t="s">
        <v>90</v>
      </c>
      <c r="G1298" t="str">
        <f t="shared" si="45"/>
        <v>19</v>
      </c>
    </row>
    <row r="1299" spans="1:7" ht="17" x14ac:dyDescent="0.2">
      <c r="A1299" s="18">
        <v>1957.0416</v>
      </c>
      <c r="B1299">
        <v>19570416</v>
      </c>
      <c r="C1299">
        <v>19570416</v>
      </c>
      <c r="D1299" t="s">
        <v>62</v>
      </c>
      <c r="E1299" t="str">
        <f t="shared" si="44"/>
        <v>16</v>
      </c>
      <c r="F1299" t="s">
        <v>96</v>
      </c>
      <c r="G1299" t="str">
        <f t="shared" si="45"/>
        <v>16</v>
      </c>
    </row>
    <row r="1300" spans="1:7" ht="17" x14ac:dyDescent="0.2">
      <c r="A1300" s="18">
        <v>1942.0308</v>
      </c>
      <c r="B1300">
        <v>19420308</v>
      </c>
      <c r="C1300">
        <v>19420308</v>
      </c>
      <c r="D1300" t="s">
        <v>62</v>
      </c>
      <c r="E1300" t="str">
        <f t="shared" si="44"/>
        <v>08</v>
      </c>
      <c r="F1300" t="s">
        <v>69</v>
      </c>
      <c r="G1300" t="str">
        <f t="shared" si="45"/>
        <v>08</v>
      </c>
    </row>
    <row r="1301" spans="1:7" ht="17" x14ac:dyDescent="0.2">
      <c r="A1301" s="18">
        <v>1947.0305000000001</v>
      </c>
      <c r="B1301">
        <v>19470305</v>
      </c>
      <c r="C1301">
        <v>19470305</v>
      </c>
      <c r="D1301" t="s">
        <v>62</v>
      </c>
      <c r="E1301" t="str">
        <f t="shared" si="44"/>
        <v>05</v>
      </c>
      <c r="F1301" t="s">
        <v>71</v>
      </c>
      <c r="G1301" t="str">
        <f t="shared" si="45"/>
        <v>05</v>
      </c>
    </row>
    <row r="1302" spans="1:7" ht="17" x14ac:dyDescent="0.2">
      <c r="A1302" s="18">
        <v>1945.0115000000001</v>
      </c>
      <c r="B1302">
        <v>19450115</v>
      </c>
      <c r="C1302">
        <v>19450115</v>
      </c>
      <c r="D1302" t="s">
        <v>62</v>
      </c>
      <c r="E1302" t="str">
        <f t="shared" si="44"/>
        <v>15</v>
      </c>
      <c r="F1302" t="s">
        <v>95</v>
      </c>
      <c r="G1302" t="str">
        <f t="shared" si="45"/>
        <v>15</v>
      </c>
    </row>
    <row r="1303" spans="1:7" ht="17" x14ac:dyDescent="0.2">
      <c r="A1303" s="18">
        <v>1911.11</v>
      </c>
      <c r="B1303">
        <v>19111100</v>
      </c>
      <c r="C1303">
        <v>19111100</v>
      </c>
      <c r="D1303" t="s">
        <v>62</v>
      </c>
      <c r="E1303" t="str">
        <f t="shared" si="44"/>
        <v>00</v>
      </c>
      <c r="F1303" t="s">
        <v>13</v>
      </c>
      <c r="G1303" t="str">
        <f t="shared" si="45"/>
        <v>NA</v>
      </c>
    </row>
    <row r="1304" spans="1:7" ht="17" x14ac:dyDescent="0.2">
      <c r="A1304" s="18">
        <v>1935.0409</v>
      </c>
      <c r="B1304">
        <v>19350409</v>
      </c>
      <c r="C1304">
        <v>19350409</v>
      </c>
      <c r="D1304" t="s">
        <v>62</v>
      </c>
      <c r="E1304" t="str">
        <f t="shared" si="44"/>
        <v>09</v>
      </c>
      <c r="F1304" t="s">
        <v>65</v>
      </c>
      <c r="G1304" t="str">
        <f t="shared" si="45"/>
        <v>09</v>
      </c>
    </row>
    <row r="1305" spans="1:7" ht="17" x14ac:dyDescent="0.2">
      <c r="A1305" s="18">
        <v>1947.0316</v>
      </c>
      <c r="B1305">
        <v>19470316</v>
      </c>
      <c r="C1305">
        <v>19470316</v>
      </c>
      <c r="D1305" t="s">
        <v>62</v>
      </c>
      <c r="E1305" t="str">
        <f t="shared" si="44"/>
        <v>16</v>
      </c>
      <c r="F1305" t="s">
        <v>96</v>
      </c>
      <c r="G1305" t="str">
        <f t="shared" si="45"/>
        <v>16</v>
      </c>
    </row>
    <row r="1306" spans="1:7" ht="17" x14ac:dyDescent="0.2">
      <c r="A1306" s="18">
        <v>1944.0101999999999</v>
      </c>
      <c r="B1306">
        <v>19440102</v>
      </c>
      <c r="C1306">
        <v>19440102</v>
      </c>
      <c r="D1306" t="s">
        <v>62</v>
      </c>
      <c r="E1306" t="str">
        <f t="shared" si="44"/>
        <v>02</v>
      </c>
      <c r="F1306" t="s">
        <v>68</v>
      </c>
      <c r="G1306" t="str">
        <f t="shared" si="45"/>
        <v>02</v>
      </c>
    </row>
    <row r="1307" spans="1:7" ht="17" x14ac:dyDescent="0.2">
      <c r="A1307" s="18">
        <v>1944.0101999999999</v>
      </c>
      <c r="B1307">
        <v>19440102</v>
      </c>
      <c r="C1307">
        <v>19440102</v>
      </c>
      <c r="D1307" t="s">
        <v>62</v>
      </c>
      <c r="E1307" t="str">
        <f t="shared" si="44"/>
        <v>02</v>
      </c>
      <c r="F1307" t="s">
        <v>68</v>
      </c>
      <c r="G1307" t="str">
        <f t="shared" si="45"/>
        <v>02</v>
      </c>
    </row>
    <row r="1308" spans="1:7" ht="17" x14ac:dyDescent="0.2">
      <c r="A1308" s="18">
        <v>1928.0927999999999</v>
      </c>
      <c r="B1308">
        <v>19280928</v>
      </c>
      <c r="C1308">
        <v>19280928</v>
      </c>
      <c r="D1308" t="s">
        <v>62</v>
      </c>
      <c r="E1308" t="str">
        <f t="shared" si="44"/>
        <v>28</v>
      </c>
      <c r="F1308" t="s">
        <v>106</v>
      </c>
      <c r="G1308" t="str">
        <f t="shared" si="45"/>
        <v>28</v>
      </c>
    </row>
    <row r="1309" spans="1:7" ht="17" x14ac:dyDescent="0.2">
      <c r="A1309" s="18">
        <v>1922.0908999999999</v>
      </c>
      <c r="B1309">
        <v>19220909</v>
      </c>
      <c r="C1309">
        <v>19220909</v>
      </c>
      <c r="D1309" t="s">
        <v>62</v>
      </c>
      <c r="E1309" t="str">
        <f t="shared" si="44"/>
        <v>09</v>
      </c>
      <c r="F1309" t="s">
        <v>65</v>
      </c>
      <c r="G1309" t="str">
        <f t="shared" si="45"/>
        <v>09</v>
      </c>
    </row>
    <row r="1310" spans="1:7" ht="17" x14ac:dyDescent="0.2">
      <c r="A1310" s="18">
        <v>1944.0124000000001</v>
      </c>
      <c r="B1310">
        <v>19440124</v>
      </c>
      <c r="C1310">
        <v>19440124</v>
      </c>
      <c r="D1310" t="s">
        <v>62</v>
      </c>
      <c r="E1310" t="str">
        <f t="shared" si="44"/>
        <v>24</v>
      </c>
      <c r="F1310" t="s">
        <v>103</v>
      </c>
      <c r="G1310" t="str">
        <f t="shared" si="45"/>
        <v>24</v>
      </c>
    </row>
    <row r="1311" spans="1:7" ht="17" x14ac:dyDescent="0.2">
      <c r="A1311" s="18" t="e">
        <v>#VALUE!</v>
      </c>
      <c r="B1311" t="e">
        <v>#VALUE!</v>
      </c>
      <c r="C1311" t="e">
        <v>#VALUE!</v>
      </c>
      <c r="D1311" t="s">
        <v>62</v>
      </c>
      <c r="E1311" t="e">
        <f t="shared" si="44"/>
        <v>#VALUE!</v>
      </c>
      <c r="F1311" t="e">
        <v>#VALUE!</v>
      </c>
      <c r="G1311" t="str">
        <f t="shared" si="45"/>
        <v>NA</v>
      </c>
    </row>
    <row r="1312" spans="1:7" ht="17" x14ac:dyDescent="0.2">
      <c r="A1312" s="18" t="e">
        <v>#VALUE!</v>
      </c>
      <c r="B1312" t="e">
        <v>#VALUE!</v>
      </c>
      <c r="C1312" t="e">
        <v>#VALUE!</v>
      </c>
      <c r="D1312" t="s">
        <v>62</v>
      </c>
      <c r="E1312" t="e">
        <f t="shared" si="44"/>
        <v>#VALUE!</v>
      </c>
      <c r="F1312" t="e">
        <v>#VALUE!</v>
      </c>
      <c r="G1312" t="str">
        <f t="shared" si="45"/>
        <v>NA</v>
      </c>
    </row>
    <row r="1313" spans="1:7" ht="17" x14ac:dyDescent="0.2">
      <c r="A1313" s="18" t="e">
        <v>#VALUE!</v>
      </c>
      <c r="B1313" t="e">
        <v>#VALUE!</v>
      </c>
      <c r="C1313" t="e">
        <v>#VALUE!</v>
      </c>
      <c r="D1313" t="s">
        <v>62</v>
      </c>
      <c r="E1313" t="e">
        <f t="shared" si="44"/>
        <v>#VALUE!</v>
      </c>
      <c r="F1313" t="e">
        <v>#VALUE!</v>
      </c>
      <c r="G1313" t="str">
        <f t="shared" si="45"/>
        <v>NA</v>
      </c>
    </row>
    <row r="1314" spans="1:7" ht="17" x14ac:dyDescent="0.2">
      <c r="A1314" s="18" t="e">
        <v>#VALUE!</v>
      </c>
      <c r="B1314" t="e">
        <v>#VALUE!</v>
      </c>
      <c r="C1314" t="e">
        <v>#VALUE!</v>
      </c>
      <c r="D1314" t="s">
        <v>62</v>
      </c>
      <c r="E1314" t="e">
        <f t="shared" si="44"/>
        <v>#VALUE!</v>
      </c>
      <c r="F1314" t="e">
        <v>#VALUE!</v>
      </c>
      <c r="G1314" t="str">
        <f t="shared" si="45"/>
        <v>NA</v>
      </c>
    </row>
    <row r="1315" spans="1:7" ht="17" x14ac:dyDescent="0.2">
      <c r="A1315" s="18">
        <v>1986.07</v>
      </c>
      <c r="B1315">
        <v>19860700</v>
      </c>
      <c r="C1315">
        <v>19860700</v>
      </c>
      <c r="D1315" t="s">
        <v>62</v>
      </c>
      <c r="E1315" t="str">
        <f t="shared" si="44"/>
        <v>00</v>
      </c>
      <c r="F1315" t="s">
        <v>13</v>
      </c>
      <c r="G1315" t="str">
        <f t="shared" si="45"/>
        <v>NA</v>
      </c>
    </row>
    <row r="1316" spans="1:7" ht="17" x14ac:dyDescent="0.2">
      <c r="A1316" s="18">
        <v>1985.0804000000001</v>
      </c>
      <c r="B1316">
        <v>19850804</v>
      </c>
      <c r="C1316">
        <v>19850804</v>
      </c>
      <c r="D1316" t="s">
        <v>62</v>
      </c>
      <c r="E1316" t="str">
        <f t="shared" si="44"/>
        <v>04</v>
      </c>
      <c r="F1316" t="s">
        <v>74</v>
      </c>
      <c r="G1316" t="str">
        <f t="shared" si="45"/>
        <v>04</v>
      </c>
    </row>
    <row r="1317" spans="1:7" ht="17" x14ac:dyDescent="0.2">
      <c r="A1317" s="18">
        <v>1932.1002000000001</v>
      </c>
      <c r="B1317">
        <v>19321002</v>
      </c>
      <c r="C1317">
        <v>19321002</v>
      </c>
      <c r="D1317" t="s">
        <v>62</v>
      </c>
      <c r="E1317" t="str">
        <f t="shared" si="44"/>
        <v>02</v>
      </c>
      <c r="F1317" t="s">
        <v>68</v>
      </c>
      <c r="G1317" t="str">
        <f t="shared" si="45"/>
        <v>02</v>
      </c>
    </row>
    <row r="1318" spans="1:7" ht="17" x14ac:dyDescent="0.2">
      <c r="A1318" s="18" t="e">
        <v>#VALUE!</v>
      </c>
      <c r="B1318" t="e">
        <v>#VALUE!</v>
      </c>
      <c r="C1318" t="e">
        <v>#VALUE!</v>
      </c>
      <c r="D1318" t="s">
        <v>62</v>
      </c>
      <c r="E1318" t="e">
        <f t="shared" si="44"/>
        <v>#VALUE!</v>
      </c>
      <c r="F1318" t="e">
        <v>#VALUE!</v>
      </c>
      <c r="G1318" t="str">
        <f t="shared" si="45"/>
        <v>NA</v>
      </c>
    </row>
    <row r="1319" spans="1:7" ht="17" x14ac:dyDescent="0.2">
      <c r="A1319" s="18" t="e">
        <v>#VALUE!</v>
      </c>
      <c r="B1319" t="e">
        <v>#VALUE!</v>
      </c>
      <c r="C1319" t="e">
        <v>#VALUE!</v>
      </c>
      <c r="D1319" t="s">
        <v>62</v>
      </c>
      <c r="E1319" t="e">
        <f t="shared" si="44"/>
        <v>#VALUE!</v>
      </c>
      <c r="F1319" t="e">
        <v>#VALUE!</v>
      </c>
      <c r="G1319" t="str">
        <f t="shared" si="45"/>
        <v>NA</v>
      </c>
    </row>
    <row r="1320" spans="1:7" ht="17" x14ac:dyDescent="0.2">
      <c r="A1320" s="18">
        <v>19926.091</v>
      </c>
      <c r="B1320">
        <v>199260910</v>
      </c>
      <c r="C1320">
        <v>199260910</v>
      </c>
      <c r="D1320" t="s">
        <v>62</v>
      </c>
      <c r="E1320" t="str">
        <f t="shared" si="44"/>
        <v>91</v>
      </c>
      <c r="F1320" t="s">
        <v>108</v>
      </c>
      <c r="G1320" t="str">
        <f t="shared" si="45"/>
        <v>91</v>
      </c>
    </row>
    <row r="1321" spans="1:7" ht="17" x14ac:dyDescent="0.2">
      <c r="A1321" s="18" t="e">
        <v>#VALUE!</v>
      </c>
      <c r="B1321" t="e">
        <v>#VALUE!</v>
      </c>
      <c r="C1321" t="e">
        <v>#VALUE!</v>
      </c>
      <c r="D1321" t="s">
        <v>62</v>
      </c>
      <c r="E1321" t="e">
        <f t="shared" si="44"/>
        <v>#VALUE!</v>
      </c>
      <c r="F1321" t="e">
        <v>#VALUE!</v>
      </c>
      <c r="G1321" t="str">
        <f t="shared" si="45"/>
        <v>NA</v>
      </c>
    </row>
    <row r="1322" spans="1:7" ht="17" x14ac:dyDescent="0.2">
      <c r="A1322" s="18">
        <v>1925.0829000000001</v>
      </c>
      <c r="B1322">
        <v>19250829</v>
      </c>
      <c r="C1322">
        <v>19250829</v>
      </c>
      <c r="D1322" t="s">
        <v>62</v>
      </c>
      <c r="E1322" t="str">
        <f t="shared" si="44"/>
        <v>29</v>
      </c>
      <c r="F1322" t="s">
        <v>99</v>
      </c>
      <c r="G1322" t="str">
        <f t="shared" si="45"/>
        <v>29</v>
      </c>
    </row>
    <row r="1323" spans="1:7" ht="17" x14ac:dyDescent="0.2">
      <c r="A1323" s="18">
        <v>1924.0822000000001</v>
      </c>
      <c r="B1323">
        <v>19240822</v>
      </c>
      <c r="C1323">
        <v>19240822</v>
      </c>
      <c r="D1323" t="s">
        <v>62</v>
      </c>
      <c r="E1323" t="str">
        <f t="shared" si="44"/>
        <v>22</v>
      </c>
      <c r="F1323" t="s">
        <v>98</v>
      </c>
      <c r="G1323" t="str">
        <f t="shared" si="45"/>
        <v>22</v>
      </c>
    </row>
    <row r="1324" spans="1:7" ht="17" x14ac:dyDescent="0.2">
      <c r="A1324" s="18" t="e">
        <v>#VALUE!</v>
      </c>
      <c r="B1324" t="e">
        <v>#VALUE!</v>
      </c>
      <c r="C1324" t="e">
        <v>#VALUE!</v>
      </c>
      <c r="D1324" t="s">
        <v>62</v>
      </c>
      <c r="E1324" t="e">
        <f t="shared" si="44"/>
        <v>#VALUE!</v>
      </c>
      <c r="F1324" t="e">
        <v>#VALUE!</v>
      </c>
      <c r="G1324" t="str">
        <f t="shared" si="45"/>
        <v>NA</v>
      </c>
    </row>
    <row r="1325" spans="1:7" ht="17" x14ac:dyDescent="0.2">
      <c r="A1325" s="18">
        <v>1925.0830000000001</v>
      </c>
      <c r="B1325">
        <v>19250830</v>
      </c>
      <c r="C1325">
        <v>19250830</v>
      </c>
      <c r="D1325" t="s">
        <v>62</v>
      </c>
      <c r="E1325" t="str">
        <f t="shared" si="44"/>
        <v>30</v>
      </c>
      <c r="F1325" t="s">
        <v>105</v>
      </c>
      <c r="G1325" t="str">
        <f t="shared" si="45"/>
        <v>30</v>
      </c>
    </row>
    <row r="1326" spans="1:7" ht="17" x14ac:dyDescent="0.2">
      <c r="A1326" s="18">
        <v>1916.0922</v>
      </c>
      <c r="B1326">
        <v>19160922</v>
      </c>
      <c r="C1326">
        <v>19160922</v>
      </c>
      <c r="D1326" t="s">
        <v>62</v>
      </c>
      <c r="E1326" t="str">
        <f t="shared" si="44"/>
        <v>22</v>
      </c>
      <c r="F1326" t="s">
        <v>98</v>
      </c>
      <c r="G1326" t="str">
        <f t="shared" si="45"/>
        <v>22</v>
      </c>
    </row>
    <row r="1327" spans="1:7" ht="17" x14ac:dyDescent="0.2">
      <c r="A1327" s="18">
        <v>1940.09</v>
      </c>
      <c r="B1327">
        <v>19400900</v>
      </c>
      <c r="C1327">
        <v>19400900</v>
      </c>
      <c r="D1327" t="s">
        <v>62</v>
      </c>
      <c r="E1327" t="str">
        <f t="shared" si="44"/>
        <v>00</v>
      </c>
      <c r="F1327" t="s">
        <v>13</v>
      </c>
      <c r="G1327" t="str">
        <f t="shared" si="45"/>
        <v>NA</v>
      </c>
    </row>
    <row r="1328" spans="1:7" ht="17" x14ac:dyDescent="0.2">
      <c r="A1328" s="18" t="e">
        <v>#VALUE!</v>
      </c>
      <c r="B1328" t="e">
        <v>#VALUE!</v>
      </c>
      <c r="C1328" t="e">
        <v>#VALUE!</v>
      </c>
      <c r="D1328" t="s">
        <v>62</v>
      </c>
      <c r="E1328" t="e">
        <f t="shared" si="44"/>
        <v>#VALUE!</v>
      </c>
      <c r="F1328" t="e">
        <v>#VALUE!</v>
      </c>
      <c r="G1328" t="str">
        <f t="shared" si="45"/>
        <v>NA</v>
      </c>
    </row>
    <row r="1329" spans="1:7" ht="17" x14ac:dyDescent="0.2">
      <c r="A1329" s="18">
        <v>1938.0427999999999</v>
      </c>
      <c r="B1329">
        <v>19380428</v>
      </c>
      <c r="C1329">
        <v>19380428</v>
      </c>
      <c r="D1329" t="s">
        <v>62</v>
      </c>
      <c r="E1329" t="str">
        <f t="shared" si="44"/>
        <v>28</v>
      </c>
      <c r="F1329" t="s">
        <v>106</v>
      </c>
      <c r="G1329" t="str">
        <f t="shared" si="45"/>
        <v>28</v>
      </c>
    </row>
    <row r="1330" spans="1:7" ht="17" x14ac:dyDescent="0.2">
      <c r="A1330" s="18">
        <v>1937.0626</v>
      </c>
      <c r="B1330">
        <v>19370626</v>
      </c>
      <c r="C1330">
        <v>19370626</v>
      </c>
      <c r="D1330" t="s">
        <v>62</v>
      </c>
      <c r="E1330" t="str">
        <f t="shared" si="44"/>
        <v>26</v>
      </c>
      <c r="F1330" t="s">
        <v>87</v>
      </c>
      <c r="G1330" t="str">
        <f t="shared" si="45"/>
        <v>26</v>
      </c>
    </row>
    <row r="1331" spans="1:7" ht="17" x14ac:dyDescent="0.2">
      <c r="A1331" s="18">
        <v>1953.0908999999999</v>
      </c>
      <c r="B1331">
        <v>19530909</v>
      </c>
      <c r="C1331">
        <v>19530909</v>
      </c>
      <c r="D1331" t="s">
        <v>62</v>
      </c>
      <c r="E1331" t="str">
        <f t="shared" si="44"/>
        <v>09</v>
      </c>
      <c r="F1331" t="s">
        <v>65</v>
      </c>
      <c r="G1331" t="str">
        <f t="shared" si="45"/>
        <v>09</v>
      </c>
    </row>
    <row r="1332" spans="1:7" ht="17" x14ac:dyDescent="0.2">
      <c r="A1332" s="18">
        <v>1935.1103000000001</v>
      </c>
      <c r="B1332">
        <v>19351103</v>
      </c>
      <c r="C1332">
        <v>19351103</v>
      </c>
      <c r="D1332" t="s">
        <v>62</v>
      </c>
      <c r="E1332" t="str">
        <f t="shared" si="44"/>
        <v>03</v>
      </c>
      <c r="F1332" t="s">
        <v>72</v>
      </c>
      <c r="G1332" t="str">
        <f t="shared" si="45"/>
        <v>03</v>
      </c>
    </row>
    <row r="1333" spans="1:7" ht="17" x14ac:dyDescent="0.2">
      <c r="A1333" s="18">
        <v>1938.0918999999999</v>
      </c>
      <c r="B1333">
        <v>19380919</v>
      </c>
      <c r="C1333">
        <v>19380919</v>
      </c>
      <c r="D1333" t="s">
        <v>62</v>
      </c>
      <c r="E1333" t="str">
        <f t="shared" si="44"/>
        <v>19</v>
      </c>
      <c r="F1333" t="s">
        <v>90</v>
      </c>
      <c r="G1333" t="str">
        <f t="shared" si="45"/>
        <v>19</v>
      </c>
    </row>
    <row r="1334" spans="1:7" ht="17" x14ac:dyDescent="0.2">
      <c r="A1334" s="18">
        <v>1938.1023</v>
      </c>
      <c r="B1334">
        <v>19381023</v>
      </c>
      <c r="C1334">
        <v>19381023</v>
      </c>
      <c r="D1334" t="s">
        <v>62</v>
      </c>
      <c r="E1334" t="str">
        <f t="shared" si="44"/>
        <v>23</v>
      </c>
      <c r="F1334" t="s">
        <v>100</v>
      </c>
      <c r="G1334" t="str">
        <f t="shared" si="45"/>
        <v>23</v>
      </c>
    </row>
    <row r="1335" spans="1:7" ht="17" x14ac:dyDescent="0.2">
      <c r="A1335" s="18">
        <v>1930.0827999999999</v>
      </c>
      <c r="B1335">
        <v>19300828</v>
      </c>
      <c r="C1335">
        <v>19300828</v>
      </c>
      <c r="D1335" t="s">
        <v>62</v>
      </c>
      <c r="E1335" t="str">
        <f t="shared" si="44"/>
        <v>28</v>
      </c>
      <c r="F1335" t="s">
        <v>106</v>
      </c>
      <c r="G1335" t="str">
        <f t="shared" si="45"/>
        <v>28</v>
      </c>
    </row>
    <row r="1336" spans="1:7" ht="17" x14ac:dyDescent="0.2">
      <c r="A1336" s="18">
        <v>1970.0706</v>
      </c>
      <c r="B1336">
        <v>19700706</v>
      </c>
      <c r="C1336">
        <v>19700706</v>
      </c>
      <c r="D1336" t="s">
        <v>62</v>
      </c>
      <c r="E1336" t="str">
        <f t="shared" si="44"/>
        <v>06</v>
      </c>
      <c r="F1336" t="s">
        <v>67</v>
      </c>
      <c r="G1336" t="str">
        <f t="shared" si="45"/>
        <v>06</v>
      </c>
    </row>
    <row r="1337" spans="1:7" ht="17" x14ac:dyDescent="0.2">
      <c r="A1337" s="18">
        <v>1970.0811000000001</v>
      </c>
      <c r="B1337">
        <v>19700811</v>
      </c>
      <c r="C1337">
        <v>19700811</v>
      </c>
      <c r="D1337" t="s">
        <v>62</v>
      </c>
      <c r="E1337" t="str">
        <f t="shared" si="44"/>
        <v>11</v>
      </c>
      <c r="F1337" t="s">
        <v>73</v>
      </c>
      <c r="G1337" t="str">
        <f t="shared" si="45"/>
        <v>11</v>
      </c>
    </row>
    <row r="1338" spans="1:7" ht="17" x14ac:dyDescent="0.2">
      <c r="A1338" s="18">
        <v>1975.0907</v>
      </c>
      <c r="B1338">
        <v>19750907</v>
      </c>
      <c r="C1338">
        <v>19750907</v>
      </c>
      <c r="D1338" t="s">
        <v>62</v>
      </c>
      <c r="E1338" t="str">
        <f t="shared" si="44"/>
        <v>07</v>
      </c>
      <c r="F1338" t="s">
        <v>63</v>
      </c>
      <c r="G1338" t="str">
        <f t="shared" si="45"/>
        <v>07</v>
      </c>
    </row>
    <row r="1339" spans="1:7" ht="17" x14ac:dyDescent="0.2">
      <c r="A1339" s="18">
        <v>1948.0413000000001</v>
      </c>
      <c r="B1339">
        <v>19480413</v>
      </c>
      <c r="C1339">
        <v>19480413</v>
      </c>
      <c r="D1339" t="s">
        <v>62</v>
      </c>
      <c r="E1339" t="str">
        <f t="shared" si="44"/>
        <v>13</v>
      </c>
      <c r="F1339" t="s">
        <v>93</v>
      </c>
      <c r="G1339" t="str">
        <f t="shared" si="45"/>
        <v>13</v>
      </c>
    </row>
    <row r="1340" spans="1:7" ht="17" x14ac:dyDescent="0.2">
      <c r="A1340" s="18">
        <v>1931.0907</v>
      </c>
      <c r="B1340">
        <v>19310907</v>
      </c>
      <c r="C1340">
        <v>19310907</v>
      </c>
      <c r="D1340" t="s">
        <v>62</v>
      </c>
      <c r="E1340" t="str">
        <f t="shared" si="44"/>
        <v>07</v>
      </c>
      <c r="F1340" t="s">
        <v>63</v>
      </c>
      <c r="G1340" t="str">
        <f t="shared" si="45"/>
        <v>07</v>
      </c>
    </row>
    <row r="1341" spans="1:7" ht="17" x14ac:dyDescent="0.2">
      <c r="A1341" s="18">
        <v>1938.0927999999999</v>
      </c>
      <c r="B1341">
        <v>19380928</v>
      </c>
      <c r="C1341">
        <v>19380928</v>
      </c>
      <c r="D1341" t="s">
        <v>62</v>
      </c>
      <c r="E1341" t="str">
        <f t="shared" si="44"/>
        <v>28</v>
      </c>
      <c r="F1341" t="s">
        <v>106</v>
      </c>
      <c r="G1341" t="str">
        <f t="shared" si="45"/>
        <v>28</v>
      </c>
    </row>
    <row r="1342" spans="1:7" ht="17" x14ac:dyDescent="0.2">
      <c r="A1342" s="18">
        <v>1940.1026999999999</v>
      </c>
      <c r="B1342">
        <v>19401027</v>
      </c>
      <c r="C1342">
        <v>19401027</v>
      </c>
      <c r="D1342" t="s">
        <v>62</v>
      </c>
      <c r="E1342" t="str">
        <f t="shared" si="44"/>
        <v>27</v>
      </c>
      <c r="F1342" t="s">
        <v>101</v>
      </c>
      <c r="G1342" t="str">
        <f t="shared" si="45"/>
        <v>27</v>
      </c>
    </row>
    <row r="1343" spans="1:7" ht="17" x14ac:dyDescent="0.2">
      <c r="A1343" s="18">
        <v>1926.1016999999999</v>
      </c>
      <c r="B1343">
        <v>19261017</v>
      </c>
      <c r="C1343">
        <v>19261017</v>
      </c>
      <c r="D1343" t="s">
        <v>62</v>
      </c>
      <c r="E1343" t="str">
        <f t="shared" si="44"/>
        <v>17</v>
      </c>
      <c r="F1343" t="s">
        <v>88</v>
      </c>
      <c r="G1343" t="str">
        <f t="shared" si="45"/>
        <v>17</v>
      </c>
    </row>
    <row r="1344" spans="1:7" ht="17" x14ac:dyDescent="0.2">
      <c r="A1344" s="18">
        <v>1968.0827999999999</v>
      </c>
      <c r="B1344">
        <v>19680828</v>
      </c>
      <c r="C1344">
        <v>19680828</v>
      </c>
      <c r="D1344" t="s">
        <v>62</v>
      </c>
      <c r="E1344" t="str">
        <f t="shared" si="44"/>
        <v>28</v>
      </c>
      <c r="F1344" t="s">
        <v>106</v>
      </c>
      <c r="G1344" t="str">
        <f t="shared" si="45"/>
        <v>28</v>
      </c>
    </row>
    <row r="1345" spans="1:7" ht="17" x14ac:dyDescent="0.2">
      <c r="A1345" s="18">
        <v>1970.0826</v>
      </c>
      <c r="B1345">
        <v>19700826</v>
      </c>
      <c r="C1345">
        <v>19700826</v>
      </c>
      <c r="D1345" t="s">
        <v>62</v>
      </c>
      <c r="E1345" t="str">
        <f t="shared" si="44"/>
        <v>26</v>
      </c>
      <c r="F1345" t="s">
        <v>87</v>
      </c>
      <c r="G1345" t="str">
        <f t="shared" si="45"/>
        <v>26</v>
      </c>
    </row>
    <row r="1346" spans="1:7" ht="17" x14ac:dyDescent="0.2">
      <c r="A1346" s="18">
        <v>1968.0817</v>
      </c>
      <c r="B1346">
        <v>19680817</v>
      </c>
      <c r="C1346">
        <v>19680817</v>
      </c>
      <c r="D1346" t="s">
        <v>62</v>
      </c>
      <c r="E1346" t="str">
        <f t="shared" si="44"/>
        <v>17</v>
      </c>
      <c r="F1346" t="s">
        <v>88</v>
      </c>
      <c r="G1346" t="str">
        <f t="shared" si="45"/>
        <v>17</v>
      </c>
    </row>
    <row r="1347" spans="1:7" ht="17" x14ac:dyDescent="0.2">
      <c r="A1347" s="18">
        <v>1968.0609999999999</v>
      </c>
      <c r="B1347">
        <v>19680610</v>
      </c>
      <c r="C1347">
        <v>19680610</v>
      </c>
      <c r="D1347" t="s">
        <v>62</v>
      </c>
      <c r="E1347" t="str">
        <f t="shared" ref="E1347:E1410" si="46">MID($B1347,COLUMN()-(COLUMN($D1347)- 6),2)</f>
        <v>10</v>
      </c>
      <c r="F1347" t="s">
        <v>64</v>
      </c>
      <c r="G1347" t="str">
        <f t="shared" ref="G1347:G1410" si="47">IFERROR(F1347,"NA")</f>
        <v>10</v>
      </c>
    </row>
    <row r="1348" spans="1:7" ht="17" x14ac:dyDescent="0.2">
      <c r="A1348" s="18">
        <v>1967.0725</v>
      </c>
      <c r="B1348">
        <v>19670725</v>
      </c>
      <c r="C1348">
        <v>19670725</v>
      </c>
      <c r="D1348" t="s">
        <v>62</v>
      </c>
      <c r="E1348" t="str">
        <f t="shared" si="46"/>
        <v>25</v>
      </c>
      <c r="F1348" t="s">
        <v>92</v>
      </c>
      <c r="G1348" t="str">
        <f t="shared" si="47"/>
        <v>25</v>
      </c>
    </row>
    <row r="1349" spans="1:7" ht="17" x14ac:dyDescent="0.2">
      <c r="A1349" s="18">
        <v>1970.0727999999999</v>
      </c>
      <c r="B1349">
        <v>19700728</v>
      </c>
      <c r="C1349">
        <v>19700728</v>
      </c>
      <c r="D1349" t="s">
        <v>62</v>
      </c>
      <c r="E1349" t="str">
        <f t="shared" si="46"/>
        <v>28</v>
      </c>
      <c r="F1349" t="s">
        <v>106</v>
      </c>
      <c r="G1349" t="str">
        <f t="shared" si="47"/>
        <v>28</v>
      </c>
    </row>
    <row r="1350" spans="1:7" ht="17" x14ac:dyDescent="0.2">
      <c r="A1350" s="18">
        <v>1968.0727999999999</v>
      </c>
      <c r="B1350">
        <v>19680728</v>
      </c>
      <c r="C1350">
        <v>19680728</v>
      </c>
      <c r="D1350" t="s">
        <v>62</v>
      </c>
      <c r="E1350" t="str">
        <f t="shared" si="46"/>
        <v>28</v>
      </c>
      <c r="F1350" t="s">
        <v>106</v>
      </c>
      <c r="G1350" t="str">
        <f t="shared" si="47"/>
        <v>28</v>
      </c>
    </row>
    <row r="1351" spans="1:7" ht="17" x14ac:dyDescent="0.2">
      <c r="A1351" s="18">
        <v>1968.0926999999999</v>
      </c>
      <c r="B1351">
        <v>19680927</v>
      </c>
      <c r="C1351">
        <v>19680927</v>
      </c>
      <c r="D1351" t="s">
        <v>62</v>
      </c>
      <c r="E1351" t="str">
        <f t="shared" si="46"/>
        <v>27</v>
      </c>
      <c r="F1351" t="s">
        <v>101</v>
      </c>
      <c r="G1351" t="str">
        <f t="shared" si="47"/>
        <v>27</v>
      </c>
    </row>
    <row r="1352" spans="1:7" ht="17" x14ac:dyDescent="0.2">
      <c r="A1352" s="18">
        <v>1968.0915</v>
      </c>
      <c r="B1352">
        <v>19680915</v>
      </c>
      <c r="C1352">
        <v>19680915</v>
      </c>
      <c r="D1352" t="s">
        <v>62</v>
      </c>
      <c r="E1352" t="str">
        <f t="shared" si="46"/>
        <v>15</v>
      </c>
      <c r="F1352" t="s">
        <v>95</v>
      </c>
      <c r="G1352" t="str">
        <f t="shared" si="47"/>
        <v>15</v>
      </c>
    </row>
    <row r="1353" spans="1:7" ht="17" x14ac:dyDescent="0.2">
      <c r="A1353" s="18">
        <v>1968.0916</v>
      </c>
      <c r="B1353">
        <v>19680916</v>
      </c>
      <c r="C1353">
        <v>19680916</v>
      </c>
      <c r="D1353" t="s">
        <v>62</v>
      </c>
      <c r="E1353" t="str">
        <f t="shared" si="46"/>
        <v>16</v>
      </c>
      <c r="F1353" t="s">
        <v>96</v>
      </c>
      <c r="G1353" t="str">
        <f t="shared" si="47"/>
        <v>16</v>
      </c>
    </row>
    <row r="1354" spans="1:7" ht="17" x14ac:dyDescent="0.2">
      <c r="A1354" s="18">
        <v>1968.0827999999999</v>
      </c>
      <c r="B1354">
        <v>19680828</v>
      </c>
      <c r="C1354">
        <v>19680828</v>
      </c>
      <c r="D1354" t="s">
        <v>62</v>
      </c>
      <c r="E1354" t="str">
        <f t="shared" si="46"/>
        <v>28</v>
      </c>
      <c r="F1354" t="s">
        <v>106</v>
      </c>
      <c r="G1354" t="str">
        <f t="shared" si="47"/>
        <v>28</v>
      </c>
    </row>
    <row r="1355" spans="1:7" ht="17" x14ac:dyDescent="0.2">
      <c r="A1355" s="18">
        <v>1968.0808</v>
      </c>
      <c r="B1355">
        <v>19680808</v>
      </c>
      <c r="C1355">
        <v>19680808</v>
      </c>
      <c r="D1355" t="s">
        <v>62</v>
      </c>
      <c r="E1355" t="str">
        <f t="shared" si="46"/>
        <v>08</v>
      </c>
      <c r="F1355" t="s">
        <v>69</v>
      </c>
      <c r="G1355" t="str">
        <f t="shared" si="47"/>
        <v>08</v>
      </c>
    </row>
    <row r="1356" spans="1:7" ht="17" x14ac:dyDescent="0.2">
      <c r="A1356" s="18">
        <v>1968.0806</v>
      </c>
      <c r="B1356">
        <v>19680806</v>
      </c>
      <c r="C1356">
        <v>19680806</v>
      </c>
      <c r="D1356" t="s">
        <v>62</v>
      </c>
      <c r="E1356" t="str">
        <f t="shared" si="46"/>
        <v>06</v>
      </c>
      <c r="F1356" t="s">
        <v>67</v>
      </c>
      <c r="G1356" t="str">
        <f t="shared" si="47"/>
        <v>06</v>
      </c>
    </row>
    <row r="1357" spans="1:7" ht="17" x14ac:dyDescent="0.2">
      <c r="A1357" s="18">
        <v>1968.1006</v>
      </c>
      <c r="B1357">
        <v>19681006</v>
      </c>
      <c r="C1357">
        <v>19681006</v>
      </c>
      <c r="D1357" t="s">
        <v>62</v>
      </c>
      <c r="E1357" t="str">
        <f t="shared" si="46"/>
        <v>06</v>
      </c>
      <c r="F1357" t="s">
        <v>67</v>
      </c>
      <c r="G1357" t="str">
        <f t="shared" si="47"/>
        <v>06</v>
      </c>
    </row>
    <row r="1358" spans="1:7" ht="17" x14ac:dyDescent="0.2">
      <c r="A1358" s="18">
        <v>1968.1006</v>
      </c>
      <c r="B1358">
        <v>19681006</v>
      </c>
      <c r="C1358">
        <v>19681006</v>
      </c>
      <c r="D1358" t="s">
        <v>62</v>
      </c>
      <c r="E1358" t="str">
        <f t="shared" si="46"/>
        <v>06</v>
      </c>
      <c r="F1358" t="s">
        <v>67</v>
      </c>
      <c r="G1358" t="str">
        <f t="shared" si="47"/>
        <v>06</v>
      </c>
    </row>
    <row r="1359" spans="1:7" ht="17" x14ac:dyDescent="0.2">
      <c r="A1359" s="18">
        <v>1968.1006</v>
      </c>
      <c r="B1359">
        <v>19681006</v>
      </c>
      <c r="C1359">
        <v>19681006</v>
      </c>
      <c r="D1359" t="s">
        <v>62</v>
      </c>
      <c r="E1359" t="str">
        <f t="shared" si="46"/>
        <v>06</v>
      </c>
      <c r="F1359" t="s">
        <v>67</v>
      </c>
      <c r="G1359" t="str">
        <f t="shared" si="47"/>
        <v>06</v>
      </c>
    </row>
    <row r="1360" spans="1:7" ht="17" x14ac:dyDescent="0.2">
      <c r="A1360" s="18">
        <v>1970.07</v>
      </c>
      <c r="B1360">
        <v>19700700</v>
      </c>
      <c r="C1360">
        <v>19700700</v>
      </c>
      <c r="D1360" t="s">
        <v>62</v>
      </c>
      <c r="E1360" t="str">
        <f t="shared" si="46"/>
        <v>00</v>
      </c>
      <c r="F1360" t="s">
        <v>13</v>
      </c>
      <c r="G1360" t="str">
        <f t="shared" si="47"/>
        <v>NA</v>
      </c>
    </row>
    <row r="1361" spans="1:7" ht="17" x14ac:dyDescent="0.2">
      <c r="A1361" s="18">
        <v>1970.0813000000001</v>
      </c>
      <c r="B1361">
        <v>19700813</v>
      </c>
      <c r="C1361">
        <v>19700813</v>
      </c>
      <c r="D1361" t="s">
        <v>62</v>
      </c>
      <c r="E1361" t="str">
        <f t="shared" si="46"/>
        <v>13</v>
      </c>
      <c r="F1361" t="s">
        <v>93</v>
      </c>
      <c r="G1361" t="str">
        <f t="shared" si="47"/>
        <v>13</v>
      </c>
    </row>
    <row r="1362" spans="1:7" ht="17" x14ac:dyDescent="0.2">
      <c r="A1362" s="18">
        <v>1968.0930000000001</v>
      </c>
      <c r="B1362">
        <v>19680930</v>
      </c>
      <c r="C1362">
        <v>19680930</v>
      </c>
      <c r="D1362" t="s">
        <v>62</v>
      </c>
      <c r="E1362" t="str">
        <f t="shared" si="46"/>
        <v>30</v>
      </c>
      <c r="F1362" t="s">
        <v>105</v>
      </c>
      <c r="G1362" t="str">
        <f t="shared" si="47"/>
        <v>30</v>
      </c>
    </row>
    <row r="1363" spans="1:7" ht="17" x14ac:dyDescent="0.2">
      <c r="A1363" s="18">
        <v>1970.0821000000001</v>
      </c>
      <c r="B1363">
        <v>19700821</v>
      </c>
      <c r="C1363">
        <v>19700821</v>
      </c>
      <c r="D1363" t="s">
        <v>62</v>
      </c>
      <c r="E1363" t="str">
        <f t="shared" si="46"/>
        <v>21</v>
      </c>
      <c r="F1363" t="s">
        <v>97</v>
      </c>
      <c r="G1363" t="str">
        <f t="shared" si="47"/>
        <v>21</v>
      </c>
    </row>
    <row r="1364" spans="1:7" ht="17" x14ac:dyDescent="0.2">
      <c r="A1364" s="18">
        <v>1967.1003000000001</v>
      </c>
      <c r="B1364">
        <v>19671003</v>
      </c>
      <c r="C1364">
        <v>19671003</v>
      </c>
      <c r="D1364" t="s">
        <v>62</v>
      </c>
      <c r="E1364" t="str">
        <f t="shared" si="46"/>
        <v>03</v>
      </c>
      <c r="F1364" t="s">
        <v>72</v>
      </c>
      <c r="G1364" t="str">
        <f t="shared" si="47"/>
        <v>03</v>
      </c>
    </row>
    <row r="1365" spans="1:7" ht="17" x14ac:dyDescent="0.2">
      <c r="A1365" s="18">
        <v>1968.0930000000001</v>
      </c>
      <c r="B1365">
        <v>19680930</v>
      </c>
      <c r="C1365">
        <v>19680930</v>
      </c>
      <c r="D1365" t="s">
        <v>62</v>
      </c>
      <c r="E1365" t="str">
        <f t="shared" si="46"/>
        <v>30</v>
      </c>
      <c r="F1365" t="s">
        <v>105</v>
      </c>
      <c r="G1365" t="str">
        <f t="shared" si="47"/>
        <v>30</v>
      </c>
    </row>
    <row r="1366" spans="1:7" ht="17" x14ac:dyDescent="0.2">
      <c r="A1366" s="18">
        <v>1968.0930000000001</v>
      </c>
      <c r="B1366">
        <v>19680930</v>
      </c>
      <c r="C1366">
        <v>19680930</v>
      </c>
      <c r="D1366" t="s">
        <v>62</v>
      </c>
      <c r="E1366" t="str">
        <f t="shared" si="46"/>
        <v>30</v>
      </c>
      <c r="F1366" t="s">
        <v>105</v>
      </c>
      <c r="G1366" t="str">
        <f t="shared" si="47"/>
        <v>30</v>
      </c>
    </row>
    <row r="1367" spans="1:7" ht="17" x14ac:dyDescent="0.2">
      <c r="A1367" s="18">
        <v>1978.0820000000001</v>
      </c>
      <c r="B1367">
        <v>19780820</v>
      </c>
      <c r="C1367">
        <v>19780820</v>
      </c>
      <c r="D1367" t="s">
        <v>62</v>
      </c>
      <c r="E1367" t="str">
        <f t="shared" si="46"/>
        <v>20</v>
      </c>
      <c r="F1367" t="s">
        <v>91</v>
      </c>
      <c r="G1367" t="str">
        <f t="shared" si="47"/>
        <v>20</v>
      </c>
    </row>
    <row r="1368" spans="1:7" ht="17" x14ac:dyDescent="0.2">
      <c r="A1368" s="18">
        <v>1978.0820000000001</v>
      </c>
      <c r="B1368">
        <v>19780820</v>
      </c>
      <c r="C1368">
        <v>19780820</v>
      </c>
      <c r="D1368" t="s">
        <v>62</v>
      </c>
      <c r="E1368" t="str">
        <f t="shared" si="46"/>
        <v>20</v>
      </c>
      <c r="F1368" t="s">
        <v>91</v>
      </c>
      <c r="G1368" t="str">
        <f t="shared" si="47"/>
        <v>20</v>
      </c>
    </row>
    <row r="1369" spans="1:7" ht="17" x14ac:dyDescent="0.2">
      <c r="A1369" s="18">
        <v>1978.0817</v>
      </c>
      <c r="B1369">
        <v>19780817</v>
      </c>
      <c r="C1369">
        <v>19780817</v>
      </c>
      <c r="D1369" t="s">
        <v>62</v>
      </c>
      <c r="E1369" t="str">
        <f t="shared" si="46"/>
        <v>17</v>
      </c>
      <c r="F1369" t="s">
        <v>88</v>
      </c>
      <c r="G1369" t="str">
        <f t="shared" si="47"/>
        <v>17</v>
      </c>
    </row>
    <row r="1370" spans="1:7" ht="17" x14ac:dyDescent="0.2">
      <c r="A1370" s="18">
        <v>1978.0817999999999</v>
      </c>
      <c r="B1370">
        <v>19780818</v>
      </c>
      <c r="C1370">
        <v>19780818</v>
      </c>
      <c r="D1370" t="s">
        <v>62</v>
      </c>
      <c r="E1370" t="str">
        <f t="shared" si="46"/>
        <v>18</v>
      </c>
      <c r="F1370" t="s">
        <v>89</v>
      </c>
      <c r="G1370" t="str">
        <f t="shared" si="47"/>
        <v>18</v>
      </c>
    </row>
    <row r="1371" spans="1:7" ht="17" x14ac:dyDescent="0.2">
      <c r="A1371" s="18">
        <v>1978.0820000000001</v>
      </c>
      <c r="B1371">
        <v>19780820</v>
      </c>
      <c r="C1371">
        <v>19780820</v>
      </c>
      <c r="D1371" t="s">
        <v>62</v>
      </c>
      <c r="E1371" t="str">
        <f t="shared" si="46"/>
        <v>20</v>
      </c>
      <c r="F1371" t="s">
        <v>91</v>
      </c>
      <c r="G1371" t="str">
        <f t="shared" si="47"/>
        <v>20</v>
      </c>
    </row>
    <row r="1372" spans="1:7" ht="17" x14ac:dyDescent="0.2">
      <c r="A1372" s="18">
        <v>1961.12</v>
      </c>
      <c r="B1372">
        <v>19611200</v>
      </c>
      <c r="C1372">
        <v>19611200</v>
      </c>
      <c r="D1372" t="s">
        <v>62</v>
      </c>
      <c r="E1372" t="str">
        <f t="shared" si="46"/>
        <v>00</v>
      </c>
      <c r="F1372" t="s">
        <v>13</v>
      </c>
      <c r="G1372" t="str">
        <f t="shared" si="47"/>
        <v>NA</v>
      </c>
    </row>
    <row r="1373" spans="1:7" ht="17" x14ac:dyDescent="0.2">
      <c r="A1373" s="18">
        <v>1974</v>
      </c>
      <c r="B1373">
        <v>19740000</v>
      </c>
      <c r="C1373">
        <v>19740000</v>
      </c>
      <c r="D1373" t="s">
        <v>62</v>
      </c>
      <c r="E1373" t="str">
        <f t="shared" si="46"/>
        <v>00</v>
      </c>
      <c r="F1373" t="s">
        <v>13</v>
      </c>
      <c r="G1373" t="str">
        <f t="shared" si="47"/>
        <v>NA</v>
      </c>
    </row>
    <row r="1374" spans="1:7" ht="17" x14ac:dyDescent="0.2">
      <c r="A1374" s="18">
        <v>1964</v>
      </c>
      <c r="B1374">
        <v>19640000</v>
      </c>
      <c r="C1374">
        <v>19640000</v>
      </c>
      <c r="D1374" t="s">
        <v>62</v>
      </c>
      <c r="E1374" t="str">
        <f t="shared" si="46"/>
        <v>00</v>
      </c>
      <c r="F1374" t="s">
        <v>13</v>
      </c>
      <c r="G1374" t="str">
        <f t="shared" si="47"/>
        <v>NA</v>
      </c>
    </row>
    <row r="1375" spans="1:7" ht="17" x14ac:dyDescent="0.2">
      <c r="A1375" s="18">
        <v>1964</v>
      </c>
      <c r="B1375">
        <v>19640000</v>
      </c>
      <c r="C1375">
        <v>19640000</v>
      </c>
      <c r="D1375" t="s">
        <v>62</v>
      </c>
      <c r="E1375" t="str">
        <f t="shared" si="46"/>
        <v>00</v>
      </c>
      <c r="F1375" t="s">
        <v>13</v>
      </c>
      <c r="G1375" t="str">
        <f t="shared" si="47"/>
        <v>NA</v>
      </c>
    </row>
    <row r="1376" spans="1:7" ht="17" x14ac:dyDescent="0.2">
      <c r="A1376" s="18">
        <v>1977</v>
      </c>
      <c r="B1376">
        <v>19770000</v>
      </c>
      <c r="C1376">
        <v>19770000</v>
      </c>
      <c r="D1376" t="s">
        <v>62</v>
      </c>
      <c r="E1376" t="str">
        <f t="shared" si="46"/>
        <v>00</v>
      </c>
      <c r="F1376" t="s">
        <v>13</v>
      </c>
      <c r="G1376" t="str">
        <f t="shared" si="47"/>
        <v>NA</v>
      </c>
    </row>
    <row r="1377" spans="1:7" ht="17" x14ac:dyDescent="0.2">
      <c r="A1377" s="18">
        <v>1963</v>
      </c>
      <c r="B1377">
        <v>19630000</v>
      </c>
      <c r="C1377">
        <v>19630000</v>
      </c>
      <c r="D1377" t="s">
        <v>62</v>
      </c>
      <c r="E1377" t="str">
        <f t="shared" si="46"/>
        <v>00</v>
      </c>
      <c r="F1377" t="s">
        <v>13</v>
      </c>
      <c r="G1377" t="str">
        <f t="shared" si="47"/>
        <v>NA</v>
      </c>
    </row>
    <row r="1378" spans="1:7" ht="17" x14ac:dyDescent="0.2">
      <c r="A1378" s="18">
        <v>1978</v>
      </c>
      <c r="B1378">
        <v>19780000</v>
      </c>
      <c r="C1378">
        <v>19780000</v>
      </c>
      <c r="D1378" t="s">
        <v>62</v>
      </c>
      <c r="E1378" t="str">
        <f t="shared" si="46"/>
        <v>00</v>
      </c>
      <c r="F1378" t="s">
        <v>13</v>
      </c>
      <c r="G1378" t="str">
        <f t="shared" si="47"/>
        <v>NA</v>
      </c>
    </row>
    <row r="1379" spans="1:7" ht="17" x14ac:dyDescent="0.2">
      <c r="A1379" s="18">
        <v>1963</v>
      </c>
      <c r="B1379">
        <v>19630000</v>
      </c>
      <c r="C1379">
        <v>19630000</v>
      </c>
      <c r="D1379" t="s">
        <v>62</v>
      </c>
      <c r="E1379" t="str">
        <f t="shared" si="46"/>
        <v>00</v>
      </c>
      <c r="F1379" t="s">
        <v>13</v>
      </c>
      <c r="G1379" t="str">
        <f t="shared" si="47"/>
        <v>NA</v>
      </c>
    </row>
    <row r="1380" spans="1:7" ht="17" x14ac:dyDescent="0.2">
      <c r="A1380" s="18">
        <v>1963</v>
      </c>
      <c r="B1380">
        <v>19630000</v>
      </c>
      <c r="C1380">
        <v>19630000</v>
      </c>
      <c r="D1380" t="s">
        <v>62</v>
      </c>
      <c r="E1380" t="str">
        <f t="shared" si="46"/>
        <v>00</v>
      </c>
      <c r="F1380" t="s">
        <v>13</v>
      </c>
      <c r="G1380" t="str">
        <f t="shared" si="47"/>
        <v>NA</v>
      </c>
    </row>
    <row r="1381" spans="1:7" ht="17" x14ac:dyDescent="0.2">
      <c r="A1381" s="18">
        <v>1963</v>
      </c>
      <c r="B1381">
        <v>19630000</v>
      </c>
      <c r="C1381">
        <v>19630000</v>
      </c>
      <c r="D1381" t="s">
        <v>62</v>
      </c>
      <c r="E1381" t="str">
        <f t="shared" si="46"/>
        <v>00</v>
      </c>
      <c r="F1381" t="s">
        <v>13</v>
      </c>
      <c r="G1381" t="str">
        <f t="shared" si="47"/>
        <v>NA</v>
      </c>
    </row>
    <row r="1382" spans="1:7" ht="17" x14ac:dyDescent="0.2">
      <c r="A1382" s="18">
        <v>1978</v>
      </c>
      <c r="B1382">
        <v>19780000</v>
      </c>
      <c r="C1382">
        <v>19780000</v>
      </c>
      <c r="D1382" t="s">
        <v>62</v>
      </c>
      <c r="E1382" t="str">
        <f t="shared" si="46"/>
        <v>00</v>
      </c>
      <c r="F1382" t="s">
        <v>13</v>
      </c>
      <c r="G1382" t="str">
        <f t="shared" si="47"/>
        <v>NA</v>
      </c>
    </row>
    <row r="1383" spans="1:7" ht="17" x14ac:dyDescent="0.2">
      <c r="A1383" s="18">
        <v>1978</v>
      </c>
      <c r="B1383">
        <v>19780000</v>
      </c>
      <c r="C1383">
        <v>19780000</v>
      </c>
      <c r="D1383" t="s">
        <v>62</v>
      </c>
      <c r="E1383" t="str">
        <f t="shared" si="46"/>
        <v>00</v>
      </c>
      <c r="F1383" t="s">
        <v>13</v>
      </c>
      <c r="G1383" t="str">
        <f t="shared" si="47"/>
        <v>NA</v>
      </c>
    </row>
    <row r="1384" spans="1:7" ht="17" x14ac:dyDescent="0.2">
      <c r="A1384" s="18">
        <v>1957</v>
      </c>
      <c r="B1384">
        <v>19570000</v>
      </c>
      <c r="C1384">
        <v>19570000</v>
      </c>
      <c r="D1384" t="s">
        <v>62</v>
      </c>
      <c r="E1384" t="str">
        <f t="shared" si="46"/>
        <v>00</v>
      </c>
      <c r="F1384" t="s">
        <v>13</v>
      </c>
      <c r="G1384" t="str">
        <f t="shared" si="47"/>
        <v>NA</v>
      </c>
    </row>
    <row r="1385" spans="1:7" ht="17" x14ac:dyDescent="0.2">
      <c r="A1385" s="18">
        <v>1960</v>
      </c>
      <c r="B1385">
        <v>19600000</v>
      </c>
      <c r="C1385">
        <v>19600000</v>
      </c>
      <c r="D1385" t="s">
        <v>62</v>
      </c>
      <c r="E1385" t="str">
        <f t="shared" si="46"/>
        <v>00</v>
      </c>
      <c r="F1385" t="s">
        <v>13</v>
      </c>
      <c r="G1385" t="str">
        <f t="shared" si="47"/>
        <v>NA</v>
      </c>
    </row>
    <row r="1386" spans="1:7" ht="17" x14ac:dyDescent="0.2">
      <c r="A1386" s="18">
        <v>1960</v>
      </c>
      <c r="B1386">
        <v>19600000</v>
      </c>
      <c r="C1386">
        <v>19600000</v>
      </c>
      <c r="D1386" t="s">
        <v>62</v>
      </c>
      <c r="E1386" t="str">
        <f t="shared" si="46"/>
        <v>00</v>
      </c>
      <c r="F1386" t="s">
        <v>13</v>
      </c>
      <c r="G1386" t="str">
        <f t="shared" si="47"/>
        <v>NA</v>
      </c>
    </row>
    <row r="1387" spans="1:7" ht="17" x14ac:dyDescent="0.2">
      <c r="A1387" s="18">
        <v>1966</v>
      </c>
      <c r="B1387">
        <v>19660000</v>
      </c>
      <c r="C1387">
        <v>19660000</v>
      </c>
      <c r="D1387" t="s">
        <v>62</v>
      </c>
      <c r="E1387" t="str">
        <f t="shared" si="46"/>
        <v>00</v>
      </c>
      <c r="F1387" t="s">
        <v>13</v>
      </c>
      <c r="G1387" t="str">
        <f t="shared" si="47"/>
        <v>NA</v>
      </c>
    </row>
    <row r="1388" spans="1:7" ht="17" x14ac:dyDescent="0.2">
      <c r="A1388" s="18">
        <v>1954</v>
      </c>
      <c r="B1388">
        <v>19540000</v>
      </c>
      <c r="C1388">
        <v>19540000</v>
      </c>
      <c r="D1388" t="s">
        <v>62</v>
      </c>
      <c r="E1388" t="str">
        <f t="shared" si="46"/>
        <v>00</v>
      </c>
      <c r="F1388" t="s">
        <v>13</v>
      </c>
      <c r="G1388" t="str">
        <f t="shared" si="47"/>
        <v>NA</v>
      </c>
    </row>
    <row r="1389" spans="1:7" ht="17" x14ac:dyDescent="0.2">
      <c r="A1389" s="18">
        <v>1982</v>
      </c>
      <c r="B1389">
        <v>19820000</v>
      </c>
      <c r="C1389">
        <v>19820000</v>
      </c>
      <c r="D1389" t="s">
        <v>62</v>
      </c>
      <c r="E1389" t="str">
        <f t="shared" si="46"/>
        <v>00</v>
      </c>
      <c r="F1389" t="s">
        <v>13</v>
      </c>
      <c r="G1389" t="str">
        <f t="shared" si="47"/>
        <v>NA</v>
      </c>
    </row>
    <row r="1390" spans="1:7" ht="17" x14ac:dyDescent="0.2">
      <c r="A1390" s="18">
        <v>1962</v>
      </c>
      <c r="B1390">
        <v>19620000</v>
      </c>
      <c r="C1390">
        <v>19620000</v>
      </c>
      <c r="D1390" t="s">
        <v>62</v>
      </c>
      <c r="E1390" t="str">
        <f t="shared" si="46"/>
        <v>00</v>
      </c>
      <c r="F1390" t="s">
        <v>13</v>
      </c>
      <c r="G1390" t="str">
        <f t="shared" si="47"/>
        <v>NA</v>
      </c>
    </row>
    <row r="1391" spans="1:7" ht="17" x14ac:dyDescent="0.2">
      <c r="A1391" s="18">
        <v>1962</v>
      </c>
      <c r="B1391">
        <v>19620000</v>
      </c>
      <c r="C1391">
        <v>19620000</v>
      </c>
      <c r="D1391" t="s">
        <v>62</v>
      </c>
      <c r="E1391" t="str">
        <f t="shared" si="46"/>
        <v>00</v>
      </c>
      <c r="F1391" t="s">
        <v>13</v>
      </c>
      <c r="G1391" t="str">
        <f t="shared" si="47"/>
        <v>NA</v>
      </c>
    </row>
    <row r="1392" spans="1:7" ht="17" x14ac:dyDescent="0.2">
      <c r="A1392" s="18">
        <v>1962</v>
      </c>
      <c r="B1392">
        <v>19620000</v>
      </c>
      <c r="C1392">
        <v>19620000</v>
      </c>
      <c r="D1392" t="s">
        <v>62</v>
      </c>
      <c r="E1392" t="str">
        <f t="shared" si="46"/>
        <v>00</v>
      </c>
      <c r="F1392" t="s">
        <v>13</v>
      </c>
      <c r="G1392" t="str">
        <f t="shared" si="47"/>
        <v>NA</v>
      </c>
    </row>
    <row r="1393" spans="1:7" ht="17" x14ac:dyDescent="0.2">
      <c r="A1393" s="18">
        <v>1962</v>
      </c>
      <c r="B1393">
        <v>19620000</v>
      </c>
      <c r="C1393">
        <v>19620000</v>
      </c>
      <c r="D1393" t="s">
        <v>62</v>
      </c>
      <c r="E1393" t="str">
        <f t="shared" si="46"/>
        <v>00</v>
      </c>
      <c r="F1393" t="s">
        <v>13</v>
      </c>
      <c r="G1393" t="str">
        <f t="shared" si="47"/>
        <v>NA</v>
      </c>
    </row>
    <row r="1394" spans="1:7" ht="17" x14ac:dyDescent="0.2">
      <c r="A1394" s="18">
        <v>1962</v>
      </c>
      <c r="B1394">
        <v>19620000</v>
      </c>
      <c r="C1394">
        <v>19620000</v>
      </c>
      <c r="D1394" t="s">
        <v>62</v>
      </c>
      <c r="E1394" t="str">
        <f t="shared" si="46"/>
        <v>00</v>
      </c>
      <c r="F1394" t="s">
        <v>13</v>
      </c>
      <c r="G1394" t="str">
        <f t="shared" si="47"/>
        <v>NA</v>
      </c>
    </row>
    <row r="1395" spans="1:7" ht="17" x14ac:dyDescent="0.2">
      <c r="A1395" s="18">
        <v>1962</v>
      </c>
      <c r="B1395">
        <v>19620000</v>
      </c>
      <c r="C1395">
        <v>19620000</v>
      </c>
      <c r="D1395" t="s">
        <v>62</v>
      </c>
      <c r="E1395" t="str">
        <f t="shared" si="46"/>
        <v>00</v>
      </c>
      <c r="F1395" t="s">
        <v>13</v>
      </c>
      <c r="G1395" t="str">
        <f t="shared" si="47"/>
        <v>NA</v>
      </c>
    </row>
    <row r="1396" spans="1:7" ht="17" x14ac:dyDescent="0.2">
      <c r="A1396" s="18" t="e">
        <v>#VALUE!</v>
      </c>
      <c r="B1396" t="e">
        <v>#VALUE!</v>
      </c>
      <c r="C1396" t="e">
        <v>#VALUE!</v>
      </c>
      <c r="D1396" t="s">
        <v>62</v>
      </c>
      <c r="E1396" t="e">
        <f t="shared" si="46"/>
        <v>#VALUE!</v>
      </c>
      <c r="F1396" t="e">
        <v>#VALUE!</v>
      </c>
      <c r="G1396" t="str">
        <f t="shared" si="47"/>
        <v>NA</v>
      </c>
    </row>
    <row r="1397" spans="1:7" ht="17" x14ac:dyDescent="0.2">
      <c r="A1397" s="18" t="e">
        <v>#VALUE!</v>
      </c>
      <c r="B1397" t="e">
        <v>#VALUE!</v>
      </c>
      <c r="C1397" t="e">
        <v>#VALUE!</v>
      </c>
      <c r="D1397" t="s">
        <v>62</v>
      </c>
      <c r="E1397" t="e">
        <f t="shared" si="46"/>
        <v>#VALUE!</v>
      </c>
      <c r="F1397" t="e">
        <v>#VALUE!</v>
      </c>
      <c r="G1397" t="str">
        <f t="shared" si="47"/>
        <v>NA</v>
      </c>
    </row>
    <row r="1398" spans="1:7" ht="17" x14ac:dyDescent="0.2">
      <c r="A1398" s="18">
        <v>1917</v>
      </c>
      <c r="B1398">
        <v>19170000</v>
      </c>
      <c r="C1398">
        <v>19170000</v>
      </c>
      <c r="D1398" t="s">
        <v>62</v>
      </c>
      <c r="E1398" t="str">
        <f t="shared" si="46"/>
        <v>00</v>
      </c>
      <c r="F1398" t="s">
        <v>13</v>
      </c>
      <c r="G1398" t="str">
        <f t="shared" si="47"/>
        <v>NA</v>
      </c>
    </row>
    <row r="1399" spans="1:7" ht="17" x14ac:dyDescent="0.2">
      <c r="A1399" s="18">
        <v>1925</v>
      </c>
      <c r="B1399">
        <v>19250000</v>
      </c>
      <c r="C1399">
        <v>19250000</v>
      </c>
      <c r="D1399" t="s">
        <v>62</v>
      </c>
      <c r="E1399" t="str">
        <f t="shared" si="46"/>
        <v>00</v>
      </c>
      <c r="F1399" t="s">
        <v>13</v>
      </c>
      <c r="G1399" t="str">
        <f t="shared" si="47"/>
        <v>NA</v>
      </c>
    </row>
    <row r="1400" spans="1:7" ht="17" x14ac:dyDescent="0.2">
      <c r="A1400" s="18">
        <v>1932</v>
      </c>
      <c r="B1400">
        <v>19320000</v>
      </c>
      <c r="C1400">
        <v>19320000</v>
      </c>
      <c r="D1400" t="s">
        <v>62</v>
      </c>
      <c r="E1400" t="str">
        <f t="shared" si="46"/>
        <v>00</v>
      </c>
      <c r="F1400" t="s">
        <v>13</v>
      </c>
      <c r="G1400" t="str">
        <f t="shared" si="47"/>
        <v>NA</v>
      </c>
    </row>
    <row r="1401" spans="1:7" ht="17" x14ac:dyDescent="0.2">
      <c r="A1401" s="18">
        <v>1917</v>
      </c>
      <c r="B1401">
        <v>19170000</v>
      </c>
      <c r="C1401">
        <v>19170000</v>
      </c>
      <c r="D1401" t="s">
        <v>62</v>
      </c>
      <c r="E1401" t="str">
        <f t="shared" si="46"/>
        <v>00</v>
      </c>
      <c r="F1401" t="s">
        <v>13</v>
      </c>
      <c r="G1401" t="str">
        <f t="shared" si="47"/>
        <v>NA</v>
      </c>
    </row>
    <row r="1402" spans="1:7" ht="17" x14ac:dyDescent="0.2">
      <c r="A1402" s="18">
        <v>1928</v>
      </c>
      <c r="B1402">
        <v>19280000</v>
      </c>
      <c r="C1402">
        <v>19280000</v>
      </c>
      <c r="D1402" t="s">
        <v>62</v>
      </c>
      <c r="E1402" t="str">
        <f t="shared" si="46"/>
        <v>00</v>
      </c>
      <c r="F1402" t="s">
        <v>13</v>
      </c>
      <c r="G1402" t="str">
        <f t="shared" si="47"/>
        <v>NA</v>
      </c>
    </row>
    <row r="1403" spans="1:7" ht="17" x14ac:dyDescent="0.2">
      <c r="A1403" s="18">
        <v>1921</v>
      </c>
      <c r="B1403">
        <v>19210000</v>
      </c>
      <c r="C1403">
        <v>19210000</v>
      </c>
      <c r="D1403" t="s">
        <v>62</v>
      </c>
      <c r="E1403" t="str">
        <f t="shared" si="46"/>
        <v>00</v>
      </c>
      <c r="F1403" t="s">
        <v>13</v>
      </c>
      <c r="G1403" t="str">
        <f t="shared" si="47"/>
        <v>NA</v>
      </c>
    </row>
    <row r="1404" spans="1:7" ht="17" x14ac:dyDescent="0.2">
      <c r="A1404" s="18">
        <v>1926</v>
      </c>
      <c r="B1404">
        <v>19260000</v>
      </c>
      <c r="C1404">
        <v>19260000</v>
      </c>
      <c r="D1404" t="s">
        <v>62</v>
      </c>
      <c r="E1404" t="str">
        <f t="shared" si="46"/>
        <v>00</v>
      </c>
      <c r="F1404" t="s">
        <v>13</v>
      </c>
      <c r="G1404" t="str">
        <f t="shared" si="47"/>
        <v>NA</v>
      </c>
    </row>
    <row r="1405" spans="1:7" ht="17" x14ac:dyDescent="0.2">
      <c r="A1405" s="18">
        <v>1968</v>
      </c>
      <c r="B1405">
        <v>19680000</v>
      </c>
      <c r="C1405">
        <v>19680000</v>
      </c>
      <c r="D1405" t="s">
        <v>62</v>
      </c>
      <c r="E1405" t="str">
        <f t="shared" si="46"/>
        <v>00</v>
      </c>
      <c r="F1405" t="s">
        <v>13</v>
      </c>
      <c r="G1405" t="str">
        <f t="shared" si="47"/>
        <v>NA</v>
      </c>
    </row>
    <row r="1406" spans="1:7" ht="17" x14ac:dyDescent="0.2">
      <c r="A1406" s="18">
        <v>1968</v>
      </c>
      <c r="B1406">
        <v>19680000</v>
      </c>
      <c r="C1406">
        <v>19680000</v>
      </c>
      <c r="D1406" t="s">
        <v>62</v>
      </c>
      <c r="E1406" t="str">
        <f t="shared" si="46"/>
        <v>00</v>
      </c>
      <c r="F1406" t="s">
        <v>13</v>
      </c>
      <c r="G1406" t="str">
        <f t="shared" si="47"/>
        <v>NA</v>
      </c>
    </row>
    <row r="1407" spans="1:7" ht="17" x14ac:dyDescent="0.2">
      <c r="A1407" s="18">
        <v>1996</v>
      </c>
      <c r="B1407">
        <v>19960000</v>
      </c>
      <c r="C1407">
        <v>19960000</v>
      </c>
      <c r="D1407" t="s">
        <v>62</v>
      </c>
      <c r="E1407" t="str">
        <f t="shared" si="46"/>
        <v>00</v>
      </c>
      <c r="F1407" t="s">
        <v>13</v>
      </c>
      <c r="G1407" t="str">
        <f t="shared" si="47"/>
        <v>NA</v>
      </c>
    </row>
    <row r="1408" spans="1:7" ht="17" x14ac:dyDescent="0.2">
      <c r="A1408" s="18" t="e">
        <v>#VALUE!</v>
      </c>
      <c r="B1408" t="e">
        <v>#VALUE!</v>
      </c>
      <c r="C1408" t="e">
        <v>#VALUE!</v>
      </c>
      <c r="D1408" t="s">
        <v>62</v>
      </c>
      <c r="E1408" t="e">
        <f t="shared" si="46"/>
        <v>#VALUE!</v>
      </c>
      <c r="F1408" t="e">
        <v>#VALUE!</v>
      </c>
      <c r="G1408" t="str">
        <f t="shared" si="47"/>
        <v>NA</v>
      </c>
    </row>
    <row r="1409" spans="1:7" ht="17" x14ac:dyDescent="0.2">
      <c r="A1409" s="18" t="e">
        <v>#VALUE!</v>
      </c>
      <c r="B1409" t="e">
        <v>#VALUE!</v>
      </c>
      <c r="C1409" t="e">
        <v>#VALUE!</v>
      </c>
      <c r="D1409" t="s">
        <v>62</v>
      </c>
      <c r="E1409" t="e">
        <f t="shared" si="46"/>
        <v>#VALUE!</v>
      </c>
      <c r="F1409" t="e">
        <v>#VALUE!</v>
      </c>
      <c r="G1409" t="str">
        <f t="shared" si="47"/>
        <v>NA</v>
      </c>
    </row>
    <row r="1410" spans="1:7" ht="17" x14ac:dyDescent="0.2">
      <c r="A1410" s="18" t="e">
        <v>#VALUE!</v>
      </c>
      <c r="B1410" t="e">
        <v>#VALUE!</v>
      </c>
      <c r="C1410" t="e">
        <v>#VALUE!</v>
      </c>
      <c r="D1410" t="s">
        <v>62</v>
      </c>
      <c r="E1410" t="e">
        <f t="shared" si="46"/>
        <v>#VALUE!</v>
      </c>
      <c r="F1410" t="e">
        <v>#VALUE!</v>
      </c>
      <c r="G1410" t="str">
        <f t="shared" si="47"/>
        <v>NA</v>
      </c>
    </row>
    <row r="1411" spans="1:7" ht="17" x14ac:dyDescent="0.2">
      <c r="A1411" s="18">
        <v>1985</v>
      </c>
      <c r="B1411">
        <v>19850000</v>
      </c>
      <c r="C1411">
        <v>19850000</v>
      </c>
      <c r="D1411" t="s">
        <v>62</v>
      </c>
      <c r="E1411" t="str">
        <f t="shared" ref="E1411:E1474" si="48">MID($B1411,COLUMN()-(COLUMN($D1411)- 6),2)</f>
        <v>00</v>
      </c>
      <c r="F1411" t="s">
        <v>13</v>
      </c>
      <c r="G1411" t="str">
        <f t="shared" ref="G1411:G1474" si="49">IFERROR(F1411,"NA")</f>
        <v>NA</v>
      </c>
    </row>
    <row r="1412" spans="1:7" ht="17" x14ac:dyDescent="0.2">
      <c r="A1412" s="18">
        <v>1985</v>
      </c>
      <c r="B1412">
        <v>19850000</v>
      </c>
      <c r="C1412">
        <v>19850000</v>
      </c>
      <c r="D1412" t="s">
        <v>62</v>
      </c>
      <c r="E1412" t="str">
        <f t="shared" si="48"/>
        <v>00</v>
      </c>
      <c r="F1412" t="s">
        <v>13</v>
      </c>
      <c r="G1412" t="str">
        <f t="shared" si="49"/>
        <v>NA</v>
      </c>
    </row>
    <row r="1413" spans="1:7" ht="17" x14ac:dyDescent="0.2">
      <c r="A1413" s="18">
        <v>1963</v>
      </c>
      <c r="B1413">
        <v>19630000</v>
      </c>
      <c r="C1413">
        <v>19630000</v>
      </c>
      <c r="D1413" t="s">
        <v>62</v>
      </c>
      <c r="E1413" t="str">
        <f t="shared" si="48"/>
        <v>00</v>
      </c>
      <c r="F1413" t="s">
        <v>13</v>
      </c>
      <c r="G1413" t="str">
        <f t="shared" si="49"/>
        <v>NA</v>
      </c>
    </row>
    <row r="1414" spans="1:7" ht="17" x14ac:dyDescent="0.2">
      <c r="A1414" s="18">
        <v>1915</v>
      </c>
      <c r="B1414">
        <v>19150000</v>
      </c>
      <c r="C1414">
        <v>19150000</v>
      </c>
      <c r="D1414" t="s">
        <v>62</v>
      </c>
      <c r="E1414" t="str">
        <f t="shared" si="48"/>
        <v>00</v>
      </c>
      <c r="F1414" t="s">
        <v>13</v>
      </c>
      <c r="G1414" t="str">
        <f t="shared" si="49"/>
        <v>NA</v>
      </c>
    </row>
    <row r="1415" spans="1:7" ht="17" x14ac:dyDescent="0.2">
      <c r="A1415" s="18">
        <v>1941</v>
      </c>
      <c r="B1415">
        <v>19410000</v>
      </c>
      <c r="C1415">
        <v>19410000</v>
      </c>
      <c r="D1415" t="s">
        <v>62</v>
      </c>
      <c r="E1415" t="str">
        <f t="shared" si="48"/>
        <v>00</v>
      </c>
      <c r="F1415" t="s">
        <v>13</v>
      </c>
      <c r="G1415" t="str">
        <f t="shared" si="49"/>
        <v>NA</v>
      </c>
    </row>
    <row r="1416" spans="1:7" ht="17" x14ac:dyDescent="0.2">
      <c r="A1416" s="18">
        <v>1951</v>
      </c>
      <c r="B1416">
        <v>19510000</v>
      </c>
      <c r="C1416">
        <v>19510000</v>
      </c>
      <c r="D1416" t="s">
        <v>62</v>
      </c>
      <c r="E1416" t="str">
        <f t="shared" si="48"/>
        <v>00</v>
      </c>
      <c r="F1416" t="s">
        <v>13</v>
      </c>
      <c r="G1416" t="str">
        <f t="shared" si="49"/>
        <v>NA</v>
      </c>
    </row>
    <row r="1417" spans="1:7" ht="17" x14ac:dyDescent="0.2">
      <c r="A1417" s="18">
        <v>1970</v>
      </c>
      <c r="B1417">
        <v>19700000</v>
      </c>
      <c r="C1417">
        <v>19700000</v>
      </c>
      <c r="D1417" t="s">
        <v>62</v>
      </c>
      <c r="E1417" t="str">
        <f t="shared" si="48"/>
        <v>00</v>
      </c>
      <c r="F1417" t="s">
        <v>13</v>
      </c>
      <c r="G1417" t="str">
        <f t="shared" si="49"/>
        <v>NA</v>
      </c>
    </row>
    <row r="1418" spans="1:7" ht="17" x14ac:dyDescent="0.2">
      <c r="A1418" s="18">
        <v>1975</v>
      </c>
      <c r="B1418">
        <v>19750000</v>
      </c>
      <c r="C1418">
        <v>19750000</v>
      </c>
      <c r="D1418" t="s">
        <v>62</v>
      </c>
      <c r="E1418" t="str">
        <f t="shared" si="48"/>
        <v>00</v>
      </c>
      <c r="F1418" t="s">
        <v>13</v>
      </c>
      <c r="G1418" t="str">
        <f t="shared" si="49"/>
        <v>NA</v>
      </c>
    </row>
    <row r="1419" spans="1:7" ht="17" x14ac:dyDescent="0.2">
      <c r="A1419" s="18">
        <v>1948</v>
      </c>
      <c r="B1419">
        <v>19480000</v>
      </c>
      <c r="C1419">
        <v>19480000</v>
      </c>
      <c r="D1419" t="s">
        <v>62</v>
      </c>
      <c r="E1419" t="str">
        <f t="shared" si="48"/>
        <v>00</v>
      </c>
      <c r="F1419" t="s">
        <v>13</v>
      </c>
      <c r="G1419" t="str">
        <f t="shared" si="49"/>
        <v>NA</v>
      </c>
    </row>
    <row r="1420" spans="1:7" ht="17" x14ac:dyDescent="0.2">
      <c r="A1420" s="18">
        <v>1949</v>
      </c>
      <c r="B1420">
        <v>19490000</v>
      </c>
      <c r="C1420">
        <v>19490000</v>
      </c>
      <c r="D1420" t="s">
        <v>62</v>
      </c>
      <c r="E1420" t="str">
        <f t="shared" si="48"/>
        <v>00</v>
      </c>
      <c r="F1420" t="s">
        <v>13</v>
      </c>
      <c r="G1420" t="str">
        <f t="shared" si="49"/>
        <v>NA</v>
      </c>
    </row>
    <row r="1421" spans="1:7" ht="17" x14ac:dyDescent="0.2">
      <c r="A1421" s="18">
        <v>1943</v>
      </c>
      <c r="B1421">
        <v>19430000</v>
      </c>
      <c r="C1421">
        <v>19430000</v>
      </c>
      <c r="D1421" t="s">
        <v>62</v>
      </c>
      <c r="E1421" t="str">
        <f t="shared" si="48"/>
        <v>00</v>
      </c>
      <c r="F1421" t="s">
        <v>13</v>
      </c>
      <c r="G1421" t="str">
        <f t="shared" si="49"/>
        <v>NA</v>
      </c>
    </row>
    <row r="1422" spans="1:7" ht="17" x14ac:dyDescent="0.2">
      <c r="A1422" s="18">
        <v>1939</v>
      </c>
      <c r="B1422">
        <v>19390000</v>
      </c>
      <c r="C1422">
        <v>19390000</v>
      </c>
      <c r="D1422" t="s">
        <v>62</v>
      </c>
      <c r="E1422" t="str">
        <f t="shared" si="48"/>
        <v>00</v>
      </c>
      <c r="F1422" t="s">
        <v>13</v>
      </c>
      <c r="G1422" t="str">
        <f t="shared" si="49"/>
        <v>NA</v>
      </c>
    </row>
    <row r="1423" spans="1:7" ht="17" x14ac:dyDescent="0.2">
      <c r="A1423" s="18">
        <v>1963</v>
      </c>
      <c r="B1423">
        <v>19630000</v>
      </c>
      <c r="C1423">
        <v>19630000</v>
      </c>
      <c r="D1423" t="s">
        <v>62</v>
      </c>
      <c r="E1423" t="str">
        <f t="shared" si="48"/>
        <v>00</v>
      </c>
      <c r="F1423" t="s">
        <v>13</v>
      </c>
      <c r="G1423" t="str">
        <f t="shared" si="49"/>
        <v>NA</v>
      </c>
    </row>
    <row r="1424" spans="1:7" ht="17" x14ac:dyDescent="0.2">
      <c r="A1424" s="18">
        <v>1936</v>
      </c>
      <c r="B1424">
        <v>19360000</v>
      </c>
      <c r="C1424">
        <v>19360000</v>
      </c>
      <c r="D1424" t="s">
        <v>62</v>
      </c>
      <c r="E1424" t="str">
        <f t="shared" si="48"/>
        <v>00</v>
      </c>
      <c r="F1424" t="s">
        <v>13</v>
      </c>
      <c r="G1424" t="str">
        <f t="shared" si="49"/>
        <v>NA</v>
      </c>
    </row>
    <row r="1425" spans="1:7" ht="17" x14ac:dyDescent="0.2">
      <c r="A1425" s="18">
        <v>1931</v>
      </c>
      <c r="B1425">
        <v>19310000</v>
      </c>
      <c r="C1425">
        <v>19310000</v>
      </c>
      <c r="D1425" t="s">
        <v>62</v>
      </c>
      <c r="E1425" t="str">
        <f t="shared" si="48"/>
        <v>00</v>
      </c>
      <c r="F1425" t="s">
        <v>13</v>
      </c>
      <c r="G1425" t="str">
        <f t="shared" si="49"/>
        <v>NA</v>
      </c>
    </row>
    <row r="1426" spans="1:7" ht="17" x14ac:dyDescent="0.2">
      <c r="A1426" s="18">
        <v>1936</v>
      </c>
      <c r="B1426">
        <v>19360000</v>
      </c>
      <c r="C1426">
        <v>19360000</v>
      </c>
      <c r="D1426" t="s">
        <v>62</v>
      </c>
      <c r="E1426" t="str">
        <f t="shared" si="48"/>
        <v>00</v>
      </c>
      <c r="F1426" t="s">
        <v>13</v>
      </c>
      <c r="G1426" t="str">
        <f t="shared" si="49"/>
        <v>NA</v>
      </c>
    </row>
    <row r="1427" spans="1:7" ht="17" x14ac:dyDescent="0.2">
      <c r="A1427" s="18">
        <v>1968</v>
      </c>
      <c r="B1427">
        <v>19680000</v>
      </c>
      <c r="C1427">
        <v>19680000</v>
      </c>
      <c r="D1427" t="s">
        <v>62</v>
      </c>
      <c r="E1427" t="str">
        <f t="shared" si="48"/>
        <v>00</v>
      </c>
      <c r="F1427" t="s">
        <v>13</v>
      </c>
      <c r="G1427" t="str">
        <f t="shared" si="49"/>
        <v>NA</v>
      </c>
    </row>
    <row r="1428" spans="1:7" ht="17" x14ac:dyDescent="0.2">
      <c r="A1428" s="18">
        <v>1970</v>
      </c>
      <c r="B1428">
        <v>19700000</v>
      </c>
      <c r="C1428">
        <v>19700000</v>
      </c>
      <c r="D1428" t="s">
        <v>62</v>
      </c>
      <c r="E1428" t="str">
        <f t="shared" si="48"/>
        <v>00</v>
      </c>
      <c r="F1428" t="s">
        <v>13</v>
      </c>
      <c r="G1428" t="str">
        <f t="shared" si="49"/>
        <v>NA</v>
      </c>
    </row>
    <row r="1429" spans="1:7" ht="17" x14ac:dyDescent="0.2">
      <c r="A1429" s="18">
        <v>1967</v>
      </c>
      <c r="B1429">
        <v>19670000</v>
      </c>
      <c r="C1429">
        <v>19670000</v>
      </c>
      <c r="D1429" t="s">
        <v>62</v>
      </c>
      <c r="E1429" t="str">
        <f t="shared" si="48"/>
        <v>00</v>
      </c>
      <c r="F1429" t="s">
        <v>13</v>
      </c>
      <c r="G1429" t="str">
        <f t="shared" si="49"/>
        <v>NA</v>
      </c>
    </row>
    <row r="1430" spans="1:7" ht="17" x14ac:dyDescent="0.2">
      <c r="A1430" s="18">
        <v>1967</v>
      </c>
      <c r="B1430">
        <v>19670000</v>
      </c>
      <c r="C1430">
        <v>19670000</v>
      </c>
      <c r="D1430" t="s">
        <v>62</v>
      </c>
      <c r="E1430" t="str">
        <f t="shared" si="48"/>
        <v>00</v>
      </c>
      <c r="F1430" t="s">
        <v>13</v>
      </c>
      <c r="G1430" t="str">
        <f t="shared" si="49"/>
        <v>NA</v>
      </c>
    </row>
    <row r="1431" spans="1:7" ht="17" x14ac:dyDescent="0.2">
      <c r="A1431" s="18">
        <v>1968</v>
      </c>
      <c r="B1431">
        <v>19680000</v>
      </c>
      <c r="C1431">
        <v>19680000</v>
      </c>
      <c r="D1431" t="s">
        <v>62</v>
      </c>
      <c r="E1431" t="str">
        <f t="shared" si="48"/>
        <v>00</v>
      </c>
      <c r="F1431" t="s">
        <v>13</v>
      </c>
      <c r="G1431" t="str">
        <f t="shared" si="49"/>
        <v>NA</v>
      </c>
    </row>
    <row r="1432" spans="1:7" ht="17" x14ac:dyDescent="0.2">
      <c r="A1432" s="18">
        <v>1968</v>
      </c>
      <c r="B1432">
        <v>19680000</v>
      </c>
      <c r="C1432">
        <v>19680000</v>
      </c>
      <c r="D1432" t="s">
        <v>62</v>
      </c>
      <c r="E1432" t="str">
        <f t="shared" si="48"/>
        <v>00</v>
      </c>
      <c r="F1432" t="s">
        <v>13</v>
      </c>
      <c r="G1432" t="str">
        <f t="shared" si="49"/>
        <v>NA</v>
      </c>
    </row>
    <row r="1433" spans="1:7" ht="17" x14ac:dyDescent="0.2">
      <c r="A1433" s="18">
        <v>1968</v>
      </c>
      <c r="B1433">
        <v>19680000</v>
      </c>
      <c r="C1433">
        <v>19680000</v>
      </c>
      <c r="D1433" t="s">
        <v>62</v>
      </c>
      <c r="E1433" t="str">
        <f t="shared" si="48"/>
        <v>00</v>
      </c>
      <c r="F1433" t="s">
        <v>13</v>
      </c>
      <c r="G1433" t="str">
        <f t="shared" si="49"/>
        <v>NA</v>
      </c>
    </row>
    <row r="1434" spans="1:7" ht="17" x14ac:dyDescent="0.2">
      <c r="A1434" s="18">
        <v>1964</v>
      </c>
      <c r="B1434">
        <v>19640000</v>
      </c>
      <c r="C1434">
        <v>19640000</v>
      </c>
      <c r="D1434" t="s">
        <v>62</v>
      </c>
      <c r="E1434" t="str">
        <f t="shared" si="48"/>
        <v>00</v>
      </c>
      <c r="F1434" t="s">
        <v>13</v>
      </c>
      <c r="G1434" t="str">
        <f t="shared" si="49"/>
        <v>NA</v>
      </c>
    </row>
    <row r="1435" spans="1:7" ht="17" x14ac:dyDescent="0.2">
      <c r="A1435" s="18">
        <v>1978</v>
      </c>
      <c r="B1435">
        <v>19780000</v>
      </c>
      <c r="C1435">
        <v>19780000</v>
      </c>
      <c r="D1435" t="s">
        <v>62</v>
      </c>
      <c r="E1435" t="str">
        <f t="shared" si="48"/>
        <v>00</v>
      </c>
      <c r="F1435" t="s">
        <v>13</v>
      </c>
      <c r="G1435" t="str">
        <f t="shared" si="49"/>
        <v>NA</v>
      </c>
    </row>
    <row r="1436" spans="1:7" ht="17" x14ac:dyDescent="0.2">
      <c r="A1436" s="18">
        <v>1964</v>
      </c>
      <c r="B1436">
        <v>19640000</v>
      </c>
      <c r="C1436">
        <v>19640000</v>
      </c>
      <c r="D1436" t="s">
        <v>62</v>
      </c>
      <c r="E1436" t="str">
        <f t="shared" si="48"/>
        <v>00</v>
      </c>
      <c r="F1436" t="s">
        <v>13</v>
      </c>
      <c r="G1436" t="str">
        <f t="shared" si="49"/>
        <v>NA</v>
      </c>
    </row>
    <row r="1437" spans="1:7" ht="17" x14ac:dyDescent="0.2">
      <c r="A1437" s="18">
        <v>1964</v>
      </c>
      <c r="B1437">
        <v>19640000</v>
      </c>
      <c r="C1437">
        <v>19640000</v>
      </c>
      <c r="D1437" t="s">
        <v>62</v>
      </c>
      <c r="E1437" t="str">
        <f t="shared" si="48"/>
        <v>00</v>
      </c>
      <c r="F1437" t="s">
        <v>13</v>
      </c>
      <c r="G1437" t="str">
        <f t="shared" si="49"/>
        <v>NA</v>
      </c>
    </row>
    <row r="1438" spans="1:7" ht="17" x14ac:dyDescent="0.2">
      <c r="A1438" s="18">
        <v>1964</v>
      </c>
      <c r="B1438">
        <v>19640000</v>
      </c>
      <c r="C1438">
        <v>19640000</v>
      </c>
      <c r="D1438" t="s">
        <v>62</v>
      </c>
      <c r="E1438" t="str">
        <f t="shared" si="48"/>
        <v>00</v>
      </c>
      <c r="F1438" t="s">
        <v>13</v>
      </c>
      <c r="G1438" t="str">
        <f t="shared" si="49"/>
        <v>NA</v>
      </c>
    </row>
    <row r="1439" spans="1:7" ht="17" x14ac:dyDescent="0.2">
      <c r="A1439" s="18">
        <v>1974</v>
      </c>
      <c r="B1439">
        <v>19740000</v>
      </c>
      <c r="C1439">
        <v>19740000</v>
      </c>
      <c r="D1439" t="s">
        <v>62</v>
      </c>
      <c r="E1439" t="str">
        <f t="shared" si="48"/>
        <v>00</v>
      </c>
      <c r="F1439" t="s">
        <v>13</v>
      </c>
      <c r="G1439" t="str">
        <f t="shared" si="49"/>
        <v>NA</v>
      </c>
    </row>
    <row r="1440" spans="1:7" ht="17" x14ac:dyDescent="0.2">
      <c r="A1440" s="18">
        <v>1968</v>
      </c>
      <c r="B1440">
        <v>19680000</v>
      </c>
      <c r="C1440">
        <v>19680000</v>
      </c>
      <c r="D1440" t="s">
        <v>62</v>
      </c>
      <c r="E1440" t="str">
        <f t="shared" si="48"/>
        <v>00</v>
      </c>
      <c r="F1440" t="s">
        <v>13</v>
      </c>
      <c r="G1440" t="str">
        <f t="shared" si="49"/>
        <v>NA</v>
      </c>
    </row>
    <row r="1441" spans="1:7" ht="17" x14ac:dyDescent="0.2">
      <c r="A1441" s="18">
        <v>1968</v>
      </c>
      <c r="B1441">
        <v>19680000</v>
      </c>
      <c r="C1441">
        <v>19680000</v>
      </c>
      <c r="D1441" t="s">
        <v>62</v>
      </c>
      <c r="E1441" t="str">
        <f t="shared" si="48"/>
        <v>00</v>
      </c>
      <c r="F1441" t="s">
        <v>13</v>
      </c>
      <c r="G1441" t="str">
        <f t="shared" si="49"/>
        <v>NA</v>
      </c>
    </row>
    <row r="1442" spans="1:7" ht="17" x14ac:dyDescent="0.2">
      <c r="A1442" s="18">
        <v>1968</v>
      </c>
      <c r="B1442">
        <v>19680000</v>
      </c>
      <c r="C1442">
        <v>19680000</v>
      </c>
      <c r="D1442" t="s">
        <v>62</v>
      </c>
      <c r="E1442" t="str">
        <f t="shared" si="48"/>
        <v>00</v>
      </c>
      <c r="F1442" t="s">
        <v>13</v>
      </c>
      <c r="G1442" t="str">
        <f t="shared" si="49"/>
        <v>NA</v>
      </c>
    </row>
    <row r="1443" spans="1:7" ht="17" x14ac:dyDescent="0.2">
      <c r="A1443" s="18">
        <v>1963</v>
      </c>
      <c r="B1443">
        <v>19630000</v>
      </c>
      <c r="C1443">
        <v>19630000</v>
      </c>
      <c r="D1443" t="s">
        <v>62</v>
      </c>
      <c r="E1443" t="str">
        <f t="shared" si="48"/>
        <v>00</v>
      </c>
      <c r="F1443" t="s">
        <v>13</v>
      </c>
      <c r="G1443" t="str">
        <f t="shared" si="49"/>
        <v>NA</v>
      </c>
    </row>
    <row r="1444" spans="1:7" ht="17" x14ac:dyDescent="0.2">
      <c r="A1444" s="18">
        <v>1963</v>
      </c>
      <c r="B1444">
        <v>19630000</v>
      </c>
      <c r="C1444">
        <v>19630000</v>
      </c>
      <c r="D1444" t="s">
        <v>62</v>
      </c>
      <c r="E1444" t="str">
        <f t="shared" si="48"/>
        <v>00</v>
      </c>
      <c r="F1444" t="s">
        <v>13</v>
      </c>
      <c r="G1444" t="str">
        <f t="shared" si="49"/>
        <v>NA</v>
      </c>
    </row>
    <row r="1445" spans="1:7" ht="17" x14ac:dyDescent="0.2">
      <c r="A1445" s="18">
        <v>1963</v>
      </c>
      <c r="B1445">
        <v>19630000</v>
      </c>
      <c r="C1445">
        <v>19630000</v>
      </c>
      <c r="D1445" t="s">
        <v>62</v>
      </c>
      <c r="E1445" t="str">
        <f t="shared" si="48"/>
        <v>00</v>
      </c>
      <c r="F1445" t="s">
        <v>13</v>
      </c>
      <c r="G1445" t="str">
        <f t="shared" si="49"/>
        <v>NA</v>
      </c>
    </row>
    <row r="1446" spans="1:7" ht="17" x14ac:dyDescent="0.2">
      <c r="A1446" s="18">
        <v>1978</v>
      </c>
      <c r="B1446">
        <v>19780000</v>
      </c>
      <c r="C1446">
        <v>19780000</v>
      </c>
      <c r="D1446" t="s">
        <v>62</v>
      </c>
      <c r="E1446" t="str">
        <f t="shared" si="48"/>
        <v>00</v>
      </c>
      <c r="F1446" t="s">
        <v>13</v>
      </c>
      <c r="G1446" t="str">
        <f t="shared" si="49"/>
        <v>NA</v>
      </c>
    </row>
    <row r="1447" spans="1:7" ht="17" x14ac:dyDescent="0.2">
      <c r="A1447" s="18">
        <v>1978</v>
      </c>
      <c r="B1447">
        <v>19780000</v>
      </c>
      <c r="C1447">
        <v>19780000</v>
      </c>
      <c r="D1447" t="s">
        <v>62</v>
      </c>
      <c r="E1447" t="str">
        <f t="shared" si="48"/>
        <v>00</v>
      </c>
      <c r="F1447" t="s">
        <v>13</v>
      </c>
      <c r="G1447" t="str">
        <f t="shared" si="49"/>
        <v>NA</v>
      </c>
    </row>
    <row r="1448" spans="1:7" ht="17" x14ac:dyDescent="0.2">
      <c r="A1448" s="18">
        <v>1978</v>
      </c>
      <c r="B1448">
        <v>19780000</v>
      </c>
      <c r="C1448">
        <v>19780000</v>
      </c>
      <c r="D1448" t="s">
        <v>62</v>
      </c>
      <c r="E1448" t="str">
        <f t="shared" si="48"/>
        <v>00</v>
      </c>
      <c r="F1448" t="s">
        <v>13</v>
      </c>
      <c r="G1448" t="str">
        <f t="shared" si="49"/>
        <v>NA</v>
      </c>
    </row>
    <row r="1449" spans="1:7" ht="17" x14ac:dyDescent="0.2">
      <c r="A1449" s="18">
        <v>1963</v>
      </c>
      <c r="B1449">
        <v>19630000</v>
      </c>
      <c r="C1449">
        <v>19630000</v>
      </c>
      <c r="D1449" t="s">
        <v>62</v>
      </c>
      <c r="E1449" t="str">
        <f t="shared" si="48"/>
        <v>00</v>
      </c>
      <c r="F1449" t="s">
        <v>13</v>
      </c>
      <c r="G1449" t="str">
        <f t="shared" si="49"/>
        <v>NA</v>
      </c>
    </row>
    <row r="1450" spans="1:7" ht="17" x14ac:dyDescent="0.2">
      <c r="A1450" s="18">
        <v>1963</v>
      </c>
      <c r="B1450">
        <v>19630000</v>
      </c>
      <c r="C1450">
        <v>19630000</v>
      </c>
      <c r="D1450" t="s">
        <v>62</v>
      </c>
      <c r="E1450" t="str">
        <f t="shared" si="48"/>
        <v>00</v>
      </c>
      <c r="F1450" t="s">
        <v>13</v>
      </c>
      <c r="G1450" t="str">
        <f t="shared" si="49"/>
        <v>NA</v>
      </c>
    </row>
    <row r="1451" spans="1:7" ht="17" x14ac:dyDescent="0.2">
      <c r="A1451" s="18">
        <v>1978</v>
      </c>
      <c r="B1451">
        <v>19780000</v>
      </c>
      <c r="C1451">
        <v>19780000</v>
      </c>
      <c r="D1451" t="s">
        <v>62</v>
      </c>
      <c r="E1451" t="str">
        <f t="shared" si="48"/>
        <v>00</v>
      </c>
      <c r="F1451" t="s">
        <v>13</v>
      </c>
      <c r="G1451" t="str">
        <f t="shared" si="49"/>
        <v>NA</v>
      </c>
    </row>
    <row r="1452" spans="1:7" ht="17" x14ac:dyDescent="0.2">
      <c r="A1452" s="18">
        <v>1978</v>
      </c>
      <c r="B1452">
        <v>19780000</v>
      </c>
      <c r="C1452">
        <v>19780000</v>
      </c>
      <c r="D1452" t="s">
        <v>62</v>
      </c>
      <c r="E1452" t="str">
        <f t="shared" si="48"/>
        <v>00</v>
      </c>
      <c r="F1452" t="s">
        <v>13</v>
      </c>
      <c r="G1452" t="str">
        <f t="shared" si="49"/>
        <v>NA</v>
      </c>
    </row>
    <row r="1453" spans="1:7" ht="17" x14ac:dyDescent="0.2">
      <c r="A1453" s="18">
        <v>1978</v>
      </c>
      <c r="B1453">
        <v>19780000</v>
      </c>
      <c r="C1453">
        <v>19780000</v>
      </c>
      <c r="D1453" t="s">
        <v>62</v>
      </c>
      <c r="E1453" t="str">
        <f t="shared" si="48"/>
        <v>00</v>
      </c>
      <c r="F1453" t="s">
        <v>13</v>
      </c>
      <c r="G1453" t="str">
        <f t="shared" si="49"/>
        <v>NA</v>
      </c>
    </row>
    <row r="1454" spans="1:7" ht="17" x14ac:dyDescent="0.2">
      <c r="A1454" s="18">
        <v>1978</v>
      </c>
      <c r="B1454">
        <v>19780000</v>
      </c>
      <c r="C1454">
        <v>19780000</v>
      </c>
      <c r="D1454" t="s">
        <v>62</v>
      </c>
      <c r="E1454" t="str">
        <f t="shared" si="48"/>
        <v>00</v>
      </c>
      <c r="F1454" t="s">
        <v>13</v>
      </c>
      <c r="G1454" t="str">
        <f t="shared" si="49"/>
        <v>NA</v>
      </c>
    </row>
    <row r="1455" spans="1:7" ht="17" x14ac:dyDescent="0.2">
      <c r="A1455" s="18">
        <v>1978</v>
      </c>
      <c r="B1455">
        <v>19780000</v>
      </c>
      <c r="C1455">
        <v>19780000</v>
      </c>
      <c r="D1455" t="s">
        <v>62</v>
      </c>
      <c r="E1455" t="str">
        <f t="shared" si="48"/>
        <v>00</v>
      </c>
      <c r="F1455" t="s">
        <v>13</v>
      </c>
      <c r="G1455" t="str">
        <f t="shared" si="49"/>
        <v>NA</v>
      </c>
    </row>
    <row r="1456" spans="1:7" ht="17" x14ac:dyDescent="0.2">
      <c r="A1456" s="18">
        <v>1978</v>
      </c>
      <c r="B1456">
        <v>19780000</v>
      </c>
      <c r="C1456">
        <v>19780000</v>
      </c>
      <c r="D1456" t="s">
        <v>62</v>
      </c>
      <c r="E1456" t="str">
        <f t="shared" si="48"/>
        <v>00</v>
      </c>
      <c r="F1456" t="s">
        <v>13</v>
      </c>
      <c r="G1456" t="str">
        <f t="shared" si="49"/>
        <v>NA</v>
      </c>
    </row>
    <row r="1457" spans="1:7" ht="17" x14ac:dyDescent="0.2">
      <c r="A1457" s="18">
        <v>1904</v>
      </c>
      <c r="B1457">
        <v>19040000</v>
      </c>
      <c r="C1457">
        <v>19040000</v>
      </c>
      <c r="D1457" t="s">
        <v>62</v>
      </c>
      <c r="E1457" t="str">
        <f t="shared" si="48"/>
        <v>00</v>
      </c>
      <c r="F1457" t="s">
        <v>13</v>
      </c>
      <c r="G1457" t="str">
        <f t="shared" si="49"/>
        <v>NA</v>
      </c>
    </row>
    <row r="1458" spans="1:7" ht="17" x14ac:dyDescent="0.2">
      <c r="A1458" s="18">
        <v>1943.0926999999999</v>
      </c>
      <c r="B1458">
        <v>19430927</v>
      </c>
      <c r="C1458">
        <v>19430927</v>
      </c>
      <c r="D1458" t="s">
        <v>62</v>
      </c>
      <c r="E1458" t="str">
        <f t="shared" si="48"/>
        <v>27</v>
      </c>
      <c r="F1458" t="s">
        <v>101</v>
      </c>
      <c r="G1458" t="str">
        <f t="shared" si="49"/>
        <v>27</v>
      </c>
    </row>
    <row r="1459" spans="1:7" ht="17" x14ac:dyDescent="0.2">
      <c r="A1459" s="18" t="e">
        <v>#VALUE!</v>
      </c>
      <c r="B1459" t="e">
        <v>#VALUE!</v>
      </c>
      <c r="C1459" t="e">
        <v>#VALUE!</v>
      </c>
      <c r="D1459" t="s">
        <v>62</v>
      </c>
      <c r="E1459" t="e">
        <f t="shared" si="48"/>
        <v>#VALUE!</v>
      </c>
      <c r="F1459" t="e">
        <v>#VALUE!</v>
      </c>
      <c r="G1459" t="str">
        <f t="shared" si="49"/>
        <v>NA</v>
      </c>
    </row>
    <row r="1460" spans="1:7" ht="17" x14ac:dyDescent="0.2">
      <c r="A1460" s="18">
        <v>1944.0500999999999</v>
      </c>
      <c r="B1460">
        <v>19440501</v>
      </c>
      <c r="C1460">
        <v>19440501</v>
      </c>
      <c r="D1460" t="s">
        <v>62</v>
      </c>
      <c r="E1460" t="str">
        <f t="shared" si="48"/>
        <v>01</v>
      </c>
      <c r="F1460" t="s">
        <v>70</v>
      </c>
      <c r="G1460" t="str">
        <f t="shared" si="49"/>
        <v>01</v>
      </c>
    </row>
    <row r="1461" spans="1:7" ht="17" x14ac:dyDescent="0.2">
      <c r="A1461" s="18">
        <v>1944.0522000000001</v>
      </c>
      <c r="B1461">
        <v>19440522</v>
      </c>
      <c r="C1461">
        <v>19440522</v>
      </c>
      <c r="D1461" t="s">
        <v>62</v>
      </c>
      <c r="E1461" t="str">
        <f t="shared" si="48"/>
        <v>22</v>
      </c>
      <c r="F1461" t="s">
        <v>98</v>
      </c>
      <c r="G1461" t="str">
        <f t="shared" si="49"/>
        <v>22</v>
      </c>
    </row>
    <row r="1462" spans="1:7" ht="17" x14ac:dyDescent="0.2">
      <c r="A1462" s="18" t="e">
        <v>#VALUE!</v>
      </c>
      <c r="B1462" t="e">
        <v>#VALUE!</v>
      </c>
      <c r="C1462" t="e">
        <v>#VALUE!</v>
      </c>
      <c r="D1462" t="s">
        <v>62</v>
      </c>
      <c r="E1462" t="e">
        <f t="shared" si="48"/>
        <v>#VALUE!</v>
      </c>
      <c r="F1462" t="e">
        <v>#VALUE!</v>
      </c>
      <c r="G1462" t="str">
        <f t="shared" si="49"/>
        <v>NA</v>
      </c>
    </row>
    <row r="1463" spans="1:7" ht="17" x14ac:dyDescent="0.2">
      <c r="A1463" s="18">
        <v>1904</v>
      </c>
      <c r="B1463">
        <v>19040000</v>
      </c>
      <c r="C1463">
        <v>19040000</v>
      </c>
      <c r="D1463" t="s">
        <v>62</v>
      </c>
      <c r="E1463" t="str">
        <f t="shared" si="48"/>
        <v>00</v>
      </c>
      <c r="F1463" t="s">
        <v>13</v>
      </c>
      <c r="G1463" t="str">
        <f t="shared" si="49"/>
        <v>NA</v>
      </c>
    </row>
    <row r="1464" spans="1:7" ht="17" x14ac:dyDescent="0.2">
      <c r="A1464" s="18">
        <v>1962.04</v>
      </c>
      <c r="B1464">
        <v>19620400</v>
      </c>
      <c r="C1464">
        <v>19620400</v>
      </c>
      <c r="D1464" t="s">
        <v>62</v>
      </c>
      <c r="E1464" t="str">
        <f t="shared" si="48"/>
        <v>00</v>
      </c>
      <c r="F1464" t="s">
        <v>13</v>
      </c>
      <c r="G1464" t="str">
        <f t="shared" si="49"/>
        <v>NA</v>
      </c>
    </row>
    <row r="1465" spans="1:7" ht="17" x14ac:dyDescent="0.2">
      <c r="A1465" s="18">
        <v>1961.12</v>
      </c>
      <c r="B1465">
        <v>19611200</v>
      </c>
      <c r="C1465">
        <v>19611200</v>
      </c>
      <c r="D1465" t="s">
        <v>62</v>
      </c>
      <c r="E1465" t="str">
        <f t="shared" si="48"/>
        <v>00</v>
      </c>
      <c r="F1465" t="s">
        <v>13</v>
      </c>
      <c r="G1465" t="str">
        <f t="shared" si="49"/>
        <v>NA</v>
      </c>
    </row>
    <row r="1466" spans="1:7" ht="17" x14ac:dyDescent="0.2">
      <c r="A1466" s="18">
        <v>1961.11</v>
      </c>
      <c r="B1466">
        <v>19611100</v>
      </c>
      <c r="C1466">
        <v>19611100</v>
      </c>
      <c r="D1466" t="s">
        <v>62</v>
      </c>
      <c r="E1466" t="str">
        <f t="shared" si="48"/>
        <v>00</v>
      </c>
      <c r="F1466" t="s">
        <v>13</v>
      </c>
      <c r="G1466" t="str">
        <f t="shared" si="49"/>
        <v>NA</v>
      </c>
    </row>
    <row r="1467" spans="1:7" ht="17" x14ac:dyDescent="0.2">
      <c r="A1467" s="18">
        <v>1920.1001000000001</v>
      </c>
      <c r="B1467">
        <v>19201001</v>
      </c>
      <c r="C1467">
        <v>19201001</v>
      </c>
      <c r="D1467" t="s">
        <v>62</v>
      </c>
      <c r="E1467" t="str">
        <f t="shared" si="48"/>
        <v>01</v>
      </c>
      <c r="F1467" t="s">
        <v>70</v>
      </c>
      <c r="G1467" t="str">
        <f t="shared" si="49"/>
        <v>01</v>
      </c>
    </row>
    <row r="1468" spans="1:7" ht="17" x14ac:dyDescent="0.2">
      <c r="A1468" s="18" t="e">
        <v>#VALUE!</v>
      </c>
      <c r="B1468" t="e">
        <v>#VALUE!</v>
      </c>
      <c r="C1468" t="e">
        <v>#VALUE!</v>
      </c>
      <c r="D1468" t="s">
        <v>62</v>
      </c>
      <c r="E1468" t="e">
        <f t="shared" si="48"/>
        <v>#VALUE!</v>
      </c>
      <c r="F1468" t="e">
        <v>#VALUE!</v>
      </c>
      <c r="G1468" t="str">
        <f t="shared" si="49"/>
        <v>NA</v>
      </c>
    </row>
    <row r="1469" spans="1:7" ht="17" x14ac:dyDescent="0.2">
      <c r="A1469" s="18" t="e">
        <v>#VALUE!</v>
      </c>
      <c r="B1469" t="e">
        <v>#VALUE!</v>
      </c>
      <c r="C1469" t="e">
        <v>#VALUE!</v>
      </c>
      <c r="D1469" t="s">
        <v>62</v>
      </c>
      <c r="E1469" t="e">
        <f t="shared" si="48"/>
        <v>#VALUE!</v>
      </c>
      <c r="F1469" t="e">
        <v>#VALUE!</v>
      </c>
      <c r="G1469" t="str">
        <f t="shared" si="49"/>
        <v>NA</v>
      </c>
    </row>
    <row r="1470" spans="1:7" ht="17" x14ac:dyDescent="0.2">
      <c r="A1470" s="18" t="e">
        <v>#VALUE!</v>
      </c>
      <c r="B1470" t="e">
        <v>#VALUE!</v>
      </c>
      <c r="C1470" t="e">
        <v>#VALUE!</v>
      </c>
      <c r="D1470" t="s">
        <v>62</v>
      </c>
      <c r="E1470" t="e">
        <f t="shared" si="48"/>
        <v>#VALUE!</v>
      </c>
      <c r="F1470" t="e">
        <v>#VALUE!</v>
      </c>
      <c r="G1470" t="str">
        <f t="shared" si="49"/>
        <v>NA</v>
      </c>
    </row>
    <row r="1471" spans="1:7" ht="17" x14ac:dyDescent="0.2">
      <c r="A1471" s="18" t="e">
        <v>#VALUE!</v>
      </c>
      <c r="B1471" t="e">
        <v>#VALUE!</v>
      </c>
      <c r="C1471" t="e">
        <v>#VALUE!</v>
      </c>
      <c r="D1471" t="s">
        <v>62</v>
      </c>
      <c r="E1471" t="e">
        <f t="shared" si="48"/>
        <v>#VALUE!</v>
      </c>
      <c r="F1471" t="e">
        <v>#VALUE!</v>
      </c>
      <c r="G1471" t="str">
        <f t="shared" si="49"/>
        <v>NA</v>
      </c>
    </row>
    <row r="1472" spans="1:7" ht="17" x14ac:dyDescent="0.2">
      <c r="A1472" s="18" t="e">
        <v>#VALUE!</v>
      </c>
      <c r="B1472" t="e">
        <v>#VALUE!</v>
      </c>
      <c r="C1472" t="e">
        <v>#VALUE!</v>
      </c>
      <c r="D1472" t="s">
        <v>62</v>
      </c>
      <c r="E1472" t="e">
        <f t="shared" si="48"/>
        <v>#VALUE!</v>
      </c>
      <c r="F1472" t="e">
        <v>#VALUE!</v>
      </c>
      <c r="G1472" t="str">
        <f t="shared" si="49"/>
        <v>NA</v>
      </c>
    </row>
    <row r="1473" spans="1:7" ht="17" x14ac:dyDescent="0.2">
      <c r="A1473" s="18">
        <v>1946.0128999999999</v>
      </c>
      <c r="B1473">
        <v>19460129</v>
      </c>
      <c r="C1473">
        <v>19460129</v>
      </c>
      <c r="D1473" t="s">
        <v>62</v>
      </c>
      <c r="E1473" t="str">
        <f t="shared" si="48"/>
        <v>29</v>
      </c>
      <c r="F1473" t="s">
        <v>99</v>
      </c>
      <c r="G1473" t="str">
        <f t="shared" si="49"/>
        <v>29</v>
      </c>
    </row>
    <row r="1474" spans="1:7" ht="17" x14ac:dyDescent="0.2">
      <c r="A1474" s="18" t="e">
        <v>#VALUE!</v>
      </c>
      <c r="B1474" t="e">
        <v>#VALUE!</v>
      </c>
      <c r="C1474" t="e">
        <v>#VALUE!</v>
      </c>
      <c r="D1474" t="s">
        <v>62</v>
      </c>
      <c r="E1474" t="e">
        <f t="shared" si="48"/>
        <v>#VALUE!</v>
      </c>
      <c r="F1474" t="e">
        <v>#VALUE!</v>
      </c>
      <c r="G1474" t="str">
        <f t="shared" si="49"/>
        <v>NA</v>
      </c>
    </row>
    <row r="1475" spans="1:7" ht="17" x14ac:dyDescent="0.2">
      <c r="A1475" s="18" t="e">
        <v>#VALUE!</v>
      </c>
      <c r="B1475" t="e">
        <v>#VALUE!</v>
      </c>
      <c r="C1475" t="e">
        <v>#VALUE!</v>
      </c>
      <c r="D1475" t="s">
        <v>62</v>
      </c>
      <c r="E1475" t="e">
        <f t="shared" ref="E1475:E1538" si="50">MID($B1475,COLUMN()-(COLUMN($D1475)- 6),2)</f>
        <v>#VALUE!</v>
      </c>
      <c r="F1475" t="e">
        <v>#VALUE!</v>
      </c>
      <c r="G1475" t="str">
        <f t="shared" ref="G1475:G1538" si="51">IFERROR(F1475,"NA")</f>
        <v>NA</v>
      </c>
    </row>
    <row r="1476" spans="1:7" ht="17" x14ac:dyDescent="0.2">
      <c r="A1476" s="18">
        <v>1941</v>
      </c>
      <c r="B1476">
        <v>19410000</v>
      </c>
      <c r="C1476">
        <v>19410000</v>
      </c>
      <c r="D1476" t="s">
        <v>62</v>
      </c>
      <c r="E1476" t="str">
        <f t="shared" si="50"/>
        <v>00</v>
      </c>
      <c r="F1476" t="s">
        <v>13</v>
      </c>
      <c r="G1476" t="str">
        <f t="shared" si="51"/>
        <v>NA</v>
      </c>
    </row>
    <row r="1477" spans="1:7" ht="17" x14ac:dyDescent="0.2">
      <c r="A1477" s="18">
        <v>1940</v>
      </c>
      <c r="B1477">
        <v>19400000</v>
      </c>
      <c r="C1477">
        <v>19400000</v>
      </c>
      <c r="D1477" t="s">
        <v>62</v>
      </c>
      <c r="E1477" t="str">
        <f t="shared" si="50"/>
        <v>00</v>
      </c>
      <c r="F1477" t="s">
        <v>13</v>
      </c>
      <c r="G1477" t="str">
        <f t="shared" si="51"/>
        <v>NA</v>
      </c>
    </row>
    <row r="1478" spans="1:7" ht="17" x14ac:dyDescent="0.2">
      <c r="A1478" s="18" t="e">
        <v>#VALUE!</v>
      </c>
      <c r="B1478" t="e">
        <v>#VALUE!</v>
      </c>
      <c r="C1478" t="e">
        <v>#VALUE!</v>
      </c>
      <c r="D1478" t="s">
        <v>62</v>
      </c>
      <c r="E1478" t="e">
        <f t="shared" si="50"/>
        <v>#VALUE!</v>
      </c>
      <c r="F1478" t="e">
        <v>#VALUE!</v>
      </c>
      <c r="G1478" t="str">
        <f t="shared" si="51"/>
        <v>NA</v>
      </c>
    </row>
    <row r="1479" spans="1:7" ht="17" x14ac:dyDescent="0.2">
      <c r="A1479" s="18" t="e">
        <v>#VALUE!</v>
      </c>
      <c r="B1479" t="e">
        <v>#VALUE!</v>
      </c>
      <c r="C1479" t="e">
        <v>#VALUE!</v>
      </c>
      <c r="D1479" t="s">
        <v>62</v>
      </c>
      <c r="E1479" t="e">
        <f t="shared" si="50"/>
        <v>#VALUE!</v>
      </c>
      <c r="F1479" t="e">
        <v>#VALUE!</v>
      </c>
      <c r="G1479" t="str">
        <f t="shared" si="51"/>
        <v>NA</v>
      </c>
    </row>
    <row r="1480" spans="1:7" ht="17" x14ac:dyDescent="0.2">
      <c r="A1480" s="18" t="e">
        <v>#VALUE!</v>
      </c>
      <c r="B1480" t="e">
        <v>#VALUE!</v>
      </c>
      <c r="C1480" t="e">
        <v>#VALUE!</v>
      </c>
      <c r="D1480" t="s">
        <v>62</v>
      </c>
      <c r="E1480" t="e">
        <f t="shared" si="50"/>
        <v>#VALUE!</v>
      </c>
      <c r="F1480" t="e">
        <v>#VALUE!</v>
      </c>
      <c r="G1480" t="str">
        <f t="shared" si="51"/>
        <v>NA</v>
      </c>
    </row>
    <row r="1481" spans="1:7" ht="17" x14ac:dyDescent="0.2">
      <c r="A1481" s="18" t="e">
        <v>#VALUE!</v>
      </c>
      <c r="B1481" t="e">
        <v>#VALUE!</v>
      </c>
      <c r="C1481" t="e">
        <v>#VALUE!</v>
      </c>
      <c r="D1481" t="s">
        <v>62</v>
      </c>
      <c r="E1481" t="e">
        <f t="shared" si="50"/>
        <v>#VALUE!</v>
      </c>
      <c r="F1481" t="e">
        <v>#VALUE!</v>
      </c>
      <c r="G1481" t="str">
        <f t="shared" si="51"/>
        <v>NA</v>
      </c>
    </row>
    <row r="1482" spans="1:7" ht="17" x14ac:dyDescent="0.2">
      <c r="A1482" s="18" t="e">
        <v>#VALUE!</v>
      </c>
      <c r="B1482" t="e">
        <v>#VALUE!</v>
      </c>
      <c r="C1482" t="e">
        <v>#VALUE!</v>
      </c>
      <c r="D1482" t="s">
        <v>62</v>
      </c>
      <c r="E1482" t="e">
        <f t="shared" si="50"/>
        <v>#VALUE!</v>
      </c>
      <c r="F1482" t="e">
        <v>#VALUE!</v>
      </c>
      <c r="G1482" t="str">
        <f t="shared" si="51"/>
        <v>NA</v>
      </c>
    </row>
    <row r="1483" spans="1:7" ht="17" x14ac:dyDescent="0.2">
      <c r="A1483" s="18">
        <v>1946</v>
      </c>
      <c r="B1483">
        <v>19460000</v>
      </c>
      <c r="C1483">
        <v>19460000</v>
      </c>
      <c r="D1483" t="s">
        <v>62</v>
      </c>
      <c r="E1483" t="str">
        <f t="shared" si="50"/>
        <v>00</v>
      </c>
      <c r="F1483" t="s">
        <v>13</v>
      </c>
      <c r="G1483" t="str">
        <f t="shared" si="51"/>
        <v>NA</v>
      </c>
    </row>
    <row r="1484" spans="1:7" ht="17" x14ac:dyDescent="0.2">
      <c r="A1484" s="18">
        <v>1920</v>
      </c>
      <c r="B1484">
        <v>19200000</v>
      </c>
      <c r="C1484">
        <v>19200000</v>
      </c>
      <c r="D1484" t="s">
        <v>62</v>
      </c>
      <c r="E1484" t="str">
        <f t="shared" si="50"/>
        <v>00</v>
      </c>
      <c r="F1484" t="s">
        <v>13</v>
      </c>
      <c r="G1484" t="str">
        <f t="shared" si="51"/>
        <v>NA</v>
      </c>
    </row>
    <row r="1485" spans="1:7" ht="17" x14ac:dyDescent="0.2">
      <c r="A1485" s="18">
        <v>1912</v>
      </c>
      <c r="B1485">
        <v>19120000</v>
      </c>
      <c r="C1485">
        <v>19120000</v>
      </c>
      <c r="D1485" t="s">
        <v>62</v>
      </c>
      <c r="E1485" t="str">
        <f t="shared" si="50"/>
        <v>00</v>
      </c>
      <c r="F1485" t="s">
        <v>13</v>
      </c>
      <c r="G1485" t="str">
        <f t="shared" si="51"/>
        <v>NA</v>
      </c>
    </row>
    <row r="1486" spans="1:7" ht="17" x14ac:dyDescent="0.2">
      <c r="A1486" s="18" t="e">
        <v>#VALUE!</v>
      </c>
      <c r="B1486" t="e">
        <v>#VALUE!</v>
      </c>
      <c r="C1486" t="e">
        <v>#VALUE!</v>
      </c>
      <c r="D1486" t="s">
        <v>62</v>
      </c>
      <c r="E1486" t="e">
        <f t="shared" si="50"/>
        <v>#VALUE!</v>
      </c>
      <c r="F1486" t="e">
        <v>#VALUE!</v>
      </c>
      <c r="G1486" t="str">
        <f t="shared" si="51"/>
        <v>NA</v>
      </c>
    </row>
    <row r="1487" spans="1:7" ht="17" x14ac:dyDescent="0.2">
      <c r="A1487" s="18">
        <v>1914</v>
      </c>
      <c r="B1487">
        <v>19140000</v>
      </c>
      <c r="C1487">
        <v>19140000</v>
      </c>
      <c r="D1487" t="s">
        <v>62</v>
      </c>
      <c r="E1487" t="str">
        <f t="shared" si="50"/>
        <v>00</v>
      </c>
      <c r="F1487" t="s">
        <v>13</v>
      </c>
      <c r="G1487" t="str">
        <f t="shared" si="51"/>
        <v>NA</v>
      </c>
    </row>
    <row r="1488" spans="1:7" ht="17" x14ac:dyDescent="0.2">
      <c r="A1488" s="18">
        <v>1914</v>
      </c>
      <c r="B1488">
        <v>19140000</v>
      </c>
      <c r="C1488">
        <v>19140000</v>
      </c>
      <c r="D1488" t="s">
        <v>62</v>
      </c>
      <c r="E1488" t="str">
        <f t="shared" si="50"/>
        <v>00</v>
      </c>
      <c r="F1488" t="s">
        <v>13</v>
      </c>
      <c r="G1488" t="str">
        <f t="shared" si="51"/>
        <v>NA</v>
      </c>
    </row>
    <row r="1489" spans="1:7" ht="17" x14ac:dyDescent="0.2">
      <c r="A1489" s="18">
        <v>1920</v>
      </c>
      <c r="B1489">
        <v>19200000</v>
      </c>
      <c r="C1489">
        <v>19200000</v>
      </c>
      <c r="D1489" t="s">
        <v>62</v>
      </c>
      <c r="E1489" t="str">
        <f t="shared" si="50"/>
        <v>00</v>
      </c>
      <c r="F1489" t="s">
        <v>13</v>
      </c>
      <c r="G1489" t="str">
        <f t="shared" si="51"/>
        <v>NA</v>
      </c>
    </row>
    <row r="1490" spans="1:7" ht="17" x14ac:dyDescent="0.2">
      <c r="A1490" s="18">
        <v>1920</v>
      </c>
      <c r="B1490">
        <v>19200000</v>
      </c>
      <c r="C1490">
        <v>19200000</v>
      </c>
      <c r="D1490" t="s">
        <v>62</v>
      </c>
      <c r="E1490" t="str">
        <f t="shared" si="50"/>
        <v>00</v>
      </c>
      <c r="F1490" t="s">
        <v>13</v>
      </c>
      <c r="G1490" t="str">
        <f t="shared" si="51"/>
        <v>NA</v>
      </c>
    </row>
    <row r="1491" spans="1:7" ht="17" x14ac:dyDescent="0.2">
      <c r="A1491" s="18">
        <v>1920</v>
      </c>
      <c r="B1491">
        <v>19200000</v>
      </c>
      <c r="C1491">
        <v>19200000</v>
      </c>
      <c r="D1491" t="s">
        <v>62</v>
      </c>
      <c r="E1491" t="str">
        <f t="shared" si="50"/>
        <v>00</v>
      </c>
      <c r="F1491" t="s">
        <v>13</v>
      </c>
      <c r="G1491" t="str">
        <f t="shared" si="51"/>
        <v>NA</v>
      </c>
    </row>
    <row r="1492" spans="1:7" ht="17" x14ac:dyDescent="0.2">
      <c r="A1492" s="18">
        <v>1927.0415</v>
      </c>
      <c r="B1492">
        <v>19270415</v>
      </c>
      <c r="C1492">
        <v>19270415</v>
      </c>
      <c r="D1492" t="s">
        <v>62</v>
      </c>
      <c r="E1492" t="str">
        <f t="shared" si="50"/>
        <v>15</v>
      </c>
      <c r="F1492" t="s">
        <v>95</v>
      </c>
      <c r="G1492" t="str">
        <f t="shared" si="51"/>
        <v>15</v>
      </c>
    </row>
    <row r="1493" spans="1:7" ht="17" x14ac:dyDescent="0.2">
      <c r="A1493" s="18">
        <v>1927.0418</v>
      </c>
      <c r="B1493">
        <v>19270418</v>
      </c>
      <c r="C1493">
        <v>19270418</v>
      </c>
      <c r="D1493" t="s">
        <v>62</v>
      </c>
      <c r="E1493" t="str">
        <f t="shared" si="50"/>
        <v>18</v>
      </c>
      <c r="F1493" t="s">
        <v>89</v>
      </c>
      <c r="G1493" t="str">
        <f t="shared" si="51"/>
        <v>18</v>
      </c>
    </row>
    <row r="1494" spans="1:7" ht="17" x14ac:dyDescent="0.2">
      <c r="A1494" s="18">
        <v>1920.0503000000001</v>
      </c>
      <c r="B1494">
        <v>19200503</v>
      </c>
      <c r="C1494">
        <v>19200503</v>
      </c>
      <c r="D1494" t="s">
        <v>62</v>
      </c>
      <c r="E1494" t="str">
        <f t="shared" si="50"/>
        <v>03</v>
      </c>
      <c r="F1494" t="s">
        <v>72</v>
      </c>
      <c r="G1494" t="str">
        <f t="shared" si="51"/>
        <v>03</v>
      </c>
    </row>
    <row r="1495" spans="1:7" ht="17" x14ac:dyDescent="0.2">
      <c r="A1495" s="18" t="e">
        <v>#VALUE!</v>
      </c>
      <c r="B1495" t="e">
        <v>#VALUE!</v>
      </c>
      <c r="C1495" t="e">
        <v>#VALUE!</v>
      </c>
      <c r="D1495" t="s">
        <v>62</v>
      </c>
      <c r="E1495" t="e">
        <f t="shared" si="50"/>
        <v>#VALUE!</v>
      </c>
      <c r="F1495" t="e">
        <v>#VALUE!</v>
      </c>
      <c r="G1495" t="str">
        <f t="shared" si="51"/>
        <v>NA</v>
      </c>
    </row>
    <row r="1496" spans="1:7" ht="17" x14ac:dyDescent="0.2">
      <c r="A1496" s="18" t="e">
        <v>#VALUE!</v>
      </c>
      <c r="B1496" t="e">
        <v>#VALUE!</v>
      </c>
      <c r="C1496" t="e">
        <v>#VALUE!</v>
      </c>
      <c r="D1496" t="s">
        <v>62</v>
      </c>
      <c r="E1496" t="e">
        <f t="shared" si="50"/>
        <v>#VALUE!</v>
      </c>
      <c r="F1496" t="e">
        <v>#VALUE!</v>
      </c>
      <c r="G1496" t="str">
        <f t="shared" si="51"/>
        <v>NA</v>
      </c>
    </row>
    <row r="1497" spans="1:7" ht="17" x14ac:dyDescent="0.2">
      <c r="A1497" s="18" t="e">
        <v>#VALUE!</v>
      </c>
      <c r="B1497" t="e">
        <v>#VALUE!</v>
      </c>
      <c r="C1497" t="e">
        <v>#VALUE!</v>
      </c>
      <c r="D1497" t="s">
        <v>62</v>
      </c>
      <c r="E1497" t="e">
        <f t="shared" si="50"/>
        <v>#VALUE!</v>
      </c>
      <c r="F1497" t="e">
        <v>#VALUE!</v>
      </c>
      <c r="G1497" t="str">
        <f t="shared" si="51"/>
        <v>NA</v>
      </c>
    </row>
    <row r="1498" spans="1:7" ht="17" x14ac:dyDescent="0.2">
      <c r="A1498" s="18">
        <v>1927.0608999999999</v>
      </c>
      <c r="B1498">
        <v>19270609</v>
      </c>
      <c r="C1498">
        <v>19270609</v>
      </c>
      <c r="D1498" t="s">
        <v>62</v>
      </c>
      <c r="E1498" t="str">
        <f t="shared" si="50"/>
        <v>09</v>
      </c>
      <c r="F1498" t="s">
        <v>65</v>
      </c>
      <c r="G1498" t="str">
        <f t="shared" si="51"/>
        <v>09</v>
      </c>
    </row>
    <row r="1499" spans="1:7" ht="17" x14ac:dyDescent="0.2">
      <c r="A1499" s="18">
        <v>1927.0405000000001</v>
      </c>
      <c r="B1499">
        <v>19270405</v>
      </c>
      <c r="C1499">
        <v>19270405</v>
      </c>
      <c r="D1499" t="s">
        <v>62</v>
      </c>
      <c r="E1499" t="str">
        <f t="shared" si="50"/>
        <v>05</v>
      </c>
      <c r="F1499" t="s">
        <v>71</v>
      </c>
      <c r="G1499" t="str">
        <f t="shared" si="51"/>
        <v>05</v>
      </c>
    </row>
    <row r="1500" spans="1:7" ht="17" x14ac:dyDescent="0.2">
      <c r="A1500" s="18">
        <v>1927.0405000000001</v>
      </c>
      <c r="B1500">
        <v>19270405</v>
      </c>
      <c r="C1500">
        <v>19270405</v>
      </c>
      <c r="D1500" t="s">
        <v>62</v>
      </c>
      <c r="E1500" t="str">
        <f t="shared" si="50"/>
        <v>05</v>
      </c>
      <c r="F1500" t="s">
        <v>71</v>
      </c>
      <c r="G1500" t="str">
        <f t="shared" si="51"/>
        <v>05</v>
      </c>
    </row>
    <row r="1501" spans="1:7" ht="17" x14ac:dyDescent="0.2">
      <c r="A1501" s="18">
        <v>1927.0405000000001</v>
      </c>
      <c r="B1501">
        <v>19270405</v>
      </c>
      <c r="C1501">
        <v>19270405</v>
      </c>
      <c r="D1501" t="s">
        <v>62</v>
      </c>
      <c r="E1501" t="str">
        <f t="shared" si="50"/>
        <v>05</v>
      </c>
      <c r="F1501" t="s">
        <v>71</v>
      </c>
      <c r="G1501" t="str">
        <f t="shared" si="51"/>
        <v>05</v>
      </c>
    </row>
    <row r="1502" spans="1:7" ht="17" x14ac:dyDescent="0.2">
      <c r="A1502" s="18">
        <v>1927.0405000000001</v>
      </c>
      <c r="B1502">
        <v>19270405</v>
      </c>
      <c r="C1502">
        <v>19270405</v>
      </c>
      <c r="D1502" t="s">
        <v>62</v>
      </c>
      <c r="E1502" t="str">
        <f t="shared" si="50"/>
        <v>05</v>
      </c>
      <c r="F1502" t="s">
        <v>71</v>
      </c>
      <c r="G1502" t="str">
        <f t="shared" si="51"/>
        <v>05</v>
      </c>
    </row>
    <row r="1503" spans="1:7" ht="17" x14ac:dyDescent="0.2">
      <c r="A1503" s="18">
        <v>1927.0405000000001</v>
      </c>
      <c r="B1503">
        <v>19270405</v>
      </c>
      <c r="C1503">
        <v>19270405</v>
      </c>
      <c r="D1503" t="s">
        <v>62</v>
      </c>
      <c r="E1503" t="str">
        <f t="shared" si="50"/>
        <v>05</v>
      </c>
      <c r="F1503" t="s">
        <v>71</v>
      </c>
      <c r="G1503" t="str">
        <f t="shared" si="51"/>
        <v>05</v>
      </c>
    </row>
    <row r="1504" spans="1:7" ht="17" x14ac:dyDescent="0.2">
      <c r="A1504" s="18">
        <v>1927.0406</v>
      </c>
      <c r="B1504">
        <v>19270406</v>
      </c>
      <c r="C1504">
        <v>19270406</v>
      </c>
      <c r="D1504" t="s">
        <v>62</v>
      </c>
      <c r="E1504" t="str">
        <f t="shared" si="50"/>
        <v>06</v>
      </c>
      <c r="F1504" t="s">
        <v>67</v>
      </c>
      <c r="G1504" t="str">
        <f t="shared" si="51"/>
        <v>06</v>
      </c>
    </row>
    <row r="1505" spans="1:7" ht="17" x14ac:dyDescent="0.2">
      <c r="A1505" s="18">
        <v>1937.0526</v>
      </c>
      <c r="B1505">
        <v>19370526</v>
      </c>
      <c r="C1505">
        <v>19370526</v>
      </c>
      <c r="D1505" t="s">
        <v>62</v>
      </c>
      <c r="E1505" t="str">
        <f t="shared" si="50"/>
        <v>26</v>
      </c>
      <c r="F1505" t="s">
        <v>87</v>
      </c>
      <c r="G1505" t="str">
        <f t="shared" si="51"/>
        <v>26</v>
      </c>
    </row>
    <row r="1506" spans="1:7" ht="17" x14ac:dyDescent="0.2">
      <c r="A1506" s="18" t="e">
        <v>#VALUE!</v>
      </c>
      <c r="B1506" t="e">
        <v>#VALUE!</v>
      </c>
      <c r="C1506" t="e">
        <v>#VALUE!</v>
      </c>
      <c r="D1506" t="s">
        <v>62</v>
      </c>
      <c r="E1506" t="e">
        <f t="shared" si="50"/>
        <v>#VALUE!</v>
      </c>
      <c r="F1506" t="e">
        <v>#VALUE!</v>
      </c>
      <c r="G1506" t="str">
        <f t="shared" si="51"/>
        <v>NA</v>
      </c>
    </row>
    <row r="1507" spans="1:7" ht="17" x14ac:dyDescent="0.2">
      <c r="A1507" s="18">
        <v>1920.0329999999999</v>
      </c>
      <c r="B1507">
        <v>19200330</v>
      </c>
      <c r="C1507">
        <v>19200330</v>
      </c>
      <c r="D1507" t="s">
        <v>62</v>
      </c>
      <c r="E1507" t="str">
        <f t="shared" si="50"/>
        <v>30</v>
      </c>
      <c r="F1507" t="s">
        <v>105</v>
      </c>
      <c r="G1507" t="str">
        <f t="shared" si="51"/>
        <v>30</v>
      </c>
    </row>
    <row r="1508" spans="1:7" ht="17" x14ac:dyDescent="0.2">
      <c r="A1508" s="18">
        <v>1926.0813000000001</v>
      </c>
      <c r="B1508">
        <v>19260813</v>
      </c>
      <c r="C1508">
        <v>19260813</v>
      </c>
      <c r="D1508" t="s">
        <v>62</v>
      </c>
      <c r="E1508" t="str">
        <f t="shared" si="50"/>
        <v>13</v>
      </c>
      <c r="F1508" t="s">
        <v>93</v>
      </c>
      <c r="G1508" t="str">
        <f t="shared" si="51"/>
        <v>13</v>
      </c>
    </row>
    <row r="1509" spans="1:7" ht="17" x14ac:dyDescent="0.2">
      <c r="A1509" s="18">
        <v>1920.0515</v>
      </c>
      <c r="B1509">
        <v>19200515</v>
      </c>
      <c r="C1509">
        <v>19200515</v>
      </c>
      <c r="D1509" t="s">
        <v>62</v>
      </c>
      <c r="E1509" t="str">
        <f t="shared" si="50"/>
        <v>15</v>
      </c>
      <c r="F1509" t="s">
        <v>95</v>
      </c>
      <c r="G1509" t="str">
        <f t="shared" si="51"/>
        <v>15</v>
      </c>
    </row>
    <row r="1510" spans="1:7" ht="17" x14ac:dyDescent="0.2">
      <c r="A1510" s="18">
        <v>1920.0627999999999</v>
      </c>
      <c r="B1510">
        <v>19200628</v>
      </c>
      <c r="C1510">
        <v>19200628</v>
      </c>
      <c r="D1510" t="s">
        <v>62</v>
      </c>
      <c r="E1510" t="str">
        <f t="shared" si="50"/>
        <v>28</v>
      </c>
      <c r="F1510" t="s">
        <v>106</v>
      </c>
      <c r="G1510" t="str">
        <f t="shared" si="51"/>
        <v>28</v>
      </c>
    </row>
    <row r="1511" spans="1:7" ht="17" x14ac:dyDescent="0.2">
      <c r="A1511" s="18">
        <v>1920.0604000000001</v>
      </c>
      <c r="B1511">
        <v>19200604</v>
      </c>
      <c r="C1511">
        <v>19200604</v>
      </c>
      <c r="D1511" t="s">
        <v>62</v>
      </c>
      <c r="E1511" t="str">
        <f t="shared" si="50"/>
        <v>04</v>
      </c>
      <c r="F1511" t="s">
        <v>74</v>
      </c>
      <c r="G1511" t="str">
        <f t="shared" si="51"/>
        <v>04</v>
      </c>
    </row>
    <row r="1512" spans="1:7" ht="17" x14ac:dyDescent="0.2">
      <c r="A1512" s="18">
        <v>1920.0600999999999</v>
      </c>
      <c r="B1512">
        <v>19200601</v>
      </c>
      <c r="C1512">
        <v>19200601</v>
      </c>
      <c r="D1512" t="s">
        <v>62</v>
      </c>
      <c r="E1512" t="str">
        <f t="shared" si="50"/>
        <v>01</v>
      </c>
      <c r="F1512" t="s">
        <v>70</v>
      </c>
      <c r="G1512" t="str">
        <f t="shared" si="51"/>
        <v>01</v>
      </c>
    </row>
    <row r="1513" spans="1:7" ht="17" x14ac:dyDescent="0.2">
      <c r="A1513" s="18">
        <v>1946.12</v>
      </c>
      <c r="B1513">
        <v>19461200</v>
      </c>
      <c r="C1513">
        <v>19461200</v>
      </c>
      <c r="D1513" t="s">
        <v>62</v>
      </c>
      <c r="E1513" t="str">
        <f t="shared" si="50"/>
        <v>00</v>
      </c>
      <c r="F1513" t="s">
        <v>13</v>
      </c>
      <c r="G1513" t="str">
        <f t="shared" si="51"/>
        <v>NA</v>
      </c>
    </row>
    <row r="1514" spans="1:7" ht="17" x14ac:dyDescent="0.2">
      <c r="A1514" s="18">
        <v>1937.0526</v>
      </c>
      <c r="B1514">
        <v>19370526</v>
      </c>
      <c r="C1514">
        <v>19370526</v>
      </c>
      <c r="D1514" t="s">
        <v>62</v>
      </c>
      <c r="E1514" t="str">
        <f t="shared" si="50"/>
        <v>26</v>
      </c>
      <c r="F1514" t="s">
        <v>87</v>
      </c>
      <c r="G1514" t="str">
        <f t="shared" si="51"/>
        <v>26</v>
      </c>
    </row>
    <row r="1515" spans="1:7" ht="17" x14ac:dyDescent="0.2">
      <c r="A1515" s="18">
        <v>1920.0604000000001</v>
      </c>
      <c r="B1515">
        <v>19200604</v>
      </c>
      <c r="C1515">
        <v>19200604</v>
      </c>
      <c r="D1515" t="s">
        <v>62</v>
      </c>
      <c r="E1515" t="str">
        <f t="shared" si="50"/>
        <v>04</v>
      </c>
      <c r="F1515" t="s">
        <v>74</v>
      </c>
      <c r="G1515" t="str">
        <f t="shared" si="51"/>
        <v>04</v>
      </c>
    </row>
    <row r="1516" spans="1:7" ht="17" x14ac:dyDescent="0.2">
      <c r="A1516" s="18">
        <v>1920.0500999999999</v>
      </c>
      <c r="B1516">
        <v>19200501</v>
      </c>
      <c r="C1516">
        <v>19200501</v>
      </c>
      <c r="D1516" t="s">
        <v>62</v>
      </c>
      <c r="E1516" t="str">
        <f t="shared" si="50"/>
        <v>01</v>
      </c>
      <c r="F1516" t="s">
        <v>70</v>
      </c>
      <c r="G1516" t="str">
        <f t="shared" si="51"/>
        <v>01</v>
      </c>
    </row>
    <row r="1517" spans="1:7" ht="17" x14ac:dyDescent="0.2">
      <c r="A1517" s="18">
        <v>1920.0600999999999</v>
      </c>
      <c r="B1517">
        <v>19200601</v>
      </c>
      <c r="C1517">
        <v>19200601</v>
      </c>
      <c r="D1517" t="s">
        <v>62</v>
      </c>
      <c r="E1517" t="str">
        <f t="shared" si="50"/>
        <v>01</v>
      </c>
      <c r="F1517" t="s">
        <v>70</v>
      </c>
      <c r="G1517" t="str">
        <f t="shared" si="51"/>
        <v>01</v>
      </c>
    </row>
    <row r="1518" spans="1:7" ht="17" x14ac:dyDescent="0.2">
      <c r="A1518" s="18" t="e">
        <v>#VALUE!</v>
      </c>
      <c r="B1518" t="e">
        <v>#VALUE!</v>
      </c>
      <c r="C1518" t="e">
        <v>#VALUE!</v>
      </c>
      <c r="D1518" t="s">
        <v>62</v>
      </c>
      <c r="E1518" t="e">
        <f t="shared" si="50"/>
        <v>#VALUE!</v>
      </c>
      <c r="F1518" t="e">
        <v>#VALUE!</v>
      </c>
      <c r="G1518" t="str">
        <f t="shared" si="51"/>
        <v>NA</v>
      </c>
    </row>
    <row r="1519" spans="1:7" ht="17" x14ac:dyDescent="0.2">
      <c r="A1519" s="18">
        <v>1920.1110000000001</v>
      </c>
      <c r="B1519">
        <v>19201110</v>
      </c>
      <c r="C1519">
        <v>19201110</v>
      </c>
      <c r="D1519" t="s">
        <v>62</v>
      </c>
      <c r="E1519" t="str">
        <f t="shared" si="50"/>
        <v>10</v>
      </c>
      <c r="F1519" t="s">
        <v>64</v>
      </c>
      <c r="G1519" t="str">
        <f t="shared" si="51"/>
        <v>10</v>
      </c>
    </row>
    <row r="1520" spans="1:7" ht="17" x14ac:dyDescent="0.2">
      <c r="A1520" s="18">
        <v>1920.1110000000001</v>
      </c>
      <c r="B1520">
        <v>19201110</v>
      </c>
      <c r="C1520">
        <v>19201110</v>
      </c>
      <c r="D1520" t="s">
        <v>62</v>
      </c>
      <c r="E1520" t="str">
        <f t="shared" si="50"/>
        <v>10</v>
      </c>
      <c r="F1520" t="s">
        <v>64</v>
      </c>
      <c r="G1520" t="str">
        <f t="shared" si="51"/>
        <v>10</v>
      </c>
    </row>
    <row r="1521" spans="1:7" ht="17" x14ac:dyDescent="0.2">
      <c r="A1521" s="18">
        <v>1921.0802000000001</v>
      </c>
      <c r="B1521">
        <v>19210802</v>
      </c>
      <c r="C1521">
        <v>19210802</v>
      </c>
      <c r="D1521" t="s">
        <v>62</v>
      </c>
      <c r="E1521" t="str">
        <f t="shared" si="50"/>
        <v>02</v>
      </c>
      <c r="F1521" t="s">
        <v>68</v>
      </c>
      <c r="G1521" t="str">
        <f t="shared" si="51"/>
        <v>02</v>
      </c>
    </row>
    <row r="1522" spans="1:7" ht="17" x14ac:dyDescent="0.2">
      <c r="A1522" s="18">
        <v>1927.0409999999999</v>
      </c>
      <c r="B1522">
        <v>19270410</v>
      </c>
      <c r="C1522">
        <v>19270410</v>
      </c>
      <c r="D1522" t="s">
        <v>62</v>
      </c>
      <c r="E1522" t="str">
        <f t="shared" si="50"/>
        <v>10</v>
      </c>
      <c r="F1522" t="s">
        <v>64</v>
      </c>
      <c r="G1522" t="str">
        <f t="shared" si="51"/>
        <v>10</v>
      </c>
    </row>
    <row r="1523" spans="1:7" ht="17" x14ac:dyDescent="0.2">
      <c r="A1523" s="18">
        <v>1927.0409999999999</v>
      </c>
      <c r="B1523">
        <v>19270410</v>
      </c>
      <c r="C1523">
        <v>19270410</v>
      </c>
      <c r="D1523" t="s">
        <v>62</v>
      </c>
      <c r="E1523" t="str">
        <f t="shared" si="50"/>
        <v>10</v>
      </c>
      <c r="F1523" t="s">
        <v>64</v>
      </c>
      <c r="G1523" t="str">
        <f t="shared" si="51"/>
        <v>10</v>
      </c>
    </row>
    <row r="1524" spans="1:7" ht="17" x14ac:dyDescent="0.2">
      <c r="A1524" s="18">
        <v>1927.0409999999999</v>
      </c>
      <c r="B1524">
        <v>19270410</v>
      </c>
      <c r="C1524">
        <v>19270410</v>
      </c>
      <c r="D1524" t="s">
        <v>62</v>
      </c>
      <c r="E1524" t="str">
        <f t="shared" si="50"/>
        <v>10</v>
      </c>
      <c r="F1524" t="s">
        <v>64</v>
      </c>
      <c r="G1524" t="str">
        <f t="shared" si="51"/>
        <v>10</v>
      </c>
    </row>
    <row r="1525" spans="1:7" ht="17" x14ac:dyDescent="0.2">
      <c r="A1525" s="18">
        <v>1926.1223</v>
      </c>
      <c r="B1525">
        <v>19261223</v>
      </c>
      <c r="C1525">
        <v>19261223</v>
      </c>
      <c r="D1525" t="s">
        <v>62</v>
      </c>
      <c r="E1525" t="str">
        <f t="shared" si="50"/>
        <v>23</v>
      </c>
      <c r="F1525" t="s">
        <v>100</v>
      </c>
      <c r="G1525" t="str">
        <f t="shared" si="51"/>
        <v>23</v>
      </c>
    </row>
    <row r="1526" spans="1:7" ht="17" x14ac:dyDescent="0.2">
      <c r="A1526" s="18">
        <v>1927.0405000000001</v>
      </c>
      <c r="B1526">
        <v>19270405</v>
      </c>
      <c r="C1526">
        <v>19270405</v>
      </c>
      <c r="D1526" t="s">
        <v>62</v>
      </c>
      <c r="E1526" t="str">
        <f t="shared" si="50"/>
        <v>05</v>
      </c>
      <c r="F1526" t="s">
        <v>71</v>
      </c>
      <c r="G1526" t="str">
        <f t="shared" si="51"/>
        <v>05</v>
      </c>
    </row>
    <row r="1527" spans="1:7" ht="17" x14ac:dyDescent="0.2">
      <c r="A1527" s="18">
        <v>1927.0418</v>
      </c>
      <c r="B1527">
        <v>19270418</v>
      </c>
      <c r="C1527">
        <v>19270418</v>
      </c>
      <c r="D1527" t="s">
        <v>62</v>
      </c>
      <c r="E1527" t="str">
        <f t="shared" si="50"/>
        <v>18</v>
      </c>
      <c r="F1527" t="s">
        <v>89</v>
      </c>
      <c r="G1527" t="str">
        <f t="shared" si="51"/>
        <v>18</v>
      </c>
    </row>
    <row r="1528" spans="1:7" ht="17" x14ac:dyDescent="0.2">
      <c r="A1528" s="18">
        <v>1937.0617999999999</v>
      </c>
      <c r="B1528">
        <v>19370618</v>
      </c>
      <c r="C1528">
        <v>19370618</v>
      </c>
      <c r="D1528" t="s">
        <v>62</v>
      </c>
      <c r="E1528" t="str">
        <f t="shared" si="50"/>
        <v>18</v>
      </c>
      <c r="F1528" t="s">
        <v>89</v>
      </c>
      <c r="G1528" t="str">
        <f t="shared" si="51"/>
        <v>18</v>
      </c>
    </row>
    <row r="1529" spans="1:7" ht="17" x14ac:dyDescent="0.2">
      <c r="A1529" s="18">
        <v>1927.0409</v>
      </c>
      <c r="B1529">
        <v>19270409</v>
      </c>
      <c r="C1529">
        <v>19270409</v>
      </c>
      <c r="D1529" t="s">
        <v>62</v>
      </c>
      <c r="E1529" t="str">
        <f t="shared" si="50"/>
        <v>09</v>
      </c>
      <c r="F1529" t="s">
        <v>65</v>
      </c>
      <c r="G1529" t="str">
        <f t="shared" si="51"/>
        <v>09</v>
      </c>
    </row>
    <row r="1530" spans="1:7" ht="17" x14ac:dyDescent="0.2">
      <c r="A1530" s="18">
        <v>1971</v>
      </c>
      <c r="B1530">
        <v>19710000</v>
      </c>
      <c r="C1530">
        <v>19710000</v>
      </c>
      <c r="D1530" t="s">
        <v>62</v>
      </c>
      <c r="E1530" t="str">
        <f t="shared" si="50"/>
        <v>00</v>
      </c>
      <c r="F1530" t="s">
        <v>13</v>
      </c>
      <c r="G1530" t="str">
        <f t="shared" si="51"/>
        <v>NA</v>
      </c>
    </row>
    <row r="1531" spans="1:7" ht="17" x14ac:dyDescent="0.2">
      <c r="A1531" s="18">
        <v>1971</v>
      </c>
      <c r="B1531">
        <v>19710000</v>
      </c>
      <c r="C1531">
        <v>19710000</v>
      </c>
      <c r="D1531" t="s">
        <v>62</v>
      </c>
      <c r="E1531" t="str">
        <f t="shared" si="50"/>
        <v>00</v>
      </c>
      <c r="F1531" t="s">
        <v>13</v>
      </c>
      <c r="G1531" t="str">
        <f t="shared" si="51"/>
        <v>NA</v>
      </c>
    </row>
    <row r="1532" spans="1:7" ht="17" x14ac:dyDescent="0.2">
      <c r="A1532" s="18">
        <v>1971</v>
      </c>
      <c r="B1532">
        <v>19710000</v>
      </c>
      <c r="C1532">
        <v>19710000</v>
      </c>
      <c r="D1532" t="s">
        <v>62</v>
      </c>
      <c r="E1532" t="str">
        <f t="shared" si="50"/>
        <v>00</v>
      </c>
      <c r="F1532" t="s">
        <v>13</v>
      </c>
      <c r="G1532" t="str">
        <f t="shared" si="51"/>
        <v>NA</v>
      </c>
    </row>
    <row r="1533" spans="1:7" ht="17" x14ac:dyDescent="0.2">
      <c r="A1533" s="18">
        <v>1972</v>
      </c>
      <c r="B1533">
        <v>19720000</v>
      </c>
      <c r="C1533">
        <v>19720000</v>
      </c>
      <c r="D1533" t="s">
        <v>62</v>
      </c>
      <c r="E1533" t="str">
        <f t="shared" si="50"/>
        <v>00</v>
      </c>
      <c r="F1533" t="s">
        <v>13</v>
      </c>
      <c r="G1533" t="str">
        <f t="shared" si="51"/>
        <v>NA</v>
      </c>
    </row>
    <row r="1534" spans="1:7" ht="17" x14ac:dyDescent="0.2">
      <c r="A1534" s="18">
        <v>1971</v>
      </c>
      <c r="B1534">
        <v>19710000</v>
      </c>
      <c r="C1534">
        <v>19710000</v>
      </c>
      <c r="D1534" t="s">
        <v>62</v>
      </c>
      <c r="E1534" t="str">
        <f t="shared" si="50"/>
        <v>00</v>
      </c>
      <c r="F1534" t="s">
        <v>13</v>
      </c>
      <c r="G1534" t="str">
        <f t="shared" si="51"/>
        <v>NA</v>
      </c>
    </row>
    <row r="1535" spans="1:7" ht="17" x14ac:dyDescent="0.2">
      <c r="A1535" s="18">
        <v>1972</v>
      </c>
      <c r="B1535">
        <v>19720000</v>
      </c>
      <c r="C1535">
        <v>19720000</v>
      </c>
      <c r="D1535" t="s">
        <v>62</v>
      </c>
      <c r="E1535" t="str">
        <f t="shared" si="50"/>
        <v>00</v>
      </c>
      <c r="F1535" t="s">
        <v>13</v>
      </c>
      <c r="G1535" t="str">
        <f t="shared" si="51"/>
        <v>NA</v>
      </c>
    </row>
    <row r="1536" spans="1:7" ht="17" x14ac:dyDescent="0.2">
      <c r="A1536" s="18">
        <v>1971</v>
      </c>
      <c r="B1536">
        <v>19710000</v>
      </c>
      <c r="C1536">
        <v>19710000</v>
      </c>
      <c r="D1536" t="s">
        <v>62</v>
      </c>
      <c r="E1536" t="str">
        <f t="shared" si="50"/>
        <v>00</v>
      </c>
      <c r="F1536" t="s">
        <v>13</v>
      </c>
      <c r="G1536" t="str">
        <f t="shared" si="51"/>
        <v>NA</v>
      </c>
    </row>
    <row r="1537" spans="1:7" ht="17" x14ac:dyDescent="0.2">
      <c r="A1537" s="18">
        <v>1971</v>
      </c>
      <c r="B1537">
        <v>19710000</v>
      </c>
      <c r="C1537">
        <v>19710000</v>
      </c>
      <c r="D1537" t="s">
        <v>62</v>
      </c>
      <c r="E1537" t="str">
        <f t="shared" si="50"/>
        <v>00</v>
      </c>
      <c r="F1537" t="s">
        <v>13</v>
      </c>
      <c r="G1537" t="str">
        <f t="shared" si="51"/>
        <v>NA</v>
      </c>
    </row>
    <row r="1538" spans="1:7" ht="17" x14ac:dyDescent="0.2">
      <c r="A1538" s="18">
        <v>1973</v>
      </c>
      <c r="B1538">
        <v>19730000</v>
      </c>
      <c r="C1538">
        <v>19730000</v>
      </c>
      <c r="D1538" t="s">
        <v>62</v>
      </c>
      <c r="E1538" t="str">
        <f t="shared" si="50"/>
        <v>00</v>
      </c>
      <c r="F1538" t="s">
        <v>13</v>
      </c>
      <c r="G1538" t="str">
        <f t="shared" si="51"/>
        <v>NA</v>
      </c>
    </row>
    <row r="1539" spans="1:7" ht="17" x14ac:dyDescent="0.2">
      <c r="A1539" s="18">
        <v>1972</v>
      </c>
      <c r="B1539">
        <v>19720000</v>
      </c>
      <c r="C1539">
        <v>19720000</v>
      </c>
      <c r="D1539" t="s">
        <v>62</v>
      </c>
      <c r="E1539" t="str">
        <f t="shared" ref="E1539:E1602" si="52">MID($B1539,COLUMN()-(COLUMN($D1539)- 6),2)</f>
        <v>00</v>
      </c>
      <c r="F1539" t="s">
        <v>13</v>
      </c>
      <c r="G1539" t="str">
        <f t="shared" ref="G1539:G1602" si="53">IFERROR(F1539,"NA")</f>
        <v>NA</v>
      </c>
    </row>
    <row r="1540" spans="1:7" ht="17" x14ac:dyDescent="0.2">
      <c r="A1540" s="18">
        <v>1969</v>
      </c>
      <c r="B1540">
        <v>19690000</v>
      </c>
      <c r="C1540">
        <v>19690000</v>
      </c>
      <c r="D1540" t="s">
        <v>62</v>
      </c>
      <c r="E1540" t="str">
        <f t="shared" si="52"/>
        <v>00</v>
      </c>
      <c r="F1540" t="s">
        <v>13</v>
      </c>
      <c r="G1540" t="str">
        <f t="shared" si="53"/>
        <v>NA</v>
      </c>
    </row>
    <row r="1541" spans="1:7" ht="17" x14ac:dyDescent="0.2">
      <c r="A1541" s="18">
        <v>1971</v>
      </c>
      <c r="B1541">
        <v>19710000</v>
      </c>
      <c r="C1541">
        <v>19710000</v>
      </c>
      <c r="D1541" t="s">
        <v>62</v>
      </c>
      <c r="E1541" t="str">
        <f t="shared" si="52"/>
        <v>00</v>
      </c>
      <c r="F1541" t="s">
        <v>13</v>
      </c>
      <c r="G1541" t="str">
        <f t="shared" si="53"/>
        <v>NA</v>
      </c>
    </row>
    <row r="1542" spans="1:7" ht="17" x14ac:dyDescent="0.2">
      <c r="A1542" s="18">
        <v>1972</v>
      </c>
      <c r="B1542">
        <v>19720000</v>
      </c>
      <c r="C1542">
        <v>19720000</v>
      </c>
      <c r="D1542" t="s">
        <v>62</v>
      </c>
      <c r="E1542" t="str">
        <f t="shared" si="52"/>
        <v>00</v>
      </c>
      <c r="F1542" t="s">
        <v>13</v>
      </c>
      <c r="G1542" t="str">
        <f t="shared" si="53"/>
        <v>NA</v>
      </c>
    </row>
    <row r="1543" spans="1:7" ht="17" x14ac:dyDescent="0.2">
      <c r="A1543" s="18">
        <v>1972</v>
      </c>
      <c r="B1543">
        <v>19720000</v>
      </c>
      <c r="C1543">
        <v>19720000</v>
      </c>
      <c r="D1543" t="s">
        <v>62</v>
      </c>
      <c r="E1543" t="str">
        <f t="shared" si="52"/>
        <v>00</v>
      </c>
      <c r="F1543" t="s">
        <v>13</v>
      </c>
      <c r="G1543" t="str">
        <f t="shared" si="53"/>
        <v>NA</v>
      </c>
    </row>
    <row r="1544" spans="1:7" ht="17" x14ac:dyDescent="0.2">
      <c r="A1544" s="18">
        <v>1971</v>
      </c>
      <c r="B1544">
        <v>19710000</v>
      </c>
      <c r="C1544">
        <v>19710000</v>
      </c>
      <c r="D1544" t="s">
        <v>62</v>
      </c>
      <c r="E1544" t="str">
        <f t="shared" si="52"/>
        <v>00</v>
      </c>
      <c r="F1544" t="s">
        <v>13</v>
      </c>
      <c r="G1544" t="str">
        <f t="shared" si="53"/>
        <v>NA</v>
      </c>
    </row>
    <row r="1545" spans="1:7" ht="17" x14ac:dyDescent="0.2">
      <c r="A1545" s="18">
        <v>1971</v>
      </c>
      <c r="B1545">
        <v>19710000</v>
      </c>
      <c r="C1545">
        <v>19710000</v>
      </c>
      <c r="D1545" t="s">
        <v>62</v>
      </c>
      <c r="E1545" t="str">
        <f t="shared" si="52"/>
        <v>00</v>
      </c>
      <c r="F1545" t="s">
        <v>13</v>
      </c>
      <c r="G1545" t="str">
        <f t="shared" si="53"/>
        <v>NA</v>
      </c>
    </row>
    <row r="1546" spans="1:7" ht="17" x14ac:dyDescent="0.2">
      <c r="A1546" s="18">
        <v>1971</v>
      </c>
      <c r="B1546">
        <v>19710000</v>
      </c>
      <c r="C1546">
        <v>19710000</v>
      </c>
      <c r="D1546" t="s">
        <v>62</v>
      </c>
      <c r="E1546" t="str">
        <f t="shared" si="52"/>
        <v>00</v>
      </c>
      <c r="F1546" t="s">
        <v>13</v>
      </c>
      <c r="G1546" t="str">
        <f t="shared" si="53"/>
        <v>NA</v>
      </c>
    </row>
    <row r="1547" spans="1:7" ht="17" x14ac:dyDescent="0.2">
      <c r="A1547" s="18">
        <v>1971</v>
      </c>
      <c r="B1547">
        <v>19710000</v>
      </c>
      <c r="C1547">
        <v>19710000</v>
      </c>
      <c r="D1547" t="s">
        <v>62</v>
      </c>
      <c r="E1547" t="str">
        <f t="shared" si="52"/>
        <v>00</v>
      </c>
      <c r="F1547" t="s">
        <v>13</v>
      </c>
      <c r="G1547" t="str">
        <f t="shared" si="53"/>
        <v>NA</v>
      </c>
    </row>
    <row r="1548" spans="1:7" ht="17" x14ac:dyDescent="0.2">
      <c r="A1548" s="18">
        <v>1970</v>
      </c>
      <c r="B1548">
        <v>19700000</v>
      </c>
      <c r="C1548">
        <v>19700000</v>
      </c>
      <c r="D1548" t="s">
        <v>62</v>
      </c>
      <c r="E1548" t="str">
        <f t="shared" si="52"/>
        <v>00</v>
      </c>
      <c r="F1548" t="s">
        <v>13</v>
      </c>
      <c r="G1548" t="str">
        <f t="shared" si="53"/>
        <v>NA</v>
      </c>
    </row>
    <row r="1549" spans="1:7" ht="17" x14ac:dyDescent="0.2">
      <c r="A1549" s="18">
        <v>1971</v>
      </c>
      <c r="B1549">
        <v>19710000</v>
      </c>
      <c r="C1549">
        <v>19710000</v>
      </c>
      <c r="D1549" t="s">
        <v>62</v>
      </c>
      <c r="E1549" t="str">
        <f t="shared" si="52"/>
        <v>00</v>
      </c>
      <c r="F1549" t="s">
        <v>13</v>
      </c>
      <c r="G1549" t="str">
        <f t="shared" si="53"/>
        <v>NA</v>
      </c>
    </row>
    <row r="1550" spans="1:7" ht="17" x14ac:dyDescent="0.2">
      <c r="A1550" s="18">
        <v>1971</v>
      </c>
      <c r="B1550">
        <v>19710000</v>
      </c>
      <c r="C1550">
        <v>19710000</v>
      </c>
      <c r="D1550" t="s">
        <v>62</v>
      </c>
      <c r="E1550" t="str">
        <f t="shared" si="52"/>
        <v>00</v>
      </c>
      <c r="F1550" t="s">
        <v>13</v>
      </c>
      <c r="G1550" t="str">
        <f t="shared" si="53"/>
        <v>NA</v>
      </c>
    </row>
    <row r="1551" spans="1:7" ht="17" x14ac:dyDescent="0.2">
      <c r="A1551" s="18">
        <v>1971</v>
      </c>
      <c r="B1551">
        <v>19710000</v>
      </c>
      <c r="C1551">
        <v>19710000</v>
      </c>
      <c r="D1551" t="s">
        <v>62</v>
      </c>
      <c r="E1551" t="str">
        <f t="shared" si="52"/>
        <v>00</v>
      </c>
      <c r="F1551" t="s">
        <v>13</v>
      </c>
      <c r="G1551" t="str">
        <f t="shared" si="53"/>
        <v>NA</v>
      </c>
    </row>
    <row r="1552" spans="1:7" ht="17" x14ac:dyDescent="0.2">
      <c r="A1552" s="18">
        <v>1971</v>
      </c>
      <c r="B1552">
        <v>19710000</v>
      </c>
      <c r="C1552">
        <v>19710000</v>
      </c>
      <c r="D1552" t="s">
        <v>62</v>
      </c>
      <c r="E1552" t="str">
        <f t="shared" si="52"/>
        <v>00</v>
      </c>
      <c r="F1552" t="s">
        <v>13</v>
      </c>
      <c r="G1552" t="str">
        <f t="shared" si="53"/>
        <v>NA</v>
      </c>
    </row>
    <row r="1553" spans="1:7" ht="17" x14ac:dyDescent="0.2">
      <c r="A1553" s="18">
        <v>1973</v>
      </c>
      <c r="B1553">
        <v>19730000</v>
      </c>
      <c r="C1553">
        <v>19730000</v>
      </c>
      <c r="D1553" t="s">
        <v>62</v>
      </c>
      <c r="E1553" t="str">
        <f t="shared" si="52"/>
        <v>00</v>
      </c>
      <c r="F1553" t="s">
        <v>13</v>
      </c>
      <c r="G1553" t="str">
        <f t="shared" si="53"/>
        <v>NA</v>
      </c>
    </row>
    <row r="1554" spans="1:7" ht="17" x14ac:dyDescent="0.2">
      <c r="A1554" s="18">
        <v>1972</v>
      </c>
      <c r="B1554">
        <v>19720000</v>
      </c>
      <c r="C1554">
        <v>19720000</v>
      </c>
      <c r="D1554" t="s">
        <v>62</v>
      </c>
      <c r="E1554" t="str">
        <f t="shared" si="52"/>
        <v>00</v>
      </c>
      <c r="F1554" t="s">
        <v>13</v>
      </c>
      <c r="G1554" t="str">
        <f t="shared" si="53"/>
        <v>NA</v>
      </c>
    </row>
    <row r="1555" spans="1:7" ht="17" x14ac:dyDescent="0.2">
      <c r="A1555" s="18">
        <v>1973</v>
      </c>
      <c r="B1555">
        <v>19730000</v>
      </c>
      <c r="C1555">
        <v>19730000</v>
      </c>
      <c r="D1555" t="s">
        <v>62</v>
      </c>
      <c r="E1555" t="str">
        <f t="shared" si="52"/>
        <v>00</v>
      </c>
      <c r="F1555" t="s">
        <v>13</v>
      </c>
      <c r="G1555" t="str">
        <f t="shared" si="53"/>
        <v>NA</v>
      </c>
    </row>
    <row r="1556" spans="1:7" ht="17" x14ac:dyDescent="0.2">
      <c r="A1556" s="18">
        <v>1966</v>
      </c>
      <c r="B1556">
        <v>19660000</v>
      </c>
      <c r="C1556">
        <v>19660000</v>
      </c>
      <c r="D1556" t="s">
        <v>62</v>
      </c>
      <c r="E1556" t="str">
        <f t="shared" si="52"/>
        <v>00</v>
      </c>
      <c r="F1556" t="s">
        <v>13</v>
      </c>
      <c r="G1556" t="str">
        <f t="shared" si="53"/>
        <v>NA</v>
      </c>
    </row>
    <row r="1557" spans="1:7" ht="17" x14ac:dyDescent="0.2">
      <c r="A1557" s="18">
        <v>1972</v>
      </c>
      <c r="B1557">
        <v>19720000</v>
      </c>
      <c r="C1557">
        <v>19720000</v>
      </c>
      <c r="D1557" t="s">
        <v>62</v>
      </c>
      <c r="E1557" t="str">
        <f t="shared" si="52"/>
        <v>00</v>
      </c>
      <c r="F1557" t="s">
        <v>13</v>
      </c>
      <c r="G1557" t="str">
        <f t="shared" si="53"/>
        <v>NA</v>
      </c>
    </row>
    <row r="1558" spans="1:7" ht="17" x14ac:dyDescent="0.2">
      <c r="A1558" s="18">
        <v>1971</v>
      </c>
      <c r="B1558">
        <v>19710000</v>
      </c>
      <c r="C1558">
        <v>19710000</v>
      </c>
      <c r="D1558" t="s">
        <v>62</v>
      </c>
      <c r="E1558" t="str">
        <f t="shared" si="52"/>
        <v>00</v>
      </c>
      <c r="F1558" t="s">
        <v>13</v>
      </c>
      <c r="G1558" t="str">
        <f t="shared" si="53"/>
        <v>NA</v>
      </c>
    </row>
    <row r="1559" spans="1:7" ht="17" x14ac:dyDescent="0.2">
      <c r="A1559" s="18">
        <v>1972</v>
      </c>
      <c r="B1559">
        <v>19720000</v>
      </c>
      <c r="C1559">
        <v>19720000</v>
      </c>
      <c r="D1559" t="s">
        <v>62</v>
      </c>
      <c r="E1559" t="str">
        <f t="shared" si="52"/>
        <v>00</v>
      </c>
      <c r="F1559" t="s">
        <v>13</v>
      </c>
      <c r="G1559" t="str">
        <f t="shared" si="53"/>
        <v>NA</v>
      </c>
    </row>
    <row r="1560" spans="1:7" ht="17" x14ac:dyDescent="0.2">
      <c r="A1560" s="18">
        <v>1972</v>
      </c>
      <c r="B1560">
        <v>19720000</v>
      </c>
      <c r="C1560">
        <v>19720000</v>
      </c>
      <c r="D1560" t="s">
        <v>62</v>
      </c>
      <c r="E1560" t="str">
        <f t="shared" si="52"/>
        <v>00</v>
      </c>
      <c r="F1560" t="s">
        <v>13</v>
      </c>
      <c r="G1560" t="str">
        <f t="shared" si="53"/>
        <v>NA</v>
      </c>
    </row>
    <row r="1561" spans="1:7" ht="17" x14ac:dyDescent="0.2">
      <c r="A1561" s="18">
        <v>1972</v>
      </c>
      <c r="B1561">
        <v>19720000</v>
      </c>
      <c r="C1561">
        <v>19720000</v>
      </c>
      <c r="D1561" t="s">
        <v>62</v>
      </c>
      <c r="E1561" t="str">
        <f t="shared" si="52"/>
        <v>00</v>
      </c>
      <c r="F1561" t="s">
        <v>13</v>
      </c>
      <c r="G1561" t="str">
        <f t="shared" si="53"/>
        <v>NA</v>
      </c>
    </row>
    <row r="1562" spans="1:7" ht="17" x14ac:dyDescent="0.2">
      <c r="A1562" s="18">
        <v>1971</v>
      </c>
      <c r="B1562">
        <v>19710000</v>
      </c>
      <c r="C1562">
        <v>19710000</v>
      </c>
      <c r="D1562" t="s">
        <v>62</v>
      </c>
      <c r="E1562" t="str">
        <f t="shared" si="52"/>
        <v>00</v>
      </c>
      <c r="F1562" t="s">
        <v>13</v>
      </c>
      <c r="G1562" t="str">
        <f t="shared" si="53"/>
        <v>NA</v>
      </c>
    </row>
    <row r="1563" spans="1:7" ht="17" x14ac:dyDescent="0.2">
      <c r="A1563" s="18">
        <v>1972</v>
      </c>
      <c r="B1563">
        <v>19720000</v>
      </c>
      <c r="C1563">
        <v>19720000</v>
      </c>
      <c r="D1563" t="s">
        <v>62</v>
      </c>
      <c r="E1563" t="str">
        <f t="shared" si="52"/>
        <v>00</v>
      </c>
      <c r="F1563" t="s">
        <v>13</v>
      </c>
      <c r="G1563" t="str">
        <f t="shared" si="53"/>
        <v>NA</v>
      </c>
    </row>
    <row r="1564" spans="1:7" ht="17" x14ac:dyDescent="0.2">
      <c r="A1564" s="18" t="e">
        <v>#VALUE!</v>
      </c>
      <c r="B1564" t="e">
        <v>#VALUE!</v>
      </c>
      <c r="C1564" t="e">
        <v>#VALUE!</v>
      </c>
      <c r="D1564" t="s">
        <v>62</v>
      </c>
      <c r="E1564" t="e">
        <f t="shared" si="52"/>
        <v>#VALUE!</v>
      </c>
      <c r="F1564" t="e">
        <v>#VALUE!</v>
      </c>
      <c r="G1564" t="str">
        <f t="shared" si="53"/>
        <v>NA</v>
      </c>
    </row>
    <row r="1565" spans="1:7" ht="17" x14ac:dyDescent="0.2">
      <c r="A1565" s="18" t="e">
        <v>#VALUE!</v>
      </c>
      <c r="B1565" t="e">
        <v>#VALUE!</v>
      </c>
      <c r="C1565" t="e">
        <v>#VALUE!</v>
      </c>
      <c r="D1565" t="s">
        <v>62</v>
      </c>
      <c r="E1565" t="e">
        <f t="shared" si="52"/>
        <v>#VALUE!</v>
      </c>
      <c r="F1565" t="e">
        <v>#VALUE!</v>
      </c>
      <c r="G1565" t="str">
        <f t="shared" si="53"/>
        <v>NA</v>
      </c>
    </row>
    <row r="1566" spans="1:7" ht="17" x14ac:dyDescent="0.2">
      <c r="A1566" s="18" t="e">
        <v>#VALUE!</v>
      </c>
      <c r="B1566" t="e">
        <v>#VALUE!</v>
      </c>
      <c r="C1566" t="e">
        <v>#VALUE!</v>
      </c>
      <c r="D1566" t="s">
        <v>62</v>
      </c>
      <c r="E1566" t="e">
        <f t="shared" si="52"/>
        <v>#VALUE!</v>
      </c>
      <c r="F1566" t="e">
        <v>#VALUE!</v>
      </c>
      <c r="G1566" t="str">
        <f t="shared" si="53"/>
        <v>NA</v>
      </c>
    </row>
    <row r="1567" spans="1:7" ht="17" x14ac:dyDescent="0.2">
      <c r="A1567" s="18" t="e">
        <v>#VALUE!</v>
      </c>
      <c r="B1567" t="e">
        <v>#VALUE!</v>
      </c>
      <c r="C1567" t="e">
        <v>#VALUE!</v>
      </c>
      <c r="D1567" t="s">
        <v>62</v>
      </c>
      <c r="E1567" t="e">
        <f t="shared" si="52"/>
        <v>#VALUE!</v>
      </c>
      <c r="F1567" t="e">
        <v>#VALUE!</v>
      </c>
      <c r="G1567" t="str">
        <f t="shared" si="53"/>
        <v>NA</v>
      </c>
    </row>
    <row r="1568" spans="1:7" ht="17" x14ac:dyDescent="0.2">
      <c r="A1568" s="18" t="e">
        <v>#VALUE!</v>
      </c>
      <c r="B1568" t="e">
        <v>#VALUE!</v>
      </c>
      <c r="C1568" t="e">
        <v>#VALUE!</v>
      </c>
      <c r="D1568" t="s">
        <v>62</v>
      </c>
      <c r="E1568" t="e">
        <f t="shared" si="52"/>
        <v>#VALUE!</v>
      </c>
      <c r="F1568" t="e">
        <v>#VALUE!</v>
      </c>
      <c r="G1568" t="str">
        <f t="shared" si="53"/>
        <v>NA</v>
      </c>
    </row>
    <row r="1569" spans="1:7" ht="17" x14ac:dyDescent="0.2">
      <c r="A1569" s="18">
        <v>1915</v>
      </c>
      <c r="B1569">
        <v>19150000</v>
      </c>
      <c r="C1569">
        <v>19150000</v>
      </c>
      <c r="D1569" t="s">
        <v>62</v>
      </c>
      <c r="E1569" t="str">
        <f t="shared" si="52"/>
        <v>00</v>
      </c>
      <c r="F1569" t="s">
        <v>13</v>
      </c>
      <c r="G1569" t="str">
        <f t="shared" si="53"/>
        <v>NA</v>
      </c>
    </row>
    <row r="1570" spans="1:7" ht="17" x14ac:dyDescent="0.2">
      <c r="A1570" s="18">
        <v>1915</v>
      </c>
      <c r="B1570">
        <v>19150000</v>
      </c>
      <c r="C1570">
        <v>19150000</v>
      </c>
      <c r="D1570" t="s">
        <v>62</v>
      </c>
      <c r="E1570" t="str">
        <f t="shared" si="52"/>
        <v>00</v>
      </c>
      <c r="F1570" t="s">
        <v>13</v>
      </c>
      <c r="G1570" t="str">
        <f t="shared" si="53"/>
        <v>NA</v>
      </c>
    </row>
    <row r="1571" spans="1:7" ht="17" x14ac:dyDescent="0.2">
      <c r="A1571" s="18">
        <v>1915</v>
      </c>
      <c r="B1571">
        <v>19150000</v>
      </c>
      <c r="C1571">
        <v>19150000</v>
      </c>
      <c r="D1571" t="s">
        <v>62</v>
      </c>
      <c r="E1571" t="str">
        <f t="shared" si="52"/>
        <v>00</v>
      </c>
      <c r="F1571" t="s">
        <v>13</v>
      </c>
      <c r="G1571" t="str">
        <f t="shared" si="53"/>
        <v>NA</v>
      </c>
    </row>
    <row r="1572" spans="1:7" ht="17" x14ac:dyDescent="0.2">
      <c r="A1572" s="18">
        <v>1915</v>
      </c>
      <c r="B1572">
        <v>19150000</v>
      </c>
      <c r="C1572">
        <v>19150000</v>
      </c>
      <c r="D1572" t="s">
        <v>62</v>
      </c>
      <c r="E1572" t="str">
        <f t="shared" si="52"/>
        <v>00</v>
      </c>
      <c r="F1572" t="s">
        <v>13</v>
      </c>
      <c r="G1572" t="str">
        <f t="shared" si="53"/>
        <v>NA</v>
      </c>
    </row>
    <row r="1573" spans="1:7" ht="17" x14ac:dyDescent="0.2">
      <c r="A1573" s="18">
        <v>1930</v>
      </c>
      <c r="B1573">
        <v>19300000</v>
      </c>
      <c r="C1573">
        <v>19300000</v>
      </c>
      <c r="D1573" t="s">
        <v>62</v>
      </c>
      <c r="E1573" t="str">
        <f t="shared" si="52"/>
        <v>00</v>
      </c>
      <c r="F1573" t="s">
        <v>13</v>
      </c>
      <c r="G1573" t="str">
        <f t="shared" si="53"/>
        <v>NA</v>
      </c>
    </row>
    <row r="1574" spans="1:7" ht="17" x14ac:dyDescent="0.2">
      <c r="A1574" s="18">
        <v>1930</v>
      </c>
      <c r="B1574">
        <v>19300000</v>
      </c>
      <c r="C1574">
        <v>19300000</v>
      </c>
      <c r="D1574" t="s">
        <v>62</v>
      </c>
      <c r="E1574" t="str">
        <f t="shared" si="52"/>
        <v>00</v>
      </c>
      <c r="F1574" t="s">
        <v>13</v>
      </c>
      <c r="G1574" t="str">
        <f t="shared" si="53"/>
        <v>NA</v>
      </c>
    </row>
    <row r="1575" spans="1:7" ht="17" x14ac:dyDescent="0.2">
      <c r="A1575" s="18">
        <v>1930</v>
      </c>
      <c r="B1575">
        <v>19300000</v>
      </c>
      <c r="C1575">
        <v>19300000</v>
      </c>
      <c r="D1575" t="s">
        <v>62</v>
      </c>
      <c r="E1575" t="str">
        <f t="shared" si="52"/>
        <v>00</v>
      </c>
      <c r="F1575" t="s">
        <v>13</v>
      </c>
      <c r="G1575" t="str">
        <f t="shared" si="53"/>
        <v>NA</v>
      </c>
    </row>
    <row r="1576" spans="1:7" ht="17" x14ac:dyDescent="0.2">
      <c r="A1576" s="18" t="e">
        <v>#VALUE!</v>
      </c>
      <c r="B1576" t="e">
        <v>#VALUE!</v>
      </c>
      <c r="C1576" t="e">
        <v>#VALUE!</v>
      </c>
      <c r="D1576" t="s">
        <v>62</v>
      </c>
      <c r="E1576" t="e">
        <f t="shared" si="52"/>
        <v>#VALUE!</v>
      </c>
      <c r="F1576" t="e">
        <v>#VALUE!</v>
      </c>
      <c r="G1576" t="str">
        <f t="shared" si="53"/>
        <v>NA</v>
      </c>
    </row>
    <row r="1577" spans="1:7" ht="17" x14ac:dyDescent="0.2">
      <c r="A1577" s="18" t="e">
        <v>#VALUE!</v>
      </c>
      <c r="B1577" t="e">
        <v>#VALUE!</v>
      </c>
      <c r="C1577" t="e">
        <v>#VALUE!</v>
      </c>
      <c r="D1577" t="s">
        <v>62</v>
      </c>
      <c r="E1577" t="e">
        <f t="shared" si="52"/>
        <v>#VALUE!</v>
      </c>
      <c r="F1577" t="e">
        <v>#VALUE!</v>
      </c>
      <c r="G1577" t="str">
        <f t="shared" si="53"/>
        <v>NA</v>
      </c>
    </row>
    <row r="1578" spans="1:7" ht="17" x14ac:dyDescent="0.2">
      <c r="A1578" s="18" t="e">
        <v>#VALUE!</v>
      </c>
      <c r="B1578" t="e">
        <v>#VALUE!</v>
      </c>
      <c r="C1578" t="e">
        <v>#VALUE!</v>
      </c>
      <c r="D1578" t="s">
        <v>62</v>
      </c>
      <c r="E1578" t="e">
        <f t="shared" si="52"/>
        <v>#VALUE!</v>
      </c>
      <c r="F1578" t="e">
        <v>#VALUE!</v>
      </c>
      <c r="G1578" t="str">
        <f t="shared" si="53"/>
        <v>NA</v>
      </c>
    </row>
    <row r="1579" spans="1:7" ht="17" x14ac:dyDescent="0.2">
      <c r="A1579" s="18" t="e">
        <v>#VALUE!</v>
      </c>
      <c r="B1579" t="e">
        <v>#VALUE!</v>
      </c>
      <c r="C1579" t="e">
        <v>#VALUE!</v>
      </c>
      <c r="D1579" t="s">
        <v>62</v>
      </c>
      <c r="E1579" t="e">
        <f t="shared" si="52"/>
        <v>#VALUE!</v>
      </c>
      <c r="F1579" t="e">
        <v>#VALUE!</v>
      </c>
      <c r="G1579" t="str">
        <f t="shared" si="53"/>
        <v>NA</v>
      </c>
    </row>
    <row r="1580" spans="1:7" ht="17" x14ac:dyDescent="0.2">
      <c r="A1580" s="18" t="e">
        <v>#VALUE!</v>
      </c>
      <c r="B1580" t="e">
        <v>#VALUE!</v>
      </c>
      <c r="C1580" t="e">
        <v>#VALUE!</v>
      </c>
      <c r="D1580" t="s">
        <v>62</v>
      </c>
      <c r="E1580" t="e">
        <f t="shared" si="52"/>
        <v>#VALUE!</v>
      </c>
      <c r="F1580" t="e">
        <v>#VALUE!</v>
      </c>
      <c r="G1580" t="str">
        <f t="shared" si="53"/>
        <v>NA</v>
      </c>
    </row>
    <row r="1581" spans="1:7" ht="17" x14ac:dyDescent="0.2">
      <c r="A1581" s="18">
        <v>1915</v>
      </c>
      <c r="B1581">
        <v>19150000</v>
      </c>
      <c r="C1581">
        <v>19150000</v>
      </c>
      <c r="D1581" t="s">
        <v>62</v>
      </c>
      <c r="E1581" t="str">
        <f t="shared" si="52"/>
        <v>00</v>
      </c>
      <c r="F1581" t="s">
        <v>13</v>
      </c>
      <c r="G1581" t="str">
        <f t="shared" si="53"/>
        <v>NA</v>
      </c>
    </row>
    <row r="1582" spans="1:7" ht="17" x14ac:dyDescent="0.2">
      <c r="A1582" s="18">
        <v>1915</v>
      </c>
      <c r="B1582">
        <v>19150000</v>
      </c>
      <c r="C1582">
        <v>19150000</v>
      </c>
      <c r="D1582" t="s">
        <v>62</v>
      </c>
      <c r="E1582" t="str">
        <f t="shared" si="52"/>
        <v>00</v>
      </c>
      <c r="F1582" t="s">
        <v>13</v>
      </c>
      <c r="G1582" t="str">
        <f t="shared" si="53"/>
        <v>NA</v>
      </c>
    </row>
    <row r="1583" spans="1:7" ht="17" x14ac:dyDescent="0.2">
      <c r="A1583" s="18">
        <v>1915</v>
      </c>
      <c r="B1583">
        <v>19150000</v>
      </c>
      <c r="C1583">
        <v>19150000</v>
      </c>
      <c r="D1583" t="s">
        <v>62</v>
      </c>
      <c r="E1583" t="str">
        <f t="shared" si="52"/>
        <v>00</v>
      </c>
      <c r="F1583" t="s">
        <v>13</v>
      </c>
      <c r="G1583" t="str">
        <f t="shared" si="53"/>
        <v>NA</v>
      </c>
    </row>
    <row r="1584" spans="1:7" ht="17" x14ac:dyDescent="0.2">
      <c r="A1584" s="18">
        <v>1915</v>
      </c>
      <c r="B1584">
        <v>19150000</v>
      </c>
      <c r="C1584">
        <v>19150000</v>
      </c>
      <c r="D1584" t="s">
        <v>62</v>
      </c>
      <c r="E1584" t="str">
        <f t="shared" si="52"/>
        <v>00</v>
      </c>
      <c r="F1584" t="s">
        <v>13</v>
      </c>
      <c r="G1584" t="str">
        <f t="shared" si="53"/>
        <v>NA</v>
      </c>
    </row>
    <row r="1585" spans="1:7" ht="17" x14ac:dyDescent="0.2">
      <c r="A1585" s="18">
        <v>1930</v>
      </c>
      <c r="B1585">
        <v>19300000</v>
      </c>
      <c r="C1585">
        <v>19300000</v>
      </c>
      <c r="D1585" t="s">
        <v>62</v>
      </c>
      <c r="E1585" t="str">
        <f t="shared" si="52"/>
        <v>00</v>
      </c>
      <c r="F1585" t="s">
        <v>13</v>
      </c>
      <c r="G1585" t="str">
        <f t="shared" si="53"/>
        <v>NA</v>
      </c>
    </row>
    <row r="1586" spans="1:7" ht="17" x14ac:dyDescent="0.2">
      <c r="A1586" s="18">
        <v>1930</v>
      </c>
      <c r="B1586">
        <v>19300000</v>
      </c>
      <c r="C1586">
        <v>19300000</v>
      </c>
      <c r="D1586" t="s">
        <v>62</v>
      </c>
      <c r="E1586" t="str">
        <f t="shared" si="52"/>
        <v>00</v>
      </c>
      <c r="F1586" t="s">
        <v>13</v>
      </c>
      <c r="G1586" t="str">
        <f t="shared" si="53"/>
        <v>NA</v>
      </c>
    </row>
    <row r="1587" spans="1:7" ht="17" x14ac:dyDescent="0.2">
      <c r="A1587" s="18">
        <v>1930</v>
      </c>
      <c r="B1587">
        <v>19300000</v>
      </c>
      <c r="C1587">
        <v>19300000</v>
      </c>
      <c r="D1587" t="s">
        <v>62</v>
      </c>
      <c r="E1587" t="str">
        <f t="shared" si="52"/>
        <v>00</v>
      </c>
      <c r="F1587" t="s">
        <v>13</v>
      </c>
      <c r="G1587" t="str">
        <f t="shared" si="53"/>
        <v>NA</v>
      </c>
    </row>
    <row r="1588" spans="1:7" ht="17" x14ac:dyDescent="0.2">
      <c r="A1588" s="18" t="e">
        <v>#VALUE!</v>
      </c>
      <c r="B1588" t="e">
        <v>#VALUE!</v>
      </c>
      <c r="C1588" t="e">
        <v>#VALUE!</v>
      </c>
      <c r="D1588" t="s">
        <v>62</v>
      </c>
      <c r="E1588" t="e">
        <f t="shared" si="52"/>
        <v>#VALUE!</v>
      </c>
      <c r="F1588" t="e">
        <v>#VALUE!</v>
      </c>
      <c r="G1588" t="str">
        <f t="shared" si="53"/>
        <v>NA</v>
      </c>
    </row>
    <row r="1589" spans="1:7" ht="17" x14ac:dyDescent="0.2">
      <c r="A1589" s="18" t="e">
        <v>#VALUE!</v>
      </c>
      <c r="B1589" t="e">
        <v>#VALUE!</v>
      </c>
      <c r="C1589" t="e">
        <v>#VALUE!</v>
      </c>
      <c r="D1589" t="s">
        <v>62</v>
      </c>
      <c r="E1589" t="e">
        <f t="shared" si="52"/>
        <v>#VALUE!</v>
      </c>
      <c r="F1589" t="e">
        <v>#VALUE!</v>
      </c>
      <c r="G1589" t="str">
        <f t="shared" si="53"/>
        <v>NA</v>
      </c>
    </row>
    <row r="1590" spans="1:7" ht="17" x14ac:dyDescent="0.2">
      <c r="A1590" s="18">
        <v>1915</v>
      </c>
      <c r="B1590">
        <v>19150000</v>
      </c>
      <c r="C1590">
        <v>19150000</v>
      </c>
      <c r="D1590" t="s">
        <v>62</v>
      </c>
      <c r="E1590" t="str">
        <f t="shared" si="52"/>
        <v>00</v>
      </c>
      <c r="F1590" t="s">
        <v>13</v>
      </c>
      <c r="G1590" t="str">
        <f t="shared" si="53"/>
        <v>NA</v>
      </c>
    </row>
    <row r="1591" spans="1:7" ht="17" x14ac:dyDescent="0.2">
      <c r="A1591" s="18">
        <v>1973</v>
      </c>
      <c r="B1591">
        <v>19730000</v>
      </c>
      <c r="C1591">
        <v>19730000</v>
      </c>
      <c r="D1591" t="s">
        <v>62</v>
      </c>
      <c r="E1591" t="str">
        <f t="shared" si="52"/>
        <v>00</v>
      </c>
      <c r="F1591" t="s">
        <v>13</v>
      </c>
      <c r="G1591" t="str">
        <f t="shared" si="53"/>
        <v>NA</v>
      </c>
    </row>
    <row r="1592" spans="1:7" ht="17" x14ac:dyDescent="0.2">
      <c r="A1592" s="18" t="e">
        <v>#VALUE!</v>
      </c>
      <c r="B1592" t="e">
        <v>#VALUE!</v>
      </c>
      <c r="C1592" t="e">
        <v>#VALUE!</v>
      </c>
      <c r="D1592" t="s">
        <v>62</v>
      </c>
      <c r="E1592" t="e">
        <f t="shared" si="52"/>
        <v>#VALUE!</v>
      </c>
      <c r="F1592" t="e">
        <v>#VALUE!</v>
      </c>
      <c r="G1592" t="str">
        <f t="shared" si="53"/>
        <v>NA</v>
      </c>
    </row>
    <row r="1593" spans="1:7" ht="17" x14ac:dyDescent="0.2">
      <c r="A1593" s="18" t="e">
        <v>#VALUE!</v>
      </c>
      <c r="B1593" t="e">
        <v>#VALUE!</v>
      </c>
      <c r="C1593" t="e">
        <v>#VALUE!</v>
      </c>
      <c r="D1593" t="s">
        <v>62</v>
      </c>
      <c r="E1593" t="e">
        <f t="shared" si="52"/>
        <v>#VALUE!</v>
      </c>
      <c r="F1593" t="e">
        <v>#VALUE!</v>
      </c>
      <c r="G1593" t="str">
        <f t="shared" si="53"/>
        <v>NA</v>
      </c>
    </row>
    <row r="1594" spans="1:7" ht="17" x14ac:dyDescent="0.2">
      <c r="A1594" s="18">
        <v>1920</v>
      </c>
      <c r="B1594">
        <v>19200000</v>
      </c>
      <c r="C1594">
        <v>19200000</v>
      </c>
      <c r="D1594" t="s">
        <v>62</v>
      </c>
      <c r="E1594" t="str">
        <f t="shared" si="52"/>
        <v>00</v>
      </c>
      <c r="F1594" t="s">
        <v>13</v>
      </c>
      <c r="G1594" t="str">
        <f t="shared" si="53"/>
        <v>NA</v>
      </c>
    </row>
    <row r="1595" spans="1:7" ht="17" x14ac:dyDescent="0.2">
      <c r="A1595" s="18" t="e">
        <v>#VALUE!</v>
      </c>
      <c r="B1595" t="e">
        <v>#VALUE!</v>
      </c>
      <c r="C1595" t="e">
        <v>#VALUE!</v>
      </c>
      <c r="D1595" t="s">
        <v>62</v>
      </c>
      <c r="E1595" t="e">
        <f t="shared" si="52"/>
        <v>#VALUE!</v>
      </c>
      <c r="F1595" t="e">
        <v>#VALUE!</v>
      </c>
      <c r="G1595" t="str">
        <f t="shared" si="53"/>
        <v>NA</v>
      </c>
    </row>
    <row r="1596" spans="1:7" ht="17" x14ac:dyDescent="0.2">
      <c r="A1596" s="18" t="e">
        <v>#VALUE!</v>
      </c>
      <c r="B1596" t="e">
        <v>#VALUE!</v>
      </c>
      <c r="C1596" t="e">
        <v>#VALUE!</v>
      </c>
      <c r="D1596" t="s">
        <v>62</v>
      </c>
      <c r="E1596" t="e">
        <f t="shared" si="52"/>
        <v>#VALUE!</v>
      </c>
      <c r="F1596" t="e">
        <v>#VALUE!</v>
      </c>
      <c r="G1596" t="str">
        <f t="shared" si="53"/>
        <v>NA</v>
      </c>
    </row>
    <row r="1597" spans="1:7" ht="17" x14ac:dyDescent="0.2">
      <c r="A1597" s="18" t="e">
        <v>#VALUE!</v>
      </c>
      <c r="B1597" t="e">
        <v>#VALUE!</v>
      </c>
      <c r="C1597" t="e">
        <v>#VALUE!</v>
      </c>
      <c r="D1597" t="s">
        <v>62</v>
      </c>
      <c r="E1597" t="e">
        <f t="shared" si="52"/>
        <v>#VALUE!</v>
      </c>
      <c r="F1597" t="e">
        <v>#VALUE!</v>
      </c>
      <c r="G1597" t="str">
        <f t="shared" si="53"/>
        <v>NA</v>
      </c>
    </row>
    <row r="1598" spans="1:7" ht="17" x14ac:dyDescent="0.2">
      <c r="A1598" s="18" t="e">
        <v>#VALUE!</v>
      </c>
      <c r="B1598" t="e">
        <v>#VALUE!</v>
      </c>
      <c r="C1598" t="e">
        <v>#VALUE!</v>
      </c>
      <c r="D1598" t="s">
        <v>62</v>
      </c>
      <c r="E1598" t="e">
        <f t="shared" si="52"/>
        <v>#VALUE!</v>
      </c>
      <c r="F1598" t="e">
        <v>#VALUE!</v>
      </c>
      <c r="G1598" t="str">
        <f t="shared" si="53"/>
        <v>NA</v>
      </c>
    </row>
    <row r="1599" spans="1:7" ht="17" x14ac:dyDescent="0.2">
      <c r="A1599" s="18" t="e">
        <v>#VALUE!</v>
      </c>
      <c r="B1599" t="e">
        <v>#VALUE!</v>
      </c>
      <c r="C1599" t="e">
        <v>#VALUE!</v>
      </c>
      <c r="D1599" t="s">
        <v>62</v>
      </c>
      <c r="E1599" t="e">
        <f t="shared" si="52"/>
        <v>#VALUE!</v>
      </c>
      <c r="F1599" t="e">
        <v>#VALUE!</v>
      </c>
      <c r="G1599" t="str">
        <f t="shared" si="53"/>
        <v>NA</v>
      </c>
    </row>
    <row r="1600" spans="1:7" ht="17" x14ac:dyDescent="0.2">
      <c r="A1600" s="18" t="e">
        <v>#VALUE!</v>
      </c>
      <c r="B1600" t="e">
        <v>#VALUE!</v>
      </c>
      <c r="C1600" t="e">
        <v>#VALUE!</v>
      </c>
      <c r="D1600" t="s">
        <v>62</v>
      </c>
      <c r="E1600" t="e">
        <f t="shared" si="52"/>
        <v>#VALUE!</v>
      </c>
      <c r="F1600" t="e">
        <v>#VALUE!</v>
      </c>
      <c r="G1600" t="str">
        <f t="shared" si="53"/>
        <v>NA</v>
      </c>
    </row>
    <row r="1601" spans="1:7" ht="17" x14ac:dyDescent="0.2">
      <c r="A1601" s="18">
        <v>1930</v>
      </c>
      <c r="B1601">
        <v>19300000</v>
      </c>
      <c r="C1601">
        <v>19300000</v>
      </c>
      <c r="D1601" t="s">
        <v>62</v>
      </c>
      <c r="E1601" t="str">
        <f t="shared" si="52"/>
        <v>00</v>
      </c>
      <c r="F1601" t="s">
        <v>13</v>
      </c>
      <c r="G1601" t="str">
        <f t="shared" si="53"/>
        <v>NA</v>
      </c>
    </row>
    <row r="1602" spans="1:7" ht="17" x14ac:dyDescent="0.2">
      <c r="A1602" s="18">
        <v>1920</v>
      </c>
      <c r="B1602">
        <v>19200000</v>
      </c>
      <c r="C1602">
        <v>19200000</v>
      </c>
      <c r="D1602" t="s">
        <v>62</v>
      </c>
      <c r="E1602" t="str">
        <f t="shared" si="52"/>
        <v>00</v>
      </c>
      <c r="F1602" t="s">
        <v>13</v>
      </c>
      <c r="G1602" t="str">
        <f t="shared" si="53"/>
        <v>NA</v>
      </c>
    </row>
    <row r="1603" spans="1:7" ht="17" x14ac:dyDescent="0.2">
      <c r="A1603" s="18">
        <v>1920</v>
      </c>
      <c r="B1603">
        <v>19200000</v>
      </c>
      <c r="C1603">
        <v>19200000</v>
      </c>
      <c r="D1603" t="s">
        <v>62</v>
      </c>
      <c r="E1603" t="str">
        <f t="shared" ref="E1603:E1666" si="54">MID($B1603,COLUMN()-(COLUMN($D1603)- 6),2)</f>
        <v>00</v>
      </c>
      <c r="F1603" t="s">
        <v>13</v>
      </c>
      <c r="G1603" t="str">
        <f t="shared" ref="G1603:G1666" si="55">IFERROR(F1603,"NA")</f>
        <v>NA</v>
      </c>
    </row>
    <row r="1604" spans="1:7" ht="17" x14ac:dyDescent="0.2">
      <c r="A1604" s="18">
        <v>1930</v>
      </c>
      <c r="B1604">
        <v>19300000</v>
      </c>
      <c r="C1604">
        <v>19300000</v>
      </c>
      <c r="D1604" t="s">
        <v>62</v>
      </c>
      <c r="E1604" t="str">
        <f t="shared" si="54"/>
        <v>00</v>
      </c>
      <c r="F1604" t="s">
        <v>13</v>
      </c>
      <c r="G1604" t="str">
        <f t="shared" si="55"/>
        <v>NA</v>
      </c>
    </row>
    <row r="1605" spans="1:7" ht="17" x14ac:dyDescent="0.2">
      <c r="A1605" s="18">
        <v>1920</v>
      </c>
      <c r="B1605">
        <v>19200000</v>
      </c>
      <c r="C1605">
        <v>19200000</v>
      </c>
      <c r="D1605" t="s">
        <v>62</v>
      </c>
      <c r="E1605" t="str">
        <f t="shared" si="54"/>
        <v>00</v>
      </c>
      <c r="F1605" t="s">
        <v>13</v>
      </c>
      <c r="G1605" t="str">
        <f t="shared" si="55"/>
        <v>NA</v>
      </c>
    </row>
    <row r="1606" spans="1:7" ht="17" x14ac:dyDescent="0.2">
      <c r="A1606" s="18">
        <v>1930</v>
      </c>
      <c r="B1606">
        <v>19300000</v>
      </c>
      <c r="C1606">
        <v>19300000</v>
      </c>
      <c r="D1606" t="s">
        <v>62</v>
      </c>
      <c r="E1606" t="str">
        <f t="shared" si="54"/>
        <v>00</v>
      </c>
      <c r="F1606" t="s">
        <v>13</v>
      </c>
      <c r="G1606" t="str">
        <f t="shared" si="55"/>
        <v>NA</v>
      </c>
    </row>
    <row r="1607" spans="1:7" ht="17" x14ac:dyDescent="0.2">
      <c r="A1607" s="18">
        <v>1920</v>
      </c>
      <c r="B1607">
        <v>19200000</v>
      </c>
      <c r="C1607">
        <v>19200000</v>
      </c>
      <c r="D1607" t="s">
        <v>62</v>
      </c>
      <c r="E1607" t="str">
        <f t="shared" si="54"/>
        <v>00</v>
      </c>
      <c r="F1607" t="s">
        <v>13</v>
      </c>
      <c r="G1607" t="str">
        <f t="shared" si="55"/>
        <v>NA</v>
      </c>
    </row>
    <row r="1608" spans="1:7" ht="17" x14ac:dyDescent="0.2">
      <c r="A1608" s="18">
        <v>1920</v>
      </c>
      <c r="B1608">
        <v>19200000</v>
      </c>
      <c r="C1608">
        <v>19200000</v>
      </c>
      <c r="D1608" t="s">
        <v>62</v>
      </c>
      <c r="E1608" t="str">
        <f t="shared" si="54"/>
        <v>00</v>
      </c>
      <c r="F1608" t="s">
        <v>13</v>
      </c>
      <c r="G1608" t="str">
        <f t="shared" si="55"/>
        <v>NA</v>
      </c>
    </row>
    <row r="1609" spans="1:7" ht="17" x14ac:dyDescent="0.2">
      <c r="A1609" s="18">
        <v>1920</v>
      </c>
      <c r="B1609">
        <v>19200000</v>
      </c>
      <c r="C1609">
        <v>19200000</v>
      </c>
      <c r="D1609" t="s">
        <v>62</v>
      </c>
      <c r="E1609" t="str">
        <f t="shared" si="54"/>
        <v>00</v>
      </c>
      <c r="F1609" t="s">
        <v>13</v>
      </c>
      <c r="G1609" t="str">
        <f t="shared" si="55"/>
        <v>NA</v>
      </c>
    </row>
    <row r="1610" spans="1:7" ht="17" x14ac:dyDescent="0.2">
      <c r="A1610" s="18">
        <v>1920</v>
      </c>
      <c r="B1610">
        <v>19200000</v>
      </c>
      <c r="C1610">
        <v>19200000</v>
      </c>
      <c r="D1610" t="s">
        <v>62</v>
      </c>
      <c r="E1610" t="str">
        <f t="shared" si="54"/>
        <v>00</v>
      </c>
      <c r="F1610" t="s">
        <v>13</v>
      </c>
      <c r="G1610" t="str">
        <f t="shared" si="55"/>
        <v>NA</v>
      </c>
    </row>
    <row r="1611" spans="1:7" ht="17" x14ac:dyDescent="0.2">
      <c r="A1611" s="18">
        <v>1983</v>
      </c>
      <c r="B1611">
        <v>19830000</v>
      </c>
      <c r="C1611">
        <v>19830000</v>
      </c>
      <c r="D1611" t="s">
        <v>62</v>
      </c>
      <c r="E1611" t="str">
        <f t="shared" si="54"/>
        <v>00</v>
      </c>
      <c r="F1611" t="s">
        <v>13</v>
      </c>
      <c r="G1611" t="str">
        <f t="shared" si="55"/>
        <v>NA</v>
      </c>
    </row>
    <row r="1612" spans="1:7" ht="17" x14ac:dyDescent="0.2">
      <c r="A1612" s="18">
        <v>1983</v>
      </c>
      <c r="B1612">
        <v>19830000</v>
      </c>
      <c r="C1612">
        <v>19830000</v>
      </c>
      <c r="D1612" t="s">
        <v>62</v>
      </c>
      <c r="E1612" t="str">
        <f t="shared" si="54"/>
        <v>00</v>
      </c>
      <c r="F1612" t="s">
        <v>13</v>
      </c>
      <c r="G1612" t="str">
        <f t="shared" si="55"/>
        <v>NA</v>
      </c>
    </row>
    <row r="1613" spans="1:7" ht="17" x14ac:dyDescent="0.2">
      <c r="A1613" s="18">
        <v>1984</v>
      </c>
      <c r="B1613">
        <v>19840000</v>
      </c>
      <c r="C1613">
        <v>19840000</v>
      </c>
      <c r="D1613" t="s">
        <v>62</v>
      </c>
      <c r="E1613" t="str">
        <f t="shared" si="54"/>
        <v>00</v>
      </c>
      <c r="F1613" t="s">
        <v>13</v>
      </c>
      <c r="G1613" t="str">
        <f t="shared" si="55"/>
        <v>NA</v>
      </c>
    </row>
    <row r="1614" spans="1:7" ht="17" x14ac:dyDescent="0.2">
      <c r="A1614" s="18">
        <v>1983</v>
      </c>
      <c r="B1614">
        <v>19830000</v>
      </c>
      <c r="C1614">
        <v>19830000</v>
      </c>
      <c r="D1614" t="s">
        <v>62</v>
      </c>
      <c r="E1614" t="str">
        <f t="shared" si="54"/>
        <v>00</v>
      </c>
      <c r="F1614" t="s">
        <v>13</v>
      </c>
      <c r="G1614" t="str">
        <f t="shared" si="55"/>
        <v>NA</v>
      </c>
    </row>
    <row r="1615" spans="1:7" ht="17" x14ac:dyDescent="0.2">
      <c r="A1615" s="18">
        <v>1983</v>
      </c>
      <c r="B1615">
        <v>19830000</v>
      </c>
      <c r="C1615">
        <v>19830000</v>
      </c>
      <c r="D1615" t="s">
        <v>62</v>
      </c>
      <c r="E1615" t="str">
        <f t="shared" si="54"/>
        <v>00</v>
      </c>
      <c r="F1615" t="s">
        <v>13</v>
      </c>
      <c r="G1615" t="str">
        <f t="shared" si="55"/>
        <v>NA</v>
      </c>
    </row>
    <row r="1616" spans="1:7" ht="17" x14ac:dyDescent="0.2">
      <c r="A1616" s="18">
        <v>1983</v>
      </c>
      <c r="B1616">
        <v>19830000</v>
      </c>
      <c r="C1616">
        <v>19830000</v>
      </c>
      <c r="D1616" t="s">
        <v>62</v>
      </c>
      <c r="E1616" t="str">
        <f t="shared" si="54"/>
        <v>00</v>
      </c>
      <c r="F1616" t="s">
        <v>13</v>
      </c>
      <c r="G1616" t="str">
        <f t="shared" si="55"/>
        <v>NA</v>
      </c>
    </row>
    <row r="1617" spans="1:7" ht="17" x14ac:dyDescent="0.2">
      <c r="A1617" s="18">
        <v>1983</v>
      </c>
      <c r="B1617">
        <v>19830000</v>
      </c>
      <c r="C1617">
        <v>19830000</v>
      </c>
      <c r="D1617" t="s">
        <v>62</v>
      </c>
      <c r="E1617" t="str">
        <f t="shared" si="54"/>
        <v>00</v>
      </c>
      <c r="F1617" t="s">
        <v>13</v>
      </c>
      <c r="G1617" t="str">
        <f t="shared" si="55"/>
        <v>NA</v>
      </c>
    </row>
    <row r="1618" spans="1:7" ht="17" x14ac:dyDescent="0.2">
      <c r="A1618" s="18">
        <v>1983</v>
      </c>
      <c r="B1618">
        <v>19830000</v>
      </c>
      <c r="C1618">
        <v>19830000</v>
      </c>
      <c r="D1618" t="s">
        <v>62</v>
      </c>
      <c r="E1618" t="str">
        <f t="shared" si="54"/>
        <v>00</v>
      </c>
      <c r="F1618" t="s">
        <v>13</v>
      </c>
      <c r="G1618" t="str">
        <f t="shared" si="55"/>
        <v>NA</v>
      </c>
    </row>
    <row r="1619" spans="1:7" ht="17" x14ac:dyDescent="0.2">
      <c r="A1619" s="18">
        <v>1983</v>
      </c>
      <c r="B1619">
        <v>19830000</v>
      </c>
      <c r="C1619">
        <v>19830000</v>
      </c>
      <c r="D1619" t="s">
        <v>62</v>
      </c>
      <c r="E1619" t="str">
        <f t="shared" si="54"/>
        <v>00</v>
      </c>
      <c r="F1619" t="s">
        <v>13</v>
      </c>
      <c r="G1619" t="str">
        <f t="shared" si="55"/>
        <v>NA</v>
      </c>
    </row>
    <row r="1620" spans="1:7" ht="17" x14ac:dyDescent="0.2">
      <c r="A1620" s="18">
        <v>1983</v>
      </c>
      <c r="B1620">
        <v>19830000</v>
      </c>
      <c r="C1620">
        <v>19830000</v>
      </c>
      <c r="D1620" t="s">
        <v>62</v>
      </c>
      <c r="E1620" t="str">
        <f t="shared" si="54"/>
        <v>00</v>
      </c>
      <c r="F1620" t="s">
        <v>13</v>
      </c>
      <c r="G1620" t="str">
        <f t="shared" si="55"/>
        <v>NA</v>
      </c>
    </row>
    <row r="1621" spans="1:7" ht="17" x14ac:dyDescent="0.2">
      <c r="A1621" s="18">
        <v>1983</v>
      </c>
      <c r="B1621">
        <v>19830000</v>
      </c>
      <c r="C1621">
        <v>19830000</v>
      </c>
      <c r="D1621" t="s">
        <v>62</v>
      </c>
      <c r="E1621" t="str">
        <f t="shared" si="54"/>
        <v>00</v>
      </c>
      <c r="F1621" t="s">
        <v>13</v>
      </c>
      <c r="G1621" t="str">
        <f t="shared" si="55"/>
        <v>NA</v>
      </c>
    </row>
    <row r="1622" spans="1:7" ht="17" x14ac:dyDescent="0.2">
      <c r="A1622" s="18">
        <v>1983</v>
      </c>
      <c r="B1622">
        <v>19830000</v>
      </c>
      <c r="C1622">
        <v>19830000</v>
      </c>
      <c r="D1622" t="s">
        <v>62</v>
      </c>
      <c r="E1622" t="str">
        <f t="shared" si="54"/>
        <v>00</v>
      </c>
      <c r="F1622" t="s">
        <v>13</v>
      </c>
      <c r="G1622" t="str">
        <f t="shared" si="55"/>
        <v>NA</v>
      </c>
    </row>
    <row r="1623" spans="1:7" ht="17" x14ac:dyDescent="0.2">
      <c r="A1623" s="18">
        <v>1986</v>
      </c>
      <c r="B1623">
        <v>19860000</v>
      </c>
      <c r="C1623">
        <v>19860000</v>
      </c>
      <c r="D1623" t="s">
        <v>62</v>
      </c>
      <c r="E1623" t="str">
        <f t="shared" si="54"/>
        <v>00</v>
      </c>
      <c r="F1623" t="s">
        <v>13</v>
      </c>
      <c r="G1623" t="str">
        <f t="shared" si="55"/>
        <v>NA</v>
      </c>
    </row>
    <row r="1624" spans="1:7" ht="17" x14ac:dyDescent="0.2">
      <c r="A1624" s="18">
        <v>1986</v>
      </c>
      <c r="B1624">
        <v>19860000</v>
      </c>
      <c r="C1624">
        <v>19860000</v>
      </c>
      <c r="D1624" t="s">
        <v>62</v>
      </c>
      <c r="E1624" t="str">
        <f t="shared" si="54"/>
        <v>00</v>
      </c>
      <c r="F1624" t="s">
        <v>13</v>
      </c>
      <c r="G1624" t="str">
        <f t="shared" si="55"/>
        <v>NA</v>
      </c>
    </row>
    <row r="1625" spans="1:7" ht="17" x14ac:dyDescent="0.2">
      <c r="A1625" s="18">
        <v>1986</v>
      </c>
      <c r="B1625">
        <v>19860000</v>
      </c>
      <c r="C1625">
        <v>19860000</v>
      </c>
      <c r="D1625" t="s">
        <v>62</v>
      </c>
      <c r="E1625" t="str">
        <f t="shared" si="54"/>
        <v>00</v>
      </c>
      <c r="F1625" t="s">
        <v>13</v>
      </c>
      <c r="G1625" t="str">
        <f t="shared" si="55"/>
        <v>NA</v>
      </c>
    </row>
    <row r="1626" spans="1:7" ht="17" x14ac:dyDescent="0.2">
      <c r="A1626" s="18">
        <v>1983</v>
      </c>
      <c r="B1626">
        <v>19830000</v>
      </c>
      <c r="C1626">
        <v>19830000</v>
      </c>
      <c r="D1626" t="s">
        <v>62</v>
      </c>
      <c r="E1626" t="str">
        <f t="shared" si="54"/>
        <v>00</v>
      </c>
      <c r="F1626" t="s">
        <v>13</v>
      </c>
      <c r="G1626" t="str">
        <f t="shared" si="55"/>
        <v>NA</v>
      </c>
    </row>
    <row r="1627" spans="1:7" ht="17" x14ac:dyDescent="0.2">
      <c r="A1627" s="18">
        <v>1983</v>
      </c>
      <c r="B1627">
        <v>19830000</v>
      </c>
      <c r="C1627">
        <v>19830000</v>
      </c>
      <c r="D1627" t="s">
        <v>62</v>
      </c>
      <c r="E1627" t="str">
        <f t="shared" si="54"/>
        <v>00</v>
      </c>
      <c r="F1627" t="s">
        <v>13</v>
      </c>
      <c r="G1627" t="str">
        <f t="shared" si="55"/>
        <v>NA</v>
      </c>
    </row>
    <row r="1628" spans="1:7" ht="17" x14ac:dyDescent="0.2">
      <c r="A1628" s="18">
        <v>2013.1108999999999</v>
      </c>
      <c r="B1628">
        <v>20131109</v>
      </c>
      <c r="C1628">
        <v>20131109</v>
      </c>
      <c r="D1628" t="s">
        <v>62</v>
      </c>
      <c r="E1628" t="str">
        <f t="shared" si="54"/>
        <v>09</v>
      </c>
      <c r="F1628" t="s">
        <v>65</v>
      </c>
      <c r="G1628" t="str">
        <f t="shared" si="55"/>
        <v>09</v>
      </c>
    </row>
    <row r="1629" spans="1:7" ht="17" x14ac:dyDescent="0.2">
      <c r="A1629" s="18">
        <v>2013.1108999999999</v>
      </c>
      <c r="B1629">
        <v>20131109</v>
      </c>
      <c r="C1629">
        <v>20131109</v>
      </c>
      <c r="D1629" t="s">
        <v>62</v>
      </c>
      <c r="E1629" t="str">
        <f t="shared" si="54"/>
        <v>09</v>
      </c>
      <c r="F1629" t="s">
        <v>65</v>
      </c>
      <c r="G1629" t="str">
        <f t="shared" si="55"/>
        <v>09</v>
      </c>
    </row>
    <row r="1630" spans="1:7" ht="17" x14ac:dyDescent="0.2">
      <c r="A1630" s="18">
        <v>1974.09</v>
      </c>
      <c r="B1630">
        <v>19740900</v>
      </c>
      <c r="C1630">
        <v>19740900</v>
      </c>
      <c r="D1630" t="s">
        <v>62</v>
      </c>
      <c r="E1630" t="str">
        <f t="shared" si="54"/>
        <v>00</v>
      </c>
      <c r="F1630" t="s">
        <v>13</v>
      </c>
      <c r="G1630" t="str">
        <f t="shared" si="55"/>
        <v>NA</v>
      </c>
    </row>
    <row r="1631" spans="1:7" ht="17" x14ac:dyDescent="0.2">
      <c r="A1631" s="18">
        <v>1977.0823</v>
      </c>
      <c r="B1631">
        <v>19770823</v>
      </c>
      <c r="C1631">
        <v>19770823</v>
      </c>
      <c r="D1631" t="s">
        <v>62</v>
      </c>
      <c r="E1631" t="str">
        <f t="shared" si="54"/>
        <v>23</v>
      </c>
      <c r="F1631" t="s">
        <v>100</v>
      </c>
      <c r="G1631" t="str">
        <f t="shared" si="55"/>
        <v>23</v>
      </c>
    </row>
    <row r="1632" spans="1:7" ht="17" x14ac:dyDescent="0.2">
      <c r="A1632" s="18">
        <v>1977.1010000000001</v>
      </c>
      <c r="B1632">
        <v>19771010</v>
      </c>
      <c r="C1632">
        <v>19771010</v>
      </c>
      <c r="D1632" t="s">
        <v>62</v>
      </c>
      <c r="E1632" t="str">
        <f t="shared" si="54"/>
        <v>10</v>
      </c>
      <c r="F1632" t="s">
        <v>64</v>
      </c>
      <c r="G1632" t="str">
        <f t="shared" si="55"/>
        <v>10</v>
      </c>
    </row>
    <row r="1633" spans="1:7" ht="17" x14ac:dyDescent="0.2">
      <c r="A1633" s="18">
        <v>1970.0717</v>
      </c>
      <c r="B1633">
        <v>19700717</v>
      </c>
      <c r="C1633">
        <v>19700717</v>
      </c>
      <c r="D1633" t="s">
        <v>62</v>
      </c>
      <c r="E1633" t="str">
        <f t="shared" si="54"/>
        <v>17</v>
      </c>
      <c r="F1633" t="s">
        <v>88</v>
      </c>
      <c r="G1633" t="str">
        <f t="shared" si="55"/>
        <v>17</v>
      </c>
    </row>
    <row r="1634" spans="1:7" ht="17" x14ac:dyDescent="0.2">
      <c r="A1634" s="18">
        <v>1977.1007</v>
      </c>
      <c r="B1634">
        <v>19771007</v>
      </c>
      <c r="C1634">
        <v>19771007</v>
      </c>
      <c r="D1634" t="s">
        <v>62</v>
      </c>
      <c r="E1634" t="str">
        <f t="shared" si="54"/>
        <v>07</v>
      </c>
      <c r="F1634" t="s">
        <v>63</v>
      </c>
      <c r="G1634" t="str">
        <f t="shared" si="55"/>
        <v>07</v>
      </c>
    </row>
    <row r="1635" spans="1:7" ht="17" x14ac:dyDescent="0.2">
      <c r="A1635" s="18">
        <v>1977.0930000000001</v>
      </c>
      <c r="B1635">
        <v>19770930</v>
      </c>
      <c r="C1635">
        <v>19770930</v>
      </c>
      <c r="D1635" t="s">
        <v>62</v>
      </c>
      <c r="E1635" t="str">
        <f t="shared" si="54"/>
        <v>30</v>
      </c>
      <c r="F1635" t="s">
        <v>105</v>
      </c>
      <c r="G1635" t="str">
        <f t="shared" si="55"/>
        <v>30</v>
      </c>
    </row>
    <row r="1636" spans="1:7" ht="17" x14ac:dyDescent="0.2">
      <c r="A1636" s="18">
        <v>1970.1001000000001</v>
      </c>
      <c r="B1636">
        <v>19701001</v>
      </c>
      <c r="C1636">
        <v>19701001</v>
      </c>
      <c r="D1636" t="s">
        <v>62</v>
      </c>
      <c r="E1636" t="str">
        <f t="shared" si="54"/>
        <v>01</v>
      </c>
      <c r="F1636" t="s">
        <v>70</v>
      </c>
      <c r="G1636" t="str">
        <f t="shared" si="55"/>
        <v>01</v>
      </c>
    </row>
    <row r="1637" spans="1:7" ht="17" x14ac:dyDescent="0.2">
      <c r="A1637" s="18">
        <v>1972.0707</v>
      </c>
      <c r="B1637">
        <v>19720707</v>
      </c>
      <c r="C1637">
        <v>19720707</v>
      </c>
      <c r="D1637" t="s">
        <v>62</v>
      </c>
      <c r="E1637" t="str">
        <f t="shared" si="54"/>
        <v>07</v>
      </c>
      <c r="F1637" t="s">
        <v>63</v>
      </c>
      <c r="G1637" t="str">
        <f t="shared" si="55"/>
        <v>07</v>
      </c>
    </row>
    <row r="1638" spans="1:7" ht="17" x14ac:dyDescent="0.2">
      <c r="A1638" s="18">
        <v>1975.0914</v>
      </c>
      <c r="B1638">
        <v>19750914</v>
      </c>
      <c r="C1638">
        <v>19750914</v>
      </c>
      <c r="D1638" t="s">
        <v>62</v>
      </c>
      <c r="E1638" t="str">
        <f t="shared" si="54"/>
        <v>14</v>
      </c>
      <c r="F1638" t="s">
        <v>94</v>
      </c>
      <c r="G1638" t="str">
        <f t="shared" si="55"/>
        <v>14</v>
      </c>
    </row>
    <row r="1639" spans="1:7" ht="17" x14ac:dyDescent="0.2">
      <c r="A1639" s="18">
        <v>1965.1024</v>
      </c>
      <c r="B1639">
        <v>19651024</v>
      </c>
      <c r="C1639">
        <v>19651024</v>
      </c>
      <c r="D1639" t="s">
        <v>62</v>
      </c>
      <c r="E1639" t="str">
        <f t="shared" si="54"/>
        <v>24</v>
      </c>
      <c r="F1639" t="s">
        <v>103</v>
      </c>
      <c r="G1639" t="str">
        <f t="shared" si="55"/>
        <v>24</v>
      </c>
    </row>
    <row r="1640" spans="1:7" ht="17" x14ac:dyDescent="0.2">
      <c r="A1640" s="18">
        <v>1977.0707</v>
      </c>
      <c r="B1640">
        <v>19770707</v>
      </c>
      <c r="C1640">
        <v>19770707</v>
      </c>
      <c r="D1640" t="s">
        <v>62</v>
      </c>
      <c r="E1640" t="str">
        <f t="shared" si="54"/>
        <v>07</v>
      </c>
      <c r="F1640" t="s">
        <v>63</v>
      </c>
      <c r="G1640" t="str">
        <f t="shared" si="55"/>
        <v>07</v>
      </c>
    </row>
    <row r="1641" spans="1:7" ht="17" x14ac:dyDescent="0.2">
      <c r="A1641" s="18">
        <v>1974.0916999999999</v>
      </c>
      <c r="B1641">
        <v>19740917</v>
      </c>
      <c r="C1641">
        <v>19740917</v>
      </c>
      <c r="D1641" t="s">
        <v>62</v>
      </c>
      <c r="E1641" t="str">
        <f t="shared" si="54"/>
        <v>17</v>
      </c>
      <c r="F1641" t="s">
        <v>88</v>
      </c>
      <c r="G1641" t="str">
        <f t="shared" si="55"/>
        <v>17</v>
      </c>
    </row>
    <row r="1642" spans="1:7" ht="17" x14ac:dyDescent="0.2">
      <c r="A1642" s="18">
        <v>1973.0719999999999</v>
      </c>
      <c r="B1642">
        <v>19730720</v>
      </c>
      <c r="C1642">
        <v>19730720</v>
      </c>
      <c r="D1642" t="s">
        <v>62</v>
      </c>
      <c r="E1642" t="str">
        <f t="shared" si="54"/>
        <v>20</v>
      </c>
      <c r="F1642" t="s">
        <v>91</v>
      </c>
      <c r="G1642" t="str">
        <f t="shared" si="55"/>
        <v>20</v>
      </c>
    </row>
    <row r="1643" spans="1:7" ht="17" x14ac:dyDescent="0.2">
      <c r="A1643" s="18">
        <v>1971.0606</v>
      </c>
      <c r="B1643">
        <v>19710606</v>
      </c>
      <c r="C1643">
        <v>19710606</v>
      </c>
      <c r="D1643" t="s">
        <v>62</v>
      </c>
      <c r="E1643" t="str">
        <f t="shared" si="54"/>
        <v>06</v>
      </c>
      <c r="F1643" t="s">
        <v>67</v>
      </c>
      <c r="G1643" t="str">
        <f t="shared" si="55"/>
        <v>06</v>
      </c>
    </row>
    <row r="1644" spans="1:7" ht="17" x14ac:dyDescent="0.2">
      <c r="A1644" s="18">
        <v>1972.0923</v>
      </c>
      <c r="B1644">
        <v>19720923</v>
      </c>
      <c r="C1644">
        <v>19720923</v>
      </c>
      <c r="D1644" t="s">
        <v>62</v>
      </c>
      <c r="E1644" t="str">
        <f t="shared" si="54"/>
        <v>23</v>
      </c>
      <c r="F1644" t="s">
        <v>100</v>
      </c>
      <c r="G1644" t="str">
        <f t="shared" si="55"/>
        <v>23</v>
      </c>
    </row>
    <row r="1645" spans="1:7" ht="17" x14ac:dyDescent="0.2">
      <c r="A1645" s="18">
        <v>1972.1002000000001</v>
      </c>
      <c r="B1645">
        <v>19721002</v>
      </c>
      <c r="C1645">
        <v>19721002</v>
      </c>
      <c r="D1645" t="s">
        <v>62</v>
      </c>
      <c r="E1645" t="str">
        <f t="shared" si="54"/>
        <v>02</v>
      </c>
      <c r="F1645" t="s">
        <v>68</v>
      </c>
      <c r="G1645" t="str">
        <f t="shared" si="55"/>
        <v>02</v>
      </c>
    </row>
    <row r="1646" spans="1:7" ht="17" x14ac:dyDescent="0.2">
      <c r="A1646" s="18">
        <v>1972.0612000000001</v>
      </c>
      <c r="B1646">
        <v>19720612</v>
      </c>
      <c r="C1646">
        <v>19720612</v>
      </c>
      <c r="D1646" t="s">
        <v>62</v>
      </c>
      <c r="E1646" t="str">
        <f t="shared" si="54"/>
        <v>12</v>
      </c>
      <c r="F1646" t="s">
        <v>66</v>
      </c>
      <c r="G1646" t="str">
        <f t="shared" si="55"/>
        <v>12</v>
      </c>
    </row>
    <row r="1647" spans="1:7" ht="17" x14ac:dyDescent="0.2">
      <c r="A1647" s="18">
        <v>1974.0401999999999</v>
      </c>
      <c r="B1647">
        <v>19740402</v>
      </c>
      <c r="C1647">
        <v>19740402</v>
      </c>
      <c r="D1647" t="s">
        <v>62</v>
      </c>
      <c r="E1647" t="str">
        <f t="shared" si="54"/>
        <v>02</v>
      </c>
      <c r="F1647" t="s">
        <v>68</v>
      </c>
      <c r="G1647" t="str">
        <f t="shared" si="55"/>
        <v>02</v>
      </c>
    </row>
    <row r="1648" spans="1:7" ht="17" x14ac:dyDescent="0.2">
      <c r="A1648" s="18">
        <v>1973.0914</v>
      </c>
      <c r="B1648">
        <v>19730914</v>
      </c>
      <c r="C1648">
        <v>19730914</v>
      </c>
      <c r="D1648" t="s">
        <v>62</v>
      </c>
      <c r="E1648" t="str">
        <f t="shared" si="54"/>
        <v>14</v>
      </c>
      <c r="F1648" t="s">
        <v>94</v>
      </c>
      <c r="G1648" t="str">
        <f t="shared" si="55"/>
        <v>14</v>
      </c>
    </row>
    <row r="1649" spans="1:7" ht="17" x14ac:dyDescent="0.2">
      <c r="A1649" s="18">
        <v>1976.0916999999999</v>
      </c>
      <c r="B1649">
        <v>19760917</v>
      </c>
      <c r="C1649">
        <v>19760917</v>
      </c>
      <c r="D1649" t="s">
        <v>62</v>
      </c>
      <c r="E1649" t="str">
        <f t="shared" si="54"/>
        <v>17</v>
      </c>
      <c r="F1649" t="s">
        <v>88</v>
      </c>
      <c r="G1649" t="str">
        <f t="shared" si="55"/>
        <v>17</v>
      </c>
    </row>
    <row r="1650" spans="1:7" ht="17" x14ac:dyDescent="0.2">
      <c r="A1650" s="18">
        <v>1972.0314000000001</v>
      </c>
      <c r="B1650">
        <v>19720314</v>
      </c>
      <c r="C1650">
        <v>19720314</v>
      </c>
      <c r="D1650" t="s">
        <v>62</v>
      </c>
      <c r="E1650" t="str">
        <f t="shared" si="54"/>
        <v>14</v>
      </c>
      <c r="F1650" t="s">
        <v>94</v>
      </c>
      <c r="G1650" t="str">
        <f t="shared" si="55"/>
        <v>14</v>
      </c>
    </row>
    <row r="1651" spans="1:7" ht="17" x14ac:dyDescent="0.2">
      <c r="A1651" s="18">
        <v>1965.0609999999999</v>
      </c>
      <c r="B1651">
        <v>19650610</v>
      </c>
      <c r="C1651">
        <v>19650610</v>
      </c>
      <c r="D1651" t="s">
        <v>62</v>
      </c>
      <c r="E1651" t="str">
        <f t="shared" si="54"/>
        <v>10</v>
      </c>
      <c r="F1651" t="s">
        <v>64</v>
      </c>
      <c r="G1651" t="str">
        <f t="shared" si="55"/>
        <v>10</v>
      </c>
    </row>
    <row r="1652" spans="1:7" ht="17" x14ac:dyDescent="0.2">
      <c r="A1652" s="18">
        <v>1976.1011000000001</v>
      </c>
      <c r="B1652">
        <v>19761011</v>
      </c>
      <c r="C1652">
        <v>19761011</v>
      </c>
      <c r="D1652" t="s">
        <v>62</v>
      </c>
      <c r="E1652" t="str">
        <f t="shared" si="54"/>
        <v>11</v>
      </c>
      <c r="F1652" t="s">
        <v>73</v>
      </c>
      <c r="G1652" t="str">
        <f t="shared" si="55"/>
        <v>11</v>
      </c>
    </row>
    <row r="1653" spans="1:7" ht="17" x14ac:dyDescent="0.2">
      <c r="A1653" s="18">
        <v>1965.0903000000001</v>
      </c>
      <c r="B1653">
        <v>19650903</v>
      </c>
      <c r="C1653">
        <v>19650903</v>
      </c>
      <c r="D1653" t="s">
        <v>62</v>
      </c>
      <c r="E1653" t="str">
        <f t="shared" si="54"/>
        <v>03</v>
      </c>
      <c r="F1653" t="s">
        <v>72</v>
      </c>
      <c r="G1653" t="str">
        <f t="shared" si="55"/>
        <v>03</v>
      </c>
    </row>
    <row r="1654" spans="1:7" ht="17" x14ac:dyDescent="0.2">
      <c r="A1654" s="18">
        <v>1973.1125999999999</v>
      </c>
      <c r="B1654">
        <v>19731126</v>
      </c>
      <c r="C1654">
        <v>19731126</v>
      </c>
      <c r="D1654" t="s">
        <v>62</v>
      </c>
      <c r="E1654" t="str">
        <f t="shared" si="54"/>
        <v>26</v>
      </c>
      <c r="F1654" t="s">
        <v>87</v>
      </c>
      <c r="G1654" t="str">
        <f t="shared" si="55"/>
        <v>26</v>
      </c>
    </row>
    <row r="1655" spans="1:7" ht="17" x14ac:dyDescent="0.2">
      <c r="A1655" s="18">
        <v>1977.0714</v>
      </c>
      <c r="B1655">
        <v>19770714</v>
      </c>
      <c r="C1655">
        <v>19770714</v>
      </c>
      <c r="D1655" t="s">
        <v>62</v>
      </c>
      <c r="E1655" t="str">
        <f t="shared" si="54"/>
        <v>14</v>
      </c>
      <c r="F1655" t="s">
        <v>94</v>
      </c>
      <c r="G1655" t="str">
        <f t="shared" si="55"/>
        <v>14</v>
      </c>
    </row>
    <row r="1656" spans="1:7" ht="17" x14ac:dyDescent="0.2">
      <c r="A1656" s="18">
        <v>1976.0623000000001</v>
      </c>
      <c r="B1656">
        <v>19760623</v>
      </c>
      <c r="C1656">
        <v>19760623</v>
      </c>
      <c r="D1656" t="s">
        <v>62</v>
      </c>
      <c r="E1656" t="str">
        <f t="shared" si="54"/>
        <v>23</v>
      </c>
      <c r="F1656" t="s">
        <v>100</v>
      </c>
      <c r="G1656" t="str">
        <f t="shared" si="55"/>
        <v>23</v>
      </c>
    </row>
    <row r="1657" spans="1:7" ht="17" x14ac:dyDescent="0.2">
      <c r="A1657" s="18">
        <v>1970.0817999999999</v>
      </c>
      <c r="B1657">
        <v>19700818</v>
      </c>
      <c r="C1657">
        <v>19700818</v>
      </c>
      <c r="D1657" t="s">
        <v>62</v>
      </c>
      <c r="E1657" t="str">
        <f t="shared" si="54"/>
        <v>18</v>
      </c>
      <c r="F1657" t="s">
        <v>89</v>
      </c>
      <c r="G1657" t="str">
        <f t="shared" si="55"/>
        <v>18</v>
      </c>
    </row>
    <row r="1658" spans="1:7" ht="17" x14ac:dyDescent="0.2">
      <c r="A1658" s="18">
        <v>1977.0913</v>
      </c>
      <c r="B1658">
        <v>19770913</v>
      </c>
      <c r="C1658">
        <v>19770913</v>
      </c>
      <c r="D1658" t="s">
        <v>62</v>
      </c>
      <c r="E1658" t="str">
        <f t="shared" si="54"/>
        <v>13</v>
      </c>
      <c r="F1658" t="s">
        <v>93</v>
      </c>
      <c r="G1658" t="str">
        <f t="shared" si="55"/>
        <v>13</v>
      </c>
    </row>
    <row r="1659" spans="1:7" ht="17" x14ac:dyDescent="0.2">
      <c r="A1659" s="18">
        <v>1976.1011000000001</v>
      </c>
      <c r="B1659">
        <v>19761011</v>
      </c>
      <c r="C1659">
        <v>19761011</v>
      </c>
      <c r="D1659" t="s">
        <v>62</v>
      </c>
      <c r="E1659" t="str">
        <f t="shared" si="54"/>
        <v>11</v>
      </c>
      <c r="F1659" t="s">
        <v>73</v>
      </c>
      <c r="G1659" t="str">
        <f t="shared" si="55"/>
        <v>11</v>
      </c>
    </row>
    <row r="1660" spans="1:7" ht="17" x14ac:dyDescent="0.2">
      <c r="A1660" s="18">
        <v>1976.0817999999999</v>
      </c>
      <c r="B1660">
        <v>19760818</v>
      </c>
      <c r="C1660">
        <v>19760818</v>
      </c>
      <c r="D1660" t="s">
        <v>62</v>
      </c>
      <c r="E1660" t="str">
        <f t="shared" si="54"/>
        <v>18</v>
      </c>
      <c r="F1660" t="s">
        <v>89</v>
      </c>
      <c r="G1660" t="str">
        <f t="shared" si="55"/>
        <v>18</v>
      </c>
    </row>
    <row r="1661" spans="1:7" ht="17" x14ac:dyDescent="0.2">
      <c r="A1661" s="18">
        <v>1975.0911000000001</v>
      </c>
      <c r="B1661">
        <v>19750911</v>
      </c>
      <c r="C1661">
        <v>19750911</v>
      </c>
      <c r="D1661" t="s">
        <v>62</v>
      </c>
      <c r="E1661" t="str">
        <f t="shared" si="54"/>
        <v>11</v>
      </c>
      <c r="F1661" t="s">
        <v>73</v>
      </c>
      <c r="G1661" t="str">
        <f t="shared" si="55"/>
        <v>11</v>
      </c>
    </row>
    <row r="1662" spans="1:7" ht="17" x14ac:dyDescent="0.2">
      <c r="A1662" s="18">
        <v>1970.06</v>
      </c>
      <c r="B1662">
        <v>19700600</v>
      </c>
      <c r="C1662">
        <v>19700600</v>
      </c>
      <c r="D1662" t="s">
        <v>62</v>
      </c>
      <c r="E1662" t="str">
        <f t="shared" si="54"/>
        <v>00</v>
      </c>
      <c r="F1662" t="s">
        <v>13</v>
      </c>
      <c r="G1662" t="str">
        <f t="shared" si="55"/>
        <v>NA</v>
      </c>
    </row>
    <row r="1663" spans="1:7" ht="17" x14ac:dyDescent="0.2">
      <c r="A1663" s="18">
        <v>1976.0723</v>
      </c>
      <c r="B1663">
        <v>19760723</v>
      </c>
      <c r="C1663">
        <v>19760723</v>
      </c>
      <c r="D1663" t="s">
        <v>62</v>
      </c>
      <c r="E1663" t="str">
        <f t="shared" si="54"/>
        <v>23</v>
      </c>
      <c r="F1663" t="s">
        <v>100</v>
      </c>
      <c r="G1663" t="str">
        <f t="shared" si="55"/>
        <v>23</v>
      </c>
    </row>
    <row r="1664" spans="1:7" ht="17" x14ac:dyDescent="0.2">
      <c r="A1664" s="18">
        <v>1976.0917999999999</v>
      </c>
      <c r="B1664">
        <v>19760918</v>
      </c>
      <c r="C1664">
        <v>19760918</v>
      </c>
      <c r="D1664" t="s">
        <v>62</v>
      </c>
      <c r="E1664" t="str">
        <f t="shared" si="54"/>
        <v>18</v>
      </c>
      <c r="F1664" t="s">
        <v>89</v>
      </c>
      <c r="G1664" t="str">
        <f t="shared" si="55"/>
        <v>18</v>
      </c>
    </row>
    <row r="1665" spans="1:7" ht="17" x14ac:dyDescent="0.2">
      <c r="A1665" s="18">
        <v>1972.1013</v>
      </c>
      <c r="B1665">
        <v>19721013</v>
      </c>
      <c r="C1665">
        <v>19721013</v>
      </c>
      <c r="D1665" t="s">
        <v>62</v>
      </c>
      <c r="E1665" t="str">
        <f t="shared" si="54"/>
        <v>13</v>
      </c>
      <c r="F1665" t="s">
        <v>93</v>
      </c>
      <c r="G1665" t="str">
        <f t="shared" si="55"/>
        <v>13</v>
      </c>
    </row>
    <row r="1666" spans="1:7" ht="17" x14ac:dyDescent="0.2">
      <c r="A1666" s="18">
        <v>1975.0831000000001</v>
      </c>
      <c r="B1666">
        <v>19750831</v>
      </c>
      <c r="C1666">
        <v>19750831</v>
      </c>
      <c r="D1666" t="s">
        <v>62</v>
      </c>
      <c r="E1666" t="str">
        <f t="shared" si="54"/>
        <v>31</v>
      </c>
      <c r="F1666" t="s">
        <v>104</v>
      </c>
      <c r="G1666" t="str">
        <f t="shared" si="55"/>
        <v>31</v>
      </c>
    </row>
    <row r="1667" spans="1:7" ht="17" x14ac:dyDescent="0.2">
      <c r="A1667" s="18">
        <v>1975.0925999999999</v>
      </c>
      <c r="B1667">
        <v>19750926</v>
      </c>
      <c r="C1667">
        <v>19750926</v>
      </c>
      <c r="D1667" t="s">
        <v>62</v>
      </c>
      <c r="E1667" t="str">
        <f t="shared" ref="E1667:E1730" si="56">MID($B1667,COLUMN()-(COLUMN($D1667)- 6),2)</f>
        <v>26</v>
      </c>
      <c r="F1667" t="s">
        <v>87</v>
      </c>
      <c r="G1667" t="str">
        <f t="shared" ref="G1667:G1730" si="57">IFERROR(F1667,"NA")</f>
        <v>26</v>
      </c>
    </row>
    <row r="1668" spans="1:7" ht="17" x14ac:dyDescent="0.2">
      <c r="A1668" s="18">
        <v>1975.0831000000001</v>
      </c>
      <c r="B1668">
        <v>19750831</v>
      </c>
      <c r="C1668">
        <v>19750831</v>
      </c>
      <c r="D1668" t="s">
        <v>62</v>
      </c>
      <c r="E1668" t="str">
        <f t="shared" si="56"/>
        <v>31</v>
      </c>
      <c r="F1668" t="s">
        <v>104</v>
      </c>
      <c r="G1668" t="str">
        <f t="shared" si="57"/>
        <v>31</v>
      </c>
    </row>
    <row r="1669" spans="1:7" ht="17" x14ac:dyDescent="0.2">
      <c r="A1669" s="18">
        <v>1975.0911000000001</v>
      </c>
      <c r="B1669">
        <v>19750911</v>
      </c>
      <c r="C1669">
        <v>19750911</v>
      </c>
      <c r="D1669" t="s">
        <v>62</v>
      </c>
      <c r="E1669" t="str">
        <f t="shared" si="56"/>
        <v>11</v>
      </c>
      <c r="F1669" t="s">
        <v>73</v>
      </c>
      <c r="G1669" t="str">
        <f t="shared" si="57"/>
        <v>11</v>
      </c>
    </row>
    <row r="1670" spans="1:7" ht="17" x14ac:dyDescent="0.2">
      <c r="A1670" s="18">
        <v>1972.0831000000001</v>
      </c>
      <c r="B1670">
        <v>19720831</v>
      </c>
      <c r="C1670">
        <v>19720831</v>
      </c>
      <c r="D1670" t="s">
        <v>62</v>
      </c>
      <c r="E1670" t="str">
        <f t="shared" si="56"/>
        <v>31</v>
      </c>
      <c r="F1670" t="s">
        <v>104</v>
      </c>
      <c r="G1670" t="str">
        <f t="shared" si="57"/>
        <v>31</v>
      </c>
    </row>
    <row r="1671" spans="1:7" ht="17" x14ac:dyDescent="0.2">
      <c r="A1671" s="18">
        <v>1972.1025</v>
      </c>
      <c r="B1671">
        <v>19721025</v>
      </c>
      <c r="C1671">
        <v>19721025</v>
      </c>
      <c r="D1671" t="s">
        <v>62</v>
      </c>
      <c r="E1671" t="str">
        <f t="shared" si="56"/>
        <v>25</v>
      </c>
      <c r="F1671" t="s">
        <v>92</v>
      </c>
      <c r="G1671" t="str">
        <f t="shared" si="57"/>
        <v>25</v>
      </c>
    </row>
    <row r="1672" spans="1:7" ht="17" x14ac:dyDescent="0.2">
      <c r="A1672" s="18">
        <v>1975.1119000000001</v>
      </c>
      <c r="B1672">
        <v>19751119</v>
      </c>
      <c r="C1672">
        <v>19751119</v>
      </c>
      <c r="D1672" t="s">
        <v>62</v>
      </c>
      <c r="E1672" t="str">
        <f t="shared" si="56"/>
        <v>19</v>
      </c>
      <c r="F1672" t="s">
        <v>90</v>
      </c>
      <c r="G1672" t="str">
        <f t="shared" si="57"/>
        <v>19</v>
      </c>
    </row>
    <row r="1673" spans="1:7" ht="17" x14ac:dyDescent="0.2">
      <c r="A1673" s="18">
        <v>1972.0327</v>
      </c>
      <c r="B1673">
        <v>19720327</v>
      </c>
      <c r="C1673">
        <v>19720327</v>
      </c>
      <c r="D1673" t="s">
        <v>62</v>
      </c>
      <c r="E1673" t="str">
        <f t="shared" si="56"/>
        <v>27</v>
      </c>
      <c r="F1673" t="s">
        <v>101</v>
      </c>
      <c r="G1673" t="str">
        <f t="shared" si="57"/>
        <v>27</v>
      </c>
    </row>
    <row r="1674" spans="1:7" ht="17" x14ac:dyDescent="0.2">
      <c r="A1674" s="18">
        <v>1972.0917999999999</v>
      </c>
      <c r="B1674">
        <v>19720918</v>
      </c>
      <c r="C1674">
        <v>19720918</v>
      </c>
      <c r="D1674" t="s">
        <v>62</v>
      </c>
      <c r="E1674" t="str">
        <f t="shared" si="56"/>
        <v>18</v>
      </c>
      <c r="F1674" t="s">
        <v>89</v>
      </c>
      <c r="G1674" t="str">
        <f t="shared" si="57"/>
        <v>18</v>
      </c>
    </row>
    <row r="1675" spans="1:7" ht="17" x14ac:dyDescent="0.2">
      <c r="A1675" s="18">
        <v>1973.0703000000001</v>
      </c>
      <c r="B1675">
        <v>19730703</v>
      </c>
      <c r="C1675">
        <v>19730703</v>
      </c>
      <c r="D1675" t="s">
        <v>62</v>
      </c>
      <c r="E1675" t="str">
        <f t="shared" si="56"/>
        <v>03</v>
      </c>
      <c r="F1675" t="s">
        <v>72</v>
      </c>
      <c r="G1675" t="str">
        <f t="shared" si="57"/>
        <v>03</v>
      </c>
    </row>
    <row r="1676" spans="1:7" ht="17" x14ac:dyDescent="0.2">
      <c r="A1676" s="18">
        <v>1949.0621000000001</v>
      </c>
      <c r="B1676">
        <v>19490621</v>
      </c>
      <c r="C1676">
        <v>19490621</v>
      </c>
      <c r="D1676" t="s">
        <v>62</v>
      </c>
      <c r="E1676" t="str">
        <f t="shared" si="56"/>
        <v>21</v>
      </c>
      <c r="F1676" t="s">
        <v>97</v>
      </c>
      <c r="G1676" t="str">
        <f t="shared" si="57"/>
        <v>21</v>
      </c>
    </row>
    <row r="1677" spans="1:7" ht="17" x14ac:dyDescent="0.2">
      <c r="A1677" s="18">
        <v>1956.0416</v>
      </c>
      <c r="B1677">
        <v>19560416</v>
      </c>
      <c r="C1677">
        <v>19560416</v>
      </c>
      <c r="D1677" t="s">
        <v>62</v>
      </c>
      <c r="E1677" t="str">
        <f t="shared" si="56"/>
        <v>16</v>
      </c>
      <c r="F1677" t="s">
        <v>96</v>
      </c>
      <c r="G1677" t="str">
        <f t="shared" si="57"/>
        <v>16</v>
      </c>
    </row>
    <row r="1678" spans="1:7" ht="17" x14ac:dyDescent="0.2">
      <c r="A1678" s="18">
        <v>1926.0703000000001</v>
      </c>
      <c r="B1678">
        <v>19260703</v>
      </c>
      <c r="C1678">
        <v>19260703</v>
      </c>
      <c r="D1678" t="s">
        <v>62</v>
      </c>
      <c r="E1678" t="str">
        <f t="shared" si="56"/>
        <v>03</v>
      </c>
      <c r="F1678" t="s">
        <v>72</v>
      </c>
      <c r="G1678" t="str">
        <f t="shared" si="57"/>
        <v>03</v>
      </c>
    </row>
    <row r="1679" spans="1:7" ht="17" x14ac:dyDescent="0.2">
      <c r="A1679" s="18">
        <v>1919.0707</v>
      </c>
      <c r="B1679">
        <v>19190707</v>
      </c>
      <c r="C1679">
        <v>19190707</v>
      </c>
      <c r="D1679" t="s">
        <v>62</v>
      </c>
      <c r="E1679" t="str">
        <f t="shared" si="56"/>
        <v>07</v>
      </c>
      <c r="F1679" t="s">
        <v>63</v>
      </c>
      <c r="G1679" t="str">
        <f t="shared" si="57"/>
        <v>07</v>
      </c>
    </row>
    <row r="1680" spans="1:7" ht="17" x14ac:dyDescent="0.2">
      <c r="A1680" s="18">
        <v>1947.0626999999999</v>
      </c>
      <c r="B1680">
        <v>19470627</v>
      </c>
      <c r="C1680">
        <v>19470627</v>
      </c>
      <c r="D1680" t="s">
        <v>62</v>
      </c>
      <c r="E1680" t="str">
        <f t="shared" si="56"/>
        <v>27</v>
      </c>
      <c r="F1680" t="s">
        <v>101</v>
      </c>
      <c r="G1680" t="str">
        <f t="shared" si="57"/>
        <v>27</v>
      </c>
    </row>
    <row r="1681" spans="1:7" ht="17" x14ac:dyDescent="0.2">
      <c r="A1681" s="18">
        <v>1940.0907999999999</v>
      </c>
      <c r="B1681">
        <v>19400908</v>
      </c>
      <c r="C1681">
        <v>19400908</v>
      </c>
      <c r="D1681" t="s">
        <v>62</v>
      </c>
      <c r="E1681" t="str">
        <f t="shared" si="56"/>
        <v>08</v>
      </c>
      <c r="F1681" t="s">
        <v>69</v>
      </c>
      <c r="G1681" t="str">
        <f t="shared" si="57"/>
        <v>08</v>
      </c>
    </row>
    <row r="1682" spans="1:7" ht="17" x14ac:dyDescent="0.2">
      <c r="A1682" s="18">
        <v>1938.0902000000001</v>
      </c>
      <c r="B1682">
        <v>19380902</v>
      </c>
      <c r="C1682">
        <v>19380902</v>
      </c>
      <c r="D1682" t="s">
        <v>62</v>
      </c>
      <c r="E1682" t="str">
        <f t="shared" si="56"/>
        <v>02</v>
      </c>
      <c r="F1682" t="s">
        <v>68</v>
      </c>
      <c r="G1682" t="str">
        <f t="shared" si="57"/>
        <v>02</v>
      </c>
    </row>
    <row r="1683" spans="1:7" ht="17" x14ac:dyDescent="0.2">
      <c r="A1683" s="18">
        <v>1949.0622000000001</v>
      </c>
      <c r="B1683">
        <v>19490622</v>
      </c>
      <c r="C1683">
        <v>19490622</v>
      </c>
      <c r="D1683" t="s">
        <v>62</v>
      </c>
      <c r="E1683" t="str">
        <f t="shared" si="56"/>
        <v>22</v>
      </c>
      <c r="F1683" t="s">
        <v>98</v>
      </c>
      <c r="G1683" t="str">
        <f t="shared" si="57"/>
        <v>22</v>
      </c>
    </row>
    <row r="1684" spans="1:7" ht="17" x14ac:dyDescent="0.2">
      <c r="A1684" s="18">
        <v>1940.1001000000001</v>
      </c>
      <c r="B1684">
        <v>19401001</v>
      </c>
      <c r="C1684">
        <v>19401001</v>
      </c>
      <c r="D1684" t="s">
        <v>62</v>
      </c>
      <c r="E1684" t="str">
        <f t="shared" si="56"/>
        <v>01</v>
      </c>
      <c r="F1684" t="s">
        <v>70</v>
      </c>
      <c r="G1684" t="str">
        <f t="shared" si="57"/>
        <v>01</v>
      </c>
    </row>
    <row r="1685" spans="1:7" ht="17" x14ac:dyDescent="0.2">
      <c r="A1685" s="18">
        <v>1969.1101000000001</v>
      </c>
      <c r="B1685">
        <v>19691101</v>
      </c>
      <c r="C1685">
        <v>19691101</v>
      </c>
      <c r="D1685" t="s">
        <v>62</v>
      </c>
      <c r="E1685" t="str">
        <f t="shared" si="56"/>
        <v>01</v>
      </c>
      <c r="F1685" t="s">
        <v>70</v>
      </c>
      <c r="G1685" t="str">
        <f t="shared" si="57"/>
        <v>01</v>
      </c>
    </row>
    <row r="1686" spans="1:7" ht="17" x14ac:dyDescent="0.2">
      <c r="A1686" s="18">
        <v>1965.0712000000001</v>
      </c>
      <c r="B1686">
        <v>19650712</v>
      </c>
      <c r="C1686">
        <v>19650712</v>
      </c>
      <c r="D1686" t="s">
        <v>62</v>
      </c>
      <c r="E1686" t="str">
        <f t="shared" si="56"/>
        <v>12</v>
      </c>
      <c r="F1686" t="s">
        <v>66</v>
      </c>
      <c r="G1686" t="str">
        <f t="shared" si="57"/>
        <v>12</v>
      </c>
    </row>
    <row r="1687" spans="1:7" ht="17" x14ac:dyDescent="0.2">
      <c r="A1687" s="18">
        <v>1952.0727999999999</v>
      </c>
      <c r="B1687">
        <v>19520728</v>
      </c>
      <c r="C1687">
        <v>19520728</v>
      </c>
      <c r="D1687" t="s">
        <v>62</v>
      </c>
      <c r="E1687" t="str">
        <f t="shared" si="56"/>
        <v>28</v>
      </c>
      <c r="F1687" t="s">
        <v>106</v>
      </c>
      <c r="G1687" t="str">
        <f t="shared" si="57"/>
        <v>28</v>
      </c>
    </row>
    <row r="1688" spans="1:7" ht="17" x14ac:dyDescent="0.2">
      <c r="A1688" s="18">
        <v>1940.0616</v>
      </c>
      <c r="B1688">
        <v>19400616</v>
      </c>
      <c r="C1688">
        <v>19400616</v>
      </c>
      <c r="D1688" t="s">
        <v>62</v>
      </c>
      <c r="E1688" t="str">
        <f t="shared" si="56"/>
        <v>16</v>
      </c>
      <c r="F1688" t="s">
        <v>96</v>
      </c>
      <c r="G1688" t="str">
        <f t="shared" si="57"/>
        <v>16</v>
      </c>
    </row>
    <row r="1689" spans="1:7" ht="17" x14ac:dyDescent="0.2">
      <c r="A1689" s="18">
        <v>1949.0703000000001</v>
      </c>
      <c r="B1689">
        <v>19490703</v>
      </c>
      <c r="C1689">
        <v>19490703</v>
      </c>
      <c r="D1689" t="s">
        <v>62</v>
      </c>
      <c r="E1689" t="str">
        <f t="shared" si="56"/>
        <v>03</v>
      </c>
      <c r="F1689" t="s">
        <v>72</v>
      </c>
      <c r="G1689" t="str">
        <f t="shared" si="57"/>
        <v>03</v>
      </c>
    </row>
    <row r="1690" spans="1:7" ht="17" x14ac:dyDescent="0.2">
      <c r="A1690" s="18">
        <v>1938.0918999999999</v>
      </c>
      <c r="B1690">
        <v>19380919</v>
      </c>
      <c r="C1690">
        <v>19380919</v>
      </c>
      <c r="D1690" t="s">
        <v>62</v>
      </c>
      <c r="E1690" t="str">
        <f t="shared" si="56"/>
        <v>19</v>
      </c>
      <c r="F1690" t="s">
        <v>90</v>
      </c>
      <c r="G1690" t="str">
        <f t="shared" si="57"/>
        <v>19</v>
      </c>
    </row>
    <row r="1691" spans="1:7" ht="17" x14ac:dyDescent="0.2">
      <c r="A1691" s="18">
        <v>1951.0415</v>
      </c>
      <c r="B1691">
        <v>19510415</v>
      </c>
      <c r="C1691">
        <v>19510415</v>
      </c>
      <c r="D1691" t="s">
        <v>62</v>
      </c>
      <c r="E1691" t="str">
        <f t="shared" si="56"/>
        <v>15</v>
      </c>
      <c r="F1691" t="s">
        <v>95</v>
      </c>
      <c r="G1691" t="str">
        <f t="shared" si="57"/>
        <v>15</v>
      </c>
    </row>
    <row r="1692" spans="1:7" ht="17" x14ac:dyDescent="0.2">
      <c r="A1692" s="18">
        <v>1944.0907999999999</v>
      </c>
      <c r="B1692">
        <v>19440908</v>
      </c>
      <c r="C1692">
        <v>19440908</v>
      </c>
      <c r="D1692" t="s">
        <v>62</v>
      </c>
      <c r="E1692" t="str">
        <f t="shared" si="56"/>
        <v>08</v>
      </c>
      <c r="F1692" t="s">
        <v>69</v>
      </c>
      <c r="G1692" t="str">
        <f t="shared" si="57"/>
        <v>08</v>
      </c>
    </row>
    <row r="1693" spans="1:7" ht="17" x14ac:dyDescent="0.2">
      <c r="A1693" s="18">
        <v>1936.0908999999999</v>
      </c>
      <c r="B1693">
        <v>19360909</v>
      </c>
      <c r="C1693">
        <v>19360909</v>
      </c>
      <c r="D1693" t="s">
        <v>62</v>
      </c>
      <c r="E1693" t="str">
        <f t="shared" si="56"/>
        <v>09</v>
      </c>
      <c r="F1693" t="s">
        <v>65</v>
      </c>
      <c r="G1693" t="str">
        <f t="shared" si="57"/>
        <v>09</v>
      </c>
    </row>
    <row r="1694" spans="1:7" ht="17" x14ac:dyDescent="0.2">
      <c r="A1694" s="18">
        <v>1949.0817</v>
      </c>
      <c r="B1694">
        <v>19490817</v>
      </c>
      <c r="C1694">
        <v>19490817</v>
      </c>
      <c r="D1694" t="s">
        <v>62</v>
      </c>
      <c r="E1694" t="str">
        <f t="shared" si="56"/>
        <v>17</v>
      </c>
      <c r="F1694" t="s">
        <v>88</v>
      </c>
      <c r="G1694" t="str">
        <f t="shared" si="57"/>
        <v>17</v>
      </c>
    </row>
    <row r="1695" spans="1:7" ht="17" x14ac:dyDescent="0.2">
      <c r="A1695" s="18">
        <v>1949.0817</v>
      </c>
      <c r="B1695">
        <v>19490817</v>
      </c>
      <c r="C1695">
        <v>19490817</v>
      </c>
      <c r="D1695" t="s">
        <v>62</v>
      </c>
      <c r="E1695" t="str">
        <f t="shared" si="56"/>
        <v>17</v>
      </c>
      <c r="F1695" t="s">
        <v>88</v>
      </c>
      <c r="G1695" t="str">
        <f t="shared" si="57"/>
        <v>17</v>
      </c>
    </row>
    <row r="1696" spans="1:7" ht="17" x14ac:dyDescent="0.2">
      <c r="A1696" s="18">
        <v>1960.0807</v>
      </c>
      <c r="B1696">
        <v>19600807</v>
      </c>
      <c r="C1696">
        <v>19600807</v>
      </c>
      <c r="D1696" t="s">
        <v>62</v>
      </c>
      <c r="E1696" t="str">
        <f t="shared" si="56"/>
        <v>07</v>
      </c>
      <c r="F1696" t="s">
        <v>63</v>
      </c>
      <c r="G1696" t="str">
        <f t="shared" si="57"/>
        <v>07</v>
      </c>
    </row>
    <row r="1697" spans="1:7" ht="17" x14ac:dyDescent="0.2">
      <c r="A1697" s="18">
        <v>1954.0922</v>
      </c>
      <c r="B1697">
        <v>19540922</v>
      </c>
      <c r="C1697">
        <v>19540922</v>
      </c>
      <c r="D1697" t="s">
        <v>62</v>
      </c>
      <c r="E1697" t="str">
        <f t="shared" si="56"/>
        <v>22</v>
      </c>
      <c r="F1697" t="s">
        <v>98</v>
      </c>
      <c r="G1697" t="str">
        <f t="shared" si="57"/>
        <v>22</v>
      </c>
    </row>
    <row r="1698" spans="1:7" ht="17" x14ac:dyDescent="0.2">
      <c r="A1698" s="18">
        <v>1950.0613000000001</v>
      </c>
      <c r="B1698">
        <v>19500613</v>
      </c>
      <c r="C1698">
        <v>19500613</v>
      </c>
      <c r="D1698" t="s">
        <v>62</v>
      </c>
      <c r="E1698" t="str">
        <f t="shared" si="56"/>
        <v>13</v>
      </c>
      <c r="F1698" t="s">
        <v>93</v>
      </c>
      <c r="G1698" t="str">
        <f t="shared" si="57"/>
        <v>13</v>
      </c>
    </row>
    <row r="1699" spans="1:7" ht="17" x14ac:dyDescent="0.2">
      <c r="A1699" s="18">
        <v>1937.0902000000001</v>
      </c>
      <c r="B1699">
        <v>19370902</v>
      </c>
      <c r="C1699">
        <v>19370902</v>
      </c>
      <c r="D1699" t="s">
        <v>62</v>
      </c>
      <c r="E1699" t="str">
        <f t="shared" si="56"/>
        <v>02</v>
      </c>
      <c r="F1699" t="s">
        <v>68</v>
      </c>
      <c r="G1699" t="str">
        <f t="shared" si="57"/>
        <v>02</v>
      </c>
    </row>
    <row r="1700" spans="1:7" ht="17" x14ac:dyDescent="0.2">
      <c r="A1700" s="18">
        <v>1965.0714</v>
      </c>
      <c r="B1700">
        <v>19650714</v>
      </c>
      <c r="C1700">
        <v>19650714</v>
      </c>
      <c r="D1700" t="s">
        <v>62</v>
      </c>
      <c r="E1700" t="str">
        <f t="shared" si="56"/>
        <v>14</v>
      </c>
      <c r="F1700" t="s">
        <v>94</v>
      </c>
      <c r="G1700" t="str">
        <f t="shared" si="57"/>
        <v>14</v>
      </c>
    </row>
    <row r="1701" spans="1:7" ht="17" x14ac:dyDescent="0.2">
      <c r="A1701" s="18">
        <v>1949.0714</v>
      </c>
      <c r="B1701">
        <v>19490714</v>
      </c>
      <c r="C1701">
        <v>19490714</v>
      </c>
      <c r="D1701" t="s">
        <v>62</v>
      </c>
      <c r="E1701" t="str">
        <f t="shared" si="56"/>
        <v>14</v>
      </c>
      <c r="F1701" t="s">
        <v>94</v>
      </c>
      <c r="G1701" t="str">
        <f t="shared" si="57"/>
        <v>14</v>
      </c>
    </row>
    <row r="1702" spans="1:7" ht="17" x14ac:dyDescent="0.2">
      <c r="A1702" s="18">
        <v>1946.1107999999999</v>
      </c>
      <c r="B1702">
        <v>19461108</v>
      </c>
      <c r="C1702">
        <v>19461108</v>
      </c>
      <c r="D1702" t="s">
        <v>62</v>
      </c>
      <c r="E1702" t="str">
        <f t="shared" si="56"/>
        <v>08</v>
      </c>
      <c r="F1702" t="s">
        <v>69</v>
      </c>
      <c r="G1702" t="str">
        <f t="shared" si="57"/>
        <v>08</v>
      </c>
    </row>
    <row r="1703" spans="1:7" ht="17" x14ac:dyDescent="0.2">
      <c r="A1703" s="18">
        <v>1938.0802000000001</v>
      </c>
      <c r="B1703">
        <v>19380802</v>
      </c>
      <c r="C1703">
        <v>19380802</v>
      </c>
      <c r="D1703" t="s">
        <v>62</v>
      </c>
      <c r="E1703" t="str">
        <f t="shared" si="56"/>
        <v>02</v>
      </c>
      <c r="F1703" t="s">
        <v>68</v>
      </c>
      <c r="G1703" t="str">
        <f t="shared" si="57"/>
        <v>02</v>
      </c>
    </row>
    <row r="1704" spans="1:7" ht="17" x14ac:dyDescent="0.2">
      <c r="A1704" s="18">
        <v>1953.0401999999999</v>
      </c>
      <c r="B1704">
        <v>19530402</v>
      </c>
      <c r="C1704">
        <v>19530402</v>
      </c>
      <c r="D1704" t="s">
        <v>62</v>
      </c>
      <c r="E1704" t="str">
        <f t="shared" si="56"/>
        <v>02</v>
      </c>
      <c r="F1704" t="s">
        <v>68</v>
      </c>
      <c r="G1704" t="str">
        <f t="shared" si="57"/>
        <v>02</v>
      </c>
    </row>
    <row r="1705" spans="1:7" ht="17" x14ac:dyDescent="0.2">
      <c r="A1705" s="18">
        <v>1947.0716</v>
      </c>
      <c r="B1705">
        <v>19470716</v>
      </c>
      <c r="C1705">
        <v>19470716</v>
      </c>
      <c r="D1705" t="s">
        <v>62</v>
      </c>
      <c r="E1705" t="str">
        <f t="shared" si="56"/>
        <v>16</v>
      </c>
      <c r="F1705" t="s">
        <v>96</v>
      </c>
      <c r="G1705" t="str">
        <f t="shared" si="57"/>
        <v>16</v>
      </c>
    </row>
    <row r="1706" spans="1:7" ht="17" x14ac:dyDescent="0.2">
      <c r="A1706" s="18">
        <v>1987.0700999999999</v>
      </c>
      <c r="B1706">
        <v>19870701</v>
      </c>
      <c r="C1706">
        <v>19870701</v>
      </c>
      <c r="D1706" t="s">
        <v>62</v>
      </c>
      <c r="E1706" t="str">
        <f t="shared" si="56"/>
        <v>01</v>
      </c>
      <c r="F1706" t="s">
        <v>70</v>
      </c>
      <c r="G1706" t="str">
        <f t="shared" si="57"/>
        <v>01</v>
      </c>
    </row>
    <row r="1707" spans="1:7" ht="17" x14ac:dyDescent="0.2">
      <c r="A1707" s="18">
        <v>1975.0813000000001</v>
      </c>
      <c r="B1707">
        <v>19750813</v>
      </c>
      <c r="C1707">
        <v>19750813</v>
      </c>
      <c r="D1707" t="s">
        <v>62</v>
      </c>
      <c r="E1707" t="str">
        <f t="shared" si="56"/>
        <v>13</v>
      </c>
      <c r="F1707" t="s">
        <v>93</v>
      </c>
      <c r="G1707" t="str">
        <f t="shared" si="57"/>
        <v>13</v>
      </c>
    </row>
    <row r="1708" spans="1:7" ht="17" x14ac:dyDescent="0.2">
      <c r="A1708" s="18">
        <v>1955.0204000000001</v>
      </c>
      <c r="B1708">
        <v>19550204</v>
      </c>
      <c r="C1708">
        <v>19550204</v>
      </c>
      <c r="D1708" t="s">
        <v>62</v>
      </c>
      <c r="E1708" t="str">
        <f t="shared" si="56"/>
        <v>04</v>
      </c>
      <c r="F1708" t="s">
        <v>74</v>
      </c>
      <c r="G1708" t="str">
        <f t="shared" si="57"/>
        <v>04</v>
      </c>
    </row>
    <row r="1709" spans="1:7" ht="17" x14ac:dyDescent="0.2">
      <c r="A1709" s="18">
        <v>1946.1024</v>
      </c>
      <c r="B1709">
        <v>19461024</v>
      </c>
      <c r="C1709">
        <v>19461024</v>
      </c>
      <c r="D1709" t="s">
        <v>62</v>
      </c>
      <c r="E1709" t="str">
        <f t="shared" si="56"/>
        <v>24</v>
      </c>
      <c r="F1709" t="s">
        <v>103</v>
      </c>
      <c r="G1709" t="str">
        <f t="shared" si="57"/>
        <v>24</v>
      </c>
    </row>
    <row r="1710" spans="1:7" ht="17" x14ac:dyDescent="0.2">
      <c r="A1710" s="18">
        <v>1952.0728999999999</v>
      </c>
      <c r="B1710">
        <v>19520729</v>
      </c>
      <c r="C1710">
        <v>19520729</v>
      </c>
      <c r="D1710" t="s">
        <v>62</v>
      </c>
      <c r="E1710" t="str">
        <f t="shared" si="56"/>
        <v>29</v>
      </c>
      <c r="F1710" t="s">
        <v>99</v>
      </c>
      <c r="G1710" t="str">
        <f t="shared" si="57"/>
        <v>29</v>
      </c>
    </row>
    <row r="1711" spans="1:7" ht="17" x14ac:dyDescent="0.2">
      <c r="A1711" s="18">
        <v>1951.0909999999999</v>
      </c>
      <c r="B1711">
        <v>19510910</v>
      </c>
      <c r="C1711">
        <v>19510910</v>
      </c>
      <c r="D1711" t="s">
        <v>62</v>
      </c>
      <c r="E1711" t="str">
        <f t="shared" si="56"/>
        <v>10</v>
      </c>
      <c r="F1711" t="s">
        <v>64</v>
      </c>
      <c r="G1711" t="str">
        <f t="shared" si="57"/>
        <v>10</v>
      </c>
    </row>
    <row r="1712" spans="1:7" ht="17" x14ac:dyDescent="0.2">
      <c r="A1712" s="18" t="e">
        <v>#VALUE!</v>
      </c>
      <c r="B1712" t="e">
        <v>#VALUE!</v>
      </c>
      <c r="C1712" t="e">
        <v>#VALUE!</v>
      </c>
      <c r="D1712" t="s">
        <v>62</v>
      </c>
      <c r="E1712" t="e">
        <f t="shared" si="56"/>
        <v>#VALUE!</v>
      </c>
      <c r="F1712" t="e">
        <v>#VALUE!</v>
      </c>
      <c r="G1712" t="str">
        <f t="shared" si="57"/>
        <v>NA</v>
      </c>
    </row>
    <row r="1713" spans="1:7" ht="17" x14ac:dyDescent="0.2">
      <c r="A1713" s="18">
        <v>1944.0709999999999</v>
      </c>
      <c r="B1713">
        <v>19440710</v>
      </c>
      <c r="C1713">
        <v>19440710</v>
      </c>
      <c r="D1713" t="s">
        <v>62</v>
      </c>
      <c r="E1713" t="str">
        <f t="shared" si="56"/>
        <v>10</v>
      </c>
      <c r="F1713" t="s">
        <v>64</v>
      </c>
      <c r="G1713" t="str">
        <f t="shared" si="57"/>
        <v>10</v>
      </c>
    </row>
    <row r="1714" spans="1:7" ht="17" x14ac:dyDescent="0.2">
      <c r="A1714" s="18">
        <v>1944.0710999999999</v>
      </c>
      <c r="B1714">
        <v>19440711</v>
      </c>
      <c r="C1714">
        <v>19440711</v>
      </c>
      <c r="D1714" t="s">
        <v>62</v>
      </c>
      <c r="E1714" t="str">
        <f t="shared" si="56"/>
        <v>11</v>
      </c>
      <c r="F1714" t="s">
        <v>73</v>
      </c>
      <c r="G1714" t="str">
        <f t="shared" si="57"/>
        <v>11</v>
      </c>
    </row>
    <row r="1715" spans="1:7" ht="17" x14ac:dyDescent="0.2">
      <c r="A1715" s="18">
        <v>1942.0604000000001</v>
      </c>
      <c r="B1715">
        <v>19420604</v>
      </c>
      <c r="C1715">
        <v>19420604</v>
      </c>
      <c r="D1715" t="s">
        <v>62</v>
      </c>
      <c r="E1715" t="str">
        <f t="shared" si="56"/>
        <v>04</v>
      </c>
      <c r="F1715" t="s">
        <v>74</v>
      </c>
      <c r="G1715" t="str">
        <f t="shared" si="57"/>
        <v>04</v>
      </c>
    </row>
    <row r="1716" spans="1:7" ht="17" x14ac:dyDescent="0.2">
      <c r="A1716" s="18">
        <v>1949.0428999999999</v>
      </c>
      <c r="B1716">
        <v>19490429</v>
      </c>
      <c r="C1716">
        <v>19490429</v>
      </c>
      <c r="D1716" t="s">
        <v>62</v>
      </c>
      <c r="E1716" t="str">
        <f t="shared" si="56"/>
        <v>29</v>
      </c>
      <c r="F1716" t="s">
        <v>99</v>
      </c>
      <c r="G1716" t="str">
        <f t="shared" si="57"/>
        <v>29</v>
      </c>
    </row>
    <row r="1717" spans="1:7" ht="17" x14ac:dyDescent="0.2">
      <c r="A1717" s="18">
        <v>1969.0906</v>
      </c>
      <c r="B1717">
        <v>19690906</v>
      </c>
      <c r="C1717">
        <v>19690906</v>
      </c>
      <c r="D1717" t="s">
        <v>62</v>
      </c>
      <c r="E1717" t="str">
        <f t="shared" si="56"/>
        <v>06</v>
      </c>
      <c r="F1717" t="s">
        <v>67</v>
      </c>
      <c r="G1717" t="str">
        <f t="shared" si="57"/>
        <v>06</v>
      </c>
    </row>
    <row r="1718" spans="1:7" ht="17" x14ac:dyDescent="0.2">
      <c r="A1718" s="18">
        <v>1957.0425</v>
      </c>
      <c r="B1718">
        <v>19570425</v>
      </c>
      <c r="C1718">
        <v>19570425</v>
      </c>
      <c r="D1718" t="s">
        <v>62</v>
      </c>
      <c r="E1718" t="str">
        <f t="shared" si="56"/>
        <v>25</v>
      </c>
      <c r="F1718" t="s">
        <v>92</v>
      </c>
      <c r="G1718" t="str">
        <f t="shared" si="57"/>
        <v>25</v>
      </c>
    </row>
    <row r="1719" spans="1:7" ht="17" x14ac:dyDescent="0.2">
      <c r="A1719" s="18">
        <v>1956.0409</v>
      </c>
      <c r="B1719">
        <v>19560409</v>
      </c>
      <c r="C1719">
        <v>19560409</v>
      </c>
      <c r="D1719" t="s">
        <v>62</v>
      </c>
      <c r="E1719" t="str">
        <f t="shared" si="56"/>
        <v>09</v>
      </c>
      <c r="F1719" t="s">
        <v>65</v>
      </c>
      <c r="G1719" t="str">
        <f t="shared" si="57"/>
        <v>09</v>
      </c>
    </row>
    <row r="1720" spans="1:7" ht="17" x14ac:dyDescent="0.2">
      <c r="A1720" s="18">
        <v>1956.0409</v>
      </c>
      <c r="B1720">
        <v>19560409</v>
      </c>
      <c r="C1720">
        <v>19560409</v>
      </c>
      <c r="D1720" t="s">
        <v>62</v>
      </c>
      <c r="E1720" t="str">
        <f t="shared" si="56"/>
        <v>09</v>
      </c>
      <c r="F1720" t="s">
        <v>65</v>
      </c>
      <c r="G1720" t="str">
        <f t="shared" si="57"/>
        <v>09</v>
      </c>
    </row>
    <row r="1721" spans="1:7" ht="17" x14ac:dyDescent="0.2">
      <c r="A1721" s="18">
        <v>1953.0907</v>
      </c>
      <c r="B1721">
        <v>19530907</v>
      </c>
      <c r="C1721">
        <v>19530907</v>
      </c>
      <c r="D1721" t="s">
        <v>62</v>
      </c>
      <c r="E1721" t="str">
        <f t="shared" si="56"/>
        <v>07</v>
      </c>
      <c r="F1721" t="s">
        <v>63</v>
      </c>
      <c r="G1721" t="str">
        <f t="shared" si="57"/>
        <v>07</v>
      </c>
    </row>
    <row r="1722" spans="1:7" ht="17" x14ac:dyDescent="0.2">
      <c r="A1722" s="18">
        <v>1963.0713000000001</v>
      </c>
      <c r="B1722">
        <v>19630713</v>
      </c>
      <c r="C1722">
        <v>19630713</v>
      </c>
      <c r="D1722" t="s">
        <v>62</v>
      </c>
      <c r="E1722" t="str">
        <f t="shared" si="56"/>
        <v>13</v>
      </c>
      <c r="F1722" t="s">
        <v>93</v>
      </c>
      <c r="G1722" t="str">
        <f t="shared" si="57"/>
        <v>13</v>
      </c>
    </row>
    <row r="1723" spans="1:7" ht="17" x14ac:dyDescent="0.2">
      <c r="A1723" s="18" t="e">
        <v>#VALUE!</v>
      </c>
      <c r="B1723" t="e">
        <v>#VALUE!</v>
      </c>
      <c r="C1723" t="e">
        <v>#VALUE!</v>
      </c>
      <c r="D1723" t="s">
        <v>62</v>
      </c>
      <c r="E1723" t="e">
        <f t="shared" si="56"/>
        <v>#VALUE!</v>
      </c>
      <c r="F1723" t="e">
        <v>#VALUE!</v>
      </c>
      <c r="G1723" t="str">
        <f t="shared" si="57"/>
        <v>NA</v>
      </c>
    </row>
    <row r="1724" spans="1:7" ht="17" x14ac:dyDescent="0.2">
      <c r="A1724" s="18">
        <v>1964.1031</v>
      </c>
      <c r="B1724">
        <v>19641031</v>
      </c>
      <c r="C1724">
        <v>19641031</v>
      </c>
      <c r="D1724" t="s">
        <v>62</v>
      </c>
      <c r="E1724" t="str">
        <f t="shared" si="56"/>
        <v>31</v>
      </c>
      <c r="F1724" t="s">
        <v>104</v>
      </c>
      <c r="G1724" t="str">
        <f t="shared" si="57"/>
        <v>31</v>
      </c>
    </row>
    <row r="1725" spans="1:7" ht="17" x14ac:dyDescent="0.2">
      <c r="A1725" s="18">
        <v>1964.1031</v>
      </c>
      <c r="B1725">
        <v>19641031</v>
      </c>
      <c r="C1725">
        <v>19641031</v>
      </c>
      <c r="D1725" t="s">
        <v>62</v>
      </c>
      <c r="E1725" t="str">
        <f t="shared" si="56"/>
        <v>31</v>
      </c>
      <c r="F1725" t="s">
        <v>104</v>
      </c>
      <c r="G1725" t="str">
        <f t="shared" si="57"/>
        <v>31</v>
      </c>
    </row>
    <row r="1726" spans="1:7" ht="17" x14ac:dyDescent="0.2">
      <c r="A1726" s="18">
        <v>1964.1025</v>
      </c>
      <c r="B1726">
        <v>19641025</v>
      </c>
      <c r="C1726">
        <v>19641025</v>
      </c>
      <c r="D1726" t="s">
        <v>62</v>
      </c>
      <c r="E1726" t="str">
        <f t="shared" si="56"/>
        <v>25</v>
      </c>
      <c r="F1726" t="s">
        <v>92</v>
      </c>
      <c r="G1726" t="str">
        <f t="shared" si="57"/>
        <v>25</v>
      </c>
    </row>
    <row r="1727" spans="1:7" ht="17" x14ac:dyDescent="0.2">
      <c r="A1727" s="18">
        <v>1967.0716</v>
      </c>
      <c r="B1727">
        <v>19670716</v>
      </c>
      <c r="C1727">
        <v>19670716</v>
      </c>
      <c r="D1727" t="s">
        <v>62</v>
      </c>
      <c r="E1727" t="str">
        <f t="shared" si="56"/>
        <v>16</v>
      </c>
      <c r="F1727" t="s">
        <v>96</v>
      </c>
      <c r="G1727" t="str">
        <f t="shared" si="57"/>
        <v>16</v>
      </c>
    </row>
    <row r="1728" spans="1:7" ht="17" x14ac:dyDescent="0.2">
      <c r="A1728" s="18">
        <v>1965.1016</v>
      </c>
      <c r="B1728">
        <v>19651016</v>
      </c>
      <c r="C1728">
        <v>19651016</v>
      </c>
      <c r="D1728" t="s">
        <v>62</v>
      </c>
      <c r="E1728" t="str">
        <f t="shared" si="56"/>
        <v>16</v>
      </c>
      <c r="F1728" t="s">
        <v>96</v>
      </c>
      <c r="G1728" t="str">
        <f t="shared" si="57"/>
        <v>16</v>
      </c>
    </row>
    <row r="1729" spans="1:7" ht="17" x14ac:dyDescent="0.2">
      <c r="A1729" s="18">
        <v>1961.0926999999999</v>
      </c>
      <c r="B1729">
        <v>19610927</v>
      </c>
      <c r="C1729">
        <v>19610927</v>
      </c>
      <c r="D1729" t="s">
        <v>62</v>
      </c>
      <c r="E1729" t="str">
        <f t="shared" si="56"/>
        <v>27</v>
      </c>
      <c r="F1729" t="s">
        <v>101</v>
      </c>
      <c r="G1729" t="str">
        <f t="shared" si="57"/>
        <v>27</v>
      </c>
    </row>
    <row r="1730" spans="1:7" ht="17" x14ac:dyDescent="0.2">
      <c r="A1730" s="18">
        <v>1960.0800999999999</v>
      </c>
      <c r="B1730">
        <v>19600801</v>
      </c>
      <c r="C1730">
        <v>19600801</v>
      </c>
      <c r="D1730" t="s">
        <v>62</v>
      </c>
      <c r="E1730" t="str">
        <f t="shared" si="56"/>
        <v>01</v>
      </c>
      <c r="F1730" t="s">
        <v>70</v>
      </c>
      <c r="G1730" t="str">
        <f t="shared" si="57"/>
        <v>01</v>
      </c>
    </row>
    <row r="1731" spans="1:7" ht="17" x14ac:dyDescent="0.2">
      <c r="A1731" s="18">
        <v>1964.1116999999999</v>
      </c>
      <c r="B1731">
        <v>19641117</v>
      </c>
      <c r="C1731">
        <v>19641117</v>
      </c>
      <c r="D1731" t="s">
        <v>62</v>
      </c>
      <c r="E1731" t="str">
        <f t="shared" ref="E1731:E1794" si="58">MID($B1731,COLUMN()-(COLUMN($D1731)- 6),2)</f>
        <v>17</v>
      </c>
      <c r="F1731" t="s">
        <v>88</v>
      </c>
      <c r="G1731" t="str">
        <f t="shared" ref="G1731:G1794" si="59">IFERROR(F1731,"NA")</f>
        <v>17</v>
      </c>
    </row>
    <row r="1732" spans="1:7" ht="17" x14ac:dyDescent="0.2">
      <c r="A1732" s="18">
        <v>1960</v>
      </c>
      <c r="B1732">
        <v>19600000</v>
      </c>
      <c r="C1732">
        <v>19600000</v>
      </c>
      <c r="D1732" t="s">
        <v>62</v>
      </c>
      <c r="E1732" t="str">
        <f t="shared" si="58"/>
        <v>00</v>
      </c>
      <c r="F1732" t="s">
        <v>13</v>
      </c>
      <c r="G1732" t="str">
        <f t="shared" si="59"/>
        <v>NA</v>
      </c>
    </row>
    <row r="1733" spans="1:7" ht="17" x14ac:dyDescent="0.2">
      <c r="A1733" s="18">
        <v>1965.1025</v>
      </c>
      <c r="B1733">
        <v>19651025</v>
      </c>
      <c r="C1733">
        <v>19651025</v>
      </c>
      <c r="D1733" t="s">
        <v>62</v>
      </c>
      <c r="E1733" t="str">
        <f t="shared" si="58"/>
        <v>25</v>
      </c>
      <c r="F1733" t="s">
        <v>92</v>
      </c>
      <c r="G1733" t="str">
        <f t="shared" si="59"/>
        <v>25</v>
      </c>
    </row>
    <row r="1734" spans="1:7" ht="17" x14ac:dyDescent="0.2">
      <c r="A1734" s="18">
        <v>1964.1116999999999</v>
      </c>
      <c r="B1734">
        <v>19641117</v>
      </c>
      <c r="C1734">
        <v>19641117</v>
      </c>
      <c r="D1734" t="s">
        <v>62</v>
      </c>
      <c r="E1734" t="str">
        <f t="shared" si="58"/>
        <v>17</v>
      </c>
      <c r="F1734" t="s">
        <v>88</v>
      </c>
      <c r="G1734" t="str">
        <f t="shared" si="59"/>
        <v>17</v>
      </c>
    </row>
    <row r="1735" spans="1:7" ht="17" x14ac:dyDescent="0.2">
      <c r="A1735" s="18">
        <v>1972.0521000000001</v>
      </c>
      <c r="B1735">
        <v>19720521</v>
      </c>
      <c r="C1735">
        <v>19720521</v>
      </c>
      <c r="D1735" t="s">
        <v>62</v>
      </c>
      <c r="E1735" t="str">
        <f t="shared" si="58"/>
        <v>21</v>
      </c>
      <c r="F1735" t="s">
        <v>97</v>
      </c>
      <c r="G1735" t="str">
        <f t="shared" si="59"/>
        <v>21</v>
      </c>
    </row>
    <row r="1736" spans="1:7" ht="17" x14ac:dyDescent="0.2">
      <c r="A1736" s="18">
        <v>1964.1031</v>
      </c>
      <c r="B1736">
        <v>19641031</v>
      </c>
      <c r="C1736">
        <v>19641031</v>
      </c>
      <c r="D1736" t="s">
        <v>62</v>
      </c>
      <c r="E1736" t="str">
        <f t="shared" si="58"/>
        <v>31</v>
      </c>
      <c r="F1736" t="s">
        <v>104</v>
      </c>
      <c r="G1736" t="str">
        <f t="shared" si="59"/>
        <v>31</v>
      </c>
    </row>
    <row r="1737" spans="1:7" ht="17" x14ac:dyDescent="0.2">
      <c r="A1737" s="18">
        <v>1964.1021000000001</v>
      </c>
      <c r="B1737">
        <v>19641021</v>
      </c>
      <c r="C1737">
        <v>19641021</v>
      </c>
      <c r="D1737" t="s">
        <v>62</v>
      </c>
      <c r="E1737" t="str">
        <f t="shared" si="58"/>
        <v>21</v>
      </c>
      <c r="F1737" t="s">
        <v>97</v>
      </c>
      <c r="G1737" t="str">
        <f t="shared" si="59"/>
        <v>21</v>
      </c>
    </row>
    <row r="1738" spans="1:7" ht="17" x14ac:dyDescent="0.2">
      <c r="A1738" s="18">
        <v>1965.0924</v>
      </c>
      <c r="B1738">
        <v>19650924</v>
      </c>
      <c r="C1738">
        <v>19650924</v>
      </c>
      <c r="D1738" t="s">
        <v>62</v>
      </c>
      <c r="E1738" t="str">
        <f t="shared" si="58"/>
        <v>24</v>
      </c>
      <c r="F1738" t="s">
        <v>103</v>
      </c>
      <c r="G1738" t="str">
        <f t="shared" si="59"/>
        <v>24</v>
      </c>
    </row>
    <row r="1739" spans="1:7" ht="17" x14ac:dyDescent="0.2">
      <c r="A1739" s="18">
        <v>1971.0911000000001</v>
      </c>
      <c r="B1739">
        <v>19710911</v>
      </c>
      <c r="C1739">
        <v>19710911</v>
      </c>
      <c r="D1739" t="s">
        <v>62</v>
      </c>
      <c r="E1739" t="str">
        <f t="shared" si="58"/>
        <v>11</v>
      </c>
      <c r="F1739" t="s">
        <v>73</v>
      </c>
      <c r="G1739" t="str">
        <f t="shared" si="59"/>
        <v>11</v>
      </c>
    </row>
    <row r="1740" spans="1:7" ht="17" x14ac:dyDescent="0.2">
      <c r="A1740" s="18">
        <v>1979.0127</v>
      </c>
      <c r="B1740">
        <v>19790127</v>
      </c>
      <c r="C1740">
        <v>19790127</v>
      </c>
      <c r="D1740" t="s">
        <v>62</v>
      </c>
      <c r="E1740" t="str">
        <f t="shared" si="58"/>
        <v>27</v>
      </c>
      <c r="F1740" t="s">
        <v>101</v>
      </c>
      <c r="G1740" t="str">
        <f t="shared" si="59"/>
        <v>27</v>
      </c>
    </row>
    <row r="1741" spans="1:7" ht="17" x14ac:dyDescent="0.2">
      <c r="A1741" s="18">
        <v>1960.0807</v>
      </c>
      <c r="B1741">
        <v>19600807</v>
      </c>
      <c r="C1741">
        <v>19600807</v>
      </c>
      <c r="D1741" t="s">
        <v>62</v>
      </c>
      <c r="E1741" t="str">
        <f t="shared" si="58"/>
        <v>07</v>
      </c>
      <c r="F1741" t="s">
        <v>63</v>
      </c>
      <c r="G1741" t="str">
        <f t="shared" si="59"/>
        <v>07</v>
      </c>
    </row>
    <row r="1742" spans="1:7" ht="17" x14ac:dyDescent="0.2">
      <c r="A1742" s="18">
        <v>1962.0615</v>
      </c>
      <c r="B1742">
        <v>19620615</v>
      </c>
      <c r="C1742">
        <v>19620615</v>
      </c>
      <c r="D1742" t="s">
        <v>62</v>
      </c>
      <c r="E1742" t="str">
        <f t="shared" si="58"/>
        <v>15</v>
      </c>
      <c r="F1742" t="s">
        <v>95</v>
      </c>
      <c r="G1742" t="str">
        <f t="shared" si="59"/>
        <v>15</v>
      </c>
    </row>
    <row r="1743" spans="1:7" ht="17" x14ac:dyDescent="0.2">
      <c r="A1743" s="18">
        <v>1956.0715</v>
      </c>
      <c r="B1743">
        <v>19560715</v>
      </c>
      <c r="C1743">
        <v>19560715</v>
      </c>
      <c r="D1743" t="s">
        <v>62</v>
      </c>
      <c r="E1743" t="str">
        <f t="shared" si="58"/>
        <v>15</v>
      </c>
      <c r="F1743" t="s">
        <v>95</v>
      </c>
      <c r="G1743" t="str">
        <f t="shared" si="59"/>
        <v>15</v>
      </c>
    </row>
    <row r="1744" spans="1:7" ht="17" x14ac:dyDescent="0.2">
      <c r="A1744" s="18">
        <v>1962.0713000000001</v>
      </c>
      <c r="B1744">
        <v>19620713</v>
      </c>
      <c r="C1744">
        <v>19620713</v>
      </c>
      <c r="D1744" t="s">
        <v>62</v>
      </c>
      <c r="E1744" t="str">
        <f t="shared" si="58"/>
        <v>13</v>
      </c>
      <c r="F1744" t="s">
        <v>93</v>
      </c>
      <c r="G1744" t="str">
        <f t="shared" si="59"/>
        <v>13</v>
      </c>
    </row>
    <row r="1745" spans="1:7" ht="17" x14ac:dyDescent="0.2">
      <c r="A1745" s="18">
        <v>1962.0712000000001</v>
      </c>
      <c r="B1745">
        <v>19620712</v>
      </c>
      <c r="C1745">
        <v>19620712</v>
      </c>
      <c r="D1745" t="s">
        <v>62</v>
      </c>
      <c r="E1745" t="str">
        <f t="shared" si="58"/>
        <v>12</v>
      </c>
      <c r="F1745" t="s">
        <v>66</v>
      </c>
      <c r="G1745" t="str">
        <f t="shared" si="59"/>
        <v>12</v>
      </c>
    </row>
    <row r="1746" spans="1:7" ht="17" x14ac:dyDescent="0.2">
      <c r="A1746" s="18">
        <v>1979.0127</v>
      </c>
      <c r="B1746">
        <v>19790127</v>
      </c>
      <c r="C1746">
        <v>19790127</v>
      </c>
      <c r="D1746" t="s">
        <v>62</v>
      </c>
      <c r="E1746" t="str">
        <f t="shared" si="58"/>
        <v>27</v>
      </c>
      <c r="F1746" t="s">
        <v>101</v>
      </c>
      <c r="G1746" t="str">
        <f t="shared" si="59"/>
        <v>27</v>
      </c>
    </row>
    <row r="1747" spans="1:7" ht="17" x14ac:dyDescent="0.2">
      <c r="A1747" s="18">
        <v>1956.0925</v>
      </c>
      <c r="B1747">
        <v>19560925</v>
      </c>
      <c r="C1747">
        <v>19560925</v>
      </c>
      <c r="D1747" t="s">
        <v>62</v>
      </c>
      <c r="E1747" t="str">
        <f t="shared" si="58"/>
        <v>25</v>
      </c>
      <c r="F1747" t="s">
        <v>92</v>
      </c>
      <c r="G1747" t="str">
        <f t="shared" si="59"/>
        <v>25</v>
      </c>
    </row>
    <row r="1748" spans="1:7" ht="17" x14ac:dyDescent="0.2">
      <c r="A1748" s="18">
        <v>1965.1106</v>
      </c>
      <c r="B1748">
        <v>19651106</v>
      </c>
      <c r="C1748">
        <v>19651106</v>
      </c>
      <c r="D1748" t="s">
        <v>62</v>
      </c>
      <c r="E1748" t="str">
        <f t="shared" si="58"/>
        <v>06</v>
      </c>
      <c r="F1748" t="s">
        <v>67</v>
      </c>
      <c r="G1748" t="str">
        <f t="shared" si="59"/>
        <v>06</v>
      </c>
    </row>
    <row r="1749" spans="1:7" ht="17" x14ac:dyDescent="0.2">
      <c r="A1749" s="18">
        <v>1965.1005</v>
      </c>
      <c r="B1749">
        <v>19651005</v>
      </c>
      <c r="C1749">
        <v>19651005</v>
      </c>
      <c r="D1749" t="s">
        <v>62</v>
      </c>
      <c r="E1749" t="str">
        <f t="shared" si="58"/>
        <v>05</v>
      </c>
      <c r="F1749" t="s">
        <v>71</v>
      </c>
      <c r="G1749" t="str">
        <f t="shared" si="59"/>
        <v>05</v>
      </c>
    </row>
    <row r="1750" spans="1:7" ht="17" x14ac:dyDescent="0.2">
      <c r="A1750" s="18">
        <v>1985.0816</v>
      </c>
      <c r="B1750">
        <v>19850816</v>
      </c>
      <c r="C1750">
        <v>19850816</v>
      </c>
      <c r="D1750" t="s">
        <v>62</v>
      </c>
      <c r="E1750" t="str">
        <f t="shared" si="58"/>
        <v>16</v>
      </c>
      <c r="F1750" t="s">
        <v>96</v>
      </c>
      <c r="G1750" t="str">
        <f t="shared" si="59"/>
        <v>16</v>
      </c>
    </row>
    <row r="1751" spans="1:7" ht="17" x14ac:dyDescent="0.2">
      <c r="A1751" s="18">
        <v>1954.0717</v>
      </c>
      <c r="B1751">
        <v>19540717</v>
      </c>
      <c r="C1751">
        <v>19540717</v>
      </c>
      <c r="D1751" t="s">
        <v>62</v>
      </c>
      <c r="E1751" t="str">
        <f t="shared" si="58"/>
        <v>17</v>
      </c>
      <c r="F1751" t="s">
        <v>88</v>
      </c>
      <c r="G1751" t="str">
        <f t="shared" si="59"/>
        <v>17</v>
      </c>
    </row>
    <row r="1752" spans="1:7" ht="17" x14ac:dyDescent="0.2">
      <c r="A1752" s="18">
        <v>1941.0900999999999</v>
      </c>
      <c r="B1752">
        <v>19410901</v>
      </c>
      <c r="C1752">
        <v>19410901</v>
      </c>
      <c r="D1752" t="s">
        <v>62</v>
      </c>
      <c r="E1752" t="str">
        <f t="shared" si="58"/>
        <v>01</v>
      </c>
      <c r="F1752" t="s">
        <v>70</v>
      </c>
      <c r="G1752" t="str">
        <f t="shared" si="59"/>
        <v>01</v>
      </c>
    </row>
    <row r="1753" spans="1:7" ht="17" x14ac:dyDescent="0.2">
      <c r="A1753" s="18">
        <v>1963.0730000000001</v>
      </c>
      <c r="B1753">
        <v>19630730</v>
      </c>
      <c r="C1753">
        <v>19630730</v>
      </c>
      <c r="D1753" t="s">
        <v>62</v>
      </c>
      <c r="E1753" t="str">
        <f t="shared" si="58"/>
        <v>30</v>
      </c>
      <c r="F1753" t="s">
        <v>105</v>
      </c>
      <c r="G1753" t="str">
        <f t="shared" si="59"/>
        <v>30</v>
      </c>
    </row>
    <row r="1754" spans="1:7" ht="17" x14ac:dyDescent="0.2">
      <c r="A1754" s="18">
        <v>1963.0730000000001</v>
      </c>
      <c r="B1754">
        <v>19630730</v>
      </c>
      <c r="C1754">
        <v>19630730</v>
      </c>
      <c r="D1754" t="s">
        <v>62</v>
      </c>
      <c r="E1754" t="str">
        <f t="shared" si="58"/>
        <v>30</v>
      </c>
      <c r="F1754" t="s">
        <v>105</v>
      </c>
      <c r="G1754" t="str">
        <f t="shared" si="59"/>
        <v>30</v>
      </c>
    </row>
    <row r="1755" spans="1:7" ht="17" x14ac:dyDescent="0.2">
      <c r="A1755" s="18">
        <v>1963.0730000000001</v>
      </c>
      <c r="B1755">
        <v>19630730</v>
      </c>
      <c r="C1755">
        <v>19630730</v>
      </c>
      <c r="D1755" t="s">
        <v>62</v>
      </c>
      <c r="E1755" t="str">
        <f t="shared" si="58"/>
        <v>30</v>
      </c>
      <c r="F1755" t="s">
        <v>105</v>
      </c>
      <c r="G1755" t="str">
        <f t="shared" si="59"/>
        <v>30</v>
      </c>
    </row>
    <row r="1756" spans="1:7" ht="17" x14ac:dyDescent="0.2">
      <c r="A1756" s="18">
        <v>1934.0906</v>
      </c>
      <c r="B1756">
        <v>19340906</v>
      </c>
      <c r="C1756">
        <v>19340906</v>
      </c>
      <c r="D1756" t="s">
        <v>62</v>
      </c>
      <c r="E1756" t="str">
        <f t="shared" si="58"/>
        <v>06</v>
      </c>
      <c r="F1756" t="s">
        <v>67</v>
      </c>
      <c r="G1756" t="str">
        <f t="shared" si="59"/>
        <v>06</v>
      </c>
    </row>
    <row r="1757" spans="1:7" ht="17" x14ac:dyDescent="0.2">
      <c r="A1757" s="18">
        <v>1992.1012000000001</v>
      </c>
      <c r="B1757">
        <v>19921012</v>
      </c>
      <c r="C1757">
        <v>19921012</v>
      </c>
      <c r="D1757" t="s">
        <v>62</v>
      </c>
      <c r="E1757" t="str">
        <f t="shared" si="58"/>
        <v>12</v>
      </c>
      <c r="F1757" t="s">
        <v>66</v>
      </c>
      <c r="G1757" t="str">
        <f t="shared" si="59"/>
        <v>12</v>
      </c>
    </row>
    <row r="1758" spans="1:7" ht="17" x14ac:dyDescent="0.2">
      <c r="A1758" s="18">
        <v>1926.0726999999999</v>
      </c>
      <c r="B1758">
        <v>19260727</v>
      </c>
      <c r="C1758">
        <v>19260727</v>
      </c>
      <c r="D1758" t="s">
        <v>62</v>
      </c>
      <c r="E1758" t="str">
        <f t="shared" si="58"/>
        <v>27</v>
      </c>
      <c r="F1758" t="s">
        <v>101</v>
      </c>
      <c r="G1758" t="str">
        <f t="shared" si="59"/>
        <v>27</v>
      </c>
    </row>
    <row r="1759" spans="1:7" ht="17" x14ac:dyDescent="0.2">
      <c r="A1759" s="18">
        <v>1973.0526</v>
      </c>
      <c r="B1759">
        <v>19730526</v>
      </c>
      <c r="C1759">
        <v>19730526</v>
      </c>
      <c r="D1759" t="s">
        <v>62</v>
      </c>
      <c r="E1759" t="str">
        <f t="shared" si="58"/>
        <v>26</v>
      </c>
      <c r="F1759" t="s">
        <v>87</v>
      </c>
      <c r="G1759" t="str">
        <f t="shared" si="59"/>
        <v>26</v>
      </c>
    </row>
    <row r="1760" spans="1:7" ht="17" x14ac:dyDescent="0.2">
      <c r="A1760" s="18">
        <v>1979.1007</v>
      </c>
      <c r="B1760">
        <v>19791007</v>
      </c>
      <c r="C1760">
        <v>19791007</v>
      </c>
      <c r="D1760" t="s">
        <v>62</v>
      </c>
      <c r="E1760" t="str">
        <f t="shared" si="58"/>
        <v>07</v>
      </c>
      <c r="F1760" t="s">
        <v>63</v>
      </c>
      <c r="G1760" t="str">
        <f t="shared" si="59"/>
        <v>07</v>
      </c>
    </row>
    <row r="1761" spans="1:7" ht="17" x14ac:dyDescent="0.2">
      <c r="A1761" s="18">
        <v>1984.1110000000001</v>
      </c>
      <c r="B1761">
        <v>19841110</v>
      </c>
      <c r="C1761">
        <v>19841110</v>
      </c>
      <c r="D1761" t="s">
        <v>62</v>
      </c>
      <c r="E1761" t="str">
        <f t="shared" si="58"/>
        <v>10</v>
      </c>
      <c r="F1761" t="s">
        <v>64</v>
      </c>
      <c r="G1761" t="str">
        <f t="shared" si="59"/>
        <v>10</v>
      </c>
    </row>
    <row r="1762" spans="1:7" ht="17" x14ac:dyDescent="0.2">
      <c r="A1762" s="18">
        <v>1974.0323000000001</v>
      </c>
      <c r="B1762">
        <v>19740323</v>
      </c>
      <c r="C1762">
        <v>19740323</v>
      </c>
      <c r="D1762" t="s">
        <v>62</v>
      </c>
      <c r="E1762" t="str">
        <f t="shared" si="58"/>
        <v>23</v>
      </c>
      <c r="F1762" t="s">
        <v>100</v>
      </c>
      <c r="G1762" t="str">
        <f t="shared" si="59"/>
        <v>23</v>
      </c>
    </row>
    <row r="1763" spans="1:7" ht="17" x14ac:dyDescent="0.2">
      <c r="A1763" s="18">
        <v>1976.0904</v>
      </c>
      <c r="B1763">
        <v>19760904</v>
      </c>
      <c r="C1763">
        <v>19760904</v>
      </c>
      <c r="D1763" t="s">
        <v>62</v>
      </c>
      <c r="E1763" t="str">
        <f t="shared" si="58"/>
        <v>04</v>
      </c>
      <c r="F1763" t="s">
        <v>74</v>
      </c>
      <c r="G1763" t="str">
        <f t="shared" si="59"/>
        <v>04</v>
      </c>
    </row>
    <row r="1764" spans="1:7" ht="17" x14ac:dyDescent="0.2">
      <c r="A1764" s="18">
        <v>1978.0903000000001</v>
      </c>
      <c r="B1764">
        <v>19780903</v>
      </c>
      <c r="C1764">
        <v>19780903</v>
      </c>
      <c r="D1764" t="s">
        <v>62</v>
      </c>
      <c r="E1764" t="str">
        <f t="shared" si="58"/>
        <v>03</v>
      </c>
      <c r="F1764" t="s">
        <v>72</v>
      </c>
      <c r="G1764" t="str">
        <f t="shared" si="59"/>
        <v>03</v>
      </c>
    </row>
    <row r="1765" spans="1:7" ht="17" x14ac:dyDescent="0.2">
      <c r="A1765" s="18">
        <v>1968.0422000000001</v>
      </c>
      <c r="B1765">
        <v>19680422</v>
      </c>
      <c r="C1765">
        <v>19680422</v>
      </c>
      <c r="D1765" t="s">
        <v>62</v>
      </c>
      <c r="E1765" t="str">
        <f t="shared" si="58"/>
        <v>22</v>
      </c>
      <c r="F1765" t="s">
        <v>98</v>
      </c>
      <c r="G1765" t="str">
        <f t="shared" si="59"/>
        <v>22</v>
      </c>
    </row>
    <row r="1766" spans="1:7" ht="17" x14ac:dyDescent="0.2">
      <c r="A1766" s="18">
        <v>1966.0500999999999</v>
      </c>
      <c r="B1766">
        <v>19660501</v>
      </c>
      <c r="C1766">
        <v>19660501</v>
      </c>
      <c r="D1766" t="s">
        <v>62</v>
      </c>
      <c r="E1766" t="str">
        <f t="shared" si="58"/>
        <v>01</v>
      </c>
      <c r="F1766" t="s">
        <v>70</v>
      </c>
      <c r="G1766" t="str">
        <f t="shared" si="59"/>
        <v>01</v>
      </c>
    </row>
    <row r="1767" spans="1:7" ht="17" x14ac:dyDescent="0.2">
      <c r="A1767" s="18">
        <v>1964.1031</v>
      </c>
      <c r="B1767">
        <v>19641031</v>
      </c>
      <c r="C1767">
        <v>19641031</v>
      </c>
      <c r="D1767" t="s">
        <v>62</v>
      </c>
      <c r="E1767" t="str">
        <f t="shared" si="58"/>
        <v>31</v>
      </c>
      <c r="F1767" t="s">
        <v>104</v>
      </c>
      <c r="G1767" t="str">
        <f t="shared" si="59"/>
        <v>31</v>
      </c>
    </row>
    <row r="1768" spans="1:7" ht="17" x14ac:dyDescent="0.2">
      <c r="A1768" s="18">
        <v>1965.0917999999999</v>
      </c>
      <c r="B1768">
        <v>19650918</v>
      </c>
      <c r="C1768">
        <v>19650918</v>
      </c>
      <c r="D1768" t="s">
        <v>62</v>
      </c>
      <c r="E1768" t="str">
        <f t="shared" si="58"/>
        <v>18</v>
      </c>
      <c r="F1768" t="s">
        <v>89</v>
      </c>
      <c r="G1768" t="str">
        <f t="shared" si="59"/>
        <v>18</v>
      </c>
    </row>
    <row r="1769" spans="1:7" ht="17" x14ac:dyDescent="0.2">
      <c r="A1769" s="18">
        <v>1963.0817</v>
      </c>
      <c r="B1769">
        <v>19630817</v>
      </c>
      <c r="C1769">
        <v>19630817</v>
      </c>
      <c r="D1769" t="s">
        <v>62</v>
      </c>
      <c r="E1769" t="str">
        <f t="shared" si="58"/>
        <v>17</v>
      </c>
      <c r="F1769" t="s">
        <v>88</v>
      </c>
      <c r="G1769" t="str">
        <f t="shared" si="59"/>
        <v>17</v>
      </c>
    </row>
    <row r="1770" spans="1:7" ht="17" x14ac:dyDescent="0.2">
      <c r="A1770" s="18">
        <v>1963.0817</v>
      </c>
      <c r="B1770">
        <v>19630817</v>
      </c>
      <c r="C1770">
        <v>19630817</v>
      </c>
      <c r="D1770" t="s">
        <v>62</v>
      </c>
      <c r="E1770" t="str">
        <f t="shared" si="58"/>
        <v>17</v>
      </c>
      <c r="F1770" t="s">
        <v>88</v>
      </c>
      <c r="G1770" t="str">
        <f t="shared" si="59"/>
        <v>17</v>
      </c>
    </row>
    <row r="1771" spans="1:7" ht="17" x14ac:dyDescent="0.2">
      <c r="A1771" s="18">
        <v>1985.0702000000001</v>
      </c>
      <c r="B1771">
        <v>19850702</v>
      </c>
      <c r="C1771">
        <v>19850702</v>
      </c>
      <c r="D1771" t="s">
        <v>62</v>
      </c>
      <c r="E1771" t="str">
        <f t="shared" si="58"/>
        <v>02</v>
      </c>
      <c r="F1771" t="s">
        <v>68</v>
      </c>
      <c r="G1771" t="str">
        <f t="shared" si="59"/>
        <v>02</v>
      </c>
    </row>
    <row r="1772" spans="1:7" ht="17" x14ac:dyDescent="0.2">
      <c r="A1772" s="18">
        <v>1976.0522000000001</v>
      </c>
      <c r="B1772">
        <v>19760522</v>
      </c>
      <c r="C1772">
        <v>19760522</v>
      </c>
      <c r="D1772" t="s">
        <v>62</v>
      </c>
      <c r="E1772" t="str">
        <f t="shared" si="58"/>
        <v>22</v>
      </c>
      <c r="F1772" t="s">
        <v>98</v>
      </c>
      <c r="G1772" t="str">
        <f t="shared" si="59"/>
        <v>22</v>
      </c>
    </row>
    <row r="1773" spans="1:7" ht="17" x14ac:dyDescent="0.2">
      <c r="A1773" s="18">
        <v>1984.0818999999999</v>
      </c>
      <c r="B1773">
        <v>19840819</v>
      </c>
      <c r="C1773">
        <v>19840819</v>
      </c>
      <c r="D1773" t="s">
        <v>62</v>
      </c>
      <c r="E1773" t="str">
        <f t="shared" si="58"/>
        <v>19</v>
      </c>
      <c r="F1773" t="s">
        <v>90</v>
      </c>
      <c r="G1773" t="str">
        <f t="shared" si="59"/>
        <v>19</v>
      </c>
    </row>
    <row r="1774" spans="1:7" ht="17" x14ac:dyDescent="0.2">
      <c r="A1774" s="18">
        <v>1976.0526</v>
      </c>
      <c r="B1774">
        <v>19760526</v>
      </c>
      <c r="C1774">
        <v>19760526</v>
      </c>
      <c r="D1774" t="s">
        <v>62</v>
      </c>
      <c r="E1774" t="str">
        <f t="shared" si="58"/>
        <v>26</v>
      </c>
      <c r="F1774" t="s">
        <v>87</v>
      </c>
      <c r="G1774" t="str">
        <f t="shared" si="59"/>
        <v>26</v>
      </c>
    </row>
    <row r="1775" spans="1:7" ht="17" x14ac:dyDescent="0.2">
      <c r="A1775" s="18">
        <v>1973.0808999999999</v>
      </c>
      <c r="B1775">
        <v>19730809</v>
      </c>
      <c r="C1775">
        <v>19730809</v>
      </c>
      <c r="D1775" t="s">
        <v>62</v>
      </c>
      <c r="E1775" t="str">
        <f t="shared" si="58"/>
        <v>09</v>
      </c>
      <c r="F1775" t="s">
        <v>65</v>
      </c>
      <c r="G1775" t="str">
        <f t="shared" si="59"/>
        <v>09</v>
      </c>
    </row>
    <row r="1776" spans="1:7" ht="17" x14ac:dyDescent="0.2">
      <c r="A1776" s="18">
        <v>1988.1103000000001</v>
      </c>
      <c r="B1776">
        <v>19881103</v>
      </c>
      <c r="C1776">
        <v>19881103</v>
      </c>
      <c r="D1776" t="s">
        <v>62</v>
      </c>
      <c r="E1776" t="str">
        <f t="shared" si="58"/>
        <v>03</v>
      </c>
      <c r="F1776" t="s">
        <v>72</v>
      </c>
      <c r="G1776" t="str">
        <f t="shared" si="59"/>
        <v>03</v>
      </c>
    </row>
    <row r="1777" spans="1:7" ht="17" x14ac:dyDescent="0.2">
      <c r="A1777" s="18">
        <v>1979.1010000000001</v>
      </c>
      <c r="B1777">
        <v>19791010</v>
      </c>
      <c r="C1777">
        <v>19791010</v>
      </c>
      <c r="D1777" t="s">
        <v>62</v>
      </c>
      <c r="E1777" t="str">
        <f t="shared" si="58"/>
        <v>10</v>
      </c>
      <c r="F1777" t="s">
        <v>64</v>
      </c>
      <c r="G1777" t="str">
        <f t="shared" si="59"/>
        <v>10</v>
      </c>
    </row>
    <row r="1778" spans="1:7" ht="17" x14ac:dyDescent="0.2">
      <c r="A1778" s="18">
        <v>1993.0904</v>
      </c>
      <c r="B1778">
        <v>19930904</v>
      </c>
      <c r="C1778">
        <v>19930904</v>
      </c>
      <c r="D1778" t="s">
        <v>62</v>
      </c>
      <c r="E1778" t="str">
        <f t="shared" si="58"/>
        <v>04</v>
      </c>
      <c r="F1778" t="s">
        <v>74</v>
      </c>
      <c r="G1778" t="str">
        <f t="shared" si="59"/>
        <v>04</v>
      </c>
    </row>
    <row r="1779" spans="1:7" ht="17" x14ac:dyDescent="0.2">
      <c r="A1779" s="18">
        <v>1972.0527</v>
      </c>
      <c r="B1779">
        <v>19720527</v>
      </c>
      <c r="C1779">
        <v>19720527</v>
      </c>
      <c r="D1779" t="s">
        <v>62</v>
      </c>
      <c r="E1779" t="str">
        <f t="shared" si="58"/>
        <v>27</v>
      </c>
      <c r="F1779" t="s">
        <v>101</v>
      </c>
      <c r="G1779" t="str">
        <f t="shared" si="59"/>
        <v>27</v>
      </c>
    </row>
    <row r="1780" spans="1:7" ht="17" x14ac:dyDescent="0.2">
      <c r="A1780" s="18">
        <v>1972.0519999999999</v>
      </c>
      <c r="B1780">
        <v>19720520</v>
      </c>
      <c r="C1780">
        <v>19720520</v>
      </c>
      <c r="D1780" t="s">
        <v>62</v>
      </c>
      <c r="E1780" t="str">
        <f t="shared" si="58"/>
        <v>20</v>
      </c>
      <c r="F1780" t="s">
        <v>91</v>
      </c>
      <c r="G1780" t="str">
        <f t="shared" si="59"/>
        <v>20</v>
      </c>
    </row>
    <row r="1781" spans="1:7" ht="17" x14ac:dyDescent="0.2">
      <c r="A1781" s="18">
        <v>1972.0519999999999</v>
      </c>
      <c r="B1781">
        <v>19720520</v>
      </c>
      <c r="C1781">
        <v>19720520</v>
      </c>
      <c r="D1781" t="s">
        <v>62</v>
      </c>
      <c r="E1781" t="str">
        <f t="shared" si="58"/>
        <v>20</v>
      </c>
      <c r="F1781" t="s">
        <v>91</v>
      </c>
      <c r="G1781" t="str">
        <f t="shared" si="59"/>
        <v>20</v>
      </c>
    </row>
    <row r="1782" spans="1:7" ht="17" x14ac:dyDescent="0.2">
      <c r="A1782" s="18">
        <v>1971.1029000000001</v>
      </c>
      <c r="B1782">
        <v>19711029</v>
      </c>
      <c r="C1782">
        <v>19711029</v>
      </c>
      <c r="D1782" t="s">
        <v>62</v>
      </c>
      <c r="E1782" t="str">
        <f t="shared" si="58"/>
        <v>29</v>
      </c>
      <c r="F1782" t="s">
        <v>99</v>
      </c>
      <c r="G1782" t="str">
        <f t="shared" si="59"/>
        <v>29</v>
      </c>
    </row>
    <row r="1783" spans="1:7" ht="17" x14ac:dyDescent="0.2">
      <c r="A1783" s="18">
        <v>1971.1029000000001</v>
      </c>
      <c r="B1783">
        <v>19711029</v>
      </c>
      <c r="C1783">
        <v>19711029</v>
      </c>
      <c r="D1783" t="s">
        <v>62</v>
      </c>
      <c r="E1783" t="str">
        <f t="shared" si="58"/>
        <v>29</v>
      </c>
      <c r="F1783" t="s">
        <v>99</v>
      </c>
      <c r="G1783" t="str">
        <f t="shared" si="59"/>
        <v>29</v>
      </c>
    </row>
    <row r="1784" spans="1:7" ht="17" x14ac:dyDescent="0.2">
      <c r="A1784" s="18">
        <v>1973.0526</v>
      </c>
      <c r="B1784">
        <v>19730526</v>
      </c>
      <c r="C1784">
        <v>19730526</v>
      </c>
      <c r="D1784" t="s">
        <v>62</v>
      </c>
      <c r="E1784" t="str">
        <f t="shared" si="58"/>
        <v>26</v>
      </c>
      <c r="F1784" t="s">
        <v>87</v>
      </c>
      <c r="G1784" t="str">
        <f t="shared" si="59"/>
        <v>26</v>
      </c>
    </row>
    <row r="1785" spans="1:7" ht="17" x14ac:dyDescent="0.2">
      <c r="A1785" s="18">
        <v>1973.0526</v>
      </c>
      <c r="B1785">
        <v>19730526</v>
      </c>
      <c r="C1785">
        <v>19730526</v>
      </c>
      <c r="D1785" t="s">
        <v>62</v>
      </c>
      <c r="E1785" t="str">
        <f t="shared" si="58"/>
        <v>26</v>
      </c>
      <c r="F1785" t="s">
        <v>87</v>
      </c>
      <c r="G1785" t="str">
        <f t="shared" si="59"/>
        <v>26</v>
      </c>
    </row>
    <row r="1786" spans="1:7" ht="17" x14ac:dyDescent="0.2">
      <c r="A1786" s="18">
        <v>1979.1004</v>
      </c>
      <c r="B1786">
        <v>19791004</v>
      </c>
      <c r="C1786">
        <v>19791004</v>
      </c>
      <c r="D1786" t="s">
        <v>62</v>
      </c>
      <c r="E1786" t="str">
        <f t="shared" si="58"/>
        <v>04</v>
      </c>
      <c r="F1786" t="s">
        <v>74</v>
      </c>
      <c r="G1786" t="str">
        <f t="shared" si="59"/>
        <v>04</v>
      </c>
    </row>
    <row r="1787" spans="1:7" ht="17" x14ac:dyDescent="0.2">
      <c r="A1787" s="18">
        <v>1976.0417</v>
      </c>
      <c r="B1787">
        <v>19760417</v>
      </c>
      <c r="C1787">
        <v>19760417</v>
      </c>
      <c r="D1787" t="s">
        <v>62</v>
      </c>
      <c r="E1787" t="str">
        <f t="shared" si="58"/>
        <v>17</v>
      </c>
      <c r="F1787" t="s">
        <v>88</v>
      </c>
      <c r="G1787" t="str">
        <f t="shared" si="59"/>
        <v>17</v>
      </c>
    </row>
    <row r="1788" spans="1:7" ht="17" x14ac:dyDescent="0.2">
      <c r="A1788" s="18">
        <v>1956.08</v>
      </c>
      <c r="B1788">
        <v>19560800</v>
      </c>
      <c r="C1788">
        <v>19560800</v>
      </c>
      <c r="D1788" t="s">
        <v>62</v>
      </c>
      <c r="E1788" t="str">
        <f t="shared" si="58"/>
        <v>00</v>
      </c>
      <c r="F1788" t="s">
        <v>13</v>
      </c>
      <c r="G1788" t="str">
        <f t="shared" si="59"/>
        <v>NA</v>
      </c>
    </row>
    <row r="1789" spans="1:7" ht="17" x14ac:dyDescent="0.2">
      <c r="A1789" s="18">
        <v>1955.08</v>
      </c>
      <c r="B1789">
        <v>19550800</v>
      </c>
      <c r="C1789">
        <v>19550800</v>
      </c>
      <c r="D1789" t="s">
        <v>62</v>
      </c>
      <c r="E1789" t="str">
        <f t="shared" si="58"/>
        <v>00</v>
      </c>
      <c r="F1789" t="s">
        <v>13</v>
      </c>
      <c r="G1789" t="str">
        <f t="shared" si="59"/>
        <v>NA</v>
      </c>
    </row>
    <row r="1790" spans="1:7" ht="17" x14ac:dyDescent="0.2">
      <c r="A1790" s="18">
        <v>1955.08</v>
      </c>
      <c r="B1790">
        <v>19550800</v>
      </c>
      <c r="C1790">
        <v>19550800</v>
      </c>
      <c r="D1790" t="s">
        <v>62</v>
      </c>
      <c r="E1790" t="str">
        <f t="shared" si="58"/>
        <v>00</v>
      </c>
      <c r="F1790" t="s">
        <v>13</v>
      </c>
      <c r="G1790" t="str">
        <f t="shared" si="59"/>
        <v>NA</v>
      </c>
    </row>
    <row r="1791" spans="1:7" ht="17" x14ac:dyDescent="0.2">
      <c r="A1791" s="18">
        <v>2000.1007</v>
      </c>
      <c r="B1791">
        <v>20001007</v>
      </c>
      <c r="C1791">
        <v>20001007</v>
      </c>
      <c r="D1791" t="s">
        <v>62</v>
      </c>
      <c r="E1791" t="str">
        <f t="shared" si="58"/>
        <v>07</v>
      </c>
      <c r="F1791" t="s">
        <v>63</v>
      </c>
      <c r="G1791" t="str">
        <f t="shared" si="59"/>
        <v>07</v>
      </c>
    </row>
    <row r="1792" spans="1:7" ht="17" x14ac:dyDescent="0.2">
      <c r="A1792" s="18">
        <v>2000.1007</v>
      </c>
      <c r="B1792">
        <v>20001007</v>
      </c>
      <c r="C1792">
        <v>20001007</v>
      </c>
      <c r="D1792" t="s">
        <v>62</v>
      </c>
      <c r="E1792" t="str">
        <f t="shared" si="58"/>
        <v>07</v>
      </c>
      <c r="F1792" t="s">
        <v>63</v>
      </c>
      <c r="G1792" t="str">
        <f t="shared" si="59"/>
        <v>07</v>
      </c>
    </row>
    <row r="1793" spans="1:7" ht="17" x14ac:dyDescent="0.2">
      <c r="A1793" s="18">
        <v>1971.0712000000001</v>
      </c>
      <c r="B1793">
        <v>19710712</v>
      </c>
      <c r="C1793">
        <v>19710712</v>
      </c>
      <c r="D1793" t="s">
        <v>62</v>
      </c>
      <c r="E1793" t="str">
        <f t="shared" si="58"/>
        <v>12</v>
      </c>
      <c r="F1793" t="s">
        <v>66</v>
      </c>
      <c r="G1793" t="str">
        <f t="shared" si="59"/>
        <v>12</v>
      </c>
    </row>
    <row r="1794" spans="1:7" ht="17" x14ac:dyDescent="0.2">
      <c r="A1794" s="18">
        <v>1964.0704000000001</v>
      </c>
      <c r="B1794">
        <v>19640704</v>
      </c>
      <c r="C1794">
        <v>19640704</v>
      </c>
      <c r="D1794" t="s">
        <v>62</v>
      </c>
      <c r="E1794" t="str">
        <f t="shared" si="58"/>
        <v>04</v>
      </c>
      <c r="F1794" t="s">
        <v>74</v>
      </c>
      <c r="G1794" t="str">
        <f t="shared" si="59"/>
        <v>04</v>
      </c>
    </row>
    <row r="1795" spans="1:7" ht="17" x14ac:dyDescent="0.2">
      <c r="A1795" s="18">
        <v>2002.0217</v>
      </c>
      <c r="B1795">
        <v>20020217</v>
      </c>
      <c r="C1795">
        <v>20020217</v>
      </c>
      <c r="D1795" t="s">
        <v>62</v>
      </c>
      <c r="E1795" t="str">
        <f t="shared" ref="E1795:E1858" si="60">MID($B1795,COLUMN()-(COLUMN($D1795)- 6),2)</f>
        <v>17</v>
      </c>
      <c r="F1795" t="s">
        <v>88</v>
      </c>
      <c r="G1795" t="str">
        <f t="shared" ref="G1795:G1858" si="61">IFERROR(F1795,"NA")</f>
        <v>17</v>
      </c>
    </row>
    <row r="1796" spans="1:7" ht="17" x14ac:dyDescent="0.2">
      <c r="A1796" s="18">
        <v>2002.0904</v>
      </c>
      <c r="B1796">
        <v>20020904</v>
      </c>
      <c r="C1796">
        <v>20020904</v>
      </c>
      <c r="D1796" t="s">
        <v>62</v>
      </c>
      <c r="E1796" t="str">
        <f t="shared" si="60"/>
        <v>04</v>
      </c>
      <c r="F1796" t="s">
        <v>74</v>
      </c>
      <c r="G1796" t="str">
        <f t="shared" si="61"/>
        <v>04</v>
      </c>
    </row>
    <row r="1797" spans="1:7" ht="17" x14ac:dyDescent="0.2">
      <c r="A1797" s="18">
        <v>1951.0708</v>
      </c>
      <c r="B1797">
        <v>19510708</v>
      </c>
      <c r="C1797">
        <v>19510708</v>
      </c>
      <c r="D1797" t="s">
        <v>62</v>
      </c>
      <c r="E1797" t="str">
        <f t="shared" si="60"/>
        <v>08</v>
      </c>
      <c r="F1797" t="s">
        <v>69</v>
      </c>
      <c r="G1797" t="str">
        <f t="shared" si="61"/>
        <v>08</v>
      </c>
    </row>
    <row r="1798" spans="1:7" ht="17" x14ac:dyDescent="0.2">
      <c r="A1798" s="18">
        <v>1914.0907</v>
      </c>
      <c r="B1798">
        <v>19140907</v>
      </c>
      <c r="C1798">
        <v>19140907</v>
      </c>
      <c r="D1798" t="s">
        <v>62</v>
      </c>
      <c r="E1798" t="str">
        <f t="shared" si="60"/>
        <v>07</v>
      </c>
      <c r="F1798" t="s">
        <v>63</v>
      </c>
      <c r="G1798" t="str">
        <f t="shared" si="61"/>
        <v>07</v>
      </c>
    </row>
    <row r="1799" spans="1:7" ht="17" x14ac:dyDescent="0.2">
      <c r="A1799" s="18">
        <v>1941.1203</v>
      </c>
      <c r="B1799">
        <v>19411203</v>
      </c>
      <c r="C1799">
        <v>19411203</v>
      </c>
      <c r="D1799" t="s">
        <v>62</v>
      </c>
      <c r="E1799" t="str">
        <f t="shared" si="60"/>
        <v>03</v>
      </c>
      <c r="F1799" t="s">
        <v>72</v>
      </c>
      <c r="G1799" t="str">
        <f t="shared" si="61"/>
        <v>03</v>
      </c>
    </row>
    <row r="1800" spans="1:7" ht="17" x14ac:dyDescent="0.2">
      <c r="A1800" s="18" t="e">
        <v>#VALUE!</v>
      </c>
      <c r="B1800" t="e">
        <v>#VALUE!</v>
      </c>
      <c r="C1800" t="e">
        <v>#VALUE!</v>
      </c>
      <c r="D1800" t="s">
        <v>62</v>
      </c>
      <c r="E1800" t="e">
        <f t="shared" si="60"/>
        <v>#VALUE!</v>
      </c>
      <c r="F1800" t="e">
        <v>#VALUE!</v>
      </c>
      <c r="G1800" t="str">
        <f t="shared" si="61"/>
        <v>NA</v>
      </c>
    </row>
    <row r="1801" spans="1:7" ht="17" x14ac:dyDescent="0.2">
      <c r="A1801" s="18">
        <v>1942.0712000000001</v>
      </c>
      <c r="B1801">
        <v>19420712</v>
      </c>
      <c r="C1801">
        <v>19420712</v>
      </c>
      <c r="D1801" t="s">
        <v>62</v>
      </c>
      <c r="E1801" t="str">
        <f t="shared" si="60"/>
        <v>12</v>
      </c>
      <c r="F1801" t="s">
        <v>66</v>
      </c>
      <c r="G1801" t="str">
        <f t="shared" si="61"/>
        <v>12</v>
      </c>
    </row>
    <row r="1802" spans="1:7" ht="17" x14ac:dyDescent="0.2">
      <c r="A1802" s="18">
        <v>1942.0712000000001</v>
      </c>
      <c r="B1802">
        <v>19420712</v>
      </c>
      <c r="C1802">
        <v>19420712</v>
      </c>
      <c r="D1802" t="s">
        <v>62</v>
      </c>
      <c r="E1802" t="str">
        <f t="shared" si="60"/>
        <v>12</v>
      </c>
      <c r="F1802" t="s">
        <v>66</v>
      </c>
      <c r="G1802" t="str">
        <f t="shared" si="61"/>
        <v>12</v>
      </c>
    </row>
    <row r="1803" spans="1:7" ht="17" x14ac:dyDescent="0.2">
      <c r="A1803" s="18" t="e">
        <v>#VALUE!</v>
      </c>
      <c r="B1803" t="e">
        <v>#VALUE!</v>
      </c>
      <c r="C1803" t="e">
        <v>#VALUE!</v>
      </c>
      <c r="D1803" t="s">
        <v>62</v>
      </c>
      <c r="E1803" t="e">
        <f t="shared" si="60"/>
        <v>#VALUE!</v>
      </c>
      <c r="F1803" t="e">
        <v>#VALUE!</v>
      </c>
      <c r="G1803" t="str">
        <f t="shared" si="61"/>
        <v>NA</v>
      </c>
    </row>
    <row r="1804" spans="1:7" ht="17" x14ac:dyDescent="0.2">
      <c r="A1804" s="18" t="e">
        <v>#VALUE!</v>
      </c>
      <c r="B1804" t="e">
        <v>#VALUE!</v>
      </c>
      <c r="C1804" t="e">
        <v>#VALUE!</v>
      </c>
      <c r="D1804" t="s">
        <v>62</v>
      </c>
      <c r="E1804" t="e">
        <f t="shared" si="60"/>
        <v>#VALUE!</v>
      </c>
      <c r="F1804" t="e">
        <v>#VALUE!</v>
      </c>
      <c r="G1804" t="str">
        <f t="shared" si="61"/>
        <v>NA</v>
      </c>
    </row>
    <row r="1805" spans="1:7" ht="17" x14ac:dyDescent="0.2">
      <c r="A1805" s="18">
        <v>1942.0712000000001</v>
      </c>
      <c r="B1805">
        <v>19420712</v>
      </c>
      <c r="C1805">
        <v>19420712</v>
      </c>
      <c r="D1805" t="s">
        <v>62</v>
      </c>
      <c r="E1805" t="str">
        <f t="shared" si="60"/>
        <v>12</v>
      </c>
      <c r="F1805" t="s">
        <v>66</v>
      </c>
      <c r="G1805" t="str">
        <f t="shared" si="61"/>
        <v>12</v>
      </c>
    </row>
    <row r="1806" spans="1:7" ht="17" x14ac:dyDescent="0.2">
      <c r="A1806" s="18">
        <v>1977.0304000000001</v>
      </c>
      <c r="B1806">
        <v>19770304</v>
      </c>
      <c r="C1806">
        <v>19770304</v>
      </c>
      <c r="D1806" t="s">
        <v>62</v>
      </c>
      <c r="E1806" t="str">
        <f t="shared" si="60"/>
        <v>04</v>
      </c>
      <c r="F1806" t="s">
        <v>74</v>
      </c>
      <c r="G1806" t="str">
        <f t="shared" si="61"/>
        <v>04</v>
      </c>
    </row>
    <row r="1807" spans="1:7" ht="17" x14ac:dyDescent="0.2">
      <c r="A1807" s="18">
        <v>1984.07</v>
      </c>
      <c r="B1807">
        <v>19840700</v>
      </c>
      <c r="C1807">
        <v>19840700</v>
      </c>
      <c r="D1807" t="s">
        <v>62</v>
      </c>
      <c r="E1807" t="str">
        <f t="shared" si="60"/>
        <v>00</v>
      </c>
      <c r="F1807" t="s">
        <v>13</v>
      </c>
      <c r="G1807" t="str">
        <f t="shared" si="61"/>
        <v>NA</v>
      </c>
    </row>
    <row r="1808" spans="1:7" ht="17" x14ac:dyDescent="0.2">
      <c r="A1808" s="18" t="e">
        <v>#VALUE!</v>
      </c>
      <c r="B1808" t="e">
        <v>#VALUE!</v>
      </c>
      <c r="C1808" t="e">
        <v>#VALUE!</v>
      </c>
      <c r="D1808" t="s">
        <v>62</v>
      </c>
      <c r="E1808" t="e">
        <f t="shared" si="60"/>
        <v>#VALUE!</v>
      </c>
      <c r="F1808" t="e">
        <v>#VALUE!</v>
      </c>
      <c r="G1808" t="str">
        <f t="shared" si="61"/>
        <v>NA</v>
      </c>
    </row>
    <row r="1809" spans="1:7" ht="17" x14ac:dyDescent="0.2">
      <c r="A1809" s="18">
        <v>1953.0630000000001</v>
      </c>
      <c r="B1809">
        <v>19530630</v>
      </c>
      <c r="C1809">
        <v>19530630</v>
      </c>
      <c r="D1809" t="s">
        <v>62</v>
      </c>
      <c r="E1809" t="str">
        <f t="shared" si="60"/>
        <v>30</v>
      </c>
      <c r="F1809" t="s">
        <v>105</v>
      </c>
      <c r="G1809" t="str">
        <f t="shared" si="61"/>
        <v>30</v>
      </c>
    </row>
    <row r="1810" spans="1:7" ht="17" x14ac:dyDescent="0.2">
      <c r="A1810" s="18">
        <v>1956.0617</v>
      </c>
      <c r="B1810">
        <v>19560617</v>
      </c>
      <c r="C1810">
        <v>19560617</v>
      </c>
      <c r="D1810" t="s">
        <v>62</v>
      </c>
      <c r="E1810" t="str">
        <f t="shared" si="60"/>
        <v>17</v>
      </c>
      <c r="F1810" t="s">
        <v>88</v>
      </c>
      <c r="G1810" t="str">
        <f t="shared" si="61"/>
        <v>17</v>
      </c>
    </row>
    <row r="1811" spans="1:7" ht="17" x14ac:dyDescent="0.2">
      <c r="A1811" s="18">
        <v>1984.0700999999999</v>
      </c>
      <c r="B1811">
        <v>19840701</v>
      </c>
      <c r="C1811">
        <v>19840701</v>
      </c>
      <c r="D1811" t="s">
        <v>62</v>
      </c>
      <c r="E1811" t="str">
        <f t="shared" si="60"/>
        <v>01</v>
      </c>
      <c r="F1811" t="s">
        <v>70</v>
      </c>
      <c r="G1811" t="str">
        <f t="shared" si="61"/>
        <v>01</v>
      </c>
    </row>
    <row r="1812" spans="1:7" ht="17" x14ac:dyDescent="0.2">
      <c r="A1812" s="18">
        <v>1967.0802000000001</v>
      </c>
      <c r="B1812">
        <v>19670802</v>
      </c>
      <c r="C1812">
        <v>19670802</v>
      </c>
      <c r="D1812" t="s">
        <v>62</v>
      </c>
      <c r="E1812" t="str">
        <f t="shared" si="60"/>
        <v>02</v>
      </c>
      <c r="F1812" t="s">
        <v>68</v>
      </c>
      <c r="G1812" t="str">
        <f t="shared" si="61"/>
        <v>02</v>
      </c>
    </row>
    <row r="1813" spans="1:7" ht="17" x14ac:dyDescent="0.2">
      <c r="A1813" s="18">
        <v>1967.0802000000001</v>
      </c>
      <c r="B1813">
        <v>19670802</v>
      </c>
      <c r="C1813">
        <v>19670802</v>
      </c>
      <c r="D1813" t="s">
        <v>62</v>
      </c>
      <c r="E1813" t="str">
        <f t="shared" si="60"/>
        <v>02</v>
      </c>
      <c r="F1813" t="s">
        <v>68</v>
      </c>
      <c r="G1813" t="str">
        <f t="shared" si="61"/>
        <v>02</v>
      </c>
    </row>
    <row r="1814" spans="1:7" ht="17" x14ac:dyDescent="0.2">
      <c r="A1814" s="18">
        <v>1944.0605</v>
      </c>
      <c r="B1814">
        <v>19440605</v>
      </c>
      <c r="C1814">
        <v>19440605</v>
      </c>
      <c r="D1814" t="s">
        <v>62</v>
      </c>
      <c r="E1814" t="str">
        <f t="shared" si="60"/>
        <v>05</v>
      </c>
      <c r="F1814" t="s">
        <v>71</v>
      </c>
      <c r="G1814" t="str">
        <f t="shared" si="61"/>
        <v>05</v>
      </c>
    </row>
    <row r="1815" spans="1:7" ht="17" x14ac:dyDescent="0.2">
      <c r="A1815" s="18">
        <v>1944.0605</v>
      </c>
      <c r="B1815">
        <v>19440605</v>
      </c>
      <c r="C1815">
        <v>19440605</v>
      </c>
      <c r="D1815" t="s">
        <v>62</v>
      </c>
      <c r="E1815" t="str">
        <f t="shared" si="60"/>
        <v>05</v>
      </c>
      <c r="F1815" t="s">
        <v>71</v>
      </c>
      <c r="G1815" t="str">
        <f t="shared" si="61"/>
        <v>05</v>
      </c>
    </row>
    <row r="1816" spans="1:7" ht="17" x14ac:dyDescent="0.2">
      <c r="A1816" s="18">
        <v>1963.0322000000001</v>
      </c>
      <c r="B1816">
        <v>19630322</v>
      </c>
      <c r="C1816">
        <v>19630322</v>
      </c>
      <c r="D1816" t="s">
        <v>62</v>
      </c>
      <c r="E1816" t="str">
        <f t="shared" si="60"/>
        <v>22</v>
      </c>
      <c r="F1816" t="s">
        <v>98</v>
      </c>
      <c r="G1816" t="str">
        <f t="shared" si="61"/>
        <v>22</v>
      </c>
    </row>
    <row r="1817" spans="1:7" ht="17" x14ac:dyDescent="0.2">
      <c r="A1817" s="18">
        <v>1899.01</v>
      </c>
      <c r="B1817">
        <v>18990100</v>
      </c>
      <c r="C1817">
        <v>18990100</v>
      </c>
      <c r="D1817" t="s">
        <v>62</v>
      </c>
      <c r="E1817" t="str">
        <f t="shared" si="60"/>
        <v>00</v>
      </c>
      <c r="F1817" t="s">
        <v>13</v>
      </c>
      <c r="G1817" t="str">
        <f t="shared" si="61"/>
        <v>NA</v>
      </c>
    </row>
    <row r="1818" spans="1:7" ht="17" x14ac:dyDescent="0.2">
      <c r="A1818" s="18">
        <v>1963.0115000000001</v>
      </c>
      <c r="B1818">
        <v>19630115</v>
      </c>
      <c r="C1818">
        <v>19630115</v>
      </c>
      <c r="D1818" t="s">
        <v>62</v>
      </c>
      <c r="E1818" t="str">
        <f t="shared" si="60"/>
        <v>15</v>
      </c>
      <c r="F1818" t="s">
        <v>95</v>
      </c>
      <c r="G1818" t="str">
        <f t="shared" si="61"/>
        <v>15</v>
      </c>
    </row>
    <row r="1819" spans="1:7" ht="17" x14ac:dyDescent="0.2">
      <c r="A1819" s="18" t="e">
        <v>#VALUE!</v>
      </c>
      <c r="B1819" t="e">
        <v>#VALUE!</v>
      </c>
      <c r="C1819" t="e">
        <v>#VALUE!</v>
      </c>
      <c r="D1819" t="s">
        <v>62</v>
      </c>
      <c r="E1819" t="e">
        <f t="shared" si="60"/>
        <v>#VALUE!</v>
      </c>
      <c r="F1819" t="e">
        <v>#VALUE!</v>
      </c>
      <c r="G1819" t="str">
        <f t="shared" si="61"/>
        <v>NA</v>
      </c>
    </row>
    <row r="1820" spans="1:7" ht="17" x14ac:dyDescent="0.2">
      <c r="A1820" s="18">
        <v>1967.09</v>
      </c>
      <c r="B1820">
        <v>19670900</v>
      </c>
      <c r="C1820">
        <v>19670900</v>
      </c>
      <c r="D1820" t="s">
        <v>62</v>
      </c>
      <c r="E1820" t="str">
        <f t="shared" si="60"/>
        <v>00</v>
      </c>
      <c r="F1820" t="s">
        <v>13</v>
      </c>
      <c r="G1820" t="str">
        <f t="shared" si="61"/>
        <v>NA</v>
      </c>
    </row>
    <row r="1821" spans="1:7" ht="17" x14ac:dyDescent="0.2">
      <c r="A1821" s="18">
        <v>1956.0329999999999</v>
      </c>
      <c r="B1821">
        <v>19560330</v>
      </c>
      <c r="C1821">
        <v>19560330</v>
      </c>
      <c r="D1821" t="s">
        <v>62</v>
      </c>
      <c r="E1821" t="str">
        <f t="shared" si="60"/>
        <v>30</v>
      </c>
      <c r="F1821" t="s">
        <v>105</v>
      </c>
      <c r="G1821" t="str">
        <f t="shared" si="61"/>
        <v>30</v>
      </c>
    </row>
    <row r="1822" spans="1:7" ht="17" x14ac:dyDescent="0.2">
      <c r="A1822" s="18">
        <v>1931.0813000000001</v>
      </c>
      <c r="B1822">
        <v>19310813</v>
      </c>
      <c r="C1822">
        <v>19310813</v>
      </c>
      <c r="D1822" t="s">
        <v>62</v>
      </c>
      <c r="E1822" t="str">
        <f t="shared" si="60"/>
        <v>13</v>
      </c>
      <c r="F1822" t="s">
        <v>93</v>
      </c>
      <c r="G1822" t="str">
        <f t="shared" si="61"/>
        <v>13</v>
      </c>
    </row>
    <row r="1823" spans="1:7" ht="17" x14ac:dyDescent="0.2">
      <c r="A1823" s="18">
        <v>1967.11</v>
      </c>
      <c r="B1823">
        <v>19671100</v>
      </c>
      <c r="C1823">
        <v>19671100</v>
      </c>
      <c r="D1823" t="s">
        <v>62</v>
      </c>
      <c r="E1823" t="str">
        <f t="shared" si="60"/>
        <v>00</v>
      </c>
      <c r="F1823" t="s">
        <v>13</v>
      </c>
      <c r="G1823" t="str">
        <f t="shared" si="61"/>
        <v>NA</v>
      </c>
    </row>
    <row r="1824" spans="1:7" ht="17" x14ac:dyDescent="0.2">
      <c r="A1824" s="18">
        <v>1975.1111000000001</v>
      </c>
      <c r="B1824">
        <v>19751111</v>
      </c>
      <c r="C1824">
        <v>19751111</v>
      </c>
      <c r="D1824" t="s">
        <v>62</v>
      </c>
      <c r="E1824" t="str">
        <f t="shared" si="60"/>
        <v>11</v>
      </c>
      <c r="F1824" t="s">
        <v>73</v>
      </c>
      <c r="G1824" t="str">
        <f t="shared" si="61"/>
        <v>11</v>
      </c>
    </row>
    <row r="1825" spans="1:7" ht="17" x14ac:dyDescent="0.2">
      <c r="A1825" s="18">
        <v>1967.1</v>
      </c>
      <c r="B1825">
        <v>19671000</v>
      </c>
      <c r="C1825">
        <v>19671000</v>
      </c>
      <c r="D1825" t="s">
        <v>62</v>
      </c>
      <c r="E1825" t="str">
        <f t="shared" si="60"/>
        <v>00</v>
      </c>
      <c r="F1825" t="s">
        <v>13</v>
      </c>
      <c r="G1825" t="str">
        <f t="shared" si="61"/>
        <v>NA</v>
      </c>
    </row>
    <row r="1826" spans="1:7" ht="17" x14ac:dyDescent="0.2">
      <c r="A1826" s="18">
        <v>1954.0112999999999</v>
      </c>
      <c r="B1826">
        <v>19540113</v>
      </c>
      <c r="C1826">
        <v>19540113</v>
      </c>
      <c r="D1826" t="s">
        <v>62</v>
      </c>
      <c r="E1826" t="str">
        <f t="shared" si="60"/>
        <v>13</v>
      </c>
      <c r="F1826" t="s">
        <v>93</v>
      </c>
      <c r="G1826" t="str">
        <f t="shared" si="61"/>
        <v>13</v>
      </c>
    </row>
    <row r="1827" spans="1:7" ht="17" x14ac:dyDescent="0.2">
      <c r="A1827" s="18">
        <v>1954.0111999999999</v>
      </c>
      <c r="B1827">
        <v>19540112</v>
      </c>
      <c r="C1827">
        <v>19540112</v>
      </c>
      <c r="D1827" t="s">
        <v>62</v>
      </c>
      <c r="E1827" t="str">
        <f t="shared" si="60"/>
        <v>12</v>
      </c>
      <c r="F1827" t="s">
        <v>66</v>
      </c>
      <c r="G1827" t="str">
        <f t="shared" si="61"/>
        <v>12</v>
      </c>
    </row>
    <row r="1828" spans="1:7" ht="17" x14ac:dyDescent="0.2">
      <c r="A1828" s="18">
        <v>1954.0111999999999</v>
      </c>
      <c r="B1828">
        <v>19540112</v>
      </c>
      <c r="C1828">
        <v>19540112</v>
      </c>
      <c r="D1828" t="s">
        <v>62</v>
      </c>
      <c r="E1828" t="str">
        <f t="shared" si="60"/>
        <v>12</v>
      </c>
      <c r="F1828" t="s">
        <v>66</v>
      </c>
      <c r="G1828" t="str">
        <f t="shared" si="61"/>
        <v>12</v>
      </c>
    </row>
    <row r="1829" spans="1:7" ht="17" x14ac:dyDescent="0.2">
      <c r="A1829" s="18">
        <v>1944.0518999999999</v>
      </c>
      <c r="B1829">
        <v>19440519</v>
      </c>
      <c r="C1829">
        <v>19440519</v>
      </c>
      <c r="D1829" t="s">
        <v>62</v>
      </c>
      <c r="E1829" t="str">
        <f t="shared" si="60"/>
        <v>19</v>
      </c>
      <c r="F1829" t="s">
        <v>90</v>
      </c>
      <c r="G1829" t="str">
        <f t="shared" si="61"/>
        <v>19</v>
      </c>
    </row>
    <row r="1830" spans="1:7" ht="17" x14ac:dyDescent="0.2">
      <c r="A1830" s="18">
        <v>1961.0802000000001</v>
      </c>
      <c r="B1830">
        <v>19610802</v>
      </c>
      <c r="C1830">
        <v>19610802</v>
      </c>
      <c r="D1830" t="s">
        <v>62</v>
      </c>
      <c r="E1830" t="str">
        <f t="shared" si="60"/>
        <v>02</v>
      </c>
      <c r="F1830" t="s">
        <v>68</v>
      </c>
      <c r="G1830" t="str">
        <f t="shared" si="61"/>
        <v>02</v>
      </c>
    </row>
    <row r="1831" spans="1:7" ht="17" x14ac:dyDescent="0.2">
      <c r="A1831" s="18">
        <v>1955.1027999999999</v>
      </c>
      <c r="B1831">
        <v>19551028</v>
      </c>
      <c r="C1831">
        <v>19551028</v>
      </c>
      <c r="D1831" t="s">
        <v>62</v>
      </c>
      <c r="E1831" t="str">
        <f t="shared" si="60"/>
        <v>28</v>
      </c>
      <c r="F1831" t="s">
        <v>106</v>
      </c>
      <c r="G1831" t="str">
        <f t="shared" si="61"/>
        <v>28</v>
      </c>
    </row>
    <row r="1832" spans="1:7" ht="17" x14ac:dyDescent="0.2">
      <c r="A1832" s="18">
        <v>1961.0811000000001</v>
      </c>
      <c r="B1832">
        <v>19610811</v>
      </c>
      <c r="C1832">
        <v>19610811</v>
      </c>
      <c r="D1832" t="s">
        <v>62</v>
      </c>
      <c r="E1832" t="str">
        <f t="shared" si="60"/>
        <v>11</v>
      </c>
      <c r="F1832" t="s">
        <v>73</v>
      </c>
      <c r="G1832" t="str">
        <f t="shared" si="61"/>
        <v>11</v>
      </c>
    </row>
    <row r="1833" spans="1:7" ht="17" x14ac:dyDescent="0.2">
      <c r="A1833" s="18">
        <v>1944.0514000000001</v>
      </c>
      <c r="B1833">
        <v>19440514</v>
      </c>
      <c r="C1833">
        <v>19440514</v>
      </c>
      <c r="D1833" t="s">
        <v>62</v>
      </c>
      <c r="E1833" t="str">
        <f t="shared" si="60"/>
        <v>14</v>
      </c>
      <c r="F1833" t="s">
        <v>94</v>
      </c>
      <c r="G1833" t="str">
        <f t="shared" si="61"/>
        <v>14</v>
      </c>
    </row>
    <row r="1834" spans="1:7" ht="17" x14ac:dyDescent="0.2">
      <c r="A1834" s="18">
        <v>1944.0427999999999</v>
      </c>
      <c r="B1834">
        <v>19440428</v>
      </c>
      <c r="C1834">
        <v>19440428</v>
      </c>
      <c r="D1834" t="s">
        <v>62</v>
      </c>
      <c r="E1834" t="str">
        <f t="shared" si="60"/>
        <v>28</v>
      </c>
      <c r="F1834" t="s">
        <v>106</v>
      </c>
      <c r="G1834" t="str">
        <f t="shared" si="61"/>
        <v>28</v>
      </c>
    </row>
    <row r="1835" spans="1:7" ht="17" x14ac:dyDescent="0.2">
      <c r="A1835" s="18">
        <v>1944.0518999999999</v>
      </c>
      <c r="B1835">
        <v>19440519</v>
      </c>
      <c r="C1835">
        <v>19440519</v>
      </c>
      <c r="D1835" t="s">
        <v>62</v>
      </c>
      <c r="E1835" t="str">
        <f t="shared" si="60"/>
        <v>19</v>
      </c>
      <c r="F1835" t="s">
        <v>90</v>
      </c>
      <c r="G1835" t="str">
        <f t="shared" si="61"/>
        <v>19</v>
      </c>
    </row>
    <row r="1836" spans="1:7" ht="17" x14ac:dyDescent="0.2">
      <c r="A1836" s="18">
        <v>1954.0112999999999</v>
      </c>
      <c r="B1836">
        <v>19540113</v>
      </c>
      <c r="C1836">
        <v>19540113</v>
      </c>
      <c r="D1836" t="s">
        <v>62</v>
      </c>
      <c r="E1836" t="str">
        <f t="shared" si="60"/>
        <v>13</v>
      </c>
      <c r="F1836" t="s">
        <v>93</v>
      </c>
      <c r="G1836" t="str">
        <f t="shared" si="61"/>
        <v>13</v>
      </c>
    </row>
    <row r="1837" spans="1:7" ht="17" x14ac:dyDescent="0.2">
      <c r="A1837" s="18">
        <v>1953.1214</v>
      </c>
      <c r="B1837">
        <v>19531214</v>
      </c>
      <c r="C1837">
        <v>19531214</v>
      </c>
      <c r="D1837" t="s">
        <v>62</v>
      </c>
      <c r="E1837" t="str">
        <f t="shared" si="60"/>
        <v>14</v>
      </c>
      <c r="F1837" t="s">
        <v>94</v>
      </c>
      <c r="G1837" t="str">
        <f t="shared" si="61"/>
        <v>14</v>
      </c>
    </row>
    <row r="1838" spans="1:7" ht="17" x14ac:dyDescent="0.2">
      <c r="A1838" s="18">
        <v>1954.0118</v>
      </c>
      <c r="B1838">
        <v>19540118</v>
      </c>
      <c r="C1838">
        <v>19540118</v>
      </c>
      <c r="D1838" t="s">
        <v>62</v>
      </c>
      <c r="E1838" t="str">
        <f t="shared" si="60"/>
        <v>18</v>
      </c>
      <c r="F1838" t="s">
        <v>89</v>
      </c>
      <c r="G1838" t="str">
        <f t="shared" si="61"/>
        <v>18</v>
      </c>
    </row>
    <row r="1839" spans="1:7" ht="17" x14ac:dyDescent="0.2">
      <c r="A1839" s="18">
        <v>1954.0118</v>
      </c>
      <c r="B1839">
        <v>19540118</v>
      </c>
      <c r="C1839">
        <v>19540118</v>
      </c>
      <c r="D1839" t="s">
        <v>62</v>
      </c>
      <c r="E1839" t="str">
        <f t="shared" si="60"/>
        <v>18</v>
      </c>
      <c r="F1839" t="s">
        <v>89</v>
      </c>
      <c r="G1839" t="str">
        <f t="shared" si="61"/>
        <v>18</v>
      </c>
    </row>
    <row r="1840" spans="1:7" ht="17" x14ac:dyDescent="0.2">
      <c r="A1840" s="18">
        <v>1954.0111999999999</v>
      </c>
      <c r="B1840">
        <v>19540112</v>
      </c>
      <c r="C1840">
        <v>19540112</v>
      </c>
      <c r="D1840" t="s">
        <v>62</v>
      </c>
      <c r="E1840" t="str">
        <f t="shared" si="60"/>
        <v>12</v>
      </c>
      <c r="F1840" t="s">
        <v>66</v>
      </c>
      <c r="G1840" t="str">
        <f t="shared" si="61"/>
        <v>12</v>
      </c>
    </row>
    <row r="1841" spans="1:7" ht="17" x14ac:dyDescent="0.2">
      <c r="A1841" s="18">
        <v>1953.1214</v>
      </c>
      <c r="B1841">
        <v>19531214</v>
      </c>
      <c r="C1841">
        <v>19531214</v>
      </c>
      <c r="D1841" t="s">
        <v>62</v>
      </c>
      <c r="E1841" t="str">
        <f t="shared" si="60"/>
        <v>14</v>
      </c>
      <c r="F1841" t="s">
        <v>94</v>
      </c>
      <c r="G1841" t="str">
        <f t="shared" si="61"/>
        <v>14</v>
      </c>
    </row>
    <row r="1842" spans="1:7" ht="17" x14ac:dyDescent="0.2">
      <c r="A1842" s="18">
        <v>1954.0112999999999</v>
      </c>
      <c r="B1842">
        <v>19540113</v>
      </c>
      <c r="C1842">
        <v>19540113</v>
      </c>
      <c r="D1842" t="s">
        <v>62</v>
      </c>
      <c r="E1842" t="str">
        <f t="shared" si="60"/>
        <v>13</v>
      </c>
      <c r="F1842" t="s">
        <v>93</v>
      </c>
      <c r="G1842" t="str">
        <f t="shared" si="61"/>
        <v>13</v>
      </c>
    </row>
    <row r="1843" spans="1:7" ht="17" x14ac:dyDescent="0.2">
      <c r="A1843" s="18">
        <v>1954.0112999999999</v>
      </c>
      <c r="B1843">
        <v>19540113</v>
      </c>
      <c r="C1843">
        <v>19540113</v>
      </c>
      <c r="D1843" t="s">
        <v>62</v>
      </c>
      <c r="E1843" t="str">
        <f t="shared" si="60"/>
        <v>13</v>
      </c>
      <c r="F1843" t="s">
        <v>93</v>
      </c>
      <c r="G1843" t="str">
        <f t="shared" si="61"/>
        <v>13</v>
      </c>
    </row>
    <row r="1844" spans="1:7" ht="17" x14ac:dyDescent="0.2">
      <c r="A1844" s="18">
        <v>1953.1214</v>
      </c>
      <c r="B1844">
        <v>19531214</v>
      </c>
      <c r="C1844">
        <v>19531214</v>
      </c>
      <c r="D1844" t="s">
        <v>62</v>
      </c>
      <c r="E1844" t="str">
        <f t="shared" si="60"/>
        <v>14</v>
      </c>
      <c r="F1844" t="s">
        <v>94</v>
      </c>
      <c r="G1844" t="str">
        <f t="shared" si="61"/>
        <v>14</v>
      </c>
    </row>
    <row r="1845" spans="1:7" ht="17" x14ac:dyDescent="0.2">
      <c r="A1845" s="18">
        <v>1982.1001000000001</v>
      </c>
      <c r="B1845">
        <v>19821001</v>
      </c>
      <c r="C1845">
        <v>19821001</v>
      </c>
      <c r="D1845" t="s">
        <v>62</v>
      </c>
      <c r="E1845" t="str">
        <f t="shared" si="60"/>
        <v>01</v>
      </c>
      <c r="F1845" t="s">
        <v>70</v>
      </c>
      <c r="G1845" t="str">
        <f t="shared" si="61"/>
        <v>01</v>
      </c>
    </row>
    <row r="1846" spans="1:7" ht="17" x14ac:dyDescent="0.2">
      <c r="A1846" s="18" t="e">
        <v>#VALUE!</v>
      </c>
      <c r="B1846" t="e">
        <v>#VALUE!</v>
      </c>
      <c r="C1846" t="e">
        <v>#VALUE!</v>
      </c>
      <c r="D1846" t="s">
        <v>62</v>
      </c>
      <c r="E1846" t="e">
        <f t="shared" si="60"/>
        <v>#VALUE!</v>
      </c>
      <c r="F1846" t="e">
        <v>#VALUE!</v>
      </c>
      <c r="G1846" t="str">
        <f t="shared" si="61"/>
        <v>NA</v>
      </c>
    </row>
    <row r="1847" spans="1:7" ht="17" x14ac:dyDescent="0.2">
      <c r="A1847" s="18">
        <v>1956.0501999999999</v>
      </c>
      <c r="B1847">
        <v>19560502</v>
      </c>
      <c r="C1847">
        <v>19560502</v>
      </c>
      <c r="D1847" t="s">
        <v>62</v>
      </c>
      <c r="E1847" t="str">
        <f t="shared" si="60"/>
        <v>02</v>
      </c>
      <c r="F1847" t="s">
        <v>68</v>
      </c>
      <c r="G1847" t="str">
        <f t="shared" si="61"/>
        <v>02</v>
      </c>
    </row>
    <row r="1848" spans="1:7" ht="17" x14ac:dyDescent="0.2">
      <c r="A1848" s="18">
        <v>1956.0501999999999</v>
      </c>
      <c r="B1848">
        <v>19560502</v>
      </c>
      <c r="C1848">
        <v>19560502</v>
      </c>
      <c r="D1848" t="s">
        <v>62</v>
      </c>
      <c r="E1848" t="str">
        <f t="shared" si="60"/>
        <v>02</v>
      </c>
      <c r="F1848" t="s">
        <v>68</v>
      </c>
      <c r="G1848" t="str">
        <f t="shared" si="61"/>
        <v>02</v>
      </c>
    </row>
    <row r="1849" spans="1:7" ht="17" x14ac:dyDescent="0.2">
      <c r="A1849" s="18">
        <v>1956.0501999999999</v>
      </c>
      <c r="B1849">
        <v>19560502</v>
      </c>
      <c r="C1849">
        <v>19560502</v>
      </c>
      <c r="D1849" t="s">
        <v>62</v>
      </c>
      <c r="E1849" t="str">
        <f t="shared" si="60"/>
        <v>02</v>
      </c>
      <c r="F1849" t="s">
        <v>68</v>
      </c>
      <c r="G1849" t="str">
        <f t="shared" si="61"/>
        <v>02</v>
      </c>
    </row>
    <row r="1850" spans="1:7" ht="17" x14ac:dyDescent="0.2">
      <c r="A1850" s="18">
        <v>1956.0501999999999</v>
      </c>
      <c r="B1850">
        <v>19560502</v>
      </c>
      <c r="C1850">
        <v>19560502</v>
      </c>
      <c r="D1850" t="s">
        <v>62</v>
      </c>
      <c r="E1850" t="str">
        <f t="shared" si="60"/>
        <v>02</v>
      </c>
      <c r="F1850" t="s">
        <v>68</v>
      </c>
      <c r="G1850" t="str">
        <f t="shared" si="61"/>
        <v>02</v>
      </c>
    </row>
    <row r="1851" spans="1:7" ht="17" x14ac:dyDescent="0.2">
      <c r="A1851" s="18">
        <v>1975.01</v>
      </c>
      <c r="B1851">
        <v>19750100</v>
      </c>
      <c r="C1851">
        <v>19750100</v>
      </c>
      <c r="D1851" t="s">
        <v>62</v>
      </c>
      <c r="E1851" t="str">
        <f t="shared" si="60"/>
        <v>00</v>
      </c>
      <c r="F1851" t="s">
        <v>13</v>
      </c>
      <c r="G1851" t="str">
        <f t="shared" si="61"/>
        <v>NA</v>
      </c>
    </row>
    <row r="1852" spans="1:7" ht="17" x14ac:dyDescent="0.2">
      <c r="A1852" s="18">
        <v>1963.0730000000001</v>
      </c>
      <c r="B1852">
        <v>19630730</v>
      </c>
      <c r="C1852">
        <v>19630730</v>
      </c>
      <c r="D1852" t="s">
        <v>62</v>
      </c>
      <c r="E1852" t="str">
        <f t="shared" si="60"/>
        <v>30</v>
      </c>
      <c r="F1852" t="s">
        <v>105</v>
      </c>
      <c r="G1852" t="str">
        <f t="shared" si="61"/>
        <v>30</v>
      </c>
    </row>
    <row r="1853" spans="1:7" ht="17" x14ac:dyDescent="0.2">
      <c r="A1853" s="18">
        <v>1945.1023</v>
      </c>
      <c r="B1853">
        <v>19451023</v>
      </c>
      <c r="C1853">
        <v>19451023</v>
      </c>
      <c r="D1853" t="s">
        <v>62</v>
      </c>
      <c r="E1853" t="str">
        <f t="shared" si="60"/>
        <v>23</v>
      </c>
      <c r="F1853" t="s">
        <v>100</v>
      </c>
      <c r="G1853" t="str">
        <f t="shared" si="61"/>
        <v>23</v>
      </c>
    </row>
    <row r="1854" spans="1:7" ht="17" x14ac:dyDescent="0.2">
      <c r="A1854" s="18">
        <v>1975.1</v>
      </c>
      <c r="B1854">
        <v>19751000</v>
      </c>
      <c r="C1854">
        <v>19751000</v>
      </c>
      <c r="D1854" t="s">
        <v>62</v>
      </c>
      <c r="E1854" t="str">
        <f t="shared" si="60"/>
        <v>00</v>
      </c>
      <c r="F1854" t="s">
        <v>13</v>
      </c>
      <c r="G1854" t="str">
        <f t="shared" si="61"/>
        <v>NA</v>
      </c>
    </row>
    <row r="1855" spans="1:7" ht="17" x14ac:dyDescent="0.2">
      <c r="A1855" s="18">
        <v>1975.1</v>
      </c>
      <c r="B1855">
        <v>19751000</v>
      </c>
      <c r="C1855">
        <v>19751000</v>
      </c>
      <c r="D1855" t="s">
        <v>62</v>
      </c>
      <c r="E1855" t="str">
        <f t="shared" si="60"/>
        <v>00</v>
      </c>
      <c r="F1855" t="s">
        <v>13</v>
      </c>
      <c r="G1855" t="str">
        <f t="shared" si="61"/>
        <v>NA</v>
      </c>
    </row>
    <row r="1856" spans="1:7" ht="17" x14ac:dyDescent="0.2">
      <c r="A1856" s="18">
        <v>1945.1023</v>
      </c>
      <c r="B1856">
        <v>19451023</v>
      </c>
      <c r="C1856">
        <v>19451023</v>
      </c>
      <c r="D1856" t="s">
        <v>62</v>
      </c>
      <c r="E1856" t="str">
        <f t="shared" si="60"/>
        <v>23</v>
      </c>
      <c r="F1856" t="s">
        <v>100</v>
      </c>
      <c r="G1856" t="str">
        <f t="shared" si="61"/>
        <v>23</v>
      </c>
    </row>
    <row r="1857" spans="1:7" ht="17" x14ac:dyDescent="0.2">
      <c r="A1857" s="18" t="e">
        <v>#VALUE!</v>
      </c>
      <c r="B1857" t="e">
        <v>#VALUE!</v>
      </c>
      <c r="C1857" t="e">
        <v>#VALUE!</v>
      </c>
      <c r="D1857" t="s">
        <v>62</v>
      </c>
      <c r="E1857" t="e">
        <f t="shared" si="60"/>
        <v>#VALUE!</v>
      </c>
      <c r="F1857" t="e">
        <v>#VALUE!</v>
      </c>
      <c r="G1857" t="str">
        <f t="shared" si="61"/>
        <v>NA</v>
      </c>
    </row>
    <row r="1858" spans="1:7" ht="17" x14ac:dyDescent="0.2">
      <c r="A1858" s="18">
        <v>1963.0730000000001</v>
      </c>
      <c r="B1858">
        <v>19630730</v>
      </c>
      <c r="C1858">
        <v>19630730</v>
      </c>
      <c r="D1858" t="s">
        <v>62</v>
      </c>
      <c r="E1858" t="str">
        <f t="shared" si="60"/>
        <v>30</v>
      </c>
      <c r="F1858" t="s">
        <v>105</v>
      </c>
      <c r="G1858" t="str">
        <f t="shared" si="61"/>
        <v>30</v>
      </c>
    </row>
    <row r="1859" spans="1:7" ht="17" x14ac:dyDescent="0.2">
      <c r="A1859" s="18">
        <v>1966.1030000000001</v>
      </c>
      <c r="B1859">
        <v>19661030</v>
      </c>
      <c r="C1859">
        <v>19661030</v>
      </c>
      <c r="D1859" t="s">
        <v>62</v>
      </c>
      <c r="E1859" t="str">
        <f t="shared" ref="E1859:E1922" si="62">MID($B1859,COLUMN()-(COLUMN($D1859)- 6),2)</f>
        <v>30</v>
      </c>
      <c r="F1859" t="s">
        <v>105</v>
      </c>
      <c r="G1859" t="str">
        <f t="shared" ref="G1859:G1922" si="63">IFERROR(F1859,"NA")</f>
        <v>30</v>
      </c>
    </row>
    <row r="1860" spans="1:7" ht="17" x14ac:dyDescent="0.2">
      <c r="A1860" s="18">
        <v>1966.1014</v>
      </c>
      <c r="B1860">
        <v>19661014</v>
      </c>
      <c r="C1860">
        <v>19661014</v>
      </c>
      <c r="D1860" t="s">
        <v>62</v>
      </c>
      <c r="E1860" t="str">
        <f t="shared" si="62"/>
        <v>14</v>
      </c>
      <c r="F1860" t="s">
        <v>94</v>
      </c>
      <c r="G1860" t="str">
        <f t="shared" si="63"/>
        <v>14</v>
      </c>
    </row>
    <row r="1861" spans="1:7" ht="17" x14ac:dyDescent="0.2">
      <c r="A1861" s="18">
        <v>1966.1023</v>
      </c>
      <c r="B1861">
        <v>19661023</v>
      </c>
      <c r="C1861">
        <v>19661023</v>
      </c>
      <c r="D1861" t="s">
        <v>62</v>
      </c>
      <c r="E1861" t="str">
        <f t="shared" si="62"/>
        <v>23</v>
      </c>
      <c r="F1861" t="s">
        <v>100</v>
      </c>
      <c r="G1861" t="str">
        <f t="shared" si="63"/>
        <v>23</v>
      </c>
    </row>
    <row r="1862" spans="1:7" ht="17" x14ac:dyDescent="0.2">
      <c r="A1862" s="18">
        <v>1964.0219</v>
      </c>
      <c r="B1862">
        <v>19640219</v>
      </c>
      <c r="C1862">
        <v>19640219</v>
      </c>
      <c r="D1862" t="s">
        <v>62</v>
      </c>
      <c r="E1862" t="str">
        <f t="shared" si="62"/>
        <v>19</v>
      </c>
      <c r="F1862" t="s">
        <v>90</v>
      </c>
      <c r="G1862" t="str">
        <f t="shared" si="63"/>
        <v>19</v>
      </c>
    </row>
    <row r="1863" spans="1:7" ht="17" x14ac:dyDescent="0.2">
      <c r="A1863" s="18">
        <v>1964.0808999999999</v>
      </c>
      <c r="B1863">
        <v>19640809</v>
      </c>
      <c r="C1863">
        <v>19640809</v>
      </c>
      <c r="D1863" t="s">
        <v>62</v>
      </c>
      <c r="E1863" t="str">
        <f t="shared" si="62"/>
        <v>09</v>
      </c>
      <c r="F1863" t="s">
        <v>65</v>
      </c>
      <c r="G1863" t="str">
        <f t="shared" si="63"/>
        <v>09</v>
      </c>
    </row>
    <row r="1864" spans="1:7" ht="17" x14ac:dyDescent="0.2">
      <c r="A1864" s="18">
        <v>1964.0506</v>
      </c>
      <c r="B1864">
        <v>19640506</v>
      </c>
      <c r="C1864">
        <v>19640506</v>
      </c>
      <c r="D1864" t="s">
        <v>62</v>
      </c>
      <c r="E1864" t="str">
        <f t="shared" si="62"/>
        <v>06</v>
      </c>
      <c r="F1864" t="s">
        <v>67</v>
      </c>
      <c r="G1864" t="str">
        <f t="shared" si="63"/>
        <v>06</v>
      </c>
    </row>
    <row r="1865" spans="1:7" ht="17" x14ac:dyDescent="0.2">
      <c r="A1865" s="18">
        <v>1964.1119000000001</v>
      </c>
      <c r="B1865">
        <v>19641119</v>
      </c>
      <c r="C1865">
        <v>19641119</v>
      </c>
      <c r="D1865" t="s">
        <v>62</v>
      </c>
      <c r="E1865" t="str">
        <f t="shared" si="62"/>
        <v>19</v>
      </c>
      <c r="F1865" t="s">
        <v>90</v>
      </c>
      <c r="G1865" t="str">
        <f t="shared" si="63"/>
        <v>19</v>
      </c>
    </row>
    <row r="1866" spans="1:7" ht="17" x14ac:dyDescent="0.2">
      <c r="A1866" s="18">
        <v>1964.1116</v>
      </c>
      <c r="B1866">
        <v>19641116</v>
      </c>
      <c r="C1866">
        <v>19641116</v>
      </c>
      <c r="D1866" t="s">
        <v>62</v>
      </c>
      <c r="E1866" t="str">
        <f t="shared" si="62"/>
        <v>16</v>
      </c>
      <c r="F1866" t="s">
        <v>96</v>
      </c>
      <c r="G1866" t="str">
        <f t="shared" si="63"/>
        <v>16</v>
      </c>
    </row>
    <row r="1867" spans="1:7" ht="17" x14ac:dyDescent="0.2">
      <c r="A1867" s="18">
        <v>1964.1208999999999</v>
      </c>
      <c r="B1867">
        <v>19641209</v>
      </c>
      <c r="C1867">
        <v>19641209</v>
      </c>
      <c r="D1867" t="s">
        <v>62</v>
      </c>
      <c r="E1867" t="str">
        <f t="shared" si="62"/>
        <v>09</v>
      </c>
      <c r="F1867" t="s">
        <v>65</v>
      </c>
      <c r="G1867" t="str">
        <f t="shared" si="63"/>
        <v>09</v>
      </c>
    </row>
    <row r="1868" spans="1:7" ht="17" x14ac:dyDescent="0.2">
      <c r="A1868" s="18">
        <v>1964.1208999999999</v>
      </c>
      <c r="B1868">
        <v>19641209</v>
      </c>
      <c r="C1868">
        <v>19641209</v>
      </c>
      <c r="D1868" t="s">
        <v>62</v>
      </c>
      <c r="E1868" t="str">
        <f t="shared" si="62"/>
        <v>09</v>
      </c>
      <c r="F1868" t="s">
        <v>65</v>
      </c>
      <c r="G1868" t="str">
        <f t="shared" si="63"/>
        <v>09</v>
      </c>
    </row>
    <row r="1869" spans="1:7" ht="17" x14ac:dyDescent="0.2">
      <c r="A1869" s="18">
        <v>1964.1208999999999</v>
      </c>
      <c r="B1869">
        <v>19641209</v>
      </c>
      <c r="C1869">
        <v>19641209</v>
      </c>
      <c r="D1869" t="s">
        <v>62</v>
      </c>
      <c r="E1869" t="str">
        <f t="shared" si="62"/>
        <v>09</v>
      </c>
      <c r="F1869" t="s">
        <v>65</v>
      </c>
      <c r="G1869" t="str">
        <f t="shared" si="63"/>
        <v>09</v>
      </c>
    </row>
    <row r="1870" spans="1:7" ht="17" x14ac:dyDescent="0.2">
      <c r="A1870" s="18">
        <v>1966.1017999999999</v>
      </c>
      <c r="B1870">
        <v>19661018</v>
      </c>
      <c r="C1870">
        <v>19661018</v>
      </c>
      <c r="D1870" t="s">
        <v>62</v>
      </c>
      <c r="E1870" t="str">
        <f t="shared" si="62"/>
        <v>18</v>
      </c>
      <c r="F1870" t="s">
        <v>89</v>
      </c>
      <c r="G1870" t="str">
        <f t="shared" si="63"/>
        <v>18</v>
      </c>
    </row>
    <row r="1871" spans="1:7" ht="17" x14ac:dyDescent="0.2">
      <c r="A1871" s="18">
        <v>1964.0531000000001</v>
      </c>
      <c r="B1871">
        <v>19640531</v>
      </c>
      <c r="C1871">
        <v>19640531</v>
      </c>
      <c r="D1871" t="s">
        <v>62</v>
      </c>
      <c r="E1871" t="str">
        <f t="shared" si="62"/>
        <v>31</v>
      </c>
      <c r="F1871" t="s">
        <v>104</v>
      </c>
      <c r="G1871" t="str">
        <f t="shared" si="63"/>
        <v>31</v>
      </c>
    </row>
    <row r="1872" spans="1:7" ht="17" x14ac:dyDescent="0.2">
      <c r="A1872" s="18">
        <v>1964.0614</v>
      </c>
      <c r="B1872">
        <v>19640614</v>
      </c>
      <c r="C1872">
        <v>19640614</v>
      </c>
      <c r="D1872" t="s">
        <v>62</v>
      </c>
      <c r="E1872" t="str">
        <f t="shared" si="62"/>
        <v>14</v>
      </c>
      <c r="F1872" t="s">
        <v>94</v>
      </c>
      <c r="G1872" t="str">
        <f t="shared" si="63"/>
        <v>14</v>
      </c>
    </row>
    <row r="1873" spans="1:7" ht="17" x14ac:dyDescent="0.2">
      <c r="A1873" s="18">
        <v>1964.0614</v>
      </c>
      <c r="B1873">
        <v>19640614</v>
      </c>
      <c r="C1873">
        <v>19640614</v>
      </c>
      <c r="D1873" t="s">
        <v>62</v>
      </c>
      <c r="E1873" t="str">
        <f t="shared" si="62"/>
        <v>14</v>
      </c>
      <c r="F1873" t="s">
        <v>94</v>
      </c>
      <c r="G1873" t="str">
        <f t="shared" si="63"/>
        <v>14</v>
      </c>
    </row>
    <row r="1874" spans="1:7" ht="17" x14ac:dyDescent="0.2">
      <c r="A1874" s="18">
        <v>1964.0404000000001</v>
      </c>
      <c r="B1874">
        <v>19640404</v>
      </c>
      <c r="C1874">
        <v>19640404</v>
      </c>
      <c r="D1874" t="s">
        <v>62</v>
      </c>
      <c r="E1874" t="str">
        <f t="shared" si="62"/>
        <v>04</v>
      </c>
      <c r="F1874" t="s">
        <v>74</v>
      </c>
      <c r="G1874" t="str">
        <f t="shared" si="63"/>
        <v>04</v>
      </c>
    </row>
    <row r="1875" spans="1:7" ht="17" x14ac:dyDescent="0.2">
      <c r="A1875" s="18">
        <v>1964.0512000000001</v>
      </c>
      <c r="B1875">
        <v>19640512</v>
      </c>
      <c r="C1875">
        <v>19640512</v>
      </c>
      <c r="D1875" t="s">
        <v>62</v>
      </c>
      <c r="E1875" t="str">
        <f t="shared" si="62"/>
        <v>12</v>
      </c>
      <c r="F1875" t="s">
        <v>66</v>
      </c>
      <c r="G1875" t="str">
        <f t="shared" si="63"/>
        <v>12</v>
      </c>
    </row>
    <row r="1876" spans="1:7" ht="17" x14ac:dyDescent="0.2">
      <c r="A1876" s="18">
        <v>1964.0512000000001</v>
      </c>
      <c r="B1876">
        <v>19640512</v>
      </c>
      <c r="C1876">
        <v>19640512</v>
      </c>
      <c r="D1876" t="s">
        <v>62</v>
      </c>
      <c r="E1876" t="str">
        <f t="shared" si="62"/>
        <v>12</v>
      </c>
      <c r="F1876" t="s">
        <v>66</v>
      </c>
      <c r="G1876" t="str">
        <f t="shared" si="63"/>
        <v>12</v>
      </c>
    </row>
    <row r="1877" spans="1:7" ht="17" x14ac:dyDescent="0.2">
      <c r="A1877" s="18">
        <v>1964.0404000000001</v>
      </c>
      <c r="B1877">
        <v>19640404</v>
      </c>
      <c r="C1877">
        <v>19640404</v>
      </c>
      <c r="D1877" t="s">
        <v>62</v>
      </c>
      <c r="E1877" t="str">
        <f t="shared" si="62"/>
        <v>04</v>
      </c>
      <c r="F1877" t="s">
        <v>74</v>
      </c>
      <c r="G1877" t="str">
        <f t="shared" si="63"/>
        <v>04</v>
      </c>
    </row>
    <row r="1878" spans="1:7" ht="17" x14ac:dyDescent="0.2">
      <c r="A1878" s="18">
        <v>1964.0506</v>
      </c>
      <c r="B1878">
        <v>19640506</v>
      </c>
      <c r="C1878">
        <v>19640506</v>
      </c>
      <c r="D1878" t="s">
        <v>62</v>
      </c>
      <c r="E1878" t="str">
        <f t="shared" si="62"/>
        <v>06</v>
      </c>
      <c r="F1878" t="s">
        <v>67</v>
      </c>
      <c r="G1878" t="str">
        <f t="shared" si="63"/>
        <v>06</v>
      </c>
    </row>
    <row r="1879" spans="1:7" ht="17" x14ac:dyDescent="0.2">
      <c r="A1879" s="18">
        <v>1965.0325</v>
      </c>
      <c r="B1879">
        <v>19650325</v>
      </c>
      <c r="C1879">
        <v>19650325</v>
      </c>
      <c r="D1879" t="s">
        <v>62</v>
      </c>
      <c r="E1879" t="str">
        <f t="shared" si="62"/>
        <v>25</v>
      </c>
      <c r="F1879" t="s">
        <v>92</v>
      </c>
      <c r="G1879" t="str">
        <f t="shared" si="63"/>
        <v>25</v>
      </c>
    </row>
    <row r="1880" spans="1:7" ht="17" x14ac:dyDescent="0.2">
      <c r="A1880" s="18">
        <v>1964.0204000000001</v>
      </c>
      <c r="B1880">
        <v>19640204</v>
      </c>
      <c r="C1880">
        <v>19640204</v>
      </c>
      <c r="D1880" t="s">
        <v>62</v>
      </c>
      <c r="E1880" t="str">
        <f t="shared" si="62"/>
        <v>04</v>
      </c>
      <c r="F1880" t="s">
        <v>74</v>
      </c>
      <c r="G1880" t="str">
        <f t="shared" si="63"/>
        <v>04</v>
      </c>
    </row>
    <row r="1881" spans="1:7" ht="17" x14ac:dyDescent="0.2">
      <c r="A1881" s="18">
        <v>1964.0514000000001</v>
      </c>
      <c r="B1881">
        <v>19640514</v>
      </c>
      <c r="C1881">
        <v>19640514</v>
      </c>
      <c r="D1881" t="s">
        <v>62</v>
      </c>
      <c r="E1881" t="str">
        <f t="shared" si="62"/>
        <v>14</v>
      </c>
      <c r="F1881" t="s">
        <v>94</v>
      </c>
      <c r="G1881" t="str">
        <f t="shared" si="63"/>
        <v>14</v>
      </c>
    </row>
    <row r="1882" spans="1:7" ht="17" x14ac:dyDescent="0.2">
      <c r="A1882" s="18">
        <v>1964.0204000000001</v>
      </c>
      <c r="B1882">
        <v>19640204</v>
      </c>
      <c r="C1882">
        <v>19640204</v>
      </c>
      <c r="D1882" t="s">
        <v>62</v>
      </c>
      <c r="E1882" t="str">
        <f t="shared" si="62"/>
        <v>04</v>
      </c>
      <c r="F1882" t="s">
        <v>74</v>
      </c>
      <c r="G1882" t="str">
        <f t="shared" si="63"/>
        <v>04</v>
      </c>
    </row>
    <row r="1883" spans="1:7" ht="17" x14ac:dyDescent="0.2">
      <c r="A1883" s="18">
        <v>1965.0402999999999</v>
      </c>
      <c r="B1883">
        <v>19650403</v>
      </c>
      <c r="C1883">
        <v>19650403</v>
      </c>
      <c r="D1883" t="s">
        <v>62</v>
      </c>
      <c r="E1883" t="str">
        <f t="shared" si="62"/>
        <v>03</v>
      </c>
      <c r="F1883" t="s">
        <v>72</v>
      </c>
      <c r="G1883" t="str">
        <f t="shared" si="63"/>
        <v>03</v>
      </c>
    </row>
    <row r="1884" spans="1:7" ht="17" x14ac:dyDescent="0.2">
      <c r="A1884" s="18">
        <v>1964.0404000000001</v>
      </c>
      <c r="B1884">
        <v>19640404</v>
      </c>
      <c r="C1884">
        <v>19640404</v>
      </c>
      <c r="D1884" t="s">
        <v>62</v>
      </c>
      <c r="E1884" t="str">
        <f t="shared" si="62"/>
        <v>04</v>
      </c>
      <c r="F1884" t="s">
        <v>74</v>
      </c>
      <c r="G1884" t="str">
        <f t="shared" si="63"/>
        <v>04</v>
      </c>
    </row>
    <row r="1885" spans="1:7" ht="17" x14ac:dyDescent="0.2">
      <c r="A1885" s="18">
        <v>1913.06</v>
      </c>
      <c r="B1885">
        <v>19130600</v>
      </c>
      <c r="C1885">
        <v>19130600</v>
      </c>
      <c r="D1885" t="s">
        <v>62</v>
      </c>
      <c r="E1885" t="str">
        <f t="shared" si="62"/>
        <v>00</v>
      </c>
      <c r="F1885" t="s">
        <v>13</v>
      </c>
      <c r="G1885" t="str">
        <f t="shared" si="63"/>
        <v>NA</v>
      </c>
    </row>
    <row r="1886" spans="1:7" ht="17" x14ac:dyDescent="0.2">
      <c r="A1886" s="18">
        <v>1966.1024</v>
      </c>
      <c r="B1886">
        <v>19661024</v>
      </c>
      <c r="C1886">
        <v>19661024</v>
      </c>
      <c r="D1886" t="s">
        <v>62</v>
      </c>
      <c r="E1886" t="str">
        <f t="shared" si="62"/>
        <v>24</v>
      </c>
      <c r="F1886" t="s">
        <v>103</v>
      </c>
      <c r="G1886" t="str">
        <f t="shared" si="63"/>
        <v>24</v>
      </c>
    </row>
    <row r="1887" spans="1:7" ht="17" x14ac:dyDescent="0.2">
      <c r="A1887" s="18">
        <v>1966.1005</v>
      </c>
      <c r="B1887">
        <v>19661005</v>
      </c>
      <c r="C1887">
        <v>19661005</v>
      </c>
      <c r="D1887" t="s">
        <v>62</v>
      </c>
      <c r="E1887" t="str">
        <f t="shared" si="62"/>
        <v>05</v>
      </c>
      <c r="F1887" t="s">
        <v>71</v>
      </c>
      <c r="G1887" t="str">
        <f t="shared" si="63"/>
        <v>05</v>
      </c>
    </row>
    <row r="1888" spans="1:7" ht="17" x14ac:dyDescent="0.2">
      <c r="A1888" s="18">
        <v>1965.0426</v>
      </c>
      <c r="B1888">
        <v>19650426</v>
      </c>
      <c r="C1888">
        <v>19650426</v>
      </c>
      <c r="D1888" t="s">
        <v>62</v>
      </c>
      <c r="E1888" t="str">
        <f t="shared" si="62"/>
        <v>26</v>
      </c>
      <c r="F1888" t="s">
        <v>87</v>
      </c>
      <c r="G1888" t="str">
        <f t="shared" si="63"/>
        <v>26</v>
      </c>
    </row>
    <row r="1889" spans="1:7" ht="17" x14ac:dyDescent="0.2">
      <c r="A1889" s="18">
        <v>1966.1024</v>
      </c>
      <c r="B1889">
        <v>19661024</v>
      </c>
      <c r="C1889">
        <v>19661024</v>
      </c>
      <c r="D1889" t="s">
        <v>62</v>
      </c>
      <c r="E1889" t="str">
        <f t="shared" si="62"/>
        <v>24</v>
      </c>
      <c r="F1889" t="s">
        <v>103</v>
      </c>
      <c r="G1889" t="str">
        <f t="shared" si="63"/>
        <v>24</v>
      </c>
    </row>
    <row r="1890" spans="1:7" ht="17" x14ac:dyDescent="0.2">
      <c r="A1890" s="18">
        <v>1966.1030000000001</v>
      </c>
      <c r="B1890">
        <v>19661030</v>
      </c>
      <c r="C1890">
        <v>19661030</v>
      </c>
      <c r="D1890" t="s">
        <v>62</v>
      </c>
      <c r="E1890" t="str">
        <f t="shared" si="62"/>
        <v>30</v>
      </c>
      <c r="F1890" t="s">
        <v>105</v>
      </c>
      <c r="G1890" t="str">
        <f t="shared" si="63"/>
        <v>30</v>
      </c>
    </row>
    <row r="1891" spans="1:7" ht="17" x14ac:dyDescent="0.2">
      <c r="A1891" s="18">
        <v>1966.1102000000001</v>
      </c>
      <c r="B1891">
        <v>19661102</v>
      </c>
      <c r="C1891">
        <v>19661102</v>
      </c>
      <c r="D1891" t="s">
        <v>62</v>
      </c>
      <c r="E1891" t="str">
        <f t="shared" si="62"/>
        <v>02</v>
      </c>
      <c r="F1891" t="s">
        <v>68</v>
      </c>
      <c r="G1891" t="str">
        <f t="shared" si="63"/>
        <v>02</v>
      </c>
    </row>
    <row r="1892" spans="1:7" ht="17" x14ac:dyDescent="0.2">
      <c r="A1892" s="18">
        <v>1966.1006</v>
      </c>
      <c r="B1892">
        <v>19661006</v>
      </c>
      <c r="C1892">
        <v>19661006</v>
      </c>
      <c r="D1892" t="s">
        <v>62</v>
      </c>
      <c r="E1892" t="str">
        <f t="shared" si="62"/>
        <v>06</v>
      </c>
      <c r="F1892" t="s">
        <v>67</v>
      </c>
      <c r="G1892" t="str">
        <f t="shared" si="63"/>
        <v>06</v>
      </c>
    </row>
    <row r="1893" spans="1:7" ht="17" x14ac:dyDescent="0.2">
      <c r="A1893" s="18">
        <v>1965.0119</v>
      </c>
      <c r="B1893">
        <v>19650119</v>
      </c>
      <c r="C1893">
        <v>19650119</v>
      </c>
      <c r="D1893" t="s">
        <v>62</v>
      </c>
      <c r="E1893" t="str">
        <f t="shared" si="62"/>
        <v>19</v>
      </c>
      <c r="F1893" t="s">
        <v>90</v>
      </c>
      <c r="G1893" t="str">
        <f t="shared" si="63"/>
        <v>19</v>
      </c>
    </row>
    <row r="1894" spans="1:7" ht="17" x14ac:dyDescent="0.2">
      <c r="A1894" s="18">
        <v>1965.0118</v>
      </c>
      <c r="B1894">
        <v>19650118</v>
      </c>
      <c r="C1894">
        <v>19650118</v>
      </c>
      <c r="D1894" t="s">
        <v>62</v>
      </c>
      <c r="E1894" t="str">
        <f t="shared" si="62"/>
        <v>18</v>
      </c>
      <c r="F1894" t="s">
        <v>89</v>
      </c>
      <c r="G1894" t="str">
        <f t="shared" si="63"/>
        <v>18</v>
      </c>
    </row>
    <row r="1895" spans="1:7" ht="17" x14ac:dyDescent="0.2">
      <c r="A1895" s="18">
        <v>1965.0117</v>
      </c>
      <c r="B1895">
        <v>19650117</v>
      </c>
      <c r="C1895">
        <v>19650117</v>
      </c>
      <c r="D1895" t="s">
        <v>62</v>
      </c>
      <c r="E1895" t="str">
        <f t="shared" si="62"/>
        <v>17</v>
      </c>
      <c r="F1895" t="s">
        <v>88</v>
      </c>
      <c r="G1895" t="str">
        <f t="shared" si="63"/>
        <v>17</v>
      </c>
    </row>
    <row r="1896" spans="1:7" ht="17" x14ac:dyDescent="0.2">
      <c r="A1896" s="18">
        <v>1965.0116</v>
      </c>
      <c r="B1896">
        <v>19650116</v>
      </c>
      <c r="C1896">
        <v>19650116</v>
      </c>
      <c r="D1896" t="s">
        <v>62</v>
      </c>
      <c r="E1896" t="str">
        <f t="shared" si="62"/>
        <v>16</v>
      </c>
      <c r="F1896" t="s">
        <v>96</v>
      </c>
      <c r="G1896" t="str">
        <f t="shared" si="63"/>
        <v>16</v>
      </c>
    </row>
    <row r="1897" spans="1:7" ht="17" x14ac:dyDescent="0.2">
      <c r="A1897" s="18">
        <v>1965.0116</v>
      </c>
      <c r="B1897">
        <v>19650116</v>
      </c>
      <c r="C1897">
        <v>19650116</v>
      </c>
      <c r="D1897" t="s">
        <v>62</v>
      </c>
      <c r="E1897" t="str">
        <f t="shared" si="62"/>
        <v>16</v>
      </c>
      <c r="F1897" t="s">
        <v>96</v>
      </c>
      <c r="G1897" t="str">
        <f t="shared" si="63"/>
        <v>16</v>
      </c>
    </row>
    <row r="1898" spans="1:7" ht="17" x14ac:dyDescent="0.2">
      <c r="A1898" s="18">
        <v>1965.0124000000001</v>
      </c>
      <c r="B1898">
        <v>19650124</v>
      </c>
      <c r="C1898">
        <v>19650124</v>
      </c>
      <c r="D1898" t="s">
        <v>62</v>
      </c>
      <c r="E1898" t="str">
        <f t="shared" si="62"/>
        <v>24</v>
      </c>
      <c r="F1898" t="s">
        <v>103</v>
      </c>
      <c r="G1898" t="str">
        <f t="shared" si="63"/>
        <v>24</v>
      </c>
    </row>
    <row r="1899" spans="1:7" ht="17" x14ac:dyDescent="0.2">
      <c r="A1899" s="18">
        <v>1965.0118</v>
      </c>
      <c r="B1899">
        <v>19650118</v>
      </c>
      <c r="C1899">
        <v>19650118</v>
      </c>
      <c r="D1899" t="s">
        <v>62</v>
      </c>
      <c r="E1899" t="str">
        <f t="shared" si="62"/>
        <v>18</v>
      </c>
      <c r="F1899" t="s">
        <v>89</v>
      </c>
      <c r="G1899" t="str">
        <f t="shared" si="63"/>
        <v>18</v>
      </c>
    </row>
    <row r="1900" spans="1:7" ht="17" x14ac:dyDescent="0.2">
      <c r="A1900" s="18">
        <v>1965.0118</v>
      </c>
      <c r="B1900">
        <v>19650118</v>
      </c>
      <c r="C1900">
        <v>19650118</v>
      </c>
      <c r="D1900" t="s">
        <v>62</v>
      </c>
      <c r="E1900" t="str">
        <f t="shared" si="62"/>
        <v>18</v>
      </c>
      <c r="F1900" t="s">
        <v>89</v>
      </c>
      <c r="G1900" t="str">
        <f t="shared" si="63"/>
        <v>18</v>
      </c>
    </row>
    <row r="1901" spans="1:7" ht="17" x14ac:dyDescent="0.2">
      <c r="A1901" s="18">
        <v>1965.0124000000001</v>
      </c>
      <c r="B1901">
        <v>19650124</v>
      </c>
      <c r="C1901">
        <v>19650124</v>
      </c>
      <c r="D1901" t="s">
        <v>62</v>
      </c>
      <c r="E1901" t="str">
        <f t="shared" si="62"/>
        <v>24</v>
      </c>
      <c r="F1901" t="s">
        <v>103</v>
      </c>
      <c r="G1901" t="str">
        <f t="shared" si="63"/>
        <v>24</v>
      </c>
    </row>
    <row r="1902" spans="1:7" ht="17" x14ac:dyDescent="0.2">
      <c r="A1902" s="18">
        <v>1965.0118</v>
      </c>
      <c r="B1902">
        <v>19650118</v>
      </c>
      <c r="C1902">
        <v>19650118</v>
      </c>
      <c r="D1902" t="s">
        <v>62</v>
      </c>
      <c r="E1902" t="str">
        <f t="shared" si="62"/>
        <v>18</v>
      </c>
      <c r="F1902" t="s">
        <v>89</v>
      </c>
      <c r="G1902" t="str">
        <f t="shared" si="63"/>
        <v>18</v>
      </c>
    </row>
    <row r="1903" spans="1:7" ht="17" x14ac:dyDescent="0.2">
      <c r="A1903" s="18">
        <v>1965.0124000000001</v>
      </c>
      <c r="B1903">
        <v>19650124</v>
      </c>
      <c r="C1903">
        <v>19650124</v>
      </c>
      <c r="D1903" t="s">
        <v>62</v>
      </c>
      <c r="E1903" t="str">
        <f t="shared" si="62"/>
        <v>24</v>
      </c>
      <c r="F1903" t="s">
        <v>103</v>
      </c>
      <c r="G1903" t="str">
        <f t="shared" si="63"/>
        <v>24</v>
      </c>
    </row>
    <row r="1904" spans="1:7" ht="17" x14ac:dyDescent="0.2">
      <c r="A1904" s="18">
        <v>1965.0116</v>
      </c>
      <c r="B1904">
        <v>19650116</v>
      </c>
      <c r="C1904">
        <v>19650116</v>
      </c>
      <c r="D1904" t="s">
        <v>62</v>
      </c>
      <c r="E1904" t="str">
        <f t="shared" si="62"/>
        <v>16</v>
      </c>
      <c r="F1904" t="s">
        <v>96</v>
      </c>
      <c r="G1904" t="str">
        <f t="shared" si="63"/>
        <v>16</v>
      </c>
    </row>
    <row r="1905" spans="1:7" ht="17" x14ac:dyDescent="0.2">
      <c r="A1905" s="18">
        <v>1965.0124000000001</v>
      </c>
      <c r="B1905">
        <v>19650124</v>
      </c>
      <c r="C1905">
        <v>19650124</v>
      </c>
      <c r="D1905" t="s">
        <v>62</v>
      </c>
      <c r="E1905" t="str">
        <f t="shared" si="62"/>
        <v>24</v>
      </c>
      <c r="F1905" t="s">
        <v>103</v>
      </c>
      <c r="G1905" t="str">
        <f t="shared" si="63"/>
        <v>24</v>
      </c>
    </row>
    <row r="1906" spans="1:7" ht="17" x14ac:dyDescent="0.2">
      <c r="A1906" s="18">
        <v>1965.0130999999999</v>
      </c>
      <c r="B1906">
        <v>19650131</v>
      </c>
      <c r="C1906">
        <v>19650131</v>
      </c>
      <c r="D1906" t="s">
        <v>62</v>
      </c>
      <c r="E1906" t="str">
        <f t="shared" si="62"/>
        <v>31</v>
      </c>
      <c r="F1906" t="s">
        <v>104</v>
      </c>
      <c r="G1906" t="str">
        <f t="shared" si="63"/>
        <v>31</v>
      </c>
    </row>
    <row r="1907" spans="1:7" ht="17" x14ac:dyDescent="0.2">
      <c r="A1907" s="18">
        <v>1965.0118</v>
      </c>
      <c r="B1907">
        <v>19650118</v>
      </c>
      <c r="C1907">
        <v>19650118</v>
      </c>
      <c r="D1907" t="s">
        <v>62</v>
      </c>
      <c r="E1907" t="str">
        <f t="shared" si="62"/>
        <v>18</v>
      </c>
      <c r="F1907" t="s">
        <v>89</v>
      </c>
      <c r="G1907" t="str">
        <f t="shared" si="63"/>
        <v>18</v>
      </c>
    </row>
    <row r="1908" spans="1:7" ht="17" x14ac:dyDescent="0.2">
      <c r="A1908" s="18">
        <v>1965.0109</v>
      </c>
      <c r="B1908">
        <v>19650109</v>
      </c>
      <c r="C1908">
        <v>19650109</v>
      </c>
      <c r="D1908" t="s">
        <v>62</v>
      </c>
      <c r="E1908" t="str">
        <f t="shared" si="62"/>
        <v>09</v>
      </c>
      <c r="F1908" t="s">
        <v>65</v>
      </c>
      <c r="G1908" t="str">
        <f t="shared" si="63"/>
        <v>09</v>
      </c>
    </row>
    <row r="1909" spans="1:7" ht="17" x14ac:dyDescent="0.2">
      <c r="A1909" s="18">
        <v>1965.0116</v>
      </c>
      <c r="B1909">
        <v>19650116</v>
      </c>
      <c r="C1909">
        <v>19650116</v>
      </c>
      <c r="D1909" t="s">
        <v>62</v>
      </c>
      <c r="E1909" t="str">
        <f t="shared" si="62"/>
        <v>16</v>
      </c>
      <c r="F1909" t="s">
        <v>96</v>
      </c>
      <c r="G1909" t="str">
        <f t="shared" si="63"/>
        <v>16</v>
      </c>
    </row>
    <row r="1910" spans="1:7" ht="17" x14ac:dyDescent="0.2">
      <c r="A1910" s="18">
        <v>1966.1023</v>
      </c>
      <c r="B1910">
        <v>19661023</v>
      </c>
      <c r="C1910">
        <v>19661023</v>
      </c>
      <c r="D1910" t="s">
        <v>62</v>
      </c>
      <c r="E1910" t="str">
        <f t="shared" si="62"/>
        <v>23</v>
      </c>
      <c r="F1910" t="s">
        <v>100</v>
      </c>
      <c r="G1910" t="str">
        <f t="shared" si="63"/>
        <v>23</v>
      </c>
    </row>
    <row r="1911" spans="1:7" ht="17" x14ac:dyDescent="0.2">
      <c r="A1911" s="18">
        <v>1905.0722000000001</v>
      </c>
      <c r="B1911">
        <v>19050722</v>
      </c>
      <c r="C1911">
        <v>19050722</v>
      </c>
      <c r="D1911" t="s">
        <v>62</v>
      </c>
      <c r="E1911" t="str">
        <f t="shared" si="62"/>
        <v>22</v>
      </c>
      <c r="F1911" t="s">
        <v>98</v>
      </c>
      <c r="G1911" t="str">
        <f t="shared" si="63"/>
        <v>22</v>
      </c>
    </row>
    <row r="1912" spans="1:7" ht="17" x14ac:dyDescent="0.2">
      <c r="A1912" s="18">
        <v>1965.0514000000001</v>
      </c>
      <c r="B1912">
        <v>19650514</v>
      </c>
      <c r="C1912">
        <v>19650514</v>
      </c>
      <c r="D1912" t="s">
        <v>62</v>
      </c>
      <c r="E1912" t="str">
        <f t="shared" si="62"/>
        <v>14</v>
      </c>
      <c r="F1912" t="s">
        <v>94</v>
      </c>
      <c r="G1912" t="str">
        <f t="shared" si="63"/>
        <v>14</v>
      </c>
    </row>
    <row r="1913" spans="1:7" ht="17" x14ac:dyDescent="0.2">
      <c r="A1913" s="18">
        <v>1964.0414000000001</v>
      </c>
      <c r="B1913">
        <v>19640414</v>
      </c>
      <c r="C1913">
        <v>19640414</v>
      </c>
      <c r="D1913" t="s">
        <v>62</v>
      </c>
      <c r="E1913" t="str">
        <f t="shared" si="62"/>
        <v>14</v>
      </c>
      <c r="F1913" t="s">
        <v>94</v>
      </c>
      <c r="G1913" t="str">
        <f t="shared" si="63"/>
        <v>14</v>
      </c>
    </row>
    <row r="1914" spans="1:7" ht="17" x14ac:dyDescent="0.2">
      <c r="A1914" s="18">
        <v>1964.0614</v>
      </c>
      <c r="B1914">
        <v>19640614</v>
      </c>
      <c r="C1914">
        <v>19640614</v>
      </c>
      <c r="D1914" t="s">
        <v>62</v>
      </c>
      <c r="E1914" t="str">
        <f t="shared" si="62"/>
        <v>14</v>
      </c>
      <c r="F1914" t="s">
        <v>94</v>
      </c>
      <c r="G1914" t="str">
        <f t="shared" si="63"/>
        <v>14</v>
      </c>
    </row>
    <row r="1915" spans="1:7" ht="17" x14ac:dyDescent="0.2">
      <c r="A1915" s="18">
        <v>1956.0325</v>
      </c>
      <c r="B1915">
        <v>19560325</v>
      </c>
      <c r="C1915">
        <v>19560325</v>
      </c>
      <c r="D1915" t="s">
        <v>62</v>
      </c>
      <c r="E1915" t="str">
        <f t="shared" si="62"/>
        <v>25</v>
      </c>
      <c r="F1915" t="s">
        <v>92</v>
      </c>
      <c r="G1915" t="str">
        <f t="shared" si="63"/>
        <v>25</v>
      </c>
    </row>
    <row r="1916" spans="1:7" ht="17" x14ac:dyDescent="0.2">
      <c r="A1916" s="18">
        <v>1964.0219</v>
      </c>
      <c r="B1916">
        <v>19640219</v>
      </c>
      <c r="C1916">
        <v>19640219</v>
      </c>
      <c r="D1916" t="s">
        <v>62</v>
      </c>
      <c r="E1916" t="str">
        <f t="shared" si="62"/>
        <v>19</v>
      </c>
      <c r="F1916" t="s">
        <v>90</v>
      </c>
      <c r="G1916" t="str">
        <f t="shared" si="63"/>
        <v>19</v>
      </c>
    </row>
    <row r="1917" spans="1:7" ht="17" x14ac:dyDescent="0.2">
      <c r="A1917" s="18">
        <v>1964.0501999999999</v>
      </c>
      <c r="B1917">
        <v>19640502</v>
      </c>
      <c r="C1917">
        <v>19640502</v>
      </c>
      <c r="D1917" t="s">
        <v>62</v>
      </c>
      <c r="E1917" t="str">
        <f t="shared" si="62"/>
        <v>02</v>
      </c>
      <c r="F1917" t="s">
        <v>68</v>
      </c>
      <c r="G1917" t="str">
        <f t="shared" si="63"/>
        <v>02</v>
      </c>
    </row>
    <row r="1918" spans="1:7" ht="17" x14ac:dyDescent="0.2">
      <c r="A1918" s="18">
        <v>1964.1204</v>
      </c>
      <c r="B1918">
        <v>19641204</v>
      </c>
      <c r="C1918">
        <v>19641204</v>
      </c>
      <c r="D1918" t="s">
        <v>62</v>
      </c>
      <c r="E1918" t="str">
        <f t="shared" si="62"/>
        <v>04</v>
      </c>
      <c r="F1918" t="s">
        <v>74</v>
      </c>
      <c r="G1918" t="str">
        <f t="shared" si="63"/>
        <v>04</v>
      </c>
    </row>
    <row r="1919" spans="1:7" ht="17" x14ac:dyDescent="0.2">
      <c r="A1919" s="18">
        <v>1964.1102000000001</v>
      </c>
      <c r="B1919">
        <v>19641102</v>
      </c>
      <c r="C1919">
        <v>19641102</v>
      </c>
      <c r="D1919" t="s">
        <v>62</v>
      </c>
      <c r="E1919" t="str">
        <f t="shared" si="62"/>
        <v>02</v>
      </c>
      <c r="F1919" t="s">
        <v>68</v>
      </c>
      <c r="G1919" t="str">
        <f t="shared" si="63"/>
        <v>02</v>
      </c>
    </row>
    <row r="1920" spans="1:7" ht="17" x14ac:dyDescent="0.2">
      <c r="A1920" s="18">
        <v>1964.1030000000001</v>
      </c>
      <c r="B1920">
        <v>19641030</v>
      </c>
      <c r="C1920">
        <v>19641030</v>
      </c>
      <c r="D1920" t="s">
        <v>62</v>
      </c>
      <c r="E1920" t="str">
        <f t="shared" si="62"/>
        <v>30</v>
      </c>
      <c r="F1920" t="s">
        <v>105</v>
      </c>
      <c r="G1920" t="str">
        <f t="shared" si="63"/>
        <v>30</v>
      </c>
    </row>
    <row r="1921" spans="1:7" ht="17" x14ac:dyDescent="0.2">
      <c r="A1921" s="18">
        <v>1964.1116</v>
      </c>
      <c r="B1921">
        <v>19641116</v>
      </c>
      <c r="C1921">
        <v>19641116</v>
      </c>
      <c r="D1921" t="s">
        <v>62</v>
      </c>
      <c r="E1921" t="str">
        <f t="shared" si="62"/>
        <v>16</v>
      </c>
      <c r="F1921" t="s">
        <v>96</v>
      </c>
      <c r="G1921" t="str">
        <f t="shared" si="63"/>
        <v>16</v>
      </c>
    </row>
    <row r="1922" spans="1:7" ht="17" x14ac:dyDescent="0.2">
      <c r="A1922" s="18">
        <v>1965.0201999999999</v>
      </c>
      <c r="B1922">
        <v>19650202</v>
      </c>
      <c r="C1922">
        <v>19650202</v>
      </c>
      <c r="D1922" t="s">
        <v>62</v>
      </c>
      <c r="E1922" t="str">
        <f t="shared" si="62"/>
        <v>02</v>
      </c>
      <c r="F1922" t="s">
        <v>68</v>
      </c>
      <c r="G1922" t="str">
        <f t="shared" si="63"/>
        <v>02</v>
      </c>
    </row>
    <row r="1923" spans="1:7" ht="17" x14ac:dyDescent="0.2">
      <c r="A1923" s="18">
        <v>1965.0119</v>
      </c>
      <c r="B1923">
        <v>19650119</v>
      </c>
      <c r="C1923">
        <v>19650119</v>
      </c>
      <c r="D1923" t="s">
        <v>62</v>
      </c>
      <c r="E1923" t="str">
        <f t="shared" ref="E1923:E1986" si="64">MID($B1923,COLUMN()-(COLUMN($D1923)- 6),2)</f>
        <v>19</v>
      </c>
      <c r="F1923" t="s">
        <v>90</v>
      </c>
      <c r="G1923" t="str">
        <f t="shared" ref="G1923:G1986" si="65">IFERROR(F1923,"NA")</f>
        <v>19</v>
      </c>
    </row>
    <row r="1924" spans="1:7" ht="17" x14ac:dyDescent="0.2">
      <c r="A1924" s="18">
        <v>1965.0119</v>
      </c>
      <c r="B1924">
        <v>19650119</v>
      </c>
      <c r="C1924">
        <v>19650119</v>
      </c>
      <c r="D1924" t="s">
        <v>62</v>
      </c>
      <c r="E1924" t="str">
        <f t="shared" si="64"/>
        <v>19</v>
      </c>
      <c r="F1924" t="s">
        <v>90</v>
      </c>
      <c r="G1924" t="str">
        <f t="shared" si="65"/>
        <v>19</v>
      </c>
    </row>
    <row r="1925" spans="1:7" ht="17" x14ac:dyDescent="0.2">
      <c r="A1925" s="18">
        <v>1965.0117</v>
      </c>
      <c r="B1925">
        <v>19650117</v>
      </c>
      <c r="C1925">
        <v>19650117</v>
      </c>
      <c r="D1925" t="s">
        <v>62</v>
      </c>
      <c r="E1925" t="str">
        <f t="shared" si="64"/>
        <v>17</v>
      </c>
      <c r="F1925" t="s">
        <v>88</v>
      </c>
      <c r="G1925" t="str">
        <f t="shared" si="65"/>
        <v>17</v>
      </c>
    </row>
    <row r="1926" spans="1:7" ht="17" x14ac:dyDescent="0.2">
      <c r="A1926" s="18">
        <v>1965.0124000000001</v>
      </c>
      <c r="B1926">
        <v>19650124</v>
      </c>
      <c r="C1926">
        <v>19650124</v>
      </c>
      <c r="D1926" t="s">
        <v>62</v>
      </c>
      <c r="E1926" t="str">
        <f t="shared" si="64"/>
        <v>24</v>
      </c>
      <c r="F1926" t="s">
        <v>103</v>
      </c>
      <c r="G1926" t="str">
        <f t="shared" si="65"/>
        <v>24</v>
      </c>
    </row>
    <row r="1927" spans="1:7" ht="17" x14ac:dyDescent="0.2">
      <c r="A1927" s="18">
        <v>1965.011</v>
      </c>
      <c r="B1927">
        <v>19650110</v>
      </c>
      <c r="C1927">
        <v>19650110</v>
      </c>
      <c r="D1927" t="s">
        <v>62</v>
      </c>
      <c r="E1927" t="str">
        <f t="shared" si="64"/>
        <v>10</v>
      </c>
      <c r="F1927" t="s">
        <v>64</v>
      </c>
      <c r="G1927" t="str">
        <f t="shared" si="65"/>
        <v>10</v>
      </c>
    </row>
    <row r="1928" spans="1:7" ht="17" x14ac:dyDescent="0.2">
      <c r="A1928" s="18">
        <v>1965.0130999999999</v>
      </c>
      <c r="B1928">
        <v>19650131</v>
      </c>
      <c r="C1928">
        <v>19650131</v>
      </c>
      <c r="D1928" t="s">
        <v>62</v>
      </c>
      <c r="E1928" t="str">
        <f t="shared" si="64"/>
        <v>31</v>
      </c>
      <c r="F1928" t="s">
        <v>104</v>
      </c>
      <c r="G1928" t="str">
        <f t="shared" si="65"/>
        <v>31</v>
      </c>
    </row>
    <row r="1929" spans="1:7" ht="17" x14ac:dyDescent="0.2">
      <c r="A1929" s="18">
        <v>1965.0130999999999</v>
      </c>
      <c r="B1929">
        <v>19650131</v>
      </c>
      <c r="C1929">
        <v>19650131</v>
      </c>
      <c r="D1929" t="s">
        <v>62</v>
      </c>
      <c r="E1929" t="str">
        <f t="shared" si="64"/>
        <v>31</v>
      </c>
      <c r="F1929" t="s">
        <v>104</v>
      </c>
      <c r="G1929" t="str">
        <f t="shared" si="65"/>
        <v>31</v>
      </c>
    </row>
    <row r="1930" spans="1:7" ht="17" x14ac:dyDescent="0.2">
      <c r="A1930" s="18">
        <v>1965.0118</v>
      </c>
      <c r="B1930">
        <v>19650118</v>
      </c>
      <c r="C1930">
        <v>19650118</v>
      </c>
      <c r="D1930" t="s">
        <v>62</v>
      </c>
      <c r="E1930" t="str">
        <f t="shared" si="64"/>
        <v>18</v>
      </c>
      <c r="F1930" t="s">
        <v>89</v>
      </c>
      <c r="G1930" t="str">
        <f t="shared" si="65"/>
        <v>18</v>
      </c>
    </row>
    <row r="1931" spans="1:7" ht="17" x14ac:dyDescent="0.2">
      <c r="A1931" s="18">
        <v>1965.0118</v>
      </c>
      <c r="B1931">
        <v>19650118</v>
      </c>
      <c r="C1931">
        <v>19650118</v>
      </c>
      <c r="D1931" t="s">
        <v>62</v>
      </c>
      <c r="E1931" t="str">
        <f t="shared" si="64"/>
        <v>18</v>
      </c>
      <c r="F1931" t="s">
        <v>89</v>
      </c>
      <c r="G1931" t="str">
        <f t="shared" si="65"/>
        <v>18</v>
      </c>
    </row>
    <row r="1932" spans="1:7" ht="17" x14ac:dyDescent="0.2">
      <c r="A1932" s="18">
        <v>1965.0118</v>
      </c>
      <c r="B1932">
        <v>19650118</v>
      </c>
      <c r="C1932">
        <v>19650118</v>
      </c>
      <c r="D1932" t="s">
        <v>62</v>
      </c>
      <c r="E1932" t="str">
        <f t="shared" si="64"/>
        <v>18</v>
      </c>
      <c r="F1932" t="s">
        <v>89</v>
      </c>
      <c r="G1932" t="str">
        <f t="shared" si="65"/>
        <v>18</v>
      </c>
    </row>
    <row r="1933" spans="1:7" ht="17" x14ac:dyDescent="0.2">
      <c r="A1933" s="18">
        <v>1965.0600999999999</v>
      </c>
      <c r="B1933">
        <v>19650601</v>
      </c>
      <c r="C1933">
        <v>19650601</v>
      </c>
      <c r="D1933" t="s">
        <v>62</v>
      </c>
      <c r="E1933" t="str">
        <f t="shared" si="64"/>
        <v>01</v>
      </c>
      <c r="F1933" t="s">
        <v>70</v>
      </c>
      <c r="G1933" t="str">
        <f t="shared" si="65"/>
        <v>01</v>
      </c>
    </row>
    <row r="1934" spans="1:7" ht="17" x14ac:dyDescent="0.2">
      <c r="A1934" s="18">
        <v>1966.1017999999999</v>
      </c>
      <c r="B1934">
        <v>19661018</v>
      </c>
      <c r="C1934">
        <v>19661018</v>
      </c>
      <c r="D1934" t="s">
        <v>62</v>
      </c>
      <c r="E1934" t="str">
        <f t="shared" si="64"/>
        <v>18</v>
      </c>
      <c r="F1934" t="s">
        <v>89</v>
      </c>
      <c r="G1934" t="str">
        <f t="shared" si="65"/>
        <v>18</v>
      </c>
    </row>
    <row r="1935" spans="1:7" ht="17" x14ac:dyDescent="0.2">
      <c r="A1935" s="18">
        <v>1966.1025999999999</v>
      </c>
      <c r="B1935">
        <v>19661026</v>
      </c>
      <c r="C1935">
        <v>19661026</v>
      </c>
      <c r="D1935" t="s">
        <v>62</v>
      </c>
      <c r="E1935" t="str">
        <f t="shared" si="64"/>
        <v>26</v>
      </c>
      <c r="F1935" t="s">
        <v>87</v>
      </c>
      <c r="G1935" t="str">
        <f t="shared" si="65"/>
        <v>26</v>
      </c>
    </row>
    <row r="1936" spans="1:7" ht="17" x14ac:dyDescent="0.2">
      <c r="A1936" s="18">
        <v>1966.0125</v>
      </c>
      <c r="B1936">
        <v>19660125</v>
      </c>
      <c r="C1936">
        <v>19660125</v>
      </c>
      <c r="D1936" t="s">
        <v>62</v>
      </c>
      <c r="E1936" t="str">
        <f t="shared" si="64"/>
        <v>25</v>
      </c>
      <c r="F1936" t="s">
        <v>92</v>
      </c>
      <c r="G1936" t="str">
        <f t="shared" si="65"/>
        <v>25</v>
      </c>
    </row>
    <row r="1937" spans="1:7" ht="17" x14ac:dyDescent="0.2">
      <c r="A1937" s="18">
        <v>1984.0219999999999</v>
      </c>
      <c r="B1937">
        <v>19840220</v>
      </c>
      <c r="C1937">
        <v>19840220</v>
      </c>
      <c r="D1937" t="s">
        <v>62</v>
      </c>
      <c r="E1937" t="str">
        <f t="shared" si="64"/>
        <v>20</v>
      </c>
      <c r="F1937" t="s">
        <v>91</v>
      </c>
      <c r="G1937" t="str">
        <f t="shared" si="65"/>
        <v>20</v>
      </c>
    </row>
    <row r="1938" spans="1:7" ht="17" x14ac:dyDescent="0.2">
      <c r="A1938" s="18">
        <v>1984.0218</v>
      </c>
      <c r="B1938">
        <v>19840218</v>
      </c>
      <c r="C1938">
        <v>19840218</v>
      </c>
      <c r="D1938" t="s">
        <v>62</v>
      </c>
      <c r="E1938" t="str">
        <f t="shared" si="64"/>
        <v>18</v>
      </c>
      <c r="F1938" t="s">
        <v>89</v>
      </c>
      <c r="G1938" t="str">
        <f t="shared" si="65"/>
        <v>18</v>
      </c>
    </row>
    <row r="1939" spans="1:7" ht="17" x14ac:dyDescent="0.2">
      <c r="A1939" s="18">
        <v>1983.03</v>
      </c>
      <c r="B1939">
        <v>19830300</v>
      </c>
      <c r="C1939">
        <v>19830300</v>
      </c>
      <c r="D1939" t="s">
        <v>62</v>
      </c>
      <c r="E1939" t="str">
        <f t="shared" si="64"/>
        <v>00</v>
      </c>
      <c r="F1939" t="s">
        <v>13</v>
      </c>
      <c r="G1939" t="str">
        <f t="shared" si="65"/>
        <v>NA</v>
      </c>
    </row>
    <row r="1940" spans="1:7" ht="17" x14ac:dyDescent="0.2">
      <c r="A1940" s="18">
        <v>1983.03</v>
      </c>
      <c r="B1940">
        <v>19830300</v>
      </c>
      <c r="C1940">
        <v>19830300</v>
      </c>
      <c r="D1940" t="s">
        <v>62</v>
      </c>
      <c r="E1940" t="str">
        <f t="shared" si="64"/>
        <v>00</v>
      </c>
      <c r="F1940" t="s">
        <v>13</v>
      </c>
      <c r="G1940" t="str">
        <f t="shared" si="65"/>
        <v>NA</v>
      </c>
    </row>
    <row r="1941" spans="1:7" ht="17" x14ac:dyDescent="0.2">
      <c r="A1941" s="18">
        <v>1983.03</v>
      </c>
      <c r="B1941">
        <v>19830300</v>
      </c>
      <c r="C1941">
        <v>19830300</v>
      </c>
      <c r="D1941" t="s">
        <v>62</v>
      </c>
      <c r="E1941" t="str">
        <f t="shared" si="64"/>
        <v>00</v>
      </c>
      <c r="F1941" t="s">
        <v>13</v>
      </c>
      <c r="G1941" t="str">
        <f t="shared" si="65"/>
        <v>NA</v>
      </c>
    </row>
    <row r="1942" spans="1:7" ht="17" x14ac:dyDescent="0.2">
      <c r="A1942" s="18">
        <v>1963.0222000000001</v>
      </c>
      <c r="B1942">
        <v>19630222</v>
      </c>
      <c r="C1942">
        <v>19630222</v>
      </c>
      <c r="D1942" t="s">
        <v>62</v>
      </c>
      <c r="E1942" t="str">
        <f t="shared" si="64"/>
        <v>22</v>
      </c>
      <c r="F1942" t="s">
        <v>98</v>
      </c>
      <c r="G1942" t="str">
        <f t="shared" si="65"/>
        <v>22</v>
      </c>
    </row>
    <row r="1943" spans="1:7" ht="17" x14ac:dyDescent="0.2">
      <c r="A1943" s="18">
        <v>1963.0219999999999</v>
      </c>
      <c r="B1943">
        <v>19630220</v>
      </c>
      <c r="C1943">
        <v>19630220</v>
      </c>
      <c r="D1943" t="s">
        <v>62</v>
      </c>
      <c r="E1943" t="str">
        <f t="shared" si="64"/>
        <v>20</v>
      </c>
      <c r="F1943" t="s">
        <v>91</v>
      </c>
      <c r="G1943" t="str">
        <f t="shared" si="65"/>
        <v>20</v>
      </c>
    </row>
    <row r="1944" spans="1:7" ht="17" x14ac:dyDescent="0.2">
      <c r="A1944" s="18">
        <v>1976.1216999999999</v>
      </c>
      <c r="B1944">
        <v>19761217</v>
      </c>
      <c r="C1944">
        <v>19761217</v>
      </c>
      <c r="D1944" t="s">
        <v>62</v>
      </c>
      <c r="E1944" t="str">
        <f t="shared" si="64"/>
        <v>17</v>
      </c>
      <c r="F1944" t="s">
        <v>88</v>
      </c>
      <c r="G1944" t="str">
        <f t="shared" si="65"/>
        <v>17</v>
      </c>
    </row>
    <row r="1945" spans="1:7" ht="17" x14ac:dyDescent="0.2">
      <c r="A1945" s="18">
        <v>1927.0916</v>
      </c>
      <c r="B1945">
        <v>19270916</v>
      </c>
      <c r="C1945">
        <v>19270916</v>
      </c>
      <c r="D1945" t="s">
        <v>62</v>
      </c>
      <c r="E1945" t="str">
        <f t="shared" si="64"/>
        <v>16</v>
      </c>
      <c r="F1945" t="s">
        <v>96</v>
      </c>
      <c r="G1945" t="str">
        <f t="shared" si="65"/>
        <v>16</v>
      </c>
    </row>
    <row r="1946" spans="1:7" ht="17" x14ac:dyDescent="0.2">
      <c r="A1946" s="18">
        <v>1915.08</v>
      </c>
      <c r="B1946">
        <v>19150800</v>
      </c>
      <c r="C1946">
        <v>19150800</v>
      </c>
      <c r="D1946" t="s">
        <v>62</v>
      </c>
      <c r="E1946" t="str">
        <f t="shared" si="64"/>
        <v>00</v>
      </c>
      <c r="F1946" t="s">
        <v>13</v>
      </c>
      <c r="G1946" t="str">
        <f t="shared" si="65"/>
        <v>NA</v>
      </c>
    </row>
    <row r="1947" spans="1:7" ht="17" x14ac:dyDescent="0.2">
      <c r="A1947" s="18">
        <v>1945.1201000000001</v>
      </c>
      <c r="B1947">
        <v>19451201</v>
      </c>
      <c r="C1947">
        <v>19451201</v>
      </c>
      <c r="D1947" t="s">
        <v>62</v>
      </c>
      <c r="E1947" t="str">
        <f t="shared" si="64"/>
        <v>01</v>
      </c>
      <c r="F1947" t="s">
        <v>70</v>
      </c>
      <c r="G1947" t="str">
        <f t="shared" si="65"/>
        <v>01</v>
      </c>
    </row>
    <row r="1948" spans="1:7" ht="17" x14ac:dyDescent="0.2">
      <c r="A1948" s="18">
        <v>1945.1201000000001</v>
      </c>
      <c r="B1948">
        <v>19451201</v>
      </c>
      <c r="C1948">
        <v>19451201</v>
      </c>
      <c r="D1948" t="s">
        <v>62</v>
      </c>
      <c r="E1948" t="str">
        <f t="shared" si="64"/>
        <v>01</v>
      </c>
      <c r="F1948" t="s">
        <v>70</v>
      </c>
      <c r="G1948" t="str">
        <f t="shared" si="65"/>
        <v>01</v>
      </c>
    </row>
    <row r="1949" spans="1:7" ht="17" x14ac:dyDescent="0.2">
      <c r="A1949" s="18">
        <v>1975.0106000000001</v>
      </c>
      <c r="B1949">
        <v>19750106</v>
      </c>
      <c r="C1949">
        <v>19750106</v>
      </c>
      <c r="D1949" t="s">
        <v>62</v>
      </c>
      <c r="E1949" t="str">
        <f t="shared" si="64"/>
        <v>06</v>
      </c>
      <c r="F1949" t="s">
        <v>67</v>
      </c>
      <c r="G1949" t="str">
        <f t="shared" si="65"/>
        <v>06</v>
      </c>
    </row>
    <row r="1950" spans="1:7" ht="17" x14ac:dyDescent="0.2">
      <c r="A1950" s="18" t="e">
        <v>#VALUE!</v>
      </c>
      <c r="B1950" t="e">
        <v>#VALUE!</v>
      </c>
      <c r="C1950" t="e">
        <v>#VALUE!</v>
      </c>
      <c r="D1950" t="s">
        <v>62</v>
      </c>
      <c r="E1950" t="e">
        <f t="shared" si="64"/>
        <v>#VALUE!</v>
      </c>
      <c r="F1950" t="e">
        <v>#VALUE!</v>
      </c>
      <c r="G1950" t="str">
        <f t="shared" si="65"/>
        <v>NA</v>
      </c>
    </row>
    <row r="1951" spans="1:7" ht="17" x14ac:dyDescent="0.2">
      <c r="A1951" s="18">
        <v>1903.0621000000001</v>
      </c>
      <c r="B1951">
        <v>19030621</v>
      </c>
      <c r="C1951">
        <v>19030621</v>
      </c>
      <c r="D1951" t="s">
        <v>62</v>
      </c>
      <c r="E1951" t="str">
        <f t="shared" si="64"/>
        <v>21</v>
      </c>
      <c r="F1951" t="s">
        <v>97</v>
      </c>
      <c r="G1951" t="str">
        <f t="shared" si="65"/>
        <v>21</v>
      </c>
    </row>
    <row r="1952" spans="1:7" ht="17" x14ac:dyDescent="0.2">
      <c r="A1952" s="18">
        <v>1974.1211000000001</v>
      </c>
      <c r="B1952">
        <v>19741211</v>
      </c>
      <c r="C1952">
        <v>19741211</v>
      </c>
      <c r="D1952" t="s">
        <v>62</v>
      </c>
      <c r="E1952" t="str">
        <f t="shared" si="64"/>
        <v>11</v>
      </c>
      <c r="F1952" t="s">
        <v>73</v>
      </c>
      <c r="G1952" t="str">
        <f t="shared" si="65"/>
        <v>11</v>
      </c>
    </row>
    <row r="1953" spans="1:7" ht="17" x14ac:dyDescent="0.2">
      <c r="A1953" s="18" t="e">
        <v>#VALUE!</v>
      </c>
      <c r="B1953" t="e">
        <v>#VALUE!</v>
      </c>
      <c r="C1953" t="e">
        <v>#VALUE!</v>
      </c>
      <c r="D1953" t="s">
        <v>62</v>
      </c>
      <c r="E1953" t="e">
        <f t="shared" si="64"/>
        <v>#VALUE!</v>
      </c>
      <c r="F1953" t="e">
        <v>#VALUE!</v>
      </c>
      <c r="G1953" t="str">
        <f t="shared" si="65"/>
        <v>NA</v>
      </c>
    </row>
    <row r="1954" spans="1:7" ht="17" x14ac:dyDescent="0.2">
      <c r="A1954" s="18">
        <v>1944.1210000000001</v>
      </c>
      <c r="B1954">
        <v>19441210</v>
      </c>
      <c r="C1954">
        <v>19441210</v>
      </c>
      <c r="D1954" t="s">
        <v>62</v>
      </c>
      <c r="E1954" t="str">
        <f t="shared" si="64"/>
        <v>10</v>
      </c>
      <c r="F1954" t="s">
        <v>64</v>
      </c>
      <c r="G1954" t="str">
        <f t="shared" si="65"/>
        <v>10</v>
      </c>
    </row>
    <row r="1955" spans="1:7" ht="17" x14ac:dyDescent="0.2">
      <c r="A1955" s="18" t="e">
        <v>#VALUE!</v>
      </c>
      <c r="B1955" t="e">
        <v>#VALUE!</v>
      </c>
      <c r="C1955" t="e">
        <v>#VALUE!</v>
      </c>
      <c r="D1955" t="s">
        <v>62</v>
      </c>
      <c r="E1955" t="e">
        <f t="shared" si="64"/>
        <v>#VALUE!</v>
      </c>
      <c r="F1955" t="e">
        <v>#VALUE!</v>
      </c>
      <c r="G1955" t="str">
        <f t="shared" si="65"/>
        <v>NA</v>
      </c>
    </row>
    <row r="1956" spans="1:7" ht="17" x14ac:dyDescent="0.2">
      <c r="A1956" s="18">
        <v>1982.0224000000001</v>
      </c>
      <c r="B1956">
        <v>19820224</v>
      </c>
      <c r="C1956">
        <v>19820224</v>
      </c>
      <c r="D1956" t="s">
        <v>62</v>
      </c>
      <c r="E1956" t="str">
        <f t="shared" si="64"/>
        <v>24</v>
      </c>
      <c r="F1956" t="s">
        <v>103</v>
      </c>
      <c r="G1956" t="str">
        <f t="shared" si="65"/>
        <v>24</v>
      </c>
    </row>
    <row r="1957" spans="1:7" ht="17" x14ac:dyDescent="0.2">
      <c r="A1957" s="18">
        <v>1981.1113</v>
      </c>
      <c r="B1957">
        <v>19811113</v>
      </c>
      <c r="C1957">
        <v>19811113</v>
      </c>
      <c r="D1957" t="s">
        <v>62</v>
      </c>
      <c r="E1957" t="str">
        <f t="shared" si="64"/>
        <v>13</v>
      </c>
      <c r="F1957" t="s">
        <v>93</v>
      </c>
      <c r="G1957" t="str">
        <f t="shared" si="65"/>
        <v>13</v>
      </c>
    </row>
    <row r="1958" spans="1:7" ht="17" x14ac:dyDescent="0.2">
      <c r="A1958" s="18">
        <v>1981.1220000000001</v>
      </c>
      <c r="B1958">
        <v>19811220</v>
      </c>
      <c r="C1958">
        <v>19811220</v>
      </c>
      <c r="D1958" t="s">
        <v>62</v>
      </c>
      <c r="E1958" t="str">
        <f t="shared" si="64"/>
        <v>20</v>
      </c>
      <c r="F1958" t="s">
        <v>91</v>
      </c>
      <c r="G1958" t="str">
        <f t="shared" si="65"/>
        <v>20</v>
      </c>
    </row>
    <row r="1959" spans="1:7" ht="17" x14ac:dyDescent="0.2">
      <c r="A1959" s="18">
        <v>1981.1</v>
      </c>
      <c r="B1959">
        <v>19811000</v>
      </c>
      <c r="C1959">
        <v>19811000</v>
      </c>
      <c r="D1959" t="s">
        <v>62</v>
      </c>
      <c r="E1959" t="str">
        <f t="shared" si="64"/>
        <v>00</v>
      </c>
      <c r="F1959" t="s">
        <v>13</v>
      </c>
      <c r="G1959" t="str">
        <f t="shared" si="65"/>
        <v>NA</v>
      </c>
    </row>
    <row r="1960" spans="1:7" ht="17" x14ac:dyDescent="0.2">
      <c r="A1960" s="18">
        <v>1981.09</v>
      </c>
      <c r="B1960">
        <v>19810900</v>
      </c>
      <c r="C1960">
        <v>19810900</v>
      </c>
      <c r="D1960" t="s">
        <v>62</v>
      </c>
      <c r="E1960" t="str">
        <f t="shared" si="64"/>
        <v>00</v>
      </c>
      <c r="F1960" t="s">
        <v>13</v>
      </c>
      <c r="G1960" t="str">
        <f t="shared" si="65"/>
        <v>NA</v>
      </c>
    </row>
    <row r="1961" spans="1:7" ht="17" x14ac:dyDescent="0.2">
      <c r="A1961" s="18">
        <v>1982.0225</v>
      </c>
      <c r="B1961">
        <v>19820225</v>
      </c>
      <c r="C1961">
        <v>19820225</v>
      </c>
      <c r="D1961" t="s">
        <v>62</v>
      </c>
      <c r="E1961" t="str">
        <f t="shared" si="64"/>
        <v>25</v>
      </c>
      <c r="F1961" t="s">
        <v>92</v>
      </c>
      <c r="G1961" t="str">
        <f t="shared" si="65"/>
        <v>25</v>
      </c>
    </row>
    <row r="1962" spans="1:7" ht="17" x14ac:dyDescent="0.2">
      <c r="A1962" s="18">
        <v>1981.1215999999999</v>
      </c>
      <c r="B1962">
        <v>19811216</v>
      </c>
      <c r="C1962">
        <v>19811216</v>
      </c>
      <c r="D1962" t="s">
        <v>62</v>
      </c>
      <c r="E1962" t="str">
        <f t="shared" si="64"/>
        <v>16</v>
      </c>
      <c r="F1962" t="s">
        <v>96</v>
      </c>
      <c r="G1962" t="str">
        <f t="shared" si="65"/>
        <v>16</v>
      </c>
    </row>
    <row r="1963" spans="1:7" ht="17" x14ac:dyDescent="0.2">
      <c r="A1963" s="18">
        <v>1980.1223</v>
      </c>
      <c r="B1963">
        <v>19801223</v>
      </c>
      <c r="C1963">
        <v>19801223</v>
      </c>
      <c r="D1963" t="s">
        <v>62</v>
      </c>
      <c r="E1963" t="str">
        <f t="shared" si="64"/>
        <v>23</v>
      </c>
      <c r="F1963" t="s">
        <v>100</v>
      </c>
      <c r="G1963" t="str">
        <f t="shared" si="65"/>
        <v>23</v>
      </c>
    </row>
    <row r="1964" spans="1:7" ht="17" x14ac:dyDescent="0.2">
      <c r="A1964" s="18">
        <v>1981.1215999999999</v>
      </c>
      <c r="B1964">
        <v>19811216</v>
      </c>
      <c r="C1964">
        <v>19811216</v>
      </c>
      <c r="D1964" t="s">
        <v>62</v>
      </c>
      <c r="E1964" t="str">
        <f t="shared" si="64"/>
        <v>16</v>
      </c>
      <c r="F1964" t="s">
        <v>96</v>
      </c>
      <c r="G1964" t="str">
        <f t="shared" si="65"/>
        <v>16</v>
      </c>
    </row>
    <row r="1965" spans="1:7" ht="17" x14ac:dyDescent="0.2">
      <c r="A1965" s="18">
        <v>1981.09</v>
      </c>
      <c r="B1965">
        <v>19810900</v>
      </c>
      <c r="C1965">
        <v>19810900</v>
      </c>
      <c r="D1965" t="s">
        <v>62</v>
      </c>
      <c r="E1965" t="str">
        <f t="shared" si="64"/>
        <v>00</v>
      </c>
      <c r="F1965" t="s">
        <v>13</v>
      </c>
      <c r="G1965" t="str">
        <f t="shared" si="65"/>
        <v>NA</v>
      </c>
    </row>
    <row r="1966" spans="1:7" ht="17" x14ac:dyDescent="0.2">
      <c r="A1966" s="18">
        <v>1981.09</v>
      </c>
      <c r="B1966">
        <v>19810900</v>
      </c>
      <c r="C1966">
        <v>19810900</v>
      </c>
      <c r="D1966" t="s">
        <v>62</v>
      </c>
      <c r="E1966" t="str">
        <f t="shared" si="64"/>
        <v>00</v>
      </c>
      <c r="F1966" t="s">
        <v>13</v>
      </c>
      <c r="G1966" t="str">
        <f t="shared" si="65"/>
        <v>NA</v>
      </c>
    </row>
    <row r="1967" spans="1:7" ht="17" x14ac:dyDescent="0.2">
      <c r="A1967" s="18">
        <v>1981.09</v>
      </c>
      <c r="B1967">
        <v>19810900</v>
      </c>
      <c r="C1967">
        <v>19810900</v>
      </c>
      <c r="D1967" t="s">
        <v>62</v>
      </c>
      <c r="E1967" t="str">
        <f t="shared" si="64"/>
        <v>00</v>
      </c>
      <c r="F1967" t="s">
        <v>13</v>
      </c>
      <c r="G1967" t="str">
        <f t="shared" si="65"/>
        <v>NA</v>
      </c>
    </row>
    <row r="1968" spans="1:7" ht="17" x14ac:dyDescent="0.2">
      <c r="A1968" s="18">
        <v>1981.09</v>
      </c>
      <c r="B1968">
        <v>19810900</v>
      </c>
      <c r="C1968">
        <v>19810900</v>
      </c>
      <c r="D1968" t="s">
        <v>62</v>
      </c>
      <c r="E1968" t="str">
        <f t="shared" si="64"/>
        <v>00</v>
      </c>
      <c r="F1968" t="s">
        <v>13</v>
      </c>
      <c r="G1968" t="str">
        <f t="shared" si="65"/>
        <v>NA</v>
      </c>
    </row>
    <row r="1969" spans="1:7" ht="17" x14ac:dyDescent="0.2">
      <c r="A1969" s="18">
        <v>1981.09</v>
      </c>
      <c r="B1969">
        <v>19810900</v>
      </c>
      <c r="C1969">
        <v>19810900</v>
      </c>
      <c r="D1969" t="s">
        <v>62</v>
      </c>
      <c r="E1969" t="str">
        <f t="shared" si="64"/>
        <v>00</v>
      </c>
      <c r="F1969" t="s">
        <v>13</v>
      </c>
      <c r="G1969" t="str">
        <f t="shared" si="65"/>
        <v>NA</v>
      </c>
    </row>
    <row r="1970" spans="1:7" ht="17" x14ac:dyDescent="0.2">
      <c r="A1970" s="18">
        <v>1981.09</v>
      </c>
      <c r="B1970">
        <v>19810900</v>
      </c>
      <c r="C1970">
        <v>19810900</v>
      </c>
      <c r="D1970" t="s">
        <v>62</v>
      </c>
      <c r="E1970" t="str">
        <f t="shared" si="64"/>
        <v>00</v>
      </c>
      <c r="F1970" t="s">
        <v>13</v>
      </c>
      <c r="G1970" t="str">
        <f t="shared" si="65"/>
        <v>NA</v>
      </c>
    </row>
    <row r="1971" spans="1:7" ht="17" x14ac:dyDescent="0.2">
      <c r="A1971" s="18">
        <v>1981.09</v>
      </c>
      <c r="B1971">
        <v>19810900</v>
      </c>
      <c r="C1971">
        <v>19810900</v>
      </c>
      <c r="D1971" t="s">
        <v>62</v>
      </c>
      <c r="E1971" t="str">
        <f t="shared" si="64"/>
        <v>00</v>
      </c>
      <c r="F1971" t="s">
        <v>13</v>
      </c>
      <c r="G1971" t="str">
        <f t="shared" si="65"/>
        <v>NA</v>
      </c>
    </row>
    <row r="1972" spans="1:7" ht="17" x14ac:dyDescent="0.2">
      <c r="A1972" s="18">
        <v>1981.09</v>
      </c>
      <c r="B1972">
        <v>19810900</v>
      </c>
      <c r="C1972">
        <v>19810900</v>
      </c>
      <c r="D1972" t="s">
        <v>62</v>
      </c>
      <c r="E1972" t="str">
        <f t="shared" si="64"/>
        <v>00</v>
      </c>
      <c r="F1972" t="s">
        <v>13</v>
      </c>
      <c r="G1972" t="str">
        <f t="shared" si="65"/>
        <v>NA</v>
      </c>
    </row>
    <row r="1973" spans="1:7" ht="17" x14ac:dyDescent="0.2">
      <c r="A1973" s="18">
        <v>1981.0710999999999</v>
      </c>
      <c r="B1973">
        <v>19810711</v>
      </c>
      <c r="C1973">
        <v>19810711</v>
      </c>
      <c r="D1973" t="s">
        <v>62</v>
      </c>
      <c r="E1973" t="str">
        <f t="shared" si="64"/>
        <v>11</v>
      </c>
      <c r="F1973" t="s">
        <v>73</v>
      </c>
      <c r="G1973" t="str">
        <f t="shared" si="65"/>
        <v>11</v>
      </c>
    </row>
    <row r="1974" spans="1:7" ht="17" x14ac:dyDescent="0.2">
      <c r="A1974" s="18">
        <v>1981.1120000000001</v>
      </c>
      <c r="B1974">
        <v>19811120</v>
      </c>
      <c r="C1974">
        <v>19811120</v>
      </c>
      <c r="D1974" t="s">
        <v>62</v>
      </c>
      <c r="E1974" t="str">
        <f t="shared" si="64"/>
        <v>20</v>
      </c>
      <c r="F1974" t="s">
        <v>91</v>
      </c>
      <c r="G1974" t="str">
        <f t="shared" si="65"/>
        <v>20</v>
      </c>
    </row>
    <row r="1975" spans="1:7" ht="17" x14ac:dyDescent="0.2">
      <c r="A1975" s="18">
        <v>1982.0302999999999</v>
      </c>
      <c r="B1975">
        <v>19820303</v>
      </c>
      <c r="C1975">
        <v>19820303</v>
      </c>
      <c r="D1975" t="s">
        <v>62</v>
      </c>
      <c r="E1975" t="str">
        <f t="shared" si="64"/>
        <v>03</v>
      </c>
      <c r="F1975" t="s">
        <v>72</v>
      </c>
      <c r="G1975" t="str">
        <f t="shared" si="65"/>
        <v>03</v>
      </c>
    </row>
    <row r="1976" spans="1:7" ht="17" x14ac:dyDescent="0.2">
      <c r="A1976" s="18">
        <v>1982.0302999999999</v>
      </c>
      <c r="B1976">
        <v>19820303</v>
      </c>
      <c r="C1976">
        <v>19820303</v>
      </c>
      <c r="D1976" t="s">
        <v>62</v>
      </c>
      <c r="E1976" t="str">
        <f t="shared" si="64"/>
        <v>03</v>
      </c>
      <c r="F1976" t="s">
        <v>72</v>
      </c>
      <c r="G1976" t="str">
        <f t="shared" si="65"/>
        <v>03</v>
      </c>
    </row>
    <row r="1977" spans="1:7" ht="17" x14ac:dyDescent="0.2">
      <c r="A1977" s="18">
        <v>1982.0224000000001</v>
      </c>
      <c r="B1977">
        <v>19820224</v>
      </c>
      <c r="C1977">
        <v>19820224</v>
      </c>
      <c r="D1977" t="s">
        <v>62</v>
      </c>
      <c r="E1977" t="str">
        <f t="shared" si="64"/>
        <v>24</v>
      </c>
      <c r="F1977" t="s">
        <v>103</v>
      </c>
      <c r="G1977" t="str">
        <f t="shared" si="65"/>
        <v>24</v>
      </c>
    </row>
    <row r="1978" spans="1:7" ht="17" x14ac:dyDescent="0.2">
      <c r="A1978" s="18">
        <v>1982.0302999999999</v>
      </c>
      <c r="B1978">
        <v>19820303</v>
      </c>
      <c r="C1978">
        <v>19820303</v>
      </c>
      <c r="D1978" t="s">
        <v>62</v>
      </c>
      <c r="E1978" t="str">
        <f t="shared" si="64"/>
        <v>03</v>
      </c>
      <c r="F1978" t="s">
        <v>72</v>
      </c>
      <c r="G1978" t="str">
        <f t="shared" si="65"/>
        <v>03</v>
      </c>
    </row>
    <row r="1979" spans="1:7" ht="17" x14ac:dyDescent="0.2">
      <c r="A1979" s="18">
        <v>1981.1214</v>
      </c>
      <c r="B1979">
        <v>19811214</v>
      </c>
      <c r="C1979">
        <v>19811214</v>
      </c>
      <c r="D1979" t="s">
        <v>62</v>
      </c>
      <c r="E1979" t="str">
        <f t="shared" si="64"/>
        <v>14</v>
      </c>
      <c r="F1979" t="s">
        <v>94</v>
      </c>
      <c r="G1979" t="str">
        <f t="shared" si="65"/>
        <v>14</v>
      </c>
    </row>
    <row r="1980" spans="1:7" ht="17" x14ac:dyDescent="0.2">
      <c r="A1980" s="18">
        <v>1982.0226</v>
      </c>
      <c r="B1980">
        <v>19820226</v>
      </c>
      <c r="C1980">
        <v>19820226</v>
      </c>
      <c r="D1980" t="s">
        <v>62</v>
      </c>
      <c r="E1980" t="str">
        <f t="shared" si="64"/>
        <v>26</v>
      </c>
      <c r="F1980" t="s">
        <v>87</v>
      </c>
      <c r="G1980" t="str">
        <f t="shared" si="65"/>
        <v>26</v>
      </c>
    </row>
    <row r="1981" spans="1:7" ht="17" x14ac:dyDescent="0.2">
      <c r="A1981" s="18" t="e">
        <v>#VALUE!</v>
      </c>
      <c r="B1981" t="e">
        <v>#VALUE!</v>
      </c>
      <c r="C1981" t="e">
        <v>#VALUE!</v>
      </c>
      <c r="D1981" t="s">
        <v>62</v>
      </c>
      <c r="E1981" t="e">
        <f t="shared" si="64"/>
        <v>#VALUE!</v>
      </c>
      <c r="F1981" t="e">
        <v>#VALUE!</v>
      </c>
      <c r="G1981" t="str">
        <f t="shared" si="65"/>
        <v>NA</v>
      </c>
    </row>
    <row r="1982" spans="1:7" ht="17" x14ac:dyDescent="0.2">
      <c r="A1982" s="18" t="e">
        <v>#VALUE!</v>
      </c>
      <c r="B1982" t="e">
        <v>#VALUE!</v>
      </c>
      <c r="C1982" t="e">
        <v>#VALUE!</v>
      </c>
      <c r="D1982" t="s">
        <v>62</v>
      </c>
      <c r="E1982" t="e">
        <f t="shared" si="64"/>
        <v>#VALUE!</v>
      </c>
      <c r="F1982" t="e">
        <v>#VALUE!</v>
      </c>
      <c r="G1982" t="str">
        <f t="shared" si="65"/>
        <v>NA</v>
      </c>
    </row>
    <row r="1983" spans="1:7" ht="17" x14ac:dyDescent="0.2">
      <c r="A1983" s="18" t="e">
        <v>#VALUE!</v>
      </c>
      <c r="B1983" t="e">
        <v>#VALUE!</v>
      </c>
      <c r="C1983" t="e">
        <v>#VALUE!</v>
      </c>
      <c r="D1983" t="s">
        <v>62</v>
      </c>
      <c r="E1983" t="e">
        <f t="shared" si="64"/>
        <v>#VALUE!</v>
      </c>
      <c r="F1983" t="e">
        <v>#VALUE!</v>
      </c>
      <c r="G1983" t="str">
        <f t="shared" si="65"/>
        <v>NA</v>
      </c>
    </row>
    <row r="1984" spans="1:7" ht="17" x14ac:dyDescent="0.2">
      <c r="A1984" s="18" t="e">
        <v>#VALUE!</v>
      </c>
      <c r="B1984" t="e">
        <v>#VALUE!</v>
      </c>
      <c r="C1984" t="e">
        <v>#VALUE!</v>
      </c>
      <c r="D1984" t="s">
        <v>62</v>
      </c>
      <c r="E1984" t="e">
        <f t="shared" si="64"/>
        <v>#VALUE!</v>
      </c>
      <c r="F1984" t="e">
        <v>#VALUE!</v>
      </c>
      <c r="G1984" t="str">
        <f t="shared" si="65"/>
        <v>NA</v>
      </c>
    </row>
    <row r="1985" spans="1:7" ht="17" x14ac:dyDescent="0.2">
      <c r="A1985" s="18" t="e">
        <v>#VALUE!</v>
      </c>
      <c r="B1985" t="e">
        <v>#VALUE!</v>
      </c>
      <c r="C1985" t="e">
        <v>#VALUE!</v>
      </c>
      <c r="D1985" t="s">
        <v>62</v>
      </c>
      <c r="E1985" t="e">
        <f t="shared" si="64"/>
        <v>#VALUE!</v>
      </c>
      <c r="F1985" t="e">
        <v>#VALUE!</v>
      </c>
      <c r="G1985" t="str">
        <f t="shared" si="65"/>
        <v>NA</v>
      </c>
    </row>
    <row r="1986" spans="1:7" ht="17" x14ac:dyDescent="0.2">
      <c r="A1986" s="18">
        <v>1978.07</v>
      </c>
      <c r="B1986">
        <v>19780700</v>
      </c>
      <c r="C1986">
        <v>19780700</v>
      </c>
      <c r="D1986" t="s">
        <v>62</v>
      </c>
      <c r="E1986" t="str">
        <f t="shared" si="64"/>
        <v>00</v>
      </c>
      <c r="F1986" t="s">
        <v>13</v>
      </c>
      <c r="G1986" t="str">
        <f t="shared" si="65"/>
        <v>NA</v>
      </c>
    </row>
    <row r="1987" spans="1:7" ht="17" x14ac:dyDescent="0.2">
      <c r="A1987" s="18">
        <v>1982.0226</v>
      </c>
      <c r="B1987">
        <v>19820226</v>
      </c>
      <c r="C1987">
        <v>19820226</v>
      </c>
      <c r="D1987" t="s">
        <v>62</v>
      </c>
      <c r="E1987" t="str">
        <f t="shared" ref="E1987:E2050" si="66">MID($B1987,COLUMN()-(COLUMN($D1987)- 6),2)</f>
        <v>26</v>
      </c>
      <c r="F1987" t="s">
        <v>87</v>
      </c>
      <c r="G1987" t="str">
        <f t="shared" ref="G1987:G2050" si="67">IFERROR(F1987,"NA")</f>
        <v>26</v>
      </c>
    </row>
    <row r="1988" spans="1:7" ht="17" x14ac:dyDescent="0.2">
      <c r="A1988" s="18">
        <v>1981.0712000000001</v>
      </c>
      <c r="B1988">
        <v>19810712</v>
      </c>
      <c r="C1988">
        <v>19810712</v>
      </c>
      <c r="D1988" t="s">
        <v>62</v>
      </c>
      <c r="E1988" t="str">
        <f t="shared" si="66"/>
        <v>12</v>
      </c>
      <c r="F1988" t="s">
        <v>66</v>
      </c>
      <c r="G1988" t="str">
        <f t="shared" si="67"/>
        <v>12</v>
      </c>
    </row>
    <row r="1989" spans="1:7" ht="17" x14ac:dyDescent="0.2">
      <c r="A1989" s="18">
        <v>1982.0226</v>
      </c>
      <c r="B1989">
        <v>19820226</v>
      </c>
      <c r="C1989">
        <v>19820226</v>
      </c>
      <c r="D1989" t="s">
        <v>62</v>
      </c>
      <c r="E1989" t="str">
        <f t="shared" si="66"/>
        <v>26</v>
      </c>
      <c r="F1989" t="s">
        <v>87</v>
      </c>
      <c r="G1989" t="str">
        <f t="shared" si="67"/>
        <v>26</v>
      </c>
    </row>
    <row r="1990" spans="1:7" ht="17" x14ac:dyDescent="0.2">
      <c r="A1990" s="18" t="e">
        <v>#VALUE!</v>
      </c>
      <c r="B1990" t="e">
        <v>#VALUE!</v>
      </c>
      <c r="C1990" t="e">
        <v>#VALUE!</v>
      </c>
      <c r="D1990" t="s">
        <v>62</v>
      </c>
      <c r="E1990" t="e">
        <f t="shared" si="66"/>
        <v>#VALUE!</v>
      </c>
      <c r="F1990" t="e">
        <v>#VALUE!</v>
      </c>
      <c r="G1990" t="str">
        <f t="shared" si="67"/>
        <v>NA</v>
      </c>
    </row>
    <row r="1991" spans="1:7" ht="17" x14ac:dyDescent="0.2">
      <c r="A1991" s="18">
        <v>1916.0802000000001</v>
      </c>
      <c r="B1991">
        <v>19160802</v>
      </c>
      <c r="C1991">
        <v>19160802</v>
      </c>
      <c r="D1991" t="s">
        <v>62</v>
      </c>
      <c r="E1991" t="str">
        <f t="shared" si="66"/>
        <v>02</v>
      </c>
      <c r="F1991" t="s">
        <v>68</v>
      </c>
      <c r="G1991" t="str">
        <f t="shared" si="67"/>
        <v>02</v>
      </c>
    </row>
    <row r="1992" spans="1:7" ht="17" x14ac:dyDescent="0.2">
      <c r="A1992" s="18" t="e">
        <v>#VALUE!</v>
      </c>
      <c r="B1992" t="e">
        <v>#VALUE!</v>
      </c>
      <c r="C1992" t="e">
        <v>#VALUE!</v>
      </c>
      <c r="D1992" t="s">
        <v>62</v>
      </c>
      <c r="E1992" t="e">
        <f t="shared" si="66"/>
        <v>#VALUE!</v>
      </c>
      <c r="F1992" t="e">
        <v>#VALUE!</v>
      </c>
      <c r="G1992" t="str">
        <f t="shared" si="67"/>
        <v>NA</v>
      </c>
    </row>
    <row r="1993" spans="1:7" ht="17" x14ac:dyDescent="0.2">
      <c r="A1993" s="18" t="e">
        <v>#VALUE!</v>
      </c>
      <c r="B1993" t="e">
        <v>#VALUE!</v>
      </c>
      <c r="C1993" t="e">
        <v>#VALUE!</v>
      </c>
      <c r="D1993" t="s">
        <v>62</v>
      </c>
      <c r="E1993" t="e">
        <f t="shared" si="66"/>
        <v>#VALUE!</v>
      </c>
      <c r="F1993" t="e">
        <v>#VALUE!</v>
      </c>
      <c r="G1993" t="str">
        <f t="shared" si="67"/>
        <v>NA</v>
      </c>
    </row>
    <row r="1994" spans="1:7" ht="17" x14ac:dyDescent="0.2">
      <c r="A1994" s="18">
        <v>1974.0613000000001</v>
      </c>
      <c r="B1994">
        <v>19740613</v>
      </c>
      <c r="C1994">
        <v>19740613</v>
      </c>
      <c r="D1994" t="s">
        <v>62</v>
      </c>
      <c r="E1994" t="str">
        <f t="shared" si="66"/>
        <v>13</v>
      </c>
      <c r="F1994" t="s">
        <v>93</v>
      </c>
      <c r="G1994" t="str">
        <f t="shared" si="67"/>
        <v>13</v>
      </c>
    </row>
    <row r="1995" spans="1:7" ht="17" x14ac:dyDescent="0.2">
      <c r="A1995" s="18">
        <v>1946.0526</v>
      </c>
      <c r="B1995">
        <v>19460526</v>
      </c>
      <c r="C1995">
        <v>19460526</v>
      </c>
      <c r="D1995" t="s">
        <v>62</v>
      </c>
      <c r="E1995" t="str">
        <f t="shared" si="66"/>
        <v>26</v>
      </c>
      <c r="F1995" t="s">
        <v>87</v>
      </c>
      <c r="G1995" t="str">
        <f t="shared" si="67"/>
        <v>26</v>
      </c>
    </row>
    <row r="1996" spans="1:7" ht="17" x14ac:dyDescent="0.2">
      <c r="A1996" s="18">
        <v>1936.0309999999999</v>
      </c>
      <c r="B1996">
        <v>19360310</v>
      </c>
      <c r="C1996">
        <v>19360310</v>
      </c>
      <c r="D1996" t="s">
        <v>62</v>
      </c>
      <c r="E1996" t="str">
        <f t="shared" si="66"/>
        <v>10</v>
      </c>
      <c r="F1996" t="s">
        <v>64</v>
      </c>
      <c r="G1996" t="str">
        <f t="shared" si="67"/>
        <v>10</v>
      </c>
    </row>
    <row r="1997" spans="1:7" ht="17" x14ac:dyDescent="0.2">
      <c r="A1997" s="18">
        <v>1985.12</v>
      </c>
      <c r="B1997">
        <v>19851200</v>
      </c>
      <c r="C1997">
        <v>19851200</v>
      </c>
      <c r="D1997" t="s">
        <v>62</v>
      </c>
      <c r="E1997" t="str">
        <f t="shared" si="66"/>
        <v>00</v>
      </c>
      <c r="F1997" t="s">
        <v>13</v>
      </c>
      <c r="G1997" t="str">
        <f t="shared" si="67"/>
        <v>NA</v>
      </c>
    </row>
    <row r="1998" spans="1:7" ht="17" x14ac:dyDescent="0.2">
      <c r="A1998" s="18" t="e">
        <v>#VALUE!</v>
      </c>
      <c r="B1998" t="e">
        <v>#VALUE!</v>
      </c>
      <c r="C1998" t="e">
        <v>#VALUE!</v>
      </c>
      <c r="D1998" t="s">
        <v>62</v>
      </c>
      <c r="E1998" t="e">
        <f t="shared" si="66"/>
        <v>#VALUE!</v>
      </c>
      <c r="F1998" t="e">
        <v>#VALUE!</v>
      </c>
      <c r="G1998" t="str">
        <f t="shared" si="67"/>
        <v>NA</v>
      </c>
    </row>
    <row r="1999" spans="1:7" ht="17" x14ac:dyDescent="0.2">
      <c r="A1999" s="18">
        <v>1972.0727999999999</v>
      </c>
      <c r="B1999">
        <v>19720728</v>
      </c>
      <c r="C1999">
        <v>19720728</v>
      </c>
      <c r="D1999" t="s">
        <v>62</v>
      </c>
      <c r="E1999" t="str">
        <f t="shared" si="66"/>
        <v>28</v>
      </c>
      <c r="F1999" t="s">
        <v>106</v>
      </c>
      <c r="G1999" t="str">
        <f t="shared" si="67"/>
        <v>28</v>
      </c>
    </row>
    <row r="2000" spans="1:7" ht="17" x14ac:dyDescent="0.2">
      <c r="A2000" s="18">
        <v>1970.0721000000001</v>
      </c>
      <c r="B2000">
        <v>19700721</v>
      </c>
      <c r="C2000">
        <v>19700721</v>
      </c>
      <c r="D2000" t="s">
        <v>62</v>
      </c>
      <c r="E2000" t="str">
        <f t="shared" si="66"/>
        <v>21</v>
      </c>
      <c r="F2000" t="s">
        <v>97</v>
      </c>
      <c r="G2000" t="str">
        <f t="shared" si="67"/>
        <v>21</v>
      </c>
    </row>
    <row r="2001" spans="1:7" ht="17" x14ac:dyDescent="0.2">
      <c r="A2001" s="18">
        <v>1979.0722000000001</v>
      </c>
      <c r="B2001">
        <v>19790722</v>
      </c>
      <c r="C2001">
        <v>19790722</v>
      </c>
      <c r="D2001" t="s">
        <v>62</v>
      </c>
      <c r="E2001" t="str">
        <f t="shared" si="66"/>
        <v>22</v>
      </c>
      <c r="F2001" t="s">
        <v>98</v>
      </c>
      <c r="G2001" t="str">
        <f t="shared" si="67"/>
        <v>22</v>
      </c>
    </row>
    <row r="2002" spans="1:7" ht="17" x14ac:dyDescent="0.2">
      <c r="A2002" s="18">
        <v>1972.0727999999999</v>
      </c>
      <c r="B2002">
        <v>19720728</v>
      </c>
      <c r="C2002">
        <v>19720728</v>
      </c>
      <c r="D2002" t="s">
        <v>62</v>
      </c>
      <c r="E2002" t="str">
        <f t="shared" si="66"/>
        <v>28</v>
      </c>
      <c r="F2002" t="s">
        <v>106</v>
      </c>
      <c r="G2002" t="str">
        <f t="shared" si="67"/>
        <v>28</v>
      </c>
    </row>
    <row r="2003" spans="1:7" ht="17" x14ac:dyDescent="0.2">
      <c r="A2003" s="18">
        <v>1979.0726999999999</v>
      </c>
      <c r="B2003">
        <v>19790727</v>
      </c>
      <c r="C2003">
        <v>19790727</v>
      </c>
      <c r="D2003" t="s">
        <v>62</v>
      </c>
      <c r="E2003" t="str">
        <f t="shared" si="66"/>
        <v>27</v>
      </c>
      <c r="F2003" t="s">
        <v>101</v>
      </c>
      <c r="G2003" t="str">
        <f t="shared" si="67"/>
        <v>27</v>
      </c>
    </row>
    <row r="2004" spans="1:7" ht="17" x14ac:dyDescent="0.2">
      <c r="A2004" s="18">
        <v>1979.0202999999999</v>
      </c>
      <c r="B2004">
        <v>19790203</v>
      </c>
      <c r="C2004">
        <v>19790203</v>
      </c>
      <c r="D2004" t="s">
        <v>62</v>
      </c>
      <c r="E2004" t="str">
        <f t="shared" si="66"/>
        <v>03</v>
      </c>
      <c r="F2004" t="s">
        <v>72</v>
      </c>
      <c r="G2004" t="str">
        <f t="shared" si="67"/>
        <v>03</v>
      </c>
    </row>
    <row r="2005" spans="1:7" ht="17" x14ac:dyDescent="0.2">
      <c r="A2005" s="18">
        <v>1972.0727999999999</v>
      </c>
      <c r="B2005">
        <v>19720728</v>
      </c>
      <c r="C2005">
        <v>19720728</v>
      </c>
      <c r="D2005" t="s">
        <v>62</v>
      </c>
      <c r="E2005" t="str">
        <f t="shared" si="66"/>
        <v>28</v>
      </c>
      <c r="F2005" t="s">
        <v>106</v>
      </c>
      <c r="G2005" t="str">
        <f t="shared" si="67"/>
        <v>28</v>
      </c>
    </row>
    <row r="2006" spans="1:7" ht="17" x14ac:dyDescent="0.2">
      <c r="A2006" s="18">
        <v>1980.011</v>
      </c>
      <c r="B2006">
        <v>19800110</v>
      </c>
      <c r="C2006">
        <v>19800110</v>
      </c>
      <c r="D2006" t="s">
        <v>62</v>
      </c>
      <c r="E2006" t="str">
        <f t="shared" si="66"/>
        <v>10</v>
      </c>
      <c r="F2006" t="s">
        <v>64</v>
      </c>
      <c r="G2006" t="str">
        <f t="shared" si="67"/>
        <v>10</v>
      </c>
    </row>
    <row r="2007" spans="1:7" ht="17" x14ac:dyDescent="0.2">
      <c r="A2007" s="18">
        <v>1972.0727999999999</v>
      </c>
      <c r="B2007">
        <v>19720728</v>
      </c>
      <c r="C2007">
        <v>19720728</v>
      </c>
      <c r="D2007" t="s">
        <v>62</v>
      </c>
      <c r="E2007" t="str">
        <f t="shared" si="66"/>
        <v>28</v>
      </c>
      <c r="F2007" t="s">
        <v>106</v>
      </c>
      <c r="G2007" t="str">
        <f t="shared" si="67"/>
        <v>28</v>
      </c>
    </row>
    <row r="2008" spans="1:7" ht="17" x14ac:dyDescent="0.2">
      <c r="A2008" s="18">
        <v>1975.0822000000001</v>
      </c>
      <c r="B2008">
        <v>19750822</v>
      </c>
      <c r="C2008">
        <v>19750822</v>
      </c>
      <c r="D2008" t="s">
        <v>62</v>
      </c>
      <c r="E2008" t="str">
        <f t="shared" si="66"/>
        <v>22</v>
      </c>
      <c r="F2008" t="s">
        <v>98</v>
      </c>
      <c r="G2008" t="str">
        <f t="shared" si="67"/>
        <v>22</v>
      </c>
    </row>
    <row r="2009" spans="1:7" ht="17" x14ac:dyDescent="0.2">
      <c r="A2009" s="18">
        <v>1975.0802000000001</v>
      </c>
      <c r="B2009">
        <v>19750802</v>
      </c>
      <c r="C2009">
        <v>19750802</v>
      </c>
      <c r="D2009" t="s">
        <v>62</v>
      </c>
      <c r="E2009" t="str">
        <f t="shared" si="66"/>
        <v>02</v>
      </c>
      <c r="F2009" t="s">
        <v>68</v>
      </c>
      <c r="G2009" t="str">
        <f t="shared" si="67"/>
        <v>02</v>
      </c>
    </row>
    <row r="2010" spans="1:7" ht="17" x14ac:dyDescent="0.2">
      <c r="A2010" s="18">
        <v>1967.1114</v>
      </c>
      <c r="B2010">
        <v>19671114</v>
      </c>
      <c r="C2010">
        <v>19671114</v>
      </c>
      <c r="D2010" t="s">
        <v>62</v>
      </c>
      <c r="E2010" t="str">
        <f t="shared" si="66"/>
        <v>14</v>
      </c>
      <c r="F2010" t="s">
        <v>94</v>
      </c>
      <c r="G2010" t="str">
        <f t="shared" si="67"/>
        <v>14</v>
      </c>
    </row>
    <row r="2011" spans="1:7" ht="17" x14ac:dyDescent="0.2">
      <c r="A2011" s="18">
        <v>1975.1226999999999</v>
      </c>
      <c r="B2011">
        <v>19751227</v>
      </c>
      <c r="C2011">
        <v>19751227</v>
      </c>
      <c r="D2011" t="s">
        <v>62</v>
      </c>
      <c r="E2011" t="str">
        <f t="shared" si="66"/>
        <v>27</v>
      </c>
      <c r="F2011" t="s">
        <v>101</v>
      </c>
      <c r="G2011" t="str">
        <f t="shared" si="67"/>
        <v>27</v>
      </c>
    </row>
    <row r="2012" spans="1:7" ht="17" x14ac:dyDescent="0.2">
      <c r="A2012" s="18" t="e">
        <v>#VALUE!</v>
      </c>
      <c r="B2012" t="e">
        <v>#VALUE!</v>
      </c>
      <c r="C2012" t="e">
        <v>#VALUE!</v>
      </c>
      <c r="D2012" t="s">
        <v>62</v>
      </c>
      <c r="E2012" t="e">
        <f t="shared" si="66"/>
        <v>#VALUE!</v>
      </c>
      <c r="F2012" t="e">
        <v>#VALUE!</v>
      </c>
      <c r="G2012" t="str">
        <f t="shared" si="67"/>
        <v>NA</v>
      </c>
    </row>
    <row r="2013" spans="1:7" ht="17" x14ac:dyDescent="0.2">
      <c r="A2013" s="18" t="e">
        <v>#VALUE!</v>
      </c>
      <c r="B2013" t="e">
        <v>#VALUE!</v>
      </c>
      <c r="C2013" t="e">
        <v>#VALUE!</v>
      </c>
      <c r="D2013" t="s">
        <v>62</v>
      </c>
      <c r="E2013" t="e">
        <f t="shared" si="66"/>
        <v>#VALUE!</v>
      </c>
      <c r="F2013" t="e">
        <v>#VALUE!</v>
      </c>
      <c r="G2013" t="str">
        <f t="shared" si="67"/>
        <v>NA</v>
      </c>
    </row>
    <row r="2014" spans="1:7" ht="17" x14ac:dyDescent="0.2">
      <c r="A2014" s="18">
        <v>1940.0119999999999</v>
      </c>
      <c r="B2014">
        <v>19400120</v>
      </c>
      <c r="C2014">
        <v>19400120</v>
      </c>
      <c r="D2014" t="s">
        <v>62</v>
      </c>
      <c r="E2014" t="str">
        <f t="shared" si="66"/>
        <v>20</v>
      </c>
      <c r="F2014" t="s">
        <v>91</v>
      </c>
      <c r="G2014" t="str">
        <f t="shared" si="67"/>
        <v>20</v>
      </c>
    </row>
    <row r="2015" spans="1:7" ht="17" x14ac:dyDescent="0.2">
      <c r="A2015" s="18">
        <v>1940.0118</v>
      </c>
      <c r="B2015">
        <v>19400118</v>
      </c>
      <c r="C2015">
        <v>19400118</v>
      </c>
      <c r="D2015" t="s">
        <v>62</v>
      </c>
      <c r="E2015" t="str">
        <f t="shared" si="66"/>
        <v>18</v>
      </c>
      <c r="F2015" t="s">
        <v>89</v>
      </c>
      <c r="G2015" t="str">
        <f t="shared" si="67"/>
        <v>18</v>
      </c>
    </row>
    <row r="2016" spans="1:7" ht="17" x14ac:dyDescent="0.2">
      <c r="A2016" s="18">
        <v>1940.0315000000001</v>
      </c>
      <c r="B2016">
        <v>19400315</v>
      </c>
      <c r="C2016">
        <v>19400315</v>
      </c>
      <c r="D2016" t="s">
        <v>62</v>
      </c>
      <c r="E2016" t="str">
        <f t="shared" si="66"/>
        <v>15</v>
      </c>
      <c r="F2016" t="s">
        <v>95</v>
      </c>
      <c r="G2016" t="str">
        <f t="shared" si="67"/>
        <v>15</v>
      </c>
    </row>
    <row r="2017" spans="1:7" ht="17" x14ac:dyDescent="0.2">
      <c r="A2017" s="18">
        <v>1940.03</v>
      </c>
      <c r="B2017">
        <v>19400300</v>
      </c>
      <c r="C2017">
        <v>19400300</v>
      </c>
      <c r="D2017" t="s">
        <v>62</v>
      </c>
      <c r="E2017" t="str">
        <f t="shared" si="66"/>
        <v>00</v>
      </c>
      <c r="F2017" t="s">
        <v>13</v>
      </c>
      <c r="G2017" t="str">
        <f t="shared" si="67"/>
        <v>NA</v>
      </c>
    </row>
    <row r="2018" spans="1:7" ht="17" x14ac:dyDescent="0.2">
      <c r="A2018" s="18">
        <v>1940.0317</v>
      </c>
      <c r="B2018">
        <v>19400317</v>
      </c>
      <c r="C2018">
        <v>19400317</v>
      </c>
      <c r="D2018" t="s">
        <v>62</v>
      </c>
      <c r="E2018" t="str">
        <f t="shared" si="66"/>
        <v>17</v>
      </c>
      <c r="F2018" t="s">
        <v>88</v>
      </c>
      <c r="G2018" t="str">
        <f t="shared" si="67"/>
        <v>17</v>
      </c>
    </row>
    <row r="2019" spans="1:7" ht="17" x14ac:dyDescent="0.2">
      <c r="A2019" s="18">
        <v>1940.0327</v>
      </c>
      <c r="B2019">
        <v>19400327</v>
      </c>
      <c r="C2019">
        <v>19400327</v>
      </c>
      <c r="D2019" t="s">
        <v>62</v>
      </c>
      <c r="E2019" t="str">
        <f t="shared" si="66"/>
        <v>27</v>
      </c>
      <c r="F2019" t="s">
        <v>101</v>
      </c>
      <c r="G2019" t="str">
        <f t="shared" si="67"/>
        <v>27</v>
      </c>
    </row>
    <row r="2020" spans="1:7" ht="17" x14ac:dyDescent="0.2">
      <c r="A2020" s="18">
        <v>1973.0707</v>
      </c>
      <c r="B2020">
        <v>19730707</v>
      </c>
      <c r="C2020">
        <v>19730707</v>
      </c>
      <c r="D2020" t="s">
        <v>62</v>
      </c>
      <c r="E2020" t="str">
        <f t="shared" si="66"/>
        <v>07</v>
      </c>
      <c r="F2020" t="s">
        <v>63</v>
      </c>
      <c r="G2020" t="str">
        <f t="shared" si="67"/>
        <v>07</v>
      </c>
    </row>
    <row r="2021" spans="1:7" ht="17" x14ac:dyDescent="0.2">
      <c r="A2021" s="18">
        <v>1951.0625</v>
      </c>
      <c r="B2021">
        <v>19510625</v>
      </c>
      <c r="C2021">
        <v>19510625</v>
      </c>
      <c r="D2021" t="s">
        <v>62</v>
      </c>
      <c r="E2021" t="str">
        <f t="shared" si="66"/>
        <v>25</v>
      </c>
      <c r="F2021" t="s">
        <v>92</v>
      </c>
      <c r="G2021" t="str">
        <f t="shared" si="67"/>
        <v>25</v>
      </c>
    </row>
    <row r="2022" spans="1:7" ht="17" x14ac:dyDescent="0.2">
      <c r="A2022" s="18" t="e">
        <v>#VALUE!</v>
      </c>
      <c r="B2022" t="e">
        <v>#VALUE!</v>
      </c>
      <c r="C2022" t="e">
        <v>#VALUE!</v>
      </c>
      <c r="D2022" t="s">
        <v>62</v>
      </c>
      <c r="E2022" t="e">
        <f t="shared" si="66"/>
        <v>#VALUE!</v>
      </c>
      <c r="F2022" t="e">
        <v>#VALUE!</v>
      </c>
      <c r="G2022" t="str">
        <f t="shared" si="67"/>
        <v>NA</v>
      </c>
    </row>
    <row r="2023" spans="1:7" ht="17" x14ac:dyDescent="0.2">
      <c r="A2023" s="18" t="e">
        <v>#VALUE!</v>
      </c>
      <c r="B2023" t="e">
        <v>#VALUE!</v>
      </c>
      <c r="C2023" t="e">
        <v>#VALUE!</v>
      </c>
      <c r="D2023" t="s">
        <v>62</v>
      </c>
      <c r="E2023" t="e">
        <f t="shared" si="66"/>
        <v>#VALUE!</v>
      </c>
      <c r="F2023" t="e">
        <v>#VALUE!</v>
      </c>
      <c r="G2023" t="str">
        <f t="shared" si="67"/>
        <v>NA</v>
      </c>
    </row>
    <row r="2024" spans="1:7" ht="17" x14ac:dyDescent="0.2">
      <c r="A2024" s="18" t="e">
        <v>#VALUE!</v>
      </c>
      <c r="B2024" t="e">
        <v>#VALUE!</v>
      </c>
      <c r="C2024" t="e">
        <v>#VALUE!</v>
      </c>
      <c r="D2024" t="s">
        <v>62</v>
      </c>
      <c r="E2024" t="e">
        <f t="shared" si="66"/>
        <v>#VALUE!</v>
      </c>
      <c r="F2024" t="e">
        <v>#VALUE!</v>
      </c>
      <c r="G2024" t="str">
        <f t="shared" si="67"/>
        <v>NA</v>
      </c>
    </row>
    <row r="2025" spans="1:7" ht="17" x14ac:dyDescent="0.2">
      <c r="A2025" s="18">
        <v>1975.1029000000001</v>
      </c>
      <c r="B2025">
        <v>19751029</v>
      </c>
      <c r="C2025">
        <v>19751029</v>
      </c>
      <c r="D2025" t="s">
        <v>62</v>
      </c>
      <c r="E2025" t="str">
        <f t="shared" si="66"/>
        <v>29</v>
      </c>
      <c r="F2025" t="s">
        <v>99</v>
      </c>
      <c r="G2025" t="str">
        <f t="shared" si="67"/>
        <v>29</v>
      </c>
    </row>
    <row r="2026" spans="1:7" ht="17" x14ac:dyDescent="0.2">
      <c r="A2026" s="18">
        <v>1940.01</v>
      </c>
      <c r="B2026">
        <v>19400100</v>
      </c>
      <c r="C2026">
        <v>19400100</v>
      </c>
      <c r="D2026" t="s">
        <v>62</v>
      </c>
      <c r="E2026" t="str">
        <f t="shared" si="66"/>
        <v>00</v>
      </c>
      <c r="F2026" t="s">
        <v>13</v>
      </c>
      <c r="G2026" t="str">
        <f t="shared" si="67"/>
        <v>NA</v>
      </c>
    </row>
    <row r="2027" spans="1:7" ht="17" x14ac:dyDescent="0.2">
      <c r="A2027" s="18">
        <v>1940.0327</v>
      </c>
      <c r="B2027">
        <v>19400327</v>
      </c>
      <c r="C2027">
        <v>19400327</v>
      </c>
      <c r="D2027" t="s">
        <v>62</v>
      </c>
      <c r="E2027" t="str">
        <f t="shared" si="66"/>
        <v>27</v>
      </c>
      <c r="F2027" t="s">
        <v>101</v>
      </c>
      <c r="G2027" t="str">
        <f t="shared" si="67"/>
        <v>27</v>
      </c>
    </row>
    <row r="2028" spans="1:7" ht="17" x14ac:dyDescent="0.2">
      <c r="A2028" s="18">
        <v>1940.0307</v>
      </c>
      <c r="B2028">
        <v>19400307</v>
      </c>
      <c r="C2028">
        <v>19400307</v>
      </c>
      <c r="D2028" t="s">
        <v>62</v>
      </c>
      <c r="E2028" t="str">
        <f t="shared" si="66"/>
        <v>07</v>
      </c>
      <c r="F2028" t="s">
        <v>63</v>
      </c>
      <c r="G2028" t="str">
        <f t="shared" si="67"/>
        <v>07</v>
      </c>
    </row>
    <row r="2029" spans="1:7" ht="17" x14ac:dyDescent="0.2">
      <c r="A2029" s="18">
        <v>1968.011</v>
      </c>
      <c r="B2029">
        <v>19680110</v>
      </c>
      <c r="C2029">
        <v>19680110</v>
      </c>
      <c r="D2029" t="s">
        <v>62</v>
      </c>
      <c r="E2029" t="str">
        <f t="shared" si="66"/>
        <v>10</v>
      </c>
      <c r="F2029" t="s">
        <v>64</v>
      </c>
      <c r="G2029" t="str">
        <f t="shared" si="67"/>
        <v>10</v>
      </c>
    </row>
    <row r="2030" spans="1:7" ht="17" x14ac:dyDescent="0.2">
      <c r="A2030" s="18">
        <v>1977.0105000000001</v>
      </c>
      <c r="B2030">
        <v>19770105</v>
      </c>
      <c r="C2030">
        <v>19770105</v>
      </c>
      <c r="D2030" t="s">
        <v>62</v>
      </c>
      <c r="E2030" t="str">
        <f t="shared" si="66"/>
        <v>05</v>
      </c>
      <c r="F2030" t="s">
        <v>71</v>
      </c>
      <c r="G2030" t="str">
        <f t="shared" si="67"/>
        <v>05</v>
      </c>
    </row>
    <row r="2031" spans="1:7" ht="17" x14ac:dyDescent="0.2">
      <c r="A2031" s="18">
        <v>1983.0808999999999</v>
      </c>
      <c r="B2031">
        <v>19830809</v>
      </c>
      <c r="C2031">
        <v>19830809</v>
      </c>
      <c r="D2031" t="s">
        <v>62</v>
      </c>
      <c r="E2031" t="str">
        <f t="shared" si="66"/>
        <v>09</v>
      </c>
      <c r="F2031" t="s">
        <v>65</v>
      </c>
      <c r="G2031" t="str">
        <f t="shared" si="67"/>
        <v>09</v>
      </c>
    </row>
    <row r="2032" spans="1:7" ht="17" x14ac:dyDescent="0.2">
      <c r="A2032" s="18">
        <v>1964.0808999999999</v>
      </c>
      <c r="B2032">
        <v>19640809</v>
      </c>
      <c r="C2032">
        <v>19640809</v>
      </c>
      <c r="D2032" t="s">
        <v>62</v>
      </c>
      <c r="E2032" t="str">
        <f t="shared" si="66"/>
        <v>09</v>
      </c>
      <c r="F2032" t="s">
        <v>65</v>
      </c>
      <c r="G2032" t="str">
        <f t="shared" si="67"/>
        <v>09</v>
      </c>
    </row>
    <row r="2033" spans="1:7" ht="17" x14ac:dyDescent="0.2">
      <c r="A2033" s="18">
        <v>1976.0714</v>
      </c>
      <c r="B2033">
        <v>19760714</v>
      </c>
      <c r="C2033">
        <v>19760714</v>
      </c>
      <c r="D2033" t="s">
        <v>62</v>
      </c>
      <c r="E2033" t="str">
        <f t="shared" si="66"/>
        <v>14</v>
      </c>
      <c r="F2033" t="s">
        <v>94</v>
      </c>
      <c r="G2033" t="str">
        <f t="shared" si="67"/>
        <v>14</v>
      </c>
    </row>
    <row r="2034" spans="1:7" ht="17" x14ac:dyDescent="0.2">
      <c r="A2034" s="18">
        <v>1978.1011000000001</v>
      </c>
      <c r="B2034">
        <v>19781011</v>
      </c>
      <c r="C2034">
        <v>19781011</v>
      </c>
      <c r="D2034" t="s">
        <v>62</v>
      </c>
      <c r="E2034" t="str">
        <f t="shared" si="66"/>
        <v>11</v>
      </c>
      <c r="F2034" t="s">
        <v>73</v>
      </c>
      <c r="G2034" t="str">
        <f t="shared" si="67"/>
        <v>11</v>
      </c>
    </row>
    <row r="2035" spans="1:7" ht="17" x14ac:dyDescent="0.2">
      <c r="A2035" s="18">
        <v>1963.0106000000001</v>
      </c>
      <c r="B2035">
        <v>19630106</v>
      </c>
      <c r="C2035">
        <v>19630106</v>
      </c>
      <c r="D2035" t="s">
        <v>62</v>
      </c>
      <c r="E2035" t="str">
        <f t="shared" si="66"/>
        <v>06</v>
      </c>
      <c r="F2035" t="s">
        <v>67</v>
      </c>
      <c r="G2035" t="str">
        <f t="shared" si="67"/>
        <v>06</v>
      </c>
    </row>
    <row r="2036" spans="1:7" ht="17" x14ac:dyDescent="0.2">
      <c r="A2036" s="18">
        <v>1972.1117999999999</v>
      </c>
      <c r="B2036">
        <v>19721118</v>
      </c>
      <c r="C2036">
        <v>19721118</v>
      </c>
      <c r="D2036" t="s">
        <v>62</v>
      </c>
      <c r="E2036" t="str">
        <f t="shared" si="66"/>
        <v>18</v>
      </c>
      <c r="F2036" t="s">
        <v>89</v>
      </c>
      <c r="G2036" t="str">
        <f t="shared" si="67"/>
        <v>18</v>
      </c>
    </row>
    <row r="2037" spans="1:7" ht="17" x14ac:dyDescent="0.2">
      <c r="A2037" s="18">
        <v>1976.05</v>
      </c>
      <c r="B2037">
        <v>19760500</v>
      </c>
      <c r="C2037">
        <v>19760500</v>
      </c>
      <c r="D2037" t="s">
        <v>62</v>
      </c>
      <c r="E2037" t="str">
        <f t="shared" si="66"/>
        <v>00</v>
      </c>
      <c r="F2037" t="s">
        <v>13</v>
      </c>
      <c r="G2037" t="str">
        <f t="shared" si="67"/>
        <v>NA</v>
      </c>
    </row>
    <row r="2038" spans="1:7" ht="17" x14ac:dyDescent="0.2">
      <c r="A2038" s="18" t="e">
        <v>#VALUE!</v>
      </c>
      <c r="B2038" t="e">
        <v>#VALUE!</v>
      </c>
      <c r="C2038" t="e">
        <v>#VALUE!</v>
      </c>
      <c r="D2038" t="s">
        <v>62</v>
      </c>
      <c r="E2038" t="e">
        <f t="shared" si="66"/>
        <v>#VALUE!</v>
      </c>
      <c r="F2038" t="e">
        <v>#VALUE!</v>
      </c>
      <c r="G2038" t="str">
        <f t="shared" si="67"/>
        <v>NA</v>
      </c>
    </row>
    <row r="2039" spans="1:7" ht="17" x14ac:dyDescent="0.2">
      <c r="A2039" s="18" t="e">
        <v>#VALUE!</v>
      </c>
      <c r="B2039" t="e">
        <v>#VALUE!</v>
      </c>
      <c r="C2039" t="e">
        <v>#VALUE!</v>
      </c>
      <c r="D2039" t="s">
        <v>62</v>
      </c>
      <c r="E2039" t="e">
        <f t="shared" si="66"/>
        <v>#VALUE!</v>
      </c>
      <c r="F2039" t="e">
        <v>#VALUE!</v>
      </c>
      <c r="G2039" t="str">
        <f t="shared" si="67"/>
        <v>NA</v>
      </c>
    </row>
    <row r="2040" spans="1:7" ht="17" x14ac:dyDescent="0.2">
      <c r="A2040" s="18">
        <v>1983.0721000000001</v>
      </c>
      <c r="B2040">
        <v>19830721</v>
      </c>
      <c r="C2040">
        <v>19830721</v>
      </c>
      <c r="D2040" t="s">
        <v>62</v>
      </c>
      <c r="E2040" t="str">
        <f t="shared" si="66"/>
        <v>21</v>
      </c>
      <c r="F2040" t="s">
        <v>97</v>
      </c>
      <c r="G2040" t="str">
        <f t="shared" si="67"/>
        <v>21</v>
      </c>
    </row>
    <row r="2041" spans="1:7" ht="17" x14ac:dyDescent="0.2">
      <c r="A2041" s="18">
        <v>1985.04</v>
      </c>
      <c r="B2041">
        <v>19850400</v>
      </c>
      <c r="C2041">
        <v>19850400</v>
      </c>
      <c r="D2041" t="s">
        <v>62</v>
      </c>
      <c r="E2041" t="str">
        <f t="shared" si="66"/>
        <v>00</v>
      </c>
      <c r="F2041" t="s">
        <v>13</v>
      </c>
      <c r="G2041" t="str">
        <f t="shared" si="67"/>
        <v>NA</v>
      </c>
    </row>
    <row r="2042" spans="1:7" ht="17" x14ac:dyDescent="0.2">
      <c r="A2042" s="18">
        <v>1946.09</v>
      </c>
      <c r="B2042">
        <v>19460900</v>
      </c>
      <c r="C2042">
        <v>19460900</v>
      </c>
      <c r="D2042" t="s">
        <v>62</v>
      </c>
      <c r="E2042" t="str">
        <f t="shared" si="66"/>
        <v>00</v>
      </c>
      <c r="F2042" t="s">
        <v>13</v>
      </c>
      <c r="G2042" t="str">
        <f t="shared" si="67"/>
        <v>NA</v>
      </c>
    </row>
    <row r="2043" spans="1:7" ht="17" x14ac:dyDescent="0.2">
      <c r="A2043" s="18">
        <v>1947</v>
      </c>
      <c r="B2043">
        <v>19470000</v>
      </c>
      <c r="C2043">
        <v>19470000</v>
      </c>
      <c r="D2043" t="s">
        <v>62</v>
      </c>
      <c r="E2043" t="str">
        <f t="shared" si="66"/>
        <v>00</v>
      </c>
      <c r="F2043" t="s">
        <v>13</v>
      </c>
      <c r="G2043" t="str">
        <f t="shared" si="67"/>
        <v>NA</v>
      </c>
    </row>
    <row r="2044" spans="1:7" ht="17" x14ac:dyDescent="0.2">
      <c r="A2044" s="18">
        <v>1947</v>
      </c>
      <c r="B2044">
        <v>19470000</v>
      </c>
      <c r="C2044">
        <v>19470000</v>
      </c>
      <c r="D2044" t="s">
        <v>62</v>
      </c>
      <c r="E2044" t="str">
        <f t="shared" si="66"/>
        <v>00</v>
      </c>
      <c r="F2044" t="s">
        <v>13</v>
      </c>
      <c r="G2044" t="str">
        <f t="shared" si="67"/>
        <v>NA</v>
      </c>
    </row>
    <row r="2045" spans="1:7" ht="17" x14ac:dyDescent="0.2">
      <c r="A2045" s="18" t="e">
        <v>#VALUE!</v>
      </c>
      <c r="B2045" t="e">
        <v>#VALUE!</v>
      </c>
      <c r="C2045" t="e">
        <v>#VALUE!</v>
      </c>
      <c r="D2045" t="s">
        <v>62</v>
      </c>
      <c r="E2045" t="e">
        <f t="shared" si="66"/>
        <v>#VALUE!</v>
      </c>
      <c r="F2045" t="e">
        <v>#VALUE!</v>
      </c>
      <c r="G2045" t="str">
        <f t="shared" si="67"/>
        <v>NA</v>
      </c>
    </row>
    <row r="2046" spans="1:7" ht="17" x14ac:dyDescent="0.2">
      <c r="A2046" s="18">
        <v>1955.1</v>
      </c>
      <c r="B2046">
        <v>19551000</v>
      </c>
      <c r="C2046">
        <v>19551000</v>
      </c>
      <c r="D2046" t="s">
        <v>62</v>
      </c>
      <c r="E2046" t="str">
        <f t="shared" si="66"/>
        <v>00</v>
      </c>
      <c r="F2046" t="s">
        <v>13</v>
      </c>
      <c r="G2046" t="str">
        <f t="shared" si="67"/>
        <v>NA</v>
      </c>
    </row>
    <row r="2047" spans="1:7" ht="17" x14ac:dyDescent="0.2">
      <c r="A2047" s="18">
        <v>1989.0123000000001</v>
      </c>
      <c r="B2047">
        <v>19890123</v>
      </c>
      <c r="C2047">
        <v>19890123</v>
      </c>
      <c r="D2047" t="s">
        <v>62</v>
      </c>
      <c r="E2047" t="str">
        <f t="shared" si="66"/>
        <v>23</v>
      </c>
      <c r="F2047" t="s">
        <v>100</v>
      </c>
      <c r="G2047" t="str">
        <f t="shared" si="67"/>
        <v>23</v>
      </c>
    </row>
    <row r="2048" spans="1:7" ht="17" x14ac:dyDescent="0.2">
      <c r="A2048" s="18">
        <v>1985.0119</v>
      </c>
      <c r="B2048">
        <v>19850119</v>
      </c>
      <c r="C2048">
        <v>19850119</v>
      </c>
      <c r="D2048" t="s">
        <v>62</v>
      </c>
      <c r="E2048" t="str">
        <f t="shared" si="66"/>
        <v>19</v>
      </c>
      <c r="F2048" t="s">
        <v>90</v>
      </c>
      <c r="G2048" t="str">
        <f t="shared" si="67"/>
        <v>19</v>
      </c>
    </row>
    <row r="2049" spans="1:7" ht="17" x14ac:dyDescent="0.2">
      <c r="A2049" s="18">
        <v>1985.0109</v>
      </c>
      <c r="B2049">
        <v>19850109</v>
      </c>
      <c r="C2049">
        <v>19850109</v>
      </c>
      <c r="D2049" t="s">
        <v>62</v>
      </c>
      <c r="E2049" t="str">
        <f t="shared" si="66"/>
        <v>09</v>
      </c>
      <c r="F2049" t="s">
        <v>65</v>
      </c>
      <c r="G2049" t="str">
        <f t="shared" si="67"/>
        <v>09</v>
      </c>
    </row>
    <row r="2050" spans="1:7" ht="17" x14ac:dyDescent="0.2">
      <c r="A2050" s="18">
        <v>1977.0722000000001</v>
      </c>
      <c r="B2050">
        <v>19770722</v>
      </c>
      <c r="C2050">
        <v>19770722</v>
      </c>
      <c r="D2050" t="s">
        <v>62</v>
      </c>
      <c r="E2050" t="str">
        <f t="shared" si="66"/>
        <v>22</v>
      </c>
      <c r="F2050" t="s">
        <v>98</v>
      </c>
      <c r="G2050" t="str">
        <f t="shared" si="67"/>
        <v>22</v>
      </c>
    </row>
    <row r="2051" spans="1:7" ht="17" x14ac:dyDescent="0.2">
      <c r="A2051" s="18">
        <v>1977.0726</v>
      </c>
      <c r="B2051">
        <v>19770726</v>
      </c>
      <c r="C2051">
        <v>19770726</v>
      </c>
      <c r="D2051" t="s">
        <v>62</v>
      </c>
      <c r="E2051" t="str">
        <f t="shared" ref="E2051:E2114" si="68">MID($B2051,COLUMN()-(COLUMN($D2051)- 6),2)</f>
        <v>26</v>
      </c>
      <c r="F2051" t="s">
        <v>87</v>
      </c>
      <c r="G2051" t="str">
        <f t="shared" ref="G2051:G2114" si="69">IFERROR(F2051,"NA")</f>
        <v>26</v>
      </c>
    </row>
    <row r="2052" spans="1:7" ht="17" x14ac:dyDescent="0.2">
      <c r="A2052" s="18">
        <v>1983.12</v>
      </c>
      <c r="B2052">
        <v>19831200</v>
      </c>
      <c r="C2052">
        <v>19831200</v>
      </c>
      <c r="D2052" t="s">
        <v>62</v>
      </c>
      <c r="E2052" t="str">
        <f t="shared" si="68"/>
        <v>00</v>
      </c>
      <c r="F2052" t="s">
        <v>13</v>
      </c>
      <c r="G2052" t="str">
        <f t="shared" si="69"/>
        <v>NA</v>
      </c>
    </row>
    <row r="2053" spans="1:7" ht="17" x14ac:dyDescent="0.2">
      <c r="A2053" s="18">
        <v>1986.0129999999999</v>
      </c>
      <c r="B2053">
        <v>19860130</v>
      </c>
      <c r="C2053">
        <v>19860130</v>
      </c>
      <c r="D2053" t="s">
        <v>62</v>
      </c>
      <c r="E2053" t="str">
        <f t="shared" si="68"/>
        <v>30</v>
      </c>
      <c r="F2053" t="s">
        <v>105</v>
      </c>
      <c r="G2053" t="str">
        <f t="shared" si="69"/>
        <v>30</v>
      </c>
    </row>
    <row r="2054" spans="1:7" ht="17" x14ac:dyDescent="0.2">
      <c r="A2054" s="18">
        <v>1985.0109</v>
      </c>
      <c r="B2054">
        <v>19850109</v>
      </c>
      <c r="C2054">
        <v>19850109</v>
      </c>
      <c r="D2054" t="s">
        <v>62</v>
      </c>
      <c r="E2054" t="str">
        <f t="shared" si="68"/>
        <v>09</v>
      </c>
      <c r="F2054" t="s">
        <v>65</v>
      </c>
      <c r="G2054" t="str">
        <f t="shared" si="69"/>
        <v>09</v>
      </c>
    </row>
    <row r="2055" spans="1:7" ht="17" x14ac:dyDescent="0.2">
      <c r="A2055" s="18">
        <v>1985.0106000000001</v>
      </c>
      <c r="B2055">
        <v>19850106</v>
      </c>
      <c r="C2055">
        <v>19850106</v>
      </c>
      <c r="D2055" t="s">
        <v>62</v>
      </c>
      <c r="E2055" t="str">
        <f t="shared" si="68"/>
        <v>06</v>
      </c>
      <c r="F2055" t="s">
        <v>67</v>
      </c>
      <c r="G2055" t="str">
        <f t="shared" si="69"/>
        <v>06</v>
      </c>
    </row>
    <row r="2056" spans="1:7" ht="17" x14ac:dyDescent="0.2">
      <c r="A2056" s="18">
        <v>1985.0106000000001</v>
      </c>
      <c r="B2056">
        <v>19850106</v>
      </c>
      <c r="C2056">
        <v>19850106</v>
      </c>
      <c r="D2056" t="s">
        <v>62</v>
      </c>
      <c r="E2056" t="str">
        <f t="shared" si="68"/>
        <v>06</v>
      </c>
      <c r="F2056" t="s">
        <v>67</v>
      </c>
      <c r="G2056" t="str">
        <f t="shared" si="69"/>
        <v>06</v>
      </c>
    </row>
    <row r="2057" spans="1:7" ht="17" x14ac:dyDescent="0.2">
      <c r="A2057" s="18">
        <v>1985.1004</v>
      </c>
      <c r="B2057">
        <v>19851004</v>
      </c>
      <c r="C2057">
        <v>19851004</v>
      </c>
      <c r="D2057" t="s">
        <v>62</v>
      </c>
      <c r="E2057" t="str">
        <f t="shared" si="68"/>
        <v>04</v>
      </c>
      <c r="F2057" t="s">
        <v>74</v>
      </c>
      <c r="G2057" t="str">
        <f t="shared" si="69"/>
        <v>04</v>
      </c>
    </row>
    <row r="2058" spans="1:7" ht="17" x14ac:dyDescent="0.2">
      <c r="A2058" s="18">
        <v>1950</v>
      </c>
      <c r="B2058">
        <v>19500000</v>
      </c>
      <c r="C2058">
        <v>19500000</v>
      </c>
      <c r="D2058" t="s">
        <v>62</v>
      </c>
      <c r="E2058" t="str">
        <f t="shared" si="68"/>
        <v>00</v>
      </c>
      <c r="F2058" t="s">
        <v>13</v>
      </c>
      <c r="G2058" t="str">
        <f t="shared" si="69"/>
        <v>NA</v>
      </c>
    </row>
    <row r="2059" spans="1:7" ht="17" x14ac:dyDescent="0.2">
      <c r="A2059" s="18">
        <v>1987.1</v>
      </c>
      <c r="B2059">
        <v>19871000</v>
      </c>
      <c r="C2059">
        <v>19871000</v>
      </c>
      <c r="D2059" t="s">
        <v>62</v>
      </c>
      <c r="E2059" t="str">
        <f t="shared" si="68"/>
        <v>00</v>
      </c>
      <c r="F2059" t="s">
        <v>13</v>
      </c>
      <c r="G2059" t="str">
        <f t="shared" si="69"/>
        <v>NA</v>
      </c>
    </row>
    <row r="2060" spans="1:7" ht="17" x14ac:dyDescent="0.2">
      <c r="A2060" s="18">
        <v>1970.0519999999999</v>
      </c>
      <c r="B2060">
        <v>19700520</v>
      </c>
      <c r="C2060">
        <v>19700520</v>
      </c>
      <c r="D2060" t="s">
        <v>62</v>
      </c>
      <c r="E2060" t="str">
        <f t="shared" si="68"/>
        <v>20</v>
      </c>
      <c r="F2060" t="s">
        <v>91</v>
      </c>
      <c r="G2060" t="str">
        <f t="shared" si="69"/>
        <v>20</v>
      </c>
    </row>
    <row r="2061" spans="1:7" ht="17" x14ac:dyDescent="0.2">
      <c r="A2061" s="18">
        <v>1970.0526</v>
      </c>
      <c r="B2061">
        <v>19700526</v>
      </c>
      <c r="C2061">
        <v>19700526</v>
      </c>
      <c r="D2061" t="s">
        <v>62</v>
      </c>
      <c r="E2061" t="str">
        <f t="shared" si="68"/>
        <v>26</v>
      </c>
      <c r="F2061" t="s">
        <v>87</v>
      </c>
      <c r="G2061" t="str">
        <f t="shared" si="69"/>
        <v>26</v>
      </c>
    </row>
    <row r="2062" spans="1:7" ht="17" x14ac:dyDescent="0.2">
      <c r="A2062" s="18">
        <v>1998.1104</v>
      </c>
      <c r="B2062">
        <v>19981104</v>
      </c>
      <c r="C2062">
        <v>19981104</v>
      </c>
      <c r="D2062" t="s">
        <v>62</v>
      </c>
      <c r="E2062" t="str">
        <f t="shared" si="68"/>
        <v>04</v>
      </c>
      <c r="F2062" t="s">
        <v>74</v>
      </c>
      <c r="G2062" t="str">
        <f t="shared" si="69"/>
        <v>04</v>
      </c>
    </row>
    <row r="2063" spans="1:7" ht="17" x14ac:dyDescent="0.2">
      <c r="A2063" s="18">
        <v>1950</v>
      </c>
      <c r="B2063">
        <v>19500000</v>
      </c>
      <c r="C2063">
        <v>19500000</v>
      </c>
      <c r="D2063" t="s">
        <v>62</v>
      </c>
      <c r="E2063" t="str">
        <f t="shared" si="68"/>
        <v>00</v>
      </c>
      <c r="F2063" t="s">
        <v>13</v>
      </c>
      <c r="G2063" t="str">
        <f t="shared" si="69"/>
        <v>NA</v>
      </c>
    </row>
    <row r="2064" spans="1:7" ht="17" x14ac:dyDescent="0.2">
      <c r="A2064" s="18">
        <v>1978.0601999999999</v>
      </c>
      <c r="B2064">
        <v>19780602</v>
      </c>
      <c r="C2064">
        <v>19780602</v>
      </c>
      <c r="D2064" t="s">
        <v>62</v>
      </c>
      <c r="E2064" t="str">
        <f t="shared" si="68"/>
        <v>02</v>
      </c>
      <c r="F2064" t="s">
        <v>68</v>
      </c>
      <c r="G2064" t="str">
        <f t="shared" si="69"/>
        <v>02</v>
      </c>
    </row>
    <row r="2065" spans="1:7" ht="17" x14ac:dyDescent="0.2">
      <c r="A2065" s="18" t="e">
        <v>#VALUE!</v>
      </c>
      <c r="B2065" t="e">
        <v>#VALUE!</v>
      </c>
      <c r="C2065" t="e">
        <v>#VALUE!</v>
      </c>
      <c r="D2065" t="s">
        <v>62</v>
      </c>
      <c r="E2065" t="e">
        <f t="shared" si="68"/>
        <v>#VALUE!</v>
      </c>
      <c r="F2065" t="e">
        <v>#VALUE!</v>
      </c>
      <c r="G2065" t="str">
        <f t="shared" si="69"/>
        <v>NA</v>
      </c>
    </row>
    <row r="2066" spans="1:7" ht="17" x14ac:dyDescent="0.2">
      <c r="A2066" s="18" t="e">
        <v>#VALUE!</v>
      </c>
      <c r="B2066" t="e">
        <v>#VALUE!</v>
      </c>
      <c r="C2066" t="e">
        <v>#VALUE!</v>
      </c>
      <c r="D2066" t="s">
        <v>62</v>
      </c>
      <c r="E2066" t="e">
        <f t="shared" si="68"/>
        <v>#VALUE!</v>
      </c>
      <c r="F2066" t="e">
        <v>#VALUE!</v>
      </c>
      <c r="G2066" t="str">
        <f t="shared" si="69"/>
        <v>NA</v>
      </c>
    </row>
    <row r="2067" spans="1:7" ht="17" x14ac:dyDescent="0.2">
      <c r="A2067" s="18" t="e">
        <v>#VALUE!</v>
      </c>
      <c r="B2067" t="e">
        <v>#VALUE!</v>
      </c>
      <c r="C2067" t="e">
        <v>#VALUE!</v>
      </c>
      <c r="D2067" t="s">
        <v>62</v>
      </c>
      <c r="E2067" t="e">
        <f t="shared" si="68"/>
        <v>#VALUE!</v>
      </c>
      <c r="F2067" t="e">
        <v>#VALUE!</v>
      </c>
      <c r="G2067" t="str">
        <f t="shared" si="69"/>
        <v>NA</v>
      </c>
    </row>
    <row r="2068" spans="1:7" ht="17" x14ac:dyDescent="0.2">
      <c r="A2068" s="18">
        <v>1990.0506</v>
      </c>
      <c r="B2068">
        <v>19900506</v>
      </c>
      <c r="C2068">
        <v>19900506</v>
      </c>
      <c r="D2068" t="s">
        <v>62</v>
      </c>
      <c r="E2068" t="str">
        <f t="shared" si="68"/>
        <v>06</v>
      </c>
      <c r="F2068" t="s">
        <v>67</v>
      </c>
      <c r="G2068" t="str">
        <f t="shared" si="69"/>
        <v>06</v>
      </c>
    </row>
    <row r="2069" spans="1:7" ht="17" x14ac:dyDescent="0.2">
      <c r="A2069" s="18" t="e">
        <v>#VALUE!</v>
      </c>
      <c r="B2069" t="e">
        <v>#VALUE!</v>
      </c>
      <c r="C2069" t="e">
        <v>#VALUE!</v>
      </c>
      <c r="D2069" t="s">
        <v>62</v>
      </c>
      <c r="E2069" t="e">
        <f t="shared" si="68"/>
        <v>#VALUE!</v>
      </c>
      <c r="F2069" t="e">
        <v>#VALUE!</v>
      </c>
      <c r="G2069" t="str">
        <f t="shared" si="69"/>
        <v>NA</v>
      </c>
    </row>
    <row r="2070" spans="1:7" ht="17" x14ac:dyDescent="0.2">
      <c r="A2070" s="18">
        <v>1978.0603000000001</v>
      </c>
      <c r="B2070">
        <v>19780603</v>
      </c>
      <c r="C2070">
        <v>19780603</v>
      </c>
      <c r="D2070" t="s">
        <v>62</v>
      </c>
      <c r="E2070" t="str">
        <f t="shared" si="68"/>
        <v>03</v>
      </c>
      <c r="F2070" t="s">
        <v>72</v>
      </c>
      <c r="G2070" t="str">
        <f t="shared" si="69"/>
        <v>03</v>
      </c>
    </row>
    <row r="2071" spans="1:7" ht="17" x14ac:dyDescent="0.2">
      <c r="A2071" s="18">
        <v>1978.0601999999999</v>
      </c>
      <c r="B2071">
        <v>19780602</v>
      </c>
      <c r="C2071">
        <v>19780602</v>
      </c>
      <c r="D2071" t="s">
        <v>62</v>
      </c>
      <c r="E2071" t="str">
        <f t="shared" si="68"/>
        <v>02</v>
      </c>
      <c r="F2071" t="s">
        <v>68</v>
      </c>
      <c r="G2071" t="str">
        <f t="shared" si="69"/>
        <v>02</v>
      </c>
    </row>
    <row r="2072" spans="1:7" ht="17" x14ac:dyDescent="0.2">
      <c r="A2072" s="18">
        <v>1978.0609999999999</v>
      </c>
      <c r="B2072">
        <v>19780610</v>
      </c>
      <c r="C2072">
        <v>19780610</v>
      </c>
      <c r="D2072" t="s">
        <v>62</v>
      </c>
      <c r="E2072" t="str">
        <f t="shared" si="68"/>
        <v>10</v>
      </c>
      <c r="F2072" t="s">
        <v>64</v>
      </c>
      <c r="G2072" t="str">
        <f t="shared" si="69"/>
        <v>10</v>
      </c>
    </row>
    <row r="2073" spans="1:7" ht="17" x14ac:dyDescent="0.2">
      <c r="A2073" s="18">
        <v>1978.0604000000001</v>
      </c>
      <c r="B2073">
        <v>19780604</v>
      </c>
      <c r="C2073">
        <v>19780604</v>
      </c>
      <c r="D2073" t="s">
        <v>62</v>
      </c>
      <c r="E2073" t="str">
        <f t="shared" si="68"/>
        <v>04</v>
      </c>
      <c r="F2073" t="s">
        <v>74</v>
      </c>
      <c r="G2073" t="str">
        <f t="shared" si="69"/>
        <v>04</v>
      </c>
    </row>
    <row r="2074" spans="1:7" ht="17" x14ac:dyDescent="0.2">
      <c r="A2074" s="18" t="e">
        <v>#VALUE!</v>
      </c>
      <c r="B2074" t="e">
        <v>#VALUE!</v>
      </c>
      <c r="C2074" t="e">
        <v>#VALUE!</v>
      </c>
      <c r="D2074" t="s">
        <v>62</v>
      </c>
      <c r="E2074" t="e">
        <f t="shared" si="68"/>
        <v>#VALUE!</v>
      </c>
      <c r="F2074" t="e">
        <v>#VALUE!</v>
      </c>
      <c r="G2074" t="str">
        <f t="shared" si="69"/>
        <v>NA</v>
      </c>
    </row>
    <row r="2075" spans="1:7" ht="17" x14ac:dyDescent="0.2">
      <c r="A2075" s="18">
        <v>1922.0625</v>
      </c>
      <c r="B2075">
        <v>19220625</v>
      </c>
      <c r="C2075">
        <v>19220625</v>
      </c>
      <c r="D2075" t="s">
        <v>62</v>
      </c>
      <c r="E2075" t="str">
        <f t="shared" si="68"/>
        <v>25</v>
      </c>
      <c r="F2075" t="s">
        <v>92</v>
      </c>
      <c r="G2075" t="str">
        <f t="shared" si="69"/>
        <v>25</v>
      </c>
    </row>
    <row r="2076" spans="1:7" ht="17" x14ac:dyDescent="0.2">
      <c r="A2076" s="18">
        <v>1979.0610999999999</v>
      </c>
      <c r="B2076">
        <v>19790611</v>
      </c>
      <c r="C2076">
        <v>19790611</v>
      </c>
      <c r="D2076" t="s">
        <v>62</v>
      </c>
      <c r="E2076" t="str">
        <f t="shared" si="68"/>
        <v>11</v>
      </c>
      <c r="F2076" t="s">
        <v>73</v>
      </c>
      <c r="G2076" t="str">
        <f t="shared" si="69"/>
        <v>11</v>
      </c>
    </row>
    <row r="2077" spans="1:7" ht="17" x14ac:dyDescent="0.2">
      <c r="A2077" s="18">
        <v>1922.0625</v>
      </c>
      <c r="B2077">
        <v>19220625</v>
      </c>
      <c r="C2077">
        <v>19220625</v>
      </c>
      <c r="D2077" t="s">
        <v>62</v>
      </c>
      <c r="E2077" t="str">
        <f t="shared" si="68"/>
        <v>25</v>
      </c>
      <c r="F2077" t="s">
        <v>92</v>
      </c>
      <c r="G2077" t="str">
        <f t="shared" si="69"/>
        <v>25</v>
      </c>
    </row>
    <row r="2078" spans="1:7" ht="17" x14ac:dyDescent="0.2">
      <c r="A2078" s="18">
        <v>1950</v>
      </c>
      <c r="B2078">
        <v>19500000</v>
      </c>
      <c r="C2078">
        <v>19500000</v>
      </c>
      <c r="D2078" t="s">
        <v>62</v>
      </c>
      <c r="E2078" t="str">
        <f t="shared" si="68"/>
        <v>00</v>
      </c>
      <c r="F2078" t="s">
        <v>13</v>
      </c>
      <c r="G2078" t="str">
        <f t="shared" si="69"/>
        <v>NA</v>
      </c>
    </row>
    <row r="2079" spans="1:7" ht="17" x14ac:dyDescent="0.2">
      <c r="A2079" s="18">
        <v>1984.0401999999999</v>
      </c>
      <c r="B2079">
        <v>19840402</v>
      </c>
      <c r="C2079">
        <v>19840402</v>
      </c>
      <c r="D2079" t="s">
        <v>62</v>
      </c>
      <c r="E2079" t="str">
        <f t="shared" si="68"/>
        <v>02</v>
      </c>
      <c r="F2079" t="s">
        <v>68</v>
      </c>
      <c r="G2079" t="str">
        <f t="shared" si="69"/>
        <v>02</v>
      </c>
    </row>
    <row r="2080" spans="1:7" ht="17" x14ac:dyDescent="0.2">
      <c r="A2080" s="18">
        <v>1941.0807</v>
      </c>
      <c r="B2080">
        <v>19410807</v>
      </c>
      <c r="C2080">
        <v>19410807</v>
      </c>
      <c r="D2080" t="s">
        <v>62</v>
      </c>
      <c r="E2080" t="str">
        <f t="shared" si="68"/>
        <v>07</v>
      </c>
      <c r="F2080" t="s">
        <v>63</v>
      </c>
      <c r="G2080" t="str">
        <f t="shared" si="69"/>
        <v>07</v>
      </c>
    </row>
    <row r="2081" spans="1:7" ht="17" x14ac:dyDescent="0.2">
      <c r="A2081" s="18">
        <v>1985.0621000000001</v>
      </c>
      <c r="B2081">
        <v>19850621</v>
      </c>
      <c r="C2081">
        <v>19850621</v>
      </c>
      <c r="D2081" t="s">
        <v>62</v>
      </c>
      <c r="E2081" t="str">
        <f t="shared" si="68"/>
        <v>21</v>
      </c>
      <c r="F2081" t="s">
        <v>97</v>
      </c>
      <c r="G2081" t="str">
        <f t="shared" si="69"/>
        <v>21</v>
      </c>
    </row>
    <row r="2082" spans="1:7" ht="17" x14ac:dyDescent="0.2">
      <c r="A2082" s="18">
        <v>1968.0503000000001</v>
      </c>
      <c r="B2082">
        <v>19680503</v>
      </c>
      <c r="C2082">
        <v>19680503</v>
      </c>
      <c r="D2082" t="s">
        <v>62</v>
      </c>
      <c r="E2082" t="str">
        <f t="shared" si="68"/>
        <v>03</v>
      </c>
      <c r="F2082" t="s">
        <v>72</v>
      </c>
      <c r="G2082" t="str">
        <f t="shared" si="69"/>
        <v>03</v>
      </c>
    </row>
    <row r="2083" spans="1:7" ht="17" x14ac:dyDescent="0.2">
      <c r="A2083" s="18" t="e">
        <v>#VALUE!</v>
      </c>
      <c r="B2083" t="e">
        <v>#VALUE!</v>
      </c>
      <c r="C2083" t="e">
        <v>#VALUE!</v>
      </c>
      <c r="D2083" t="s">
        <v>62</v>
      </c>
      <c r="E2083" t="e">
        <f t="shared" si="68"/>
        <v>#VALUE!</v>
      </c>
      <c r="F2083" t="e">
        <v>#VALUE!</v>
      </c>
      <c r="G2083" t="str">
        <f t="shared" si="69"/>
        <v>NA</v>
      </c>
    </row>
    <row r="2084" spans="1:7" ht="17" x14ac:dyDescent="0.2">
      <c r="A2084" s="18">
        <v>1970.0326</v>
      </c>
      <c r="B2084">
        <v>19700326</v>
      </c>
      <c r="C2084">
        <v>19700326</v>
      </c>
      <c r="D2084" t="s">
        <v>62</v>
      </c>
      <c r="E2084" t="str">
        <f t="shared" si="68"/>
        <v>26</v>
      </c>
      <c r="F2084" t="s">
        <v>87</v>
      </c>
      <c r="G2084" t="str">
        <f t="shared" si="69"/>
        <v>26</v>
      </c>
    </row>
    <row r="2085" spans="1:7" ht="17" x14ac:dyDescent="0.2">
      <c r="A2085" s="18">
        <v>1979.0717</v>
      </c>
      <c r="B2085">
        <v>19790717</v>
      </c>
      <c r="C2085">
        <v>19790717</v>
      </c>
      <c r="D2085" t="s">
        <v>62</v>
      </c>
      <c r="E2085" t="str">
        <f t="shared" si="68"/>
        <v>17</v>
      </c>
      <c r="F2085" t="s">
        <v>88</v>
      </c>
      <c r="G2085" t="str">
        <f t="shared" si="69"/>
        <v>17</v>
      </c>
    </row>
    <row r="2086" spans="1:7" ht="17" x14ac:dyDescent="0.2">
      <c r="A2086" s="18">
        <v>1980.0506</v>
      </c>
      <c r="B2086">
        <v>19800506</v>
      </c>
      <c r="C2086">
        <v>19800506</v>
      </c>
      <c r="D2086" t="s">
        <v>62</v>
      </c>
      <c r="E2086" t="str">
        <f t="shared" si="68"/>
        <v>06</v>
      </c>
      <c r="F2086" t="s">
        <v>67</v>
      </c>
      <c r="G2086" t="str">
        <f t="shared" si="69"/>
        <v>06</v>
      </c>
    </row>
    <row r="2087" spans="1:7" ht="17" x14ac:dyDescent="0.2">
      <c r="A2087" s="18">
        <v>1978.0302999999999</v>
      </c>
      <c r="B2087">
        <v>19780303</v>
      </c>
      <c r="C2087">
        <v>19780303</v>
      </c>
      <c r="D2087" t="s">
        <v>62</v>
      </c>
      <c r="E2087" t="str">
        <f t="shared" si="68"/>
        <v>03</v>
      </c>
      <c r="F2087" t="s">
        <v>72</v>
      </c>
      <c r="G2087" t="str">
        <f t="shared" si="69"/>
        <v>03</v>
      </c>
    </row>
    <row r="2088" spans="1:7" ht="17" x14ac:dyDescent="0.2">
      <c r="A2088" s="18">
        <v>1970.0326</v>
      </c>
      <c r="B2088">
        <v>19700326</v>
      </c>
      <c r="C2088">
        <v>19700326</v>
      </c>
      <c r="D2088" t="s">
        <v>62</v>
      </c>
      <c r="E2088" t="str">
        <f t="shared" si="68"/>
        <v>26</v>
      </c>
      <c r="F2088" t="s">
        <v>87</v>
      </c>
      <c r="G2088" t="str">
        <f t="shared" si="69"/>
        <v>26</v>
      </c>
    </row>
    <row r="2089" spans="1:7" ht="17" x14ac:dyDescent="0.2">
      <c r="A2089" s="18" t="e">
        <v>#VALUE!</v>
      </c>
      <c r="B2089" t="e">
        <v>#VALUE!</v>
      </c>
      <c r="C2089" t="e">
        <v>#VALUE!</v>
      </c>
      <c r="D2089" t="s">
        <v>62</v>
      </c>
      <c r="E2089" t="e">
        <f t="shared" si="68"/>
        <v>#VALUE!</v>
      </c>
      <c r="F2089" t="e">
        <v>#VALUE!</v>
      </c>
      <c r="G2089" t="str">
        <f t="shared" si="69"/>
        <v>NA</v>
      </c>
    </row>
    <row r="2090" spans="1:7" ht="17" x14ac:dyDescent="0.2">
      <c r="A2090" s="18" t="e">
        <v>#VALUE!</v>
      </c>
      <c r="B2090" t="e">
        <v>#VALUE!</v>
      </c>
      <c r="C2090" t="e">
        <v>#VALUE!</v>
      </c>
      <c r="D2090" t="s">
        <v>62</v>
      </c>
      <c r="E2090" t="e">
        <f t="shared" si="68"/>
        <v>#VALUE!</v>
      </c>
      <c r="F2090" t="e">
        <v>#VALUE!</v>
      </c>
      <c r="G2090" t="str">
        <f t="shared" si="69"/>
        <v>NA</v>
      </c>
    </row>
    <row r="2091" spans="1:7" ht="17" x14ac:dyDescent="0.2">
      <c r="A2091" s="18" t="e">
        <v>#VALUE!</v>
      </c>
      <c r="B2091" t="e">
        <v>#VALUE!</v>
      </c>
      <c r="C2091" t="e">
        <v>#VALUE!</v>
      </c>
      <c r="D2091" t="s">
        <v>62</v>
      </c>
      <c r="E2091" t="e">
        <f t="shared" si="68"/>
        <v>#VALUE!</v>
      </c>
      <c r="F2091" t="e">
        <v>#VALUE!</v>
      </c>
      <c r="G2091" t="str">
        <f t="shared" si="69"/>
        <v>NA</v>
      </c>
    </row>
    <row r="2092" spans="1:7" ht="17" x14ac:dyDescent="0.2">
      <c r="A2092" s="18" t="e">
        <v>#VALUE!</v>
      </c>
      <c r="B2092" t="e">
        <v>#VALUE!</v>
      </c>
      <c r="C2092" t="e">
        <v>#VALUE!</v>
      </c>
      <c r="D2092" t="s">
        <v>62</v>
      </c>
      <c r="E2092" t="e">
        <f t="shared" si="68"/>
        <v>#VALUE!</v>
      </c>
      <c r="F2092" t="e">
        <v>#VALUE!</v>
      </c>
      <c r="G2092" t="str">
        <f t="shared" si="69"/>
        <v>NA</v>
      </c>
    </row>
    <row r="2093" spans="1:7" ht="17" x14ac:dyDescent="0.2">
      <c r="A2093" s="18" t="e">
        <v>#VALUE!</v>
      </c>
      <c r="B2093" t="e">
        <v>#VALUE!</v>
      </c>
      <c r="C2093" t="e">
        <v>#VALUE!</v>
      </c>
      <c r="D2093" t="s">
        <v>62</v>
      </c>
      <c r="E2093" t="e">
        <f t="shared" si="68"/>
        <v>#VALUE!</v>
      </c>
      <c r="F2093" t="e">
        <v>#VALUE!</v>
      </c>
      <c r="G2093" t="str">
        <f t="shared" si="69"/>
        <v>NA</v>
      </c>
    </row>
    <row r="2094" spans="1:7" ht="17" x14ac:dyDescent="0.2">
      <c r="A2094" s="18" t="e">
        <v>#VALUE!</v>
      </c>
      <c r="B2094" t="e">
        <v>#VALUE!</v>
      </c>
      <c r="C2094" t="e">
        <v>#VALUE!</v>
      </c>
      <c r="D2094" t="s">
        <v>62</v>
      </c>
      <c r="E2094" t="e">
        <f t="shared" si="68"/>
        <v>#VALUE!</v>
      </c>
      <c r="F2094" t="e">
        <v>#VALUE!</v>
      </c>
      <c r="G2094" t="str">
        <f t="shared" si="69"/>
        <v>NA</v>
      </c>
    </row>
    <row r="2095" spans="1:7" ht="17" x14ac:dyDescent="0.2">
      <c r="A2095" s="18" t="e">
        <v>#VALUE!</v>
      </c>
      <c r="B2095" t="e">
        <v>#VALUE!</v>
      </c>
      <c r="C2095" t="e">
        <v>#VALUE!</v>
      </c>
      <c r="D2095" t="s">
        <v>62</v>
      </c>
      <c r="E2095" t="e">
        <f t="shared" si="68"/>
        <v>#VALUE!</v>
      </c>
      <c r="F2095" t="e">
        <v>#VALUE!</v>
      </c>
      <c r="G2095" t="str">
        <f t="shared" si="69"/>
        <v>NA</v>
      </c>
    </row>
    <row r="2096" spans="1:7" ht="17" x14ac:dyDescent="0.2">
      <c r="A2096" s="18">
        <v>1982.0401999999999</v>
      </c>
      <c r="B2096">
        <v>19820402</v>
      </c>
      <c r="C2096">
        <v>19820402</v>
      </c>
      <c r="D2096" t="s">
        <v>62</v>
      </c>
      <c r="E2096" t="str">
        <f t="shared" si="68"/>
        <v>02</v>
      </c>
      <c r="F2096" t="s">
        <v>68</v>
      </c>
      <c r="G2096" t="str">
        <f t="shared" si="69"/>
        <v>02</v>
      </c>
    </row>
    <row r="2097" spans="1:7" ht="17" x14ac:dyDescent="0.2">
      <c r="A2097" s="18">
        <v>1982</v>
      </c>
      <c r="B2097">
        <v>19820000</v>
      </c>
      <c r="C2097">
        <v>19820000</v>
      </c>
      <c r="D2097" t="s">
        <v>62</v>
      </c>
      <c r="E2097" t="str">
        <f t="shared" si="68"/>
        <v>00</v>
      </c>
      <c r="F2097" t="s">
        <v>13</v>
      </c>
      <c r="G2097" t="str">
        <f t="shared" si="69"/>
        <v>NA</v>
      </c>
    </row>
    <row r="2098" spans="1:7" ht="17" x14ac:dyDescent="0.2">
      <c r="A2098" s="18">
        <v>1982.0501999999999</v>
      </c>
      <c r="B2098">
        <v>19820502</v>
      </c>
      <c r="C2098">
        <v>19820502</v>
      </c>
      <c r="D2098" t="s">
        <v>62</v>
      </c>
      <c r="E2098" t="str">
        <f t="shared" si="68"/>
        <v>02</v>
      </c>
      <c r="F2098" t="s">
        <v>68</v>
      </c>
      <c r="G2098" t="str">
        <f t="shared" si="69"/>
        <v>02</v>
      </c>
    </row>
    <row r="2099" spans="1:7" ht="17" x14ac:dyDescent="0.2">
      <c r="A2099" s="18">
        <v>1940.0423000000001</v>
      </c>
      <c r="B2099">
        <v>19400423</v>
      </c>
      <c r="C2099">
        <v>19400423</v>
      </c>
      <c r="D2099" t="s">
        <v>62</v>
      </c>
      <c r="E2099" t="str">
        <f t="shared" si="68"/>
        <v>23</v>
      </c>
      <c r="F2099" t="s">
        <v>100</v>
      </c>
      <c r="G2099" t="str">
        <f t="shared" si="69"/>
        <v>23</v>
      </c>
    </row>
    <row r="2100" spans="1:7" ht="17" x14ac:dyDescent="0.2">
      <c r="A2100" s="18" t="e">
        <v>#VALUE!</v>
      </c>
      <c r="B2100" t="e">
        <v>#VALUE!</v>
      </c>
      <c r="C2100" t="e">
        <v>#VALUE!</v>
      </c>
      <c r="D2100" t="s">
        <v>62</v>
      </c>
      <c r="E2100" t="e">
        <f t="shared" si="68"/>
        <v>#VALUE!</v>
      </c>
      <c r="F2100" t="e">
        <v>#VALUE!</v>
      </c>
      <c r="G2100" t="str">
        <f t="shared" si="69"/>
        <v>NA</v>
      </c>
    </row>
    <row r="2101" spans="1:7" ht="17" x14ac:dyDescent="0.2">
      <c r="A2101" s="18">
        <v>1957.0713000000001</v>
      </c>
      <c r="B2101">
        <v>19570713</v>
      </c>
      <c r="C2101">
        <v>19570713</v>
      </c>
      <c r="D2101" t="s">
        <v>62</v>
      </c>
      <c r="E2101" t="str">
        <f t="shared" si="68"/>
        <v>13</v>
      </c>
      <c r="F2101" t="s">
        <v>93</v>
      </c>
      <c r="G2101" t="str">
        <f t="shared" si="69"/>
        <v>13</v>
      </c>
    </row>
    <row r="2102" spans="1:7" ht="17" x14ac:dyDescent="0.2">
      <c r="A2102" s="18">
        <v>1972.0615</v>
      </c>
      <c r="B2102">
        <v>19720615</v>
      </c>
      <c r="C2102">
        <v>19720615</v>
      </c>
      <c r="D2102" t="s">
        <v>62</v>
      </c>
      <c r="E2102" t="str">
        <f t="shared" si="68"/>
        <v>15</v>
      </c>
      <c r="F2102" t="s">
        <v>95</v>
      </c>
      <c r="G2102" t="str">
        <f t="shared" si="69"/>
        <v>15</v>
      </c>
    </row>
    <row r="2103" spans="1:7" ht="17" x14ac:dyDescent="0.2">
      <c r="A2103" s="18">
        <v>1956.0813000000001</v>
      </c>
      <c r="B2103">
        <v>19560813</v>
      </c>
      <c r="C2103">
        <v>19560813</v>
      </c>
      <c r="D2103" t="s">
        <v>62</v>
      </c>
      <c r="E2103" t="str">
        <f t="shared" si="68"/>
        <v>13</v>
      </c>
      <c r="F2103" t="s">
        <v>93</v>
      </c>
      <c r="G2103" t="str">
        <f t="shared" si="69"/>
        <v>13</v>
      </c>
    </row>
    <row r="2104" spans="1:7" ht="17" x14ac:dyDescent="0.2">
      <c r="A2104" s="18">
        <v>1963.1005</v>
      </c>
      <c r="B2104">
        <v>19631005</v>
      </c>
      <c r="C2104">
        <v>19631005</v>
      </c>
      <c r="D2104" t="s">
        <v>62</v>
      </c>
      <c r="E2104" t="str">
        <f t="shared" si="68"/>
        <v>05</v>
      </c>
      <c r="F2104" t="s">
        <v>71</v>
      </c>
      <c r="G2104" t="str">
        <f t="shared" si="69"/>
        <v>05</v>
      </c>
    </row>
    <row r="2105" spans="1:7" ht="17" x14ac:dyDescent="0.2">
      <c r="A2105" s="18">
        <v>1933.0816</v>
      </c>
      <c r="B2105">
        <v>19330816</v>
      </c>
      <c r="C2105">
        <v>19330816</v>
      </c>
      <c r="D2105" t="s">
        <v>62</v>
      </c>
      <c r="E2105" t="str">
        <f t="shared" si="68"/>
        <v>16</v>
      </c>
      <c r="F2105" t="s">
        <v>96</v>
      </c>
      <c r="G2105" t="str">
        <f t="shared" si="69"/>
        <v>16</v>
      </c>
    </row>
    <row r="2106" spans="1:7" ht="17" x14ac:dyDescent="0.2">
      <c r="A2106" s="18">
        <v>1956.0813000000001</v>
      </c>
      <c r="B2106">
        <v>19560813</v>
      </c>
      <c r="C2106">
        <v>19560813</v>
      </c>
      <c r="D2106" t="s">
        <v>62</v>
      </c>
      <c r="E2106" t="str">
        <f t="shared" si="68"/>
        <v>13</v>
      </c>
      <c r="F2106" t="s">
        <v>93</v>
      </c>
      <c r="G2106" t="str">
        <f t="shared" si="69"/>
        <v>13</v>
      </c>
    </row>
    <row r="2107" spans="1:7" ht="17" x14ac:dyDescent="0.2">
      <c r="A2107" s="18">
        <v>1956.0813000000001</v>
      </c>
      <c r="B2107">
        <v>19560813</v>
      </c>
      <c r="C2107">
        <v>19560813</v>
      </c>
      <c r="D2107" t="s">
        <v>62</v>
      </c>
      <c r="E2107" t="str">
        <f t="shared" si="68"/>
        <v>13</v>
      </c>
      <c r="F2107" t="s">
        <v>93</v>
      </c>
      <c r="G2107" t="str">
        <f t="shared" si="69"/>
        <v>13</v>
      </c>
    </row>
    <row r="2108" spans="1:7" ht="17" x14ac:dyDescent="0.2">
      <c r="A2108" s="18" t="e">
        <v>#VALUE!</v>
      </c>
      <c r="B2108" t="e">
        <v>#VALUE!</v>
      </c>
      <c r="C2108" t="e">
        <v>#VALUE!</v>
      </c>
      <c r="D2108" t="s">
        <v>62</v>
      </c>
      <c r="E2108" t="e">
        <f t="shared" si="68"/>
        <v>#VALUE!</v>
      </c>
      <c r="F2108" t="e">
        <v>#VALUE!</v>
      </c>
      <c r="G2108" t="str">
        <f t="shared" si="69"/>
        <v>NA</v>
      </c>
    </row>
    <row r="2109" spans="1:7" ht="17" x14ac:dyDescent="0.2">
      <c r="A2109" s="18">
        <v>1957.0731000000001</v>
      </c>
      <c r="B2109">
        <v>19570731</v>
      </c>
      <c r="C2109">
        <v>19570731</v>
      </c>
      <c r="D2109" t="s">
        <v>62</v>
      </c>
      <c r="E2109" t="str">
        <f t="shared" si="68"/>
        <v>31</v>
      </c>
      <c r="F2109" t="s">
        <v>104</v>
      </c>
      <c r="G2109" t="str">
        <f t="shared" si="69"/>
        <v>31</v>
      </c>
    </row>
    <row r="2110" spans="1:7" ht="17" x14ac:dyDescent="0.2">
      <c r="A2110" s="18">
        <v>1931.0803000000001</v>
      </c>
      <c r="B2110">
        <v>19310803</v>
      </c>
      <c r="C2110">
        <v>19310803</v>
      </c>
      <c r="D2110" t="s">
        <v>62</v>
      </c>
      <c r="E2110" t="str">
        <f t="shared" si="68"/>
        <v>03</v>
      </c>
      <c r="F2110" t="s">
        <v>72</v>
      </c>
      <c r="G2110" t="str">
        <f t="shared" si="69"/>
        <v>03</v>
      </c>
    </row>
    <row r="2111" spans="1:7" ht="17" x14ac:dyDescent="0.2">
      <c r="A2111" s="18" t="e">
        <v>#VALUE!</v>
      </c>
      <c r="B2111" t="e">
        <v>#VALUE!</v>
      </c>
      <c r="C2111" t="e">
        <v>#VALUE!</v>
      </c>
      <c r="D2111" t="s">
        <v>62</v>
      </c>
      <c r="E2111" t="e">
        <f t="shared" si="68"/>
        <v>#VALUE!</v>
      </c>
      <c r="F2111" t="e">
        <v>#VALUE!</v>
      </c>
      <c r="G2111" t="str">
        <f t="shared" si="69"/>
        <v>NA</v>
      </c>
    </row>
    <row r="2112" spans="1:7" ht="17" x14ac:dyDescent="0.2">
      <c r="A2112" s="18">
        <v>1943.0821000000001</v>
      </c>
      <c r="B2112">
        <v>19430821</v>
      </c>
      <c r="C2112">
        <v>19430821</v>
      </c>
      <c r="D2112" t="s">
        <v>62</v>
      </c>
      <c r="E2112" t="str">
        <f t="shared" si="68"/>
        <v>21</v>
      </c>
      <c r="F2112" t="s">
        <v>97</v>
      </c>
      <c r="G2112" t="str">
        <f t="shared" si="69"/>
        <v>21</v>
      </c>
    </row>
    <row r="2113" spans="1:7" ht="17" x14ac:dyDescent="0.2">
      <c r="A2113" s="18">
        <v>1936.0907</v>
      </c>
      <c r="B2113">
        <v>19360907</v>
      </c>
      <c r="C2113">
        <v>19360907</v>
      </c>
      <c r="D2113" t="s">
        <v>62</v>
      </c>
      <c r="E2113" t="str">
        <f t="shared" si="68"/>
        <v>07</v>
      </c>
      <c r="F2113" t="s">
        <v>63</v>
      </c>
      <c r="G2113" t="str">
        <f t="shared" si="69"/>
        <v>07</v>
      </c>
    </row>
    <row r="2114" spans="1:7" ht="17" x14ac:dyDescent="0.2">
      <c r="A2114" s="18">
        <v>1968.1013</v>
      </c>
      <c r="B2114">
        <v>19681013</v>
      </c>
      <c r="C2114">
        <v>19681013</v>
      </c>
      <c r="D2114" t="s">
        <v>62</v>
      </c>
      <c r="E2114" t="str">
        <f t="shared" si="68"/>
        <v>13</v>
      </c>
      <c r="F2114" t="s">
        <v>93</v>
      </c>
      <c r="G2114" t="str">
        <f t="shared" si="69"/>
        <v>13</v>
      </c>
    </row>
    <row r="2115" spans="1:7" ht="17" x14ac:dyDescent="0.2">
      <c r="A2115" s="18">
        <v>1896.0825</v>
      </c>
      <c r="B2115">
        <v>18960825</v>
      </c>
      <c r="C2115">
        <v>18960825</v>
      </c>
      <c r="D2115" t="s">
        <v>62</v>
      </c>
      <c r="E2115" t="str">
        <f t="shared" ref="E2115:E2178" si="70">MID($B2115,COLUMN()-(COLUMN($D2115)- 6),2)</f>
        <v>25</v>
      </c>
      <c r="F2115" t="s">
        <v>92</v>
      </c>
      <c r="G2115" t="str">
        <f t="shared" ref="G2115:G2178" si="71">IFERROR(F2115,"NA")</f>
        <v>25</v>
      </c>
    </row>
    <row r="2116" spans="1:7" ht="17" x14ac:dyDescent="0.2">
      <c r="A2116" s="18">
        <v>1912.0706</v>
      </c>
      <c r="B2116">
        <v>19120706</v>
      </c>
      <c r="C2116">
        <v>19120706</v>
      </c>
      <c r="D2116" t="s">
        <v>62</v>
      </c>
      <c r="E2116" t="str">
        <f t="shared" si="70"/>
        <v>06</v>
      </c>
      <c r="F2116" t="s">
        <v>67</v>
      </c>
      <c r="G2116" t="str">
        <f t="shared" si="71"/>
        <v>06</v>
      </c>
    </row>
    <row r="2117" spans="1:7" ht="17" x14ac:dyDescent="0.2">
      <c r="A2117" s="18">
        <v>1931.0820000000001</v>
      </c>
      <c r="B2117">
        <v>19310820</v>
      </c>
      <c r="C2117">
        <v>19310820</v>
      </c>
      <c r="D2117" t="s">
        <v>62</v>
      </c>
      <c r="E2117" t="str">
        <f t="shared" si="70"/>
        <v>20</v>
      </c>
      <c r="F2117" t="s">
        <v>91</v>
      </c>
      <c r="G2117" t="str">
        <f t="shared" si="71"/>
        <v>20</v>
      </c>
    </row>
    <row r="2118" spans="1:7" ht="17" x14ac:dyDescent="0.2">
      <c r="A2118" s="18">
        <v>1957.0716</v>
      </c>
      <c r="B2118">
        <v>19570716</v>
      </c>
      <c r="C2118">
        <v>19570716</v>
      </c>
      <c r="D2118" t="s">
        <v>62</v>
      </c>
      <c r="E2118" t="str">
        <f t="shared" si="70"/>
        <v>16</v>
      </c>
      <c r="F2118" t="s">
        <v>96</v>
      </c>
      <c r="G2118" t="str">
        <f t="shared" si="71"/>
        <v>16</v>
      </c>
    </row>
    <row r="2119" spans="1:7" ht="17" x14ac:dyDescent="0.2">
      <c r="A2119" s="18">
        <v>1957.0716</v>
      </c>
      <c r="B2119">
        <v>19570716</v>
      </c>
      <c r="C2119">
        <v>19570716</v>
      </c>
      <c r="D2119" t="s">
        <v>62</v>
      </c>
      <c r="E2119" t="str">
        <f t="shared" si="70"/>
        <v>16</v>
      </c>
      <c r="F2119" t="s">
        <v>96</v>
      </c>
      <c r="G2119" t="str">
        <f t="shared" si="71"/>
        <v>16</v>
      </c>
    </row>
    <row r="2120" spans="1:7" ht="17" x14ac:dyDescent="0.2">
      <c r="A2120" s="18">
        <v>1957.0716</v>
      </c>
      <c r="B2120">
        <v>19570716</v>
      </c>
      <c r="C2120">
        <v>19570716</v>
      </c>
      <c r="D2120" t="s">
        <v>62</v>
      </c>
      <c r="E2120" t="str">
        <f t="shared" si="70"/>
        <v>16</v>
      </c>
      <c r="F2120" t="s">
        <v>96</v>
      </c>
      <c r="G2120" t="str">
        <f t="shared" si="71"/>
        <v>16</v>
      </c>
    </row>
    <row r="2121" spans="1:7" ht="17" x14ac:dyDescent="0.2">
      <c r="A2121" s="18">
        <v>1931.0820000000001</v>
      </c>
      <c r="B2121">
        <v>19310820</v>
      </c>
      <c r="C2121">
        <v>19310820</v>
      </c>
      <c r="D2121" t="s">
        <v>62</v>
      </c>
      <c r="E2121" t="str">
        <f t="shared" si="70"/>
        <v>20</v>
      </c>
      <c r="F2121" t="s">
        <v>91</v>
      </c>
      <c r="G2121" t="str">
        <f t="shared" si="71"/>
        <v>20</v>
      </c>
    </row>
    <row r="2122" spans="1:7" ht="17" x14ac:dyDescent="0.2">
      <c r="A2122" s="18">
        <v>1931.0820000000001</v>
      </c>
      <c r="B2122">
        <v>19310820</v>
      </c>
      <c r="C2122">
        <v>19310820</v>
      </c>
      <c r="D2122" t="s">
        <v>62</v>
      </c>
      <c r="E2122" t="str">
        <f t="shared" si="70"/>
        <v>20</v>
      </c>
      <c r="F2122" t="s">
        <v>91</v>
      </c>
      <c r="G2122" t="str">
        <f t="shared" si="71"/>
        <v>20</v>
      </c>
    </row>
    <row r="2123" spans="1:7" ht="17" x14ac:dyDescent="0.2">
      <c r="A2123" s="18">
        <v>1957.0719999999999</v>
      </c>
      <c r="B2123">
        <v>19570720</v>
      </c>
      <c r="C2123">
        <v>19570720</v>
      </c>
      <c r="D2123" t="s">
        <v>62</v>
      </c>
      <c r="E2123" t="str">
        <f t="shared" si="70"/>
        <v>20</v>
      </c>
      <c r="F2123" t="s">
        <v>91</v>
      </c>
      <c r="G2123" t="str">
        <f t="shared" si="71"/>
        <v>20</v>
      </c>
    </row>
    <row r="2124" spans="1:7" ht="17" x14ac:dyDescent="0.2">
      <c r="A2124" s="18">
        <v>1955.0825</v>
      </c>
      <c r="B2124">
        <v>19550825</v>
      </c>
      <c r="C2124">
        <v>19550825</v>
      </c>
      <c r="D2124" t="s">
        <v>62</v>
      </c>
      <c r="E2124" t="str">
        <f t="shared" si="70"/>
        <v>25</v>
      </c>
      <c r="F2124" t="s">
        <v>92</v>
      </c>
      <c r="G2124" t="str">
        <f t="shared" si="71"/>
        <v>25</v>
      </c>
    </row>
    <row r="2125" spans="1:7" ht="17" x14ac:dyDescent="0.2">
      <c r="A2125" s="18">
        <v>1970.0715</v>
      </c>
      <c r="B2125">
        <v>19700715</v>
      </c>
      <c r="C2125">
        <v>19700715</v>
      </c>
      <c r="D2125" t="s">
        <v>62</v>
      </c>
      <c r="E2125" t="str">
        <f t="shared" si="70"/>
        <v>15</v>
      </c>
      <c r="F2125" t="s">
        <v>95</v>
      </c>
      <c r="G2125" t="str">
        <f t="shared" si="71"/>
        <v>15</v>
      </c>
    </row>
    <row r="2126" spans="1:7" ht="17" x14ac:dyDescent="0.2">
      <c r="A2126" s="18">
        <v>1955.1010000000001</v>
      </c>
      <c r="B2126">
        <v>19551010</v>
      </c>
      <c r="C2126">
        <v>19551010</v>
      </c>
      <c r="D2126" t="s">
        <v>62</v>
      </c>
      <c r="E2126" t="str">
        <f t="shared" si="70"/>
        <v>10</v>
      </c>
      <c r="F2126" t="s">
        <v>64</v>
      </c>
      <c r="G2126" t="str">
        <f t="shared" si="71"/>
        <v>10</v>
      </c>
    </row>
    <row r="2127" spans="1:7" ht="17" x14ac:dyDescent="0.2">
      <c r="A2127" s="18">
        <v>1930.0918999999999</v>
      </c>
      <c r="B2127">
        <v>19300919</v>
      </c>
      <c r="C2127">
        <v>19300919</v>
      </c>
      <c r="D2127" t="s">
        <v>62</v>
      </c>
      <c r="E2127" t="str">
        <f t="shared" si="70"/>
        <v>19</v>
      </c>
      <c r="F2127" t="s">
        <v>90</v>
      </c>
      <c r="G2127" t="str">
        <f t="shared" si="71"/>
        <v>19</v>
      </c>
    </row>
    <row r="2128" spans="1:7" ht="17" x14ac:dyDescent="0.2">
      <c r="A2128" s="18">
        <v>1943.1002000000001</v>
      </c>
      <c r="B2128">
        <v>19431002</v>
      </c>
      <c r="C2128">
        <v>19431002</v>
      </c>
      <c r="D2128" t="s">
        <v>62</v>
      </c>
      <c r="E2128" t="str">
        <f t="shared" si="70"/>
        <v>02</v>
      </c>
      <c r="F2128" t="s">
        <v>68</v>
      </c>
      <c r="G2128" t="str">
        <f t="shared" si="71"/>
        <v>02</v>
      </c>
    </row>
    <row r="2129" spans="1:7" ht="17" x14ac:dyDescent="0.2">
      <c r="A2129" s="18">
        <v>1930.0918999999999</v>
      </c>
      <c r="B2129">
        <v>19300919</v>
      </c>
      <c r="C2129">
        <v>19300919</v>
      </c>
      <c r="D2129" t="s">
        <v>62</v>
      </c>
      <c r="E2129" t="str">
        <f t="shared" si="70"/>
        <v>19</v>
      </c>
      <c r="F2129" t="s">
        <v>90</v>
      </c>
      <c r="G2129" t="str">
        <f t="shared" si="71"/>
        <v>19</v>
      </c>
    </row>
    <row r="2130" spans="1:7" ht="17" x14ac:dyDescent="0.2">
      <c r="A2130" s="18">
        <v>1918.0319999999999</v>
      </c>
      <c r="B2130">
        <v>19180320</v>
      </c>
      <c r="C2130">
        <v>19180320</v>
      </c>
      <c r="D2130" t="s">
        <v>62</v>
      </c>
      <c r="E2130" t="str">
        <f t="shared" si="70"/>
        <v>20</v>
      </c>
      <c r="F2130" t="s">
        <v>91</v>
      </c>
      <c r="G2130" t="str">
        <f t="shared" si="71"/>
        <v>20</v>
      </c>
    </row>
    <row r="2131" spans="1:7" ht="17" x14ac:dyDescent="0.2">
      <c r="A2131" s="18">
        <v>1957.0725</v>
      </c>
      <c r="B2131">
        <v>19570725</v>
      </c>
      <c r="C2131">
        <v>19570725</v>
      </c>
      <c r="D2131" t="s">
        <v>62</v>
      </c>
      <c r="E2131" t="str">
        <f t="shared" si="70"/>
        <v>25</v>
      </c>
      <c r="F2131" t="s">
        <v>92</v>
      </c>
      <c r="G2131" t="str">
        <f t="shared" si="71"/>
        <v>25</v>
      </c>
    </row>
    <row r="2132" spans="1:7" ht="17" x14ac:dyDescent="0.2">
      <c r="A2132" s="18">
        <v>1940.0619999999999</v>
      </c>
      <c r="B2132">
        <v>19400620</v>
      </c>
      <c r="C2132">
        <v>19400620</v>
      </c>
      <c r="D2132" t="s">
        <v>62</v>
      </c>
      <c r="E2132" t="str">
        <f t="shared" si="70"/>
        <v>20</v>
      </c>
      <c r="F2132" t="s">
        <v>91</v>
      </c>
      <c r="G2132" t="str">
        <f t="shared" si="71"/>
        <v>20</v>
      </c>
    </row>
    <row r="2133" spans="1:7" ht="17" x14ac:dyDescent="0.2">
      <c r="A2133" s="18">
        <v>1935.0706</v>
      </c>
      <c r="B2133">
        <v>19350706</v>
      </c>
      <c r="C2133">
        <v>19350706</v>
      </c>
      <c r="D2133" t="s">
        <v>62</v>
      </c>
      <c r="E2133" t="str">
        <f t="shared" si="70"/>
        <v>06</v>
      </c>
      <c r="F2133" t="s">
        <v>67</v>
      </c>
      <c r="G2133" t="str">
        <f t="shared" si="71"/>
        <v>06</v>
      </c>
    </row>
    <row r="2134" spans="1:7" ht="17" x14ac:dyDescent="0.2">
      <c r="A2134" s="18">
        <v>1957.0714</v>
      </c>
      <c r="B2134">
        <v>19570714</v>
      </c>
      <c r="C2134">
        <v>19570714</v>
      </c>
      <c r="D2134" t="s">
        <v>62</v>
      </c>
      <c r="E2134" t="str">
        <f t="shared" si="70"/>
        <v>14</v>
      </c>
      <c r="F2134" t="s">
        <v>94</v>
      </c>
      <c r="G2134" t="str">
        <f t="shared" si="71"/>
        <v>14</v>
      </c>
    </row>
    <row r="2135" spans="1:7" ht="17" x14ac:dyDescent="0.2">
      <c r="A2135" s="18">
        <v>1940.0604000000001</v>
      </c>
      <c r="B2135">
        <v>19400604</v>
      </c>
      <c r="C2135">
        <v>19400604</v>
      </c>
      <c r="D2135" t="s">
        <v>62</v>
      </c>
      <c r="E2135" t="str">
        <f t="shared" si="70"/>
        <v>04</v>
      </c>
      <c r="F2135" t="s">
        <v>74</v>
      </c>
      <c r="G2135" t="str">
        <f t="shared" si="71"/>
        <v>04</v>
      </c>
    </row>
    <row r="2136" spans="1:7" ht="17" x14ac:dyDescent="0.2">
      <c r="A2136" s="18">
        <v>1940.0624</v>
      </c>
      <c r="B2136">
        <v>19400624</v>
      </c>
      <c r="C2136">
        <v>19400624</v>
      </c>
      <c r="D2136" t="s">
        <v>62</v>
      </c>
      <c r="E2136" t="str">
        <f t="shared" si="70"/>
        <v>24</v>
      </c>
      <c r="F2136" t="s">
        <v>103</v>
      </c>
      <c r="G2136" t="str">
        <f t="shared" si="71"/>
        <v>24</v>
      </c>
    </row>
    <row r="2137" spans="1:7" ht="17" x14ac:dyDescent="0.2">
      <c r="A2137" s="18">
        <v>1976.0706</v>
      </c>
      <c r="B2137">
        <v>19760706</v>
      </c>
      <c r="C2137">
        <v>19760706</v>
      </c>
      <c r="D2137" t="s">
        <v>62</v>
      </c>
      <c r="E2137" t="str">
        <f t="shared" si="70"/>
        <v>06</v>
      </c>
      <c r="F2137" t="s">
        <v>67</v>
      </c>
      <c r="G2137" t="str">
        <f t="shared" si="71"/>
        <v>06</v>
      </c>
    </row>
    <row r="2138" spans="1:7" ht="17" x14ac:dyDescent="0.2">
      <c r="A2138" s="18">
        <v>1957.0724</v>
      </c>
      <c r="B2138">
        <v>19570724</v>
      </c>
      <c r="C2138">
        <v>19570724</v>
      </c>
      <c r="D2138" t="s">
        <v>62</v>
      </c>
      <c r="E2138" t="str">
        <f t="shared" si="70"/>
        <v>24</v>
      </c>
      <c r="F2138" t="s">
        <v>103</v>
      </c>
      <c r="G2138" t="str">
        <f t="shared" si="71"/>
        <v>24</v>
      </c>
    </row>
    <row r="2139" spans="1:7" ht="17" x14ac:dyDescent="0.2">
      <c r="A2139" s="18">
        <v>1940.0526</v>
      </c>
      <c r="B2139">
        <v>19400526</v>
      </c>
      <c r="C2139">
        <v>19400526</v>
      </c>
      <c r="D2139" t="s">
        <v>62</v>
      </c>
      <c r="E2139" t="str">
        <f t="shared" si="70"/>
        <v>26</v>
      </c>
      <c r="F2139" t="s">
        <v>87</v>
      </c>
      <c r="G2139" t="str">
        <f t="shared" si="71"/>
        <v>26</v>
      </c>
    </row>
    <row r="2140" spans="1:7" ht="17" x14ac:dyDescent="0.2">
      <c r="A2140" s="18">
        <v>1973.0724</v>
      </c>
      <c r="B2140">
        <v>19730724</v>
      </c>
      <c r="C2140">
        <v>19730724</v>
      </c>
      <c r="D2140" t="s">
        <v>62</v>
      </c>
      <c r="E2140" t="str">
        <f t="shared" si="70"/>
        <v>24</v>
      </c>
      <c r="F2140" t="s">
        <v>103</v>
      </c>
      <c r="G2140" t="str">
        <f t="shared" si="71"/>
        <v>24</v>
      </c>
    </row>
    <row r="2141" spans="1:7" ht="17" x14ac:dyDescent="0.2">
      <c r="A2141" s="18">
        <v>1950.0525</v>
      </c>
      <c r="B2141">
        <v>19500525</v>
      </c>
      <c r="C2141">
        <v>19500525</v>
      </c>
      <c r="D2141" t="s">
        <v>62</v>
      </c>
      <c r="E2141" t="str">
        <f t="shared" si="70"/>
        <v>25</v>
      </c>
      <c r="F2141" t="s">
        <v>92</v>
      </c>
      <c r="G2141" t="str">
        <f t="shared" si="71"/>
        <v>25</v>
      </c>
    </row>
    <row r="2142" spans="1:7" ht="17" x14ac:dyDescent="0.2">
      <c r="A2142" s="18">
        <v>1950.0525</v>
      </c>
      <c r="B2142">
        <v>19500525</v>
      </c>
      <c r="C2142">
        <v>19500525</v>
      </c>
      <c r="D2142" t="s">
        <v>62</v>
      </c>
      <c r="E2142" t="str">
        <f t="shared" si="70"/>
        <v>25</v>
      </c>
      <c r="F2142" t="s">
        <v>92</v>
      </c>
      <c r="G2142" t="str">
        <f t="shared" si="71"/>
        <v>25</v>
      </c>
    </row>
    <row r="2143" spans="1:7" ht="17" x14ac:dyDescent="0.2">
      <c r="A2143" s="18">
        <v>1986.0912000000001</v>
      </c>
      <c r="B2143">
        <v>19860912</v>
      </c>
      <c r="C2143">
        <v>19860912</v>
      </c>
      <c r="D2143" t="s">
        <v>62</v>
      </c>
      <c r="E2143" t="str">
        <f t="shared" si="70"/>
        <v>12</v>
      </c>
      <c r="F2143" t="s">
        <v>66</v>
      </c>
      <c r="G2143" t="str">
        <f t="shared" si="71"/>
        <v>12</v>
      </c>
    </row>
    <row r="2144" spans="1:7" ht="17" x14ac:dyDescent="0.2">
      <c r="A2144" s="18">
        <v>1906.0813000000001</v>
      </c>
      <c r="B2144">
        <v>19060813</v>
      </c>
      <c r="C2144">
        <v>19060813</v>
      </c>
      <c r="D2144" t="s">
        <v>62</v>
      </c>
      <c r="E2144" t="str">
        <f t="shared" si="70"/>
        <v>13</v>
      </c>
      <c r="F2144" t="s">
        <v>93</v>
      </c>
      <c r="G2144" t="str">
        <f t="shared" si="71"/>
        <v>13</v>
      </c>
    </row>
    <row r="2145" spans="1:7" ht="17" x14ac:dyDescent="0.2">
      <c r="A2145" s="18">
        <v>1939.0814</v>
      </c>
      <c r="B2145">
        <v>19390814</v>
      </c>
      <c r="C2145">
        <v>19390814</v>
      </c>
      <c r="D2145" t="s">
        <v>62</v>
      </c>
      <c r="E2145" t="str">
        <f t="shared" si="70"/>
        <v>14</v>
      </c>
      <c r="F2145" t="s">
        <v>94</v>
      </c>
      <c r="G2145" t="str">
        <f t="shared" si="71"/>
        <v>14</v>
      </c>
    </row>
    <row r="2146" spans="1:7" ht="17" x14ac:dyDescent="0.2">
      <c r="A2146" s="18">
        <v>1939.0805</v>
      </c>
      <c r="B2146">
        <v>19390805</v>
      </c>
      <c r="C2146">
        <v>19390805</v>
      </c>
      <c r="D2146" t="s">
        <v>62</v>
      </c>
      <c r="E2146" t="str">
        <f t="shared" si="70"/>
        <v>05</v>
      </c>
      <c r="F2146" t="s">
        <v>71</v>
      </c>
      <c r="G2146" t="str">
        <f t="shared" si="71"/>
        <v>05</v>
      </c>
    </row>
    <row r="2147" spans="1:7" ht="17" x14ac:dyDescent="0.2">
      <c r="A2147" s="18" t="e">
        <v>#VALUE!</v>
      </c>
      <c r="B2147" t="e">
        <v>#VALUE!</v>
      </c>
      <c r="C2147" t="e">
        <v>#VALUE!</v>
      </c>
      <c r="D2147" t="s">
        <v>62</v>
      </c>
      <c r="E2147" t="e">
        <f t="shared" si="70"/>
        <v>#VALUE!</v>
      </c>
      <c r="F2147" t="e">
        <v>#VALUE!</v>
      </c>
      <c r="G2147" t="str">
        <f t="shared" si="71"/>
        <v>NA</v>
      </c>
    </row>
    <row r="2148" spans="1:7" ht="17" x14ac:dyDescent="0.2">
      <c r="A2148" s="18">
        <v>1939.0815</v>
      </c>
      <c r="B2148">
        <v>19390815</v>
      </c>
      <c r="C2148">
        <v>19390815</v>
      </c>
      <c r="D2148" t="s">
        <v>62</v>
      </c>
      <c r="E2148" t="str">
        <f t="shared" si="70"/>
        <v>15</v>
      </c>
      <c r="F2148" t="s">
        <v>95</v>
      </c>
      <c r="G2148" t="str">
        <f t="shared" si="71"/>
        <v>15</v>
      </c>
    </row>
    <row r="2149" spans="1:7" ht="17" x14ac:dyDescent="0.2">
      <c r="A2149" s="18">
        <v>1961.0605</v>
      </c>
      <c r="B2149">
        <v>19610605</v>
      </c>
      <c r="C2149">
        <v>19610605</v>
      </c>
      <c r="D2149" t="s">
        <v>62</v>
      </c>
      <c r="E2149" t="str">
        <f t="shared" si="70"/>
        <v>05</v>
      </c>
      <c r="F2149" t="s">
        <v>71</v>
      </c>
      <c r="G2149" t="str">
        <f t="shared" si="71"/>
        <v>05</v>
      </c>
    </row>
    <row r="2150" spans="1:7" ht="17" x14ac:dyDescent="0.2">
      <c r="A2150" s="18" t="e">
        <v>#VALUE!</v>
      </c>
      <c r="B2150" t="e">
        <v>#VALUE!</v>
      </c>
      <c r="C2150" t="e">
        <v>#VALUE!</v>
      </c>
      <c r="D2150" t="s">
        <v>62</v>
      </c>
      <c r="E2150" t="e">
        <f t="shared" si="70"/>
        <v>#VALUE!</v>
      </c>
      <c r="F2150" t="e">
        <v>#VALUE!</v>
      </c>
      <c r="G2150" t="str">
        <f t="shared" si="71"/>
        <v>NA</v>
      </c>
    </row>
    <row r="2151" spans="1:7" ht="17" x14ac:dyDescent="0.2">
      <c r="A2151" s="18">
        <v>1978.0907</v>
      </c>
      <c r="B2151">
        <v>19780907</v>
      </c>
      <c r="C2151">
        <v>19780907</v>
      </c>
      <c r="D2151" t="s">
        <v>62</v>
      </c>
      <c r="E2151" t="str">
        <f t="shared" si="70"/>
        <v>07</v>
      </c>
      <c r="F2151" t="s">
        <v>63</v>
      </c>
      <c r="G2151" t="str">
        <f t="shared" si="71"/>
        <v>07</v>
      </c>
    </row>
    <row r="2152" spans="1:7" ht="17" x14ac:dyDescent="0.2">
      <c r="A2152" s="18">
        <v>1978.0907</v>
      </c>
      <c r="B2152">
        <v>19780907</v>
      </c>
      <c r="C2152">
        <v>19780907</v>
      </c>
      <c r="D2152" t="s">
        <v>62</v>
      </c>
      <c r="E2152" t="str">
        <f t="shared" si="70"/>
        <v>07</v>
      </c>
      <c r="F2152" t="s">
        <v>63</v>
      </c>
      <c r="G2152" t="str">
        <f t="shared" si="71"/>
        <v>07</v>
      </c>
    </row>
    <row r="2153" spans="1:7" ht="17" x14ac:dyDescent="0.2">
      <c r="A2153" s="18">
        <v>1977.0628999999999</v>
      </c>
      <c r="B2153">
        <v>19770629</v>
      </c>
      <c r="C2153">
        <v>19770629</v>
      </c>
      <c r="D2153" t="s">
        <v>62</v>
      </c>
      <c r="E2153" t="str">
        <f t="shared" si="70"/>
        <v>29</v>
      </c>
      <c r="F2153" t="s">
        <v>99</v>
      </c>
      <c r="G2153" t="str">
        <f t="shared" si="71"/>
        <v>29</v>
      </c>
    </row>
    <row r="2154" spans="1:7" ht="17" x14ac:dyDescent="0.2">
      <c r="A2154" s="18">
        <v>1898.0619999999999</v>
      </c>
      <c r="B2154">
        <v>18980620</v>
      </c>
      <c r="C2154">
        <v>18980620</v>
      </c>
      <c r="D2154" t="s">
        <v>62</v>
      </c>
      <c r="E2154" t="str">
        <f t="shared" si="70"/>
        <v>20</v>
      </c>
      <c r="F2154" t="s">
        <v>91</v>
      </c>
      <c r="G2154" t="str">
        <f t="shared" si="71"/>
        <v>20</v>
      </c>
    </row>
    <row r="2155" spans="1:7" ht="17" x14ac:dyDescent="0.2">
      <c r="A2155" s="18">
        <v>1959.0700999999999</v>
      </c>
      <c r="B2155">
        <v>19590701</v>
      </c>
      <c r="C2155">
        <v>19590701</v>
      </c>
      <c r="D2155" t="s">
        <v>62</v>
      </c>
      <c r="E2155" t="str">
        <f t="shared" si="70"/>
        <v>01</v>
      </c>
      <c r="F2155" t="s">
        <v>70</v>
      </c>
      <c r="G2155" t="str">
        <f t="shared" si="71"/>
        <v>01</v>
      </c>
    </row>
    <row r="2156" spans="1:7" ht="17" x14ac:dyDescent="0.2">
      <c r="A2156" s="18">
        <v>1962.0922</v>
      </c>
      <c r="B2156">
        <v>19620922</v>
      </c>
      <c r="C2156">
        <v>19620922</v>
      </c>
      <c r="D2156" t="s">
        <v>62</v>
      </c>
      <c r="E2156" t="str">
        <f t="shared" si="70"/>
        <v>22</v>
      </c>
      <c r="F2156" t="s">
        <v>98</v>
      </c>
      <c r="G2156" t="str">
        <f t="shared" si="71"/>
        <v>22</v>
      </c>
    </row>
    <row r="2157" spans="1:7" ht="17" x14ac:dyDescent="0.2">
      <c r="A2157" s="18">
        <v>1958.0704000000001</v>
      </c>
      <c r="B2157">
        <v>19580704</v>
      </c>
      <c r="C2157">
        <v>19580704</v>
      </c>
      <c r="D2157" t="s">
        <v>62</v>
      </c>
      <c r="E2157" t="str">
        <f t="shared" si="70"/>
        <v>04</v>
      </c>
      <c r="F2157" t="s">
        <v>74</v>
      </c>
      <c r="G2157" t="str">
        <f t="shared" si="71"/>
        <v>04</v>
      </c>
    </row>
    <row r="2158" spans="1:7" ht="17" x14ac:dyDescent="0.2">
      <c r="A2158" s="18">
        <v>1952.0607</v>
      </c>
      <c r="B2158">
        <v>19520607</v>
      </c>
      <c r="C2158">
        <v>19520607</v>
      </c>
      <c r="D2158" t="s">
        <v>62</v>
      </c>
      <c r="E2158" t="str">
        <f t="shared" si="70"/>
        <v>07</v>
      </c>
      <c r="F2158" t="s">
        <v>63</v>
      </c>
      <c r="G2158" t="str">
        <f t="shared" si="71"/>
        <v>07</v>
      </c>
    </row>
    <row r="2159" spans="1:7" ht="17" x14ac:dyDescent="0.2">
      <c r="A2159" s="18">
        <v>1952.0608999999999</v>
      </c>
      <c r="B2159">
        <v>19520609</v>
      </c>
      <c r="C2159">
        <v>19520609</v>
      </c>
      <c r="D2159" t="s">
        <v>62</v>
      </c>
      <c r="E2159" t="str">
        <f t="shared" si="70"/>
        <v>09</v>
      </c>
      <c r="F2159" t="s">
        <v>65</v>
      </c>
      <c r="G2159" t="str">
        <f t="shared" si="71"/>
        <v>09</v>
      </c>
    </row>
    <row r="2160" spans="1:7" ht="17" x14ac:dyDescent="0.2">
      <c r="A2160" s="18">
        <v>1967.0813000000001</v>
      </c>
      <c r="B2160">
        <v>19670813</v>
      </c>
      <c r="C2160">
        <v>19670813</v>
      </c>
      <c r="D2160" t="s">
        <v>62</v>
      </c>
      <c r="E2160" t="str">
        <f t="shared" si="70"/>
        <v>13</v>
      </c>
      <c r="F2160" t="s">
        <v>93</v>
      </c>
      <c r="G2160" t="str">
        <f t="shared" si="71"/>
        <v>13</v>
      </c>
    </row>
    <row r="2161" spans="1:7" ht="17" x14ac:dyDescent="0.2">
      <c r="A2161" s="18">
        <v>1967.0408</v>
      </c>
      <c r="B2161">
        <v>19670408</v>
      </c>
      <c r="C2161">
        <v>19670408</v>
      </c>
      <c r="D2161" t="s">
        <v>62</v>
      </c>
      <c r="E2161" t="str">
        <f t="shared" si="70"/>
        <v>08</v>
      </c>
      <c r="F2161" t="s">
        <v>69</v>
      </c>
      <c r="G2161" t="str">
        <f t="shared" si="71"/>
        <v>08</v>
      </c>
    </row>
    <row r="2162" spans="1:7" ht="17" x14ac:dyDescent="0.2">
      <c r="A2162" s="18">
        <v>1968.0706</v>
      </c>
      <c r="B2162">
        <v>19680706</v>
      </c>
      <c r="C2162">
        <v>19680706</v>
      </c>
      <c r="D2162" t="s">
        <v>62</v>
      </c>
      <c r="E2162" t="str">
        <f t="shared" si="70"/>
        <v>06</v>
      </c>
      <c r="F2162" t="s">
        <v>67</v>
      </c>
      <c r="G2162" t="str">
        <f t="shared" si="71"/>
        <v>06</v>
      </c>
    </row>
    <row r="2163" spans="1:7" ht="17" x14ac:dyDescent="0.2">
      <c r="A2163" s="18">
        <v>1961</v>
      </c>
      <c r="B2163">
        <v>19610000</v>
      </c>
      <c r="C2163">
        <v>19610000</v>
      </c>
      <c r="D2163" t="s">
        <v>62</v>
      </c>
      <c r="E2163" t="str">
        <f t="shared" si="70"/>
        <v>00</v>
      </c>
      <c r="F2163" t="s">
        <v>13</v>
      </c>
      <c r="G2163" t="str">
        <f t="shared" si="71"/>
        <v>NA</v>
      </c>
    </row>
    <row r="2164" spans="1:7" ht="17" x14ac:dyDescent="0.2">
      <c r="A2164" s="18">
        <v>1967.0813000000001</v>
      </c>
      <c r="B2164">
        <v>19670813</v>
      </c>
      <c r="C2164">
        <v>19670813</v>
      </c>
      <c r="D2164" t="s">
        <v>62</v>
      </c>
      <c r="E2164" t="str">
        <f t="shared" si="70"/>
        <v>13</v>
      </c>
      <c r="F2164" t="s">
        <v>93</v>
      </c>
      <c r="G2164" t="str">
        <f t="shared" si="71"/>
        <v>13</v>
      </c>
    </row>
    <row r="2165" spans="1:7" ht="17" x14ac:dyDescent="0.2">
      <c r="A2165" s="18">
        <v>1967.0408</v>
      </c>
      <c r="B2165">
        <v>19670408</v>
      </c>
      <c r="C2165">
        <v>19670408</v>
      </c>
      <c r="D2165" t="s">
        <v>62</v>
      </c>
      <c r="E2165" t="str">
        <f t="shared" si="70"/>
        <v>08</v>
      </c>
      <c r="F2165" t="s">
        <v>69</v>
      </c>
      <c r="G2165" t="str">
        <f t="shared" si="71"/>
        <v>08</v>
      </c>
    </row>
    <row r="2166" spans="1:7" ht="17" x14ac:dyDescent="0.2">
      <c r="A2166" s="18">
        <v>1984.1017999999999</v>
      </c>
      <c r="B2166">
        <v>19841018</v>
      </c>
      <c r="C2166">
        <v>19841018</v>
      </c>
      <c r="D2166" t="s">
        <v>62</v>
      </c>
      <c r="E2166" t="str">
        <f t="shared" si="70"/>
        <v>18</v>
      </c>
      <c r="F2166" t="s">
        <v>89</v>
      </c>
      <c r="G2166" t="str">
        <f t="shared" si="71"/>
        <v>18</v>
      </c>
    </row>
    <row r="2167" spans="1:7" ht="17" x14ac:dyDescent="0.2">
      <c r="A2167" s="18">
        <v>1960.0514000000001</v>
      </c>
      <c r="B2167">
        <v>19600514</v>
      </c>
      <c r="C2167">
        <v>19600514</v>
      </c>
      <c r="D2167" t="s">
        <v>62</v>
      </c>
      <c r="E2167" t="str">
        <f t="shared" si="70"/>
        <v>14</v>
      </c>
      <c r="F2167" t="s">
        <v>94</v>
      </c>
      <c r="G2167" t="str">
        <f t="shared" si="71"/>
        <v>14</v>
      </c>
    </row>
    <row r="2168" spans="1:7" ht="17" x14ac:dyDescent="0.2">
      <c r="A2168" s="18">
        <v>1910.0415</v>
      </c>
      <c r="B2168">
        <v>19100415</v>
      </c>
      <c r="C2168">
        <v>19100415</v>
      </c>
      <c r="D2168" t="s">
        <v>62</v>
      </c>
      <c r="E2168" t="str">
        <f t="shared" si="70"/>
        <v>15</v>
      </c>
      <c r="F2168" t="s">
        <v>95</v>
      </c>
      <c r="G2168" t="str">
        <f t="shared" si="71"/>
        <v>15</v>
      </c>
    </row>
    <row r="2169" spans="1:7" ht="17" x14ac:dyDescent="0.2">
      <c r="A2169" s="18">
        <v>1960.1116</v>
      </c>
      <c r="B2169">
        <v>19601116</v>
      </c>
      <c r="C2169">
        <v>19601116</v>
      </c>
      <c r="D2169" t="s">
        <v>62</v>
      </c>
      <c r="E2169" t="str">
        <f t="shared" si="70"/>
        <v>16</v>
      </c>
      <c r="F2169" t="s">
        <v>96</v>
      </c>
      <c r="G2169" t="str">
        <f t="shared" si="71"/>
        <v>16</v>
      </c>
    </row>
    <row r="2170" spans="1:7" ht="17" x14ac:dyDescent="0.2">
      <c r="A2170" s="18">
        <v>1960.1116</v>
      </c>
      <c r="B2170">
        <v>19601116</v>
      </c>
      <c r="C2170">
        <v>19601116</v>
      </c>
      <c r="D2170" t="s">
        <v>62</v>
      </c>
      <c r="E2170" t="str">
        <f t="shared" si="70"/>
        <v>16</v>
      </c>
      <c r="F2170" t="s">
        <v>96</v>
      </c>
      <c r="G2170" t="str">
        <f t="shared" si="71"/>
        <v>16</v>
      </c>
    </row>
    <row r="2171" spans="1:7" ht="17" x14ac:dyDescent="0.2">
      <c r="A2171" s="18">
        <v>1960.1001000000001</v>
      </c>
      <c r="B2171">
        <v>19601001</v>
      </c>
      <c r="C2171">
        <v>19601001</v>
      </c>
      <c r="D2171" t="s">
        <v>62</v>
      </c>
      <c r="E2171" t="str">
        <f t="shared" si="70"/>
        <v>01</v>
      </c>
      <c r="F2171" t="s">
        <v>70</v>
      </c>
      <c r="G2171" t="str">
        <f t="shared" si="71"/>
        <v>01</v>
      </c>
    </row>
    <row r="2172" spans="1:7" ht="17" x14ac:dyDescent="0.2">
      <c r="A2172" s="18">
        <v>1936.0325</v>
      </c>
      <c r="B2172">
        <v>19360325</v>
      </c>
      <c r="C2172">
        <v>19360325</v>
      </c>
      <c r="D2172" t="s">
        <v>62</v>
      </c>
      <c r="E2172" t="str">
        <f t="shared" si="70"/>
        <v>25</v>
      </c>
      <c r="F2172" t="s">
        <v>92</v>
      </c>
      <c r="G2172" t="str">
        <f t="shared" si="71"/>
        <v>25</v>
      </c>
    </row>
    <row r="2173" spans="1:7" ht="17" x14ac:dyDescent="0.2">
      <c r="A2173" s="18">
        <v>1894.0515</v>
      </c>
      <c r="B2173">
        <v>18940515</v>
      </c>
      <c r="C2173">
        <v>18940515</v>
      </c>
      <c r="D2173" t="s">
        <v>62</v>
      </c>
      <c r="E2173" t="str">
        <f t="shared" si="70"/>
        <v>15</v>
      </c>
      <c r="F2173" t="s">
        <v>95</v>
      </c>
      <c r="G2173" t="str">
        <f t="shared" si="71"/>
        <v>15</v>
      </c>
    </row>
    <row r="2174" spans="1:7" ht="17" x14ac:dyDescent="0.2">
      <c r="A2174" s="18">
        <v>1984.1017999999999</v>
      </c>
      <c r="B2174">
        <v>19841018</v>
      </c>
      <c r="C2174">
        <v>19841018</v>
      </c>
      <c r="D2174" t="s">
        <v>62</v>
      </c>
      <c r="E2174" t="str">
        <f t="shared" si="70"/>
        <v>18</v>
      </c>
      <c r="F2174" t="s">
        <v>89</v>
      </c>
      <c r="G2174" t="str">
        <f t="shared" si="71"/>
        <v>18</v>
      </c>
    </row>
    <row r="2175" spans="1:7" ht="17" x14ac:dyDescent="0.2">
      <c r="A2175" s="18">
        <v>1905.0902000000001</v>
      </c>
      <c r="B2175">
        <v>19050902</v>
      </c>
      <c r="C2175">
        <v>19050902</v>
      </c>
      <c r="D2175" t="s">
        <v>62</v>
      </c>
      <c r="E2175" t="str">
        <f t="shared" si="70"/>
        <v>02</v>
      </c>
      <c r="F2175" t="s">
        <v>68</v>
      </c>
      <c r="G2175" t="str">
        <f t="shared" si="71"/>
        <v>02</v>
      </c>
    </row>
    <row r="2176" spans="1:7" ht="17" x14ac:dyDescent="0.2">
      <c r="A2176" s="18">
        <v>1960.1116</v>
      </c>
      <c r="B2176">
        <v>19601116</v>
      </c>
      <c r="C2176">
        <v>19601116</v>
      </c>
      <c r="D2176" t="s">
        <v>62</v>
      </c>
      <c r="E2176" t="str">
        <f t="shared" si="70"/>
        <v>16</v>
      </c>
      <c r="F2176" t="s">
        <v>96</v>
      </c>
      <c r="G2176" t="str">
        <f t="shared" si="71"/>
        <v>16</v>
      </c>
    </row>
    <row r="2177" spans="1:7" ht="17" x14ac:dyDescent="0.2">
      <c r="A2177" s="18">
        <v>1960.0514000000001</v>
      </c>
      <c r="B2177">
        <v>19600514</v>
      </c>
      <c r="C2177">
        <v>19600514</v>
      </c>
      <c r="D2177" t="s">
        <v>62</v>
      </c>
      <c r="E2177" t="str">
        <f t="shared" si="70"/>
        <v>14</v>
      </c>
      <c r="F2177" t="s">
        <v>94</v>
      </c>
      <c r="G2177" t="str">
        <f t="shared" si="71"/>
        <v>14</v>
      </c>
    </row>
    <row r="2178" spans="1:7" ht="17" x14ac:dyDescent="0.2">
      <c r="A2178" s="18">
        <v>1989.0904</v>
      </c>
      <c r="B2178">
        <v>19890904</v>
      </c>
      <c r="C2178">
        <v>19890904</v>
      </c>
      <c r="D2178" t="s">
        <v>62</v>
      </c>
      <c r="E2178" t="str">
        <f t="shared" si="70"/>
        <v>04</v>
      </c>
      <c r="F2178" t="s">
        <v>74</v>
      </c>
      <c r="G2178" t="str">
        <f t="shared" si="71"/>
        <v>04</v>
      </c>
    </row>
    <row r="2179" spans="1:7" ht="17" x14ac:dyDescent="0.2">
      <c r="A2179" s="18">
        <v>1910.0826999999999</v>
      </c>
      <c r="B2179">
        <v>19100827</v>
      </c>
      <c r="C2179">
        <v>19100827</v>
      </c>
      <c r="D2179" t="s">
        <v>62</v>
      </c>
      <c r="E2179" t="str">
        <f t="shared" ref="E2179:E2242" si="72">MID($B2179,COLUMN()-(COLUMN($D2179)- 6),2)</f>
        <v>27</v>
      </c>
      <c r="F2179" t="s">
        <v>101</v>
      </c>
      <c r="G2179" t="str">
        <f t="shared" ref="G2179:G2242" si="73">IFERROR(F2179,"NA")</f>
        <v>27</v>
      </c>
    </row>
    <row r="2180" spans="1:7" ht="17" x14ac:dyDescent="0.2">
      <c r="A2180" s="18">
        <v>1893.0509</v>
      </c>
      <c r="B2180">
        <v>18930509</v>
      </c>
      <c r="C2180">
        <v>18930509</v>
      </c>
      <c r="D2180" t="s">
        <v>62</v>
      </c>
      <c r="E2180" t="str">
        <f t="shared" si="72"/>
        <v>09</v>
      </c>
      <c r="F2180" t="s">
        <v>65</v>
      </c>
      <c r="G2180" t="str">
        <f t="shared" si="73"/>
        <v>09</v>
      </c>
    </row>
    <row r="2181" spans="1:7" ht="17" x14ac:dyDescent="0.2">
      <c r="A2181" s="18">
        <v>1936.1217999999999</v>
      </c>
      <c r="B2181">
        <v>19361218</v>
      </c>
      <c r="C2181">
        <v>19361218</v>
      </c>
      <c r="D2181" t="s">
        <v>62</v>
      </c>
      <c r="E2181" t="str">
        <f t="shared" si="72"/>
        <v>18</v>
      </c>
      <c r="F2181" t="s">
        <v>89</v>
      </c>
      <c r="G2181" t="str">
        <f t="shared" si="73"/>
        <v>18</v>
      </c>
    </row>
    <row r="2182" spans="1:7" ht="17" x14ac:dyDescent="0.2">
      <c r="A2182" s="18">
        <v>1936.1217999999999</v>
      </c>
      <c r="B2182">
        <v>19361218</v>
      </c>
      <c r="C2182">
        <v>19361218</v>
      </c>
      <c r="D2182" t="s">
        <v>62</v>
      </c>
      <c r="E2182" t="str">
        <f t="shared" si="72"/>
        <v>18</v>
      </c>
      <c r="F2182" t="s">
        <v>89</v>
      </c>
      <c r="G2182" t="str">
        <f t="shared" si="73"/>
        <v>18</v>
      </c>
    </row>
    <row r="2183" spans="1:7" ht="17" x14ac:dyDescent="0.2">
      <c r="A2183" s="18">
        <v>1950.0527999999999</v>
      </c>
      <c r="B2183">
        <v>19500528</v>
      </c>
      <c r="C2183">
        <v>19500528</v>
      </c>
      <c r="D2183" t="s">
        <v>62</v>
      </c>
      <c r="E2183" t="str">
        <f t="shared" si="72"/>
        <v>28</v>
      </c>
      <c r="F2183" t="s">
        <v>106</v>
      </c>
      <c r="G2183" t="str">
        <f t="shared" si="73"/>
        <v>28</v>
      </c>
    </row>
    <row r="2184" spans="1:7" ht="17" x14ac:dyDescent="0.2">
      <c r="A2184" s="18">
        <v>1885.11</v>
      </c>
      <c r="B2184">
        <v>18851100</v>
      </c>
      <c r="C2184">
        <v>18851100</v>
      </c>
      <c r="D2184" t="s">
        <v>62</v>
      </c>
      <c r="E2184" t="str">
        <f t="shared" si="72"/>
        <v>00</v>
      </c>
      <c r="F2184" t="s">
        <v>13</v>
      </c>
      <c r="G2184" t="str">
        <f t="shared" si="73"/>
        <v>NA</v>
      </c>
    </row>
    <row r="2185" spans="1:7" ht="17" x14ac:dyDescent="0.2">
      <c r="A2185" s="18">
        <v>1890.06</v>
      </c>
      <c r="B2185">
        <v>18900600</v>
      </c>
      <c r="C2185">
        <v>18900600</v>
      </c>
      <c r="D2185" t="s">
        <v>62</v>
      </c>
      <c r="E2185" t="str">
        <f t="shared" si="72"/>
        <v>00</v>
      </c>
      <c r="F2185" t="s">
        <v>13</v>
      </c>
      <c r="G2185" t="str">
        <f t="shared" si="73"/>
        <v>NA</v>
      </c>
    </row>
    <row r="2186" spans="1:7" ht="17" x14ac:dyDescent="0.2">
      <c r="A2186" s="18">
        <v>1972.0607</v>
      </c>
      <c r="B2186">
        <v>19720607</v>
      </c>
      <c r="C2186">
        <v>19720607</v>
      </c>
      <c r="D2186" t="s">
        <v>62</v>
      </c>
      <c r="E2186" t="str">
        <f t="shared" si="72"/>
        <v>07</v>
      </c>
      <c r="F2186" t="s">
        <v>63</v>
      </c>
      <c r="G2186" t="str">
        <f t="shared" si="73"/>
        <v>07</v>
      </c>
    </row>
    <row r="2187" spans="1:7" ht="17" x14ac:dyDescent="0.2">
      <c r="A2187" s="18" t="e">
        <v>#VALUE!</v>
      </c>
      <c r="B2187" t="e">
        <v>#VALUE!</v>
      </c>
      <c r="C2187" t="e">
        <v>#VALUE!</v>
      </c>
      <c r="D2187" t="s">
        <v>62</v>
      </c>
      <c r="E2187" t="e">
        <f t="shared" si="72"/>
        <v>#VALUE!</v>
      </c>
      <c r="F2187" t="e">
        <v>#VALUE!</v>
      </c>
      <c r="G2187" t="str">
        <f t="shared" si="73"/>
        <v>NA</v>
      </c>
    </row>
    <row r="2188" spans="1:7" ht="17" x14ac:dyDescent="0.2">
      <c r="A2188" s="18">
        <v>1938.0700999999999</v>
      </c>
      <c r="B2188">
        <v>19380701</v>
      </c>
      <c r="C2188">
        <v>19380701</v>
      </c>
      <c r="D2188" t="s">
        <v>62</v>
      </c>
      <c r="E2188" t="str">
        <f t="shared" si="72"/>
        <v>01</v>
      </c>
      <c r="F2188" t="s">
        <v>70</v>
      </c>
      <c r="G2188" t="str">
        <f t="shared" si="73"/>
        <v>01</v>
      </c>
    </row>
    <row r="2189" spans="1:7" ht="17" x14ac:dyDescent="0.2">
      <c r="A2189" s="18" t="e">
        <v>#VALUE!</v>
      </c>
      <c r="B2189" t="e">
        <v>#VALUE!</v>
      </c>
      <c r="C2189" t="e">
        <v>#VALUE!</v>
      </c>
      <c r="D2189" t="s">
        <v>62</v>
      </c>
      <c r="E2189" t="e">
        <f t="shared" si="72"/>
        <v>#VALUE!</v>
      </c>
      <c r="F2189" t="e">
        <v>#VALUE!</v>
      </c>
      <c r="G2189" t="str">
        <f t="shared" si="73"/>
        <v>NA</v>
      </c>
    </row>
    <row r="2190" spans="1:7" ht="17" x14ac:dyDescent="0.2">
      <c r="A2190" s="18" t="e">
        <v>#VALUE!</v>
      </c>
      <c r="B2190" t="e">
        <v>#VALUE!</v>
      </c>
      <c r="C2190" t="e">
        <v>#VALUE!</v>
      </c>
      <c r="D2190" t="s">
        <v>62</v>
      </c>
      <c r="E2190" t="e">
        <f t="shared" si="72"/>
        <v>#VALUE!</v>
      </c>
      <c r="F2190" t="e">
        <v>#VALUE!</v>
      </c>
      <c r="G2190" t="str">
        <f t="shared" si="73"/>
        <v>NA</v>
      </c>
    </row>
    <row r="2191" spans="1:7" ht="17" x14ac:dyDescent="0.2">
      <c r="A2191" s="18" t="e">
        <v>#VALUE!</v>
      </c>
      <c r="B2191" t="e">
        <v>#VALUE!</v>
      </c>
      <c r="C2191" t="e">
        <v>#VALUE!</v>
      </c>
      <c r="D2191" t="s">
        <v>62</v>
      </c>
      <c r="E2191" t="e">
        <f t="shared" si="72"/>
        <v>#VALUE!</v>
      </c>
      <c r="F2191" t="e">
        <v>#VALUE!</v>
      </c>
      <c r="G2191" t="str">
        <f t="shared" si="73"/>
        <v>NA</v>
      </c>
    </row>
    <row r="2192" spans="1:7" ht="17" x14ac:dyDescent="0.2">
      <c r="A2192" s="18">
        <v>1919.0916999999999</v>
      </c>
      <c r="B2192">
        <v>19190917</v>
      </c>
      <c r="C2192">
        <v>19190917</v>
      </c>
      <c r="D2192" t="s">
        <v>62</v>
      </c>
      <c r="E2192" t="str">
        <f t="shared" si="72"/>
        <v>17</v>
      </c>
      <c r="F2192" t="s">
        <v>88</v>
      </c>
      <c r="G2192" t="str">
        <f t="shared" si="73"/>
        <v>17</v>
      </c>
    </row>
    <row r="2193" spans="1:7" ht="17" x14ac:dyDescent="0.2">
      <c r="A2193" s="18">
        <v>1919.0918999999999</v>
      </c>
      <c r="B2193">
        <v>19190919</v>
      </c>
      <c r="C2193">
        <v>19190919</v>
      </c>
      <c r="D2193" t="s">
        <v>62</v>
      </c>
      <c r="E2193" t="str">
        <f t="shared" si="72"/>
        <v>19</v>
      </c>
      <c r="F2193" t="s">
        <v>90</v>
      </c>
      <c r="G2193" t="str">
        <f t="shared" si="73"/>
        <v>19</v>
      </c>
    </row>
    <row r="2194" spans="1:7" ht="17" x14ac:dyDescent="0.2">
      <c r="A2194" s="18">
        <v>1940.1006</v>
      </c>
      <c r="B2194">
        <v>19401006</v>
      </c>
      <c r="C2194">
        <v>19401006</v>
      </c>
      <c r="D2194" t="s">
        <v>62</v>
      </c>
      <c r="E2194" t="str">
        <f t="shared" si="72"/>
        <v>06</v>
      </c>
      <c r="F2194" t="s">
        <v>67</v>
      </c>
      <c r="G2194" t="str">
        <f t="shared" si="73"/>
        <v>06</v>
      </c>
    </row>
    <row r="2195" spans="1:7" ht="17" x14ac:dyDescent="0.2">
      <c r="A2195" s="18">
        <v>1948.0911000000001</v>
      </c>
      <c r="B2195">
        <v>19480911</v>
      </c>
      <c r="C2195">
        <v>19480911</v>
      </c>
      <c r="D2195" t="s">
        <v>62</v>
      </c>
      <c r="E2195" t="str">
        <f t="shared" si="72"/>
        <v>11</v>
      </c>
      <c r="F2195" t="s">
        <v>73</v>
      </c>
      <c r="G2195" t="str">
        <f t="shared" si="73"/>
        <v>11</v>
      </c>
    </row>
    <row r="2196" spans="1:7" ht="17" x14ac:dyDescent="0.2">
      <c r="A2196" s="18">
        <v>1940.0800999999999</v>
      </c>
      <c r="B2196">
        <v>19400801</v>
      </c>
      <c r="C2196">
        <v>19400801</v>
      </c>
      <c r="D2196" t="s">
        <v>62</v>
      </c>
      <c r="E2196" t="str">
        <f t="shared" si="72"/>
        <v>01</v>
      </c>
      <c r="F2196" t="s">
        <v>70</v>
      </c>
      <c r="G2196" t="str">
        <f t="shared" si="73"/>
        <v>01</v>
      </c>
    </row>
    <row r="2197" spans="1:7" ht="17" x14ac:dyDescent="0.2">
      <c r="A2197" s="18">
        <v>1939.0917999999999</v>
      </c>
      <c r="B2197">
        <v>19390918</v>
      </c>
      <c r="C2197">
        <v>19390918</v>
      </c>
      <c r="D2197" t="s">
        <v>62</v>
      </c>
      <c r="E2197" t="str">
        <f t="shared" si="72"/>
        <v>18</v>
      </c>
      <c r="F2197" t="s">
        <v>89</v>
      </c>
      <c r="G2197" t="str">
        <f t="shared" si="73"/>
        <v>18</v>
      </c>
    </row>
    <row r="2198" spans="1:7" ht="17" x14ac:dyDescent="0.2">
      <c r="A2198" s="18">
        <v>1940.0922</v>
      </c>
      <c r="B2198">
        <v>19400922</v>
      </c>
      <c r="C2198">
        <v>19400922</v>
      </c>
      <c r="D2198" t="s">
        <v>62</v>
      </c>
      <c r="E2198" t="str">
        <f t="shared" si="72"/>
        <v>22</v>
      </c>
      <c r="F2198" t="s">
        <v>98</v>
      </c>
      <c r="G2198" t="str">
        <f t="shared" si="73"/>
        <v>22</v>
      </c>
    </row>
    <row r="2199" spans="1:7" ht="17" x14ac:dyDescent="0.2">
      <c r="A2199" s="18">
        <v>1948.0909999999999</v>
      </c>
      <c r="B2199">
        <v>19480910</v>
      </c>
      <c r="C2199">
        <v>19480910</v>
      </c>
      <c r="D2199" t="s">
        <v>62</v>
      </c>
      <c r="E2199" t="str">
        <f t="shared" si="72"/>
        <v>10</v>
      </c>
      <c r="F2199" t="s">
        <v>64</v>
      </c>
      <c r="G2199" t="str">
        <f t="shared" si="73"/>
        <v>10</v>
      </c>
    </row>
    <row r="2200" spans="1:7" ht="17" x14ac:dyDescent="0.2">
      <c r="A2200" s="18">
        <v>1952.0804000000001</v>
      </c>
      <c r="B2200">
        <v>19520804</v>
      </c>
      <c r="C2200">
        <v>19520804</v>
      </c>
      <c r="D2200" t="s">
        <v>62</v>
      </c>
      <c r="E2200" t="str">
        <f t="shared" si="72"/>
        <v>04</v>
      </c>
      <c r="F2200" t="s">
        <v>74</v>
      </c>
      <c r="G2200" t="str">
        <f t="shared" si="73"/>
        <v>04</v>
      </c>
    </row>
    <row r="2201" spans="1:7" ht="17" x14ac:dyDescent="0.2">
      <c r="A2201" s="18">
        <v>1922.0809999999999</v>
      </c>
      <c r="B2201">
        <v>19220810</v>
      </c>
      <c r="C2201">
        <v>19220810</v>
      </c>
      <c r="D2201" t="s">
        <v>62</v>
      </c>
      <c r="E2201" t="str">
        <f t="shared" si="72"/>
        <v>10</v>
      </c>
      <c r="F2201" t="s">
        <v>64</v>
      </c>
      <c r="G2201" t="str">
        <f t="shared" si="73"/>
        <v>10</v>
      </c>
    </row>
    <row r="2202" spans="1:7" ht="17" x14ac:dyDescent="0.2">
      <c r="A2202" s="18">
        <v>1941.0705</v>
      </c>
      <c r="B2202">
        <v>19410705</v>
      </c>
      <c r="C2202">
        <v>19410705</v>
      </c>
      <c r="D2202" t="s">
        <v>62</v>
      </c>
      <c r="E2202" t="str">
        <f t="shared" si="72"/>
        <v>05</v>
      </c>
      <c r="F2202" t="s">
        <v>71</v>
      </c>
      <c r="G2202" t="str">
        <f t="shared" si="73"/>
        <v>05</v>
      </c>
    </row>
    <row r="2203" spans="1:7" ht="17" x14ac:dyDescent="0.2">
      <c r="A2203" s="18">
        <v>1930.0615</v>
      </c>
      <c r="B2203">
        <v>19300615</v>
      </c>
      <c r="C2203">
        <v>19300615</v>
      </c>
      <c r="D2203" t="s">
        <v>62</v>
      </c>
      <c r="E2203" t="str">
        <f t="shared" si="72"/>
        <v>15</v>
      </c>
      <c r="F2203" t="s">
        <v>95</v>
      </c>
      <c r="G2203" t="str">
        <f t="shared" si="73"/>
        <v>15</v>
      </c>
    </row>
    <row r="2204" spans="1:7" ht="17" x14ac:dyDescent="0.2">
      <c r="A2204" s="18">
        <v>1940.0922</v>
      </c>
      <c r="B2204">
        <v>19400922</v>
      </c>
      <c r="C2204">
        <v>19400922</v>
      </c>
      <c r="D2204" t="s">
        <v>62</v>
      </c>
      <c r="E2204" t="str">
        <f t="shared" si="72"/>
        <v>22</v>
      </c>
      <c r="F2204" t="s">
        <v>98</v>
      </c>
      <c r="G2204" t="str">
        <f t="shared" si="73"/>
        <v>22</v>
      </c>
    </row>
    <row r="2205" spans="1:7" ht="17" x14ac:dyDescent="0.2">
      <c r="A2205" s="18">
        <v>1937.0930000000001</v>
      </c>
      <c r="B2205">
        <v>19370930</v>
      </c>
      <c r="C2205">
        <v>19370930</v>
      </c>
      <c r="D2205" t="s">
        <v>62</v>
      </c>
      <c r="E2205" t="str">
        <f t="shared" si="72"/>
        <v>30</v>
      </c>
      <c r="F2205" t="s">
        <v>105</v>
      </c>
      <c r="G2205" t="str">
        <f t="shared" si="73"/>
        <v>30</v>
      </c>
    </row>
    <row r="2206" spans="1:7" ht="17" x14ac:dyDescent="0.2">
      <c r="A2206" s="18">
        <v>1949.0916999999999</v>
      </c>
      <c r="B2206">
        <v>19490917</v>
      </c>
      <c r="C2206">
        <v>19490917</v>
      </c>
      <c r="D2206" t="s">
        <v>62</v>
      </c>
      <c r="E2206" t="str">
        <f t="shared" si="72"/>
        <v>17</v>
      </c>
      <c r="F2206" t="s">
        <v>88</v>
      </c>
      <c r="G2206" t="str">
        <f t="shared" si="73"/>
        <v>17</v>
      </c>
    </row>
    <row r="2207" spans="1:7" ht="17" x14ac:dyDescent="0.2">
      <c r="A2207" s="18">
        <v>1949.0916999999999</v>
      </c>
      <c r="B2207">
        <v>19490917</v>
      </c>
      <c r="C2207">
        <v>19490917</v>
      </c>
      <c r="D2207" t="s">
        <v>62</v>
      </c>
      <c r="E2207" t="str">
        <f t="shared" si="72"/>
        <v>17</v>
      </c>
      <c r="F2207" t="s">
        <v>88</v>
      </c>
      <c r="G2207" t="str">
        <f t="shared" si="73"/>
        <v>17</v>
      </c>
    </row>
    <row r="2208" spans="1:7" ht="17" x14ac:dyDescent="0.2">
      <c r="A2208" s="18" t="e">
        <v>#VALUE!</v>
      </c>
      <c r="B2208" t="e">
        <v>#VALUE!</v>
      </c>
      <c r="C2208" t="e">
        <v>#VALUE!</v>
      </c>
      <c r="D2208" t="s">
        <v>62</v>
      </c>
      <c r="E2208" t="e">
        <f t="shared" si="72"/>
        <v>#VALUE!</v>
      </c>
      <c r="F2208" t="e">
        <v>#VALUE!</v>
      </c>
      <c r="G2208" t="str">
        <f t="shared" si="73"/>
        <v>NA</v>
      </c>
    </row>
    <row r="2209" spans="1:7" ht="17" x14ac:dyDescent="0.2">
      <c r="A2209" s="18">
        <v>2016</v>
      </c>
      <c r="B2209">
        <v>20160000</v>
      </c>
      <c r="C2209">
        <v>20160000</v>
      </c>
      <c r="D2209" t="s">
        <v>62</v>
      </c>
      <c r="E2209" t="str">
        <f t="shared" si="72"/>
        <v>00</v>
      </c>
      <c r="F2209" t="s">
        <v>13</v>
      </c>
      <c r="G2209" t="str">
        <f t="shared" si="73"/>
        <v>NA</v>
      </c>
    </row>
    <row r="2210" spans="1:7" ht="17" x14ac:dyDescent="0.2">
      <c r="A2210" s="18">
        <v>2016</v>
      </c>
      <c r="B2210">
        <v>20160000</v>
      </c>
      <c r="C2210">
        <v>20160000</v>
      </c>
      <c r="D2210" t="s">
        <v>62</v>
      </c>
      <c r="E2210" t="str">
        <f t="shared" si="72"/>
        <v>00</v>
      </c>
      <c r="F2210" t="s">
        <v>13</v>
      </c>
      <c r="G2210" t="str">
        <f t="shared" si="73"/>
        <v>NA</v>
      </c>
    </row>
    <row r="2211" spans="1:7" ht="17" x14ac:dyDescent="0.2">
      <c r="A2211" s="18">
        <v>2016</v>
      </c>
      <c r="B2211">
        <v>20160000</v>
      </c>
      <c r="C2211">
        <v>20160000</v>
      </c>
      <c r="D2211" t="s">
        <v>62</v>
      </c>
      <c r="E2211" t="str">
        <f t="shared" si="72"/>
        <v>00</v>
      </c>
      <c r="F2211" t="s">
        <v>13</v>
      </c>
      <c r="G2211" t="str">
        <f t="shared" si="73"/>
        <v>NA</v>
      </c>
    </row>
    <row r="2212" spans="1:7" ht="17" x14ac:dyDescent="0.2">
      <c r="A2212" s="18">
        <v>1950.0524</v>
      </c>
      <c r="B2212">
        <v>19500524</v>
      </c>
      <c r="C2212">
        <v>19500524</v>
      </c>
      <c r="D2212" t="s">
        <v>62</v>
      </c>
      <c r="E2212" t="str">
        <f t="shared" si="72"/>
        <v>24</v>
      </c>
      <c r="F2212" t="s">
        <v>103</v>
      </c>
      <c r="G2212" t="str">
        <f t="shared" si="73"/>
        <v>24</v>
      </c>
    </row>
    <row r="2213" spans="1:7" ht="17" x14ac:dyDescent="0.2">
      <c r="A2213" s="18">
        <v>1955.0809999999999</v>
      </c>
      <c r="B2213">
        <v>19550810</v>
      </c>
      <c r="C2213">
        <v>19550810</v>
      </c>
      <c r="D2213" t="s">
        <v>62</v>
      </c>
      <c r="E2213" t="str">
        <f t="shared" si="72"/>
        <v>10</v>
      </c>
      <c r="F2213" t="s">
        <v>64</v>
      </c>
      <c r="G2213" t="str">
        <f t="shared" si="73"/>
        <v>10</v>
      </c>
    </row>
    <row r="2214" spans="1:7" ht="17" x14ac:dyDescent="0.2">
      <c r="A2214" s="18">
        <v>1939.1007</v>
      </c>
      <c r="B2214">
        <v>19391007</v>
      </c>
      <c r="C2214">
        <v>19391007</v>
      </c>
      <c r="D2214" t="s">
        <v>62</v>
      </c>
      <c r="E2214" t="str">
        <f t="shared" si="72"/>
        <v>07</v>
      </c>
      <c r="F2214" t="s">
        <v>63</v>
      </c>
      <c r="G2214" t="str">
        <f t="shared" si="73"/>
        <v>07</v>
      </c>
    </row>
    <row r="2215" spans="1:7" ht="17" x14ac:dyDescent="0.2">
      <c r="A2215" s="18">
        <v>1950.0809999999999</v>
      </c>
      <c r="B2215">
        <v>19500810</v>
      </c>
      <c r="C2215">
        <v>19500810</v>
      </c>
      <c r="D2215" t="s">
        <v>62</v>
      </c>
      <c r="E2215" t="str">
        <f t="shared" si="72"/>
        <v>10</v>
      </c>
      <c r="F2215" t="s">
        <v>64</v>
      </c>
      <c r="G2215" t="str">
        <f t="shared" si="73"/>
        <v>10</v>
      </c>
    </row>
    <row r="2216" spans="1:7" ht="17" x14ac:dyDescent="0.2">
      <c r="A2216" s="18">
        <v>1981.07</v>
      </c>
      <c r="B2216">
        <v>19810700</v>
      </c>
      <c r="C2216">
        <v>19810700</v>
      </c>
      <c r="D2216" t="s">
        <v>62</v>
      </c>
      <c r="E2216" t="str">
        <f t="shared" si="72"/>
        <v>00</v>
      </c>
      <c r="F2216" t="s">
        <v>13</v>
      </c>
      <c r="G2216" t="str">
        <f t="shared" si="73"/>
        <v>NA</v>
      </c>
    </row>
    <row r="2217" spans="1:7" ht="17" x14ac:dyDescent="0.2">
      <c r="A2217" s="18">
        <v>1956.0809999999999</v>
      </c>
      <c r="B2217">
        <v>19560810</v>
      </c>
      <c r="C2217">
        <v>19560810</v>
      </c>
      <c r="D2217" t="s">
        <v>62</v>
      </c>
      <c r="E2217" t="str">
        <f t="shared" si="72"/>
        <v>10</v>
      </c>
      <c r="F2217" t="s">
        <v>64</v>
      </c>
      <c r="G2217" t="str">
        <f t="shared" si="73"/>
        <v>10</v>
      </c>
    </row>
    <row r="2218" spans="1:7" ht="17" x14ac:dyDescent="0.2">
      <c r="A2218" s="18">
        <v>1955.0805</v>
      </c>
      <c r="B2218">
        <v>19550805</v>
      </c>
      <c r="C2218">
        <v>19550805</v>
      </c>
      <c r="D2218" t="s">
        <v>62</v>
      </c>
      <c r="E2218" t="str">
        <f t="shared" si="72"/>
        <v>05</v>
      </c>
      <c r="F2218" t="s">
        <v>71</v>
      </c>
      <c r="G2218" t="str">
        <f t="shared" si="73"/>
        <v>05</v>
      </c>
    </row>
    <row r="2219" spans="1:7" ht="17" x14ac:dyDescent="0.2">
      <c r="A2219" s="18">
        <v>1930.0522000000001</v>
      </c>
      <c r="B2219">
        <v>19300522</v>
      </c>
      <c r="C2219">
        <v>19300522</v>
      </c>
      <c r="D2219" t="s">
        <v>62</v>
      </c>
      <c r="E2219" t="str">
        <f t="shared" si="72"/>
        <v>22</v>
      </c>
      <c r="F2219" t="s">
        <v>98</v>
      </c>
      <c r="G2219" t="str">
        <f t="shared" si="73"/>
        <v>22</v>
      </c>
    </row>
    <row r="2220" spans="1:7" ht="17" x14ac:dyDescent="0.2">
      <c r="A2220" s="18">
        <v>1956.0705</v>
      </c>
      <c r="B2220">
        <v>19560705</v>
      </c>
      <c r="C2220">
        <v>19560705</v>
      </c>
      <c r="D2220" t="s">
        <v>62</v>
      </c>
      <c r="E2220" t="str">
        <f t="shared" si="72"/>
        <v>05</v>
      </c>
      <c r="F2220" t="s">
        <v>71</v>
      </c>
      <c r="G2220" t="str">
        <f t="shared" si="73"/>
        <v>05</v>
      </c>
    </row>
    <row r="2221" spans="1:7" ht="17" x14ac:dyDescent="0.2">
      <c r="A2221" s="18">
        <v>1956.0822000000001</v>
      </c>
      <c r="B2221">
        <v>19560822</v>
      </c>
      <c r="C2221">
        <v>19560822</v>
      </c>
      <c r="D2221" t="s">
        <v>62</v>
      </c>
      <c r="E2221" t="str">
        <f t="shared" si="72"/>
        <v>22</v>
      </c>
      <c r="F2221" t="s">
        <v>98</v>
      </c>
      <c r="G2221" t="str">
        <f t="shared" si="73"/>
        <v>22</v>
      </c>
    </row>
    <row r="2222" spans="1:7" ht="17" x14ac:dyDescent="0.2">
      <c r="A2222" s="18">
        <v>1967.0924</v>
      </c>
      <c r="B2222">
        <v>19670924</v>
      </c>
      <c r="C2222">
        <v>19670924</v>
      </c>
      <c r="D2222" t="s">
        <v>62</v>
      </c>
      <c r="E2222" t="str">
        <f t="shared" si="72"/>
        <v>24</v>
      </c>
      <c r="F2222" t="s">
        <v>103</v>
      </c>
      <c r="G2222" t="str">
        <f t="shared" si="73"/>
        <v>24</v>
      </c>
    </row>
    <row r="2223" spans="1:7" ht="17" x14ac:dyDescent="0.2">
      <c r="A2223" s="18">
        <v>1965.0717999999999</v>
      </c>
      <c r="B2223">
        <v>19650718</v>
      </c>
      <c r="C2223">
        <v>19650718</v>
      </c>
      <c r="D2223" t="s">
        <v>62</v>
      </c>
      <c r="E2223" t="str">
        <f t="shared" si="72"/>
        <v>18</v>
      </c>
      <c r="F2223" t="s">
        <v>89</v>
      </c>
      <c r="G2223" t="str">
        <f t="shared" si="73"/>
        <v>18</v>
      </c>
    </row>
    <row r="2224" spans="1:7" ht="17" x14ac:dyDescent="0.2">
      <c r="A2224" s="18">
        <v>1979</v>
      </c>
      <c r="B2224">
        <v>19790000</v>
      </c>
      <c r="C2224">
        <v>19790000</v>
      </c>
      <c r="D2224" t="s">
        <v>62</v>
      </c>
      <c r="E2224" t="str">
        <f t="shared" si="72"/>
        <v>00</v>
      </c>
      <c r="F2224" t="s">
        <v>13</v>
      </c>
      <c r="G2224" t="str">
        <f t="shared" si="73"/>
        <v>NA</v>
      </c>
    </row>
    <row r="2225" spans="1:7" ht="17" x14ac:dyDescent="0.2">
      <c r="A2225" s="18">
        <v>1935.0807</v>
      </c>
      <c r="B2225">
        <v>19350807</v>
      </c>
      <c r="C2225">
        <v>19350807</v>
      </c>
      <c r="D2225" t="s">
        <v>62</v>
      </c>
      <c r="E2225" t="str">
        <f t="shared" si="72"/>
        <v>07</v>
      </c>
      <c r="F2225" t="s">
        <v>63</v>
      </c>
      <c r="G2225" t="str">
        <f t="shared" si="73"/>
        <v>07</v>
      </c>
    </row>
    <row r="2226" spans="1:7" ht="17" x14ac:dyDescent="0.2">
      <c r="A2226" s="18">
        <v>1934.0808999999999</v>
      </c>
      <c r="B2226">
        <v>19340809</v>
      </c>
      <c r="C2226">
        <v>19340809</v>
      </c>
      <c r="D2226" t="s">
        <v>62</v>
      </c>
      <c r="E2226" t="str">
        <f t="shared" si="72"/>
        <v>09</v>
      </c>
      <c r="F2226" t="s">
        <v>65</v>
      </c>
      <c r="G2226" t="str">
        <f t="shared" si="73"/>
        <v>09</v>
      </c>
    </row>
    <row r="2227" spans="1:7" ht="17" x14ac:dyDescent="0.2">
      <c r="A2227" s="18">
        <v>1934.0808999999999</v>
      </c>
      <c r="B2227">
        <v>19340809</v>
      </c>
      <c r="C2227">
        <v>19340809</v>
      </c>
      <c r="D2227" t="s">
        <v>62</v>
      </c>
      <c r="E2227" t="str">
        <f t="shared" si="72"/>
        <v>09</v>
      </c>
      <c r="F2227" t="s">
        <v>65</v>
      </c>
      <c r="G2227" t="str">
        <f t="shared" si="73"/>
        <v>09</v>
      </c>
    </row>
    <row r="2228" spans="1:7" ht="17" x14ac:dyDescent="0.2">
      <c r="A2228" s="18">
        <v>1935.0807</v>
      </c>
      <c r="B2228">
        <v>19350807</v>
      </c>
      <c r="C2228">
        <v>19350807</v>
      </c>
      <c r="D2228" t="s">
        <v>62</v>
      </c>
      <c r="E2228" t="str">
        <f t="shared" si="72"/>
        <v>07</v>
      </c>
      <c r="F2228" t="s">
        <v>63</v>
      </c>
      <c r="G2228" t="str">
        <f t="shared" si="73"/>
        <v>07</v>
      </c>
    </row>
    <row r="2229" spans="1:7" ht="17" x14ac:dyDescent="0.2">
      <c r="A2229" s="18">
        <v>1935.0807</v>
      </c>
      <c r="B2229">
        <v>19350807</v>
      </c>
      <c r="C2229">
        <v>19350807</v>
      </c>
      <c r="D2229" t="s">
        <v>62</v>
      </c>
      <c r="E2229" t="str">
        <f t="shared" si="72"/>
        <v>07</v>
      </c>
      <c r="F2229" t="s">
        <v>63</v>
      </c>
      <c r="G2229" t="str">
        <f t="shared" si="73"/>
        <v>07</v>
      </c>
    </row>
    <row r="2230" spans="1:7" ht="17" x14ac:dyDescent="0.2">
      <c r="A2230" s="18">
        <v>1956.0806</v>
      </c>
      <c r="B2230">
        <v>19560806</v>
      </c>
      <c r="C2230">
        <v>19560806</v>
      </c>
      <c r="D2230" t="s">
        <v>62</v>
      </c>
      <c r="E2230" t="str">
        <f t="shared" si="72"/>
        <v>06</v>
      </c>
      <c r="F2230" t="s">
        <v>67</v>
      </c>
      <c r="G2230" t="str">
        <f t="shared" si="73"/>
        <v>06</v>
      </c>
    </row>
    <row r="2231" spans="1:7" ht="17" x14ac:dyDescent="0.2">
      <c r="A2231" s="18">
        <v>1956.0903000000001</v>
      </c>
      <c r="B2231">
        <v>19560903</v>
      </c>
      <c r="C2231">
        <v>19560903</v>
      </c>
      <c r="D2231" t="s">
        <v>62</v>
      </c>
      <c r="E2231" t="str">
        <f t="shared" si="72"/>
        <v>03</v>
      </c>
      <c r="F2231" t="s">
        <v>72</v>
      </c>
      <c r="G2231" t="str">
        <f t="shared" si="73"/>
        <v>03</v>
      </c>
    </row>
    <row r="2232" spans="1:7" ht="17" x14ac:dyDescent="0.2">
      <c r="A2232" s="18">
        <v>1956.0806</v>
      </c>
      <c r="B2232">
        <v>19560806</v>
      </c>
      <c r="C2232">
        <v>19560806</v>
      </c>
      <c r="D2232" t="s">
        <v>62</v>
      </c>
      <c r="E2232" t="str">
        <f t="shared" si="72"/>
        <v>06</v>
      </c>
      <c r="F2232" t="s">
        <v>67</v>
      </c>
      <c r="G2232" t="str">
        <f t="shared" si="73"/>
        <v>06</v>
      </c>
    </row>
    <row r="2233" spans="1:7" ht="17" x14ac:dyDescent="0.2">
      <c r="A2233" s="18">
        <v>1956.0907999999999</v>
      </c>
      <c r="B2233">
        <v>19560908</v>
      </c>
      <c r="C2233">
        <v>19560908</v>
      </c>
      <c r="D2233" t="s">
        <v>62</v>
      </c>
      <c r="E2233" t="str">
        <f t="shared" si="72"/>
        <v>08</v>
      </c>
      <c r="F2233" t="s">
        <v>69</v>
      </c>
      <c r="G2233" t="str">
        <f t="shared" si="73"/>
        <v>08</v>
      </c>
    </row>
    <row r="2234" spans="1:7" ht="17" x14ac:dyDescent="0.2">
      <c r="A2234" s="18">
        <v>1955.1026999999999</v>
      </c>
      <c r="B2234">
        <v>19551027</v>
      </c>
      <c r="C2234">
        <v>19551027</v>
      </c>
      <c r="D2234" t="s">
        <v>62</v>
      </c>
      <c r="E2234" t="str">
        <f t="shared" si="72"/>
        <v>27</v>
      </c>
      <c r="F2234" t="s">
        <v>101</v>
      </c>
      <c r="G2234" t="str">
        <f t="shared" si="73"/>
        <v>27</v>
      </c>
    </row>
    <row r="2235" spans="1:7" ht="17" x14ac:dyDescent="0.2">
      <c r="A2235" s="18">
        <v>1962.1015</v>
      </c>
      <c r="B2235">
        <v>19621015</v>
      </c>
      <c r="C2235">
        <v>19621015</v>
      </c>
      <c r="D2235" t="s">
        <v>62</v>
      </c>
      <c r="E2235" t="str">
        <f t="shared" si="72"/>
        <v>15</v>
      </c>
      <c r="F2235" t="s">
        <v>95</v>
      </c>
      <c r="G2235" t="str">
        <f t="shared" si="73"/>
        <v>15</v>
      </c>
    </row>
    <row r="2236" spans="1:7" ht="17" x14ac:dyDescent="0.2">
      <c r="A2236" s="18">
        <v>1955.0830000000001</v>
      </c>
      <c r="B2236">
        <v>19550830</v>
      </c>
      <c r="C2236">
        <v>19550830</v>
      </c>
      <c r="D2236" t="s">
        <v>62</v>
      </c>
      <c r="E2236" t="str">
        <f t="shared" si="72"/>
        <v>30</v>
      </c>
      <c r="F2236" t="s">
        <v>105</v>
      </c>
      <c r="G2236" t="str">
        <f t="shared" si="73"/>
        <v>30</v>
      </c>
    </row>
    <row r="2237" spans="1:7" ht="17" x14ac:dyDescent="0.2">
      <c r="A2237" s="18">
        <v>1972.0612000000001</v>
      </c>
      <c r="B2237">
        <v>19720612</v>
      </c>
      <c r="C2237">
        <v>19720612</v>
      </c>
      <c r="D2237" t="s">
        <v>62</v>
      </c>
      <c r="E2237" t="str">
        <f t="shared" si="72"/>
        <v>12</v>
      </c>
      <c r="F2237" t="s">
        <v>66</v>
      </c>
      <c r="G2237" t="str">
        <f t="shared" si="73"/>
        <v>12</v>
      </c>
    </row>
    <row r="2238" spans="1:7" ht="17" x14ac:dyDescent="0.2">
      <c r="A2238" s="18">
        <v>1956.0721000000001</v>
      </c>
      <c r="B2238">
        <v>19560721</v>
      </c>
      <c r="C2238">
        <v>19560721</v>
      </c>
      <c r="D2238" t="s">
        <v>62</v>
      </c>
      <c r="E2238" t="str">
        <f t="shared" si="72"/>
        <v>21</v>
      </c>
      <c r="F2238" t="s">
        <v>97</v>
      </c>
      <c r="G2238" t="str">
        <f t="shared" si="73"/>
        <v>21</v>
      </c>
    </row>
    <row r="2239" spans="1:7" ht="17" x14ac:dyDescent="0.2">
      <c r="A2239" s="18">
        <v>1930.0903000000001</v>
      </c>
      <c r="B2239">
        <v>19300903</v>
      </c>
      <c r="C2239">
        <v>19300903</v>
      </c>
      <c r="D2239" t="s">
        <v>62</v>
      </c>
      <c r="E2239" t="str">
        <f t="shared" si="72"/>
        <v>03</v>
      </c>
      <c r="F2239" t="s">
        <v>72</v>
      </c>
      <c r="G2239" t="str">
        <f t="shared" si="73"/>
        <v>03</v>
      </c>
    </row>
    <row r="2240" spans="1:7" ht="17" x14ac:dyDescent="0.2">
      <c r="A2240" s="18">
        <v>1956.0717</v>
      </c>
      <c r="B2240">
        <v>19560717</v>
      </c>
      <c r="C2240">
        <v>19560717</v>
      </c>
      <c r="D2240" t="s">
        <v>62</v>
      </c>
      <c r="E2240" t="str">
        <f t="shared" si="72"/>
        <v>17</v>
      </c>
      <c r="F2240" t="s">
        <v>88</v>
      </c>
      <c r="G2240" t="str">
        <f t="shared" si="73"/>
        <v>17</v>
      </c>
    </row>
    <row r="2241" spans="1:7" ht="17" x14ac:dyDescent="0.2">
      <c r="A2241" s="18">
        <v>1973.0726999999999</v>
      </c>
      <c r="B2241">
        <v>19730727</v>
      </c>
      <c r="C2241">
        <v>19730727</v>
      </c>
      <c r="D2241" t="s">
        <v>62</v>
      </c>
      <c r="E2241" t="str">
        <f t="shared" si="72"/>
        <v>27</v>
      </c>
      <c r="F2241" t="s">
        <v>101</v>
      </c>
      <c r="G2241" t="str">
        <f t="shared" si="73"/>
        <v>27</v>
      </c>
    </row>
    <row r="2242" spans="1:7" ht="17" x14ac:dyDescent="0.2">
      <c r="A2242" s="18">
        <v>1931.0420999999999</v>
      </c>
      <c r="B2242">
        <v>19310421</v>
      </c>
      <c r="C2242">
        <v>19310421</v>
      </c>
      <c r="D2242" t="s">
        <v>62</v>
      </c>
      <c r="E2242" t="str">
        <f t="shared" si="72"/>
        <v>21</v>
      </c>
      <c r="F2242" t="s">
        <v>97</v>
      </c>
      <c r="G2242" t="str">
        <f t="shared" si="73"/>
        <v>21</v>
      </c>
    </row>
    <row r="2243" spans="1:7" ht="17" x14ac:dyDescent="0.2">
      <c r="A2243" s="18">
        <v>1945.0923</v>
      </c>
      <c r="B2243">
        <v>19450923</v>
      </c>
      <c r="C2243">
        <v>19450923</v>
      </c>
      <c r="D2243" t="s">
        <v>62</v>
      </c>
      <c r="E2243" t="str">
        <f t="shared" ref="E2243:E2306" si="74">MID($B2243,COLUMN()-(COLUMN($D2243)- 6),2)</f>
        <v>23</v>
      </c>
      <c r="F2243" t="s">
        <v>100</v>
      </c>
      <c r="G2243" t="str">
        <f t="shared" ref="G2243:G2306" si="75">IFERROR(F2243,"NA")</f>
        <v>23</v>
      </c>
    </row>
    <row r="2244" spans="1:7" ht="17" x14ac:dyDescent="0.2">
      <c r="A2244" s="18">
        <v>1956.1110000000001</v>
      </c>
      <c r="B2244">
        <v>19561110</v>
      </c>
      <c r="C2244">
        <v>19561110</v>
      </c>
      <c r="D2244" t="s">
        <v>62</v>
      </c>
      <c r="E2244" t="str">
        <f t="shared" si="74"/>
        <v>10</v>
      </c>
      <c r="F2244" t="s">
        <v>64</v>
      </c>
      <c r="G2244" t="str">
        <f t="shared" si="75"/>
        <v>10</v>
      </c>
    </row>
    <row r="2245" spans="1:7" ht="17" x14ac:dyDescent="0.2">
      <c r="A2245" s="18">
        <v>1928.0808999999999</v>
      </c>
      <c r="B2245">
        <v>19280809</v>
      </c>
      <c r="C2245">
        <v>19280809</v>
      </c>
      <c r="D2245" t="s">
        <v>62</v>
      </c>
      <c r="E2245" t="str">
        <f t="shared" si="74"/>
        <v>09</v>
      </c>
      <c r="F2245" t="s">
        <v>65</v>
      </c>
      <c r="G2245" t="str">
        <f t="shared" si="75"/>
        <v>09</v>
      </c>
    </row>
    <row r="2246" spans="1:7" ht="17" x14ac:dyDescent="0.2">
      <c r="A2246" s="18">
        <v>1956.0817999999999</v>
      </c>
      <c r="B2246">
        <v>19560818</v>
      </c>
      <c r="C2246">
        <v>19560818</v>
      </c>
      <c r="D2246" t="s">
        <v>62</v>
      </c>
      <c r="E2246" t="str">
        <f t="shared" si="74"/>
        <v>18</v>
      </c>
      <c r="F2246" t="s">
        <v>89</v>
      </c>
      <c r="G2246" t="str">
        <f t="shared" si="75"/>
        <v>18</v>
      </c>
    </row>
    <row r="2247" spans="1:7" ht="17" x14ac:dyDescent="0.2">
      <c r="A2247" s="18">
        <v>1956.0728999999999</v>
      </c>
      <c r="B2247">
        <v>19560729</v>
      </c>
      <c r="C2247">
        <v>19560729</v>
      </c>
      <c r="D2247" t="s">
        <v>62</v>
      </c>
      <c r="E2247" t="str">
        <f t="shared" si="74"/>
        <v>29</v>
      </c>
      <c r="F2247" t="s">
        <v>99</v>
      </c>
      <c r="G2247" t="str">
        <f t="shared" si="75"/>
        <v>29</v>
      </c>
    </row>
    <row r="2248" spans="1:7" ht="17" x14ac:dyDescent="0.2">
      <c r="A2248" s="18">
        <v>1956.0907999999999</v>
      </c>
      <c r="B2248">
        <v>19560908</v>
      </c>
      <c r="C2248">
        <v>19560908</v>
      </c>
      <c r="D2248" t="s">
        <v>62</v>
      </c>
      <c r="E2248" t="str">
        <f t="shared" si="74"/>
        <v>08</v>
      </c>
      <c r="F2248" t="s">
        <v>69</v>
      </c>
      <c r="G2248" t="str">
        <f t="shared" si="75"/>
        <v>08</v>
      </c>
    </row>
    <row r="2249" spans="1:7" ht="17" x14ac:dyDescent="0.2">
      <c r="A2249" s="18">
        <v>1916.1114</v>
      </c>
      <c r="B2249">
        <v>19161114</v>
      </c>
      <c r="C2249">
        <v>19161114</v>
      </c>
      <c r="D2249" t="s">
        <v>62</v>
      </c>
      <c r="E2249" t="str">
        <f t="shared" si="74"/>
        <v>14</v>
      </c>
      <c r="F2249" t="s">
        <v>94</v>
      </c>
      <c r="G2249" t="str">
        <f t="shared" si="75"/>
        <v>14</v>
      </c>
    </row>
    <row r="2250" spans="1:7" ht="17" x14ac:dyDescent="0.2">
      <c r="A2250" s="18">
        <v>1965.0813000000001</v>
      </c>
      <c r="B2250">
        <v>19650813</v>
      </c>
      <c r="C2250">
        <v>19650813</v>
      </c>
      <c r="D2250" t="s">
        <v>62</v>
      </c>
      <c r="E2250" t="str">
        <f t="shared" si="74"/>
        <v>13</v>
      </c>
      <c r="F2250" t="s">
        <v>93</v>
      </c>
      <c r="G2250" t="str">
        <f t="shared" si="75"/>
        <v>13</v>
      </c>
    </row>
    <row r="2251" spans="1:7" ht="17" x14ac:dyDescent="0.2">
      <c r="A2251" s="18">
        <v>1955.0830000000001</v>
      </c>
      <c r="B2251">
        <v>19550830</v>
      </c>
      <c r="C2251">
        <v>19550830</v>
      </c>
      <c r="D2251" t="s">
        <v>62</v>
      </c>
      <c r="E2251" t="str">
        <f t="shared" si="74"/>
        <v>30</v>
      </c>
      <c r="F2251" t="s">
        <v>105</v>
      </c>
      <c r="G2251" t="str">
        <f t="shared" si="75"/>
        <v>30</v>
      </c>
    </row>
    <row r="2252" spans="1:7" ht="17" x14ac:dyDescent="0.2">
      <c r="A2252" s="18">
        <v>1996.0630000000001</v>
      </c>
      <c r="B2252">
        <v>19960630</v>
      </c>
      <c r="C2252">
        <v>19960630</v>
      </c>
      <c r="D2252" t="s">
        <v>62</v>
      </c>
      <c r="E2252" t="str">
        <f t="shared" si="74"/>
        <v>30</v>
      </c>
      <c r="F2252" t="s">
        <v>105</v>
      </c>
      <c r="G2252" t="str">
        <f t="shared" si="75"/>
        <v>30</v>
      </c>
    </row>
    <row r="2253" spans="1:7" ht="17" x14ac:dyDescent="0.2">
      <c r="A2253" s="18">
        <v>1982.0622000000001</v>
      </c>
      <c r="B2253">
        <v>19820622</v>
      </c>
      <c r="C2253">
        <v>19820622</v>
      </c>
      <c r="D2253" t="s">
        <v>62</v>
      </c>
      <c r="E2253" t="str">
        <f t="shared" si="74"/>
        <v>22</v>
      </c>
      <c r="F2253" t="s">
        <v>98</v>
      </c>
      <c r="G2253" t="str">
        <f t="shared" si="75"/>
        <v>22</v>
      </c>
    </row>
    <row r="2254" spans="1:7" ht="17" x14ac:dyDescent="0.2">
      <c r="A2254" s="18">
        <v>1963.0713000000001</v>
      </c>
      <c r="B2254">
        <v>19630713</v>
      </c>
      <c r="C2254">
        <v>19630713</v>
      </c>
      <c r="D2254" t="s">
        <v>62</v>
      </c>
      <c r="E2254" t="str">
        <f t="shared" si="74"/>
        <v>13</v>
      </c>
      <c r="F2254" t="s">
        <v>93</v>
      </c>
      <c r="G2254" t="str">
        <f t="shared" si="75"/>
        <v>13</v>
      </c>
    </row>
    <row r="2255" spans="1:7" ht="17" x14ac:dyDescent="0.2">
      <c r="A2255" s="18">
        <v>1980.1030000000001</v>
      </c>
      <c r="B2255">
        <v>19801030</v>
      </c>
      <c r="C2255">
        <v>19801030</v>
      </c>
      <c r="D2255" t="s">
        <v>62</v>
      </c>
      <c r="E2255" t="str">
        <f t="shared" si="74"/>
        <v>30</v>
      </c>
      <c r="F2255" t="s">
        <v>105</v>
      </c>
      <c r="G2255" t="str">
        <f t="shared" si="75"/>
        <v>30</v>
      </c>
    </row>
    <row r="2256" spans="1:7" ht="17" x14ac:dyDescent="0.2">
      <c r="A2256" s="18">
        <v>1965.0812000000001</v>
      </c>
      <c r="B2256">
        <v>19650812</v>
      </c>
      <c r="C2256">
        <v>19650812</v>
      </c>
      <c r="D2256" t="s">
        <v>62</v>
      </c>
      <c r="E2256" t="str">
        <f t="shared" si="74"/>
        <v>12</v>
      </c>
      <c r="F2256" t="s">
        <v>66</v>
      </c>
      <c r="G2256" t="str">
        <f t="shared" si="75"/>
        <v>12</v>
      </c>
    </row>
    <row r="2257" spans="1:7" ht="17" x14ac:dyDescent="0.2">
      <c r="A2257" s="18">
        <v>1981.06</v>
      </c>
      <c r="B2257">
        <v>19810600</v>
      </c>
      <c r="C2257">
        <v>19810600</v>
      </c>
      <c r="D2257" t="s">
        <v>62</v>
      </c>
      <c r="E2257" t="str">
        <f t="shared" si="74"/>
        <v>00</v>
      </c>
      <c r="F2257" t="s">
        <v>13</v>
      </c>
      <c r="G2257" t="str">
        <f t="shared" si="75"/>
        <v>NA</v>
      </c>
    </row>
    <row r="2258" spans="1:7" ht="17" x14ac:dyDescent="0.2">
      <c r="A2258" s="18">
        <v>1981.0704000000001</v>
      </c>
      <c r="B2258">
        <v>19810704</v>
      </c>
      <c r="C2258">
        <v>19810704</v>
      </c>
      <c r="D2258" t="s">
        <v>62</v>
      </c>
      <c r="E2258" t="str">
        <f t="shared" si="74"/>
        <v>04</v>
      </c>
      <c r="F2258" t="s">
        <v>74</v>
      </c>
      <c r="G2258" t="str">
        <f t="shared" si="75"/>
        <v>04</v>
      </c>
    </row>
    <row r="2259" spans="1:7" ht="17" x14ac:dyDescent="0.2">
      <c r="A2259" s="18">
        <v>1979.01</v>
      </c>
      <c r="B2259">
        <v>19790100</v>
      </c>
      <c r="C2259">
        <v>19790100</v>
      </c>
      <c r="D2259" t="s">
        <v>62</v>
      </c>
      <c r="E2259" t="str">
        <f t="shared" si="74"/>
        <v>00</v>
      </c>
      <c r="F2259" t="s">
        <v>13</v>
      </c>
      <c r="G2259" t="str">
        <f t="shared" si="75"/>
        <v>NA</v>
      </c>
    </row>
    <row r="2260" spans="1:7" ht="17" x14ac:dyDescent="0.2">
      <c r="A2260" s="18">
        <v>1978.1013</v>
      </c>
      <c r="B2260">
        <v>19781013</v>
      </c>
      <c r="C2260">
        <v>19781013</v>
      </c>
      <c r="D2260" t="s">
        <v>62</v>
      </c>
      <c r="E2260" t="str">
        <f t="shared" si="74"/>
        <v>13</v>
      </c>
      <c r="F2260" t="s">
        <v>93</v>
      </c>
      <c r="G2260" t="str">
        <f t="shared" si="75"/>
        <v>13</v>
      </c>
    </row>
    <row r="2261" spans="1:7" ht="17" x14ac:dyDescent="0.2">
      <c r="A2261" s="18">
        <v>1990.0211999999999</v>
      </c>
      <c r="B2261">
        <v>19900212</v>
      </c>
      <c r="C2261">
        <v>19900212</v>
      </c>
      <c r="D2261" t="s">
        <v>62</v>
      </c>
      <c r="E2261" t="str">
        <f t="shared" si="74"/>
        <v>12</v>
      </c>
      <c r="F2261" t="s">
        <v>66</v>
      </c>
      <c r="G2261" t="str">
        <f t="shared" si="75"/>
        <v>12</v>
      </c>
    </row>
    <row r="2262" spans="1:7" ht="17" x14ac:dyDescent="0.2">
      <c r="A2262" s="18">
        <v>1979.06</v>
      </c>
      <c r="B2262">
        <v>19790600</v>
      </c>
      <c r="C2262">
        <v>19790600</v>
      </c>
      <c r="D2262" t="s">
        <v>62</v>
      </c>
      <c r="E2262" t="str">
        <f t="shared" si="74"/>
        <v>00</v>
      </c>
      <c r="F2262" t="s">
        <v>13</v>
      </c>
      <c r="G2262" t="str">
        <f t="shared" si="75"/>
        <v>NA</v>
      </c>
    </row>
    <row r="2263" spans="1:7" ht="17" x14ac:dyDescent="0.2">
      <c r="A2263" s="18">
        <v>1941.04</v>
      </c>
      <c r="B2263">
        <v>19410400</v>
      </c>
      <c r="C2263">
        <v>19410400</v>
      </c>
      <c r="D2263" t="s">
        <v>62</v>
      </c>
      <c r="E2263" t="str">
        <f t="shared" si="74"/>
        <v>00</v>
      </c>
      <c r="F2263" t="s">
        <v>13</v>
      </c>
      <c r="G2263" t="str">
        <f t="shared" si="75"/>
        <v>NA</v>
      </c>
    </row>
    <row r="2264" spans="1:7" ht="17" x14ac:dyDescent="0.2">
      <c r="A2264" s="18">
        <v>1962.0120999999999</v>
      </c>
      <c r="B2264">
        <v>19620121</v>
      </c>
      <c r="C2264">
        <v>19620121</v>
      </c>
      <c r="D2264" t="s">
        <v>62</v>
      </c>
      <c r="E2264" t="str">
        <f t="shared" si="74"/>
        <v>21</v>
      </c>
      <c r="F2264" t="s">
        <v>97</v>
      </c>
      <c r="G2264" t="str">
        <f t="shared" si="75"/>
        <v>21</v>
      </c>
    </row>
    <row r="2265" spans="1:7" ht="17" x14ac:dyDescent="0.2">
      <c r="A2265" s="18">
        <v>1993.0618999999999</v>
      </c>
      <c r="B2265">
        <v>19930619</v>
      </c>
      <c r="C2265">
        <v>19930619</v>
      </c>
      <c r="D2265" t="s">
        <v>62</v>
      </c>
      <c r="E2265" t="str">
        <f t="shared" si="74"/>
        <v>19</v>
      </c>
      <c r="F2265" t="s">
        <v>90</v>
      </c>
      <c r="G2265" t="str">
        <f t="shared" si="75"/>
        <v>19</v>
      </c>
    </row>
    <row r="2266" spans="1:7" ht="17" x14ac:dyDescent="0.2">
      <c r="A2266" s="18">
        <v>1966.0414000000001</v>
      </c>
      <c r="B2266">
        <v>19660414</v>
      </c>
      <c r="C2266">
        <v>19660414</v>
      </c>
      <c r="D2266" t="s">
        <v>62</v>
      </c>
      <c r="E2266" t="str">
        <f t="shared" si="74"/>
        <v>14</v>
      </c>
      <c r="F2266" t="s">
        <v>94</v>
      </c>
      <c r="G2266" t="str">
        <f t="shared" si="75"/>
        <v>14</v>
      </c>
    </row>
    <row r="2267" spans="1:7" ht="17" x14ac:dyDescent="0.2">
      <c r="A2267" s="18">
        <v>1982.0120999999999</v>
      </c>
      <c r="B2267">
        <v>19820121</v>
      </c>
      <c r="C2267">
        <v>19820121</v>
      </c>
      <c r="D2267" t="s">
        <v>62</v>
      </c>
      <c r="E2267" t="str">
        <f t="shared" si="74"/>
        <v>21</v>
      </c>
      <c r="F2267" t="s">
        <v>97</v>
      </c>
      <c r="G2267" t="str">
        <f t="shared" si="75"/>
        <v>21</v>
      </c>
    </row>
    <row r="2268" spans="1:7" ht="17" x14ac:dyDescent="0.2">
      <c r="A2268" s="18">
        <v>1993.0126</v>
      </c>
      <c r="B2268">
        <v>19930126</v>
      </c>
      <c r="C2268">
        <v>19930126</v>
      </c>
      <c r="D2268" t="s">
        <v>62</v>
      </c>
      <c r="E2268" t="str">
        <f t="shared" si="74"/>
        <v>26</v>
      </c>
      <c r="F2268" t="s">
        <v>87</v>
      </c>
      <c r="G2268" t="str">
        <f t="shared" si="75"/>
        <v>26</v>
      </c>
    </row>
    <row r="2269" spans="1:7" ht="17" x14ac:dyDescent="0.2">
      <c r="A2269" s="18">
        <v>1979.0630000000001</v>
      </c>
      <c r="B2269">
        <v>19790630</v>
      </c>
      <c r="C2269">
        <v>19790630</v>
      </c>
      <c r="D2269" t="s">
        <v>62</v>
      </c>
      <c r="E2269" t="str">
        <f t="shared" si="74"/>
        <v>30</v>
      </c>
      <c r="F2269" t="s">
        <v>105</v>
      </c>
      <c r="G2269" t="str">
        <f t="shared" si="75"/>
        <v>30</v>
      </c>
    </row>
    <row r="2270" spans="1:7" ht="17" x14ac:dyDescent="0.2">
      <c r="A2270" s="18">
        <v>1985.1</v>
      </c>
      <c r="B2270">
        <v>19851000</v>
      </c>
      <c r="C2270">
        <v>19851000</v>
      </c>
      <c r="D2270" t="s">
        <v>62</v>
      </c>
      <c r="E2270" t="str">
        <f t="shared" si="74"/>
        <v>00</v>
      </c>
      <c r="F2270" t="s">
        <v>13</v>
      </c>
      <c r="G2270" t="str">
        <f t="shared" si="75"/>
        <v>NA</v>
      </c>
    </row>
    <row r="2271" spans="1:7" ht="17" x14ac:dyDescent="0.2">
      <c r="A2271" s="18">
        <v>1979.0631000000001</v>
      </c>
      <c r="B2271">
        <v>19790631</v>
      </c>
      <c r="C2271">
        <v>19790631</v>
      </c>
      <c r="D2271" t="s">
        <v>62</v>
      </c>
      <c r="E2271" t="str">
        <f t="shared" si="74"/>
        <v>31</v>
      </c>
      <c r="F2271" t="s">
        <v>104</v>
      </c>
      <c r="G2271" t="str">
        <f t="shared" si="75"/>
        <v>31</v>
      </c>
    </row>
    <row r="2272" spans="1:7" ht="17" x14ac:dyDescent="0.2">
      <c r="A2272" s="18">
        <v>1979.0360000000001</v>
      </c>
      <c r="B2272">
        <v>19790360</v>
      </c>
      <c r="C2272">
        <v>19790360</v>
      </c>
      <c r="D2272" t="s">
        <v>62</v>
      </c>
      <c r="E2272" t="str">
        <f t="shared" si="74"/>
        <v>60</v>
      </c>
      <c r="F2272" t="s">
        <v>75</v>
      </c>
      <c r="G2272" t="str">
        <f t="shared" si="75"/>
        <v>60</v>
      </c>
    </row>
    <row r="2273" spans="1:7" ht="17" x14ac:dyDescent="0.2">
      <c r="A2273" s="18">
        <v>1954.1015</v>
      </c>
      <c r="B2273">
        <v>19541015</v>
      </c>
      <c r="C2273">
        <v>19541015</v>
      </c>
      <c r="D2273" t="s">
        <v>62</v>
      </c>
      <c r="E2273" t="str">
        <f t="shared" si="74"/>
        <v>15</v>
      </c>
      <c r="F2273" t="s">
        <v>95</v>
      </c>
      <c r="G2273" t="str">
        <f t="shared" si="75"/>
        <v>15</v>
      </c>
    </row>
    <row r="2274" spans="1:7" ht="17" x14ac:dyDescent="0.2">
      <c r="A2274" s="18">
        <v>1954.1015</v>
      </c>
      <c r="B2274">
        <v>19541015</v>
      </c>
      <c r="C2274">
        <v>19541015</v>
      </c>
      <c r="D2274" t="s">
        <v>62</v>
      </c>
      <c r="E2274" t="str">
        <f t="shared" si="74"/>
        <v>15</v>
      </c>
      <c r="F2274" t="s">
        <v>95</v>
      </c>
      <c r="G2274" t="str">
        <f t="shared" si="75"/>
        <v>15</v>
      </c>
    </row>
    <row r="2275" spans="1:7" ht="17" x14ac:dyDescent="0.2">
      <c r="A2275" s="18">
        <v>1954.1015</v>
      </c>
      <c r="B2275">
        <v>19541015</v>
      </c>
      <c r="C2275">
        <v>19541015</v>
      </c>
      <c r="D2275" t="s">
        <v>62</v>
      </c>
      <c r="E2275" t="str">
        <f t="shared" si="74"/>
        <v>15</v>
      </c>
      <c r="F2275" t="s">
        <v>95</v>
      </c>
      <c r="G2275" t="str">
        <f t="shared" si="75"/>
        <v>15</v>
      </c>
    </row>
    <row r="2276" spans="1:7" ht="17" x14ac:dyDescent="0.2">
      <c r="A2276" s="18">
        <v>1963.0716</v>
      </c>
      <c r="B2276">
        <v>19630716</v>
      </c>
      <c r="C2276">
        <v>19630716</v>
      </c>
      <c r="D2276" t="s">
        <v>62</v>
      </c>
      <c r="E2276" t="str">
        <f t="shared" si="74"/>
        <v>16</v>
      </c>
      <c r="F2276" t="s">
        <v>96</v>
      </c>
      <c r="G2276" t="str">
        <f t="shared" si="75"/>
        <v>16</v>
      </c>
    </row>
    <row r="2277" spans="1:7" ht="17" x14ac:dyDescent="0.2">
      <c r="A2277" s="18">
        <v>1983.04</v>
      </c>
      <c r="B2277">
        <v>19830400</v>
      </c>
      <c r="C2277">
        <v>19830400</v>
      </c>
      <c r="D2277" t="s">
        <v>62</v>
      </c>
      <c r="E2277" t="str">
        <f t="shared" si="74"/>
        <v>00</v>
      </c>
      <c r="F2277" t="s">
        <v>13</v>
      </c>
      <c r="G2277" t="str">
        <f t="shared" si="75"/>
        <v>NA</v>
      </c>
    </row>
    <row r="2278" spans="1:7" ht="17" x14ac:dyDescent="0.2">
      <c r="A2278" s="18">
        <v>1982.0124000000001</v>
      </c>
      <c r="B2278">
        <v>19820124</v>
      </c>
      <c r="C2278">
        <v>19820124</v>
      </c>
      <c r="D2278" t="s">
        <v>62</v>
      </c>
      <c r="E2278" t="str">
        <f t="shared" si="74"/>
        <v>24</v>
      </c>
      <c r="F2278" t="s">
        <v>103</v>
      </c>
      <c r="G2278" t="str">
        <f t="shared" si="75"/>
        <v>24</v>
      </c>
    </row>
    <row r="2279" spans="1:7" ht="17" x14ac:dyDescent="0.2">
      <c r="A2279" s="18">
        <v>1980.0624</v>
      </c>
      <c r="B2279">
        <v>19800624</v>
      </c>
      <c r="C2279">
        <v>19800624</v>
      </c>
      <c r="D2279" t="s">
        <v>62</v>
      </c>
      <c r="E2279" t="str">
        <f t="shared" si="74"/>
        <v>24</v>
      </c>
      <c r="F2279" t="s">
        <v>103</v>
      </c>
      <c r="G2279" t="str">
        <f t="shared" si="75"/>
        <v>24</v>
      </c>
    </row>
    <row r="2280" spans="1:7" ht="17" x14ac:dyDescent="0.2">
      <c r="A2280" s="18">
        <v>1979.0607</v>
      </c>
      <c r="B2280">
        <v>19790607</v>
      </c>
      <c r="C2280">
        <v>19790607</v>
      </c>
      <c r="D2280" t="s">
        <v>62</v>
      </c>
      <c r="E2280" t="str">
        <f t="shared" si="74"/>
        <v>07</v>
      </c>
      <c r="F2280" t="s">
        <v>63</v>
      </c>
      <c r="G2280" t="str">
        <f t="shared" si="75"/>
        <v>07</v>
      </c>
    </row>
    <row r="2281" spans="1:7" ht="17" x14ac:dyDescent="0.2">
      <c r="A2281" s="18">
        <v>1985.09</v>
      </c>
      <c r="B2281">
        <v>19850900</v>
      </c>
      <c r="C2281">
        <v>19850900</v>
      </c>
      <c r="D2281" t="s">
        <v>62</v>
      </c>
      <c r="E2281" t="str">
        <f t="shared" si="74"/>
        <v>00</v>
      </c>
      <c r="F2281" t="s">
        <v>13</v>
      </c>
      <c r="G2281" t="str">
        <f t="shared" si="75"/>
        <v>NA</v>
      </c>
    </row>
    <row r="2282" spans="1:7" ht="17" x14ac:dyDescent="0.2">
      <c r="A2282" s="18">
        <v>1971.0302999999999</v>
      </c>
      <c r="B2282">
        <v>19710303</v>
      </c>
      <c r="C2282">
        <v>19710303</v>
      </c>
      <c r="D2282" t="s">
        <v>62</v>
      </c>
      <c r="E2282" t="str">
        <f t="shared" si="74"/>
        <v>03</v>
      </c>
      <c r="F2282" t="s">
        <v>72</v>
      </c>
      <c r="G2282" t="str">
        <f t="shared" si="75"/>
        <v>03</v>
      </c>
    </row>
    <row r="2283" spans="1:7" ht="17" x14ac:dyDescent="0.2">
      <c r="A2283" s="18">
        <v>1971.0213000000001</v>
      </c>
      <c r="B2283">
        <v>19710213</v>
      </c>
      <c r="C2283">
        <v>19710213</v>
      </c>
      <c r="D2283" t="s">
        <v>62</v>
      </c>
      <c r="E2283" t="str">
        <f t="shared" si="74"/>
        <v>13</v>
      </c>
      <c r="F2283" t="s">
        <v>93</v>
      </c>
      <c r="G2283" t="str">
        <f t="shared" si="75"/>
        <v>13</v>
      </c>
    </row>
    <row r="2284" spans="1:7" ht="17" x14ac:dyDescent="0.2">
      <c r="A2284" s="18">
        <v>1970.1226999999999</v>
      </c>
      <c r="B2284">
        <v>19701227</v>
      </c>
      <c r="C2284">
        <v>19701227</v>
      </c>
      <c r="D2284" t="s">
        <v>62</v>
      </c>
      <c r="E2284" t="str">
        <f t="shared" si="74"/>
        <v>27</v>
      </c>
      <c r="F2284" t="s">
        <v>101</v>
      </c>
      <c r="G2284" t="str">
        <f t="shared" si="75"/>
        <v>27</v>
      </c>
    </row>
    <row r="2285" spans="1:7" ht="17" x14ac:dyDescent="0.2">
      <c r="A2285" s="18">
        <v>1961.1023</v>
      </c>
      <c r="B2285">
        <v>19611023</v>
      </c>
      <c r="C2285">
        <v>19611023</v>
      </c>
      <c r="D2285" t="s">
        <v>62</v>
      </c>
      <c r="E2285" t="str">
        <f t="shared" si="74"/>
        <v>23</v>
      </c>
      <c r="F2285" t="s">
        <v>100</v>
      </c>
      <c r="G2285" t="str">
        <f t="shared" si="75"/>
        <v>23</v>
      </c>
    </row>
    <row r="2286" spans="1:7" ht="17" x14ac:dyDescent="0.2">
      <c r="A2286" s="18">
        <v>1968.0527999999999</v>
      </c>
      <c r="B2286">
        <v>19680528</v>
      </c>
      <c r="C2286">
        <v>19680528</v>
      </c>
      <c r="D2286" t="s">
        <v>62</v>
      </c>
      <c r="E2286" t="str">
        <f t="shared" si="74"/>
        <v>28</v>
      </c>
      <c r="F2286" t="s">
        <v>106</v>
      </c>
      <c r="G2286" t="str">
        <f t="shared" si="75"/>
        <v>28</v>
      </c>
    </row>
    <row r="2287" spans="1:7" ht="17" x14ac:dyDescent="0.2">
      <c r="A2287" s="18">
        <v>1960.0323000000001</v>
      </c>
      <c r="B2287">
        <v>19600323</v>
      </c>
      <c r="C2287">
        <v>19600323</v>
      </c>
      <c r="D2287" t="s">
        <v>62</v>
      </c>
      <c r="E2287" t="str">
        <f t="shared" si="74"/>
        <v>23</v>
      </c>
      <c r="F2287" t="s">
        <v>100</v>
      </c>
      <c r="G2287" t="str">
        <f t="shared" si="75"/>
        <v>23</v>
      </c>
    </row>
    <row r="2288" spans="1:7" ht="17" x14ac:dyDescent="0.2">
      <c r="A2288" s="18">
        <v>1986.0130999999999</v>
      </c>
      <c r="B2288">
        <v>19860131</v>
      </c>
      <c r="C2288">
        <v>19860131</v>
      </c>
      <c r="D2288" t="s">
        <v>62</v>
      </c>
      <c r="E2288" t="str">
        <f t="shared" si="74"/>
        <v>31</v>
      </c>
      <c r="F2288" t="s">
        <v>104</v>
      </c>
      <c r="G2288" t="str">
        <f t="shared" si="75"/>
        <v>31</v>
      </c>
    </row>
    <row r="2289" spans="1:7" ht="17" x14ac:dyDescent="0.2">
      <c r="A2289" s="18">
        <v>1965.1006</v>
      </c>
      <c r="B2289">
        <v>19651006</v>
      </c>
      <c r="C2289">
        <v>19651006</v>
      </c>
      <c r="D2289" t="s">
        <v>62</v>
      </c>
      <c r="E2289" t="str">
        <f t="shared" si="74"/>
        <v>06</v>
      </c>
      <c r="F2289" t="s">
        <v>67</v>
      </c>
      <c r="G2289" t="str">
        <f t="shared" si="75"/>
        <v>06</v>
      </c>
    </row>
    <row r="2290" spans="1:7" ht="17" x14ac:dyDescent="0.2">
      <c r="A2290" s="18">
        <v>1985.1101000000001</v>
      </c>
      <c r="B2290">
        <v>19851101</v>
      </c>
      <c r="C2290">
        <v>19851101</v>
      </c>
      <c r="D2290" t="s">
        <v>62</v>
      </c>
      <c r="E2290" t="str">
        <f t="shared" si="74"/>
        <v>01</v>
      </c>
      <c r="F2290" t="s">
        <v>70</v>
      </c>
      <c r="G2290" t="str">
        <f t="shared" si="75"/>
        <v>01</v>
      </c>
    </row>
    <row r="2291" spans="1:7" ht="17" x14ac:dyDescent="0.2">
      <c r="A2291" s="18">
        <v>1986.0130999999999</v>
      </c>
      <c r="B2291">
        <v>19860131</v>
      </c>
      <c r="C2291">
        <v>19860131</v>
      </c>
      <c r="D2291" t="s">
        <v>62</v>
      </c>
      <c r="E2291" t="str">
        <f t="shared" si="74"/>
        <v>31</v>
      </c>
      <c r="F2291" t="s">
        <v>104</v>
      </c>
      <c r="G2291" t="str">
        <f t="shared" si="75"/>
        <v>31</v>
      </c>
    </row>
    <row r="2292" spans="1:7" ht="17" x14ac:dyDescent="0.2">
      <c r="A2292" s="18">
        <v>1974.1222</v>
      </c>
      <c r="B2292">
        <v>19741222</v>
      </c>
      <c r="C2292">
        <v>19741222</v>
      </c>
      <c r="D2292" t="s">
        <v>62</v>
      </c>
      <c r="E2292" t="str">
        <f t="shared" si="74"/>
        <v>22</v>
      </c>
      <c r="F2292" t="s">
        <v>98</v>
      </c>
      <c r="G2292" t="str">
        <f t="shared" si="75"/>
        <v>22</v>
      </c>
    </row>
    <row r="2293" spans="1:7" ht="17" x14ac:dyDescent="0.2">
      <c r="A2293" s="18">
        <v>1919.06</v>
      </c>
      <c r="B2293">
        <v>19190600</v>
      </c>
      <c r="C2293">
        <v>19190600</v>
      </c>
      <c r="D2293" t="s">
        <v>62</v>
      </c>
      <c r="E2293" t="str">
        <f t="shared" si="74"/>
        <v>00</v>
      </c>
      <c r="F2293" t="s">
        <v>13</v>
      </c>
      <c r="G2293" t="str">
        <f t="shared" si="75"/>
        <v>NA</v>
      </c>
    </row>
    <row r="2294" spans="1:7" ht="17" x14ac:dyDescent="0.2">
      <c r="A2294" s="18">
        <v>1974.0213000000001</v>
      </c>
      <c r="B2294">
        <v>19740213</v>
      </c>
      <c r="C2294">
        <v>19740213</v>
      </c>
      <c r="D2294" t="s">
        <v>62</v>
      </c>
      <c r="E2294" t="str">
        <f t="shared" si="74"/>
        <v>13</v>
      </c>
      <c r="F2294" t="s">
        <v>93</v>
      </c>
      <c r="G2294" t="str">
        <f t="shared" si="75"/>
        <v>13</v>
      </c>
    </row>
    <row r="2295" spans="1:7" ht="17" x14ac:dyDescent="0.2">
      <c r="A2295" s="18" t="e">
        <v>#VALUE!</v>
      </c>
      <c r="B2295" t="e">
        <v>#VALUE!</v>
      </c>
      <c r="C2295" t="e">
        <v>#VALUE!</v>
      </c>
      <c r="D2295" t="s">
        <v>62</v>
      </c>
      <c r="E2295" t="e">
        <f t="shared" si="74"/>
        <v>#VALUE!</v>
      </c>
      <c r="F2295" t="e">
        <v>#VALUE!</v>
      </c>
      <c r="G2295" t="str">
        <f t="shared" si="75"/>
        <v>NA</v>
      </c>
    </row>
    <row r="2296" spans="1:7" ht="17" x14ac:dyDescent="0.2">
      <c r="A2296" s="18">
        <v>1973.1031</v>
      </c>
      <c r="B2296">
        <v>19731031</v>
      </c>
      <c r="C2296">
        <v>19731031</v>
      </c>
      <c r="D2296" t="s">
        <v>62</v>
      </c>
      <c r="E2296" t="str">
        <f t="shared" si="74"/>
        <v>31</v>
      </c>
      <c r="F2296" t="s">
        <v>104</v>
      </c>
      <c r="G2296" t="str">
        <f t="shared" si="75"/>
        <v>31</v>
      </c>
    </row>
    <row r="2297" spans="1:7" ht="17" x14ac:dyDescent="0.2">
      <c r="A2297" s="18">
        <v>1982.1113</v>
      </c>
      <c r="B2297">
        <v>19821113</v>
      </c>
      <c r="C2297">
        <v>19821113</v>
      </c>
      <c r="D2297" t="s">
        <v>62</v>
      </c>
      <c r="E2297" t="str">
        <f t="shared" si="74"/>
        <v>13</v>
      </c>
      <c r="F2297" t="s">
        <v>93</v>
      </c>
      <c r="G2297" t="str">
        <f t="shared" si="75"/>
        <v>13</v>
      </c>
    </row>
    <row r="2298" spans="1:7" ht="17" x14ac:dyDescent="0.2">
      <c r="A2298" s="18">
        <v>1983.09</v>
      </c>
      <c r="B2298">
        <v>19830900</v>
      </c>
      <c r="C2298">
        <v>19830900</v>
      </c>
      <c r="D2298" t="s">
        <v>62</v>
      </c>
      <c r="E2298" t="str">
        <f t="shared" si="74"/>
        <v>00</v>
      </c>
      <c r="F2298" t="s">
        <v>13</v>
      </c>
      <c r="G2298" t="str">
        <f t="shared" si="75"/>
        <v>NA</v>
      </c>
    </row>
    <row r="2299" spans="1:7" ht="17" x14ac:dyDescent="0.2">
      <c r="A2299" s="18">
        <v>1983.09</v>
      </c>
      <c r="B2299">
        <v>19830900</v>
      </c>
      <c r="C2299">
        <v>19830900</v>
      </c>
      <c r="D2299" t="s">
        <v>62</v>
      </c>
      <c r="E2299" t="str">
        <f t="shared" si="74"/>
        <v>00</v>
      </c>
      <c r="F2299" t="s">
        <v>13</v>
      </c>
      <c r="G2299" t="str">
        <f t="shared" si="75"/>
        <v>NA</v>
      </c>
    </row>
    <row r="2300" spans="1:7" ht="17" x14ac:dyDescent="0.2">
      <c r="A2300" s="18">
        <v>1983.09</v>
      </c>
      <c r="B2300">
        <v>19830900</v>
      </c>
      <c r="C2300">
        <v>19830900</v>
      </c>
      <c r="D2300" t="s">
        <v>62</v>
      </c>
      <c r="E2300" t="str">
        <f t="shared" si="74"/>
        <v>00</v>
      </c>
      <c r="F2300" t="s">
        <v>13</v>
      </c>
      <c r="G2300" t="str">
        <f t="shared" si="75"/>
        <v>NA</v>
      </c>
    </row>
    <row r="2301" spans="1:7" ht="17" x14ac:dyDescent="0.2">
      <c r="A2301" s="18">
        <v>1944.0429999999999</v>
      </c>
      <c r="B2301">
        <v>19440430</v>
      </c>
      <c r="C2301">
        <v>19440430</v>
      </c>
      <c r="D2301" t="s">
        <v>62</v>
      </c>
      <c r="E2301" t="str">
        <f t="shared" si="74"/>
        <v>30</v>
      </c>
      <c r="F2301" t="s">
        <v>105</v>
      </c>
      <c r="G2301" t="str">
        <f t="shared" si="75"/>
        <v>30</v>
      </c>
    </row>
    <row r="2302" spans="1:7" ht="17" x14ac:dyDescent="0.2">
      <c r="A2302" s="18">
        <v>1978.0418999999999</v>
      </c>
      <c r="B2302">
        <v>19780419</v>
      </c>
      <c r="C2302">
        <v>19780419</v>
      </c>
      <c r="D2302" t="s">
        <v>62</v>
      </c>
      <c r="E2302" t="str">
        <f t="shared" si="74"/>
        <v>19</v>
      </c>
      <c r="F2302" t="s">
        <v>90</v>
      </c>
      <c r="G2302" t="str">
        <f t="shared" si="75"/>
        <v>19</v>
      </c>
    </row>
    <row r="2303" spans="1:7" ht="17" x14ac:dyDescent="0.2">
      <c r="A2303" s="18">
        <v>1978.0418999999999</v>
      </c>
      <c r="B2303">
        <v>19780419</v>
      </c>
      <c r="C2303">
        <v>19780419</v>
      </c>
      <c r="D2303" t="s">
        <v>62</v>
      </c>
      <c r="E2303" t="str">
        <f t="shared" si="74"/>
        <v>19</v>
      </c>
      <c r="F2303" t="s">
        <v>90</v>
      </c>
      <c r="G2303" t="str">
        <f t="shared" si="75"/>
        <v>19</v>
      </c>
    </row>
    <row r="2304" spans="1:7" ht="17" x14ac:dyDescent="0.2">
      <c r="A2304" s="18">
        <v>1963.12</v>
      </c>
      <c r="B2304">
        <v>19631200</v>
      </c>
      <c r="C2304">
        <v>19631200</v>
      </c>
      <c r="D2304" t="s">
        <v>62</v>
      </c>
      <c r="E2304" t="str">
        <f t="shared" si="74"/>
        <v>00</v>
      </c>
      <c r="F2304" t="s">
        <v>13</v>
      </c>
      <c r="G2304" t="str">
        <f t="shared" si="75"/>
        <v>NA</v>
      </c>
    </row>
    <row r="2305" spans="1:7" ht="17" x14ac:dyDescent="0.2">
      <c r="A2305" s="18">
        <v>1953.08</v>
      </c>
      <c r="B2305">
        <v>19530800</v>
      </c>
      <c r="C2305">
        <v>19530800</v>
      </c>
      <c r="D2305" t="s">
        <v>62</v>
      </c>
      <c r="E2305" t="str">
        <f t="shared" si="74"/>
        <v>00</v>
      </c>
      <c r="F2305" t="s">
        <v>13</v>
      </c>
      <c r="G2305" t="str">
        <f t="shared" si="75"/>
        <v>NA</v>
      </c>
    </row>
    <row r="2306" spans="1:7" ht="17" x14ac:dyDescent="0.2">
      <c r="A2306" s="18">
        <v>1953.0812000000001</v>
      </c>
      <c r="B2306">
        <v>19530812</v>
      </c>
      <c r="C2306">
        <v>19530812</v>
      </c>
      <c r="D2306" t="s">
        <v>62</v>
      </c>
      <c r="E2306" t="str">
        <f t="shared" si="74"/>
        <v>12</v>
      </c>
      <c r="F2306" t="s">
        <v>66</v>
      </c>
      <c r="G2306" t="str">
        <f t="shared" si="75"/>
        <v>12</v>
      </c>
    </row>
    <row r="2307" spans="1:7" ht="17" x14ac:dyDescent="0.2">
      <c r="A2307" s="18" t="e">
        <v>#VALUE!</v>
      </c>
      <c r="B2307" t="e">
        <v>#VALUE!</v>
      </c>
      <c r="C2307" t="e">
        <v>#VALUE!</v>
      </c>
      <c r="D2307" t="s">
        <v>62</v>
      </c>
      <c r="E2307" t="e">
        <f t="shared" ref="E2307:E2370" si="76">MID($B2307,COLUMN()-(COLUMN($D2307)- 6),2)</f>
        <v>#VALUE!</v>
      </c>
      <c r="F2307" t="e">
        <v>#VALUE!</v>
      </c>
      <c r="G2307" t="str">
        <f t="shared" ref="G2307:G2370" si="77">IFERROR(F2307,"NA")</f>
        <v>NA</v>
      </c>
    </row>
    <row r="2308" spans="1:7" ht="17" x14ac:dyDescent="0.2">
      <c r="A2308" s="18" t="e">
        <v>#VALUE!</v>
      </c>
      <c r="B2308" t="e">
        <v>#VALUE!</v>
      </c>
      <c r="C2308" t="e">
        <v>#VALUE!</v>
      </c>
      <c r="D2308" t="s">
        <v>62</v>
      </c>
      <c r="E2308" t="e">
        <f t="shared" si="76"/>
        <v>#VALUE!</v>
      </c>
      <c r="F2308" t="e">
        <v>#VALUE!</v>
      </c>
      <c r="G2308" t="str">
        <f t="shared" si="77"/>
        <v>NA</v>
      </c>
    </row>
    <row r="2309" spans="1:7" ht="17" x14ac:dyDescent="0.2">
      <c r="A2309" s="18">
        <v>1986.1206999999999</v>
      </c>
      <c r="B2309">
        <v>19861207</v>
      </c>
      <c r="C2309">
        <v>19861207</v>
      </c>
      <c r="D2309" t="s">
        <v>62</v>
      </c>
      <c r="E2309" t="str">
        <f t="shared" si="76"/>
        <v>07</v>
      </c>
      <c r="F2309" t="s">
        <v>63</v>
      </c>
      <c r="G2309" t="str">
        <f t="shared" si="77"/>
        <v>07</v>
      </c>
    </row>
    <row r="2310" spans="1:7" ht="17" x14ac:dyDescent="0.2">
      <c r="A2310" s="18">
        <v>1978.0418999999999</v>
      </c>
      <c r="B2310">
        <v>19780419</v>
      </c>
      <c r="C2310">
        <v>19780419</v>
      </c>
      <c r="D2310" t="s">
        <v>62</v>
      </c>
      <c r="E2310" t="str">
        <f t="shared" si="76"/>
        <v>19</v>
      </c>
      <c r="F2310" t="s">
        <v>90</v>
      </c>
      <c r="G2310" t="str">
        <f t="shared" si="77"/>
        <v>19</v>
      </c>
    </row>
    <row r="2311" spans="1:7" ht="17" x14ac:dyDescent="0.2">
      <c r="A2311" s="18" t="e">
        <v>#VALUE!</v>
      </c>
      <c r="B2311" t="e">
        <v>#VALUE!</v>
      </c>
      <c r="C2311" t="e">
        <v>#VALUE!</v>
      </c>
      <c r="D2311" t="s">
        <v>62</v>
      </c>
      <c r="E2311" t="e">
        <f t="shared" si="76"/>
        <v>#VALUE!</v>
      </c>
      <c r="F2311" t="e">
        <v>#VALUE!</v>
      </c>
      <c r="G2311" t="str">
        <f t="shared" si="77"/>
        <v>NA</v>
      </c>
    </row>
    <row r="2312" spans="1:7" ht="17" x14ac:dyDescent="0.2">
      <c r="A2312" s="18">
        <v>1984.1206999999999</v>
      </c>
      <c r="B2312">
        <v>19841207</v>
      </c>
      <c r="C2312">
        <v>19841207</v>
      </c>
      <c r="D2312" t="s">
        <v>62</v>
      </c>
      <c r="E2312" t="str">
        <f t="shared" si="76"/>
        <v>07</v>
      </c>
      <c r="F2312" t="s">
        <v>63</v>
      </c>
      <c r="G2312" t="str">
        <f t="shared" si="77"/>
        <v>07</v>
      </c>
    </row>
    <row r="2313" spans="1:7" ht="17" x14ac:dyDescent="0.2">
      <c r="A2313" s="18">
        <v>1978.0418999999999</v>
      </c>
      <c r="B2313">
        <v>19780419</v>
      </c>
      <c r="C2313">
        <v>19780419</v>
      </c>
      <c r="D2313" t="s">
        <v>62</v>
      </c>
      <c r="E2313" t="str">
        <f t="shared" si="76"/>
        <v>19</v>
      </c>
      <c r="F2313" t="s">
        <v>90</v>
      </c>
      <c r="G2313" t="str">
        <f t="shared" si="77"/>
        <v>19</v>
      </c>
    </row>
    <row r="2314" spans="1:7" ht="17" x14ac:dyDescent="0.2">
      <c r="A2314" s="18" t="e">
        <v>#VALUE!</v>
      </c>
      <c r="B2314" t="e">
        <v>#VALUE!</v>
      </c>
      <c r="C2314" t="e">
        <v>#VALUE!</v>
      </c>
      <c r="D2314" t="s">
        <v>62</v>
      </c>
      <c r="E2314" t="e">
        <f t="shared" si="76"/>
        <v>#VALUE!</v>
      </c>
      <c r="F2314" t="e">
        <v>#VALUE!</v>
      </c>
      <c r="G2314" t="str">
        <f t="shared" si="77"/>
        <v>NA</v>
      </c>
    </row>
    <row r="2315" spans="1:7" ht="17" x14ac:dyDescent="0.2">
      <c r="A2315" s="18">
        <v>1963.0525</v>
      </c>
      <c r="B2315">
        <v>19630525</v>
      </c>
      <c r="C2315">
        <v>19630525</v>
      </c>
      <c r="D2315" t="s">
        <v>62</v>
      </c>
      <c r="E2315" t="str">
        <f t="shared" si="76"/>
        <v>25</v>
      </c>
      <c r="F2315" t="s">
        <v>92</v>
      </c>
      <c r="G2315" t="str">
        <f t="shared" si="77"/>
        <v>25</v>
      </c>
    </row>
    <row r="2316" spans="1:7" ht="17" x14ac:dyDescent="0.2">
      <c r="A2316" s="18">
        <v>1953.0911000000001</v>
      </c>
      <c r="B2316">
        <v>19530911</v>
      </c>
      <c r="C2316">
        <v>19530911</v>
      </c>
      <c r="D2316" t="s">
        <v>62</v>
      </c>
      <c r="E2316" t="str">
        <f t="shared" si="76"/>
        <v>11</v>
      </c>
      <c r="F2316" t="s">
        <v>73</v>
      </c>
      <c r="G2316" t="str">
        <f t="shared" si="77"/>
        <v>11</v>
      </c>
    </row>
    <row r="2317" spans="1:7" ht="17" x14ac:dyDescent="0.2">
      <c r="A2317" s="18">
        <v>1963.0518999999999</v>
      </c>
      <c r="B2317">
        <v>19630519</v>
      </c>
      <c r="C2317">
        <v>19630519</v>
      </c>
      <c r="D2317" t="s">
        <v>62</v>
      </c>
      <c r="E2317" t="str">
        <f t="shared" si="76"/>
        <v>19</v>
      </c>
      <c r="F2317" t="s">
        <v>90</v>
      </c>
      <c r="G2317" t="str">
        <f t="shared" si="77"/>
        <v>19</v>
      </c>
    </row>
    <row r="2318" spans="1:7" ht="17" x14ac:dyDescent="0.2">
      <c r="A2318" s="18">
        <v>1953.0601999999999</v>
      </c>
      <c r="B2318">
        <v>19530602</v>
      </c>
      <c r="C2318">
        <v>19530602</v>
      </c>
      <c r="D2318" t="s">
        <v>62</v>
      </c>
      <c r="E2318" t="str">
        <f t="shared" si="76"/>
        <v>02</v>
      </c>
      <c r="F2318" t="s">
        <v>68</v>
      </c>
      <c r="G2318" t="str">
        <f t="shared" si="77"/>
        <v>02</v>
      </c>
    </row>
    <row r="2319" spans="1:7" ht="17" x14ac:dyDescent="0.2">
      <c r="A2319" s="18">
        <v>1952.1228000000001</v>
      </c>
      <c r="B2319">
        <v>19521228</v>
      </c>
      <c r="C2319">
        <v>19521228</v>
      </c>
      <c r="D2319" t="s">
        <v>62</v>
      </c>
      <c r="E2319" t="str">
        <f t="shared" si="76"/>
        <v>28</v>
      </c>
      <c r="F2319" t="s">
        <v>106</v>
      </c>
      <c r="G2319" t="str">
        <f t="shared" si="77"/>
        <v>28</v>
      </c>
    </row>
    <row r="2320" spans="1:7" ht="17" x14ac:dyDescent="0.2">
      <c r="A2320" s="18">
        <v>1952.1221</v>
      </c>
      <c r="B2320">
        <v>19521221</v>
      </c>
      <c r="C2320">
        <v>19521221</v>
      </c>
      <c r="D2320" t="s">
        <v>62</v>
      </c>
      <c r="E2320" t="str">
        <f t="shared" si="76"/>
        <v>21</v>
      </c>
      <c r="F2320" t="s">
        <v>97</v>
      </c>
      <c r="G2320" t="str">
        <f t="shared" si="77"/>
        <v>21</v>
      </c>
    </row>
    <row r="2321" spans="1:7" ht="17" x14ac:dyDescent="0.2">
      <c r="A2321" s="18">
        <v>1952.0927999999999</v>
      </c>
      <c r="B2321">
        <v>19520928</v>
      </c>
      <c r="C2321">
        <v>19520928</v>
      </c>
      <c r="D2321" t="s">
        <v>62</v>
      </c>
      <c r="E2321" t="str">
        <f t="shared" si="76"/>
        <v>28</v>
      </c>
      <c r="F2321" t="s">
        <v>106</v>
      </c>
      <c r="G2321" t="str">
        <f t="shared" si="77"/>
        <v>28</v>
      </c>
    </row>
    <row r="2322" spans="1:7" ht="17" x14ac:dyDescent="0.2">
      <c r="A2322" s="18">
        <v>1953.0125</v>
      </c>
      <c r="B2322">
        <v>19530125</v>
      </c>
      <c r="C2322">
        <v>19530125</v>
      </c>
      <c r="D2322" t="s">
        <v>62</v>
      </c>
      <c r="E2322" t="str">
        <f t="shared" si="76"/>
        <v>25</v>
      </c>
      <c r="F2322" t="s">
        <v>92</v>
      </c>
      <c r="G2322" t="str">
        <f t="shared" si="77"/>
        <v>25</v>
      </c>
    </row>
    <row r="2323" spans="1:7" ht="17" x14ac:dyDescent="0.2">
      <c r="A2323" s="18">
        <v>1953.1206</v>
      </c>
      <c r="B2323">
        <v>19531206</v>
      </c>
      <c r="C2323">
        <v>19531206</v>
      </c>
      <c r="D2323" t="s">
        <v>62</v>
      </c>
      <c r="E2323" t="str">
        <f t="shared" si="76"/>
        <v>06</v>
      </c>
      <c r="F2323" t="s">
        <v>67</v>
      </c>
      <c r="G2323" t="str">
        <f t="shared" si="77"/>
        <v>06</v>
      </c>
    </row>
    <row r="2324" spans="1:7" ht="17" x14ac:dyDescent="0.2">
      <c r="A2324" s="18">
        <v>1952.1221</v>
      </c>
      <c r="B2324">
        <v>19521221</v>
      </c>
      <c r="C2324">
        <v>19521221</v>
      </c>
      <c r="D2324" t="s">
        <v>62</v>
      </c>
      <c r="E2324" t="str">
        <f t="shared" si="76"/>
        <v>21</v>
      </c>
      <c r="F2324" t="s">
        <v>97</v>
      </c>
      <c r="G2324" t="str">
        <f t="shared" si="77"/>
        <v>21</v>
      </c>
    </row>
    <row r="2325" spans="1:7" ht="17" x14ac:dyDescent="0.2">
      <c r="A2325" s="18">
        <v>1952.1206999999999</v>
      </c>
      <c r="B2325">
        <v>19521207</v>
      </c>
      <c r="C2325">
        <v>19521207</v>
      </c>
      <c r="D2325" t="s">
        <v>62</v>
      </c>
      <c r="E2325" t="str">
        <f t="shared" si="76"/>
        <v>07</v>
      </c>
      <c r="F2325" t="s">
        <v>63</v>
      </c>
      <c r="G2325" t="str">
        <f t="shared" si="77"/>
        <v>07</v>
      </c>
    </row>
    <row r="2326" spans="1:7" ht="17" x14ac:dyDescent="0.2">
      <c r="A2326" s="18">
        <v>1952.1213</v>
      </c>
      <c r="B2326">
        <v>19521213</v>
      </c>
      <c r="C2326">
        <v>19521213</v>
      </c>
      <c r="D2326" t="s">
        <v>62</v>
      </c>
      <c r="E2326" t="str">
        <f t="shared" si="76"/>
        <v>13</v>
      </c>
      <c r="F2326" t="s">
        <v>93</v>
      </c>
      <c r="G2326" t="str">
        <f t="shared" si="77"/>
        <v>13</v>
      </c>
    </row>
    <row r="2327" spans="1:7" ht="17" x14ac:dyDescent="0.2">
      <c r="A2327" s="18">
        <v>1952.0926999999999</v>
      </c>
      <c r="B2327">
        <v>19520927</v>
      </c>
      <c r="C2327">
        <v>19520927</v>
      </c>
      <c r="D2327" t="s">
        <v>62</v>
      </c>
      <c r="E2327" t="str">
        <f t="shared" si="76"/>
        <v>27</v>
      </c>
      <c r="F2327" t="s">
        <v>101</v>
      </c>
      <c r="G2327" t="str">
        <f t="shared" si="77"/>
        <v>27</v>
      </c>
    </row>
    <row r="2328" spans="1:7" ht="17" x14ac:dyDescent="0.2">
      <c r="A2328" s="18">
        <v>1986.0400999999999</v>
      </c>
      <c r="B2328">
        <v>19860401</v>
      </c>
      <c r="C2328">
        <v>19860401</v>
      </c>
      <c r="D2328" t="s">
        <v>62</v>
      </c>
      <c r="E2328" t="str">
        <f t="shared" si="76"/>
        <v>01</v>
      </c>
      <c r="F2328" t="s">
        <v>70</v>
      </c>
      <c r="G2328" t="str">
        <f t="shared" si="77"/>
        <v>01</v>
      </c>
    </row>
    <row r="2329" spans="1:7" ht="17" x14ac:dyDescent="0.2">
      <c r="A2329" s="18">
        <v>1952.1206999999999</v>
      </c>
      <c r="B2329">
        <v>19521207</v>
      </c>
      <c r="C2329">
        <v>19521207</v>
      </c>
      <c r="D2329" t="s">
        <v>62</v>
      </c>
      <c r="E2329" t="str">
        <f t="shared" si="76"/>
        <v>07</v>
      </c>
      <c r="F2329" t="s">
        <v>63</v>
      </c>
      <c r="G2329" t="str">
        <f t="shared" si="77"/>
        <v>07</v>
      </c>
    </row>
    <row r="2330" spans="1:7" ht="17" x14ac:dyDescent="0.2">
      <c r="A2330" s="18">
        <v>1952.0913</v>
      </c>
      <c r="B2330">
        <v>19520913</v>
      </c>
      <c r="C2330">
        <v>19520913</v>
      </c>
      <c r="D2330" t="s">
        <v>62</v>
      </c>
      <c r="E2330" t="str">
        <f t="shared" si="76"/>
        <v>13</v>
      </c>
      <c r="F2330" t="s">
        <v>93</v>
      </c>
      <c r="G2330" t="str">
        <f t="shared" si="77"/>
        <v>13</v>
      </c>
    </row>
    <row r="2331" spans="1:7" ht="17" x14ac:dyDescent="0.2">
      <c r="A2331" s="18">
        <v>1952.1228000000001</v>
      </c>
      <c r="B2331">
        <v>19521228</v>
      </c>
      <c r="C2331">
        <v>19521228</v>
      </c>
      <c r="D2331" t="s">
        <v>62</v>
      </c>
      <c r="E2331" t="str">
        <f t="shared" si="76"/>
        <v>28</v>
      </c>
      <c r="F2331" t="s">
        <v>106</v>
      </c>
      <c r="G2331" t="str">
        <f t="shared" si="77"/>
        <v>28</v>
      </c>
    </row>
    <row r="2332" spans="1:7" ht="17" x14ac:dyDescent="0.2">
      <c r="A2332" s="18">
        <v>1952.1231</v>
      </c>
      <c r="B2332">
        <v>19521231</v>
      </c>
      <c r="C2332">
        <v>19521231</v>
      </c>
      <c r="D2332" t="s">
        <v>62</v>
      </c>
      <c r="E2332" t="str">
        <f t="shared" si="76"/>
        <v>31</v>
      </c>
      <c r="F2332" t="s">
        <v>104</v>
      </c>
      <c r="G2332" t="str">
        <f t="shared" si="77"/>
        <v>31</v>
      </c>
    </row>
    <row r="2333" spans="1:7" ht="17" x14ac:dyDescent="0.2">
      <c r="A2333" s="18">
        <v>1952.1129000000001</v>
      </c>
      <c r="B2333">
        <v>19521129</v>
      </c>
      <c r="C2333">
        <v>19521129</v>
      </c>
      <c r="D2333" t="s">
        <v>62</v>
      </c>
      <c r="E2333" t="str">
        <f t="shared" si="76"/>
        <v>29</v>
      </c>
      <c r="F2333" t="s">
        <v>99</v>
      </c>
      <c r="G2333" t="str">
        <f t="shared" si="77"/>
        <v>29</v>
      </c>
    </row>
    <row r="2334" spans="1:7" ht="17" x14ac:dyDescent="0.2">
      <c r="A2334" s="18">
        <v>1952.1206999999999</v>
      </c>
      <c r="B2334">
        <v>19521207</v>
      </c>
      <c r="C2334">
        <v>19521207</v>
      </c>
      <c r="D2334" t="s">
        <v>62</v>
      </c>
      <c r="E2334" t="str">
        <f t="shared" si="76"/>
        <v>07</v>
      </c>
      <c r="F2334" t="s">
        <v>63</v>
      </c>
      <c r="G2334" t="str">
        <f t="shared" si="77"/>
        <v>07</v>
      </c>
    </row>
    <row r="2335" spans="1:7" ht="17" x14ac:dyDescent="0.2">
      <c r="A2335" s="18">
        <v>1952.0824</v>
      </c>
      <c r="B2335">
        <v>19520824</v>
      </c>
      <c r="C2335">
        <v>19520824</v>
      </c>
      <c r="D2335" t="s">
        <v>62</v>
      </c>
      <c r="E2335" t="str">
        <f t="shared" si="76"/>
        <v>24</v>
      </c>
      <c r="F2335" t="s">
        <v>103</v>
      </c>
      <c r="G2335" t="str">
        <f t="shared" si="77"/>
        <v>24</v>
      </c>
    </row>
    <row r="2336" spans="1:7" ht="17" x14ac:dyDescent="0.2">
      <c r="A2336" s="18">
        <v>1952.0926999999999</v>
      </c>
      <c r="B2336">
        <v>19520927</v>
      </c>
      <c r="C2336">
        <v>19520927</v>
      </c>
      <c r="D2336" t="s">
        <v>62</v>
      </c>
      <c r="E2336" t="str">
        <f t="shared" si="76"/>
        <v>27</v>
      </c>
      <c r="F2336" t="s">
        <v>101</v>
      </c>
      <c r="G2336" t="str">
        <f t="shared" si="77"/>
        <v>27</v>
      </c>
    </row>
    <row r="2337" spans="1:7" ht="17" x14ac:dyDescent="0.2">
      <c r="A2337" s="18">
        <v>1952.1005</v>
      </c>
      <c r="B2337">
        <v>19521005</v>
      </c>
      <c r="C2337">
        <v>19521005</v>
      </c>
      <c r="D2337" t="s">
        <v>62</v>
      </c>
      <c r="E2337" t="str">
        <f t="shared" si="76"/>
        <v>05</v>
      </c>
      <c r="F2337" t="s">
        <v>71</v>
      </c>
      <c r="G2337" t="str">
        <f t="shared" si="77"/>
        <v>05</v>
      </c>
    </row>
    <row r="2338" spans="1:7" ht="17" x14ac:dyDescent="0.2">
      <c r="A2338" s="18">
        <v>1952.0823</v>
      </c>
      <c r="B2338">
        <v>19520823</v>
      </c>
      <c r="C2338">
        <v>19520823</v>
      </c>
      <c r="D2338" t="s">
        <v>62</v>
      </c>
      <c r="E2338" t="str">
        <f t="shared" si="76"/>
        <v>23</v>
      </c>
      <c r="F2338" t="s">
        <v>100</v>
      </c>
      <c r="G2338" t="str">
        <f t="shared" si="77"/>
        <v>23</v>
      </c>
    </row>
    <row r="2339" spans="1:7" ht="17" x14ac:dyDescent="0.2">
      <c r="A2339" s="18">
        <v>1952.0817</v>
      </c>
      <c r="B2339">
        <v>19520817</v>
      </c>
      <c r="C2339">
        <v>19520817</v>
      </c>
      <c r="D2339" t="s">
        <v>62</v>
      </c>
      <c r="E2339" t="str">
        <f t="shared" si="76"/>
        <v>17</v>
      </c>
      <c r="F2339" t="s">
        <v>88</v>
      </c>
      <c r="G2339" t="str">
        <f t="shared" si="77"/>
        <v>17</v>
      </c>
    </row>
    <row r="2340" spans="1:7" ht="17" x14ac:dyDescent="0.2">
      <c r="A2340" s="18">
        <v>1952.0824</v>
      </c>
      <c r="B2340">
        <v>19520824</v>
      </c>
      <c r="C2340">
        <v>19520824</v>
      </c>
      <c r="D2340" t="s">
        <v>62</v>
      </c>
      <c r="E2340" t="str">
        <f t="shared" si="76"/>
        <v>24</v>
      </c>
      <c r="F2340" t="s">
        <v>103</v>
      </c>
      <c r="G2340" t="str">
        <f t="shared" si="77"/>
        <v>24</v>
      </c>
    </row>
    <row r="2341" spans="1:7" ht="17" x14ac:dyDescent="0.2">
      <c r="A2341" s="18">
        <v>1952.0817</v>
      </c>
      <c r="B2341">
        <v>19520817</v>
      </c>
      <c r="C2341">
        <v>19520817</v>
      </c>
      <c r="D2341" t="s">
        <v>62</v>
      </c>
      <c r="E2341" t="str">
        <f t="shared" si="76"/>
        <v>17</v>
      </c>
      <c r="F2341" t="s">
        <v>88</v>
      </c>
      <c r="G2341" t="str">
        <f t="shared" si="77"/>
        <v>17</v>
      </c>
    </row>
    <row r="2342" spans="1:7" ht="17" x14ac:dyDescent="0.2">
      <c r="A2342" s="18">
        <v>1952.1231</v>
      </c>
      <c r="B2342">
        <v>19521231</v>
      </c>
      <c r="C2342">
        <v>19521231</v>
      </c>
      <c r="D2342" t="s">
        <v>62</v>
      </c>
      <c r="E2342" t="str">
        <f t="shared" si="76"/>
        <v>31</v>
      </c>
      <c r="F2342" t="s">
        <v>104</v>
      </c>
      <c r="G2342" t="str">
        <f t="shared" si="77"/>
        <v>31</v>
      </c>
    </row>
    <row r="2343" spans="1:7" ht="17" x14ac:dyDescent="0.2">
      <c r="A2343" s="18">
        <v>1953.0606</v>
      </c>
      <c r="B2343">
        <v>19530606</v>
      </c>
      <c r="C2343">
        <v>19530606</v>
      </c>
      <c r="D2343" t="s">
        <v>62</v>
      </c>
      <c r="E2343" t="str">
        <f t="shared" si="76"/>
        <v>06</v>
      </c>
      <c r="F2343" t="s">
        <v>67</v>
      </c>
      <c r="G2343" t="str">
        <f t="shared" si="77"/>
        <v>06</v>
      </c>
    </row>
    <row r="2344" spans="1:7" ht="17" x14ac:dyDescent="0.2">
      <c r="A2344" s="18">
        <v>1973.0119</v>
      </c>
      <c r="B2344">
        <v>19730119</v>
      </c>
      <c r="C2344">
        <v>19730119</v>
      </c>
      <c r="D2344" t="s">
        <v>62</v>
      </c>
      <c r="E2344" t="str">
        <f t="shared" si="76"/>
        <v>19</v>
      </c>
      <c r="F2344" t="s">
        <v>90</v>
      </c>
      <c r="G2344" t="str">
        <f t="shared" si="77"/>
        <v>19</v>
      </c>
    </row>
    <row r="2345" spans="1:7" ht="17" x14ac:dyDescent="0.2">
      <c r="A2345" s="18">
        <v>1952.1206999999999</v>
      </c>
      <c r="B2345">
        <v>19521207</v>
      </c>
      <c r="C2345">
        <v>19521207</v>
      </c>
      <c r="D2345" t="s">
        <v>62</v>
      </c>
      <c r="E2345" t="str">
        <f t="shared" si="76"/>
        <v>07</v>
      </c>
      <c r="F2345" t="s">
        <v>63</v>
      </c>
      <c r="G2345" t="str">
        <f t="shared" si="77"/>
        <v>07</v>
      </c>
    </row>
    <row r="2346" spans="1:7" ht="17" x14ac:dyDescent="0.2">
      <c r="A2346" s="18">
        <v>1953.0101</v>
      </c>
      <c r="B2346">
        <v>19530101</v>
      </c>
      <c r="C2346">
        <v>19530101</v>
      </c>
      <c r="D2346" t="s">
        <v>62</v>
      </c>
      <c r="E2346" t="str">
        <f t="shared" si="76"/>
        <v>01</v>
      </c>
      <c r="F2346" t="s">
        <v>70</v>
      </c>
      <c r="G2346" t="str">
        <f t="shared" si="77"/>
        <v>01</v>
      </c>
    </row>
    <row r="2347" spans="1:7" ht="17" x14ac:dyDescent="0.2">
      <c r="A2347" s="18">
        <v>1953.0101</v>
      </c>
      <c r="B2347">
        <v>19530101</v>
      </c>
      <c r="C2347">
        <v>19530101</v>
      </c>
      <c r="D2347" t="s">
        <v>62</v>
      </c>
      <c r="E2347" t="str">
        <f t="shared" si="76"/>
        <v>01</v>
      </c>
      <c r="F2347" t="s">
        <v>70</v>
      </c>
      <c r="G2347" t="str">
        <f t="shared" si="77"/>
        <v>01</v>
      </c>
    </row>
    <row r="2348" spans="1:7" ht="17" x14ac:dyDescent="0.2">
      <c r="A2348" s="18">
        <v>1952.0829000000001</v>
      </c>
      <c r="B2348">
        <v>19520829</v>
      </c>
      <c r="C2348">
        <v>19520829</v>
      </c>
      <c r="D2348" t="s">
        <v>62</v>
      </c>
      <c r="E2348" t="str">
        <f t="shared" si="76"/>
        <v>29</v>
      </c>
      <c r="F2348" t="s">
        <v>99</v>
      </c>
      <c r="G2348" t="str">
        <f t="shared" si="77"/>
        <v>29</v>
      </c>
    </row>
    <row r="2349" spans="1:7" ht="17" x14ac:dyDescent="0.2">
      <c r="A2349" s="18">
        <v>1953.0101</v>
      </c>
      <c r="B2349">
        <v>19530101</v>
      </c>
      <c r="C2349">
        <v>19530101</v>
      </c>
      <c r="D2349" t="s">
        <v>62</v>
      </c>
      <c r="E2349" t="str">
        <f t="shared" si="76"/>
        <v>01</v>
      </c>
      <c r="F2349" t="s">
        <v>70</v>
      </c>
      <c r="G2349" t="str">
        <f t="shared" si="77"/>
        <v>01</v>
      </c>
    </row>
    <row r="2350" spans="1:7" ht="17" x14ac:dyDescent="0.2">
      <c r="A2350" s="18">
        <v>1952.1213</v>
      </c>
      <c r="B2350">
        <v>19521213</v>
      </c>
      <c r="C2350">
        <v>19521213</v>
      </c>
      <c r="D2350" t="s">
        <v>62</v>
      </c>
      <c r="E2350" t="str">
        <f t="shared" si="76"/>
        <v>13</v>
      </c>
      <c r="F2350" t="s">
        <v>93</v>
      </c>
      <c r="G2350" t="str">
        <f t="shared" si="77"/>
        <v>13</v>
      </c>
    </row>
    <row r="2351" spans="1:7" ht="17" x14ac:dyDescent="0.2">
      <c r="A2351" s="18">
        <v>1953.0101</v>
      </c>
      <c r="B2351">
        <v>19530101</v>
      </c>
      <c r="C2351">
        <v>19530101</v>
      </c>
      <c r="D2351" t="s">
        <v>62</v>
      </c>
      <c r="E2351" t="str">
        <f t="shared" si="76"/>
        <v>01</v>
      </c>
      <c r="F2351" t="s">
        <v>70</v>
      </c>
      <c r="G2351" t="str">
        <f t="shared" si="77"/>
        <v>01</v>
      </c>
    </row>
    <row r="2352" spans="1:7" ht="17" x14ac:dyDescent="0.2">
      <c r="A2352" s="18">
        <v>1952.1214</v>
      </c>
      <c r="B2352">
        <v>19521214</v>
      </c>
      <c r="C2352">
        <v>19521214</v>
      </c>
      <c r="D2352" t="s">
        <v>62</v>
      </c>
      <c r="E2352" t="str">
        <f t="shared" si="76"/>
        <v>14</v>
      </c>
      <c r="F2352" t="s">
        <v>94</v>
      </c>
      <c r="G2352" t="str">
        <f t="shared" si="77"/>
        <v>14</v>
      </c>
    </row>
    <row r="2353" spans="1:7" ht="17" x14ac:dyDescent="0.2">
      <c r="A2353" s="18">
        <v>1952.1221</v>
      </c>
      <c r="B2353">
        <v>19521221</v>
      </c>
      <c r="C2353">
        <v>19521221</v>
      </c>
      <c r="D2353" t="s">
        <v>62</v>
      </c>
      <c r="E2353" t="str">
        <f t="shared" si="76"/>
        <v>21</v>
      </c>
      <c r="F2353" t="s">
        <v>97</v>
      </c>
      <c r="G2353" t="str">
        <f t="shared" si="77"/>
        <v>21</v>
      </c>
    </row>
    <row r="2354" spans="1:7" ht="17" x14ac:dyDescent="0.2">
      <c r="A2354" s="18">
        <v>1953.0101</v>
      </c>
      <c r="B2354">
        <v>19530101</v>
      </c>
      <c r="C2354">
        <v>19530101</v>
      </c>
      <c r="D2354" t="s">
        <v>62</v>
      </c>
      <c r="E2354" t="str">
        <f t="shared" si="76"/>
        <v>01</v>
      </c>
      <c r="F2354" t="s">
        <v>70</v>
      </c>
      <c r="G2354" t="str">
        <f t="shared" si="77"/>
        <v>01</v>
      </c>
    </row>
    <row r="2355" spans="1:7" ht="17" x14ac:dyDescent="0.2">
      <c r="A2355" s="18">
        <v>1952.1012000000001</v>
      </c>
      <c r="B2355">
        <v>19521012</v>
      </c>
      <c r="C2355">
        <v>19521012</v>
      </c>
      <c r="D2355" t="s">
        <v>62</v>
      </c>
      <c r="E2355" t="str">
        <f t="shared" si="76"/>
        <v>12</v>
      </c>
      <c r="F2355" t="s">
        <v>66</v>
      </c>
      <c r="G2355" t="str">
        <f t="shared" si="77"/>
        <v>12</v>
      </c>
    </row>
    <row r="2356" spans="1:7" ht="17" x14ac:dyDescent="0.2">
      <c r="A2356" s="18">
        <v>1952.1123</v>
      </c>
      <c r="B2356">
        <v>19521123</v>
      </c>
      <c r="C2356">
        <v>19521123</v>
      </c>
      <c r="D2356" t="s">
        <v>62</v>
      </c>
      <c r="E2356" t="str">
        <f t="shared" si="76"/>
        <v>23</v>
      </c>
      <c r="F2356" t="s">
        <v>100</v>
      </c>
      <c r="G2356" t="str">
        <f t="shared" si="77"/>
        <v>23</v>
      </c>
    </row>
    <row r="2357" spans="1:7" ht="17" x14ac:dyDescent="0.2">
      <c r="A2357" s="18">
        <v>1952.0817</v>
      </c>
      <c r="B2357">
        <v>19520817</v>
      </c>
      <c r="C2357">
        <v>19520817</v>
      </c>
      <c r="D2357" t="s">
        <v>62</v>
      </c>
      <c r="E2357" t="str">
        <f t="shared" si="76"/>
        <v>17</v>
      </c>
      <c r="F2357" t="s">
        <v>88</v>
      </c>
      <c r="G2357" t="str">
        <f t="shared" si="77"/>
        <v>17</v>
      </c>
    </row>
    <row r="2358" spans="1:7" ht="17" x14ac:dyDescent="0.2">
      <c r="A2358" s="18">
        <v>1952.0817</v>
      </c>
      <c r="B2358">
        <v>19520817</v>
      </c>
      <c r="C2358">
        <v>19520817</v>
      </c>
      <c r="D2358" t="s">
        <v>62</v>
      </c>
      <c r="E2358" t="str">
        <f t="shared" si="76"/>
        <v>17</v>
      </c>
      <c r="F2358" t="s">
        <v>88</v>
      </c>
      <c r="G2358" t="str">
        <f t="shared" si="77"/>
        <v>17</v>
      </c>
    </row>
    <row r="2359" spans="1:7" ht="17" x14ac:dyDescent="0.2">
      <c r="A2359" s="18">
        <v>1953.0101</v>
      </c>
      <c r="B2359">
        <v>19530101</v>
      </c>
      <c r="C2359">
        <v>19530101</v>
      </c>
      <c r="D2359" t="s">
        <v>62</v>
      </c>
      <c r="E2359" t="str">
        <f t="shared" si="76"/>
        <v>01</v>
      </c>
      <c r="F2359" t="s">
        <v>70</v>
      </c>
      <c r="G2359" t="str">
        <f t="shared" si="77"/>
        <v>01</v>
      </c>
    </row>
    <row r="2360" spans="1:7" ht="17" x14ac:dyDescent="0.2">
      <c r="A2360" s="18">
        <v>1953.0101</v>
      </c>
      <c r="B2360">
        <v>19530101</v>
      </c>
      <c r="C2360">
        <v>19530101</v>
      </c>
      <c r="D2360" t="s">
        <v>62</v>
      </c>
      <c r="E2360" t="str">
        <f t="shared" si="76"/>
        <v>01</v>
      </c>
      <c r="F2360" t="s">
        <v>70</v>
      </c>
      <c r="G2360" t="str">
        <f t="shared" si="77"/>
        <v>01</v>
      </c>
    </row>
    <row r="2361" spans="1:7" ht="17" x14ac:dyDescent="0.2">
      <c r="A2361" s="18">
        <v>1953.0101</v>
      </c>
      <c r="B2361">
        <v>19530101</v>
      </c>
      <c r="C2361">
        <v>19530101</v>
      </c>
      <c r="D2361" t="s">
        <v>62</v>
      </c>
      <c r="E2361" t="str">
        <f t="shared" si="76"/>
        <v>01</v>
      </c>
      <c r="F2361" t="s">
        <v>70</v>
      </c>
      <c r="G2361" t="str">
        <f t="shared" si="77"/>
        <v>01</v>
      </c>
    </row>
    <row r="2362" spans="1:7" ht="17" x14ac:dyDescent="0.2">
      <c r="A2362" s="18">
        <v>1953.0101</v>
      </c>
      <c r="B2362">
        <v>19530101</v>
      </c>
      <c r="C2362">
        <v>19530101</v>
      </c>
      <c r="D2362" t="s">
        <v>62</v>
      </c>
      <c r="E2362" t="str">
        <f t="shared" si="76"/>
        <v>01</v>
      </c>
      <c r="F2362" t="s">
        <v>70</v>
      </c>
      <c r="G2362" t="str">
        <f t="shared" si="77"/>
        <v>01</v>
      </c>
    </row>
    <row r="2363" spans="1:7" ht="17" x14ac:dyDescent="0.2">
      <c r="A2363" s="18">
        <v>1953.0101</v>
      </c>
      <c r="B2363">
        <v>19530101</v>
      </c>
      <c r="C2363">
        <v>19530101</v>
      </c>
      <c r="D2363" t="s">
        <v>62</v>
      </c>
      <c r="E2363" t="str">
        <f t="shared" si="76"/>
        <v>01</v>
      </c>
      <c r="F2363" t="s">
        <v>70</v>
      </c>
      <c r="G2363" t="str">
        <f t="shared" si="77"/>
        <v>01</v>
      </c>
    </row>
    <row r="2364" spans="1:7" ht="17" x14ac:dyDescent="0.2">
      <c r="A2364" s="18">
        <v>1953.0101</v>
      </c>
      <c r="B2364">
        <v>19530101</v>
      </c>
      <c r="C2364">
        <v>19530101</v>
      </c>
      <c r="D2364" t="s">
        <v>62</v>
      </c>
      <c r="E2364" t="str">
        <f t="shared" si="76"/>
        <v>01</v>
      </c>
      <c r="F2364" t="s">
        <v>70</v>
      </c>
      <c r="G2364" t="str">
        <f t="shared" si="77"/>
        <v>01</v>
      </c>
    </row>
    <row r="2365" spans="1:7" ht="17" x14ac:dyDescent="0.2">
      <c r="A2365" s="18">
        <v>1952.0900999999999</v>
      </c>
      <c r="B2365">
        <v>19520901</v>
      </c>
      <c r="C2365">
        <v>19520901</v>
      </c>
      <c r="D2365" t="s">
        <v>62</v>
      </c>
      <c r="E2365" t="str">
        <f t="shared" si="76"/>
        <v>01</v>
      </c>
      <c r="F2365" t="s">
        <v>70</v>
      </c>
      <c r="G2365" t="str">
        <f t="shared" si="77"/>
        <v>01</v>
      </c>
    </row>
    <row r="2366" spans="1:7" ht="17" x14ac:dyDescent="0.2">
      <c r="A2366" s="18">
        <v>1952.1012000000001</v>
      </c>
      <c r="B2366">
        <v>19521012</v>
      </c>
      <c r="C2366">
        <v>19521012</v>
      </c>
      <c r="D2366" t="s">
        <v>62</v>
      </c>
      <c r="E2366" t="str">
        <f t="shared" si="76"/>
        <v>12</v>
      </c>
      <c r="F2366" t="s">
        <v>66</v>
      </c>
      <c r="G2366" t="str">
        <f t="shared" si="77"/>
        <v>12</v>
      </c>
    </row>
    <row r="2367" spans="1:7" ht="17" x14ac:dyDescent="0.2">
      <c r="A2367" s="18">
        <v>1952.0900999999999</v>
      </c>
      <c r="B2367">
        <v>19520901</v>
      </c>
      <c r="C2367">
        <v>19520901</v>
      </c>
      <c r="D2367" t="s">
        <v>62</v>
      </c>
      <c r="E2367" t="str">
        <f t="shared" si="76"/>
        <v>01</v>
      </c>
      <c r="F2367" t="s">
        <v>70</v>
      </c>
      <c r="G2367" t="str">
        <f t="shared" si="77"/>
        <v>01</v>
      </c>
    </row>
    <row r="2368" spans="1:7" ht="17" x14ac:dyDescent="0.2">
      <c r="A2368" s="18">
        <v>1953.0118</v>
      </c>
      <c r="B2368">
        <v>19530118</v>
      </c>
      <c r="C2368">
        <v>19530118</v>
      </c>
      <c r="D2368" t="s">
        <v>62</v>
      </c>
      <c r="E2368" t="str">
        <f t="shared" si="76"/>
        <v>18</v>
      </c>
      <c r="F2368" t="s">
        <v>89</v>
      </c>
      <c r="G2368" t="str">
        <f t="shared" si="77"/>
        <v>18</v>
      </c>
    </row>
    <row r="2369" spans="1:7" ht="17" x14ac:dyDescent="0.2">
      <c r="A2369" s="18">
        <v>1952.0900999999999</v>
      </c>
      <c r="B2369">
        <v>19520901</v>
      </c>
      <c r="C2369">
        <v>19520901</v>
      </c>
      <c r="D2369" t="s">
        <v>62</v>
      </c>
      <c r="E2369" t="str">
        <f t="shared" si="76"/>
        <v>01</v>
      </c>
      <c r="F2369" t="s">
        <v>70</v>
      </c>
      <c r="G2369" t="str">
        <f t="shared" si="77"/>
        <v>01</v>
      </c>
    </row>
    <row r="2370" spans="1:7" ht="17" x14ac:dyDescent="0.2">
      <c r="A2370" s="18">
        <v>1953.011</v>
      </c>
      <c r="B2370">
        <v>19530110</v>
      </c>
      <c r="C2370">
        <v>19530110</v>
      </c>
      <c r="D2370" t="s">
        <v>62</v>
      </c>
      <c r="E2370" t="str">
        <f t="shared" si="76"/>
        <v>10</v>
      </c>
      <c r="F2370" t="s">
        <v>64</v>
      </c>
      <c r="G2370" t="str">
        <f t="shared" si="77"/>
        <v>10</v>
      </c>
    </row>
    <row r="2371" spans="1:7" ht="17" x14ac:dyDescent="0.2">
      <c r="A2371" s="18">
        <v>1953.0118</v>
      </c>
      <c r="B2371">
        <v>19530118</v>
      </c>
      <c r="C2371">
        <v>19530118</v>
      </c>
      <c r="D2371" t="s">
        <v>62</v>
      </c>
      <c r="E2371" t="str">
        <f t="shared" ref="E2371:E2434" si="78">MID($B2371,COLUMN()-(COLUMN($D2371)- 6),2)</f>
        <v>18</v>
      </c>
      <c r="F2371" t="s">
        <v>89</v>
      </c>
      <c r="G2371" t="str">
        <f t="shared" ref="G2371:G2434" si="79">IFERROR(F2371,"NA")</f>
        <v>18</v>
      </c>
    </row>
    <row r="2372" spans="1:7" ht="17" x14ac:dyDescent="0.2">
      <c r="A2372" s="18">
        <v>1952.1206999999999</v>
      </c>
      <c r="B2372">
        <v>19521207</v>
      </c>
      <c r="C2372">
        <v>19521207</v>
      </c>
      <c r="D2372" t="s">
        <v>62</v>
      </c>
      <c r="E2372" t="str">
        <f t="shared" si="78"/>
        <v>07</v>
      </c>
      <c r="F2372" t="s">
        <v>63</v>
      </c>
      <c r="G2372" t="str">
        <f t="shared" si="79"/>
        <v>07</v>
      </c>
    </row>
    <row r="2373" spans="1:7" ht="17" x14ac:dyDescent="0.2">
      <c r="A2373" s="18">
        <v>1952.1001000000001</v>
      </c>
      <c r="B2373">
        <v>19521001</v>
      </c>
      <c r="C2373">
        <v>19521001</v>
      </c>
      <c r="D2373" t="s">
        <v>62</v>
      </c>
      <c r="E2373" t="str">
        <f t="shared" si="78"/>
        <v>01</v>
      </c>
      <c r="F2373" t="s">
        <v>70</v>
      </c>
      <c r="G2373" t="str">
        <f t="shared" si="79"/>
        <v>01</v>
      </c>
    </row>
    <row r="2374" spans="1:7" ht="17" x14ac:dyDescent="0.2">
      <c r="A2374" s="18">
        <v>1953.0110999999999</v>
      </c>
      <c r="B2374">
        <v>19530111</v>
      </c>
      <c r="C2374">
        <v>19530111</v>
      </c>
      <c r="D2374" t="s">
        <v>62</v>
      </c>
      <c r="E2374" t="str">
        <f t="shared" si="78"/>
        <v>11</v>
      </c>
      <c r="F2374" t="s">
        <v>73</v>
      </c>
      <c r="G2374" t="str">
        <f t="shared" si="79"/>
        <v>11</v>
      </c>
    </row>
    <row r="2375" spans="1:7" ht="17" x14ac:dyDescent="0.2">
      <c r="A2375" s="18">
        <v>1952.0900999999999</v>
      </c>
      <c r="B2375">
        <v>19520901</v>
      </c>
      <c r="C2375">
        <v>19520901</v>
      </c>
      <c r="D2375" t="s">
        <v>62</v>
      </c>
      <c r="E2375" t="str">
        <f t="shared" si="78"/>
        <v>01</v>
      </c>
      <c r="F2375" t="s">
        <v>70</v>
      </c>
      <c r="G2375" t="str">
        <f t="shared" si="79"/>
        <v>01</v>
      </c>
    </row>
    <row r="2376" spans="1:7" ht="17" x14ac:dyDescent="0.2">
      <c r="A2376" s="18">
        <v>1953.0101</v>
      </c>
      <c r="B2376">
        <v>19530101</v>
      </c>
      <c r="C2376">
        <v>19530101</v>
      </c>
      <c r="D2376" t="s">
        <v>62</v>
      </c>
      <c r="E2376" t="str">
        <f t="shared" si="78"/>
        <v>01</v>
      </c>
      <c r="F2376" t="s">
        <v>70</v>
      </c>
      <c r="G2376" t="str">
        <f t="shared" si="79"/>
        <v>01</v>
      </c>
    </row>
    <row r="2377" spans="1:7" ht="17" x14ac:dyDescent="0.2">
      <c r="A2377" s="18">
        <v>1953.0118</v>
      </c>
      <c r="B2377">
        <v>19530118</v>
      </c>
      <c r="C2377">
        <v>19530118</v>
      </c>
      <c r="D2377" t="s">
        <v>62</v>
      </c>
      <c r="E2377" t="str">
        <f t="shared" si="78"/>
        <v>18</v>
      </c>
      <c r="F2377" t="s">
        <v>89</v>
      </c>
      <c r="G2377" t="str">
        <f t="shared" si="79"/>
        <v>18</v>
      </c>
    </row>
    <row r="2378" spans="1:7" ht="17" x14ac:dyDescent="0.2">
      <c r="A2378" s="18">
        <v>1953.0201</v>
      </c>
      <c r="B2378">
        <v>19530201</v>
      </c>
      <c r="C2378">
        <v>19530201</v>
      </c>
      <c r="D2378" t="s">
        <v>62</v>
      </c>
      <c r="E2378" t="str">
        <f t="shared" si="78"/>
        <v>01</v>
      </c>
      <c r="F2378" t="s">
        <v>70</v>
      </c>
      <c r="G2378" t="str">
        <f t="shared" si="79"/>
        <v>01</v>
      </c>
    </row>
    <row r="2379" spans="1:7" ht="17" x14ac:dyDescent="0.2">
      <c r="A2379" s="18">
        <v>1953.0119</v>
      </c>
      <c r="B2379">
        <v>19530119</v>
      </c>
      <c r="C2379">
        <v>19530119</v>
      </c>
      <c r="D2379" t="s">
        <v>62</v>
      </c>
      <c r="E2379" t="str">
        <f t="shared" si="78"/>
        <v>19</v>
      </c>
      <c r="F2379" t="s">
        <v>90</v>
      </c>
      <c r="G2379" t="str">
        <f t="shared" si="79"/>
        <v>19</v>
      </c>
    </row>
    <row r="2380" spans="1:7" ht="17" x14ac:dyDescent="0.2">
      <c r="A2380" s="18">
        <v>1952.0900999999999</v>
      </c>
      <c r="B2380">
        <v>19520901</v>
      </c>
      <c r="C2380">
        <v>19520901</v>
      </c>
      <c r="D2380" t="s">
        <v>62</v>
      </c>
      <c r="E2380" t="str">
        <f t="shared" si="78"/>
        <v>01</v>
      </c>
      <c r="F2380" t="s">
        <v>70</v>
      </c>
      <c r="G2380" t="str">
        <f t="shared" si="79"/>
        <v>01</v>
      </c>
    </row>
    <row r="2381" spans="1:7" ht="17" x14ac:dyDescent="0.2">
      <c r="A2381" s="18">
        <v>1952.0900999999999</v>
      </c>
      <c r="B2381">
        <v>19520901</v>
      </c>
      <c r="C2381">
        <v>19520901</v>
      </c>
      <c r="D2381" t="s">
        <v>62</v>
      </c>
      <c r="E2381" t="str">
        <f t="shared" si="78"/>
        <v>01</v>
      </c>
      <c r="F2381" t="s">
        <v>70</v>
      </c>
      <c r="G2381" t="str">
        <f t="shared" si="79"/>
        <v>01</v>
      </c>
    </row>
    <row r="2382" spans="1:7" ht="17" x14ac:dyDescent="0.2">
      <c r="A2382" s="18">
        <v>1953.0605</v>
      </c>
      <c r="B2382">
        <v>19530605</v>
      </c>
      <c r="C2382">
        <v>19530605</v>
      </c>
      <c r="D2382" t="s">
        <v>62</v>
      </c>
      <c r="E2382" t="str">
        <f t="shared" si="78"/>
        <v>05</v>
      </c>
      <c r="F2382" t="s">
        <v>71</v>
      </c>
      <c r="G2382" t="str">
        <f t="shared" si="79"/>
        <v>05</v>
      </c>
    </row>
    <row r="2383" spans="1:7" ht="17" x14ac:dyDescent="0.2">
      <c r="A2383" s="18">
        <v>1952.0926999999999</v>
      </c>
      <c r="B2383">
        <v>19520927</v>
      </c>
      <c r="C2383">
        <v>19520927</v>
      </c>
      <c r="D2383" t="s">
        <v>62</v>
      </c>
      <c r="E2383" t="str">
        <f t="shared" si="78"/>
        <v>27</v>
      </c>
      <c r="F2383" t="s">
        <v>101</v>
      </c>
      <c r="G2383" t="str">
        <f t="shared" si="79"/>
        <v>27</v>
      </c>
    </row>
    <row r="2384" spans="1:7" ht="17" x14ac:dyDescent="0.2">
      <c r="A2384" s="18">
        <v>1952.1221</v>
      </c>
      <c r="B2384">
        <v>19521221</v>
      </c>
      <c r="C2384">
        <v>19521221</v>
      </c>
      <c r="D2384" t="s">
        <v>62</v>
      </c>
      <c r="E2384" t="str">
        <f t="shared" si="78"/>
        <v>21</v>
      </c>
      <c r="F2384" t="s">
        <v>97</v>
      </c>
      <c r="G2384" t="str">
        <f t="shared" si="79"/>
        <v>21</v>
      </c>
    </row>
    <row r="2385" spans="1:7" ht="17" x14ac:dyDescent="0.2">
      <c r="A2385" s="18">
        <v>1952.0816</v>
      </c>
      <c r="B2385">
        <v>19520816</v>
      </c>
      <c r="C2385">
        <v>19520816</v>
      </c>
      <c r="D2385" t="s">
        <v>62</v>
      </c>
      <c r="E2385" t="str">
        <f t="shared" si="78"/>
        <v>16</v>
      </c>
      <c r="F2385" t="s">
        <v>96</v>
      </c>
      <c r="G2385" t="str">
        <f t="shared" si="79"/>
        <v>16</v>
      </c>
    </row>
    <row r="2386" spans="1:7" ht="17" x14ac:dyDescent="0.2">
      <c r="A2386" s="18">
        <v>1952.1012000000001</v>
      </c>
      <c r="B2386">
        <v>19521012</v>
      </c>
      <c r="C2386">
        <v>19521012</v>
      </c>
      <c r="D2386" t="s">
        <v>62</v>
      </c>
      <c r="E2386" t="str">
        <f t="shared" si="78"/>
        <v>12</v>
      </c>
      <c r="F2386" t="s">
        <v>66</v>
      </c>
      <c r="G2386" t="str">
        <f t="shared" si="79"/>
        <v>12</v>
      </c>
    </row>
    <row r="2387" spans="1:7" ht="17" x14ac:dyDescent="0.2">
      <c r="A2387" s="18">
        <v>1952.0915</v>
      </c>
      <c r="B2387">
        <v>19520915</v>
      </c>
      <c r="C2387">
        <v>19520915</v>
      </c>
      <c r="D2387" t="s">
        <v>62</v>
      </c>
      <c r="E2387" t="str">
        <f t="shared" si="78"/>
        <v>15</v>
      </c>
      <c r="F2387" t="s">
        <v>95</v>
      </c>
      <c r="G2387" t="str">
        <f t="shared" si="79"/>
        <v>15</v>
      </c>
    </row>
    <row r="2388" spans="1:7" ht="17" x14ac:dyDescent="0.2">
      <c r="A2388" s="18">
        <v>1987.0418999999999</v>
      </c>
      <c r="B2388">
        <v>19870419</v>
      </c>
      <c r="C2388">
        <v>19870419</v>
      </c>
      <c r="D2388" t="s">
        <v>62</v>
      </c>
      <c r="E2388" t="str">
        <f t="shared" si="78"/>
        <v>19</v>
      </c>
      <c r="F2388" t="s">
        <v>90</v>
      </c>
      <c r="G2388" t="str">
        <f t="shared" si="79"/>
        <v>19</v>
      </c>
    </row>
    <row r="2389" spans="1:7" ht="17" x14ac:dyDescent="0.2">
      <c r="A2389" s="18">
        <v>1981.0103999999999</v>
      </c>
      <c r="B2389">
        <v>19810104</v>
      </c>
      <c r="C2389">
        <v>19810104</v>
      </c>
      <c r="D2389" t="s">
        <v>62</v>
      </c>
      <c r="E2389" t="str">
        <f t="shared" si="78"/>
        <v>04</v>
      </c>
      <c r="F2389" t="s">
        <v>74</v>
      </c>
      <c r="G2389" t="str">
        <f t="shared" si="79"/>
        <v>04</v>
      </c>
    </row>
    <row r="2390" spans="1:7" ht="17" x14ac:dyDescent="0.2">
      <c r="A2390" s="18">
        <v>1931.0507</v>
      </c>
      <c r="B2390">
        <v>19310507</v>
      </c>
      <c r="C2390">
        <v>19310507</v>
      </c>
      <c r="D2390" t="s">
        <v>62</v>
      </c>
      <c r="E2390" t="str">
        <f t="shared" si="78"/>
        <v>07</v>
      </c>
      <c r="F2390" t="s">
        <v>63</v>
      </c>
      <c r="G2390" t="str">
        <f t="shared" si="79"/>
        <v>07</v>
      </c>
    </row>
    <row r="2391" spans="1:7" ht="17" x14ac:dyDescent="0.2">
      <c r="A2391" s="18">
        <v>1965.0719999999999</v>
      </c>
      <c r="B2391">
        <v>19650720</v>
      </c>
      <c r="C2391">
        <v>19650720</v>
      </c>
      <c r="D2391" t="s">
        <v>62</v>
      </c>
      <c r="E2391" t="str">
        <f t="shared" si="78"/>
        <v>20</v>
      </c>
      <c r="F2391" t="s">
        <v>91</v>
      </c>
      <c r="G2391" t="str">
        <f t="shared" si="79"/>
        <v>20</v>
      </c>
    </row>
    <row r="2392" spans="1:7" ht="17" x14ac:dyDescent="0.2">
      <c r="A2392" s="18">
        <v>1964.1008999999999</v>
      </c>
      <c r="B2392">
        <v>19641009</v>
      </c>
      <c r="C2392">
        <v>19641009</v>
      </c>
      <c r="D2392" t="s">
        <v>62</v>
      </c>
      <c r="E2392" t="str">
        <f t="shared" si="78"/>
        <v>09</v>
      </c>
      <c r="F2392" t="s">
        <v>65</v>
      </c>
      <c r="G2392" t="str">
        <f t="shared" si="79"/>
        <v>09</v>
      </c>
    </row>
    <row r="2393" spans="1:7" ht="17" x14ac:dyDescent="0.2">
      <c r="A2393" s="18">
        <v>1960.0700999999999</v>
      </c>
      <c r="B2393">
        <v>19600701</v>
      </c>
      <c r="C2393">
        <v>19600701</v>
      </c>
      <c r="D2393" t="s">
        <v>62</v>
      </c>
      <c r="E2393" t="str">
        <f t="shared" si="78"/>
        <v>01</v>
      </c>
      <c r="F2393" t="s">
        <v>70</v>
      </c>
      <c r="G2393" t="str">
        <f t="shared" si="79"/>
        <v>01</v>
      </c>
    </row>
    <row r="2394" spans="1:7" ht="17" x14ac:dyDescent="0.2">
      <c r="A2394" s="18">
        <v>1982.0417</v>
      </c>
      <c r="B2394">
        <v>19820417</v>
      </c>
      <c r="C2394">
        <v>19820417</v>
      </c>
      <c r="D2394" t="s">
        <v>62</v>
      </c>
      <c r="E2394" t="str">
        <f t="shared" si="78"/>
        <v>17</v>
      </c>
      <c r="F2394" t="s">
        <v>88</v>
      </c>
      <c r="G2394" t="str">
        <f t="shared" si="79"/>
        <v>17</v>
      </c>
    </row>
    <row r="2395" spans="1:7" ht="17" x14ac:dyDescent="0.2">
      <c r="A2395" s="18">
        <v>1973.0731000000001</v>
      </c>
      <c r="B2395">
        <v>19730731</v>
      </c>
      <c r="C2395">
        <v>19730731</v>
      </c>
      <c r="D2395" t="s">
        <v>62</v>
      </c>
      <c r="E2395" t="str">
        <f t="shared" si="78"/>
        <v>31</v>
      </c>
      <c r="F2395" t="s">
        <v>104</v>
      </c>
      <c r="G2395" t="str">
        <f t="shared" si="79"/>
        <v>31</v>
      </c>
    </row>
    <row r="2396" spans="1:7" ht="17" x14ac:dyDescent="0.2">
      <c r="A2396" s="18">
        <v>1934.0804000000001</v>
      </c>
      <c r="B2396">
        <v>19340804</v>
      </c>
      <c r="C2396">
        <v>19340804</v>
      </c>
      <c r="D2396" t="s">
        <v>62</v>
      </c>
      <c r="E2396" t="str">
        <f t="shared" si="78"/>
        <v>04</v>
      </c>
      <c r="F2396" t="s">
        <v>74</v>
      </c>
      <c r="G2396" t="str">
        <f t="shared" si="79"/>
        <v>04</v>
      </c>
    </row>
    <row r="2397" spans="1:7" ht="17" x14ac:dyDescent="0.2">
      <c r="A2397" s="18">
        <v>1934.0804000000001</v>
      </c>
      <c r="B2397">
        <v>19340804</v>
      </c>
      <c r="C2397">
        <v>19340804</v>
      </c>
      <c r="D2397" t="s">
        <v>62</v>
      </c>
      <c r="E2397" t="str">
        <f t="shared" si="78"/>
        <v>04</v>
      </c>
      <c r="F2397" t="s">
        <v>74</v>
      </c>
      <c r="G2397" t="str">
        <f t="shared" si="79"/>
        <v>04</v>
      </c>
    </row>
    <row r="2398" spans="1:7" ht="17" x14ac:dyDescent="0.2">
      <c r="A2398" s="18">
        <v>1934.0802000000001</v>
      </c>
      <c r="B2398">
        <v>19340802</v>
      </c>
      <c r="C2398">
        <v>19340802</v>
      </c>
      <c r="D2398" t="s">
        <v>62</v>
      </c>
      <c r="E2398" t="str">
        <f t="shared" si="78"/>
        <v>02</v>
      </c>
      <c r="F2398" t="s">
        <v>68</v>
      </c>
      <c r="G2398" t="str">
        <f t="shared" si="79"/>
        <v>02</v>
      </c>
    </row>
    <row r="2399" spans="1:7" ht="17" x14ac:dyDescent="0.2">
      <c r="A2399" s="18">
        <v>1935.0807</v>
      </c>
      <c r="B2399">
        <v>19350807</v>
      </c>
      <c r="C2399">
        <v>19350807</v>
      </c>
      <c r="D2399" t="s">
        <v>62</v>
      </c>
      <c r="E2399" t="str">
        <f t="shared" si="78"/>
        <v>07</v>
      </c>
      <c r="F2399" t="s">
        <v>63</v>
      </c>
      <c r="G2399" t="str">
        <f t="shared" si="79"/>
        <v>07</v>
      </c>
    </row>
    <row r="2400" spans="1:7" ht="17" x14ac:dyDescent="0.2">
      <c r="A2400" s="18">
        <v>1935.0807</v>
      </c>
      <c r="B2400">
        <v>19350807</v>
      </c>
      <c r="C2400">
        <v>19350807</v>
      </c>
      <c r="D2400" t="s">
        <v>62</v>
      </c>
      <c r="E2400" t="str">
        <f t="shared" si="78"/>
        <v>07</v>
      </c>
      <c r="F2400" t="s">
        <v>63</v>
      </c>
      <c r="G2400" t="str">
        <f t="shared" si="79"/>
        <v>07</v>
      </c>
    </row>
    <row r="2401" spans="1:7" ht="17" x14ac:dyDescent="0.2">
      <c r="A2401" s="18">
        <v>1935.0807</v>
      </c>
      <c r="B2401">
        <v>19350807</v>
      </c>
      <c r="C2401">
        <v>19350807</v>
      </c>
      <c r="D2401" t="s">
        <v>62</v>
      </c>
      <c r="E2401" t="str">
        <f t="shared" si="78"/>
        <v>07</v>
      </c>
      <c r="F2401" t="s">
        <v>63</v>
      </c>
      <c r="G2401" t="str">
        <f t="shared" si="79"/>
        <v>07</v>
      </c>
    </row>
    <row r="2402" spans="1:7" ht="17" x14ac:dyDescent="0.2">
      <c r="A2402" s="18">
        <v>1963.1114</v>
      </c>
      <c r="B2402">
        <v>19631114</v>
      </c>
      <c r="C2402">
        <v>19631114</v>
      </c>
      <c r="D2402" t="s">
        <v>62</v>
      </c>
      <c r="E2402" t="str">
        <f t="shared" si="78"/>
        <v>14</v>
      </c>
      <c r="F2402" t="s">
        <v>94</v>
      </c>
      <c r="G2402" t="str">
        <f t="shared" si="79"/>
        <v>14</v>
      </c>
    </row>
    <row r="2403" spans="1:7" ht="17" x14ac:dyDescent="0.2">
      <c r="A2403" s="18">
        <v>1965.0916999999999</v>
      </c>
      <c r="B2403">
        <v>19650917</v>
      </c>
      <c r="C2403">
        <v>19650917</v>
      </c>
      <c r="D2403" t="s">
        <v>62</v>
      </c>
      <c r="E2403" t="str">
        <f t="shared" si="78"/>
        <v>17</v>
      </c>
      <c r="F2403" t="s">
        <v>88</v>
      </c>
      <c r="G2403" t="str">
        <f t="shared" si="79"/>
        <v>17</v>
      </c>
    </row>
    <row r="2404" spans="1:7" ht="17" x14ac:dyDescent="0.2">
      <c r="A2404" s="18">
        <v>1935.0600999999999</v>
      </c>
      <c r="B2404">
        <v>19350601</v>
      </c>
      <c r="C2404">
        <v>19350601</v>
      </c>
      <c r="D2404" t="s">
        <v>62</v>
      </c>
      <c r="E2404" t="str">
        <f t="shared" si="78"/>
        <v>01</v>
      </c>
      <c r="F2404" t="s">
        <v>70</v>
      </c>
      <c r="G2404" t="str">
        <f t="shared" si="79"/>
        <v>01</v>
      </c>
    </row>
    <row r="2405" spans="1:7" ht="17" x14ac:dyDescent="0.2">
      <c r="A2405" s="18">
        <v>1935.0600999999999</v>
      </c>
      <c r="B2405">
        <v>19350601</v>
      </c>
      <c r="C2405">
        <v>19350601</v>
      </c>
      <c r="D2405" t="s">
        <v>62</v>
      </c>
      <c r="E2405" t="str">
        <f t="shared" si="78"/>
        <v>01</v>
      </c>
      <c r="F2405" t="s">
        <v>70</v>
      </c>
      <c r="G2405" t="str">
        <f t="shared" si="79"/>
        <v>01</v>
      </c>
    </row>
    <row r="2406" spans="1:7" ht="17" x14ac:dyDescent="0.2">
      <c r="A2406" s="18">
        <v>1935.0600999999999</v>
      </c>
      <c r="B2406">
        <v>19350601</v>
      </c>
      <c r="C2406">
        <v>19350601</v>
      </c>
      <c r="D2406" t="s">
        <v>62</v>
      </c>
      <c r="E2406" t="str">
        <f t="shared" si="78"/>
        <v>01</v>
      </c>
      <c r="F2406" t="s">
        <v>70</v>
      </c>
      <c r="G2406" t="str">
        <f t="shared" si="79"/>
        <v>01</v>
      </c>
    </row>
    <row r="2407" spans="1:7" ht="17" x14ac:dyDescent="0.2">
      <c r="A2407" s="18">
        <v>1935.0600999999999</v>
      </c>
      <c r="B2407">
        <v>19350601</v>
      </c>
      <c r="C2407">
        <v>19350601</v>
      </c>
      <c r="D2407" t="s">
        <v>62</v>
      </c>
      <c r="E2407" t="str">
        <f t="shared" si="78"/>
        <v>01</v>
      </c>
      <c r="F2407" t="s">
        <v>70</v>
      </c>
      <c r="G2407" t="str">
        <f t="shared" si="79"/>
        <v>01</v>
      </c>
    </row>
    <row r="2408" spans="1:7" ht="17" x14ac:dyDescent="0.2">
      <c r="A2408" s="18">
        <v>1935.0600999999999</v>
      </c>
      <c r="B2408">
        <v>19350601</v>
      </c>
      <c r="C2408">
        <v>19350601</v>
      </c>
      <c r="D2408" t="s">
        <v>62</v>
      </c>
      <c r="E2408" t="str">
        <f t="shared" si="78"/>
        <v>01</v>
      </c>
      <c r="F2408" t="s">
        <v>70</v>
      </c>
      <c r="G2408" t="str">
        <f t="shared" si="79"/>
        <v>01</v>
      </c>
    </row>
    <row r="2409" spans="1:7" ht="17" x14ac:dyDescent="0.2">
      <c r="A2409" s="18">
        <v>1935.0600999999999</v>
      </c>
      <c r="B2409">
        <v>19350601</v>
      </c>
      <c r="C2409">
        <v>19350601</v>
      </c>
      <c r="D2409" t="s">
        <v>62</v>
      </c>
      <c r="E2409" t="str">
        <f t="shared" si="78"/>
        <v>01</v>
      </c>
      <c r="F2409" t="s">
        <v>70</v>
      </c>
      <c r="G2409" t="str">
        <f t="shared" si="79"/>
        <v>01</v>
      </c>
    </row>
    <row r="2410" spans="1:7" ht="17" x14ac:dyDescent="0.2">
      <c r="A2410" s="18">
        <v>1927.0700999999999</v>
      </c>
      <c r="B2410">
        <v>19270701</v>
      </c>
      <c r="C2410">
        <v>19270701</v>
      </c>
      <c r="D2410" t="s">
        <v>62</v>
      </c>
      <c r="E2410" t="str">
        <f t="shared" si="78"/>
        <v>01</v>
      </c>
      <c r="F2410" t="s">
        <v>70</v>
      </c>
      <c r="G2410" t="str">
        <f t="shared" si="79"/>
        <v>01</v>
      </c>
    </row>
    <row r="2411" spans="1:7" ht="17" x14ac:dyDescent="0.2">
      <c r="A2411" s="18">
        <v>1961.0806</v>
      </c>
      <c r="B2411">
        <v>19610806</v>
      </c>
      <c r="C2411">
        <v>19610806</v>
      </c>
      <c r="D2411" t="s">
        <v>62</v>
      </c>
      <c r="E2411" t="str">
        <f t="shared" si="78"/>
        <v>06</v>
      </c>
      <c r="F2411" t="s">
        <v>67</v>
      </c>
      <c r="G2411" t="str">
        <f t="shared" si="79"/>
        <v>06</v>
      </c>
    </row>
    <row r="2412" spans="1:7" ht="17" x14ac:dyDescent="0.2">
      <c r="A2412" s="18">
        <v>1975.0805</v>
      </c>
      <c r="B2412">
        <v>19750805</v>
      </c>
      <c r="C2412">
        <v>19750805</v>
      </c>
      <c r="D2412" t="s">
        <v>62</v>
      </c>
      <c r="E2412" t="str">
        <f t="shared" si="78"/>
        <v>05</v>
      </c>
      <c r="F2412" t="s">
        <v>71</v>
      </c>
      <c r="G2412" t="str">
        <f t="shared" si="79"/>
        <v>05</v>
      </c>
    </row>
    <row r="2413" spans="1:7" ht="17" x14ac:dyDescent="0.2">
      <c r="A2413" s="18">
        <v>1973.0526</v>
      </c>
      <c r="B2413">
        <v>19730526</v>
      </c>
      <c r="C2413">
        <v>19730526</v>
      </c>
      <c r="D2413" t="s">
        <v>62</v>
      </c>
      <c r="E2413" t="str">
        <f t="shared" si="78"/>
        <v>26</v>
      </c>
      <c r="F2413" t="s">
        <v>87</v>
      </c>
      <c r="G2413" t="str">
        <f t="shared" si="79"/>
        <v>26</v>
      </c>
    </row>
    <row r="2414" spans="1:7" ht="17" x14ac:dyDescent="0.2">
      <c r="A2414" s="18">
        <v>1986.1018999999999</v>
      </c>
      <c r="B2414">
        <v>19861019</v>
      </c>
      <c r="C2414">
        <v>19861019</v>
      </c>
      <c r="D2414" t="s">
        <v>62</v>
      </c>
      <c r="E2414" t="str">
        <f t="shared" si="78"/>
        <v>19</v>
      </c>
      <c r="F2414" t="s">
        <v>90</v>
      </c>
      <c r="G2414" t="str">
        <f t="shared" si="79"/>
        <v>19</v>
      </c>
    </row>
    <row r="2415" spans="1:7" ht="17" x14ac:dyDescent="0.2">
      <c r="A2415" s="18">
        <v>1986.0920000000001</v>
      </c>
      <c r="B2415">
        <v>19860920</v>
      </c>
      <c r="C2415">
        <v>19860920</v>
      </c>
      <c r="D2415" t="s">
        <v>62</v>
      </c>
      <c r="E2415" t="str">
        <f t="shared" si="78"/>
        <v>20</v>
      </c>
      <c r="F2415" t="s">
        <v>91</v>
      </c>
      <c r="G2415" t="str">
        <f t="shared" si="79"/>
        <v>20</v>
      </c>
    </row>
    <row r="2416" spans="1:7" ht="17" x14ac:dyDescent="0.2">
      <c r="A2416" s="18">
        <v>1978.0717</v>
      </c>
      <c r="B2416">
        <v>19780717</v>
      </c>
      <c r="C2416">
        <v>19780717</v>
      </c>
      <c r="D2416" t="s">
        <v>62</v>
      </c>
      <c r="E2416" t="str">
        <f t="shared" si="78"/>
        <v>17</v>
      </c>
      <c r="F2416" t="s">
        <v>88</v>
      </c>
      <c r="G2416" t="str">
        <f t="shared" si="79"/>
        <v>17</v>
      </c>
    </row>
    <row r="2417" spans="1:7" ht="17" x14ac:dyDescent="0.2">
      <c r="A2417" s="18">
        <v>1978.0626999999999</v>
      </c>
      <c r="B2417">
        <v>19780627</v>
      </c>
      <c r="C2417">
        <v>19780627</v>
      </c>
      <c r="D2417" t="s">
        <v>62</v>
      </c>
      <c r="E2417" t="str">
        <f t="shared" si="78"/>
        <v>27</v>
      </c>
      <c r="F2417" t="s">
        <v>101</v>
      </c>
      <c r="G2417" t="str">
        <f t="shared" si="79"/>
        <v>27</v>
      </c>
    </row>
    <row r="2418" spans="1:7" ht="17" x14ac:dyDescent="0.2">
      <c r="A2418" s="18">
        <v>1957.0917999999999</v>
      </c>
      <c r="B2418">
        <v>19570918</v>
      </c>
      <c r="C2418">
        <v>19570918</v>
      </c>
      <c r="D2418" t="s">
        <v>62</v>
      </c>
      <c r="E2418" t="str">
        <f t="shared" si="78"/>
        <v>18</v>
      </c>
      <c r="F2418" t="s">
        <v>89</v>
      </c>
      <c r="G2418" t="str">
        <f t="shared" si="79"/>
        <v>18</v>
      </c>
    </row>
    <row r="2419" spans="1:7" ht="17" x14ac:dyDescent="0.2">
      <c r="A2419" s="18">
        <v>1977.0527999999999</v>
      </c>
      <c r="B2419">
        <v>19770528</v>
      </c>
      <c r="C2419">
        <v>19770528</v>
      </c>
      <c r="D2419" t="s">
        <v>62</v>
      </c>
      <c r="E2419" t="str">
        <f t="shared" si="78"/>
        <v>28</v>
      </c>
      <c r="F2419" t="s">
        <v>106</v>
      </c>
      <c r="G2419" t="str">
        <f t="shared" si="79"/>
        <v>28</v>
      </c>
    </row>
    <row r="2420" spans="1:7" ht="17" x14ac:dyDescent="0.2">
      <c r="A2420" s="18">
        <v>1951.0501999999999</v>
      </c>
      <c r="B2420">
        <v>19510502</v>
      </c>
      <c r="C2420">
        <v>19510502</v>
      </c>
      <c r="D2420" t="s">
        <v>62</v>
      </c>
      <c r="E2420" t="str">
        <f t="shared" si="78"/>
        <v>02</v>
      </c>
      <c r="F2420" t="s">
        <v>68</v>
      </c>
      <c r="G2420" t="str">
        <f t="shared" si="79"/>
        <v>02</v>
      </c>
    </row>
    <row r="2421" spans="1:7" ht="17" x14ac:dyDescent="0.2">
      <c r="A2421" s="18" t="e">
        <v>#VALUE!</v>
      </c>
      <c r="B2421" t="e">
        <v>#VALUE!</v>
      </c>
      <c r="C2421" t="e">
        <v>#VALUE!</v>
      </c>
      <c r="D2421" t="s">
        <v>62</v>
      </c>
      <c r="E2421" t="e">
        <f t="shared" si="78"/>
        <v>#VALUE!</v>
      </c>
      <c r="F2421" t="e">
        <v>#VALUE!</v>
      </c>
      <c r="G2421" t="str">
        <f t="shared" si="79"/>
        <v>NA</v>
      </c>
    </row>
    <row r="2422" spans="1:7" ht="17" x14ac:dyDescent="0.2">
      <c r="A2422" s="18">
        <v>1970.1010000000001</v>
      </c>
      <c r="B2422">
        <v>19701010</v>
      </c>
      <c r="C2422">
        <v>19701010</v>
      </c>
      <c r="D2422" t="s">
        <v>62</v>
      </c>
      <c r="E2422" t="str">
        <f t="shared" si="78"/>
        <v>10</v>
      </c>
      <c r="F2422" t="s">
        <v>64</v>
      </c>
      <c r="G2422" t="str">
        <f t="shared" si="79"/>
        <v>10</v>
      </c>
    </row>
    <row r="2423" spans="1:7" ht="17" x14ac:dyDescent="0.2">
      <c r="A2423" s="18">
        <v>1941.0704000000001</v>
      </c>
      <c r="B2423">
        <v>19410704</v>
      </c>
      <c r="C2423">
        <v>19410704</v>
      </c>
      <c r="D2423" t="s">
        <v>62</v>
      </c>
      <c r="E2423" t="str">
        <f t="shared" si="78"/>
        <v>04</v>
      </c>
      <c r="F2423" t="s">
        <v>74</v>
      </c>
      <c r="G2423" t="str">
        <f t="shared" si="79"/>
        <v>04</v>
      </c>
    </row>
    <row r="2424" spans="1:7" ht="17" x14ac:dyDescent="0.2">
      <c r="A2424" s="18">
        <v>1933.0714</v>
      </c>
      <c r="B2424">
        <v>19330714</v>
      </c>
      <c r="C2424">
        <v>19330714</v>
      </c>
      <c r="D2424" t="s">
        <v>62</v>
      </c>
      <c r="E2424" t="str">
        <f t="shared" si="78"/>
        <v>14</v>
      </c>
      <c r="F2424" t="s">
        <v>94</v>
      </c>
      <c r="G2424" t="str">
        <f t="shared" si="79"/>
        <v>14</v>
      </c>
    </row>
    <row r="2425" spans="1:7" ht="17" x14ac:dyDescent="0.2">
      <c r="A2425" s="18">
        <v>1933.0706</v>
      </c>
      <c r="B2425">
        <v>19330706</v>
      </c>
      <c r="C2425">
        <v>19330706</v>
      </c>
      <c r="D2425" t="s">
        <v>62</v>
      </c>
      <c r="E2425" t="str">
        <f t="shared" si="78"/>
        <v>06</v>
      </c>
      <c r="F2425" t="s">
        <v>67</v>
      </c>
      <c r="G2425" t="str">
        <f t="shared" si="79"/>
        <v>06</v>
      </c>
    </row>
    <row r="2426" spans="1:7" ht="17" x14ac:dyDescent="0.2">
      <c r="A2426" s="18">
        <v>1986.0815</v>
      </c>
      <c r="B2426">
        <v>19860815</v>
      </c>
      <c r="C2426">
        <v>19860815</v>
      </c>
      <c r="D2426" t="s">
        <v>62</v>
      </c>
      <c r="E2426" t="str">
        <f t="shared" si="78"/>
        <v>15</v>
      </c>
      <c r="F2426" t="s">
        <v>95</v>
      </c>
      <c r="G2426" t="str">
        <f t="shared" si="79"/>
        <v>15</v>
      </c>
    </row>
    <row r="2427" spans="1:7" ht="17" x14ac:dyDescent="0.2">
      <c r="A2427" s="18">
        <v>1933.0712000000001</v>
      </c>
      <c r="B2427">
        <v>19330712</v>
      </c>
      <c r="C2427">
        <v>19330712</v>
      </c>
      <c r="D2427" t="s">
        <v>62</v>
      </c>
      <c r="E2427" t="str">
        <f t="shared" si="78"/>
        <v>12</v>
      </c>
      <c r="F2427" t="s">
        <v>66</v>
      </c>
      <c r="G2427" t="str">
        <f t="shared" si="79"/>
        <v>12</v>
      </c>
    </row>
    <row r="2428" spans="1:7" ht="17" x14ac:dyDescent="0.2">
      <c r="A2428" s="18">
        <v>1937.0918999999999</v>
      </c>
      <c r="B2428">
        <v>19370919</v>
      </c>
      <c r="C2428">
        <v>19370919</v>
      </c>
      <c r="D2428" t="s">
        <v>62</v>
      </c>
      <c r="E2428" t="str">
        <f t="shared" si="78"/>
        <v>19</v>
      </c>
      <c r="F2428" t="s">
        <v>90</v>
      </c>
      <c r="G2428" t="str">
        <f t="shared" si="79"/>
        <v>19</v>
      </c>
    </row>
    <row r="2429" spans="1:7" ht="17" x14ac:dyDescent="0.2">
      <c r="A2429" s="18">
        <v>1933.0709999999999</v>
      </c>
      <c r="B2429">
        <v>19330710</v>
      </c>
      <c r="C2429">
        <v>19330710</v>
      </c>
      <c r="D2429" t="s">
        <v>62</v>
      </c>
      <c r="E2429" t="str">
        <f t="shared" si="78"/>
        <v>10</v>
      </c>
      <c r="F2429" t="s">
        <v>64</v>
      </c>
      <c r="G2429" t="str">
        <f t="shared" si="79"/>
        <v>10</v>
      </c>
    </row>
    <row r="2430" spans="1:7" ht="17" x14ac:dyDescent="0.2">
      <c r="A2430" s="18">
        <v>1937.0917999999999</v>
      </c>
      <c r="B2430">
        <v>19370918</v>
      </c>
      <c r="C2430">
        <v>19370918</v>
      </c>
      <c r="D2430" t="s">
        <v>62</v>
      </c>
      <c r="E2430" t="str">
        <f t="shared" si="78"/>
        <v>18</v>
      </c>
      <c r="F2430" t="s">
        <v>89</v>
      </c>
      <c r="G2430" t="str">
        <f t="shared" si="79"/>
        <v>18</v>
      </c>
    </row>
    <row r="2431" spans="1:7" ht="17" x14ac:dyDescent="0.2">
      <c r="A2431" s="18">
        <v>1941.06</v>
      </c>
      <c r="B2431">
        <v>19410600</v>
      </c>
      <c r="C2431">
        <v>19410600</v>
      </c>
      <c r="D2431" t="s">
        <v>62</v>
      </c>
      <c r="E2431" t="str">
        <f t="shared" si="78"/>
        <v>00</v>
      </c>
      <c r="F2431" t="s">
        <v>13</v>
      </c>
      <c r="G2431" t="str">
        <f t="shared" si="79"/>
        <v>NA</v>
      </c>
    </row>
    <row r="2432" spans="1:7" ht="17" x14ac:dyDescent="0.2">
      <c r="A2432" s="18">
        <v>1979.1012000000001</v>
      </c>
      <c r="B2432">
        <v>19791012</v>
      </c>
      <c r="C2432">
        <v>19791012</v>
      </c>
      <c r="D2432" t="s">
        <v>62</v>
      </c>
      <c r="E2432" t="str">
        <f t="shared" si="78"/>
        <v>12</v>
      </c>
      <c r="F2432" t="s">
        <v>66</v>
      </c>
      <c r="G2432" t="str">
        <f t="shared" si="79"/>
        <v>12</v>
      </c>
    </row>
    <row r="2433" spans="1:7" ht="17" x14ac:dyDescent="0.2">
      <c r="A2433" s="18">
        <v>1960.1012000000001</v>
      </c>
      <c r="B2433">
        <v>19601012</v>
      </c>
      <c r="C2433">
        <v>19601012</v>
      </c>
      <c r="D2433" t="s">
        <v>62</v>
      </c>
      <c r="E2433" t="str">
        <f t="shared" si="78"/>
        <v>12</v>
      </c>
      <c r="F2433" t="s">
        <v>66</v>
      </c>
      <c r="G2433" t="str">
        <f t="shared" si="79"/>
        <v>12</v>
      </c>
    </row>
    <row r="2434" spans="1:7" ht="17" x14ac:dyDescent="0.2">
      <c r="A2434" s="18">
        <v>1960.1012000000001</v>
      </c>
      <c r="B2434">
        <v>19601012</v>
      </c>
      <c r="C2434">
        <v>19601012</v>
      </c>
      <c r="D2434" t="s">
        <v>62</v>
      </c>
      <c r="E2434" t="str">
        <f t="shared" si="78"/>
        <v>12</v>
      </c>
      <c r="F2434" t="s">
        <v>66</v>
      </c>
      <c r="G2434" t="str">
        <f t="shared" si="79"/>
        <v>12</v>
      </c>
    </row>
    <row r="2435" spans="1:7" ht="17" x14ac:dyDescent="0.2">
      <c r="A2435" s="18">
        <v>1960.1012000000001</v>
      </c>
      <c r="B2435">
        <v>19601012</v>
      </c>
      <c r="C2435">
        <v>19601012</v>
      </c>
      <c r="D2435" t="s">
        <v>62</v>
      </c>
      <c r="E2435" t="str">
        <f t="shared" ref="E2435:E2498" si="80">MID($B2435,COLUMN()-(COLUMN($D2435)- 6),2)</f>
        <v>12</v>
      </c>
      <c r="F2435" t="s">
        <v>66</v>
      </c>
      <c r="G2435" t="str">
        <f t="shared" ref="G2435:G2498" si="81">IFERROR(F2435,"NA")</f>
        <v>12</v>
      </c>
    </row>
    <row r="2436" spans="1:7" ht="17" x14ac:dyDescent="0.2">
      <c r="A2436" s="18">
        <v>1960.1014</v>
      </c>
      <c r="B2436">
        <v>19601014</v>
      </c>
      <c r="C2436">
        <v>19601014</v>
      </c>
      <c r="D2436" t="s">
        <v>62</v>
      </c>
      <c r="E2436" t="str">
        <f t="shared" si="80"/>
        <v>14</v>
      </c>
      <c r="F2436" t="s">
        <v>94</v>
      </c>
      <c r="G2436" t="str">
        <f t="shared" si="81"/>
        <v>14</v>
      </c>
    </row>
    <row r="2437" spans="1:7" ht="17" x14ac:dyDescent="0.2">
      <c r="A2437" s="18">
        <v>1960.1021000000001</v>
      </c>
      <c r="B2437">
        <v>19601021</v>
      </c>
      <c r="C2437">
        <v>19601021</v>
      </c>
      <c r="D2437" t="s">
        <v>62</v>
      </c>
      <c r="E2437" t="str">
        <f t="shared" si="80"/>
        <v>21</v>
      </c>
      <c r="F2437" t="s">
        <v>97</v>
      </c>
      <c r="G2437" t="str">
        <f t="shared" si="81"/>
        <v>21</v>
      </c>
    </row>
    <row r="2438" spans="1:7" ht="17" x14ac:dyDescent="0.2">
      <c r="A2438" s="18">
        <v>1960.1021000000001</v>
      </c>
      <c r="B2438">
        <v>19601021</v>
      </c>
      <c r="C2438">
        <v>19601021</v>
      </c>
      <c r="D2438" t="s">
        <v>62</v>
      </c>
      <c r="E2438" t="str">
        <f t="shared" si="80"/>
        <v>21</v>
      </c>
      <c r="F2438" t="s">
        <v>97</v>
      </c>
      <c r="G2438" t="str">
        <f t="shared" si="81"/>
        <v>21</v>
      </c>
    </row>
    <row r="2439" spans="1:7" ht="17" x14ac:dyDescent="0.2">
      <c r="A2439" s="18">
        <v>1960.1021000000001</v>
      </c>
      <c r="B2439">
        <v>19601021</v>
      </c>
      <c r="C2439">
        <v>19601021</v>
      </c>
      <c r="D2439" t="s">
        <v>62</v>
      </c>
      <c r="E2439" t="str">
        <f t="shared" si="80"/>
        <v>21</v>
      </c>
      <c r="F2439" t="s">
        <v>97</v>
      </c>
      <c r="G2439" t="str">
        <f t="shared" si="81"/>
        <v>21</v>
      </c>
    </row>
    <row r="2440" spans="1:7" ht="17" x14ac:dyDescent="0.2">
      <c r="A2440" s="18">
        <v>1960.1014</v>
      </c>
      <c r="B2440">
        <v>19601014</v>
      </c>
      <c r="C2440">
        <v>19601014</v>
      </c>
      <c r="D2440" t="s">
        <v>62</v>
      </c>
      <c r="E2440" t="str">
        <f t="shared" si="80"/>
        <v>14</v>
      </c>
      <c r="F2440" t="s">
        <v>94</v>
      </c>
      <c r="G2440" t="str">
        <f t="shared" si="81"/>
        <v>14</v>
      </c>
    </row>
    <row r="2441" spans="1:7" ht="17" x14ac:dyDescent="0.2">
      <c r="A2441" s="18">
        <v>1960.1018999999999</v>
      </c>
      <c r="B2441">
        <v>19601019</v>
      </c>
      <c r="C2441">
        <v>19601019</v>
      </c>
      <c r="D2441" t="s">
        <v>62</v>
      </c>
      <c r="E2441" t="str">
        <f t="shared" si="80"/>
        <v>19</v>
      </c>
      <c r="F2441" t="s">
        <v>90</v>
      </c>
      <c r="G2441" t="str">
        <f t="shared" si="81"/>
        <v>19</v>
      </c>
    </row>
    <row r="2442" spans="1:7" ht="17" x14ac:dyDescent="0.2">
      <c r="A2442" s="18">
        <v>1960.1021000000001</v>
      </c>
      <c r="B2442">
        <v>19601021</v>
      </c>
      <c r="C2442">
        <v>19601021</v>
      </c>
      <c r="D2442" t="s">
        <v>62</v>
      </c>
      <c r="E2442" t="str">
        <f t="shared" si="80"/>
        <v>21</v>
      </c>
      <c r="F2442" t="s">
        <v>97</v>
      </c>
      <c r="G2442" t="str">
        <f t="shared" si="81"/>
        <v>21</v>
      </c>
    </row>
    <row r="2443" spans="1:7" ht="17" x14ac:dyDescent="0.2">
      <c r="A2443" s="18">
        <v>1960.1017999999999</v>
      </c>
      <c r="B2443">
        <v>19601018</v>
      </c>
      <c r="C2443">
        <v>19601018</v>
      </c>
      <c r="D2443" t="s">
        <v>62</v>
      </c>
      <c r="E2443" t="str">
        <f t="shared" si="80"/>
        <v>18</v>
      </c>
      <c r="F2443" t="s">
        <v>89</v>
      </c>
      <c r="G2443" t="str">
        <f t="shared" si="81"/>
        <v>18</v>
      </c>
    </row>
    <row r="2444" spans="1:7" ht="17" x14ac:dyDescent="0.2">
      <c r="A2444" s="18">
        <v>1960.1021000000001</v>
      </c>
      <c r="B2444">
        <v>19601021</v>
      </c>
      <c r="C2444">
        <v>19601021</v>
      </c>
      <c r="D2444" t="s">
        <v>62</v>
      </c>
      <c r="E2444" t="str">
        <f t="shared" si="80"/>
        <v>21</v>
      </c>
      <c r="F2444" t="s">
        <v>97</v>
      </c>
      <c r="G2444" t="str">
        <f t="shared" si="81"/>
        <v>21</v>
      </c>
    </row>
    <row r="2445" spans="1:7" ht="17" x14ac:dyDescent="0.2">
      <c r="A2445" s="18">
        <v>1960.1021000000001</v>
      </c>
      <c r="B2445">
        <v>19601021</v>
      </c>
      <c r="C2445">
        <v>19601021</v>
      </c>
      <c r="D2445" t="s">
        <v>62</v>
      </c>
      <c r="E2445" t="str">
        <f t="shared" si="80"/>
        <v>21</v>
      </c>
      <c r="F2445" t="s">
        <v>97</v>
      </c>
      <c r="G2445" t="str">
        <f t="shared" si="81"/>
        <v>21</v>
      </c>
    </row>
    <row r="2446" spans="1:7" ht="17" x14ac:dyDescent="0.2">
      <c r="A2446" s="18">
        <v>1960.1021000000001</v>
      </c>
      <c r="B2446">
        <v>19601021</v>
      </c>
      <c r="C2446">
        <v>19601021</v>
      </c>
      <c r="D2446" t="s">
        <v>62</v>
      </c>
      <c r="E2446" t="str">
        <f t="shared" si="80"/>
        <v>21</v>
      </c>
      <c r="F2446" t="s">
        <v>97</v>
      </c>
      <c r="G2446" t="str">
        <f t="shared" si="81"/>
        <v>21</v>
      </c>
    </row>
    <row r="2447" spans="1:7" ht="17" x14ac:dyDescent="0.2">
      <c r="A2447" s="18">
        <v>1980.0917999999999</v>
      </c>
      <c r="B2447">
        <v>19800918</v>
      </c>
      <c r="C2447">
        <v>19800918</v>
      </c>
      <c r="D2447" t="s">
        <v>62</v>
      </c>
      <c r="E2447" t="str">
        <f t="shared" si="80"/>
        <v>18</v>
      </c>
      <c r="F2447" t="s">
        <v>89</v>
      </c>
      <c r="G2447" t="str">
        <f t="shared" si="81"/>
        <v>18</v>
      </c>
    </row>
    <row r="2448" spans="1:7" ht="17" x14ac:dyDescent="0.2">
      <c r="A2448" s="18">
        <v>1975.0806</v>
      </c>
      <c r="B2448">
        <v>19750806</v>
      </c>
      <c r="C2448">
        <v>19750806</v>
      </c>
      <c r="D2448" t="s">
        <v>62</v>
      </c>
      <c r="E2448" t="str">
        <f t="shared" si="80"/>
        <v>06</v>
      </c>
      <c r="F2448" t="s">
        <v>67</v>
      </c>
      <c r="G2448" t="str">
        <f t="shared" si="81"/>
        <v>06</v>
      </c>
    </row>
    <row r="2449" spans="1:7" ht="17" x14ac:dyDescent="0.2">
      <c r="A2449" s="18">
        <v>1950.1119000000001</v>
      </c>
      <c r="B2449">
        <v>19501119</v>
      </c>
      <c r="C2449">
        <v>19501119</v>
      </c>
      <c r="D2449" t="s">
        <v>62</v>
      </c>
      <c r="E2449" t="str">
        <f t="shared" si="80"/>
        <v>19</v>
      </c>
      <c r="F2449" t="s">
        <v>90</v>
      </c>
      <c r="G2449" t="str">
        <f t="shared" si="81"/>
        <v>19</v>
      </c>
    </row>
    <row r="2450" spans="1:7" ht="17" x14ac:dyDescent="0.2">
      <c r="A2450" s="18">
        <v>1957.1018999999999</v>
      </c>
      <c r="B2450">
        <v>19571019</v>
      </c>
      <c r="C2450">
        <v>19571019</v>
      </c>
      <c r="D2450" t="s">
        <v>62</v>
      </c>
      <c r="E2450" t="str">
        <f t="shared" si="80"/>
        <v>19</v>
      </c>
      <c r="F2450" t="s">
        <v>90</v>
      </c>
      <c r="G2450" t="str">
        <f t="shared" si="81"/>
        <v>19</v>
      </c>
    </row>
    <row r="2451" spans="1:7" ht="17" x14ac:dyDescent="0.2">
      <c r="A2451" s="18">
        <v>1957.1023</v>
      </c>
      <c r="B2451">
        <v>19571023</v>
      </c>
      <c r="C2451">
        <v>19571023</v>
      </c>
      <c r="D2451" t="s">
        <v>62</v>
      </c>
      <c r="E2451" t="str">
        <f t="shared" si="80"/>
        <v>23</v>
      </c>
      <c r="F2451" t="s">
        <v>100</v>
      </c>
      <c r="G2451" t="str">
        <f t="shared" si="81"/>
        <v>23</v>
      </c>
    </row>
    <row r="2452" spans="1:7" ht="17" x14ac:dyDescent="0.2">
      <c r="A2452" s="18">
        <v>1955.0726</v>
      </c>
      <c r="B2452">
        <v>19550726</v>
      </c>
      <c r="C2452">
        <v>19550726</v>
      </c>
      <c r="D2452" t="s">
        <v>62</v>
      </c>
      <c r="E2452" t="str">
        <f t="shared" si="80"/>
        <v>26</v>
      </c>
      <c r="F2452" t="s">
        <v>87</v>
      </c>
      <c r="G2452" t="str">
        <f t="shared" si="81"/>
        <v>26</v>
      </c>
    </row>
    <row r="2453" spans="1:7" ht="17" x14ac:dyDescent="0.2">
      <c r="A2453" s="18">
        <v>1956.0725</v>
      </c>
      <c r="B2453">
        <v>19560725</v>
      </c>
      <c r="C2453">
        <v>19560725</v>
      </c>
      <c r="D2453" t="s">
        <v>62</v>
      </c>
      <c r="E2453" t="str">
        <f t="shared" si="80"/>
        <v>25</v>
      </c>
      <c r="F2453" t="s">
        <v>92</v>
      </c>
      <c r="G2453" t="str">
        <f t="shared" si="81"/>
        <v>25</v>
      </c>
    </row>
    <row r="2454" spans="1:7" ht="17" x14ac:dyDescent="0.2">
      <c r="A2454" s="18">
        <v>1960.1012000000001</v>
      </c>
      <c r="B2454">
        <v>19601012</v>
      </c>
      <c r="C2454">
        <v>19601012</v>
      </c>
      <c r="D2454" t="s">
        <v>62</v>
      </c>
      <c r="E2454" t="str">
        <f t="shared" si="80"/>
        <v>12</v>
      </c>
      <c r="F2454" t="s">
        <v>66</v>
      </c>
      <c r="G2454" t="str">
        <f t="shared" si="81"/>
        <v>12</v>
      </c>
    </row>
    <row r="2455" spans="1:7" ht="17" x14ac:dyDescent="0.2">
      <c r="A2455" s="18">
        <v>1960.1012000000001</v>
      </c>
      <c r="B2455">
        <v>19601012</v>
      </c>
      <c r="C2455">
        <v>19601012</v>
      </c>
      <c r="D2455" t="s">
        <v>62</v>
      </c>
      <c r="E2455" t="str">
        <f t="shared" si="80"/>
        <v>12</v>
      </c>
      <c r="F2455" t="s">
        <v>66</v>
      </c>
      <c r="G2455" t="str">
        <f t="shared" si="81"/>
        <v>12</v>
      </c>
    </row>
    <row r="2456" spans="1:7" ht="17" x14ac:dyDescent="0.2">
      <c r="A2456" s="18">
        <v>1960.1018999999999</v>
      </c>
      <c r="B2456">
        <v>19601019</v>
      </c>
      <c r="C2456">
        <v>19601019</v>
      </c>
      <c r="D2456" t="s">
        <v>62</v>
      </c>
      <c r="E2456" t="str">
        <f t="shared" si="80"/>
        <v>19</v>
      </c>
      <c r="F2456" t="s">
        <v>90</v>
      </c>
      <c r="G2456" t="str">
        <f t="shared" si="81"/>
        <v>19</v>
      </c>
    </row>
    <row r="2457" spans="1:7" ht="17" x14ac:dyDescent="0.2">
      <c r="A2457" s="18">
        <v>1960.1021000000001</v>
      </c>
      <c r="B2457">
        <v>19601021</v>
      </c>
      <c r="C2457">
        <v>19601021</v>
      </c>
      <c r="D2457" t="s">
        <v>62</v>
      </c>
      <c r="E2457" t="str">
        <f t="shared" si="80"/>
        <v>21</v>
      </c>
      <c r="F2457" t="s">
        <v>97</v>
      </c>
      <c r="G2457" t="str">
        <f t="shared" si="81"/>
        <v>21</v>
      </c>
    </row>
    <row r="2458" spans="1:7" ht="17" x14ac:dyDescent="0.2">
      <c r="A2458" s="18">
        <v>1960.1014</v>
      </c>
      <c r="B2458">
        <v>19601014</v>
      </c>
      <c r="C2458">
        <v>19601014</v>
      </c>
      <c r="D2458" t="s">
        <v>62</v>
      </c>
      <c r="E2458" t="str">
        <f t="shared" si="80"/>
        <v>14</v>
      </c>
      <c r="F2458" t="s">
        <v>94</v>
      </c>
      <c r="G2458" t="str">
        <f t="shared" si="81"/>
        <v>14</v>
      </c>
    </row>
    <row r="2459" spans="1:7" ht="17" x14ac:dyDescent="0.2">
      <c r="A2459" s="18">
        <v>1976.0812000000001</v>
      </c>
      <c r="B2459">
        <v>19760812</v>
      </c>
      <c r="C2459">
        <v>19760812</v>
      </c>
      <c r="D2459" t="s">
        <v>62</v>
      </c>
      <c r="E2459" t="str">
        <f t="shared" si="80"/>
        <v>12</v>
      </c>
      <c r="F2459" t="s">
        <v>66</v>
      </c>
      <c r="G2459" t="str">
        <f t="shared" si="81"/>
        <v>12</v>
      </c>
    </row>
    <row r="2460" spans="1:7" ht="17" x14ac:dyDescent="0.2">
      <c r="A2460" s="18">
        <v>1960.1011000000001</v>
      </c>
      <c r="B2460">
        <v>19601011</v>
      </c>
      <c r="C2460">
        <v>19601011</v>
      </c>
      <c r="D2460" t="s">
        <v>62</v>
      </c>
      <c r="E2460" t="str">
        <f t="shared" si="80"/>
        <v>11</v>
      </c>
      <c r="F2460" t="s">
        <v>73</v>
      </c>
      <c r="G2460" t="str">
        <f t="shared" si="81"/>
        <v>11</v>
      </c>
    </row>
    <row r="2461" spans="1:7" ht="17" x14ac:dyDescent="0.2">
      <c r="A2461" s="18">
        <v>1960.0525</v>
      </c>
      <c r="B2461">
        <v>19600525</v>
      </c>
      <c r="C2461">
        <v>19600525</v>
      </c>
      <c r="D2461" t="s">
        <v>62</v>
      </c>
      <c r="E2461" t="str">
        <f t="shared" si="80"/>
        <v>25</v>
      </c>
      <c r="F2461" t="s">
        <v>92</v>
      </c>
      <c r="G2461" t="str">
        <f t="shared" si="81"/>
        <v>25</v>
      </c>
    </row>
    <row r="2462" spans="1:7" ht="17" x14ac:dyDescent="0.2">
      <c r="A2462" s="18">
        <v>1960.1011000000001</v>
      </c>
      <c r="B2462">
        <v>19601011</v>
      </c>
      <c r="C2462">
        <v>19601011</v>
      </c>
      <c r="D2462" t="s">
        <v>62</v>
      </c>
      <c r="E2462" t="str">
        <f t="shared" si="80"/>
        <v>11</v>
      </c>
      <c r="F2462" t="s">
        <v>73</v>
      </c>
      <c r="G2462" t="str">
        <f t="shared" si="81"/>
        <v>11</v>
      </c>
    </row>
    <row r="2463" spans="1:7" ht="17" x14ac:dyDescent="0.2">
      <c r="A2463" s="18">
        <v>1960.1011000000001</v>
      </c>
      <c r="B2463">
        <v>19601011</v>
      </c>
      <c r="C2463">
        <v>19601011</v>
      </c>
      <c r="D2463" t="s">
        <v>62</v>
      </c>
      <c r="E2463" t="str">
        <f t="shared" si="80"/>
        <v>11</v>
      </c>
      <c r="F2463" t="s">
        <v>73</v>
      </c>
      <c r="G2463" t="str">
        <f t="shared" si="81"/>
        <v>11</v>
      </c>
    </row>
    <row r="2464" spans="1:7" ht="17" x14ac:dyDescent="0.2">
      <c r="A2464" s="18">
        <v>1962.08</v>
      </c>
      <c r="B2464">
        <v>19620800</v>
      </c>
      <c r="C2464">
        <v>19620800</v>
      </c>
      <c r="D2464" t="s">
        <v>62</v>
      </c>
      <c r="E2464" t="str">
        <f t="shared" si="80"/>
        <v>00</v>
      </c>
      <c r="F2464" t="s">
        <v>13</v>
      </c>
      <c r="G2464" t="str">
        <f t="shared" si="81"/>
        <v>NA</v>
      </c>
    </row>
    <row r="2465" spans="1:7" ht="17" x14ac:dyDescent="0.2">
      <c r="A2465" s="18">
        <v>1902.0808</v>
      </c>
      <c r="B2465">
        <v>19020808</v>
      </c>
      <c r="C2465">
        <v>19020808</v>
      </c>
      <c r="D2465" t="s">
        <v>62</v>
      </c>
      <c r="E2465" t="str">
        <f t="shared" si="80"/>
        <v>08</v>
      </c>
      <c r="F2465" t="s">
        <v>69</v>
      </c>
      <c r="G2465" t="str">
        <f t="shared" si="81"/>
        <v>08</v>
      </c>
    </row>
    <row r="2466" spans="1:7" ht="17" x14ac:dyDescent="0.2">
      <c r="A2466" s="18">
        <v>1956.0808</v>
      </c>
      <c r="B2466">
        <v>19560808</v>
      </c>
      <c r="C2466">
        <v>19560808</v>
      </c>
      <c r="D2466" t="s">
        <v>62</v>
      </c>
      <c r="E2466" t="str">
        <f t="shared" si="80"/>
        <v>08</v>
      </c>
      <c r="F2466" t="s">
        <v>69</v>
      </c>
      <c r="G2466" t="str">
        <f t="shared" si="81"/>
        <v>08</v>
      </c>
    </row>
    <row r="2467" spans="1:7" ht="17" x14ac:dyDescent="0.2">
      <c r="A2467" s="18">
        <v>1966.05</v>
      </c>
      <c r="B2467">
        <v>19660500</v>
      </c>
      <c r="C2467">
        <v>19660500</v>
      </c>
      <c r="D2467" t="s">
        <v>62</v>
      </c>
      <c r="E2467" t="str">
        <f t="shared" si="80"/>
        <v>00</v>
      </c>
      <c r="F2467" t="s">
        <v>13</v>
      </c>
      <c r="G2467" t="str">
        <f t="shared" si="81"/>
        <v>NA</v>
      </c>
    </row>
    <row r="2468" spans="1:7" ht="17" x14ac:dyDescent="0.2">
      <c r="A2468" s="18">
        <v>1962.0519999999999</v>
      </c>
      <c r="B2468">
        <v>19620520</v>
      </c>
      <c r="C2468">
        <v>19620520</v>
      </c>
      <c r="D2468" t="s">
        <v>62</v>
      </c>
      <c r="E2468" t="str">
        <f t="shared" si="80"/>
        <v>20</v>
      </c>
      <c r="F2468" t="s">
        <v>91</v>
      </c>
      <c r="G2468" t="str">
        <f t="shared" si="81"/>
        <v>20</v>
      </c>
    </row>
    <row r="2469" spans="1:7" ht="17" x14ac:dyDescent="0.2">
      <c r="A2469" s="18">
        <v>1961.0625</v>
      </c>
      <c r="B2469">
        <v>19610625</v>
      </c>
      <c r="C2469">
        <v>19610625</v>
      </c>
      <c r="D2469" t="s">
        <v>62</v>
      </c>
      <c r="E2469" t="str">
        <f t="shared" si="80"/>
        <v>25</v>
      </c>
      <c r="F2469" t="s">
        <v>92</v>
      </c>
      <c r="G2469" t="str">
        <f t="shared" si="81"/>
        <v>25</v>
      </c>
    </row>
    <row r="2470" spans="1:7" ht="17" x14ac:dyDescent="0.2">
      <c r="A2470" s="18">
        <v>1935.0807</v>
      </c>
      <c r="B2470">
        <v>19350807</v>
      </c>
      <c r="C2470">
        <v>19350807</v>
      </c>
      <c r="D2470" t="s">
        <v>62</v>
      </c>
      <c r="E2470" t="str">
        <f t="shared" si="80"/>
        <v>07</v>
      </c>
      <c r="F2470" t="s">
        <v>63</v>
      </c>
      <c r="G2470" t="str">
        <f t="shared" si="81"/>
        <v>07</v>
      </c>
    </row>
    <row r="2471" spans="1:7" ht="17" x14ac:dyDescent="0.2">
      <c r="A2471" s="18">
        <v>1935.0807</v>
      </c>
      <c r="B2471">
        <v>19350807</v>
      </c>
      <c r="C2471">
        <v>19350807</v>
      </c>
      <c r="D2471" t="s">
        <v>62</v>
      </c>
      <c r="E2471" t="str">
        <f t="shared" si="80"/>
        <v>07</v>
      </c>
      <c r="F2471" t="s">
        <v>63</v>
      </c>
      <c r="G2471" t="str">
        <f t="shared" si="81"/>
        <v>07</v>
      </c>
    </row>
    <row r="2472" spans="1:7" ht="17" x14ac:dyDescent="0.2">
      <c r="A2472" s="18">
        <v>1935.0807</v>
      </c>
      <c r="B2472">
        <v>19350807</v>
      </c>
      <c r="C2472">
        <v>19350807</v>
      </c>
      <c r="D2472" t="s">
        <v>62</v>
      </c>
      <c r="E2472" t="str">
        <f t="shared" si="80"/>
        <v>07</v>
      </c>
      <c r="F2472" t="s">
        <v>63</v>
      </c>
      <c r="G2472" t="str">
        <f t="shared" si="81"/>
        <v>07</v>
      </c>
    </row>
    <row r="2473" spans="1:7" ht="17" x14ac:dyDescent="0.2">
      <c r="A2473" s="18">
        <v>1935.0807</v>
      </c>
      <c r="B2473">
        <v>19350807</v>
      </c>
      <c r="C2473">
        <v>19350807</v>
      </c>
      <c r="D2473" t="s">
        <v>62</v>
      </c>
      <c r="E2473" t="str">
        <f t="shared" si="80"/>
        <v>07</v>
      </c>
      <c r="F2473" t="s">
        <v>63</v>
      </c>
      <c r="G2473" t="str">
        <f t="shared" si="81"/>
        <v>07</v>
      </c>
    </row>
    <row r="2474" spans="1:7" ht="17" x14ac:dyDescent="0.2">
      <c r="A2474" s="18">
        <v>1935.0807</v>
      </c>
      <c r="B2474">
        <v>19350807</v>
      </c>
      <c r="C2474">
        <v>19350807</v>
      </c>
      <c r="D2474" t="s">
        <v>62</v>
      </c>
      <c r="E2474" t="str">
        <f t="shared" si="80"/>
        <v>07</v>
      </c>
      <c r="F2474" t="s">
        <v>63</v>
      </c>
      <c r="G2474" t="str">
        <f t="shared" si="81"/>
        <v>07</v>
      </c>
    </row>
    <row r="2475" spans="1:7" ht="17" x14ac:dyDescent="0.2">
      <c r="A2475" s="18">
        <v>1935.0807</v>
      </c>
      <c r="B2475">
        <v>19350807</v>
      </c>
      <c r="C2475">
        <v>19350807</v>
      </c>
      <c r="D2475" t="s">
        <v>62</v>
      </c>
      <c r="E2475" t="str">
        <f t="shared" si="80"/>
        <v>07</v>
      </c>
      <c r="F2475" t="s">
        <v>63</v>
      </c>
      <c r="G2475" t="str">
        <f t="shared" si="81"/>
        <v>07</v>
      </c>
    </row>
    <row r="2476" spans="1:7" ht="17" x14ac:dyDescent="0.2">
      <c r="A2476" s="18">
        <v>1957.0721000000001</v>
      </c>
      <c r="B2476">
        <v>19570721</v>
      </c>
      <c r="C2476">
        <v>19570721</v>
      </c>
      <c r="D2476" t="s">
        <v>62</v>
      </c>
      <c r="E2476" t="str">
        <f t="shared" si="80"/>
        <v>21</v>
      </c>
      <c r="F2476" t="s">
        <v>97</v>
      </c>
      <c r="G2476" t="str">
        <f t="shared" si="81"/>
        <v>21</v>
      </c>
    </row>
    <row r="2477" spans="1:7" ht="17" x14ac:dyDescent="0.2">
      <c r="A2477" s="18">
        <v>1929.0818999999999</v>
      </c>
      <c r="B2477">
        <v>19290819</v>
      </c>
      <c r="C2477">
        <v>19290819</v>
      </c>
      <c r="D2477" t="s">
        <v>62</v>
      </c>
      <c r="E2477" t="str">
        <f t="shared" si="80"/>
        <v>19</v>
      </c>
      <c r="F2477" t="s">
        <v>90</v>
      </c>
      <c r="G2477" t="str">
        <f t="shared" si="81"/>
        <v>19</v>
      </c>
    </row>
    <row r="2478" spans="1:7" ht="17" x14ac:dyDescent="0.2">
      <c r="A2478" s="18">
        <v>1922.0721000000001</v>
      </c>
      <c r="B2478">
        <v>19220721</v>
      </c>
      <c r="C2478">
        <v>19220721</v>
      </c>
      <c r="D2478" t="s">
        <v>62</v>
      </c>
      <c r="E2478" t="str">
        <f t="shared" si="80"/>
        <v>21</v>
      </c>
      <c r="F2478" t="s">
        <v>97</v>
      </c>
      <c r="G2478" t="str">
        <f t="shared" si="81"/>
        <v>21</v>
      </c>
    </row>
    <row r="2479" spans="1:7" ht="17" x14ac:dyDescent="0.2">
      <c r="A2479" s="18" t="e">
        <v>#VALUE!</v>
      </c>
      <c r="B2479" t="e">
        <v>#VALUE!</v>
      </c>
      <c r="C2479" t="e">
        <v>#VALUE!</v>
      </c>
      <c r="D2479" t="s">
        <v>62</v>
      </c>
      <c r="E2479" t="e">
        <f t="shared" si="80"/>
        <v>#VALUE!</v>
      </c>
      <c r="F2479" t="e">
        <v>#VALUE!</v>
      </c>
      <c r="G2479" t="str">
        <f t="shared" si="81"/>
        <v>NA</v>
      </c>
    </row>
    <row r="2480" spans="1:7" ht="17" x14ac:dyDescent="0.2">
      <c r="A2480" s="18">
        <v>1951.0814</v>
      </c>
      <c r="B2480">
        <v>19510814</v>
      </c>
      <c r="C2480">
        <v>19510814</v>
      </c>
      <c r="D2480" t="s">
        <v>62</v>
      </c>
      <c r="E2480" t="str">
        <f t="shared" si="80"/>
        <v>14</v>
      </c>
      <c r="F2480" t="s">
        <v>94</v>
      </c>
      <c r="G2480" t="str">
        <f t="shared" si="81"/>
        <v>14</v>
      </c>
    </row>
    <row r="2481" spans="1:7" ht="17" x14ac:dyDescent="0.2">
      <c r="A2481" s="18">
        <v>1951.0813000000001</v>
      </c>
      <c r="B2481">
        <v>19510813</v>
      </c>
      <c r="C2481">
        <v>19510813</v>
      </c>
      <c r="D2481" t="s">
        <v>62</v>
      </c>
      <c r="E2481" t="str">
        <f t="shared" si="80"/>
        <v>13</v>
      </c>
      <c r="F2481" t="s">
        <v>93</v>
      </c>
      <c r="G2481" t="str">
        <f t="shared" si="81"/>
        <v>13</v>
      </c>
    </row>
    <row r="2482" spans="1:7" ht="17" x14ac:dyDescent="0.2">
      <c r="A2482" s="18">
        <v>1941.0619999999999</v>
      </c>
      <c r="B2482">
        <v>19410620</v>
      </c>
      <c r="C2482">
        <v>19410620</v>
      </c>
      <c r="D2482" t="s">
        <v>62</v>
      </c>
      <c r="E2482" t="str">
        <f t="shared" si="80"/>
        <v>20</v>
      </c>
      <c r="F2482" t="s">
        <v>91</v>
      </c>
      <c r="G2482" t="str">
        <f t="shared" si="81"/>
        <v>20</v>
      </c>
    </row>
    <row r="2483" spans="1:7" ht="17" x14ac:dyDescent="0.2">
      <c r="A2483" s="18">
        <v>1930.0813000000001</v>
      </c>
      <c r="B2483">
        <v>19300813</v>
      </c>
      <c r="C2483">
        <v>19300813</v>
      </c>
      <c r="D2483" t="s">
        <v>62</v>
      </c>
      <c r="E2483" t="str">
        <f t="shared" si="80"/>
        <v>13</v>
      </c>
      <c r="F2483" t="s">
        <v>93</v>
      </c>
      <c r="G2483" t="str">
        <f t="shared" si="81"/>
        <v>13</v>
      </c>
    </row>
    <row r="2484" spans="1:7" ht="17" x14ac:dyDescent="0.2">
      <c r="A2484" s="18">
        <v>1945.1023</v>
      </c>
      <c r="B2484">
        <v>19451023</v>
      </c>
      <c r="C2484">
        <v>19451023</v>
      </c>
      <c r="D2484" t="s">
        <v>62</v>
      </c>
      <c r="E2484" t="str">
        <f t="shared" si="80"/>
        <v>23</v>
      </c>
      <c r="F2484" t="s">
        <v>100</v>
      </c>
      <c r="G2484" t="str">
        <f t="shared" si="81"/>
        <v>23</v>
      </c>
    </row>
    <row r="2485" spans="1:7" ht="17" x14ac:dyDescent="0.2">
      <c r="A2485" s="18">
        <v>1934.0726</v>
      </c>
      <c r="B2485">
        <v>19340726</v>
      </c>
      <c r="C2485">
        <v>19340726</v>
      </c>
      <c r="D2485" t="s">
        <v>62</v>
      </c>
      <c r="E2485" t="str">
        <f t="shared" si="80"/>
        <v>26</v>
      </c>
      <c r="F2485" t="s">
        <v>87</v>
      </c>
      <c r="G2485" t="str">
        <f t="shared" si="81"/>
        <v>26</v>
      </c>
    </row>
    <row r="2486" spans="1:7" ht="17" x14ac:dyDescent="0.2">
      <c r="A2486" s="18">
        <v>1934.0728999999999</v>
      </c>
      <c r="B2486">
        <v>19340729</v>
      </c>
      <c r="C2486">
        <v>19340729</v>
      </c>
      <c r="D2486" t="s">
        <v>62</v>
      </c>
      <c r="E2486" t="str">
        <f t="shared" si="80"/>
        <v>29</v>
      </c>
      <c r="F2486" t="s">
        <v>99</v>
      </c>
      <c r="G2486" t="str">
        <f t="shared" si="81"/>
        <v>29</v>
      </c>
    </row>
    <row r="2487" spans="1:7" ht="17" x14ac:dyDescent="0.2">
      <c r="A2487" s="18">
        <v>1934.0725</v>
      </c>
      <c r="B2487">
        <v>19340725</v>
      </c>
      <c r="C2487">
        <v>19340725</v>
      </c>
      <c r="D2487" t="s">
        <v>62</v>
      </c>
      <c r="E2487" t="str">
        <f t="shared" si="80"/>
        <v>25</v>
      </c>
      <c r="F2487" t="s">
        <v>92</v>
      </c>
      <c r="G2487" t="str">
        <f t="shared" si="81"/>
        <v>25</v>
      </c>
    </row>
    <row r="2488" spans="1:7" ht="17" x14ac:dyDescent="0.2">
      <c r="A2488" s="18">
        <v>1934.0804000000001</v>
      </c>
      <c r="B2488">
        <v>19340804</v>
      </c>
      <c r="C2488">
        <v>19340804</v>
      </c>
      <c r="D2488" t="s">
        <v>62</v>
      </c>
      <c r="E2488" t="str">
        <f t="shared" si="80"/>
        <v>04</v>
      </c>
      <c r="F2488" t="s">
        <v>74</v>
      </c>
      <c r="G2488" t="str">
        <f t="shared" si="81"/>
        <v>04</v>
      </c>
    </row>
    <row r="2489" spans="1:7" ht="17" x14ac:dyDescent="0.2">
      <c r="A2489" s="18">
        <v>1934.0807</v>
      </c>
      <c r="B2489">
        <v>19340807</v>
      </c>
      <c r="C2489">
        <v>19340807</v>
      </c>
      <c r="D2489" t="s">
        <v>62</v>
      </c>
      <c r="E2489" t="str">
        <f t="shared" si="80"/>
        <v>07</v>
      </c>
      <c r="F2489" t="s">
        <v>63</v>
      </c>
      <c r="G2489" t="str">
        <f t="shared" si="81"/>
        <v>07</v>
      </c>
    </row>
    <row r="2490" spans="1:7" ht="17" x14ac:dyDescent="0.2">
      <c r="A2490" s="18">
        <v>1934.0808999999999</v>
      </c>
      <c r="B2490">
        <v>19340809</v>
      </c>
      <c r="C2490">
        <v>19340809</v>
      </c>
      <c r="D2490" t="s">
        <v>62</v>
      </c>
      <c r="E2490" t="str">
        <f t="shared" si="80"/>
        <v>09</v>
      </c>
      <c r="F2490" t="s">
        <v>65</v>
      </c>
      <c r="G2490" t="str">
        <f t="shared" si="81"/>
        <v>09</v>
      </c>
    </row>
    <row r="2491" spans="1:7" ht="17" x14ac:dyDescent="0.2">
      <c r="A2491" s="18">
        <v>1934.0804000000001</v>
      </c>
      <c r="B2491">
        <v>19340804</v>
      </c>
      <c r="C2491">
        <v>19340804</v>
      </c>
      <c r="D2491" t="s">
        <v>62</v>
      </c>
      <c r="E2491" t="str">
        <f t="shared" si="80"/>
        <v>04</v>
      </c>
      <c r="F2491" t="s">
        <v>74</v>
      </c>
      <c r="G2491" t="str">
        <f t="shared" si="81"/>
        <v>04</v>
      </c>
    </row>
    <row r="2492" spans="1:7" ht="17" x14ac:dyDescent="0.2">
      <c r="A2492" s="18">
        <v>1934.0807</v>
      </c>
      <c r="B2492">
        <v>19340807</v>
      </c>
      <c r="C2492">
        <v>19340807</v>
      </c>
      <c r="D2492" t="s">
        <v>62</v>
      </c>
      <c r="E2492" t="str">
        <f t="shared" si="80"/>
        <v>07</v>
      </c>
      <c r="F2492" t="s">
        <v>63</v>
      </c>
      <c r="G2492" t="str">
        <f t="shared" si="81"/>
        <v>07</v>
      </c>
    </row>
    <row r="2493" spans="1:7" ht="17" x14ac:dyDescent="0.2">
      <c r="A2493" s="18">
        <v>1934.0802000000001</v>
      </c>
      <c r="B2493">
        <v>19340802</v>
      </c>
      <c r="C2493">
        <v>19340802</v>
      </c>
      <c r="D2493" t="s">
        <v>62</v>
      </c>
      <c r="E2493" t="str">
        <f t="shared" si="80"/>
        <v>02</v>
      </c>
      <c r="F2493" t="s">
        <v>68</v>
      </c>
      <c r="G2493" t="str">
        <f t="shared" si="81"/>
        <v>02</v>
      </c>
    </row>
    <row r="2494" spans="1:7" ht="17" x14ac:dyDescent="0.2">
      <c r="A2494" s="18">
        <v>1928.0719999999999</v>
      </c>
      <c r="B2494">
        <v>19280720</v>
      </c>
      <c r="C2494">
        <v>19280720</v>
      </c>
      <c r="D2494" t="s">
        <v>62</v>
      </c>
      <c r="E2494" t="str">
        <f t="shared" si="80"/>
        <v>20</v>
      </c>
      <c r="F2494" t="s">
        <v>91</v>
      </c>
      <c r="G2494" t="str">
        <f t="shared" si="81"/>
        <v>20</v>
      </c>
    </row>
    <row r="2495" spans="1:7" ht="17" x14ac:dyDescent="0.2">
      <c r="A2495" s="18">
        <v>1917.0702000000001</v>
      </c>
      <c r="B2495">
        <v>19170702</v>
      </c>
      <c r="C2495">
        <v>19170702</v>
      </c>
      <c r="D2495" t="s">
        <v>62</v>
      </c>
      <c r="E2495" t="str">
        <f t="shared" si="80"/>
        <v>02</v>
      </c>
      <c r="F2495" t="s">
        <v>68</v>
      </c>
      <c r="G2495" t="str">
        <f t="shared" si="81"/>
        <v>02</v>
      </c>
    </row>
    <row r="2496" spans="1:7" ht="17" x14ac:dyDescent="0.2">
      <c r="A2496" s="18" t="e">
        <v>#VALUE!</v>
      </c>
      <c r="B2496" t="e">
        <v>#VALUE!</v>
      </c>
      <c r="C2496" t="e">
        <v>#VALUE!</v>
      </c>
      <c r="D2496" t="s">
        <v>62</v>
      </c>
      <c r="E2496" t="e">
        <f t="shared" si="80"/>
        <v>#VALUE!</v>
      </c>
      <c r="F2496" t="e">
        <v>#VALUE!</v>
      </c>
      <c r="G2496" t="str">
        <f t="shared" si="81"/>
        <v>NA</v>
      </c>
    </row>
    <row r="2497" spans="1:7" ht="17" x14ac:dyDescent="0.2">
      <c r="A2497" s="18">
        <v>1934.0804000000001</v>
      </c>
      <c r="B2497">
        <v>19340804</v>
      </c>
      <c r="C2497">
        <v>19340804</v>
      </c>
      <c r="D2497" t="s">
        <v>62</v>
      </c>
      <c r="E2497" t="str">
        <f t="shared" si="80"/>
        <v>04</v>
      </c>
      <c r="F2497" t="s">
        <v>74</v>
      </c>
      <c r="G2497" t="str">
        <f t="shared" si="81"/>
        <v>04</v>
      </c>
    </row>
    <row r="2498" spans="1:7" ht="17" x14ac:dyDescent="0.2">
      <c r="A2498" s="18">
        <v>1936.1030000000001</v>
      </c>
      <c r="B2498">
        <v>19361030</v>
      </c>
      <c r="C2498">
        <v>19361030</v>
      </c>
      <c r="D2498" t="s">
        <v>62</v>
      </c>
      <c r="E2498" t="str">
        <f t="shared" si="80"/>
        <v>30</v>
      </c>
      <c r="F2498" t="s">
        <v>105</v>
      </c>
      <c r="G2498" t="str">
        <f t="shared" si="81"/>
        <v>30</v>
      </c>
    </row>
    <row r="2499" spans="1:7" ht="17" x14ac:dyDescent="0.2">
      <c r="A2499" s="18">
        <v>1966.1</v>
      </c>
      <c r="B2499">
        <v>19661000</v>
      </c>
      <c r="C2499">
        <v>19661000</v>
      </c>
      <c r="D2499" t="s">
        <v>62</v>
      </c>
      <c r="E2499" t="str">
        <f t="shared" ref="E2499:E2562" si="82">MID($B2499,COLUMN()-(COLUMN($D2499)- 6),2)</f>
        <v>00</v>
      </c>
      <c r="F2499" t="s">
        <v>13</v>
      </c>
      <c r="G2499" t="str">
        <f t="shared" ref="G2499:G2562" si="83">IFERROR(F2499,"NA")</f>
        <v>NA</v>
      </c>
    </row>
    <row r="2500" spans="1:7" ht="17" x14ac:dyDescent="0.2">
      <c r="A2500" s="18">
        <v>1980.1030000000001</v>
      </c>
      <c r="B2500">
        <v>19801030</v>
      </c>
      <c r="C2500">
        <v>19801030</v>
      </c>
      <c r="D2500" t="s">
        <v>62</v>
      </c>
      <c r="E2500" t="str">
        <f t="shared" si="82"/>
        <v>30</v>
      </c>
      <c r="F2500" t="s">
        <v>105</v>
      </c>
      <c r="G2500" t="str">
        <f t="shared" si="83"/>
        <v>30</v>
      </c>
    </row>
    <row r="2501" spans="1:7" ht="17" x14ac:dyDescent="0.2">
      <c r="A2501" s="18">
        <v>1960.1011000000001</v>
      </c>
      <c r="B2501">
        <v>19601011</v>
      </c>
      <c r="C2501">
        <v>19601011</v>
      </c>
      <c r="D2501" t="s">
        <v>62</v>
      </c>
      <c r="E2501" t="str">
        <f t="shared" si="82"/>
        <v>11</v>
      </c>
      <c r="F2501" t="s">
        <v>73</v>
      </c>
      <c r="G2501" t="str">
        <f t="shared" si="83"/>
        <v>11</v>
      </c>
    </row>
    <row r="2502" spans="1:7" ht="17" x14ac:dyDescent="0.2">
      <c r="A2502" s="18">
        <v>1960.1007</v>
      </c>
      <c r="B2502">
        <v>19601007</v>
      </c>
      <c r="C2502">
        <v>19601007</v>
      </c>
      <c r="D2502" t="s">
        <v>62</v>
      </c>
      <c r="E2502" t="str">
        <f t="shared" si="82"/>
        <v>07</v>
      </c>
      <c r="F2502" t="s">
        <v>63</v>
      </c>
      <c r="G2502" t="str">
        <f t="shared" si="83"/>
        <v>07</v>
      </c>
    </row>
    <row r="2503" spans="1:7" ht="17" x14ac:dyDescent="0.2">
      <c r="A2503" s="18">
        <v>1907</v>
      </c>
      <c r="B2503">
        <v>19070000</v>
      </c>
      <c r="C2503">
        <v>19070000</v>
      </c>
      <c r="D2503" t="s">
        <v>62</v>
      </c>
      <c r="E2503" t="str">
        <f t="shared" si="82"/>
        <v>00</v>
      </c>
      <c r="F2503" t="s">
        <v>13</v>
      </c>
      <c r="G2503" t="str">
        <f t="shared" si="83"/>
        <v>NA</v>
      </c>
    </row>
    <row r="2504" spans="1:7" ht="17" x14ac:dyDescent="0.2">
      <c r="A2504" s="18">
        <v>1960.1007</v>
      </c>
      <c r="B2504">
        <v>19601007</v>
      </c>
      <c r="C2504">
        <v>19601007</v>
      </c>
      <c r="D2504" t="s">
        <v>62</v>
      </c>
      <c r="E2504" t="str">
        <f t="shared" si="82"/>
        <v>07</v>
      </c>
      <c r="F2504" t="s">
        <v>63</v>
      </c>
      <c r="G2504" t="str">
        <f t="shared" si="83"/>
        <v>07</v>
      </c>
    </row>
    <row r="2505" spans="1:7" ht="17" x14ac:dyDescent="0.2">
      <c r="A2505" s="18">
        <v>1960.1011000000001</v>
      </c>
      <c r="B2505">
        <v>19601011</v>
      </c>
      <c r="C2505">
        <v>19601011</v>
      </c>
      <c r="D2505" t="s">
        <v>62</v>
      </c>
      <c r="E2505" t="str">
        <f t="shared" si="82"/>
        <v>11</v>
      </c>
      <c r="F2505" t="s">
        <v>73</v>
      </c>
      <c r="G2505" t="str">
        <f t="shared" si="83"/>
        <v>11</v>
      </c>
    </row>
    <row r="2506" spans="1:7" ht="17" x14ac:dyDescent="0.2">
      <c r="A2506" s="18">
        <v>1935.0914</v>
      </c>
      <c r="B2506">
        <v>19350914</v>
      </c>
      <c r="C2506">
        <v>19350914</v>
      </c>
      <c r="D2506" t="s">
        <v>62</v>
      </c>
      <c r="E2506" t="str">
        <f t="shared" si="82"/>
        <v>14</v>
      </c>
      <c r="F2506" t="s">
        <v>94</v>
      </c>
      <c r="G2506" t="str">
        <f t="shared" si="83"/>
        <v>14</v>
      </c>
    </row>
    <row r="2507" spans="1:7" ht="17" x14ac:dyDescent="0.2">
      <c r="A2507" s="18">
        <v>1957.0817</v>
      </c>
      <c r="B2507">
        <v>19570817</v>
      </c>
      <c r="C2507">
        <v>19570817</v>
      </c>
      <c r="D2507" t="s">
        <v>62</v>
      </c>
      <c r="E2507" t="str">
        <f t="shared" si="82"/>
        <v>17</v>
      </c>
      <c r="F2507" t="s">
        <v>88</v>
      </c>
      <c r="G2507" t="str">
        <f t="shared" si="83"/>
        <v>17</v>
      </c>
    </row>
    <row r="2508" spans="1:7" ht="17" x14ac:dyDescent="0.2">
      <c r="A2508" s="18">
        <v>1921.1013</v>
      </c>
      <c r="B2508">
        <v>19211013</v>
      </c>
      <c r="C2508">
        <v>19211013</v>
      </c>
      <c r="D2508" t="s">
        <v>62</v>
      </c>
      <c r="E2508" t="str">
        <f t="shared" si="82"/>
        <v>13</v>
      </c>
      <c r="F2508" t="s">
        <v>93</v>
      </c>
      <c r="G2508" t="str">
        <f t="shared" si="83"/>
        <v>13</v>
      </c>
    </row>
    <row r="2509" spans="1:7" ht="17" x14ac:dyDescent="0.2">
      <c r="A2509" s="18">
        <v>1956.0818999999999</v>
      </c>
      <c r="B2509">
        <v>19560819</v>
      </c>
      <c r="C2509">
        <v>19560819</v>
      </c>
      <c r="D2509" t="s">
        <v>62</v>
      </c>
      <c r="E2509" t="str">
        <f t="shared" si="82"/>
        <v>19</v>
      </c>
      <c r="F2509" t="s">
        <v>90</v>
      </c>
      <c r="G2509" t="str">
        <f t="shared" si="83"/>
        <v>19</v>
      </c>
    </row>
    <row r="2510" spans="1:7" ht="17" x14ac:dyDescent="0.2">
      <c r="A2510" s="18">
        <v>1920.05</v>
      </c>
      <c r="B2510">
        <v>19200500</v>
      </c>
      <c r="C2510">
        <v>19200500</v>
      </c>
      <c r="D2510" t="s">
        <v>62</v>
      </c>
      <c r="E2510" t="str">
        <f t="shared" si="82"/>
        <v>00</v>
      </c>
      <c r="F2510" t="s">
        <v>13</v>
      </c>
      <c r="G2510" t="str">
        <f t="shared" si="83"/>
        <v>NA</v>
      </c>
    </row>
    <row r="2511" spans="1:7" ht="17" x14ac:dyDescent="0.2">
      <c r="A2511" s="18">
        <v>1961.0717999999999</v>
      </c>
      <c r="B2511">
        <v>19610718</v>
      </c>
      <c r="C2511">
        <v>19610718</v>
      </c>
      <c r="D2511" t="s">
        <v>62</v>
      </c>
      <c r="E2511" t="str">
        <f t="shared" si="82"/>
        <v>18</v>
      </c>
      <c r="F2511" t="s">
        <v>89</v>
      </c>
      <c r="G2511" t="str">
        <f t="shared" si="83"/>
        <v>18</v>
      </c>
    </row>
    <row r="2512" spans="1:7" ht="17" x14ac:dyDescent="0.2">
      <c r="A2512" s="18" t="e">
        <v>#VALUE!</v>
      </c>
      <c r="B2512" t="e">
        <v>#VALUE!</v>
      </c>
      <c r="C2512" t="e">
        <v>#VALUE!</v>
      </c>
      <c r="D2512" t="s">
        <v>62</v>
      </c>
      <c r="E2512" t="e">
        <f t="shared" si="82"/>
        <v>#VALUE!</v>
      </c>
      <c r="F2512" t="e">
        <v>#VALUE!</v>
      </c>
      <c r="G2512" t="str">
        <f t="shared" si="83"/>
        <v>NA</v>
      </c>
    </row>
    <row r="2513" spans="1:7" ht="17" x14ac:dyDescent="0.2">
      <c r="A2513" s="18">
        <v>1956.0930000000001</v>
      </c>
      <c r="B2513">
        <v>19560930</v>
      </c>
      <c r="C2513">
        <v>19560930</v>
      </c>
      <c r="D2513" t="s">
        <v>62</v>
      </c>
      <c r="E2513" t="str">
        <f t="shared" si="82"/>
        <v>30</v>
      </c>
      <c r="F2513" t="s">
        <v>105</v>
      </c>
      <c r="G2513" t="str">
        <f t="shared" si="83"/>
        <v>30</v>
      </c>
    </row>
    <row r="2514" spans="1:7" ht="17" x14ac:dyDescent="0.2">
      <c r="A2514" s="18">
        <v>1962.1013</v>
      </c>
      <c r="B2514">
        <v>19621013</v>
      </c>
      <c r="C2514">
        <v>19621013</v>
      </c>
      <c r="D2514" t="s">
        <v>62</v>
      </c>
      <c r="E2514" t="str">
        <f t="shared" si="82"/>
        <v>13</v>
      </c>
      <c r="F2514" t="s">
        <v>93</v>
      </c>
      <c r="G2514" t="str">
        <f t="shared" si="83"/>
        <v>13</v>
      </c>
    </row>
    <row r="2515" spans="1:7" ht="17" x14ac:dyDescent="0.2">
      <c r="A2515" s="18">
        <v>1956.1005</v>
      </c>
      <c r="B2515">
        <v>19561005</v>
      </c>
      <c r="C2515">
        <v>19561005</v>
      </c>
      <c r="D2515" t="s">
        <v>62</v>
      </c>
      <c r="E2515" t="str">
        <f t="shared" si="82"/>
        <v>05</v>
      </c>
      <c r="F2515" t="s">
        <v>71</v>
      </c>
      <c r="G2515" t="str">
        <f t="shared" si="83"/>
        <v>05</v>
      </c>
    </row>
    <row r="2516" spans="1:7" ht="17" x14ac:dyDescent="0.2">
      <c r="A2516" s="18">
        <v>1955.0700999999999</v>
      </c>
      <c r="B2516">
        <v>19550701</v>
      </c>
      <c r="C2516">
        <v>19550701</v>
      </c>
      <c r="D2516" t="s">
        <v>62</v>
      </c>
      <c r="E2516" t="str">
        <f t="shared" si="82"/>
        <v>01</v>
      </c>
      <c r="F2516" t="s">
        <v>70</v>
      </c>
      <c r="G2516" t="str">
        <f t="shared" si="83"/>
        <v>01</v>
      </c>
    </row>
    <row r="2517" spans="1:7" ht="17" x14ac:dyDescent="0.2">
      <c r="A2517" s="18">
        <v>1963.0600999999999</v>
      </c>
      <c r="B2517">
        <v>19630601</v>
      </c>
      <c r="C2517">
        <v>19630601</v>
      </c>
      <c r="D2517" t="s">
        <v>62</v>
      </c>
      <c r="E2517" t="str">
        <f t="shared" si="82"/>
        <v>01</v>
      </c>
      <c r="F2517" t="s">
        <v>70</v>
      </c>
      <c r="G2517" t="str">
        <f t="shared" si="83"/>
        <v>01</v>
      </c>
    </row>
    <row r="2518" spans="1:7" ht="17" x14ac:dyDescent="0.2">
      <c r="A2518" s="18">
        <v>1981.0708</v>
      </c>
      <c r="B2518">
        <v>19810708</v>
      </c>
      <c r="C2518">
        <v>19810708</v>
      </c>
      <c r="D2518" t="s">
        <v>62</v>
      </c>
      <c r="E2518" t="str">
        <f t="shared" si="82"/>
        <v>08</v>
      </c>
      <c r="F2518" t="s">
        <v>69</v>
      </c>
      <c r="G2518" t="str">
        <f t="shared" si="83"/>
        <v>08</v>
      </c>
    </row>
    <row r="2519" spans="1:7" ht="17" x14ac:dyDescent="0.2">
      <c r="A2519" s="18">
        <v>1950.0715</v>
      </c>
      <c r="B2519">
        <v>19500715</v>
      </c>
      <c r="C2519">
        <v>19500715</v>
      </c>
      <c r="D2519" t="s">
        <v>62</v>
      </c>
      <c r="E2519" t="str">
        <f t="shared" si="82"/>
        <v>15</v>
      </c>
      <c r="F2519" t="s">
        <v>95</v>
      </c>
      <c r="G2519" t="str">
        <f t="shared" si="83"/>
        <v>15</v>
      </c>
    </row>
    <row r="2520" spans="1:7" ht="17" x14ac:dyDescent="0.2">
      <c r="A2520" s="18">
        <v>1917.08</v>
      </c>
      <c r="B2520">
        <v>19170800</v>
      </c>
      <c r="C2520">
        <v>19170800</v>
      </c>
      <c r="D2520" t="s">
        <v>62</v>
      </c>
      <c r="E2520" t="str">
        <f t="shared" si="82"/>
        <v>00</v>
      </c>
      <c r="F2520" t="s">
        <v>13</v>
      </c>
      <c r="G2520" t="str">
        <f t="shared" si="83"/>
        <v>NA</v>
      </c>
    </row>
    <row r="2521" spans="1:7" ht="17" x14ac:dyDescent="0.2">
      <c r="A2521" s="18">
        <v>1934.0725</v>
      </c>
      <c r="B2521">
        <v>19340725</v>
      </c>
      <c r="C2521">
        <v>19340725</v>
      </c>
      <c r="D2521" t="s">
        <v>62</v>
      </c>
      <c r="E2521" t="str">
        <f t="shared" si="82"/>
        <v>25</v>
      </c>
      <c r="F2521" t="s">
        <v>92</v>
      </c>
      <c r="G2521" t="str">
        <f t="shared" si="83"/>
        <v>25</v>
      </c>
    </row>
    <row r="2522" spans="1:7" ht="17" x14ac:dyDescent="0.2">
      <c r="A2522" s="18">
        <v>1934.0802000000001</v>
      </c>
      <c r="B2522">
        <v>19340802</v>
      </c>
      <c r="C2522">
        <v>19340802</v>
      </c>
      <c r="D2522" t="s">
        <v>62</v>
      </c>
      <c r="E2522" t="str">
        <f t="shared" si="82"/>
        <v>02</v>
      </c>
      <c r="F2522" t="s">
        <v>68</v>
      </c>
      <c r="G2522" t="str">
        <f t="shared" si="83"/>
        <v>02</v>
      </c>
    </row>
    <row r="2523" spans="1:7" ht="17" x14ac:dyDescent="0.2">
      <c r="A2523" s="18">
        <v>1934.0804000000001</v>
      </c>
      <c r="B2523">
        <v>19340804</v>
      </c>
      <c r="C2523">
        <v>19340804</v>
      </c>
      <c r="D2523" t="s">
        <v>62</v>
      </c>
      <c r="E2523" t="str">
        <f t="shared" si="82"/>
        <v>04</v>
      </c>
      <c r="F2523" t="s">
        <v>74</v>
      </c>
      <c r="G2523" t="str">
        <f t="shared" si="83"/>
        <v>04</v>
      </c>
    </row>
    <row r="2524" spans="1:7" ht="17" x14ac:dyDescent="0.2">
      <c r="A2524" s="18">
        <v>1965.0509</v>
      </c>
      <c r="B2524">
        <v>19650509</v>
      </c>
      <c r="C2524">
        <v>19650509</v>
      </c>
      <c r="D2524" t="s">
        <v>62</v>
      </c>
      <c r="E2524" t="str">
        <f t="shared" si="82"/>
        <v>09</v>
      </c>
      <c r="F2524" t="s">
        <v>65</v>
      </c>
      <c r="G2524" t="str">
        <f t="shared" si="83"/>
        <v>09</v>
      </c>
    </row>
    <row r="2525" spans="1:7" ht="17" x14ac:dyDescent="0.2">
      <c r="A2525" s="18">
        <v>1957.0809999999999</v>
      </c>
      <c r="B2525">
        <v>19570810</v>
      </c>
      <c r="C2525">
        <v>19570810</v>
      </c>
      <c r="D2525" t="s">
        <v>62</v>
      </c>
      <c r="E2525" t="str">
        <f t="shared" si="82"/>
        <v>10</v>
      </c>
      <c r="F2525" t="s">
        <v>64</v>
      </c>
      <c r="G2525" t="str">
        <f t="shared" si="83"/>
        <v>10</v>
      </c>
    </row>
    <row r="2526" spans="1:7" ht="17" x14ac:dyDescent="0.2">
      <c r="A2526" s="18">
        <v>1960.0829000000001</v>
      </c>
      <c r="B2526">
        <v>19600829</v>
      </c>
      <c r="C2526">
        <v>19600829</v>
      </c>
      <c r="D2526" t="s">
        <v>62</v>
      </c>
      <c r="E2526" t="str">
        <f t="shared" si="82"/>
        <v>29</v>
      </c>
      <c r="F2526" t="s">
        <v>99</v>
      </c>
      <c r="G2526" t="str">
        <f t="shared" si="83"/>
        <v>29</v>
      </c>
    </row>
    <row r="2527" spans="1:7" ht="17" x14ac:dyDescent="0.2">
      <c r="A2527" s="18">
        <v>1957.0820000000001</v>
      </c>
      <c r="B2527">
        <v>19570820</v>
      </c>
      <c r="C2527">
        <v>19570820</v>
      </c>
      <c r="D2527" t="s">
        <v>62</v>
      </c>
      <c r="E2527" t="str">
        <f t="shared" si="82"/>
        <v>20</v>
      </c>
      <c r="F2527" t="s">
        <v>91</v>
      </c>
      <c r="G2527" t="str">
        <f t="shared" si="83"/>
        <v>20</v>
      </c>
    </row>
    <row r="2528" spans="1:7" ht="17" x14ac:dyDescent="0.2">
      <c r="A2528" s="18">
        <v>1957.0809999999999</v>
      </c>
      <c r="B2528">
        <v>19570810</v>
      </c>
      <c r="C2528">
        <v>19570810</v>
      </c>
      <c r="D2528" t="s">
        <v>62</v>
      </c>
      <c r="E2528" t="str">
        <f t="shared" si="82"/>
        <v>10</v>
      </c>
      <c r="F2528" t="s">
        <v>64</v>
      </c>
      <c r="G2528" t="str">
        <f t="shared" si="83"/>
        <v>10</v>
      </c>
    </row>
    <row r="2529" spans="1:7" ht="17" x14ac:dyDescent="0.2">
      <c r="A2529" s="18">
        <v>1965.0812000000001</v>
      </c>
      <c r="B2529">
        <v>19650812</v>
      </c>
      <c r="C2529">
        <v>19650812</v>
      </c>
      <c r="D2529" t="s">
        <v>62</v>
      </c>
      <c r="E2529" t="str">
        <f t="shared" si="82"/>
        <v>12</v>
      </c>
      <c r="F2529" t="s">
        <v>66</v>
      </c>
      <c r="G2529" t="str">
        <f t="shared" si="83"/>
        <v>12</v>
      </c>
    </row>
    <row r="2530" spans="1:7" ht="17" x14ac:dyDescent="0.2">
      <c r="A2530" s="18" t="e">
        <v>#VALUE!</v>
      </c>
      <c r="B2530" t="e">
        <v>#VALUE!</v>
      </c>
      <c r="C2530" t="e">
        <v>#VALUE!</v>
      </c>
      <c r="D2530" t="s">
        <v>62</v>
      </c>
      <c r="E2530" t="e">
        <f t="shared" si="82"/>
        <v>#VALUE!</v>
      </c>
      <c r="F2530" t="e">
        <v>#VALUE!</v>
      </c>
      <c r="G2530" t="str">
        <f t="shared" si="83"/>
        <v>NA</v>
      </c>
    </row>
    <row r="2531" spans="1:7" ht="17" x14ac:dyDescent="0.2">
      <c r="A2531" s="18">
        <v>1961.0911000000001</v>
      </c>
      <c r="B2531">
        <v>19610911</v>
      </c>
      <c r="C2531">
        <v>19610911</v>
      </c>
      <c r="D2531" t="s">
        <v>62</v>
      </c>
      <c r="E2531" t="str">
        <f t="shared" si="82"/>
        <v>11</v>
      </c>
      <c r="F2531" t="s">
        <v>73</v>
      </c>
      <c r="G2531" t="str">
        <f t="shared" si="83"/>
        <v>11</v>
      </c>
    </row>
    <row r="2532" spans="1:7" ht="17" x14ac:dyDescent="0.2">
      <c r="A2532" s="18">
        <v>1946.0824</v>
      </c>
      <c r="B2532">
        <v>19460824</v>
      </c>
      <c r="C2532">
        <v>19460824</v>
      </c>
      <c r="D2532" t="s">
        <v>62</v>
      </c>
      <c r="E2532" t="str">
        <f t="shared" si="82"/>
        <v>24</v>
      </c>
      <c r="F2532" t="s">
        <v>103</v>
      </c>
      <c r="G2532" t="str">
        <f t="shared" si="83"/>
        <v>24</v>
      </c>
    </row>
    <row r="2533" spans="1:7" ht="17" x14ac:dyDescent="0.2">
      <c r="A2533" s="18">
        <v>1979.0416</v>
      </c>
      <c r="B2533">
        <v>19790416</v>
      </c>
      <c r="C2533">
        <v>19790416</v>
      </c>
      <c r="D2533" t="s">
        <v>62</v>
      </c>
      <c r="E2533" t="str">
        <f t="shared" si="82"/>
        <v>16</v>
      </c>
      <c r="F2533" t="s">
        <v>96</v>
      </c>
      <c r="G2533" t="str">
        <f t="shared" si="83"/>
        <v>16</v>
      </c>
    </row>
    <row r="2534" spans="1:7" ht="17" x14ac:dyDescent="0.2">
      <c r="A2534" s="18">
        <v>1898.11</v>
      </c>
      <c r="B2534">
        <v>18981100</v>
      </c>
      <c r="C2534">
        <v>18981100</v>
      </c>
      <c r="D2534" t="s">
        <v>62</v>
      </c>
      <c r="E2534" t="str">
        <f t="shared" si="82"/>
        <v>00</v>
      </c>
      <c r="F2534" t="s">
        <v>13</v>
      </c>
      <c r="G2534" t="str">
        <f t="shared" si="83"/>
        <v>NA</v>
      </c>
    </row>
    <row r="2535" spans="1:7" ht="17" x14ac:dyDescent="0.2">
      <c r="A2535" s="18">
        <v>1898.11</v>
      </c>
      <c r="B2535">
        <v>18981100</v>
      </c>
      <c r="C2535">
        <v>18981100</v>
      </c>
      <c r="D2535" t="s">
        <v>62</v>
      </c>
      <c r="E2535" t="str">
        <f t="shared" si="82"/>
        <v>00</v>
      </c>
      <c r="F2535" t="s">
        <v>13</v>
      </c>
      <c r="G2535" t="str">
        <f t="shared" si="83"/>
        <v>NA</v>
      </c>
    </row>
    <row r="2536" spans="1:7" ht="17" x14ac:dyDescent="0.2">
      <c r="A2536" s="18">
        <v>1899.1128000000001</v>
      </c>
      <c r="B2536">
        <v>18991128</v>
      </c>
      <c r="C2536">
        <v>18991128</v>
      </c>
      <c r="D2536" t="s">
        <v>62</v>
      </c>
      <c r="E2536" t="str">
        <f t="shared" si="82"/>
        <v>28</v>
      </c>
      <c r="F2536" t="s">
        <v>106</v>
      </c>
      <c r="G2536" t="str">
        <f t="shared" si="83"/>
        <v>28</v>
      </c>
    </row>
    <row r="2537" spans="1:7" ht="17" x14ac:dyDescent="0.2">
      <c r="A2537" s="18">
        <v>1981.0820000000001</v>
      </c>
      <c r="B2537">
        <v>19810820</v>
      </c>
      <c r="C2537">
        <v>19810820</v>
      </c>
      <c r="D2537" t="s">
        <v>62</v>
      </c>
      <c r="E2537" t="str">
        <f t="shared" si="82"/>
        <v>20</v>
      </c>
      <c r="F2537" t="s">
        <v>91</v>
      </c>
      <c r="G2537" t="str">
        <f t="shared" si="83"/>
        <v>20</v>
      </c>
    </row>
    <row r="2538" spans="1:7" ht="17" x14ac:dyDescent="0.2">
      <c r="A2538" s="18">
        <v>1973.0101</v>
      </c>
      <c r="B2538">
        <v>19730101</v>
      </c>
      <c r="C2538">
        <v>19730101</v>
      </c>
      <c r="D2538" t="s">
        <v>62</v>
      </c>
      <c r="E2538" t="str">
        <f t="shared" si="82"/>
        <v>01</v>
      </c>
      <c r="F2538" t="s">
        <v>70</v>
      </c>
      <c r="G2538" t="str">
        <f t="shared" si="83"/>
        <v>01</v>
      </c>
    </row>
    <row r="2539" spans="1:7" ht="17" x14ac:dyDescent="0.2">
      <c r="A2539" s="18">
        <v>1898.11</v>
      </c>
      <c r="B2539">
        <v>18981100</v>
      </c>
      <c r="C2539">
        <v>18981100</v>
      </c>
      <c r="D2539" t="s">
        <v>62</v>
      </c>
      <c r="E2539" t="str">
        <f t="shared" si="82"/>
        <v>00</v>
      </c>
      <c r="F2539" t="s">
        <v>13</v>
      </c>
      <c r="G2539" t="str">
        <f t="shared" si="83"/>
        <v>NA</v>
      </c>
    </row>
    <row r="2540" spans="1:7" ht="17" x14ac:dyDescent="0.2">
      <c r="A2540" s="18">
        <v>1984.1124</v>
      </c>
      <c r="B2540">
        <v>19841124</v>
      </c>
      <c r="C2540">
        <v>19841124</v>
      </c>
      <c r="D2540" t="s">
        <v>62</v>
      </c>
      <c r="E2540" t="str">
        <f t="shared" si="82"/>
        <v>24</v>
      </c>
      <c r="F2540" t="s">
        <v>103</v>
      </c>
      <c r="G2540" t="str">
        <f t="shared" si="83"/>
        <v>24</v>
      </c>
    </row>
    <row r="2541" spans="1:7" ht="17" x14ac:dyDescent="0.2">
      <c r="A2541" s="18">
        <v>1949.0909999999999</v>
      </c>
      <c r="B2541">
        <v>19490910</v>
      </c>
      <c r="C2541">
        <v>19490910</v>
      </c>
      <c r="D2541" t="s">
        <v>62</v>
      </c>
      <c r="E2541" t="str">
        <f t="shared" si="82"/>
        <v>10</v>
      </c>
      <c r="F2541" t="s">
        <v>64</v>
      </c>
      <c r="G2541" t="str">
        <f t="shared" si="83"/>
        <v>10</v>
      </c>
    </row>
    <row r="2542" spans="1:7" ht="17" x14ac:dyDescent="0.2">
      <c r="A2542" s="18">
        <v>1970.0825</v>
      </c>
      <c r="B2542">
        <v>19700825</v>
      </c>
      <c r="C2542">
        <v>19700825</v>
      </c>
      <c r="D2542" t="s">
        <v>62</v>
      </c>
      <c r="E2542" t="str">
        <f t="shared" si="82"/>
        <v>25</v>
      </c>
      <c r="F2542" t="s">
        <v>92</v>
      </c>
      <c r="G2542" t="str">
        <f t="shared" si="83"/>
        <v>25</v>
      </c>
    </row>
    <row r="2543" spans="1:7" ht="17" x14ac:dyDescent="0.2">
      <c r="A2543" s="18" t="e">
        <v>#VALUE!</v>
      </c>
      <c r="B2543" t="e">
        <v>#VALUE!</v>
      </c>
      <c r="C2543" t="e">
        <v>#VALUE!</v>
      </c>
      <c r="D2543" t="s">
        <v>62</v>
      </c>
      <c r="E2543" t="e">
        <f t="shared" si="82"/>
        <v>#VALUE!</v>
      </c>
      <c r="F2543" t="e">
        <v>#VALUE!</v>
      </c>
      <c r="G2543" t="str">
        <f t="shared" si="83"/>
        <v>NA</v>
      </c>
    </row>
    <row r="2544" spans="1:7" ht="17" x14ac:dyDescent="0.2">
      <c r="A2544" s="18" t="e">
        <v>#VALUE!</v>
      </c>
      <c r="B2544" t="e">
        <v>#VALUE!</v>
      </c>
      <c r="C2544" t="e">
        <v>#VALUE!</v>
      </c>
      <c r="D2544" t="s">
        <v>62</v>
      </c>
      <c r="E2544" t="e">
        <f t="shared" si="82"/>
        <v>#VALUE!</v>
      </c>
      <c r="F2544" t="e">
        <v>#VALUE!</v>
      </c>
      <c r="G2544" t="str">
        <f t="shared" si="83"/>
        <v>NA</v>
      </c>
    </row>
    <row r="2545" spans="1:7" ht="17" x14ac:dyDescent="0.2">
      <c r="A2545" s="18" t="e">
        <v>#VALUE!</v>
      </c>
      <c r="B2545" t="e">
        <v>#VALUE!</v>
      </c>
      <c r="C2545" t="e">
        <v>#VALUE!</v>
      </c>
      <c r="D2545" t="s">
        <v>62</v>
      </c>
      <c r="E2545" t="e">
        <f t="shared" si="82"/>
        <v>#VALUE!</v>
      </c>
      <c r="F2545" t="e">
        <v>#VALUE!</v>
      </c>
      <c r="G2545" t="str">
        <f t="shared" si="83"/>
        <v>NA</v>
      </c>
    </row>
    <row r="2546" spans="1:7" ht="17" x14ac:dyDescent="0.2">
      <c r="A2546" s="18">
        <v>1896.0808999999999</v>
      </c>
      <c r="B2546">
        <v>18960809</v>
      </c>
      <c r="C2546">
        <v>18960809</v>
      </c>
      <c r="D2546" t="s">
        <v>62</v>
      </c>
      <c r="E2546" t="str">
        <f t="shared" si="82"/>
        <v>09</v>
      </c>
      <c r="F2546" t="s">
        <v>65</v>
      </c>
      <c r="G2546" t="str">
        <f t="shared" si="83"/>
        <v>09</v>
      </c>
    </row>
    <row r="2547" spans="1:7" ht="17" x14ac:dyDescent="0.2">
      <c r="A2547" s="18">
        <v>1972.0918999999999</v>
      </c>
      <c r="B2547">
        <v>19720919</v>
      </c>
      <c r="C2547">
        <v>19720919</v>
      </c>
      <c r="D2547" t="s">
        <v>62</v>
      </c>
      <c r="E2547" t="str">
        <f t="shared" si="82"/>
        <v>19</v>
      </c>
      <c r="F2547" t="s">
        <v>90</v>
      </c>
      <c r="G2547" t="str">
        <f t="shared" si="83"/>
        <v>19</v>
      </c>
    </row>
    <row r="2548" spans="1:7" ht="17" x14ac:dyDescent="0.2">
      <c r="A2548" s="18" t="e">
        <v>#VALUE!</v>
      </c>
      <c r="B2548" t="e">
        <v>#VALUE!</v>
      </c>
      <c r="C2548" t="e">
        <v>#VALUE!</v>
      </c>
      <c r="D2548" t="s">
        <v>62</v>
      </c>
      <c r="E2548" t="e">
        <f t="shared" si="82"/>
        <v>#VALUE!</v>
      </c>
      <c r="F2548" t="e">
        <v>#VALUE!</v>
      </c>
      <c r="G2548" t="str">
        <f t="shared" si="83"/>
        <v>NA</v>
      </c>
    </row>
    <row r="2549" spans="1:7" ht="17" x14ac:dyDescent="0.2">
      <c r="A2549" s="18">
        <v>1953.05</v>
      </c>
      <c r="B2549">
        <v>19530500</v>
      </c>
      <c r="C2549">
        <v>19530500</v>
      </c>
      <c r="D2549" t="s">
        <v>62</v>
      </c>
      <c r="E2549" t="str">
        <f t="shared" si="82"/>
        <v>00</v>
      </c>
      <c r="F2549" t="s">
        <v>13</v>
      </c>
      <c r="G2549" t="str">
        <f t="shared" si="83"/>
        <v>NA</v>
      </c>
    </row>
    <row r="2550" spans="1:7" ht="17" x14ac:dyDescent="0.2">
      <c r="A2550" s="18">
        <v>1984.0411999999999</v>
      </c>
      <c r="B2550">
        <v>19840412</v>
      </c>
      <c r="C2550">
        <v>19840412</v>
      </c>
      <c r="D2550" t="s">
        <v>62</v>
      </c>
      <c r="E2550" t="str">
        <f t="shared" si="82"/>
        <v>12</v>
      </c>
      <c r="F2550" t="s">
        <v>66</v>
      </c>
      <c r="G2550" t="str">
        <f t="shared" si="83"/>
        <v>12</v>
      </c>
    </row>
    <row r="2551" spans="1:7" ht="17" x14ac:dyDescent="0.2">
      <c r="A2551" s="18">
        <v>1984.1124</v>
      </c>
      <c r="B2551">
        <v>19841124</v>
      </c>
      <c r="C2551">
        <v>19841124</v>
      </c>
      <c r="D2551" t="s">
        <v>62</v>
      </c>
      <c r="E2551" t="str">
        <f t="shared" si="82"/>
        <v>24</v>
      </c>
      <c r="F2551" t="s">
        <v>103</v>
      </c>
      <c r="G2551" t="str">
        <f t="shared" si="83"/>
        <v>24</v>
      </c>
    </row>
    <row r="2552" spans="1:7" ht="17" x14ac:dyDescent="0.2">
      <c r="A2552" s="18">
        <v>1934.0922</v>
      </c>
      <c r="B2552">
        <v>19340922</v>
      </c>
      <c r="C2552">
        <v>19340922</v>
      </c>
      <c r="D2552" t="s">
        <v>62</v>
      </c>
      <c r="E2552" t="str">
        <f t="shared" si="82"/>
        <v>22</v>
      </c>
      <c r="F2552" t="s">
        <v>98</v>
      </c>
      <c r="G2552" t="str">
        <f t="shared" si="83"/>
        <v>22</v>
      </c>
    </row>
    <row r="2553" spans="1:7" ht="17" x14ac:dyDescent="0.2">
      <c r="A2553" s="18">
        <v>1934.0922</v>
      </c>
      <c r="B2553">
        <v>19340922</v>
      </c>
      <c r="C2553">
        <v>19340922</v>
      </c>
      <c r="D2553" t="s">
        <v>62</v>
      </c>
      <c r="E2553" t="str">
        <f t="shared" si="82"/>
        <v>22</v>
      </c>
      <c r="F2553" t="s">
        <v>98</v>
      </c>
      <c r="G2553" t="str">
        <f t="shared" si="83"/>
        <v>22</v>
      </c>
    </row>
    <row r="2554" spans="1:7" ht="17" x14ac:dyDescent="0.2">
      <c r="A2554" s="18" t="e">
        <v>#VALUE!</v>
      </c>
      <c r="B2554" t="e">
        <v>#VALUE!</v>
      </c>
      <c r="C2554" t="e">
        <v>#VALUE!</v>
      </c>
      <c r="D2554" t="s">
        <v>62</v>
      </c>
      <c r="E2554" t="e">
        <f t="shared" si="82"/>
        <v>#VALUE!</v>
      </c>
      <c r="F2554" t="e">
        <v>#VALUE!</v>
      </c>
      <c r="G2554" t="str">
        <f t="shared" si="83"/>
        <v>NA</v>
      </c>
    </row>
    <row r="2555" spans="1:7" ht="17" x14ac:dyDescent="0.2">
      <c r="A2555" s="18">
        <v>1965.0813000000001</v>
      </c>
      <c r="B2555">
        <v>19650813</v>
      </c>
      <c r="C2555">
        <v>19650813</v>
      </c>
      <c r="D2555" t="s">
        <v>62</v>
      </c>
      <c r="E2555" t="str">
        <f t="shared" si="82"/>
        <v>13</v>
      </c>
      <c r="F2555" t="s">
        <v>93</v>
      </c>
      <c r="G2555" t="str">
        <f t="shared" si="83"/>
        <v>13</v>
      </c>
    </row>
    <row r="2556" spans="1:7" ht="17" x14ac:dyDescent="0.2">
      <c r="A2556" s="18" t="e">
        <v>#VALUE!</v>
      </c>
      <c r="B2556" t="e">
        <v>#VALUE!</v>
      </c>
      <c r="C2556" t="e">
        <v>#VALUE!</v>
      </c>
      <c r="D2556" t="s">
        <v>62</v>
      </c>
      <c r="E2556" t="e">
        <f t="shared" si="82"/>
        <v>#VALUE!</v>
      </c>
      <c r="F2556" t="e">
        <v>#VALUE!</v>
      </c>
      <c r="G2556" t="str">
        <f t="shared" si="83"/>
        <v>NA</v>
      </c>
    </row>
    <row r="2557" spans="1:7" ht="17" x14ac:dyDescent="0.2">
      <c r="A2557" s="18" t="e">
        <v>#VALUE!</v>
      </c>
      <c r="B2557" t="e">
        <v>#VALUE!</v>
      </c>
      <c r="C2557" t="e">
        <v>#VALUE!</v>
      </c>
      <c r="D2557" t="s">
        <v>62</v>
      </c>
      <c r="E2557" t="e">
        <f t="shared" si="82"/>
        <v>#VALUE!</v>
      </c>
      <c r="F2557" t="e">
        <v>#VALUE!</v>
      </c>
      <c r="G2557" t="str">
        <f t="shared" si="83"/>
        <v>NA</v>
      </c>
    </row>
    <row r="2558" spans="1:7" ht="17" x14ac:dyDescent="0.2">
      <c r="A2558" s="18" t="e">
        <v>#VALUE!</v>
      </c>
      <c r="B2558" t="e">
        <v>#VALUE!</v>
      </c>
      <c r="C2558" t="e">
        <v>#VALUE!</v>
      </c>
      <c r="D2558" t="s">
        <v>62</v>
      </c>
      <c r="E2558" t="e">
        <f t="shared" si="82"/>
        <v>#VALUE!</v>
      </c>
      <c r="F2558" t="e">
        <v>#VALUE!</v>
      </c>
      <c r="G2558" t="str">
        <f t="shared" si="83"/>
        <v>NA</v>
      </c>
    </row>
    <row r="2559" spans="1:7" ht="17" x14ac:dyDescent="0.2">
      <c r="A2559" s="18" t="e">
        <v>#VALUE!</v>
      </c>
      <c r="B2559" t="e">
        <v>#VALUE!</v>
      </c>
      <c r="C2559" t="e">
        <v>#VALUE!</v>
      </c>
      <c r="D2559" t="s">
        <v>62</v>
      </c>
      <c r="E2559" t="e">
        <f t="shared" si="82"/>
        <v>#VALUE!</v>
      </c>
      <c r="F2559" t="e">
        <v>#VALUE!</v>
      </c>
      <c r="G2559" t="str">
        <f t="shared" si="83"/>
        <v>NA</v>
      </c>
    </row>
    <row r="2560" spans="1:7" ht="17" x14ac:dyDescent="0.2">
      <c r="A2560" s="18">
        <v>1930.1</v>
      </c>
      <c r="B2560">
        <v>19301000</v>
      </c>
      <c r="C2560">
        <v>19301000</v>
      </c>
      <c r="D2560" t="s">
        <v>62</v>
      </c>
      <c r="E2560" t="str">
        <f t="shared" si="82"/>
        <v>00</v>
      </c>
      <c r="F2560" t="s">
        <v>13</v>
      </c>
      <c r="G2560" t="str">
        <f t="shared" si="83"/>
        <v>NA</v>
      </c>
    </row>
    <row r="2561" spans="1:7" ht="17" x14ac:dyDescent="0.2">
      <c r="A2561" s="18">
        <v>1986.0508</v>
      </c>
      <c r="B2561">
        <v>19860508</v>
      </c>
      <c r="C2561">
        <v>19860508</v>
      </c>
      <c r="D2561" t="s">
        <v>62</v>
      </c>
      <c r="E2561" t="str">
        <f t="shared" si="82"/>
        <v>08</v>
      </c>
      <c r="F2561" t="s">
        <v>69</v>
      </c>
      <c r="G2561" t="str">
        <f t="shared" si="83"/>
        <v>08</v>
      </c>
    </row>
    <row r="2562" spans="1:7" ht="17" x14ac:dyDescent="0.2">
      <c r="A2562" s="18">
        <v>1932.0809999999999</v>
      </c>
      <c r="B2562">
        <v>19320810</v>
      </c>
      <c r="C2562">
        <v>19320810</v>
      </c>
      <c r="D2562" t="s">
        <v>62</v>
      </c>
      <c r="E2562" t="str">
        <f t="shared" si="82"/>
        <v>10</v>
      </c>
      <c r="F2562" t="s">
        <v>64</v>
      </c>
      <c r="G2562" t="str">
        <f t="shared" si="83"/>
        <v>10</v>
      </c>
    </row>
    <row r="2563" spans="1:7" ht="17" x14ac:dyDescent="0.2">
      <c r="A2563" s="18">
        <v>1972.0918999999999</v>
      </c>
      <c r="B2563">
        <v>19720919</v>
      </c>
      <c r="C2563">
        <v>19720919</v>
      </c>
      <c r="D2563" t="s">
        <v>62</v>
      </c>
      <c r="E2563" t="str">
        <f t="shared" ref="E2563:E2626" si="84">MID($B2563,COLUMN()-(COLUMN($D2563)- 6),2)</f>
        <v>19</v>
      </c>
      <c r="F2563" t="s">
        <v>90</v>
      </c>
      <c r="G2563" t="str">
        <f t="shared" ref="G2563:G2626" si="85">IFERROR(F2563,"NA")</f>
        <v>19</v>
      </c>
    </row>
    <row r="2564" spans="1:7" ht="17" x14ac:dyDescent="0.2">
      <c r="A2564" s="18">
        <v>1891.0319999999999</v>
      </c>
      <c r="B2564">
        <v>18910320</v>
      </c>
      <c r="C2564">
        <v>18910320</v>
      </c>
      <c r="D2564" t="s">
        <v>62</v>
      </c>
      <c r="E2564" t="str">
        <f t="shared" si="84"/>
        <v>20</v>
      </c>
      <c r="F2564" t="s">
        <v>91</v>
      </c>
      <c r="G2564" t="str">
        <f t="shared" si="85"/>
        <v>20</v>
      </c>
    </row>
    <row r="2565" spans="1:7" ht="17" x14ac:dyDescent="0.2">
      <c r="A2565" s="18">
        <v>1887.0111999999999</v>
      </c>
      <c r="B2565">
        <v>18870112</v>
      </c>
      <c r="C2565">
        <v>18870112</v>
      </c>
      <c r="D2565" t="s">
        <v>62</v>
      </c>
      <c r="E2565" t="str">
        <f t="shared" si="84"/>
        <v>12</v>
      </c>
      <c r="F2565" t="s">
        <v>66</v>
      </c>
      <c r="G2565" t="str">
        <f t="shared" si="85"/>
        <v>12</v>
      </c>
    </row>
    <row r="2566" spans="1:7" ht="17" x14ac:dyDescent="0.2">
      <c r="A2566" s="18">
        <v>1883.0717</v>
      </c>
      <c r="B2566">
        <v>18830717</v>
      </c>
      <c r="C2566">
        <v>18830717</v>
      </c>
      <c r="D2566" t="s">
        <v>62</v>
      </c>
      <c r="E2566" t="str">
        <f t="shared" si="84"/>
        <v>17</v>
      </c>
      <c r="F2566" t="s">
        <v>88</v>
      </c>
      <c r="G2566" t="str">
        <f t="shared" si="85"/>
        <v>17</v>
      </c>
    </row>
    <row r="2567" spans="1:7" ht="17" x14ac:dyDescent="0.2">
      <c r="A2567" s="18" t="e">
        <v>#VALUE!</v>
      </c>
      <c r="B2567" t="e">
        <v>#VALUE!</v>
      </c>
      <c r="C2567" t="e">
        <v>#VALUE!</v>
      </c>
      <c r="D2567" t="s">
        <v>62</v>
      </c>
      <c r="E2567" t="e">
        <f t="shared" si="84"/>
        <v>#VALUE!</v>
      </c>
      <c r="F2567" t="e">
        <v>#VALUE!</v>
      </c>
      <c r="G2567" t="str">
        <f t="shared" si="85"/>
        <v>NA</v>
      </c>
    </row>
    <row r="2568" spans="1:7" ht="17" x14ac:dyDescent="0.2">
      <c r="A2568" s="18" t="e">
        <v>#VALUE!</v>
      </c>
      <c r="B2568" t="e">
        <v>#VALUE!</v>
      </c>
      <c r="C2568" t="e">
        <v>#VALUE!</v>
      </c>
      <c r="D2568" t="s">
        <v>62</v>
      </c>
      <c r="E2568" t="e">
        <f t="shared" si="84"/>
        <v>#VALUE!</v>
      </c>
      <c r="F2568" t="e">
        <v>#VALUE!</v>
      </c>
      <c r="G2568" t="str">
        <f t="shared" si="85"/>
        <v>NA</v>
      </c>
    </row>
    <row r="2569" spans="1:7" ht="17" x14ac:dyDescent="0.2">
      <c r="A2569" s="18">
        <v>1982.0427999999999</v>
      </c>
      <c r="B2569">
        <v>19820428</v>
      </c>
      <c r="C2569">
        <v>19820428</v>
      </c>
      <c r="D2569" t="s">
        <v>62</v>
      </c>
      <c r="E2569" t="str">
        <f t="shared" si="84"/>
        <v>28</v>
      </c>
      <c r="F2569" t="s">
        <v>106</v>
      </c>
      <c r="G2569" t="str">
        <f t="shared" si="85"/>
        <v>28</v>
      </c>
    </row>
    <row r="2570" spans="1:7" ht="17" x14ac:dyDescent="0.2">
      <c r="A2570" s="18" t="e">
        <v>#VALUE!</v>
      </c>
      <c r="B2570" t="e">
        <v>#VALUE!</v>
      </c>
      <c r="C2570" t="e">
        <v>#VALUE!</v>
      </c>
      <c r="D2570" t="s">
        <v>62</v>
      </c>
      <c r="E2570" t="e">
        <f t="shared" si="84"/>
        <v>#VALUE!</v>
      </c>
      <c r="F2570" t="e">
        <v>#VALUE!</v>
      </c>
      <c r="G2570" t="str">
        <f t="shared" si="85"/>
        <v>NA</v>
      </c>
    </row>
    <row r="2571" spans="1:7" ht="17" x14ac:dyDescent="0.2">
      <c r="A2571" s="18" t="e">
        <v>#VALUE!</v>
      </c>
      <c r="B2571" t="e">
        <v>#VALUE!</v>
      </c>
      <c r="C2571" t="e">
        <v>#VALUE!</v>
      </c>
      <c r="D2571" t="s">
        <v>62</v>
      </c>
      <c r="E2571" t="e">
        <f t="shared" si="84"/>
        <v>#VALUE!</v>
      </c>
      <c r="F2571" t="e">
        <v>#VALUE!</v>
      </c>
      <c r="G2571" t="str">
        <f t="shared" si="85"/>
        <v>NA</v>
      </c>
    </row>
    <row r="2572" spans="1:7" ht="17" x14ac:dyDescent="0.2">
      <c r="A2572" s="18">
        <v>1963.0716</v>
      </c>
      <c r="B2572">
        <v>19630716</v>
      </c>
      <c r="C2572">
        <v>19630716</v>
      </c>
      <c r="D2572" t="s">
        <v>62</v>
      </c>
      <c r="E2572" t="str">
        <f t="shared" si="84"/>
        <v>16</v>
      </c>
      <c r="F2572" t="s">
        <v>96</v>
      </c>
      <c r="G2572" t="str">
        <f t="shared" si="85"/>
        <v>16</v>
      </c>
    </row>
    <row r="2573" spans="1:7" ht="17" x14ac:dyDescent="0.2">
      <c r="A2573" s="18">
        <v>1891.0325</v>
      </c>
      <c r="B2573">
        <v>18910325</v>
      </c>
      <c r="C2573">
        <v>18910325</v>
      </c>
      <c r="D2573" t="s">
        <v>62</v>
      </c>
      <c r="E2573" t="str">
        <f t="shared" si="84"/>
        <v>25</v>
      </c>
      <c r="F2573" t="s">
        <v>92</v>
      </c>
      <c r="G2573" t="str">
        <f t="shared" si="85"/>
        <v>25</v>
      </c>
    </row>
    <row r="2574" spans="1:7" ht="17" x14ac:dyDescent="0.2">
      <c r="A2574" s="18">
        <v>1981.0811000000001</v>
      </c>
      <c r="B2574">
        <v>19810811</v>
      </c>
      <c r="C2574">
        <v>19810811</v>
      </c>
      <c r="D2574" t="s">
        <v>62</v>
      </c>
      <c r="E2574" t="str">
        <f t="shared" si="84"/>
        <v>11</v>
      </c>
      <c r="F2574" t="s">
        <v>73</v>
      </c>
      <c r="G2574" t="str">
        <f t="shared" si="85"/>
        <v>11</v>
      </c>
    </row>
    <row r="2575" spans="1:7" ht="17" x14ac:dyDescent="0.2">
      <c r="A2575" s="18" t="e">
        <v>#VALUE!</v>
      </c>
      <c r="B2575" t="e">
        <v>#VALUE!</v>
      </c>
      <c r="C2575" t="e">
        <v>#VALUE!</v>
      </c>
      <c r="D2575" t="s">
        <v>62</v>
      </c>
      <c r="E2575" t="e">
        <f t="shared" si="84"/>
        <v>#VALUE!</v>
      </c>
      <c r="F2575" t="e">
        <v>#VALUE!</v>
      </c>
      <c r="G2575" t="str">
        <f t="shared" si="85"/>
        <v>NA</v>
      </c>
    </row>
    <row r="2576" spans="1:7" ht="17" x14ac:dyDescent="0.2">
      <c r="A2576" s="18">
        <v>1915.0802000000001</v>
      </c>
      <c r="B2576">
        <v>19150802</v>
      </c>
      <c r="C2576">
        <v>19150802</v>
      </c>
      <c r="D2576" t="s">
        <v>62</v>
      </c>
      <c r="E2576" t="str">
        <f t="shared" si="84"/>
        <v>02</v>
      </c>
      <c r="F2576" t="s">
        <v>68</v>
      </c>
      <c r="G2576" t="str">
        <f t="shared" si="85"/>
        <v>02</v>
      </c>
    </row>
    <row r="2577" spans="1:7" ht="17" x14ac:dyDescent="0.2">
      <c r="A2577" s="18">
        <v>1972.0906</v>
      </c>
      <c r="B2577">
        <v>19720906</v>
      </c>
      <c r="C2577">
        <v>19720906</v>
      </c>
      <c r="D2577" t="s">
        <v>62</v>
      </c>
      <c r="E2577" t="str">
        <f t="shared" si="84"/>
        <v>06</v>
      </c>
      <c r="F2577" t="s">
        <v>67</v>
      </c>
      <c r="G2577" t="str">
        <f t="shared" si="85"/>
        <v>06</v>
      </c>
    </row>
    <row r="2578" spans="1:7" ht="17" x14ac:dyDescent="0.2">
      <c r="A2578" s="18">
        <v>1887.1012000000001</v>
      </c>
      <c r="B2578">
        <v>18871012</v>
      </c>
      <c r="C2578">
        <v>18871012</v>
      </c>
      <c r="D2578" t="s">
        <v>62</v>
      </c>
      <c r="E2578" t="str">
        <f t="shared" si="84"/>
        <v>12</v>
      </c>
      <c r="F2578" t="s">
        <v>66</v>
      </c>
      <c r="G2578" t="str">
        <f t="shared" si="85"/>
        <v>12</v>
      </c>
    </row>
    <row r="2579" spans="1:7" ht="17" x14ac:dyDescent="0.2">
      <c r="A2579" s="18" t="e">
        <v>#VALUE!</v>
      </c>
      <c r="B2579" t="e">
        <v>#VALUE!</v>
      </c>
      <c r="C2579" t="e">
        <v>#VALUE!</v>
      </c>
      <c r="D2579" t="s">
        <v>62</v>
      </c>
      <c r="E2579" t="e">
        <f t="shared" si="84"/>
        <v>#VALUE!</v>
      </c>
      <c r="F2579" t="e">
        <v>#VALUE!</v>
      </c>
      <c r="G2579" t="str">
        <f t="shared" si="85"/>
        <v>NA</v>
      </c>
    </row>
    <row r="2580" spans="1:7" ht="17" x14ac:dyDescent="0.2">
      <c r="A2580" s="18">
        <v>1935.0426</v>
      </c>
      <c r="B2580">
        <v>19350426</v>
      </c>
      <c r="C2580">
        <v>19350426</v>
      </c>
      <c r="D2580" t="s">
        <v>62</v>
      </c>
      <c r="E2580" t="str">
        <f t="shared" si="84"/>
        <v>26</v>
      </c>
      <c r="F2580" t="s">
        <v>87</v>
      </c>
      <c r="G2580" t="str">
        <f t="shared" si="85"/>
        <v>26</v>
      </c>
    </row>
    <row r="2581" spans="1:7" ht="17" x14ac:dyDescent="0.2">
      <c r="A2581" s="18">
        <v>1968.0827999999999</v>
      </c>
      <c r="B2581">
        <v>19680828</v>
      </c>
      <c r="C2581">
        <v>19680828</v>
      </c>
      <c r="D2581" t="s">
        <v>62</v>
      </c>
      <c r="E2581" t="str">
        <f t="shared" si="84"/>
        <v>28</v>
      </c>
      <c r="F2581" t="s">
        <v>106</v>
      </c>
      <c r="G2581" t="str">
        <f t="shared" si="85"/>
        <v>28</v>
      </c>
    </row>
    <row r="2582" spans="1:7" ht="17" x14ac:dyDescent="0.2">
      <c r="A2582" s="18">
        <v>1974.0501999999999</v>
      </c>
      <c r="B2582">
        <v>19740502</v>
      </c>
      <c r="C2582">
        <v>19740502</v>
      </c>
      <c r="D2582" t="s">
        <v>62</v>
      </c>
      <c r="E2582" t="str">
        <f t="shared" si="84"/>
        <v>02</v>
      </c>
      <c r="F2582" t="s">
        <v>68</v>
      </c>
      <c r="G2582" t="str">
        <f t="shared" si="85"/>
        <v>02</v>
      </c>
    </row>
    <row r="2583" spans="1:7" ht="17" x14ac:dyDescent="0.2">
      <c r="A2583" s="18">
        <v>1986.0827999999999</v>
      </c>
      <c r="B2583">
        <v>19860828</v>
      </c>
      <c r="C2583">
        <v>19860828</v>
      </c>
      <c r="D2583" t="s">
        <v>62</v>
      </c>
      <c r="E2583" t="str">
        <f t="shared" si="84"/>
        <v>28</v>
      </c>
      <c r="F2583" t="s">
        <v>106</v>
      </c>
      <c r="G2583" t="str">
        <f t="shared" si="85"/>
        <v>28</v>
      </c>
    </row>
    <row r="2584" spans="1:7" ht="17" x14ac:dyDescent="0.2">
      <c r="A2584" s="18">
        <v>1971.0830000000001</v>
      </c>
      <c r="B2584">
        <v>19710830</v>
      </c>
      <c r="C2584">
        <v>19710830</v>
      </c>
      <c r="D2584" t="s">
        <v>62</v>
      </c>
      <c r="E2584" t="str">
        <f t="shared" si="84"/>
        <v>30</v>
      </c>
      <c r="F2584" t="s">
        <v>105</v>
      </c>
      <c r="G2584" t="str">
        <f t="shared" si="85"/>
        <v>30</v>
      </c>
    </row>
    <row r="2585" spans="1:7" ht="17" x14ac:dyDescent="0.2">
      <c r="A2585" s="18">
        <v>1979.0300999999999</v>
      </c>
      <c r="B2585">
        <v>19790301</v>
      </c>
      <c r="C2585">
        <v>19790301</v>
      </c>
      <c r="D2585" t="s">
        <v>62</v>
      </c>
      <c r="E2585" t="str">
        <f t="shared" si="84"/>
        <v>01</v>
      </c>
      <c r="F2585" t="s">
        <v>70</v>
      </c>
      <c r="G2585" t="str">
        <f t="shared" si="85"/>
        <v>01</v>
      </c>
    </row>
    <row r="2586" spans="1:7" ht="17" x14ac:dyDescent="0.2">
      <c r="A2586" s="18">
        <v>1896.0429999999999</v>
      </c>
      <c r="B2586">
        <v>18960430</v>
      </c>
      <c r="C2586">
        <v>18960430</v>
      </c>
      <c r="D2586" t="s">
        <v>62</v>
      </c>
      <c r="E2586" t="str">
        <f t="shared" si="84"/>
        <v>30</v>
      </c>
      <c r="F2586" t="s">
        <v>105</v>
      </c>
      <c r="G2586" t="str">
        <f t="shared" si="85"/>
        <v>30</v>
      </c>
    </row>
    <row r="2587" spans="1:7" ht="17" x14ac:dyDescent="0.2">
      <c r="A2587" s="18">
        <v>1949.0816</v>
      </c>
      <c r="B2587">
        <v>19490816</v>
      </c>
      <c r="C2587">
        <v>19490816</v>
      </c>
      <c r="D2587" t="s">
        <v>62</v>
      </c>
      <c r="E2587" t="str">
        <f t="shared" si="84"/>
        <v>16</v>
      </c>
      <c r="F2587" t="s">
        <v>96</v>
      </c>
      <c r="G2587" t="str">
        <f t="shared" si="85"/>
        <v>16</v>
      </c>
    </row>
    <row r="2588" spans="1:7" ht="17" x14ac:dyDescent="0.2">
      <c r="A2588" s="18">
        <v>1918.0830000000001</v>
      </c>
      <c r="B2588">
        <v>19180830</v>
      </c>
      <c r="C2588">
        <v>19180830</v>
      </c>
      <c r="D2588" t="s">
        <v>62</v>
      </c>
      <c r="E2588" t="str">
        <f t="shared" si="84"/>
        <v>30</v>
      </c>
      <c r="F2588" t="s">
        <v>105</v>
      </c>
      <c r="G2588" t="str">
        <f t="shared" si="85"/>
        <v>30</v>
      </c>
    </row>
    <row r="2589" spans="1:7" ht="17" x14ac:dyDescent="0.2">
      <c r="A2589" s="18">
        <v>1883.0715</v>
      </c>
      <c r="B2589">
        <v>18830715</v>
      </c>
      <c r="C2589">
        <v>18830715</v>
      </c>
      <c r="D2589" t="s">
        <v>62</v>
      </c>
      <c r="E2589" t="str">
        <f t="shared" si="84"/>
        <v>15</v>
      </c>
      <c r="F2589" t="s">
        <v>95</v>
      </c>
      <c r="G2589" t="str">
        <f t="shared" si="85"/>
        <v>15</v>
      </c>
    </row>
    <row r="2590" spans="1:7" ht="17" x14ac:dyDescent="0.2">
      <c r="A2590" s="18" t="e">
        <v>#VALUE!</v>
      </c>
      <c r="B2590" t="e">
        <v>#VALUE!</v>
      </c>
      <c r="C2590" t="e">
        <v>#VALUE!</v>
      </c>
      <c r="D2590" t="s">
        <v>62</v>
      </c>
      <c r="E2590" t="e">
        <f t="shared" si="84"/>
        <v>#VALUE!</v>
      </c>
      <c r="F2590" t="e">
        <v>#VALUE!</v>
      </c>
      <c r="G2590" t="str">
        <f t="shared" si="85"/>
        <v>NA</v>
      </c>
    </row>
    <row r="2591" spans="1:7" ht="17" x14ac:dyDescent="0.2">
      <c r="A2591" s="18">
        <v>1953.05</v>
      </c>
      <c r="B2591">
        <v>19530500</v>
      </c>
      <c r="C2591">
        <v>19530500</v>
      </c>
      <c r="D2591" t="s">
        <v>62</v>
      </c>
      <c r="E2591" t="str">
        <f t="shared" si="84"/>
        <v>00</v>
      </c>
      <c r="F2591" t="s">
        <v>13</v>
      </c>
      <c r="G2591" t="str">
        <f t="shared" si="85"/>
        <v>NA</v>
      </c>
    </row>
    <row r="2592" spans="1:7" ht="17" x14ac:dyDescent="0.2">
      <c r="A2592" s="18" t="e">
        <v>#VALUE!</v>
      </c>
      <c r="B2592" t="e">
        <v>#VALUE!</v>
      </c>
      <c r="C2592" t="e">
        <v>#VALUE!</v>
      </c>
      <c r="D2592" t="s">
        <v>62</v>
      </c>
      <c r="E2592" t="e">
        <f t="shared" si="84"/>
        <v>#VALUE!</v>
      </c>
      <c r="F2592" t="e">
        <v>#VALUE!</v>
      </c>
      <c r="G2592" t="str">
        <f t="shared" si="85"/>
        <v>NA</v>
      </c>
    </row>
    <row r="2593" spans="1:7" ht="17" x14ac:dyDescent="0.2">
      <c r="A2593" s="18">
        <v>1899.1128000000001</v>
      </c>
      <c r="B2593">
        <v>18991128</v>
      </c>
      <c r="C2593">
        <v>18991128</v>
      </c>
      <c r="D2593" t="s">
        <v>62</v>
      </c>
      <c r="E2593" t="str">
        <f t="shared" si="84"/>
        <v>28</v>
      </c>
      <c r="F2593" t="s">
        <v>106</v>
      </c>
      <c r="G2593" t="str">
        <f t="shared" si="85"/>
        <v>28</v>
      </c>
    </row>
    <row r="2594" spans="1:7" ht="17" x14ac:dyDescent="0.2">
      <c r="A2594" s="18" t="e">
        <v>#VALUE!</v>
      </c>
      <c r="B2594" t="e">
        <v>#VALUE!</v>
      </c>
      <c r="C2594" t="e">
        <v>#VALUE!</v>
      </c>
      <c r="D2594" t="s">
        <v>62</v>
      </c>
      <c r="E2594" t="e">
        <f t="shared" si="84"/>
        <v>#VALUE!</v>
      </c>
      <c r="F2594" t="e">
        <v>#VALUE!</v>
      </c>
      <c r="G2594" t="str">
        <f t="shared" si="85"/>
        <v>NA</v>
      </c>
    </row>
    <row r="2595" spans="1:7" ht="17" x14ac:dyDescent="0.2">
      <c r="A2595" s="18" t="e">
        <v>#VALUE!</v>
      </c>
      <c r="B2595" t="e">
        <v>#VALUE!</v>
      </c>
      <c r="C2595" t="e">
        <v>#VALUE!</v>
      </c>
      <c r="D2595" t="s">
        <v>62</v>
      </c>
      <c r="E2595" t="e">
        <f t="shared" si="84"/>
        <v>#VALUE!</v>
      </c>
      <c r="F2595" t="e">
        <v>#VALUE!</v>
      </c>
      <c r="G2595" t="str">
        <f t="shared" si="85"/>
        <v>NA</v>
      </c>
    </row>
    <row r="2596" spans="1:7" ht="17" x14ac:dyDescent="0.2">
      <c r="A2596" s="18">
        <v>1948.0905</v>
      </c>
      <c r="B2596">
        <v>19480905</v>
      </c>
      <c r="C2596">
        <v>19480905</v>
      </c>
      <c r="D2596" t="s">
        <v>62</v>
      </c>
      <c r="E2596" t="str">
        <f t="shared" si="84"/>
        <v>05</v>
      </c>
      <c r="F2596" t="s">
        <v>71</v>
      </c>
      <c r="G2596" t="str">
        <f t="shared" si="85"/>
        <v>05</v>
      </c>
    </row>
    <row r="2597" spans="1:7" ht="17" x14ac:dyDescent="0.2">
      <c r="A2597" s="18">
        <v>1953.05</v>
      </c>
      <c r="B2597">
        <v>19530500</v>
      </c>
      <c r="C2597">
        <v>19530500</v>
      </c>
      <c r="D2597" t="s">
        <v>62</v>
      </c>
      <c r="E2597" t="str">
        <f t="shared" si="84"/>
        <v>00</v>
      </c>
      <c r="F2597" t="s">
        <v>13</v>
      </c>
      <c r="G2597" t="str">
        <f t="shared" si="85"/>
        <v>NA</v>
      </c>
    </row>
    <row r="2598" spans="1:7" ht="17" x14ac:dyDescent="0.2">
      <c r="A2598" s="18">
        <v>1979.0416</v>
      </c>
      <c r="B2598">
        <v>19790416</v>
      </c>
      <c r="C2598">
        <v>19790416</v>
      </c>
      <c r="D2598" t="s">
        <v>62</v>
      </c>
      <c r="E2598" t="str">
        <f t="shared" si="84"/>
        <v>16</v>
      </c>
      <c r="F2598" t="s">
        <v>96</v>
      </c>
      <c r="G2598" t="str">
        <f t="shared" si="85"/>
        <v>16</v>
      </c>
    </row>
    <row r="2599" spans="1:7" ht="17" x14ac:dyDescent="0.2">
      <c r="A2599" s="18">
        <v>1935.0424</v>
      </c>
      <c r="B2599">
        <v>19350424</v>
      </c>
      <c r="C2599">
        <v>19350424</v>
      </c>
      <c r="D2599" t="s">
        <v>62</v>
      </c>
      <c r="E2599" t="str">
        <f t="shared" si="84"/>
        <v>24</v>
      </c>
      <c r="F2599" t="s">
        <v>103</v>
      </c>
      <c r="G2599" t="str">
        <f t="shared" si="85"/>
        <v>24</v>
      </c>
    </row>
    <row r="2600" spans="1:7" ht="17" x14ac:dyDescent="0.2">
      <c r="A2600" s="18" t="e">
        <v>#VALUE!</v>
      </c>
      <c r="B2600" t="e">
        <v>#VALUE!</v>
      </c>
      <c r="C2600" t="e">
        <v>#VALUE!</v>
      </c>
      <c r="D2600" t="s">
        <v>62</v>
      </c>
      <c r="E2600" t="e">
        <f t="shared" si="84"/>
        <v>#VALUE!</v>
      </c>
      <c r="F2600" t="e">
        <v>#VALUE!</v>
      </c>
      <c r="G2600" t="str">
        <f t="shared" si="85"/>
        <v>NA</v>
      </c>
    </row>
    <row r="2601" spans="1:7" ht="17" x14ac:dyDescent="0.2">
      <c r="A2601" s="18" t="e">
        <v>#VALUE!</v>
      </c>
      <c r="B2601" t="e">
        <v>#VALUE!</v>
      </c>
      <c r="C2601" t="e">
        <v>#VALUE!</v>
      </c>
      <c r="D2601" t="s">
        <v>62</v>
      </c>
      <c r="E2601" t="e">
        <f t="shared" si="84"/>
        <v>#VALUE!</v>
      </c>
      <c r="F2601" t="e">
        <v>#VALUE!</v>
      </c>
      <c r="G2601" t="str">
        <f t="shared" si="85"/>
        <v>NA</v>
      </c>
    </row>
    <row r="2602" spans="1:7" ht="17" x14ac:dyDescent="0.2">
      <c r="A2602" s="18">
        <v>1948.0907</v>
      </c>
      <c r="B2602">
        <v>19480907</v>
      </c>
      <c r="C2602">
        <v>19480907</v>
      </c>
      <c r="D2602" t="s">
        <v>62</v>
      </c>
      <c r="E2602" t="str">
        <f t="shared" si="84"/>
        <v>07</v>
      </c>
      <c r="F2602" t="s">
        <v>63</v>
      </c>
      <c r="G2602" t="str">
        <f t="shared" si="85"/>
        <v>07</v>
      </c>
    </row>
    <row r="2603" spans="1:7" ht="17" x14ac:dyDescent="0.2">
      <c r="A2603" s="18">
        <v>1949.1004</v>
      </c>
      <c r="B2603">
        <v>19491004</v>
      </c>
      <c r="C2603">
        <v>19491004</v>
      </c>
      <c r="D2603" t="s">
        <v>62</v>
      </c>
      <c r="E2603" t="str">
        <f t="shared" si="84"/>
        <v>04</v>
      </c>
      <c r="F2603" t="s">
        <v>74</v>
      </c>
      <c r="G2603" t="str">
        <f t="shared" si="85"/>
        <v>04</v>
      </c>
    </row>
    <row r="2604" spans="1:7" ht="17" x14ac:dyDescent="0.2">
      <c r="A2604" s="18" t="e">
        <v>#VALUE!</v>
      </c>
      <c r="B2604" t="e">
        <v>#VALUE!</v>
      </c>
      <c r="C2604" t="e">
        <v>#VALUE!</v>
      </c>
      <c r="D2604" t="s">
        <v>62</v>
      </c>
      <c r="E2604" t="e">
        <f t="shared" si="84"/>
        <v>#VALUE!</v>
      </c>
      <c r="F2604" t="e">
        <v>#VALUE!</v>
      </c>
      <c r="G2604" t="str">
        <f t="shared" si="85"/>
        <v>NA</v>
      </c>
    </row>
    <row r="2605" spans="1:7" ht="17" x14ac:dyDescent="0.2">
      <c r="A2605" s="18">
        <v>1898.11</v>
      </c>
      <c r="B2605">
        <v>18981100</v>
      </c>
      <c r="C2605">
        <v>18981100</v>
      </c>
      <c r="D2605" t="s">
        <v>62</v>
      </c>
      <c r="E2605" t="str">
        <f t="shared" si="84"/>
        <v>00</v>
      </c>
      <c r="F2605" t="s">
        <v>13</v>
      </c>
      <c r="G2605" t="str">
        <f t="shared" si="85"/>
        <v>NA</v>
      </c>
    </row>
    <row r="2606" spans="1:7" ht="17" x14ac:dyDescent="0.2">
      <c r="A2606" s="18">
        <v>1987.0101</v>
      </c>
      <c r="B2606">
        <v>19870101</v>
      </c>
      <c r="C2606">
        <v>19870101</v>
      </c>
      <c r="D2606" t="s">
        <v>62</v>
      </c>
      <c r="E2606" t="str">
        <f t="shared" si="84"/>
        <v>01</v>
      </c>
      <c r="F2606" t="s">
        <v>70</v>
      </c>
      <c r="G2606" t="str">
        <f t="shared" si="85"/>
        <v>01</v>
      </c>
    </row>
    <row r="2607" spans="1:7" ht="17" x14ac:dyDescent="0.2">
      <c r="A2607" s="18" t="e">
        <v>#VALUE!</v>
      </c>
      <c r="B2607" t="e">
        <v>#VALUE!</v>
      </c>
      <c r="C2607" t="e">
        <v>#VALUE!</v>
      </c>
      <c r="D2607" t="s">
        <v>62</v>
      </c>
      <c r="E2607" t="e">
        <f t="shared" si="84"/>
        <v>#VALUE!</v>
      </c>
      <c r="F2607" t="e">
        <v>#VALUE!</v>
      </c>
      <c r="G2607" t="str">
        <f t="shared" si="85"/>
        <v>NA</v>
      </c>
    </row>
    <row r="2608" spans="1:7" ht="17" x14ac:dyDescent="0.2">
      <c r="A2608" s="18" t="e">
        <v>#VALUE!</v>
      </c>
      <c r="B2608" t="e">
        <v>#VALUE!</v>
      </c>
      <c r="C2608" t="e">
        <v>#VALUE!</v>
      </c>
      <c r="D2608" t="s">
        <v>62</v>
      </c>
      <c r="E2608" t="e">
        <f t="shared" si="84"/>
        <v>#VALUE!</v>
      </c>
      <c r="F2608" t="e">
        <v>#VALUE!</v>
      </c>
      <c r="G2608" t="str">
        <f t="shared" si="85"/>
        <v>NA</v>
      </c>
    </row>
    <row r="2609" spans="1:7" ht="17" x14ac:dyDescent="0.2">
      <c r="A2609" s="18">
        <v>1899.1128000000001</v>
      </c>
      <c r="B2609">
        <v>18991128</v>
      </c>
      <c r="C2609">
        <v>18991128</v>
      </c>
      <c r="D2609" t="s">
        <v>62</v>
      </c>
      <c r="E2609" t="str">
        <f t="shared" si="84"/>
        <v>28</v>
      </c>
      <c r="F2609" t="s">
        <v>106</v>
      </c>
      <c r="G2609" t="str">
        <f t="shared" si="85"/>
        <v>28</v>
      </c>
    </row>
    <row r="2610" spans="1:7" ht="17" x14ac:dyDescent="0.2">
      <c r="A2610" s="18">
        <v>1899.1130000000001</v>
      </c>
      <c r="B2610">
        <v>18991130</v>
      </c>
      <c r="C2610">
        <v>18991130</v>
      </c>
      <c r="D2610" t="s">
        <v>62</v>
      </c>
      <c r="E2610" t="str">
        <f t="shared" si="84"/>
        <v>30</v>
      </c>
      <c r="F2610" t="s">
        <v>105</v>
      </c>
      <c r="G2610" t="str">
        <f t="shared" si="85"/>
        <v>30</v>
      </c>
    </row>
    <row r="2611" spans="1:7" ht="17" x14ac:dyDescent="0.2">
      <c r="A2611" s="18" t="e">
        <v>#VALUE!</v>
      </c>
      <c r="B2611" t="e">
        <v>#VALUE!</v>
      </c>
      <c r="C2611" t="e">
        <v>#VALUE!</v>
      </c>
      <c r="D2611" t="s">
        <v>62</v>
      </c>
      <c r="E2611" t="e">
        <f t="shared" si="84"/>
        <v>#VALUE!</v>
      </c>
      <c r="F2611" t="e">
        <v>#VALUE!</v>
      </c>
      <c r="G2611" t="str">
        <f t="shared" si="85"/>
        <v>NA</v>
      </c>
    </row>
    <row r="2612" spans="1:7" ht="17" x14ac:dyDescent="0.2">
      <c r="A2612" s="18">
        <v>1914.1013</v>
      </c>
      <c r="B2612">
        <v>19141013</v>
      </c>
      <c r="C2612">
        <v>19141013</v>
      </c>
      <c r="D2612" t="s">
        <v>62</v>
      </c>
      <c r="E2612" t="str">
        <f t="shared" si="84"/>
        <v>13</v>
      </c>
      <c r="F2612" t="s">
        <v>93</v>
      </c>
      <c r="G2612" t="str">
        <f t="shared" si="85"/>
        <v>13</v>
      </c>
    </row>
    <row r="2613" spans="1:7" ht="17" x14ac:dyDescent="0.2">
      <c r="A2613" s="18">
        <v>1972.0916</v>
      </c>
      <c r="B2613">
        <v>19720916</v>
      </c>
      <c r="C2613">
        <v>19720916</v>
      </c>
      <c r="D2613" t="s">
        <v>62</v>
      </c>
      <c r="E2613" t="str">
        <f t="shared" si="84"/>
        <v>16</v>
      </c>
      <c r="F2613" t="s">
        <v>96</v>
      </c>
      <c r="G2613" t="str">
        <f t="shared" si="85"/>
        <v>16</v>
      </c>
    </row>
    <row r="2614" spans="1:7" ht="17" x14ac:dyDescent="0.2">
      <c r="A2614" s="18" t="e">
        <v>#VALUE!</v>
      </c>
      <c r="B2614" t="e">
        <v>#VALUE!</v>
      </c>
      <c r="C2614" t="e">
        <v>#VALUE!</v>
      </c>
      <c r="D2614" t="s">
        <v>62</v>
      </c>
      <c r="E2614" t="e">
        <f t="shared" si="84"/>
        <v>#VALUE!</v>
      </c>
      <c r="F2614" t="e">
        <v>#VALUE!</v>
      </c>
      <c r="G2614" t="str">
        <f t="shared" si="85"/>
        <v>NA</v>
      </c>
    </row>
    <row r="2615" spans="1:7" ht="17" x14ac:dyDescent="0.2">
      <c r="A2615" s="18">
        <v>1932</v>
      </c>
      <c r="B2615">
        <v>19320000</v>
      </c>
      <c r="C2615">
        <v>19320000</v>
      </c>
      <c r="D2615" t="s">
        <v>62</v>
      </c>
      <c r="E2615" t="str">
        <f t="shared" si="84"/>
        <v>00</v>
      </c>
      <c r="F2615" t="s">
        <v>13</v>
      </c>
      <c r="G2615" t="str">
        <f t="shared" si="85"/>
        <v>NA</v>
      </c>
    </row>
    <row r="2616" spans="1:7" ht="17" x14ac:dyDescent="0.2">
      <c r="A2616" s="18">
        <v>1896.0429999999999</v>
      </c>
      <c r="B2616">
        <v>18960430</v>
      </c>
      <c r="C2616">
        <v>18960430</v>
      </c>
      <c r="D2616" t="s">
        <v>62</v>
      </c>
      <c r="E2616" t="str">
        <f t="shared" si="84"/>
        <v>30</v>
      </c>
      <c r="F2616" t="s">
        <v>105</v>
      </c>
      <c r="G2616" t="str">
        <f t="shared" si="85"/>
        <v>30</v>
      </c>
    </row>
    <row r="2617" spans="1:7" ht="17" x14ac:dyDescent="0.2">
      <c r="A2617" s="18" t="e">
        <v>#VALUE!</v>
      </c>
      <c r="B2617" t="e">
        <v>#VALUE!</v>
      </c>
      <c r="C2617" t="e">
        <v>#VALUE!</v>
      </c>
      <c r="D2617" t="s">
        <v>62</v>
      </c>
      <c r="E2617" t="e">
        <f t="shared" si="84"/>
        <v>#VALUE!</v>
      </c>
      <c r="F2617" t="e">
        <v>#VALUE!</v>
      </c>
      <c r="G2617" t="str">
        <f t="shared" si="85"/>
        <v>NA</v>
      </c>
    </row>
    <row r="2618" spans="1:7" ht="17" x14ac:dyDescent="0.2">
      <c r="A2618" s="18">
        <v>1933.03</v>
      </c>
      <c r="B2618">
        <v>19330300</v>
      </c>
      <c r="C2618">
        <v>19330300</v>
      </c>
      <c r="D2618" t="s">
        <v>62</v>
      </c>
      <c r="E2618" t="str">
        <f t="shared" si="84"/>
        <v>00</v>
      </c>
      <c r="F2618" t="s">
        <v>13</v>
      </c>
      <c r="G2618" t="str">
        <f t="shared" si="85"/>
        <v>NA</v>
      </c>
    </row>
    <row r="2619" spans="1:7" ht="17" x14ac:dyDescent="0.2">
      <c r="A2619" s="18">
        <v>1900.06</v>
      </c>
      <c r="B2619">
        <v>19000600</v>
      </c>
      <c r="C2619">
        <v>19000600</v>
      </c>
      <c r="D2619" t="s">
        <v>62</v>
      </c>
      <c r="E2619" t="str">
        <f t="shared" si="84"/>
        <v>00</v>
      </c>
      <c r="F2619" t="s">
        <v>13</v>
      </c>
      <c r="G2619" t="str">
        <f t="shared" si="85"/>
        <v>NA</v>
      </c>
    </row>
    <row r="2620" spans="1:7" ht="17" x14ac:dyDescent="0.2">
      <c r="A2620" s="18">
        <v>1946.0925999999999</v>
      </c>
      <c r="B2620">
        <v>19460926</v>
      </c>
      <c r="C2620">
        <v>19460926</v>
      </c>
      <c r="D2620" t="s">
        <v>62</v>
      </c>
      <c r="E2620" t="str">
        <f t="shared" si="84"/>
        <v>26</v>
      </c>
      <c r="F2620" t="s">
        <v>87</v>
      </c>
      <c r="G2620" t="str">
        <f t="shared" si="85"/>
        <v>26</v>
      </c>
    </row>
    <row r="2621" spans="1:7" ht="17" x14ac:dyDescent="0.2">
      <c r="A2621" s="18" t="e">
        <v>#VALUE!</v>
      </c>
      <c r="B2621" t="e">
        <v>#VALUE!</v>
      </c>
      <c r="C2621" t="e">
        <v>#VALUE!</v>
      </c>
      <c r="D2621" t="s">
        <v>62</v>
      </c>
      <c r="E2621" t="e">
        <f t="shared" si="84"/>
        <v>#VALUE!</v>
      </c>
      <c r="F2621" t="e">
        <v>#VALUE!</v>
      </c>
      <c r="G2621" t="str">
        <f t="shared" si="85"/>
        <v>NA</v>
      </c>
    </row>
    <row r="2622" spans="1:7" ht="17" x14ac:dyDescent="0.2">
      <c r="A2622" s="18" t="e">
        <v>#VALUE!</v>
      </c>
      <c r="B2622" t="e">
        <v>#VALUE!</v>
      </c>
      <c r="C2622" t="e">
        <v>#VALUE!</v>
      </c>
      <c r="D2622" t="s">
        <v>62</v>
      </c>
      <c r="E2622" t="e">
        <f t="shared" si="84"/>
        <v>#VALUE!</v>
      </c>
      <c r="F2622" t="e">
        <v>#VALUE!</v>
      </c>
      <c r="G2622" t="str">
        <f t="shared" si="85"/>
        <v>NA</v>
      </c>
    </row>
    <row r="2623" spans="1:7" ht="17" x14ac:dyDescent="0.2">
      <c r="A2623" s="18">
        <v>1922.09</v>
      </c>
      <c r="B2623">
        <v>19220900</v>
      </c>
      <c r="C2623">
        <v>19220900</v>
      </c>
      <c r="D2623" t="s">
        <v>62</v>
      </c>
      <c r="E2623" t="str">
        <f t="shared" si="84"/>
        <v>00</v>
      </c>
      <c r="F2623" t="s">
        <v>13</v>
      </c>
      <c r="G2623" t="str">
        <f t="shared" si="85"/>
        <v>NA</v>
      </c>
    </row>
    <row r="2624" spans="1:7" ht="17" x14ac:dyDescent="0.2">
      <c r="A2624" s="18">
        <v>1899.1128000000001</v>
      </c>
      <c r="B2624">
        <v>18991128</v>
      </c>
      <c r="C2624">
        <v>18991128</v>
      </c>
      <c r="D2624" t="s">
        <v>62</v>
      </c>
      <c r="E2624" t="str">
        <f t="shared" si="84"/>
        <v>28</v>
      </c>
      <c r="F2624" t="s">
        <v>106</v>
      </c>
      <c r="G2624" t="str">
        <f t="shared" si="85"/>
        <v>28</v>
      </c>
    </row>
    <row r="2625" spans="1:7" ht="17" x14ac:dyDescent="0.2">
      <c r="A2625" s="18">
        <v>1953.05</v>
      </c>
      <c r="B2625">
        <v>19530500</v>
      </c>
      <c r="C2625">
        <v>19530500</v>
      </c>
      <c r="D2625" t="s">
        <v>62</v>
      </c>
      <c r="E2625" t="str">
        <f t="shared" si="84"/>
        <v>00</v>
      </c>
      <c r="F2625" t="s">
        <v>13</v>
      </c>
      <c r="G2625" t="str">
        <f t="shared" si="85"/>
        <v>NA</v>
      </c>
    </row>
    <row r="2626" spans="1:7" ht="17" x14ac:dyDescent="0.2">
      <c r="A2626" s="18">
        <v>1980.0309</v>
      </c>
      <c r="B2626">
        <v>19800309</v>
      </c>
      <c r="C2626">
        <v>19800309</v>
      </c>
      <c r="D2626" t="s">
        <v>62</v>
      </c>
      <c r="E2626" t="str">
        <f t="shared" si="84"/>
        <v>09</v>
      </c>
      <c r="F2626" t="s">
        <v>65</v>
      </c>
      <c r="G2626" t="str">
        <f t="shared" si="85"/>
        <v>09</v>
      </c>
    </row>
    <row r="2627" spans="1:7" ht="17" x14ac:dyDescent="0.2">
      <c r="A2627" s="18" t="e">
        <v>#VALUE!</v>
      </c>
      <c r="B2627" t="e">
        <v>#VALUE!</v>
      </c>
      <c r="C2627" t="e">
        <v>#VALUE!</v>
      </c>
      <c r="D2627" t="s">
        <v>62</v>
      </c>
      <c r="E2627" t="e">
        <f t="shared" ref="E2627:E2690" si="86">MID($B2627,COLUMN()-(COLUMN($D2627)- 6),2)</f>
        <v>#VALUE!</v>
      </c>
      <c r="F2627" t="e">
        <v>#VALUE!</v>
      </c>
      <c r="G2627" t="str">
        <f t="shared" ref="G2627:G2690" si="87">IFERROR(F2627,"NA")</f>
        <v>NA</v>
      </c>
    </row>
    <row r="2628" spans="1:7" ht="17" x14ac:dyDescent="0.2">
      <c r="A2628" s="18">
        <v>1910.0914</v>
      </c>
      <c r="B2628">
        <v>19100914</v>
      </c>
      <c r="C2628">
        <v>19100914</v>
      </c>
      <c r="D2628" t="s">
        <v>62</v>
      </c>
      <c r="E2628" t="str">
        <f t="shared" si="86"/>
        <v>14</v>
      </c>
      <c r="F2628" t="s">
        <v>94</v>
      </c>
      <c r="G2628" t="str">
        <f t="shared" si="87"/>
        <v>14</v>
      </c>
    </row>
    <row r="2629" spans="1:7" ht="17" x14ac:dyDescent="0.2">
      <c r="A2629" s="18" t="e">
        <v>#VALUE!</v>
      </c>
      <c r="B2629" t="e">
        <v>#VALUE!</v>
      </c>
      <c r="C2629" t="e">
        <v>#VALUE!</v>
      </c>
      <c r="D2629" t="s">
        <v>62</v>
      </c>
      <c r="E2629" t="e">
        <f t="shared" si="86"/>
        <v>#VALUE!</v>
      </c>
      <c r="F2629" t="e">
        <v>#VALUE!</v>
      </c>
      <c r="G2629" t="str">
        <f t="shared" si="87"/>
        <v>NA</v>
      </c>
    </row>
    <row r="2630" spans="1:7" ht="17" x14ac:dyDescent="0.2">
      <c r="A2630" s="18" t="e">
        <v>#VALUE!</v>
      </c>
      <c r="B2630" t="e">
        <v>#VALUE!</v>
      </c>
      <c r="C2630" t="e">
        <v>#VALUE!</v>
      </c>
      <c r="D2630" t="s">
        <v>62</v>
      </c>
      <c r="E2630" t="e">
        <f t="shared" si="86"/>
        <v>#VALUE!</v>
      </c>
      <c r="F2630" t="e">
        <v>#VALUE!</v>
      </c>
      <c r="G2630" t="str">
        <f t="shared" si="87"/>
        <v>NA</v>
      </c>
    </row>
    <row r="2631" spans="1:7" ht="17" x14ac:dyDescent="0.2">
      <c r="A2631" s="18" t="e">
        <v>#VALUE!</v>
      </c>
      <c r="B2631" t="e">
        <v>#VALUE!</v>
      </c>
      <c r="C2631" t="e">
        <v>#VALUE!</v>
      </c>
      <c r="D2631" t="s">
        <v>62</v>
      </c>
      <c r="E2631" t="e">
        <f t="shared" si="86"/>
        <v>#VALUE!</v>
      </c>
      <c r="F2631" t="e">
        <v>#VALUE!</v>
      </c>
      <c r="G2631" t="str">
        <f t="shared" si="87"/>
        <v>NA</v>
      </c>
    </row>
    <row r="2632" spans="1:7" ht="17" x14ac:dyDescent="0.2">
      <c r="A2632" s="18" t="e">
        <v>#VALUE!</v>
      </c>
      <c r="B2632" t="e">
        <v>#VALUE!</v>
      </c>
      <c r="C2632" t="e">
        <v>#VALUE!</v>
      </c>
      <c r="D2632" t="s">
        <v>62</v>
      </c>
      <c r="E2632" t="e">
        <f t="shared" si="86"/>
        <v>#VALUE!</v>
      </c>
      <c r="F2632" t="e">
        <v>#VALUE!</v>
      </c>
      <c r="G2632" t="str">
        <f t="shared" si="87"/>
        <v>NA</v>
      </c>
    </row>
    <row r="2633" spans="1:7" ht="17" x14ac:dyDescent="0.2">
      <c r="A2633" s="18">
        <v>1878.0920000000001</v>
      </c>
      <c r="B2633">
        <v>18780920</v>
      </c>
      <c r="C2633">
        <v>18780920</v>
      </c>
      <c r="D2633" t="s">
        <v>62</v>
      </c>
      <c r="E2633" t="str">
        <f t="shared" si="86"/>
        <v>20</v>
      </c>
      <c r="F2633" t="s">
        <v>91</v>
      </c>
      <c r="G2633" t="str">
        <f t="shared" si="87"/>
        <v>20</v>
      </c>
    </row>
    <row r="2634" spans="1:7" ht="17" x14ac:dyDescent="0.2">
      <c r="A2634" s="18">
        <v>1989.0427</v>
      </c>
      <c r="B2634">
        <v>19890427</v>
      </c>
      <c r="C2634">
        <v>19890427</v>
      </c>
      <c r="D2634" t="s">
        <v>62</v>
      </c>
      <c r="E2634" t="str">
        <f t="shared" si="86"/>
        <v>27</v>
      </c>
      <c r="F2634" t="s">
        <v>101</v>
      </c>
      <c r="G2634" t="str">
        <f t="shared" si="87"/>
        <v>27</v>
      </c>
    </row>
    <row r="2635" spans="1:7" ht="17" x14ac:dyDescent="0.2">
      <c r="A2635" s="18" t="e">
        <v>#VALUE!</v>
      </c>
      <c r="B2635" t="e">
        <v>#VALUE!</v>
      </c>
      <c r="C2635" t="e">
        <v>#VALUE!</v>
      </c>
      <c r="D2635" t="s">
        <v>62</v>
      </c>
      <c r="E2635" t="e">
        <f t="shared" si="86"/>
        <v>#VALUE!</v>
      </c>
      <c r="F2635" t="e">
        <v>#VALUE!</v>
      </c>
      <c r="G2635" t="str">
        <f t="shared" si="87"/>
        <v>NA</v>
      </c>
    </row>
    <row r="2636" spans="1:7" ht="17" x14ac:dyDescent="0.2">
      <c r="A2636" s="18">
        <v>1929.12</v>
      </c>
      <c r="B2636">
        <v>19291200</v>
      </c>
      <c r="C2636">
        <v>19291200</v>
      </c>
      <c r="D2636" t="s">
        <v>62</v>
      </c>
      <c r="E2636" t="str">
        <f t="shared" si="86"/>
        <v>00</v>
      </c>
      <c r="F2636" t="s">
        <v>13</v>
      </c>
      <c r="G2636" t="str">
        <f t="shared" si="87"/>
        <v>NA</v>
      </c>
    </row>
    <row r="2637" spans="1:7" ht="17" x14ac:dyDescent="0.2">
      <c r="A2637" s="18">
        <v>1934.09</v>
      </c>
      <c r="B2637">
        <v>19340900</v>
      </c>
      <c r="C2637">
        <v>19340900</v>
      </c>
      <c r="D2637" t="s">
        <v>62</v>
      </c>
      <c r="E2637" t="str">
        <f t="shared" si="86"/>
        <v>00</v>
      </c>
      <c r="F2637" t="s">
        <v>13</v>
      </c>
      <c r="G2637" t="str">
        <f t="shared" si="87"/>
        <v>NA</v>
      </c>
    </row>
    <row r="2638" spans="1:7" ht="17" x14ac:dyDescent="0.2">
      <c r="A2638" s="18">
        <v>1898.11</v>
      </c>
      <c r="B2638">
        <v>18981100</v>
      </c>
      <c r="C2638">
        <v>18981100</v>
      </c>
      <c r="D2638" t="s">
        <v>62</v>
      </c>
      <c r="E2638" t="str">
        <f t="shared" si="86"/>
        <v>00</v>
      </c>
      <c r="F2638" t="s">
        <v>13</v>
      </c>
      <c r="G2638" t="str">
        <f t="shared" si="87"/>
        <v>NA</v>
      </c>
    </row>
    <row r="2639" spans="1:7" ht="17" x14ac:dyDescent="0.2">
      <c r="A2639" s="18" t="e">
        <v>#VALUE!</v>
      </c>
      <c r="B2639" t="e">
        <v>#VALUE!</v>
      </c>
      <c r="C2639" t="e">
        <v>#VALUE!</v>
      </c>
      <c r="D2639" t="s">
        <v>62</v>
      </c>
      <c r="E2639" t="e">
        <f t="shared" si="86"/>
        <v>#VALUE!</v>
      </c>
      <c r="F2639" t="e">
        <v>#VALUE!</v>
      </c>
      <c r="G2639" t="str">
        <f t="shared" si="87"/>
        <v>NA</v>
      </c>
    </row>
    <row r="2640" spans="1:7" ht="17" x14ac:dyDescent="0.2">
      <c r="A2640" s="18" t="e">
        <v>#VALUE!</v>
      </c>
      <c r="B2640" t="e">
        <v>#VALUE!</v>
      </c>
      <c r="C2640" t="e">
        <v>#VALUE!</v>
      </c>
      <c r="D2640" t="s">
        <v>62</v>
      </c>
      <c r="E2640" t="e">
        <f t="shared" si="86"/>
        <v>#VALUE!</v>
      </c>
      <c r="F2640" t="e">
        <v>#VALUE!</v>
      </c>
      <c r="G2640" t="str">
        <f t="shared" si="87"/>
        <v>NA</v>
      </c>
    </row>
    <row r="2641" spans="1:7" ht="17" x14ac:dyDescent="0.2">
      <c r="A2641" s="18">
        <v>1934.0800999999999</v>
      </c>
      <c r="B2641">
        <v>19340801</v>
      </c>
      <c r="C2641">
        <v>19340801</v>
      </c>
      <c r="D2641" t="s">
        <v>62</v>
      </c>
      <c r="E2641" t="str">
        <f t="shared" si="86"/>
        <v>01</v>
      </c>
      <c r="F2641" t="s">
        <v>70</v>
      </c>
      <c r="G2641" t="str">
        <f t="shared" si="87"/>
        <v>01</v>
      </c>
    </row>
    <row r="2642" spans="1:7" ht="17" x14ac:dyDescent="0.2">
      <c r="A2642" s="18">
        <v>1923.04</v>
      </c>
      <c r="B2642">
        <v>19230400</v>
      </c>
      <c r="C2642">
        <v>19230400</v>
      </c>
      <c r="D2642" t="s">
        <v>62</v>
      </c>
      <c r="E2642" t="str">
        <f t="shared" si="86"/>
        <v>00</v>
      </c>
      <c r="F2642" t="s">
        <v>13</v>
      </c>
      <c r="G2642" t="str">
        <f t="shared" si="87"/>
        <v>NA</v>
      </c>
    </row>
    <row r="2643" spans="1:7" ht="17" x14ac:dyDescent="0.2">
      <c r="A2643" s="18" t="e">
        <v>#VALUE!</v>
      </c>
      <c r="B2643" t="e">
        <v>#VALUE!</v>
      </c>
      <c r="C2643" t="e">
        <v>#VALUE!</v>
      </c>
      <c r="D2643" t="s">
        <v>62</v>
      </c>
      <c r="E2643" t="e">
        <f t="shared" si="86"/>
        <v>#VALUE!</v>
      </c>
      <c r="F2643" t="e">
        <v>#VALUE!</v>
      </c>
      <c r="G2643" t="str">
        <f t="shared" si="87"/>
        <v>NA</v>
      </c>
    </row>
    <row r="2644" spans="1:7" ht="17" x14ac:dyDescent="0.2">
      <c r="A2644" s="18" t="e">
        <v>#VALUE!</v>
      </c>
      <c r="B2644" t="e">
        <v>#VALUE!</v>
      </c>
      <c r="C2644" t="e">
        <v>#VALUE!</v>
      </c>
      <c r="D2644" t="s">
        <v>62</v>
      </c>
      <c r="E2644" t="e">
        <f t="shared" si="86"/>
        <v>#VALUE!</v>
      </c>
      <c r="F2644" t="e">
        <v>#VALUE!</v>
      </c>
      <c r="G2644" t="str">
        <f t="shared" si="87"/>
        <v>NA</v>
      </c>
    </row>
    <row r="2645" spans="1:7" ht="17" x14ac:dyDescent="0.2">
      <c r="A2645" s="18">
        <v>1883.0717999999999</v>
      </c>
      <c r="B2645">
        <v>18830718</v>
      </c>
      <c r="C2645">
        <v>18830718</v>
      </c>
      <c r="D2645" t="s">
        <v>62</v>
      </c>
      <c r="E2645" t="str">
        <f t="shared" si="86"/>
        <v>18</v>
      </c>
      <c r="F2645" t="s">
        <v>89</v>
      </c>
      <c r="G2645" t="str">
        <f t="shared" si="87"/>
        <v>18</v>
      </c>
    </row>
    <row r="2646" spans="1:7" ht="17" x14ac:dyDescent="0.2">
      <c r="A2646" s="18">
        <v>1979.0414000000001</v>
      </c>
      <c r="B2646">
        <v>19790414</v>
      </c>
      <c r="C2646">
        <v>19790414</v>
      </c>
      <c r="D2646" t="s">
        <v>62</v>
      </c>
      <c r="E2646" t="str">
        <f t="shared" si="86"/>
        <v>14</v>
      </c>
      <c r="F2646" t="s">
        <v>94</v>
      </c>
      <c r="G2646" t="str">
        <f t="shared" si="87"/>
        <v>14</v>
      </c>
    </row>
    <row r="2647" spans="1:7" ht="17" x14ac:dyDescent="0.2">
      <c r="A2647" s="18" t="e">
        <v>#VALUE!</v>
      </c>
      <c r="B2647" t="e">
        <v>#VALUE!</v>
      </c>
      <c r="C2647" t="e">
        <v>#VALUE!</v>
      </c>
      <c r="D2647" t="s">
        <v>62</v>
      </c>
      <c r="E2647" t="e">
        <f t="shared" si="86"/>
        <v>#VALUE!</v>
      </c>
      <c r="F2647" t="e">
        <v>#VALUE!</v>
      </c>
      <c r="G2647" t="str">
        <f t="shared" si="87"/>
        <v>NA</v>
      </c>
    </row>
    <row r="2648" spans="1:7" ht="17" x14ac:dyDescent="0.2">
      <c r="A2648" s="18">
        <v>1883.0721000000001</v>
      </c>
      <c r="B2648">
        <v>18830721</v>
      </c>
      <c r="C2648">
        <v>18830721</v>
      </c>
      <c r="D2648" t="s">
        <v>62</v>
      </c>
      <c r="E2648" t="str">
        <f t="shared" si="86"/>
        <v>21</v>
      </c>
      <c r="F2648" t="s">
        <v>97</v>
      </c>
      <c r="G2648" t="str">
        <f t="shared" si="87"/>
        <v>21</v>
      </c>
    </row>
    <row r="2649" spans="1:7" ht="17" x14ac:dyDescent="0.2">
      <c r="A2649" s="18" t="e">
        <v>#VALUE!</v>
      </c>
      <c r="B2649" t="e">
        <v>#VALUE!</v>
      </c>
      <c r="C2649" t="e">
        <v>#VALUE!</v>
      </c>
      <c r="D2649" t="s">
        <v>62</v>
      </c>
      <c r="E2649" t="e">
        <f t="shared" si="86"/>
        <v>#VALUE!</v>
      </c>
      <c r="F2649" t="e">
        <v>#VALUE!</v>
      </c>
      <c r="G2649" t="str">
        <f t="shared" si="87"/>
        <v>NA</v>
      </c>
    </row>
    <row r="2650" spans="1:7" ht="17" x14ac:dyDescent="0.2">
      <c r="A2650" s="18" t="e">
        <v>#VALUE!</v>
      </c>
      <c r="B2650" t="e">
        <v>#VALUE!</v>
      </c>
      <c r="C2650" t="e">
        <v>#VALUE!</v>
      </c>
      <c r="D2650" t="s">
        <v>62</v>
      </c>
      <c r="E2650" t="e">
        <f t="shared" si="86"/>
        <v>#VALUE!</v>
      </c>
      <c r="F2650" t="e">
        <v>#VALUE!</v>
      </c>
      <c r="G2650" t="str">
        <f t="shared" si="87"/>
        <v>NA</v>
      </c>
    </row>
    <row r="2651" spans="1:7" ht="17" x14ac:dyDescent="0.2">
      <c r="A2651" s="18" t="e">
        <v>#VALUE!</v>
      </c>
      <c r="B2651" t="e">
        <v>#VALUE!</v>
      </c>
      <c r="C2651" t="e">
        <v>#VALUE!</v>
      </c>
      <c r="D2651" t="s">
        <v>62</v>
      </c>
      <c r="E2651" t="e">
        <f t="shared" si="86"/>
        <v>#VALUE!</v>
      </c>
      <c r="F2651" t="e">
        <v>#VALUE!</v>
      </c>
      <c r="G2651" t="str">
        <f t="shared" si="87"/>
        <v>NA</v>
      </c>
    </row>
    <row r="2652" spans="1:7" ht="17" x14ac:dyDescent="0.2">
      <c r="A2652" s="18" t="e">
        <v>#VALUE!</v>
      </c>
      <c r="B2652" t="e">
        <v>#VALUE!</v>
      </c>
      <c r="C2652" t="e">
        <v>#VALUE!</v>
      </c>
      <c r="D2652" t="s">
        <v>62</v>
      </c>
      <c r="E2652" t="e">
        <f t="shared" si="86"/>
        <v>#VALUE!</v>
      </c>
      <c r="F2652" t="e">
        <v>#VALUE!</v>
      </c>
      <c r="G2652" t="str">
        <f t="shared" si="87"/>
        <v>NA</v>
      </c>
    </row>
    <row r="2653" spans="1:7" ht="17" x14ac:dyDescent="0.2">
      <c r="A2653" s="18" t="e">
        <v>#VALUE!</v>
      </c>
      <c r="B2653" t="e">
        <v>#VALUE!</v>
      </c>
      <c r="C2653" t="e">
        <v>#VALUE!</v>
      </c>
      <c r="D2653" t="s">
        <v>62</v>
      </c>
      <c r="E2653" t="e">
        <f t="shared" si="86"/>
        <v>#VALUE!</v>
      </c>
      <c r="F2653" t="e">
        <v>#VALUE!</v>
      </c>
      <c r="G2653" t="str">
        <f t="shared" si="87"/>
        <v>NA</v>
      </c>
    </row>
    <row r="2654" spans="1:7" ht="17" x14ac:dyDescent="0.2">
      <c r="A2654" s="18" t="e">
        <v>#VALUE!</v>
      </c>
      <c r="B2654" t="e">
        <v>#VALUE!</v>
      </c>
      <c r="C2654" t="e">
        <v>#VALUE!</v>
      </c>
      <c r="D2654" t="s">
        <v>62</v>
      </c>
      <c r="E2654" t="e">
        <f t="shared" si="86"/>
        <v>#VALUE!</v>
      </c>
      <c r="F2654" t="e">
        <v>#VALUE!</v>
      </c>
      <c r="G2654" t="str">
        <f t="shared" si="87"/>
        <v>NA</v>
      </c>
    </row>
    <row r="2655" spans="1:7" ht="17" x14ac:dyDescent="0.2">
      <c r="A2655" s="18" t="e">
        <v>#VALUE!</v>
      </c>
      <c r="B2655" t="e">
        <v>#VALUE!</v>
      </c>
      <c r="C2655" t="e">
        <v>#VALUE!</v>
      </c>
      <c r="D2655" t="s">
        <v>62</v>
      </c>
      <c r="E2655" t="e">
        <f t="shared" si="86"/>
        <v>#VALUE!</v>
      </c>
      <c r="F2655" t="e">
        <v>#VALUE!</v>
      </c>
      <c r="G2655" t="str">
        <f t="shared" si="87"/>
        <v>NA</v>
      </c>
    </row>
    <row r="2656" spans="1:7" ht="17" x14ac:dyDescent="0.2">
      <c r="A2656" s="18">
        <v>1898.11</v>
      </c>
      <c r="B2656">
        <v>18981100</v>
      </c>
      <c r="C2656">
        <v>18981100</v>
      </c>
      <c r="D2656" t="s">
        <v>62</v>
      </c>
      <c r="E2656" t="str">
        <f t="shared" si="86"/>
        <v>00</v>
      </c>
      <c r="F2656" t="s">
        <v>13</v>
      </c>
      <c r="G2656" t="str">
        <f t="shared" si="87"/>
        <v>NA</v>
      </c>
    </row>
    <row r="2657" spans="1:7" ht="17" x14ac:dyDescent="0.2">
      <c r="A2657" s="18">
        <v>1910</v>
      </c>
      <c r="B2657">
        <v>19100000</v>
      </c>
      <c r="C2657">
        <v>19100000</v>
      </c>
      <c r="D2657" t="s">
        <v>62</v>
      </c>
      <c r="E2657" t="str">
        <f t="shared" si="86"/>
        <v>00</v>
      </c>
      <c r="F2657" t="s">
        <v>13</v>
      </c>
      <c r="G2657" t="str">
        <f t="shared" si="87"/>
        <v>NA</v>
      </c>
    </row>
    <row r="2658" spans="1:7" ht="17" x14ac:dyDescent="0.2">
      <c r="A2658" s="18" t="e">
        <v>#VALUE!</v>
      </c>
      <c r="B2658" t="e">
        <v>#VALUE!</v>
      </c>
      <c r="C2658" t="e">
        <v>#VALUE!</v>
      </c>
      <c r="D2658" t="s">
        <v>62</v>
      </c>
      <c r="E2658" t="e">
        <f t="shared" si="86"/>
        <v>#VALUE!</v>
      </c>
      <c r="F2658" t="e">
        <v>#VALUE!</v>
      </c>
      <c r="G2658" t="str">
        <f t="shared" si="87"/>
        <v>NA</v>
      </c>
    </row>
    <row r="2659" spans="1:7" ht="17" x14ac:dyDescent="0.2">
      <c r="A2659" s="18" t="e">
        <v>#VALUE!</v>
      </c>
      <c r="B2659" t="e">
        <v>#VALUE!</v>
      </c>
      <c r="C2659" t="e">
        <v>#VALUE!</v>
      </c>
      <c r="D2659" t="s">
        <v>62</v>
      </c>
      <c r="E2659" t="e">
        <f t="shared" si="86"/>
        <v>#VALUE!</v>
      </c>
      <c r="F2659" t="e">
        <v>#VALUE!</v>
      </c>
      <c r="G2659" t="str">
        <f t="shared" si="87"/>
        <v>NA</v>
      </c>
    </row>
    <row r="2660" spans="1:7" ht="17" x14ac:dyDescent="0.2">
      <c r="A2660" s="18">
        <v>1932.0809999999999</v>
      </c>
      <c r="B2660">
        <v>19320810</v>
      </c>
      <c r="C2660">
        <v>19320810</v>
      </c>
      <c r="D2660" t="s">
        <v>62</v>
      </c>
      <c r="E2660" t="str">
        <f t="shared" si="86"/>
        <v>10</v>
      </c>
      <c r="F2660" t="s">
        <v>64</v>
      </c>
      <c r="G2660" t="str">
        <f t="shared" si="87"/>
        <v>10</v>
      </c>
    </row>
    <row r="2661" spans="1:7" ht="17" x14ac:dyDescent="0.2">
      <c r="A2661" s="18">
        <v>1899.1128000000001</v>
      </c>
      <c r="B2661">
        <v>18991128</v>
      </c>
      <c r="C2661">
        <v>18991128</v>
      </c>
      <c r="D2661" t="s">
        <v>62</v>
      </c>
      <c r="E2661" t="str">
        <f t="shared" si="86"/>
        <v>28</v>
      </c>
      <c r="F2661" t="s">
        <v>106</v>
      </c>
      <c r="G2661" t="str">
        <f t="shared" si="87"/>
        <v>28</v>
      </c>
    </row>
    <row r="2662" spans="1:7" ht="17" x14ac:dyDescent="0.2">
      <c r="A2662" s="18">
        <v>1980.0409999999999</v>
      </c>
      <c r="B2662">
        <v>19800410</v>
      </c>
      <c r="C2662">
        <v>19800410</v>
      </c>
      <c r="D2662" t="s">
        <v>62</v>
      </c>
      <c r="E2662" t="str">
        <f t="shared" si="86"/>
        <v>10</v>
      </c>
      <c r="F2662" t="s">
        <v>64</v>
      </c>
      <c r="G2662" t="str">
        <f t="shared" si="87"/>
        <v>10</v>
      </c>
    </row>
    <row r="2663" spans="1:7" ht="17" x14ac:dyDescent="0.2">
      <c r="A2663" s="18">
        <v>1984.0916</v>
      </c>
      <c r="B2663">
        <v>19840916</v>
      </c>
      <c r="C2663">
        <v>19840916</v>
      </c>
      <c r="D2663" t="s">
        <v>62</v>
      </c>
      <c r="E2663" t="str">
        <f t="shared" si="86"/>
        <v>16</v>
      </c>
      <c r="F2663" t="s">
        <v>96</v>
      </c>
      <c r="G2663" t="str">
        <f t="shared" si="87"/>
        <v>16</v>
      </c>
    </row>
    <row r="2664" spans="1:7" ht="17" x14ac:dyDescent="0.2">
      <c r="A2664" s="18" t="e">
        <v>#VALUE!</v>
      </c>
      <c r="B2664" t="e">
        <v>#VALUE!</v>
      </c>
      <c r="C2664" t="e">
        <v>#VALUE!</v>
      </c>
      <c r="D2664" t="s">
        <v>62</v>
      </c>
      <c r="E2664" t="e">
        <f t="shared" si="86"/>
        <v>#VALUE!</v>
      </c>
      <c r="F2664" t="e">
        <v>#VALUE!</v>
      </c>
      <c r="G2664" t="str">
        <f t="shared" si="87"/>
        <v>NA</v>
      </c>
    </row>
    <row r="2665" spans="1:7" ht="17" x14ac:dyDescent="0.2">
      <c r="A2665" s="18">
        <v>1975.0914</v>
      </c>
      <c r="B2665">
        <v>19750914</v>
      </c>
      <c r="C2665">
        <v>19750914</v>
      </c>
      <c r="D2665" t="s">
        <v>62</v>
      </c>
      <c r="E2665" t="str">
        <f t="shared" si="86"/>
        <v>14</v>
      </c>
      <c r="F2665" t="s">
        <v>94</v>
      </c>
      <c r="G2665" t="str">
        <f t="shared" si="87"/>
        <v>14</v>
      </c>
    </row>
    <row r="2666" spans="1:7" ht="17" x14ac:dyDescent="0.2">
      <c r="A2666" s="18">
        <v>1960.0302999999999</v>
      </c>
      <c r="B2666">
        <v>19600303</v>
      </c>
      <c r="C2666">
        <v>19600303</v>
      </c>
      <c r="D2666" t="s">
        <v>62</v>
      </c>
      <c r="E2666" t="str">
        <f t="shared" si="86"/>
        <v>03</v>
      </c>
      <c r="F2666" t="s">
        <v>72</v>
      </c>
      <c r="G2666" t="str">
        <f t="shared" si="87"/>
        <v>03</v>
      </c>
    </row>
    <row r="2667" spans="1:7" ht="17" x14ac:dyDescent="0.2">
      <c r="A2667" s="18" t="e">
        <v>#VALUE!</v>
      </c>
      <c r="B2667" t="e">
        <v>#VALUE!</v>
      </c>
      <c r="C2667" t="e">
        <v>#VALUE!</v>
      </c>
      <c r="D2667" t="s">
        <v>62</v>
      </c>
      <c r="E2667" t="e">
        <f t="shared" si="86"/>
        <v>#VALUE!</v>
      </c>
      <c r="F2667" t="e">
        <v>#VALUE!</v>
      </c>
      <c r="G2667" t="str">
        <f t="shared" si="87"/>
        <v>NA</v>
      </c>
    </row>
    <row r="2668" spans="1:7" ht="17" x14ac:dyDescent="0.2">
      <c r="A2668" s="18" t="e">
        <v>#VALUE!</v>
      </c>
      <c r="B2668" t="e">
        <v>#VALUE!</v>
      </c>
      <c r="C2668" t="e">
        <v>#VALUE!</v>
      </c>
      <c r="D2668" t="s">
        <v>62</v>
      </c>
      <c r="E2668" t="e">
        <f t="shared" si="86"/>
        <v>#VALUE!</v>
      </c>
      <c r="F2668" t="e">
        <v>#VALUE!</v>
      </c>
      <c r="G2668" t="str">
        <f t="shared" si="87"/>
        <v>NA</v>
      </c>
    </row>
    <row r="2669" spans="1:7" ht="17" x14ac:dyDescent="0.2">
      <c r="A2669" s="18">
        <v>1973.123</v>
      </c>
      <c r="B2669">
        <v>19731230</v>
      </c>
      <c r="C2669">
        <v>19731230</v>
      </c>
      <c r="D2669" t="s">
        <v>62</v>
      </c>
      <c r="E2669" t="str">
        <f t="shared" si="86"/>
        <v>30</v>
      </c>
      <c r="F2669" t="s">
        <v>105</v>
      </c>
      <c r="G2669" t="str">
        <f t="shared" si="87"/>
        <v>30</v>
      </c>
    </row>
    <row r="2670" spans="1:7" ht="17" x14ac:dyDescent="0.2">
      <c r="A2670" s="18" t="e">
        <v>#VALUE!</v>
      </c>
      <c r="B2670" t="e">
        <v>#VALUE!</v>
      </c>
      <c r="C2670" t="e">
        <v>#VALUE!</v>
      </c>
      <c r="D2670" t="s">
        <v>62</v>
      </c>
      <c r="E2670" t="e">
        <f t="shared" si="86"/>
        <v>#VALUE!</v>
      </c>
      <c r="F2670" t="e">
        <v>#VALUE!</v>
      </c>
      <c r="G2670" t="str">
        <f t="shared" si="87"/>
        <v>NA</v>
      </c>
    </row>
    <row r="2671" spans="1:7" ht="17" x14ac:dyDescent="0.2">
      <c r="A2671" s="18" t="e">
        <v>#VALUE!</v>
      </c>
      <c r="B2671" t="e">
        <v>#VALUE!</v>
      </c>
      <c r="C2671" t="e">
        <v>#VALUE!</v>
      </c>
      <c r="D2671" t="s">
        <v>62</v>
      </c>
      <c r="E2671" t="e">
        <f t="shared" si="86"/>
        <v>#VALUE!</v>
      </c>
      <c r="F2671" t="e">
        <v>#VALUE!</v>
      </c>
      <c r="G2671" t="str">
        <f t="shared" si="87"/>
        <v>NA</v>
      </c>
    </row>
    <row r="2672" spans="1:7" ht="17" x14ac:dyDescent="0.2">
      <c r="A2672" s="18">
        <v>1953.05</v>
      </c>
      <c r="B2672">
        <v>19530500</v>
      </c>
      <c r="C2672">
        <v>19530500</v>
      </c>
      <c r="D2672" t="s">
        <v>62</v>
      </c>
      <c r="E2672" t="str">
        <f t="shared" si="86"/>
        <v>00</v>
      </c>
      <c r="F2672" t="s">
        <v>13</v>
      </c>
      <c r="G2672" t="str">
        <f t="shared" si="87"/>
        <v>NA</v>
      </c>
    </row>
    <row r="2673" spans="1:7" ht="17" x14ac:dyDescent="0.2">
      <c r="A2673" s="18">
        <v>1963.0716</v>
      </c>
      <c r="B2673">
        <v>19630716</v>
      </c>
      <c r="C2673">
        <v>19630716</v>
      </c>
      <c r="D2673" t="s">
        <v>62</v>
      </c>
      <c r="E2673" t="str">
        <f t="shared" si="86"/>
        <v>16</v>
      </c>
      <c r="F2673" t="s">
        <v>96</v>
      </c>
      <c r="G2673" t="str">
        <f t="shared" si="87"/>
        <v>16</v>
      </c>
    </row>
    <row r="2674" spans="1:7" ht="17" x14ac:dyDescent="0.2">
      <c r="A2674" s="18" t="e">
        <v>#VALUE!</v>
      </c>
      <c r="B2674" t="e">
        <v>#VALUE!</v>
      </c>
      <c r="C2674" t="e">
        <v>#VALUE!</v>
      </c>
      <c r="D2674" t="s">
        <v>62</v>
      </c>
      <c r="E2674" t="e">
        <f t="shared" si="86"/>
        <v>#VALUE!</v>
      </c>
      <c r="F2674" t="e">
        <v>#VALUE!</v>
      </c>
      <c r="G2674" t="str">
        <f t="shared" si="87"/>
        <v>NA</v>
      </c>
    </row>
    <row r="2675" spans="1:7" ht="17" x14ac:dyDescent="0.2">
      <c r="A2675" s="18" t="e">
        <v>#VALUE!</v>
      </c>
      <c r="B2675" t="e">
        <v>#VALUE!</v>
      </c>
      <c r="C2675" t="e">
        <v>#VALUE!</v>
      </c>
      <c r="D2675" t="s">
        <v>62</v>
      </c>
      <c r="E2675" t="e">
        <f t="shared" si="86"/>
        <v>#VALUE!</v>
      </c>
      <c r="F2675" t="e">
        <v>#VALUE!</v>
      </c>
      <c r="G2675" t="str">
        <f t="shared" si="87"/>
        <v>NA</v>
      </c>
    </row>
    <row r="2676" spans="1:7" ht="17" x14ac:dyDescent="0.2">
      <c r="A2676" s="18">
        <v>1953.05</v>
      </c>
      <c r="B2676">
        <v>19530500</v>
      </c>
      <c r="C2676">
        <v>19530500</v>
      </c>
      <c r="D2676" t="s">
        <v>62</v>
      </c>
      <c r="E2676" t="str">
        <f t="shared" si="86"/>
        <v>00</v>
      </c>
      <c r="F2676" t="s">
        <v>13</v>
      </c>
      <c r="G2676" t="str">
        <f t="shared" si="87"/>
        <v>NA</v>
      </c>
    </row>
    <row r="2677" spans="1:7" ht="17" x14ac:dyDescent="0.2">
      <c r="A2677" s="18" t="e">
        <v>#VALUE!</v>
      </c>
      <c r="B2677" t="e">
        <v>#VALUE!</v>
      </c>
      <c r="C2677" t="e">
        <v>#VALUE!</v>
      </c>
      <c r="D2677" t="s">
        <v>62</v>
      </c>
      <c r="E2677" t="e">
        <f t="shared" si="86"/>
        <v>#VALUE!</v>
      </c>
      <c r="F2677" t="e">
        <v>#VALUE!</v>
      </c>
      <c r="G2677" t="str">
        <f t="shared" si="87"/>
        <v>NA</v>
      </c>
    </row>
    <row r="2678" spans="1:7" ht="17" x14ac:dyDescent="0.2">
      <c r="A2678" s="18" t="e">
        <v>#VALUE!</v>
      </c>
      <c r="B2678" t="e">
        <v>#VALUE!</v>
      </c>
      <c r="C2678" t="e">
        <v>#VALUE!</v>
      </c>
      <c r="D2678" t="s">
        <v>62</v>
      </c>
      <c r="E2678" t="e">
        <f t="shared" si="86"/>
        <v>#VALUE!</v>
      </c>
      <c r="F2678" t="e">
        <v>#VALUE!</v>
      </c>
      <c r="G2678" t="str">
        <f t="shared" si="87"/>
        <v>NA</v>
      </c>
    </row>
    <row r="2679" spans="1:7" ht="17" x14ac:dyDescent="0.2">
      <c r="A2679" s="18">
        <v>1978.0505000000001</v>
      </c>
      <c r="B2679">
        <v>19780505</v>
      </c>
      <c r="C2679">
        <v>19780505</v>
      </c>
      <c r="D2679" t="s">
        <v>62</v>
      </c>
      <c r="E2679" t="str">
        <f t="shared" si="86"/>
        <v>05</v>
      </c>
      <c r="F2679" t="s">
        <v>71</v>
      </c>
      <c r="G2679" t="str">
        <f t="shared" si="87"/>
        <v>05</v>
      </c>
    </row>
    <row r="2680" spans="1:7" ht="17" x14ac:dyDescent="0.2">
      <c r="A2680" s="18">
        <v>1965.0730000000001</v>
      </c>
      <c r="B2680">
        <v>19650730</v>
      </c>
      <c r="C2680">
        <v>19650730</v>
      </c>
      <c r="D2680" t="s">
        <v>62</v>
      </c>
      <c r="E2680" t="str">
        <f t="shared" si="86"/>
        <v>30</v>
      </c>
      <c r="F2680" t="s">
        <v>105</v>
      </c>
      <c r="G2680" t="str">
        <f t="shared" si="87"/>
        <v>30</v>
      </c>
    </row>
    <row r="2681" spans="1:7" ht="17" x14ac:dyDescent="0.2">
      <c r="A2681" s="18">
        <v>1929.1125999999999</v>
      </c>
      <c r="B2681">
        <v>19291126</v>
      </c>
      <c r="C2681">
        <v>19291126</v>
      </c>
      <c r="D2681" t="s">
        <v>62</v>
      </c>
      <c r="E2681" t="str">
        <f t="shared" si="86"/>
        <v>26</v>
      </c>
      <c r="F2681" t="s">
        <v>87</v>
      </c>
      <c r="G2681" t="str">
        <f t="shared" si="87"/>
        <v>26</v>
      </c>
    </row>
    <row r="2682" spans="1:7" ht="17" x14ac:dyDescent="0.2">
      <c r="A2682" s="18" t="e">
        <v>#VALUE!</v>
      </c>
      <c r="B2682" t="e">
        <v>#VALUE!</v>
      </c>
      <c r="C2682" t="e">
        <v>#VALUE!</v>
      </c>
      <c r="D2682" t="s">
        <v>62</v>
      </c>
      <c r="E2682" t="e">
        <f t="shared" si="86"/>
        <v>#VALUE!</v>
      </c>
      <c r="F2682" t="e">
        <v>#VALUE!</v>
      </c>
      <c r="G2682" t="str">
        <f t="shared" si="87"/>
        <v>NA</v>
      </c>
    </row>
    <row r="2683" spans="1:7" ht="17" x14ac:dyDescent="0.2">
      <c r="A2683" s="18">
        <v>1935</v>
      </c>
      <c r="B2683">
        <v>19350000</v>
      </c>
      <c r="C2683">
        <v>19350000</v>
      </c>
      <c r="D2683" t="s">
        <v>62</v>
      </c>
      <c r="E2683" t="str">
        <f t="shared" si="86"/>
        <v>00</v>
      </c>
      <c r="F2683" t="s">
        <v>13</v>
      </c>
      <c r="G2683" t="str">
        <f t="shared" si="87"/>
        <v>NA</v>
      </c>
    </row>
    <row r="2684" spans="1:7" ht="17" x14ac:dyDescent="0.2">
      <c r="A2684" s="18">
        <v>1961.0911000000001</v>
      </c>
      <c r="B2684">
        <v>19610911</v>
      </c>
      <c r="C2684">
        <v>19610911</v>
      </c>
      <c r="D2684" t="s">
        <v>62</v>
      </c>
      <c r="E2684" t="str">
        <f t="shared" si="86"/>
        <v>11</v>
      </c>
      <c r="F2684" t="s">
        <v>73</v>
      </c>
      <c r="G2684" t="str">
        <f t="shared" si="87"/>
        <v>11</v>
      </c>
    </row>
    <row r="2685" spans="1:7" ht="17" x14ac:dyDescent="0.2">
      <c r="A2685" s="18" t="e">
        <v>#VALUE!</v>
      </c>
      <c r="B2685" t="e">
        <v>#VALUE!</v>
      </c>
      <c r="C2685" t="e">
        <v>#VALUE!</v>
      </c>
      <c r="D2685" t="s">
        <v>62</v>
      </c>
      <c r="E2685" t="e">
        <f t="shared" si="86"/>
        <v>#VALUE!</v>
      </c>
      <c r="F2685" t="e">
        <v>#VALUE!</v>
      </c>
      <c r="G2685" t="str">
        <f t="shared" si="87"/>
        <v>NA</v>
      </c>
    </row>
    <row r="2686" spans="1:7" ht="17" x14ac:dyDescent="0.2">
      <c r="A2686" s="18">
        <v>1986.0523000000001</v>
      </c>
      <c r="B2686">
        <v>19860523</v>
      </c>
      <c r="C2686">
        <v>19860523</v>
      </c>
      <c r="D2686" t="s">
        <v>62</v>
      </c>
      <c r="E2686" t="str">
        <f t="shared" si="86"/>
        <v>23</v>
      </c>
      <c r="F2686" t="s">
        <v>100</v>
      </c>
      <c r="G2686" t="str">
        <f t="shared" si="87"/>
        <v>23</v>
      </c>
    </row>
    <row r="2687" spans="1:7" ht="17" x14ac:dyDescent="0.2">
      <c r="A2687" s="18">
        <v>1953.05</v>
      </c>
      <c r="B2687">
        <v>19530500</v>
      </c>
      <c r="C2687">
        <v>19530500</v>
      </c>
      <c r="D2687" t="s">
        <v>62</v>
      </c>
      <c r="E2687" t="str">
        <f t="shared" si="86"/>
        <v>00</v>
      </c>
      <c r="F2687" t="s">
        <v>13</v>
      </c>
      <c r="G2687" t="str">
        <f t="shared" si="87"/>
        <v>NA</v>
      </c>
    </row>
    <row r="2688" spans="1:7" ht="17" x14ac:dyDescent="0.2">
      <c r="A2688" s="18">
        <v>1904.0626</v>
      </c>
      <c r="B2688">
        <v>19040626</v>
      </c>
      <c r="C2688">
        <v>19040626</v>
      </c>
      <c r="D2688" t="s">
        <v>62</v>
      </c>
      <c r="E2688" t="str">
        <f t="shared" si="86"/>
        <v>26</v>
      </c>
      <c r="F2688" t="s">
        <v>87</v>
      </c>
      <c r="G2688" t="str">
        <f t="shared" si="87"/>
        <v>26</v>
      </c>
    </row>
    <row r="2689" spans="1:7" ht="17" x14ac:dyDescent="0.2">
      <c r="A2689" s="18">
        <v>1953.05</v>
      </c>
      <c r="B2689">
        <v>19530500</v>
      </c>
      <c r="C2689">
        <v>19530500</v>
      </c>
      <c r="D2689" t="s">
        <v>62</v>
      </c>
      <c r="E2689" t="str">
        <f t="shared" si="86"/>
        <v>00</v>
      </c>
      <c r="F2689" t="s">
        <v>13</v>
      </c>
      <c r="G2689" t="str">
        <f t="shared" si="87"/>
        <v>NA</v>
      </c>
    </row>
    <row r="2690" spans="1:7" ht="17" x14ac:dyDescent="0.2">
      <c r="A2690" s="18">
        <v>1921.09</v>
      </c>
      <c r="B2690">
        <v>19210900</v>
      </c>
      <c r="C2690">
        <v>19210900</v>
      </c>
      <c r="D2690" t="s">
        <v>62</v>
      </c>
      <c r="E2690" t="str">
        <f t="shared" si="86"/>
        <v>00</v>
      </c>
      <c r="F2690" t="s">
        <v>13</v>
      </c>
      <c r="G2690" t="str">
        <f t="shared" si="87"/>
        <v>NA</v>
      </c>
    </row>
    <row r="2691" spans="1:7" ht="17" x14ac:dyDescent="0.2">
      <c r="A2691" s="18">
        <v>1984.0612000000001</v>
      </c>
      <c r="B2691">
        <v>19840612</v>
      </c>
      <c r="C2691">
        <v>19840612</v>
      </c>
      <c r="D2691" t="s">
        <v>62</v>
      </c>
      <c r="E2691" t="str">
        <f t="shared" ref="E2691:E2754" si="88">MID($B2691,COLUMN()-(COLUMN($D2691)- 6),2)</f>
        <v>12</v>
      </c>
      <c r="F2691" t="s">
        <v>66</v>
      </c>
      <c r="G2691" t="str">
        <f t="shared" ref="G2691:G2754" si="89">IFERROR(F2691,"NA")</f>
        <v>12</v>
      </c>
    </row>
    <row r="2692" spans="1:7" ht="17" x14ac:dyDescent="0.2">
      <c r="A2692" s="18">
        <v>1896.0721000000001</v>
      </c>
      <c r="B2692">
        <v>18960721</v>
      </c>
      <c r="C2692">
        <v>18960721</v>
      </c>
      <c r="D2692" t="s">
        <v>62</v>
      </c>
      <c r="E2692" t="str">
        <f t="shared" si="88"/>
        <v>21</v>
      </c>
      <c r="F2692" t="s">
        <v>97</v>
      </c>
      <c r="G2692" t="str">
        <f t="shared" si="89"/>
        <v>21</v>
      </c>
    </row>
    <row r="2693" spans="1:7" ht="17" x14ac:dyDescent="0.2">
      <c r="A2693" s="18">
        <v>1963.0907</v>
      </c>
      <c r="B2693">
        <v>19630907</v>
      </c>
      <c r="C2693">
        <v>19630907</v>
      </c>
      <c r="D2693" t="s">
        <v>62</v>
      </c>
      <c r="E2693" t="str">
        <f t="shared" si="88"/>
        <v>07</v>
      </c>
      <c r="F2693" t="s">
        <v>63</v>
      </c>
      <c r="G2693" t="str">
        <f t="shared" si="89"/>
        <v>07</v>
      </c>
    </row>
    <row r="2694" spans="1:7" ht="17" x14ac:dyDescent="0.2">
      <c r="A2694" s="18">
        <v>1900.0222000000001</v>
      </c>
      <c r="B2694">
        <v>19000222</v>
      </c>
      <c r="C2694">
        <v>19000222</v>
      </c>
      <c r="D2694" t="s">
        <v>62</v>
      </c>
      <c r="E2694" t="str">
        <f t="shared" si="88"/>
        <v>22</v>
      </c>
      <c r="F2694" t="s">
        <v>98</v>
      </c>
      <c r="G2694" t="str">
        <f t="shared" si="89"/>
        <v>22</v>
      </c>
    </row>
    <row r="2695" spans="1:7" ht="17" x14ac:dyDescent="0.2">
      <c r="A2695" s="18">
        <v>1898.11</v>
      </c>
      <c r="B2695">
        <v>18981100</v>
      </c>
      <c r="C2695">
        <v>18981100</v>
      </c>
      <c r="D2695" t="s">
        <v>62</v>
      </c>
      <c r="E2695" t="str">
        <f t="shared" si="88"/>
        <v>00</v>
      </c>
      <c r="F2695" t="s">
        <v>13</v>
      </c>
      <c r="G2695" t="str">
        <f t="shared" si="89"/>
        <v>NA</v>
      </c>
    </row>
    <row r="2696" spans="1:7" ht="17" x14ac:dyDescent="0.2">
      <c r="A2696" s="18">
        <v>1949.0813000000001</v>
      </c>
      <c r="B2696">
        <v>19490813</v>
      </c>
      <c r="C2696">
        <v>19490813</v>
      </c>
      <c r="D2696" t="s">
        <v>62</v>
      </c>
      <c r="E2696" t="str">
        <f t="shared" si="88"/>
        <v>13</v>
      </c>
      <c r="F2696" t="s">
        <v>93</v>
      </c>
      <c r="G2696" t="str">
        <f t="shared" si="89"/>
        <v>13</v>
      </c>
    </row>
    <row r="2697" spans="1:7" ht="17" x14ac:dyDescent="0.2">
      <c r="A2697" s="18">
        <v>1949.0813000000001</v>
      </c>
      <c r="B2697">
        <v>19490813</v>
      </c>
      <c r="C2697">
        <v>19490813</v>
      </c>
      <c r="D2697" t="s">
        <v>62</v>
      </c>
      <c r="E2697" t="str">
        <f t="shared" si="88"/>
        <v>13</v>
      </c>
      <c r="F2697" t="s">
        <v>93</v>
      </c>
      <c r="G2697" t="str">
        <f t="shared" si="89"/>
        <v>13</v>
      </c>
    </row>
    <row r="2698" spans="1:7" ht="17" x14ac:dyDescent="0.2">
      <c r="A2698" s="18" t="e">
        <v>#VALUE!</v>
      </c>
      <c r="B2698" t="e">
        <v>#VALUE!</v>
      </c>
      <c r="C2698" t="e">
        <v>#VALUE!</v>
      </c>
      <c r="D2698" t="s">
        <v>62</v>
      </c>
      <c r="E2698" t="e">
        <f t="shared" si="88"/>
        <v>#VALUE!</v>
      </c>
      <c r="F2698" t="e">
        <v>#VALUE!</v>
      </c>
      <c r="G2698" t="str">
        <f t="shared" si="89"/>
        <v>NA</v>
      </c>
    </row>
    <row r="2699" spans="1:7" ht="17" x14ac:dyDescent="0.2">
      <c r="A2699" s="18" t="e">
        <v>#VALUE!</v>
      </c>
      <c r="B2699" t="e">
        <v>#VALUE!</v>
      </c>
      <c r="C2699" t="e">
        <v>#VALUE!</v>
      </c>
      <c r="D2699" t="s">
        <v>62</v>
      </c>
      <c r="E2699" t="e">
        <f t="shared" si="88"/>
        <v>#VALUE!</v>
      </c>
      <c r="F2699" t="e">
        <v>#VALUE!</v>
      </c>
      <c r="G2699" t="str">
        <f t="shared" si="89"/>
        <v>NA</v>
      </c>
    </row>
    <row r="2700" spans="1:7" ht="17" x14ac:dyDescent="0.2">
      <c r="A2700" s="18">
        <v>1899.07</v>
      </c>
      <c r="B2700">
        <v>18990700</v>
      </c>
      <c r="C2700">
        <v>18990700</v>
      </c>
      <c r="D2700" t="s">
        <v>62</v>
      </c>
      <c r="E2700" t="str">
        <f t="shared" si="88"/>
        <v>00</v>
      </c>
      <c r="F2700" t="s">
        <v>13</v>
      </c>
      <c r="G2700" t="str">
        <f t="shared" si="89"/>
        <v>NA</v>
      </c>
    </row>
    <row r="2701" spans="1:7" ht="17" x14ac:dyDescent="0.2">
      <c r="A2701" s="18">
        <v>1929.1111000000001</v>
      </c>
      <c r="B2701">
        <v>19291111</v>
      </c>
      <c r="C2701">
        <v>19291111</v>
      </c>
      <c r="D2701" t="s">
        <v>62</v>
      </c>
      <c r="E2701" t="str">
        <f t="shared" si="88"/>
        <v>11</v>
      </c>
      <c r="F2701" t="s">
        <v>73</v>
      </c>
      <c r="G2701" t="str">
        <f t="shared" si="89"/>
        <v>11</v>
      </c>
    </row>
    <row r="2702" spans="1:7" ht="17" x14ac:dyDescent="0.2">
      <c r="A2702" s="18">
        <v>1953.05</v>
      </c>
      <c r="B2702">
        <v>19530500</v>
      </c>
      <c r="C2702">
        <v>19530500</v>
      </c>
      <c r="D2702" t="s">
        <v>62</v>
      </c>
      <c r="E2702" t="str">
        <f t="shared" si="88"/>
        <v>00</v>
      </c>
      <c r="F2702" t="s">
        <v>13</v>
      </c>
      <c r="G2702" t="str">
        <f t="shared" si="89"/>
        <v>NA</v>
      </c>
    </row>
    <row r="2703" spans="1:7" ht="17" x14ac:dyDescent="0.2">
      <c r="A2703" s="18">
        <v>1953.05</v>
      </c>
      <c r="B2703">
        <v>19530500</v>
      </c>
      <c r="C2703">
        <v>19530500</v>
      </c>
      <c r="D2703" t="s">
        <v>62</v>
      </c>
      <c r="E2703" t="str">
        <f t="shared" si="88"/>
        <v>00</v>
      </c>
      <c r="F2703" t="s">
        <v>13</v>
      </c>
      <c r="G2703" t="str">
        <f t="shared" si="89"/>
        <v>NA</v>
      </c>
    </row>
    <row r="2704" spans="1:7" ht="17" x14ac:dyDescent="0.2">
      <c r="A2704" s="18">
        <v>1955.0509</v>
      </c>
      <c r="B2704">
        <v>19550509</v>
      </c>
      <c r="C2704">
        <v>19550509</v>
      </c>
      <c r="D2704" t="s">
        <v>62</v>
      </c>
      <c r="E2704" t="str">
        <f t="shared" si="88"/>
        <v>09</v>
      </c>
      <c r="F2704" t="s">
        <v>65</v>
      </c>
      <c r="G2704" t="str">
        <f t="shared" si="89"/>
        <v>09</v>
      </c>
    </row>
    <row r="2705" spans="1:7" ht="17" x14ac:dyDescent="0.2">
      <c r="A2705" s="18" t="e">
        <v>#VALUE!</v>
      </c>
      <c r="B2705" t="e">
        <v>#VALUE!</v>
      </c>
      <c r="C2705" t="e">
        <v>#VALUE!</v>
      </c>
      <c r="D2705" t="s">
        <v>62</v>
      </c>
      <c r="E2705" t="e">
        <f t="shared" si="88"/>
        <v>#VALUE!</v>
      </c>
      <c r="F2705" t="e">
        <v>#VALUE!</v>
      </c>
      <c r="G2705" t="str">
        <f t="shared" si="89"/>
        <v>NA</v>
      </c>
    </row>
    <row r="2706" spans="1:7" ht="17" x14ac:dyDescent="0.2">
      <c r="A2706" s="18">
        <v>1900.0129999999999</v>
      </c>
      <c r="B2706">
        <v>19000130</v>
      </c>
      <c r="C2706">
        <v>19000130</v>
      </c>
      <c r="D2706" t="s">
        <v>62</v>
      </c>
      <c r="E2706" t="str">
        <f t="shared" si="88"/>
        <v>30</v>
      </c>
      <c r="F2706" t="s">
        <v>105</v>
      </c>
      <c r="G2706" t="str">
        <f t="shared" si="89"/>
        <v>30</v>
      </c>
    </row>
    <row r="2707" spans="1:7" ht="17" x14ac:dyDescent="0.2">
      <c r="A2707" s="18" t="e">
        <v>#VALUE!</v>
      </c>
      <c r="B2707" t="e">
        <v>#VALUE!</v>
      </c>
      <c r="C2707" t="e">
        <v>#VALUE!</v>
      </c>
      <c r="D2707" t="s">
        <v>62</v>
      </c>
      <c r="E2707" t="e">
        <f t="shared" si="88"/>
        <v>#VALUE!</v>
      </c>
      <c r="F2707" t="e">
        <v>#VALUE!</v>
      </c>
      <c r="G2707" t="str">
        <f t="shared" si="89"/>
        <v>NA</v>
      </c>
    </row>
    <row r="2708" spans="1:7" ht="17" x14ac:dyDescent="0.2">
      <c r="A2708" s="18" t="e">
        <v>#VALUE!</v>
      </c>
      <c r="B2708" t="e">
        <v>#VALUE!</v>
      </c>
      <c r="C2708" t="e">
        <v>#VALUE!</v>
      </c>
      <c r="D2708" t="s">
        <v>62</v>
      </c>
      <c r="E2708" t="e">
        <f t="shared" si="88"/>
        <v>#VALUE!</v>
      </c>
      <c r="F2708" t="e">
        <v>#VALUE!</v>
      </c>
      <c r="G2708" t="str">
        <f t="shared" si="89"/>
        <v>NA</v>
      </c>
    </row>
    <row r="2709" spans="1:7" ht="17" x14ac:dyDescent="0.2">
      <c r="A2709" s="18" t="e">
        <v>#VALUE!</v>
      </c>
      <c r="B2709" t="e">
        <v>#VALUE!</v>
      </c>
      <c r="C2709" t="e">
        <v>#VALUE!</v>
      </c>
      <c r="D2709" t="s">
        <v>62</v>
      </c>
      <c r="E2709" t="e">
        <f t="shared" si="88"/>
        <v>#VALUE!</v>
      </c>
      <c r="F2709" t="e">
        <v>#VALUE!</v>
      </c>
      <c r="G2709" t="str">
        <f t="shared" si="89"/>
        <v>NA</v>
      </c>
    </row>
    <row r="2710" spans="1:7" ht="17" x14ac:dyDescent="0.2">
      <c r="A2710" s="18" t="e">
        <v>#VALUE!</v>
      </c>
      <c r="B2710" t="e">
        <v>#VALUE!</v>
      </c>
      <c r="C2710" t="e">
        <v>#VALUE!</v>
      </c>
      <c r="D2710" t="s">
        <v>62</v>
      </c>
      <c r="E2710" t="e">
        <f t="shared" si="88"/>
        <v>#VALUE!</v>
      </c>
      <c r="F2710" t="e">
        <v>#VALUE!</v>
      </c>
      <c r="G2710" t="str">
        <f t="shared" si="89"/>
        <v>NA</v>
      </c>
    </row>
    <row r="2711" spans="1:7" ht="17" x14ac:dyDescent="0.2">
      <c r="A2711" s="18" t="e">
        <v>#VALUE!</v>
      </c>
      <c r="B2711" t="e">
        <v>#VALUE!</v>
      </c>
      <c r="C2711" t="e">
        <v>#VALUE!</v>
      </c>
      <c r="D2711" t="s">
        <v>62</v>
      </c>
      <c r="E2711" t="e">
        <f t="shared" si="88"/>
        <v>#VALUE!</v>
      </c>
      <c r="F2711" t="e">
        <v>#VALUE!</v>
      </c>
      <c r="G2711" t="str">
        <f t="shared" si="89"/>
        <v>NA</v>
      </c>
    </row>
    <row r="2712" spans="1:7" ht="17" x14ac:dyDescent="0.2">
      <c r="A2712" s="18" t="e">
        <v>#VALUE!</v>
      </c>
      <c r="B2712" t="e">
        <v>#VALUE!</v>
      </c>
      <c r="C2712" t="e">
        <v>#VALUE!</v>
      </c>
      <c r="D2712" t="s">
        <v>62</v>
      </c>
      <c r="E2712" t="e">
        <f t="shared" si="88"/>
        <v>#VALUE!</v>
      </c>
      <c r="F2712" t="e">
        <v>#VALUE!</v>
      </c>
      <c r="G2712" t="str">
        <f t="shared" si="89"/>
        <v>NA</v>
      </c>
    </row>
    <row r="2713" spans="1:7" ht="17" x14ac:dyDescent="0.2">
      <c r="A2713" s="18">
        <v>1949.0909999999999</v>
      </c>
      <c r="B2713">
        <v>19490910</v>
      </c>
      <c r="C2713">
        <v>19490910</v>
      </c>
      <c r="D2713" t="s">
        <v>62</v>
      </c>
      <c r="E2713" t="str">
        <f t="shared" si="88"/>
        <v>10</v>
      </c>
      <c r="F2713" t="s">
        <v>64</v>
      </c>
      <c r="G2713" t="str">
        <f t="shared" si="89"/>
        <v>10</v>
      </c>
    </row>
    <row r="2714" spans="1:7" ht="17" x14ac:dyDescent="0.2">
      <c r="A2714" s="18">
        <v>1972.0827999999999</v>
      </c>
      <c r="B2714">
        <v>19720828</v>
      </c>
      <c r="C2714">
        <v>19720828</v>
      </c>
      <c r="D2714" t="s">
        <v>62</v>
      </c>
      <c r="E2714" t="str">
        <f t="shared" si="88"/>
        <v>28</v>
      </c>
      <c r="F2714" t="s">
        <v>106</v>
      </c>
      <c r="G2714" t="str">
        <f t="shared" si="89"/>
        <v>28</v>
      </c>
    </row>
    <row r="2715" spans="1:7" ht="17" x14ac:dyDescent="0.2">
      <c r="A2715" s="18">
        <v>1970.0722000000001</v>
      </c>
      <c r="B2715">
        <v>19700722</v>
      </c>
      <c r="C2715">
        <v>19700722</v>
      </c>
      <c r="D2715" t="s">
        <v>62</v>
      </c>
      <c r="E2715" t="str">
        <f t="shared" si="88"/>
        <v>22</v>
      </c>
      <c r="F2715" t="s">
        <v>98</v>
      </c>
      <c r="G2715" t="str">
        <f t="shared" si="89"/>
        <v>22</v>
      </c>
    </row>
    <row r="2716" spans="1:7" ht="17" x14ac:dyDescent="0.2">
      <c r="A2716" s="18">
        <v>2007.0201</v>
      </c>
      <c r="B2716">
        <v>20070201</v>
      </c>
      <c r="C2716">
        <v>20070201</v>
      </c>
      <c r="D2716" t="s">
        <v>62</v>
      </c>
      <c r="E2716" t="str">
        <f t="shared" si="88"/>
        <v>01</v>
      </c>
      <c r="F2716" t="s">
        <v>70</v>
      </c>
      <c r="G2716" t="str">
        <f t="shared" si="89"/>
        <v>01</v>
      </c>
    </row>
    <row r="2717" spans="1:7" ht="17" x14ac:dyDescent="0.2">
      <c r="A2717" s="18">
        <v>1881.09</v>
      </c>
      <c r="B2717">
        <v>18810900</v>
      </c>
      <c r="C2717">
        <v>18810900</v>
      </c>
      <c r="D2717" t="s">
        <v>62</v>
      </c>
      <c r="E2717" t="str">
        <f t="shared" si="88"/>
        <v>00</v>
      </c>
      <c r="F2717" t="s">
        <v>13</v>
      </c>
      <c r="G2717" t="str">
        <f t="shared" si="89"/>
        <v>NA</v>
      </c>
    </row>
    <row r="2718" spans="1:7" ht="17" x14ac:dyDescent="0.2">
      <c r="A2718" s="18">
        <v>1927.0626</v>
      </c>
      <c r="B2718">
        <v>19270626</v>
      </c>
      <c r="C2718">
        <v>19270626</v>
      </c>
      <c r="D2718" t="s">
        <v>62</v>
      </c>
      <c r="E2718" t="str">
        <f t="shared" si="88"/>
        <v>26</v>
      </c>
      <c r="F2718" t="s">
        <v>87</v>
      </c>
      <c r="G2718" t="str">
        <f t="shared" si="89"/>
        <v>26</v>
      </c>
    </row>
    <row r="2719" spans="1:7" ht="17" x14ac:dyDescent="0.2">
      <c r="A2719" s="18" t="e">
        <v>#VALUE!</v>
      </c>
      <c r="B2719" t="e">
        <v>#VALUE!</v>
      </c>
      <c r="C2719" t="e">
        <v>#VALUE!</v>
      </c>
      <c r="D2719" t="s">
        <v>62</v>
      </c>
      <c r="E2719" t="e">
        <f t="shared" si="88"/>
        <v>#VALUE!</v>
      </c>
      <c r="F2719" t="e">
        <v>#VALUE!</v>
      </c>
      <c r="G2719" t="str">
        <f t="shared" si="89"/>
        <v>NA</v>
      </c>
    </row>
    <row r="2720" spans="1:7" ht="17" x14ac:dyDescent="0.2">
      <c r="A2720" s="18">
        <v>1953.05</v>
      </c>
      <c r="B2720">
        <v>19530500</v>
      </c>
      <c r="C2720">
        <v>19530500</v>
      </c>
      <c r="D2720" t="s">
        <v>62</v>
      </c>
      <c r="E2720" t="str">
        <f t="shared" si="88"/>
        <v>00</v>
      </c>
      <c r="F2720" t="s">
        <v>13</v>
      </c>
      <c r="G2720" t="str">
        <f t="shared" si="89"/>
        <v>NA</v>
      </c>
    </row>
    <row r="2721" spans="1:7" ht="17" x14ac:dyDescent="0.2">
      <c r="A2721" s="18">
        <v>1953.0409</v>
      </c>
      <c r="B2721">
        <v>19530409</v>
      </c>
      <c r="C2721">
        <v>19530409</v>
      </c>
      <c r="D2721" t="s">
        <v>62</v>
      </c>
      <c r="E2721" t="str">
        <f t="shared" si="88"/>
        <v>09</v>
      </c>
      <c r="F2721" t="s">
        <v>65</v>
      </c>
      <c r="G2721" t="str">
        <f t="shared" si="89"/>
        <v>09</v>
      </c>
    </row>
    <row r="2722" spans="1:7" ht="17" x14ac:dyDescent="0.2">
      <c r="A2722" s="18">
        <v>1934.0916</v>
      </c>
      <c r="B2722">
        <v>19340916</v>
      </c>
      <c r="C2722">
        <v>19340916</v>
      </c>
      <c r="D2722" t="s">
        <v>62</v>
      </c>
      <c r="E2722" t="str">
        <f t="shared" si="88"/>
        <v>16</v>
      </c>
      <c r="F2722" t="s">
        <v>96</v>
      </c>
      <c r="G2722" t="str">
        <f t="shared" si="89"/>
        <v>16</v>
      </c>
    </row>
    <row r="2723" spans="1:7" ht="17" x14ac:dyDescent="0.2">
      <c r="A2723" s="18" t="e">
        <v>#VALUE!</v>
      </c>
      <c r="B2723" t="e">
        <v>#VALUE!</v>
      </c>
      <c r="C2723" t="e">
        <v>#VALUE!</v>
      </c>
      <c r="D2723" t="s">
        <v>62</v>
      </c>
      <c r="E2723" t="e">
        <f t="shared" si="88"/>
        <v>#VALUE!</v>
      </c>
      <c r="F2723" t="e">
        <v>#VALUE!</v>
      </c>
      <c r="G2723" t="str">
        <f t="shared" si="89"/>
        <v>NA</v>
      </c>
    </row>
    <row r="2724" spans="1:7" ht="17" x14ac:dyDescent="0.2">
      <c r="A2724" s="18">
        <v>1949.0813000000001</v>
      </c>
      <c r="B2724">
        <v>19490813</v>
      </c>
      <c r="C2724">
        <v>19490813</v>
      </c>
      <c r="D2724" t="s">
        <v>62</v>
      </c>
      <c r="E2724" t="str">
        <f t="shared" si="88"/>
        <v>13</v>
      </c>
      <c r="F2724" t="s">
        <v>93</v>
      </c>
      <c r="G2724" t="str">
        <f t="shared" si="89"/>
        <v>13</v>
      </c>
    </row>
    <row r="2725" spans="1:7" ht="17" x14ac:dyDescent="0.2">
      <c r="A2725" s="18" t="e">
        <v>#VALUE!</v>
      </c>
      <c r="B2725" t="e">
        <v>#VALUE!</v>
      </c>
      <c r="C2725" t="e">
        <v>#VALUE!</v>
      </c>
      <c r="D2725" t="s">
        <v>62</v>
      </c>
      <c r="E2725" t="e">
        <f t="shared" si="88"/>
        <v>#VALUE!</v>
      </c>
      <c r="F2725" t="e">
        <v>#VALUE!</v>
      </c>
      <c r="G2725" t="str">
        <f t="shared" si="89"/>
        <v>NA</v>
      </c>
    </row>
    <row r="2726" spans="1:7" ht="17" x14ac:dyDescent="0.2">
      <c r="A2726" s="18">
        <v>1980.0310999999999</v>
      </c>
      <c r="B2726">
        <v>19800311</v>
      </c>
      <c r="C2726">
        <v>19800311</v>
      </c>
      <c r="D2726" t="s">
        <v>62</v>
      </c>
      <c r="E2726" t="str">
        <f t="shared" si="88"/>
        <v>11</v>
      </c>
      <c r="F2726" t="s">
        <v>73</v>
      </c>
      <c r="G2726" t="str">
        <f t="shared" si="89"/>
        <v>11</v>
      </c>
    </row>
    <row r="2727" spans="1:7" ht="17" x14ac:dyDescent="0.2">
      <c r="A2727" s="18">
        <v>1972.0920000000001</v>
      </c>
      <c r="B2727">
        <v>19720920</v>
      </c>
      <c r="C2727">
        <v>19720920</v>
      </c>
      <c r="D2727" t="s">
        <v>62</v>
      </c>
      <c r="E2727" t="str">
        <f t="shared" si="88"/>
        <v>20</v>
      </c>
      <c r="F2727" t="s">
        <v>91</v>
      </c>
      <c r="G2727" t="str">
        <f t="shared" si="89"/>
        <v>20</v>
      </c>
    </row>
    <row r="2728" spans="1:7" ht="17" x14ac:dyDescent="0.2">
      <c r="A2728" s="18" t="e">
        <v>#VALUE!</v>
      </c>
      <c r="B2728" t="e">
        <v>#VALUE!</v>
      </c>
      <c r="C2728" t="e">
        <v>#VALUE!</v>
      </c>
      <c r="D2728" t="s">
        <v>62</v>
      </c>
      <c r="E2728" t="e">
        <f t="shared" si="88"/>
        <v>#VALUE!</v>
      </c>
      <c r="F2728" t="e">
        <v>#VALUE!</v>
      </c>
      <c r="G2728" t="str">
        <f t="shared" si="89"/>
        <v>NA</v>
      </c>
    </row>
    <row r="2729" spans="1:7" ht="17" x14ac:dyDescent="0.2">
      <c r="A2729" s="18" t="e">
        <v>#VALUE!</v>
      </c>
      <c r="B2729" t="e">
        <v>#VALUE!</v>
      </c>
      <c r="C2729" t="e">
        <v>#VALUE!</v>
      </c>
      <c r="D2729" t="s">
        <v>62</v>
      </c>
      <c r="E2729" t="e">
        <f t="shared" si="88"/>
        <v>#VALUE!</v>
      </c>
      <c r="F2729" t="e">
        <v>#VALUE!</v>
      </c>
      <c r="G2729" t="str">
        <f t="shared" si="89"/>
        <v>NA</v>
      </c>
    </row>
    <row r="2730" spans="1:7" ht="17" x14ac:dyDescent="0.2">
      <c r="A2730" s="18">
        <v>1968.0712000000001</v>
      </c>
      <c r="B2730">
        <v>19680712</v>
      </c>
      <c r="C2730">
        <v>19680712</v>
      </c>
      <c r="D2730" t="s">
        <v>62</v>
      </c>
      <c r="E2730" t="str">
        <f t="shared" si="88"/>
        <v>12</v>
      </c>
      <c r="F2730" t="s">
        <v>66</v>
      </c>
      <c r="G2730" t="str">
        <f t="shared" si="89"/>
        <v>12</v>
      </c>
    </row>
    <row r="2731" spans="1:7" ht="17" x14ac:dyDescent="0.2">
      <c r="A2731" s="18" t="e">
        <v>#VALUE!</v>
      </c>
      <c r="B2731" t="e">
        <v>#VALUE!</v>
      </c>
      <c r="C2731" t="e">
        <v>#VALUE!</v>
      </c>
      <c r="D2731" t="s">
        <v>62</v>
      </c>
      <c r="E2731" t="e">
        <f t="shared" si="88"/>
        <v>#VALUE!</v>
      </c>
      <c r="F2731" t="e">
        <v>#VALUE!</v>
      </c>
      <c r="G2731" t="str">
        <f t="shared" si="89"/>
        <v>NA</v>
      </c>
    </row>
    <row r="2732" spans="1:7" ht="17" x14ac:dyDescent="0.2">
      <c r="A2732" s="18" t="e">
        <v>#VALUE!</v>
      </c>
      <c r="B2732" t="e">
        <v>#VALUE!</v>
      </c>
      <c r="C2732" t="e">
        <v>#VALUE!</v>
      </c>
      <c r="D2732" t="s">
        <v>62</v>
      </c>
      <c r="E2732" t="e">
        <f t="shared" si="88"/>
        <v>#VALUE!</v>
      </c>
      <c r="F2732" t="e">
        <v>#VALUE!</v>
      </c>
      <c r="G2732" t="str">
        <f t="shared" si="89"/>
        <v>NA</v>
      </c>
    </row>
    <row r="2733" spans="1:7" ht="17" x14ac:dyDescent="0.2">
      <c r="A2733" s="18">
        <v>1953.05</v>
      </c>
      <c r="B2733">
        <v>19530500</v>
      </c>
      <c r="C2733">
        <v>19530500</v>
      </c>
      <c r="D2733" t="s">
        <v>62</v>
      </c>
      <c r="E2733" t="str">
        <f t="shared" si="88"/>
        <v>00</v>
      </c>
      <c r="F2733" t="s">
        <v>13</v>
      </c>
      <c r="G2733" t="str">
        <f t="shared" si="89"/>
        <v>NA</v>
      </c>
    </row>
    <row r="2734" spans="1:7" ht="17" x14ac:dyDescent="0.2">
      <c r="A2734" s="18" t="e">
        <v>#VALUE!</v>
      </c>
      <c r="B2734" t="e">
        <v>#VALUE!</v>
      </c>
      <c r="C2734" t="e">
        <v>#VALUE!</v>
      </c>
      <c r="D2734" t="s">
        <v>62</v>
      </c>
      <c r="E2734" t="e">
        <f t="shared" si="88"/>
        <v>#VALUE!</v>
      </c>
      <c r="F2734" t="e">
        <v>#VALUE!</v>
      </c>
      <c r="G2734" t="str">
        <f t="shared" si="89"/>
        <v>NA</v>
      </c>
    </row>
    <row r="2735" spans="1:7" ht="17" x14ac:dyDescent="0.2">
      <c r="A2735" s="18">
        <v>1881.09</v>
      </c>
      <c r="B2735">
        <v>18810900</v>
      </c>
      <c r="C2735">
        <v>18810900</v>
      </c>
      <c r="D2735" t="s">
        <v>62</v>
      </c>
      <c r="E2735" t="str">
        <f t="shared" si="88"/>
        <v>00</v>
      </c>
      <c r="F2735" t="s">
        <v>13</v>
      </c>
      <c r="G2735" t="str">
        <f t="shared" si="89"/>
        <v>NA</v>
      </c>
    </row>
    <row r="2736" spans="1:7" ht="17" x14ac:dyDescent="0.2">
      <c r="A2736" s="18" t="e">
        <v>#VALUE!</v>
      </c>
      <c r="B2736" t="e">
        <v>#VALUE!</v>
      </c>
      <c r="C2736" t="e">
        <v>#VALUE!</v>
      </c>
      <c r="D2736" t="s">
        <v>62</v>
      </c>
      <c r="E2736" t="e">
        <f t="shared" si="88"/>
        <v>#VALUE!</v>
      </c>
      <c r="F2736" t="e">
        <v>#VALUE!</v>
      </c>
      <c r="G2736" t="str">
        <f t="shared" si="89"/>
        <v>NA</v>
      </c>
    </row>
    <row r="2737" spans="1:7" ht="17" x14ac:dyDescent="0.2">
      <c r="A2737" s="18" t="e">
        <v>#VALUE!</v>
      </c>
      <c r="B2737" t="e">
        <v>#VALUE!</v>
      </c>
      <c r="C2737" t="e">
        <v>#VALUE!</v>
      </c>
      <c r="D2737" t="s">
        <v>62</v>
      </c>
      <c r="E2737" t="e">
        <f t="shared" si="88"/>
        <v>#VALUE!</v>
      </c>
      <c r="F2737" t="e">
        <v>#VALUE!</v>
      </c>
      <c r="G2737" t="str">
        <f t="shared" si="89"/>
        <v>NA</v>
      </c>
    </row>
    <row r="2738" spans="1:7" ht="17" x14ac:dyDescent="0.2">
      <c r="A2738" s="18">
        <v>1918.0830000000001</v>
      </c>
      <c r="B2738">
        <v>19180830</v>
      </c>
      <c r="C2738">
        <v>19180830</v>
      </c>
      <c r="D2738" t="s">
        <v>62</v>
      </c>
      <c r="E2738" t="str">
        <f t="shared" si="88"/>
        <v>30</v>
      </c>
      <c r="F2738" t="s">
        <v>105</v>
      </c>
      <c r="G2738" t="str">
        <f t="shared" si="89"/>
        <v>30</v>
      </c>
    </row>
    <row r="2739" spans="1:7" ht="17" x14ac:dyDescent="0.2">
      <c r="A2739" s="18">
        <v>1953.05</v>
      </c>
      <c r="B2739">
        <v>19530500</v>
      </c>
      <c r="C2739">
        <v>19530500</v>
      </c>
      <c r="D2739" t="s">
        <v>62</v>
      </c>
      <c r="E2739" t="str">
        <f t="shared" si="88"/>
        <v>00</v>
      </c>
      <c r="F2739" t="s">
        <v>13</v>
      </c>
      <c r="G2739" t="str">
        <f t="shared" si="89"/>
        <v>NA</v>
      </c>
    </row>
    <row r="2740" spans="1:7" ht="17" x14ac:dyDescent="0.2">
      <c r="A2740" s="18">
        <v>1912.1103000000001</v>
      </c>
      <c r="B2740">
        <v>19121103</v>
      </c>
      <c r="C2740">
        <v>19121103</v>
      </c>
      <c r="D2740" t="s">
        <v>62</v>
      </c>
      <c r="E2740" t="str">
        <f t="shared" si="88"/>
        <v>03</v>
      </c>
      <c r="F2740" t="s">
        <v>72</v>
      </c>
      <c r="G2740" t="str">
        <f t="shared" si="89"/>
        <v>03</v>
      </c>
    </row>
    <row r="2741" spans="1:7" ht="17" x14ac:dyDescent="0.2">
      <c r="A2741" s="18">
        <v>1935.0424</v>
      </c>
      <c r="B2741">
        <v>19350424</v>
      </c>
      <c r="C2741">
        <v>19350424</v>
      </c>
      <c r="D2741" t="s">
        <v>62</v>
      </c>
      <c r="E2741" t="str">
        <f t="shared" si="88"/>
        <v>24</v>
      </c>
      <c r="F2741" t="s">
        <v>103</v>
      </c>
      <c r="G2741" t="str">
        <f t="shared" si="89"/>
        <v>24</v>
      </c>
    </row>
    <row r="2742" spans="1:7" ht="17" x14ac:dyDescent="0.2">
      <c r="A2742" s="18" t="e">
        <v>#VALUE!</v>
      </c>
      <c r="B2742" t="e">
        <v>#VALUE!</v>
      </c>
      <c r="C2742" t="e">
        <v>#VALUE!</v>
      </c>
      <c r="D2742" t="s">
        <v>62</v>
      </c>
      <c r="E2742" t="e">
        <f t="shared" si="88"/>
        <v>#VALUE!</v>
      </c>
      <c r="F2742" t="e">
        <v>#VALUE!</v>
      </c>
      <c r="G2742" t="str">
        <f t="shared" si="89"/>
        <v>NA</v>
      </c>
    </row>
    <row r="2743" spans="1:7" ht="17" x14ac:dyDescent="0.2">
      <c r="A2743" s="18">
        <v>1986.0924</v>
      </c>
      <c r="B2743">
        <v>19860924</v>
      </c>
      <c r="C2743">
        <v>19860924</v>
      </c>
      <c r="D2743" t="s">
        <v>62</v>
      </c>
      <c r="E2743" t="str">
        <f t="shared" si="88"/>
        <v>24</v>
      </c>
      <c r="F2743" t="s">
        <v>103</v>
      </c>
      <c r="G2743" t="str">
        <f t="shared" si="89"/>
        <v>24</v>
      </c>
    </row>
    <row r="2744" spans="1:7" ht="17" x14ac:dyDescent="0.2">
      <c r="A2744" s="18">
        <v>1934.0906</v>
      </c>
      <c r="B2744">
        <v>19340906</v>
      </c>
      <c r="C2744">
        <v>19340906</v>
      </c>
      <c r="D2744" t="s">
        <v>62</v>
      </c>
      <c r="E2744" t="str">
        <f t="shared" si="88"/>
        <v>06</v>
      </c>
      <c r="F2744" t="s">
        <v>67</v>
      </c>
      <c r="G2744" t="str">
        <f t="shared" si="89"/>
        <v>06</v>
      </c>
    </row>
    <row r="2745" spans="1:7" ht="17" x14ac:dyDescent="0.2">
      <c r="A2745" s="18" t="e">
        <v>#VALUE!</v>
      </c>
      <c r="B2745" t="e">
        <v>#VALUE!</v>
      </c>
      <c r="C2745" t="e">
        <v>#VALUE!</v>
      </c>
      <c r="D2745" t="s">
        <v>62</v>
      </c>
      <c r="E2745" t="e">
        <f t="shared" si="88"/>
        <v>#VALUE!</v>
      </c>
      <c r="F2745" t="e">
        <v>#VALUE!</v>
      </c>
      <c r="G2745" t="str">
        <f t="shared" si="89"/>
        <v>NA</v>
      </c>
    </row>
    <row r="2746" spans="1:7" ht="17" x14ac:dyDescent="0.2">
      <c r="A2746" s="18">
        <v>1924.02</v>
      </c>
      <c r="B2746">
        <v>19240200</v>
      </c>
      <c r="C2746">
        <v>19240200</v>
      </c>
      <c r="D2746" t="s">
        <v>62</v>
      </c>
      <c r="E2746" t="str">
        <f t="shared" si="88"/>
        <v>00</v>
      </c>
      <c r="F2746" t="s">
        <v>13</v>
      </c>
      <c r="G2746" t="str">
        <f t="shared" si="89"/>
        <v>NA</v>
      </c>
    </row>
    <row r="2747" spans="1:7" ht="17" x14ac:dyDescent="0.2">
      <c r="A2747" s="18" t="e">
        <v>#VALUE!</v>
      </c>
      <c r="B2747" t="e">
        <v>#VALUE!</v>
      </c>
      <c r="C2747" t="e">
        <v>#VALUE!</v>
      </c>
      <c r="D2747" t="s">
        <v>62</v>
      </c>
      <c r="E2747" t="e">
        <f t="shared" si="88"/>
        <v>#VALUE!</v>
      </c>
      <c r="F2747" t="e">
        <v>#VALUE!</v>
      </c>
      <c r="G2747" t="str">
        <f t="shared" si="89"/>
        <v>NA</v>
      </c>
    </row>
    <row r="2748" spans="1:7" ht="17" x14ac:dyDescent="0.2">
      <c r="A2748" s="18">
        <v>1927.0809999999999</v>
      </c>
      <c r="B2748">
        <v>19270810</v>
      </c>
      <c r="C2748">
        <v>19270810</v>
      </c>
      <c r="D2748" t="s">
        <v>62</v>
      </c>
      <c r="E2748" t="str">
        <f t="shared" si="88"/>
        <v>10</v>
      </c>
      <c r="F2748" t="s">
        <v>64</v>
      </c>
      <c r="G2748" t="str">
        <f t="shared" si="89"/>
        <v>10</v>
      </c>
    </row>
    <row r="2749" spans="1:7" ht="17" x14ac:dyDescent="0.2">
      <c r="A2749" s="18" t="e">
        <v>#VALUE!</v>
      </c>
      <c r="B2749" t="e">
        <v>#VALUE!</v>
      </c>
      <c r="C2749" t="e">
        <v>#VALUE!</v>
      </c>
      <c r="D2749" t="s">
        <v>62</v>
      </c>
      <c r="E2749" t="e">
        <f t="shared" si="88"/>
        <v>#VALUE!</v>
      </c>
      <c r="F2749" t="e">
        <v>#VALUE!</v>
      </c>
      <c r="G2749" t="str">
        <f t="shared" si="89"/>
        <v>NA</v>
      </c>
    </row>
    <row r="2750" spans="1:7" ht="17" x14ac:dyDescent="0.2">
      <c r="A2750" s="18">
        <v>1977.0725</v>
      </c>
      <c r="B2750">
        <v>19770725</v>
      </c>
      <c r="C2750">
        <v>19770725</v>
      </c>
      <c r="D2750" t="s">
        <v>62</v>
      </c>
      <c r="E2750" t="str">
        <f t="shared" si="88"/>
        <v>25</v>
      </c>
      <c r="F2750" t="s">
        <v>92</v>
      </c>
      <c r="G2750" t="str">
        <f t="shared" si="89"/>
        <v>25</v>
      </c>
    </row>
    <row r="2751" spans="1:7" ht="17" x14ac:dyDescent="0.2">
      <c r="A2751" s="18">
        <v>1914.0419999999999</v>
      </c>
      <c r="B2751">
        <v>19140420</v>
      </c>
      <c r="C2751">
        <v>19140420</v>
      </c>
      <c r="D2751" t="s">
        <v>62</v>
      </c>
      <c r="E2751" t="str">
        <f t="shared" si="88"/>
        <v>20</v>
      </c>
      <c r="F2751" t="s">
        <v>91</v>
      </c>
      <c r="G2751" t="str">
        <f t="shared" si="89"/>
        <v>20</v>
      </c>
    </row>
    <row r="2752" spans="1:7" ht="17" x14ac:dyDescent="0.2">
      <c r="A2752" s="18" t="e">
        <v>#VALUE!</v>
      </c>
      <c r="B2752" t="e">
        <v>#VALUE!</v>
      </c>
      <c r="C2752" t="e">
        <v>#VALUE!</v>
      </c>
      <c r="D2752" t="s">
        <v>62</v>
      </c>
      <c r="E2752" t="e">
        <f t="shared" si="88"/>
        <v>#VALUE!</v>
      </c>
      <c r="F2752" t="e">
        <v>#VALUE!</v>
      </c>
      <c r="G2752" t="str">
        <f t="shared" si="89"/>
        <v>NA</v>
      </c>
    </row>
    <row r="2753" spans="1:7" ht="17" x14ac:dyDescent="0.2">
      <c r="A2753" s="18">
        <v>1953.05</v>
      </c>
      <c r="B2753">
        <v>19530500</v>
      </c>
      <c r="C2753">
        <v>19530500</v>
      </c>
      <c r="D2753" t="s">
        <v>62</v>
      </c>
      <c r="E2753" t="str">
        <f t="shared" si="88"/>
        <v>00</v>
      </c>
      <c r="F2753" t="s">
        <v>13</v>
      </c>
      <c r="G2753" t="str">
        <f t="shared" si="89"/>
        <v>NA</v>
      </c>
    </row>
    <row r="2754" spans="1:7" ht="17" x14ac:dyDescent="0.2">
      <c r="A2754" s="18">
        <v>1934.0916</v>
      </c>
      <c r="B2754">
        <v>19340916</v>
      </c>
      <c r="C2754">
        <v>19340916</v>
      </c>
      <c r="D2754" t="s">
        <v>62</v>
      </c>
      <c r="E2754" t="str">
        <f t="shared" si="88"/>
        <v>16</v>
      </c>
      <c r="F2754" t="s">
        <v>96</v>
      </c>
      <c r="G2754" t="str">
        <f t="shared" si="89"/>
        <v>16</v>
      </c>
    </row>
    <row r="2755" spans="1:7" ht="17" x14ac:dyDescent="0.2">
      <c r="A2755" s="18">
        <v>1980.0624</v>
      </c>
      <c r="B2755">
        <v>19800624</v>
      </c>
      <c r="C2755">
        <v>19800624</v>
      </c>
      <c r="D2755" t="s">
        <v>62</v>
      </c>
      <c r="E2755" t="str">
        <f t="shared" ref="E2755:E2774" si="90">MID($B2755,COLUMN()-(COLUMN($D2755)- 6),2)</f>
        <v>24</v>
      </c>
      <c r="F2755" t="s">
        <v>103</v>
      </c>
      <c r="G2755" t="str">
        <f t="shared" ref="G2755:G2774" si="91">IFERROR(F2755,"NA")</f>
        <v>24</v>
      </c>
    </row>
    <row r="2756" spans="1:7" ht="17" x14ac:dyDescent="0.2">
      <c r="A2756" s="18">
        <v>1972.0912000000001</v>
      </c>
      <c r="B2756">
        <v>19720912</v>
      </c>
      <c r="C2756">
        <v>19720912</v>
      </c>
      <c r="D2756" t="s">
        <v>62</v>
      </c>
      <c r="E2756" t="str">
        <f t="shared" si="90"/>
        <v>12</v>
      </c>
      <c r="F2756" t="s">
        <v>66</v>
      </c>
      <c r="G2756" t="str">
        <f t="shared" si="91"/>
        <v>12</v>
      </c>
    </row>
    <row r="2757" spans="1:7" ht="17" x14ac:dyDescent="0.2">
      <c r="A2757" s="18">
        <v>1882.0702000000001</v>
      </c>
      <c r="B2757">
        <v>18820702</v>
      </c>
      <c r="C2757">
        <v>18820702</v>
      </c>
      <c r="D2757" t="s">
        <v>62</v>
      </c>
      <c r="E2757" t="str">
        <f t="shared" si="90"/>
        <v>02</v>
      </c>
      <c r="F2757" t="s">
        <v>68</v>
      </c>
      <c r="G2757" t="str">
        <f t="shared" si="91"/>
        <v>02</v>
      </c>
    </row>
    <row r="2758" spans="1:7" ht="17" x14ac:dyDescent="0.2">
      <c r="A2758" s="18">
        <v>1930.0700999999999</v>
      </c>
      <c r="B2758">
        <v>19300701</v>
      </c>
      <c r="C2758">
        <v>19300701</v>
      </c>
      <c r="D2758" t="s">
        <v>62</v>
      </c>
      <c r="E2758" t="str">
        <f t="shared" si="90"/>
        <v>01</v>
      </c>
      <c r="F2758" t="s">
        <v>70</v>
      </c>
      <c r="G2758" t="str">
        <f t="shared" si="91"/>
        <v>01</v>
      </c>
    </row>
    <row r="2759" spans="1:7" ht="17" x14ac:dyDescent="0.2">
      <c r="A2759" s="18">
        <v>1955.0401999999999</v>
      </c>
      <c r="B2759">
        <v>19550402</v>
      </c>
      <c r="C2759">
        <v>19550402</v>
      </c>
      <c r="D2759" t="s">
        <v>62</v>
      </c>
      <c r="E2759" t="str">
        <f t="shared" si="90"/>
        <v>02</v>
      </c>
      <c r="F2759" t="s">
        <v>68</v>
      </c>
      <c r="G2759" t="str">
        <f t="shared" si="91"/>
        <v>02</v>
      </c>
    </row>
    <row r="2760" spans="1:7" ht="17" x14ac:dyDescent="0.2">
      <c r="A2760" s="18">
        <v>1896.0429999999999</v>
      </c>
      <c r="B2760">
        <v>18960430</v>
      </c>
      <c r="C2760">
        <v>18960430</v>
      </c>
      <c r="D2760" t="s">
        <v>62</v>
      </c>
      <c r="E2760" t="str">
        <f t="shared" si="90"/>
        <v>30</v>
      </c>
      <c r="F2760" t="s">
        <v>105</v>
      </c>
      <c r="G2760" t="str">
        <f t="shared" si="91"/>
        <v>30</v>
      </c>
    </row>
    <row r="2761" spans="1:7" ht="17" x14ac:dyDescent="0.2">
      <c r="A2761" s="18">
        <v>1899.1128000000001</v>
      </c>
      <c r="B2761">
        <v>18991128</v>
      </c>
      <c r="C2761">
        <v>18991128</v>
      </c>
      <c r="D2761" t="s">
        <v>62</v>
      </c>
      <c r="E2761" t="str">
        <f t="shared" si="90"/>
        <v>28</v>
      </c>
      <c r="F2761" t="s">
        <v>106</v>
      </c>
      <c r="G2761" t="str">
        <f t="shared" si="91"/>
        <v>28</v>
      </c>
    </row>
    <row r="2762" spans="1:7" ht="17" x14ac:dyDescent="0.2">
      <c r="A2762" s="18" t="e">
        <v>#VALUE!</v>
      </c>
      <c r="B2762" t="e">
        <v>#VALUE!</v>
      </c>
      <c r="C2762" t="e">
        <v>#VALUE!</v>
      </c>
      <c r="D2762" t="s">
        <v>62</v>
      </c>
      <c r="E2762" t="e">
        <f t="shared" si="90"/>
        <v>#VALUE!</v>
      </c>
      <c r="F2762" t="e">
        <v>#VALUE!</v>
      </c>
      <c r="G2762" t="str">
        <f t="shared" si="91"/>
        <v>NA</v>
      </c>
    </row>
    <row r="2763" spans="1:7" ht="17" x14ac:dyDescent="0.2">
      <c r="A2763" s="18">
        <v>1934.0916</v>
      </c>
      <c r="B2763">
        <v>19340916</v>
      </c>
      <c r="C2763">
        <v>19340916</v>
      </c>
      <c r="D2763" t="s">
        <v>62</v>
      </c>
      <c r="E2763" t="str">
        <f t="shared" si="90"/>
        <v>16</v>
      </c>
      <c r="F2763" t="s">
        <v>96</v>
      </c>
      <c r="G2763" t="str">
        <f t="shared" si="91"/>
        <v>16</v>
      </c>
    </row>
    <row r="2764" spans="1:7" ht="17" x14ac:dyDescent="0.2">
      <c r="A2764" s="18">
        <v>1933.1123</v>
      </c>
      <c r="B2764">
        <v>19331123</v>
      </c>
      <c r="C2764">
        <v>19331123</v>
      </c>
      <c r="D2764" t="s">
        <v>62</v>
      </c>
      <c r="E2764" t="str">
        <f t="shared" si="90"/>
        <v>23</v>
      </c>
      <c r="F2764" t="s">
        <v>100</v>
      </c>
      <c r="G2764" t="str">
        <f t="shared" si="91"/>
        <v>23</v>
      </c>
    </row>
    <row r="2765" spans="1:7" ht="17" x14ac:dyDescent="0.2">
      <c r="A2765" s="18">
        <v>1896.0501999999999</v>
      </c>
      <c r="B2765">
        <v>18960502</v>
      </c>
      <c r="C2765">
        <v>18960502</v>
      </c>
      <c r="D2765" t="s">
        <v>62</v>
      </c>
      <c r="E2765" t="str">
        <f t="shared" si="90"/>
        <v>02</v>
      </c>
      <c r="F2765" t="s">
        <v>68</v>
      </c>
      <c r="G2765" t="str">
        <f t="shared" si="91"/>
        <v>02</v>
      </c>
    </row>
    <row r="2766" spans="1:7" ht="17" x14ac:dyDescent="0.2">
      <c r="A2766" s="18">
        <v>1883.0724</v>
      </c>
      <c r="B2766">
        <v>18830724</v>
      </c>
      <c r="C2766">
        <v>18830724</v>
      </c>
      <c r="D2766" t="s">
        <v>62</v>
      </c>
      <c r="E2766" t="str">
        <f t="shared" si="90"/>
        <v>24</v>
      </c>
      <c r="F2766" t="s">
        <v>103</v>
      </c>
      <c r="G2766" t="str">
        <f t="shared" si="91"/>
        <v>24</v>
      </c>
    </row>
    <row r="2767" spans="1:7" ht="17" x14ac:dyDescent="0.2">
      <c r="A2767" s="18">
        <v>1960.0202999999999</v>
      </c>
      <c r="B2767">
        <v>19600203</v>
      </c>
      <c r="C2767">
        <v>19600203</v>
      </c>
      <c r="D2767" t="s">
        <v>62</v>
      </c>
      <c r="E2767" t="str">
        <f t="shared" si="90"/>
        <v>03</v>
      </c>
      <c r="F2767" t="s">
        <v>72</v>
      </c>
      <c r="G2767" t="str">
        <f t="shared" si="91"/>
        <v>03</v>
      </c>
    </row>
    <row r="2768" spans="1:7" ht="17" x14ac:dyDescent="0.2">
      <c r="A2768" s="18">
        <v>1984.0707</v>
      </c>
      <c r="B2768">
        <v>19840707</v>
      </c>
      <c r="C2768">
        <v>19840707</v>
      </c>
      <c r="D2768" t="s">
        <v>62</v>
      </c>
      <c r="E2768" t="str">
        <f t="shared" si="90"/>
        <v>07</v>
      </c>
      <c r="F2768" t="s">
        <v>63</v>
      </c>
      <c r="G2768" t="str">
        <f t="shared" si="91"/>
        <v>07</v>
      </c>
    </row>
    <row r="2769" spans="1:7" ht="17" x14ac:dyDescent="0.2">
      <c r="A2769" s="18">
        <v>1971.0824</v>
      </c>
      <c r="B2769">
        <v>19710824</v>
      </c>
      <c r="C2769">
        <v>19710824</v>
      </c>
      <c r="D2769" t="s">
        <v>62</v>
      </c>
      <c r="E2769" t="str">
        <f t="shared" si="90"/>
        <v>24</v>
      </c>
      <c r="F2769" t="s">
        <v>103</v>
      </c>
      <c r="G2769" t="str">
        <f t="shared" si="91"/>
        <v>24</v>
      </c>
    </row>
    <row r="2770" spans="1:7" ht="17" x14ac:dyDescent="0.2">
      <c r="A2770" s="18">
        <v>1970.0319999999999</v>
      </c>
      <c r="B2770">
        <v>19700320</v>
      </c>
      <c r="C2770">
        <v>19700320</v>
      </c>
      <c r="D2770" t="s">
        <v>62</v>
      </c>
      <c r="E2770" t="str">
        <f t="shared" si="90"/>
        <v>20</v>
      </c>
      <c r="F2770" t="s">
        <v>91</v>
      </c>
      <c r="G2770" t="str">
        <f t="shared" si="91"/>
        <v>20</v>
      </c>
    </row>
    <row r="2771" spans="1:7" ht="17" x14ac:dyDescent="0.2">
      <c r="A2771" s="18">
        <v>1970.0505000000001</v>
      </c>
      <c r="B2771">
        <v>19700505</v>
      </c>
      <c r="C2771">
        <v>19700505</v>
      </c>
      <c r="D2771" t="s">
        <v>62</v>
      </c>
      <c r="E2771" t="str">
        <f t="shared" si="90"/>
        <v>05</v>
      </c>
      <c r="F2771" t="s">
        <v>71</v>
      </c>
      <c r="G2771" t="str">
        <f t="shared" si="91"/>
        <v>05</v>
      </c>
    </row>
    <row r="2772" spans="1:7" ht="17" x14ac:dyDescent="0.2">
      <c r="A2772" s="18">
        <v>1972.0426</v>
      </c>
      <c r="B2772">
        <v>19720426</v>
      </c>
      <c r="C2772">
        <v>19720426</v>
      </c>
      <c r="D2772" t="s">
        <v>62</v>
      </c>
      <c r="E2772" t="str">
        <f t="shared" si="90"/>
        <v>26</v>
      </c>
      <c r="F2772" t="s">
        <v>87</v>
      </c>
      <c r="G2772" t="str">
        <f t="shared" si="91"/>
        <v>26</v>
      </c>
    </row>
    <row r="2773" spans="1:7" ht="17" x14ac:dyDescent="0.2">
      <c r="A2773" s="18">
        <v>1926.12</v>
      </c>
      <c r="B2773">
        <v>19261200</v>
      </c>
      <c r="C2773">
        <v>19261200</v>
      </c>
      <c r="D2773" t="s">
        <v>62</v>
      </c>
      <c r="E2773" t="str">
        <f t="shared" si="90"/>
        <v>00</v>
      </c>
      <c r="F2773" t="s">
        <v>13</v>
      </c>
      <c r="G2773" t="str">
        <f t="shared" si="91"/>
        <v>NA</v>
      </c>
    </row>
    <row r="2774" spans="1:7" ht="17" x14ac:dyDescent="0.2">
      <c r="A2774" s="18">
        <v>1949.0402999999999</v>
      </c>
      <c r="B2774">
        <v>19490403</v>
      </c>
      <c r="C2774">
        <v>19490403</v>
      </c>
      <c r="D2774" t="s">
        <v>62</v>
      </c>
      <c r="E2774" t="str">
        <f t="shared" si="90"/>
        <v>03</v>
      </c>
      <c r="F2774" t="s">
        <v>72</v>
      </c>
      <c r="G2774" t="str">
        <f t="shared" si="91"/>
        <v>03</v>
      </c>
    </row>
    <row r="2775" spans="1:7" ht="17" x14ac:dyDescent="0.2">
      <c r="A2775" s="19"/>
    </row>
    <row r="2776" spans="1:7" ht="17" x14ac:dyDescent="0.2">
      <c r="A2776" s="19"/>
    </row>
    <row r="2777" spans="1:7" ht="17" x14ac:dyDescent="0.2">
      <c r="A2777" s="19"/>
    </row>
    <row r="2778" spans="1:7" ht="17" x14ac:dyDescent="0.2">
      <c r="A2778" s="19"/>
    </row>
    <row r="2779" spans="1:7" ht="17" x14ac:dyDescent="0.2">
      <c r="A2779" s="19"/>
    </row>
    <row r="2780" spans="1:7" ht="17" x14ac:dyDescent="0.2">
      <c r="A2780" s="19"/>
    </row>
    <row r="2781" spans="1:7" ht="17" x14ac:dyDescent="0.2">
      <c r="A2781" s="19"/>
    </row>
    <row r="2782" spans="1:7" ht="17" x14ac:dyDescent="0.2">
      <c r="A2782" s="19"/>
    </row>
    <row r="2783" spans="1:7" ht="17" x14ac:dyDescent="0.2">
      <c r="A2783" s="19"/>
    </row>
    <row r="2784" spans="1:7" ht="17" x14ac:dyDescent="0.2">
      <c r="A2784" s="19"/>
    </row>
    <row r="2785" spans="1:1" ht="17" x14ac:dyDescent="0.2">
      <c r="A2785" s="19"/>
    </row>
    <row r="2786" spans="1:1" ht="17" x14ac:dyDescent="0.2">
      <c r="A2786" s="19"/>
    </row>
    <row r="2787" spans="1:1" ht="17" x14ac:dyDescent="0.2">
      <c r="A2787" s="19"/>
    </row>
    <row r="2788" spans="1:1" ht="17" x14ac:dyDescent="0.2">
      <c r="A2788" s="19"/>
    </row>
    <row r="2789" spans="1:1" ht="17" x14ac:dyDescent="0.2">
      <c r="A2789" s="19"/>
    </row>
    <row r="2790" spans="1:1" ht="17" x14ac:dyDescent="0.2">
      <c r="A2790" s="19"/>
    </row>
    <row r="2791" spans="1:1" ht="17" x14ac:dyDescent="0.2">
      <c r="A2791" s="19"/>
    </row>
    <row r="2792" spans="1:1" ht="17" x14ac:dyDescent="0.2">
      <c r="A2792" s="19"/>
    </row>
    <row r="2793" spans="1:1" ht="17" x14ac:dyDescent="0.2">
      <c r="A2793" s="19"/>
    </row>
    <row r="2794" spans="1:1" ht="17" x14ac:dyDescent="0.2">
      <c r="A2794" s="19"/>
    </row>
    <row r="2795" spans="1:1" ht="17" x14ac:dyDescent="0.2">
      <c r="A2795" s="19"/>
    </row>
    <row r="2796" spans="1:1" ht="17" x14ac:dyDescent="0.2">
      <c r="A2796" s="19"/>
    </row>
    <row r="2797" spans="1:1" ht="17" x14ac:dyDescent="0.2">
      <c r="A2797" s="19"/>
    </row>
    <row r="2798" spans="1:1" ht="17" x14ac:dyDescent="0.2">
      <c r="A2798" s="19"/>
    </row>
    <row r="2799" spans="1:1" ht="17" x14ac:dyDescent="0.2">
      <c r="A2799" s="19"/>
    </row>
    <row r="2800" spans="1:1" ht="17" x14ac:dyDescent="0.2">
      <c r="A2800" s="19"/>
    </row>
    <row r="2801" spans="1:1" ht="17" x14ac:dyDescent="0.2">
      <c r="A2801" s="19"/>
    </row>
    <row r="2802" spans="1:1" ht="17" x14ac:dyDescent="0.2">
      <c r="A2802" s="19"/>
    </row>
    <row r="2803" spans="1:1" ht="17" x14ac:dyDescent="0.2">
      <c r="A2803" s="19"/>
    </row>
    <row r="2804" spans="1:1" ht="17" x14ac:dyDescent="0.2">
      <c r="A2804" s="19"/>
    </row>
    <row r="2805" spans="1:1" ht="17" x14ac:dyDescent="0.2">
      <c r="A2805" s="19"/>
    </row>
    <row r="2806" spans="1:1" ht="17" x14ac:dyDescent="0.2">
      <c r="A2806" s="19"/>
    </row>
    <row r="2807" spans="1:1" ht="17" x14ac:dyDescent="0.2">
      <c r="A2807" s="19"/>
    </row>
    <row r="2808" spans="1:1" ht="17" x14ac:dyDescent="0.2">
      <c r="A2808" s="19"/>
    </row>
    <row r="2809" spans="1:1" ht="17" x14ac:dyDescent="0.2">
      <c r="A2809" s="19"/>
    </row>
    <row r="2810" spans="1:1" ht="17" x14ac:dyDescent="0.2">
      <c r="A2810" s="19"/>
    </row>
    <row r="2811" spans="1:1" ht="17" x14ac:dyDescent="0.2">
      <c r="A2811" s="19"/>
    </row>
    <row r="2812" spans="1:1" ht="17" x14ac:dyDescent="0.2">
      <c r="A2812" s="19"/>
    </row>
    <row r="2813" spans="1:1" ht="17" x14ac:dyDescent="0.2">
      <c r="A2813" s="19"/>
    </row>
    <row r="2814" spans="1:1" ht="17" x14ac:dyDescent="0.2">
      <c r="A2814" s="19"/>
    </row>
    <row r="2815" spans="1:1" ht="17" x14ac:dyDescent="0.2">
      <c r="A2815" s="19"/>
    </row>
    <row r="2816" spans="1:1" ht="17" x14ac:dyDescent="0.2">
      <c r="A2816" s="19"/>
    </row>
    <row r="2817" spans="1:1" ht="17" x14ac:dyDescent="0.2">
      <c r="A2817" s="19"/>
    </row>
    <row r="2818" spans="1:1" ht="17" x14ac:dyDescent="0.2">
      <c r="A2818" s="19"/>
    </row>
    <row r="2819" spans="1:1" ht="17" x14ac:dyDescent="0.2">
      <c r="A2819" s="19"/>
    </row>
    <row r="2820" spans="1:1" ht="17" x14ac:dyDescent="0.2">
      <c r="A2820" s="19"/>
    </row>
    <row r="2821" spans="1:1" ht="17" x14ac:dyDescent="0.2">
      <c r="A2821" s="19"/>
    </row>
    <row r="2822" spans="1:1" ht="17" x14ac:dyDescent="0.2">
      <c r="A2822" s="19"/>
    </row>
    <row r="2823" spans="1:1" ht="17" x14ac:dyDescent="0.2">
      <c r="A2823" s="19"/>
    </row>
    <row r="2824" spans="1:1" ht="17" x14ac:dyDescent="0.2">
      <c r="A2824" s="19"/>
    </row>
    <row r="2825" spans="1:1" ht="17" x14ac:dyDescent="0.2">
      <c r="A2825" s="19"/>
    </row>
    <row r="2826" spans="1:1" ht="17" x14ac:dyDescent="0.2">
      <c r="A2826" s="19"/>
    </row>
    <row r="2827" spans="1:1" ht="17" x14ac:dyDescent="0.2">
      <c r="A2827" s="19"/>
    </row>
    <row r="2828" spans="1:1" ht="17" x14ac:dyDescent="0.2">
      <c r="A2828" s="19"/>
    </row>
    <row r="2829" spans="1:1" ht="17" x14ac:dyDescent="0.2">
      <c r="A2829" s="19"/>
    </row>
    <row r="2830" spans="1:1" ht="17" x14ac:dyDescent="0.2">
      <c r="A2830" s="19"/>
    </row>
    <row r="2831" spans="1:1" ht="17" x14ac:dyDescent="0.2">
      <c r="A2831" s="19"/>
    </row>
    <row r="2832" spans="1:1" ht="17" x14ac:dyDescent="0.2">
      <c r="A2832" s="19"/>
    </row>
    <row r="2833" spans="1:1" ht="17" x14ac:dyDescent="0.2">
      <c r="A2833" s="19"/>
    </row>
    <row r="2834" spans="1:1" ht="17" x14ac:dyDescent="0.2">
      <c r="A2834" s="19"/>
    </row>
    <row r="2835" spans="1:1" ht="17" x14ac:dyDescent="0.2">
      <c r="A2835" s="19"/>
    </row>
    <row r="2836" spans="1:1" ht="17" x14ac:dyDescent="0.2">
      <c r="A2836" s="19"/>
    </row>
    <row r="2837" spans="1:1" ht="17" x14ac:dyDescent="0.2">
      <c r="A2837" s="19"/>
    </row>
    <row r="2838" spans="1:1" ht="17" x14ac:dyDescent="0.2">
      <c r="A2838" s="19"/>
    </row>
    <row r="2839" spans="1:1" ht="17" x14ac:dyDescent="0.2">
      <c r="A2839" s="19"/>
    </row>
    <row r="2840" spans="1:1" ht="17" x14ac:dyDescent="0.2">
      <c r="A2840" s="19"/>
    </row>
    <row r="2841" spans="1:1" ht="17" x14ac:dyDescent="0.2">
      <c r="A2841" s="19"/>
    </row>
    <row r="2842" spans="1:1" ht="17" x14ac:dyDescent="0.2">
      <c r="A2842" s="19"/>
    </row>
    <row r="2843" spans="1:1" ht="17" x14ac:dyDescent="0.2">
      <c r="A2843" s="19"/>
    </row>
    <row r="2844" spans="1:1" ht="17" x14ac:dyDescent="0.2">
      <c r="A2844" s="19"/>
    </row>
    <row r="2845" spans="1:1" ht="17" x14ac:dyDescent="0.2">
      <c r="A2845" s="19"/>
    </row>
    <row r="2846" spans="1:1" ht="17" x14ac:dyDescent="0.2">
      <c r="A2846" s="19"/>
    </row>
    <row r="2847" spans="1:1" ht="17" x14ac:dyDescent="0.2">
      <c r="A2847" s="19"/>
    </row>
    <row r="2848" spans="1:1" ht="17" x14ac:dyDescent="0.2">
      <c r="A2848" s="19"/>
    </row>
    <row r="2849" spans="1:1" ht="17" x14ac:dyDescent="0.2">
      <c r="A2849" s="19"/>
    </row>
    <row r="2850" spans="1:1" ht="17" x14ac:dyDescent="0.2">
      <c r="A2850" s="19"/>
    </row>
    <row r="2851" spans="1:1" ht="17" x14ac:dyDescent="0.2">
      <c r="A2851" s="19"/>
    </row>
    <row r="2852" spans="1:1" ht="17" x14ac:dyDescent="0.2">
      <c r="A2852" s="19"/>
    </row>
    <row r="2853" spans="1:1" ht="17" x14ac:dyDescent="0.2">
      <c r="A2853" s="19"/>
    </row>
    <row r="2854" spans="1:1" ht="17" x14ac:dyDescent="0.2">
      <c r="A2854" s="19"/>
    </row>
    <row r="2855" spans="1:1" ht="17" x14ac:dyDescent="0.2">
      <c r="A2855" s="19"/>
    </row>
    <row r="2856" spans="1:1" ht="17" x14ac:dyDescent="0.2">
      <c r="A2856" s="19"/>
    </row>
    <row r="2857" spans="1:1" ht="17" x14ac:dyDescent="0.2">
      <c r="A2857" s="19"/>
    </row>
    <row r="2858" spans="1:1" ht="17" x14ac:dyDescent="0.2">
      <c r="A2858" s="19"/>
    </row>
    <row r="2859" spans="1:1" ht="17" x14ac:dyDescent="0.2">
      <c r="A2859" s="19"/>
    </row>
    <row r="2860" spans="1:1" ht="17" x14ac:dyDescent="0.2">
      <c r="A2860" s="19"/>
    </row>
    <row r="2861" spans="1:1" ht="17" x14ac:dyDescent="0.2">
      <c r="A2861" s="19"/>
    </row>
    <row r="2862" spans="1:1" ht="17" x14ac:dyDescent="0.2">
      <c r="A2862" s="19"/>
    </row>
    <row r="2863" spans="1:1" ht="17" x14ac:dyDescent="0.2">
      <c r="A2863" s="19"/>
    </row>
    <row r="2864" spans="1:1" ht="17" x14ac:dyDescent="0.2">
      <c r="A2864" s="19"/>
    </row>
    <row r="2865" spans="1:1" ht="17" x14ac:dyDescent="0.2">
      <c r="A2865" s="19"/>
    </row>
    <row r="2866" spans="1:1" ht="17" x14ac:dyDescent="0.2">
      <c r="A2866" s="19"/>
    </row>
    <row r="2867" spans="1:1" ht="17" x14ac:dyDescent="0.2">
      <c r="A2867" s="19"/>
    </row>
    <row r="2868" spans="1:1" ht="17" x14ac:dyDescent="0.2">
      <c r="A2868" s="19"/>
    </row>
    <row r="2869" spans="1:1" ht="17" x14ac:dyDescent="0.2">
      <c r="A2869" s="19"/>
    </row>
    <row r="2870" spans="1:1" ht="17" x14ac:dyDescent="0.2">
      <c r="A2870" s="19"/>
    </row>
    <row r="2871" spans="1:1" ht="17" x14ac:dyDescent="0.2">
      <c r="A2871" s="19"/>
    </row>
    <row r="2872" spans="1:1" ht="17" x14ac:dyDescent="0.2">
      <c r="A2872" s="19"/>
    </row>
    <row r="2873" spans="1:1" ht="17" x14ac:dyDescent="0.2">
      <c r="A2873" s="19"/>
    </row>
    <row r="2874" spans="1:1" ht="17" x14ac:dyDescent="0.2">
      <c r="A2874" s="19"/>
    </row>
    <row r="2875" spans="1:1" ht="17" x14ac:dyDescent="0.2">
      <c r="A2875" s="19"/>
    </row>
    <row r="2876" spans="1:1" ht="17" x14ac:dyDescent="0.2">
      <c r="A2876" s="19"/>
    </row>
    <row r="2877" spans="1:1" ht="17" x14ac:dyDescent="0.2">
      <c r="A2877" s="19"/>
    </row>
    <row r="2878" spans="1:1" ht="17" x14ac:dyDescent="0.2">
      <c r="A2878" s="19"/>
    </row>
    <row r="2879" spans="1:1" ht="17" x14ac:dyDescent="0.2">
      <c r="A2879" s="19"/>
    </row>
    <row r="2880" spans="1:1" ht="17" x14ac:dyDescent="0.2">
      <c r="A2880" s="19"/>
    </row>
    <row r="2881" spans="1:1" ht="17" x14ac:dyDescent="0.2">
      <c r="A2881" s="19"/>
    </row>
    <row r="2882" spans="1:1" ht="17" x14ac:dyDescent="0.2">
      <c r="A2882" s="19"/>
    </row>
    <row r="2883" spans="1:1" ht="17" x14ac:dyDescent="0.2">
      <c r="A2883" s="19"/>
    </row>
    <row r="2884" spans="1:1" ht="17" x14ac:dyDescent="0.2">
      <c r="A2884" s="19"/>
    </row>
    <row r="2885" spans="1:1" ht="17" x14ac:dyDescent="0.2">
      <c r="A2885" s="19"/>
    </row>
    <row r="2886" spans="1:1" ht="17" x14ac:dyDescent="0.2">
      <c r="A2886" s="19"/>
    </row>
    <row r="2887" spans="1:1" ht="17" x14ac:dyDescent="0.2">
      <c r="A2887" s="19"/>
    </row>
    <row r="2888" spans="1:1" ht="17" x14ac:dyDescent="0.2">
      <c r="A2888" s="19"/>
    </row>
    <row r="2889" spans="1:1" ht="17" x14ac:dyDescent="0.2">
      <c r="A2889" s="19"/>
    </row>
    <row r="2890" spans="1:1" ht="17" x14ac:dyDescent="0.2">
      <c r="A2890" s="19"/>
    </row>
    <row r="2891" spans="1:1" ht="17" x14ac:dyDescent="0.2">
      <c r="A2891" s="19"/>
    </row>
    <row r="2892" spans="1:1" ht="17" x14ac:dyDescent="0.2">
      <c r="A2892" s="19"/>
    </row>
    <row r="2893" spans="1:1" ht="17" x14ac:dyDescent="0.2">
      <c r="A2893" s="19"/>
    </row>
    <row r="2894" spans="1:1" ht="17" x14ac:dyDescent="0.2">
      <c r="A2894" s="19"/>
    </row>
    <row r="2895" spans="1:1" ht="17" x14ac:dyDescent="0.2">
      <c r="A2895" s="19"/>
    </row>
    <row r="2896" spans="1:1" ht="17" x14ac:dyDescent="0.2">
      <c r="A2896" s="19"/>
    </row>
    <row r="2897" spans="1:1" ht="17" x14ac:dyDescent="0.2">
      <c r="A2897" s="19"/>
    </row>
    <row r="2898" spans="1:1" ht="17" x14ac:dyDescent="0.2">
      <c r="A2898" s="19"/>
    </row>
    <row r="2899" spans="1:1" ht="17" x14ac:dyDescent="0.2">
      <c r="A2899" s="19"/>
    </row>
    <row r="2900" spans="1:1" ht="17" x14ac:dyDescent="0.2">
      <c r="A2900" s="19"/>
    </row>
    <row r="2901" spans="1:1" ht="17" x14ac:dyDescent="0.2">
      <c r="A2901" s="19"/>
    </row>
    <row r="2902" spans="1:1" ht="17" x14ac:dyDescent="0.2">
      <c r="A2902" s="19"/>
    </row>
    <row r="2903" spans="1:1" ht="17" x14ac:dyDescent="0.2">
      <c r="A2903" s="19"/>
    </row>
    <row r="2904" spans="1:1" ht="17" x14ac:dyDescent="0.2">
      <c r="A2904" s="19"/>
    </row>
    <row r="2905" spans="1:1" ht="17" x14ac:dyDescent="0.2">
      <c r="A2905" s="19"/>
    </row>
    <row r="2906" spans="1:1" ht="17" x14ac:dyDescent="0.2">
      <c r="A2906" s="19"/>
    </row>
    <row r="2907" spans="1:1" ht="17" x14ac:dyDescent="0.2">
      <c r="A2907" s="19"/>
    </row>
    <row r="2908" spans="1:1" ht="17" x14ac:dyDescent="0.2">
      <c r="A2908" s="19"/>
    </row>
    <row r="2909" spans="1:1" ht="17" x14ac:dyDescent="0.2">
      <c r="A2909" s="19"/>
    </row>
    <row r="2910" spans="1:1" ht="17" x14ac:dyDescent="0.2">
      <c r="A2910" s="19"/>
    </row>
    <row r="2911" spans="1:1" ht="17" x14ac:dyDescent="0.2">
      <c r="A2911" s="19"/>
    </row>
    <row r="2912" spans="1:1" ht="17" x14ac:dyDescent="0.2">
      <c r="A2912" s="19"/>
    </row>
    <row r="2913" spans="1:1" ht="17" x14ac:dyDescent="0.2">
      <c r="A2913" s="19"/>
    </row>
    <row r="2914" spans="1:1" ht="17" x14ac:dyDescent="0.2">
      <c r="A2914" s="19"/>
    </row>
    <row r="2915" spans="1:1" ht="17" x14ac:dyDescent="0.2">
      <c r="A2915" s="19"/>
    </row>
    <row r="2916" spans="1:1" ht="17" x14ac:dyDescent="0.2">
      <c r="A2916" s="19"/>
    </row>
    <row r="2917" spans="1:1" ht="17" x14ac:dyDescent="0.2">
      <c r="A2917" s="19"/>
    </row>
    <row r="2918" spans="1:1" ht="17" x14ac:dyDescent="0.2">
      <c r="A2918" s="19"/>
    </row>
    <row r="2919" spans="1:1" ht="17" x14ac:dyDescent="0.2">
      <c r="A2919" s="19"/>
    </row>
    <row r="2920" spans="1:1" ht="17" x14ac:dyDescent="0.2">
      <c r="A2920" s="19"/>
    </row>
    <row r="2921" spans="1:1" ht="17" x14ac:dyDescent="0.2">
      <c r="A2921" s="19"/>
    </row>
    <row r="2922" spans="1:1" ht="17" x14ac:dyDescent="0.2">
      <c r="A2922" s="19"/>
    </row>
    <row r="2923" spans="1:1" ht="17" x14ac:dyDescent="0.2">
      <c r="A2923" s="19"/>
    </row>
    <row r="2924" spans="1:1" ht="17" x14ac:dyDescent="0.2">
      <c r="A2924" s="19"/>
    </row>
    <row r="2925" spans="1:1" ht="17" x14ac:dyDescent="0.2">
      <c r="A2925" s="19"/>
    </row>
    <row r="2926" spans="1:1" ht="17" x14ac:dyDescent="0.2">
      <c r="A2926" s="19"/>
    </row>
    <row r="2927" spans="1:1" ht="17" x14ac:dyDescent="0.2">
      <c r="A2927" s="19"/>
    </row>
    <row r="2928" spans="1:1" ht="17" x14ac:dyDescent="0.2">
      <c r="A2928" s="19"/>
    </row>
    <row r="2929" spans="1:1" ht="17" x14ac:dyDescent="0.2">
      <c r="A2929" s="19"/>
    </row>
    <row r="2930" spans="1:1" ht="17" x14ac:dyDescent="0.2">
      <c r="A2930" s="19"/>
    </row>
    <row r="2931" spans="1:1" ht="17" x14ac:dyDescent="0.2">
      <c r="A2931" s="19"/>
    </row>
    <row r="2932" spans="1:1" ht="17" x14ac:dyDescent="0.2">
      <c r="A2932" s="19"/>
    </row>
    <row r="2933" spans="1:1" ht="17" x14ac:dyDescent="0.2">
      <c r="A2933" s="19"/>
    </row>
    <row r="2934" spans="1:1" ht="17" x14ac:dyDescent="0.2">
      <c r="A2934" s="19"/>
    </row>
    <row r="2935" spans="1:1" ht="17" x14ac:dyDescent="0.2">
      <c r="A2935" s="19"/>
    </row>
    <row r="2936" spans="1:1" ht="17" x14ac:dyDescent="0.2">
      <c r="A2936" s="19"/>
    </row>
    <row r="2937" spans="1:1" ht="17" x14ac:dyDescent="0.2">
      <c r="A2937" s="19"/>
    </row>
    <row r="2938" spans="1:1" ht="17" x14ac:dyDescent="0.2">
      <c r="A2938" s="19"/>
    </row>
    <row r="2939" spans="1:1" ht="17" x14ac:dyDescent="0.2">
      <c r="A2939" s="19"/>
    </row>
    <row r="2940" spans="1:1" ht="17" x14ac:dyDescent="0.2">
      <c r="A2940" s="19"/>
    </row>
    <row r="2941" spans="1:1" ht="17" x14ac:dyDescent="0.2">
      <c r="A2941" s="19"/>
    </row>
    <row r="2942" spans="1:1" ht="17" x14ac:dyDescent="0.2">
      <c r="A2942" s="19"/>
    </row>
    <row r="2943" spans="1:1" ht="17" x14ac:dyDescent="0.2">
      <c r="A2943" s="19"/>
    </row>
    <row r="2944" spans="1:1" ht="17" x14ac:dyDescent="0.2">
      <c r="A2944" s="19"/>
    </row>
    <row r="2945" spans="1:1" ht="17" x14ac:dyDescent="0.2">
      <c r="A2945" s="19"/>
    </row>
    <row r="2946" spans="1:1" ht="17" x14ac:dyDescent="0.2">
      <c r="A2946" s="19"/>
    </row>
    <row r="2947" spans="1:1" ht="17" x14ac:dyDescent="0.2">
      <c r="A2947" s="19"/>
    </row>
    <row r="2948" spans="1:1" ht="17" x14ac:dyDescent="0.2">
      <c r="A2948" s="19"/>
    </row>
    <row r="2949" spans="1:1" ht="17" x14ac:dyDescent="0.2">
      <c r="A2949" s="19"/>
    </row>
    <row r="2950" spans="1:1" ht="17" x14ac:dyDescent="0.2">
      <c r="A2950" s="19"/>
    </row>
    <row r="2951" spans="1:1" ht="17" x14ac:dyDescent="0.2">
      <c r="A2951" s="19"/>
    </row>
    <row r="2952" spans="1:1" ht="17" x14ac:dyDescent="0.2">
      <c r="A2952" s="19"/>
    </row>
    <row r="2953" spans="1:1" ht="17" x14ac:dyDescent="0.2">
      <c r="A2953" s="19"/>
    </row>
    <row r="2954" spans="1:1" ht="17" x14ac:dyDescent="0.2">
      <c r="A2954" s="19"/>
    </row>
    <row r="2955" spans="1:1" ht="17" x14ac:dyDescent="0.2">
      <c r="A2955" s="19"/>
    </row>
    <row r="2956" spans="1:1" ht="17" x14ac:dyDescent="0.2">
      <c r="A2956" s="19"/>
    </row>
    <row r="2957" spans="1:1" ht="17" x14ac:dyDescent="0.2">
      <c r="A2957" s="19"/>
    </row>
    <row r="2958" spans="1:1" ht="17" x14ac:dyDescent="0.2">
      <c r="A2958" s="19"/>
    </row>
    <row r="2959" spans="1:1" ht="17" x14ac:dyDescent="0.2">
      <c r="A2959" s="19"/>
    </row>
    <row r="2960" spans="1:1" ht="17" x14ac:dyDescent="0.2">
      <c r="A2960" s="19"/>
    </row>
    <row r="2961" spans="1:1" ht="17" x14ac:dyDescent="0.2">
      <c r="A2961" s="19"/>
    </row>
    <row r="2962" spans="1:1" ht="17" x14ac:dyDescent="0.2">
      <c r="A2962" s="19"/>
    </row>
    <row r="2963" spans="1:1" ht="17" x14ac:dyDescent="0.2">
      <c r="A2963" s="19"/>
    </row>
    <row r="2964" spans="1:1" ht="17" x14ac:dyDescent="0.2">
      <c r="A2964" s="19"/>
    </row>
    <row r="2965" spans="1:1" ht="17" x14ac:dyDescent="0.2">
      <c r="A2965" s="19"/>
    </row>
    <row r="2966" spans="1:1" ht="17" x14ac:dyDescent="0.2">
      <c r="A2966" s="19"/>
    </row>
    <row r="2967" spans="1:1" ht="17" x14ac:dyDescent="0.2">
      <c r="A2967" s="19"/>
    </row>
    <row r="2968" spans="1:1" ht="17" x14ac:dyDescent="0.2">
      <c r="A2968" s="19"/>
    </row>
    <row r="2969" spans="1:1" ht="17" x14ac:dyDescent="0.2">
      <c r="A2969" s="19"/>
    </row>
    <row r="2970" spans="1:1" ht="17" x14ac:dyDescent="0.2">
      <c r="A2970" s="19"/>
    </row>
    <row r="2971" spans="1:1" ht="17" x14ac:dyDescent="0.2">
      <c r="A2971" s="19"/>
    </row>
    <row r="2972" spans="1:1" ht="17" x14ac:dyDescent="0.2">
      <c r="A2972" s="19"/>
    </row>
    <row r="2973" spans="1:1" ht="17" x14ac:dyDescent="0.2">
      <c r="A2973" s="19"/>
    </row>
    <row r="2974" spans="1:1" ht="17" x14ac:dyDescent="0.2">
      <c r="A2974" s="19"/>
    </row>
    <row r="2975" spans="1:1" ht="17" x14ac:dyDescent="0.2">
      <c r="A2975" s="19"/>
    </row>
    <row r="2976" spans="1:1" ht="17" x14ac:dyDescent="0.2">
      <c r="A2976" s="19"/>
    </row>
    <row r="2977" spans="1:1" ht="17" x14ac:dyDescent="0.2">
      <c r="A2977" s="19"/>
    </row>
    <row r="2978" spans="1:1" ht="17" x14ac:dyDescent="0.2">
      <c r="A2978" s="19"/>
    </row>
    <row r="2979" spans="1:1" ht="17" x14ac:dyDescent="0.2">
      <c r="A2979" s="19"/>
    </row>
    <row r="2980" spans="1:1" ht="17" x14ac:dyDescent="0.2">
      <c r="A2980" s="19"/>
    </row>
    <row r="2981" spans="1:1" ht="17" x14ac:dyDescent="0.2">
      <c r="A2981" s="19"/>
    </row>
    <row r="2982" spans="1:1" ht="17" x14ac:dyDescent="0.2">
      <c r="A2982" s="19"/>
    </row>
    <row r="2983" spans="1:1" ht="17" x14ac:dyDescent="0.2">
      <c r="A2983" s="19"/>
    </row>
    <row r="2984" spans="1:1" ht="17" x14ac:dyDescent="0.2">
      <c r="A2984" s="19"/>
    </row>
    <row r="2985" spans="1:1" ht="17" x14ac:dyDescent="0.2">
      <c r="A2985" s="19"/>
    </row>
    <row r="2986" spans="1:1" ht="17" x14ac:dyDescent="0.2">
      <c r="A2986" s="19"/>
    </row>
    <row r="2987" spans="1:1" ht="17" x14ac:dyDescent="0.2">
      <c r="A2987" s="19"/>
    </row>
    <row r="2988" spans="1:1" ht="17" x14ac:dyDescent="0.2">
      <c r="A2988" s="19"/>
    </row>
    <row r="2989" spans="1:1" ht="17" x14ac:dyDescent="0.2">
      <c r="A2989" s="19"/>
    </row>
    <row r="2990" spans="1:1" ht="17" x14ac:dyDescent="0.2">
      <c r="A2990" s="19"/>
    </row>
    <row r="2991" spans="1:1" ht="17" x14ac:dyDescent="0.2">
      <c r="A2991" s="19"/>
    </row>
    <row r="2992" spans="1:1" ht="17" x14ac:dyDescent="0.2">
      <c r="A2992" s="19"/>
    </row>
    <row r="2993" spans="1:1" ht="17" x14ac:dyDescent="0.2">
      <c r="A2993" s="19"/>
    </row>
    <row r="2994" spans="1:1" ht="17" x14ac:dyDescent="0.2">
      <c r="A2994" s="19"/>
    </row>
    <row r="2995" spans="1:1" ht="17" x14ac:dyDescent="0.2">
      <c r="A2995" s="19"/>
    </row>
    <row r="2996" spans="1:1" ht="17" x14ac:dyDescent="0.2">
      <c r="A2996" s="19"/>
    </row>
    <row r="2997" spans="1:1" ht="17" x14ac:dyDescent="0.2">
      <c r="A2997" s="19"/>
    </row>
    <row r="2998" spans="1:1" ht="17" x14ac:dyDescent="0.2">
      <c r="A2998" s="19"/>
    </row>
    <row r="2999" spans="1:1" ht="17" x14ac:dyDescent="0.2">
      <c r="A2999" s="19"/>
    </row>
    <row r="3000" spans="1:1" ht="17" x14ac:dyDescent="0.2">
      <c r="A3000" s="19"/>
    </row>
    <row r="3001" spans="1:1" ht="17" x14ac:dyDescent="0.2">
      <c r="A3001" s="19"/>
    </row>
    <row r="3002" spans="1:1" ht="17" x14ac:dyDescent="0.2">
      <c r="A3002" s="19"/>
    </row>
    <row r="3003" spans="1:1" ht="17" x14ac:dyDescent="0.2">
      <c r="A3003" s="19"/>
    </row>
    <row r="3004" spans="1:1" ht="17" x14ac:dyDescent="0.2">
      <c r="A3004" s="19"/>
    </row>
    <row r="3005" spans="1:1" ht="17" x14ac:dyDescent="0.2">
      <c r="A3005" s="19"/>
    </row>
    <row r="3006" spans="1:1" ht="17" x14ac:dyDescent="0.2">
      <c r="A3006" s="19"/>
    </row>
    <row r="3007" spans="1:1" ht="17" x14ac:dyDescent="0.2">
      <c r="A3007" s="19"/>
    </row>
    <row r="3008" spans="1:1" ht="17" x14ac:dyDescent="0.2">
      <c r="A3008" s="19"/>
    </row>
    <row r="3009" spans="1:1" ht="17" x14ac:dyDescent="0.2">
      <c r="A3009" s="19"/>
    </row>
    <row r="3010" spans="1:1" ht="17" x14ac:dyDescent="0.2">
      <c r="A3010" s="19"/>
    </row>
    <row r="3011" spans="1:1" ht="17" x14ac:dyDescent="0.2">
      <c r="A3011" s="19"/>
    </row>
    <row r="3012" spans="1:1" ht="17" x14ac:dyDescent="0.2">
      <c r="A3012" s="19"/>
    </row>
    <row r="3013" spans="1:1" ht="17" x14ac:dyDescent="0.2">
      <c r="A3013" s="19"/>
    </row>
    <row r="3014" spans="1:1" ht="17" x14ac:dyDescent="0.2">
      <c r="A3014" s="19"/>
    </row>
    <row r="3015" spans="1:1" ht="17" x14ac:dyDescent="0.2">
      <c r="A3015" s="19"/>
    </row>
    <row r="3016" spans="1:1" ht="17" x14ac:dyDescent="0.2">
      <c r="A3016" s="19"/>
    </row>
    <row r="3017" spans="1:1" ht="17" x14ac:dyDescent="0.2">
      <c r="A3017" s="19"/>
    </row>
    <row r="3018" spans="1:1" ht="17" x14ac:dyDescent="0.2">
      <c r="A3018" s="19"/>
    </row>
    <row r="3019" spans="1:1" ht="17" x14ac:dyDescent="0.2">
      <c r="A3019" s="19"/>
    </row>
    <row r="3020" spans="1:1" ht="17" x14ac:dyDescent="0.2">
      <c r="A3020" s="19"/>
    </row>
    <row r="3021" spans="1:1" ht="17" x14ac:dyDescent="0.2">
      <c r="A3021" s="19"/>
    </row>
    <row r="3022" spans="1:1" ht="17" x14ac:dyDescent="0.2">
      <c r="A3022" s="19"/>
    </row>
    <row r="3023" spans="1:1" ht="17" x14ac:dyDescent="0.2">
      <c r="A3023" s="19"/>
    </row>
    <row r="3024" spans="1:1" ht="17" x14ac:dyDescent="0.2">
      <c r="A3024" s="19"/>
    </row>
    <row r="3025" spans="1:1" ht="17" x14ac:dyDescent="0.2">
      <c r="A3025" s="19"/>
    </row>
    <row r="3026" spans="1:1" ht="17" x14ac:dyDescent="0.2">
      <c r="A3026" s="19"/>
    </row>
    <row r="3027" spans="1:1" ht="17" x14ac:dyDescent="0.2">
      <c r="A3027" s="19"/>
    </row>
    <row r="3028" spans="1:1" ht="17" x14ac:dyDescent="0.2">
      <c r="A3028" s="19"/>
    </row>
    <row r="3029" spans="1:1" ht="17" x14ac:dyDescent="0.2">
      <c r="A3029" s="19"/>
    </row>
    <row r="3030" spans="1:1" ht="17" x14ac:dyDescent="0.2">
      <c r="A3030" s="19"/>
    </row>
    <row r="3031" spans="1:1" ht="17" x14ac:dyDescent="0.2">
      <c r="A3031" s="19"/>
    </row>
    <row r="3032" spans="1:1" ht="17" x14ac:dyDescent="0.2">
      <c r="A3032" s="19"/>
    </row>
    <row r="3033" spans="1:1" ht="17" x14ac:dyDescent="0.2">
      <c r="A3033" s="19"/>
    </row>
    <row r="3034" spans="1:1" ht="17" x14ac:dyDescent="0.2">
      <c r="A3034" s="19"/>
    </row>
    <row r="3035" spans="1:1" ht="17" x14ac:dyDescent="0.2">
      <c r="A3035" s="19"/>
    </row>
    <row r="3036" spans="1:1" ht="17" x14ac:dyDescent="0.2">
      <c r="A3036" s="19"/>
    </row>
    <row r="3037" spans="1:1" ht="17" x14ac:dyDescent="0.2">
      <c r="A3037" s="19"/>
    </row>
    <row r="3038" spans="1:1" ht="17" x14ac:dyDescent="0.2">
      <c r="A3038" s="19"/>
    </row>
    <row r="3039" spans="1:1" ht="17" x14ac:dyDescent="0.2">
      <c r="A3039" s="19"/>
    </row>
    <row r="3040" spans="1:1" ht="17" x14ac:dyDescent="0.2">
      <c r="A3040" s="19"/>
    </row>
    <row r="3041" spans="1:1" ht="17" x14ac:dyDescent="0.2">
      <c r="A3041" s="19"/>
    </row>
    <row r="3042" spans="1:1" ht="17" x14ac:dyDescent="0.2">
      <c r="A3042" s="19"/>
    </row>
    <row r="3043" spans="1:1" ht="17" x14ac:dyDescent="0.2">
      <c r="A3043" s="19"/>
    </row>
    <row r="3044" spans="1:1" ht="17" x14ac:dyDescent="0.2">
      <c r="A3044" s="19"/>
    </row>
    <row r="3045" spans="1:1" ht="17" x14ac:dyDescent="0.2">
      <c r="A3045" s="19"/>
    </row>
    <row r="3046" spans="1:1" ht="17" x14ac:dyDescent="0.2">
      <c r="A3046" s="19"/>
    </row>
    <row r="3047" spans="1:1" ht="17" x14ac:dyDescent="0.2">
      <c r="A3047" s="19"/>
    </row>
    <row r="3048" spans="1:1" ht="17" x14ac:dyDescent="0.2">
      <c r="A3048" s="19"/>
    </row>
    <row r="3049" spans="1:1" ht="17" x14ac:dyDescent="0.2">
      <c r="A3049" s="19"/>
    </row>
    <row r="3050" spans="1:1" ht="17" x14ac:dyDescent="0.2">
      <c r="A3050" s="19"/>
    </row>
    <row r="3051" spans="1:1" ht="17" x14ac:dyDescent="0.2">
      <c r="A3051" s="19"/>
    </row>
    <row r="3052" spans="1:1" ht="17" x14ac:dyDescent="0.2">
      <c r="A3052" s="19"/>
    </row>
    <row r="3053" spans="1:1" ht="17" x14ac:dyDescent="0.2">
      <c r="A3053" s="19"/>
    </row>
    <row r="3054" spans="1:1" ht="17" x14ac:dyDescent="0.2">
      <c r="A3054" s="19"/>
    </row>
    <row r="3055" spans="1:1" ht="17" x14ac:dyDescent="0.2">
      <c r="A3055" s="19"/>
    </row>
    <row r="3056" spans="1:1" ht="17" x14ac:dyDescent="0.2">
      <c r="A3056" s="19"/>
    </row>
    <row r="3057" spans="1:1" ht="17" x14ac:dyDescent="0.2">
      <c r="A3057" s="19"/>
    </row>
    <row r="3058" spans="1:1" ht="17" x14ac:dyDescent="0.2">
      <c r="A3058" s="19"/>
    </row>
    <row r="3059" spans="1:1" ht="17" x14ac:dyDescent="0.2">
      <c r="A3059" s="19"/>
    </row>
    <row r="3060" spans="1:1" ht="17" x14ac:dyDescent="0.2">
      <c r="A3060" s="19"/>
    </row>
    <row r="3061" spans="1:1" ht="17" x14ac:dyDescent="0.2">
      <c r="A3061" s="19"/>
    </row>
    <row r="3062" spans="1:1" ht="17" x14ac:dyDescent="0.2">
      <c r="A3062" s="19"/>
    </row>
    <row r="3063" spans="1:1" ht="17" x14ac:dyDescent="0.2">
      <c r="A3063" s="19"/>
    </row>
    <row r="3064" spans="1:1" ht="17" x14ac:dyDescent="0.2">
      <c r="A3064" s="19"/>
    </row>
    <row r="3065" spans="1:1" ht="17" x14ac:dyDescent="0.2">
      <c r="A3065" s="19"/>
    </row>
    <row r="3066" spans="1:1" ht="17" x14ac:dyDescent="0.2">
      <c r="A3066" s="19"/>
    </row>
    <row r="3067" spans="1:1" ht="17" x14ac:dyDescent="0.2">
      <c r="A3067" s="19"/>
    </row>
    <row r="3068" spans="1:1" ht="17" x14ac:dyDescent="0.2">
      <c r="A3068" s="19"/>
    </row>
    <row r="3069" spans="1:1" ht="17" x14ac:dyDescent="0.2">
      <c r="A3069" s="19"/>
    </row>
    <row r="3070" spans="1:1" ht="17" x14ac:dyDescent="0.2">
      <c r="A3070" s="19"/>
    </row>
    <row r="3071" spans="1:1" ht="17" x14ac:dyDescent="0.2">
      <c r="A3071" s="19"/>
    </row>
    <row r="3072" spans="1:1" ht="17" x14ac:dyDescent="0.2">
      <c r="A3072" s="19"/>
    </row>
    <row r="3073" spans="1:1" ht="17" x14ac:dyDescent="0.2">
      <c r="A3073" s="19"/>
    </row>
    <row r="3074" spans="1:1" ht="17" x14ac:dyDescent="0.2">
      <c r="A3074" s="19"/>
    </row>
    <row r="3075" spans="1:1" ht="17" x14ac:dyDescent="0.2">
      <c r="A3075" s="19"/>
    </row>
    <row r="3076" spans="1:1" ht="17" x14ac:dyDescent="0.2">
      <c r="A3076" s="19"/>
    </row>
    <row r="3077" spans="1:1" ht="17" x14ac:dyDescent="0.2">
      <c r="A3077" s="19"/>
    </row>
    <row r="3078" spans="1:1" ht="17" x14ac:dyDescent="0.2">
      <c r="A3078" s="19"/>
    </row>
    <row r="3079" spans="1:1" ht="17" x14ac:dyDescent="0.2">
      <c r="A3079" s="19"/>
    </row>
    <row r="3080" spans="1:1" ht="17" x14ac:dyDescent="0.2">
      <c r="A3080" s="19"/>
    </row>
    <row r="3081" spans="1:1" ht="17" x14ac:dyDescent="0.2">
      <c r="A3081" s="19"/>
    </row>
    <row r="3082" spans="1:1" ht="17" x14ac:dyDescent="0.2">
      <c r="A3082" s="19"/>
    </row>
    <row r="3083" spans="1:1" ht="17" x14ac:dyDescent="0.2">
      <c r="A3083" s="19"/>
    </row>
    <row r="3084" spans="1:1" ht="17" x14ac:dyDescent="0.2">
      <c r="A3084" s="19"/>
    </row>
    <row r="3085" spans="1:1" ht="17" x14ac:dyDescent="0.2">
      <c r="A3085" s="19"/>
    </row>
    <row r="3086" spans="1:1" ht="17" x14ac:dyDescent="0.2">
      <c r="A3086" s="19"/>
    </row>
    <row r="3087" spans="1:1" ht="17" x14ac:dyDescent="0.2">
      <c r="A3087" s="19"/>
    </row>
    <row r="3088" spans="1:1" ht="17" x14ac:dyDescent="0.2">
      <c r="A3088" s="19"/>
    </row>
    <row r="3089" spans="1:1" ht="17" x14ac:dyDescent="0.2">
      <c r="A3089" s="19"/>
    </row>
    <row r="3090" spans="1:1" ht="17" x14ac:dyDescent="0.2">
      <c r="A3090" s="19"/>
    </row>
    <row r="3091" spans="1:1" ht="17" x14ac:dyDescent="0.2">
      <c r="A3091" s="19"/>
    </row>
    <row r="3092" spans="1:1" ht="17" x14ac:dyDescent="0.2">
      <c r="A3092" s="19"/>
    </row>
    <row r="3093" spans="1:1" ht="17" x14ac:dyDescent="0.2">
      <c r="A3093" s="19"/>
    </row>
    <row r="3094" spans="1:1" ht="17" x14ac:dyDescent="0.2">
      <c r="A3094" s="19"/>
    </row>
    <row r="3095" spans="1:1" ht="17" x14ac:dyDescent="0.2">
      <c r="A3095" s="19"/>
    </row>
    <row r="3096" spans="1:1" ht="17" x14ac:dyDescent="0.2">
      <c r="A3096" s="19"/>
    </row>
    <row r="3097" spans="1:1" ht="17" x14ac:dyDescent="0.2">
      <c r="A3097" s="19"/>
    </row>
    <row r="3098" spans="1:1" ht="17" x14ac:dyDescent="0.2">
      <c r="A3098" s="19"/>
    </row>
    <row r="3099" spans="1:1" ht="17" x14ac:dyDescent="0.2">
      <c r="A3099" s="19"/>
    </row>
    <row r="3100" spans="1:1" ht="17" x14ac:dyDescent="0.2">
      <c r="A3100" s="19"/>
    </row>
    <row r="3101" spans="1:1" ht="17" x14ac:dyDescent="0.2">
      <c r="A3101" s="19"/>
    </row>
    <row r="3102" spans="1:1" ht="17" x14ac:dyDescent="0.2">
      <c r="A3102" s="19"/>
    </row>
    <row r="3103" spans="1:1" ht="17" x14ac:dyDescent="0.2">
      <c r="A3103" s="19"/>
    </row>
    <row r="3104" spans="1:1" ht="17" x14ac:dyDescent="0.2">
      <c r="A3104" s="19"/>
    </row>
    <row r="3105" spans="1:1" ht="17" x14ac:dyDescent="0.2">
      <c r="A3105" s="19"/>
    </row>
    <row r="3106" spans="1:1" ht="17" x14ac:dyDescent="0.2">
      <c r="A3106" s="19"/>
    </row>
    <row r="3107" spans="1:1" ht="17" x14ac:dyDescent="0.2">
      <c r="A3107" s="19"/>
    </row>
    <row r="3108" spans="1:1" ht="17" x14ac:dyDescent="0.2">
      <c r="A3108" s="19"/>
    </row>
    <row r="3109" spans="1:1" ht="17" x14ac:dyDescent="0.2">
      <c r="A3109" s="19"/>
    </row>
    <row r="3110" spans="1:1" ht="17" x14ac:dyDescent="0.2">
      <c r="A3110" s="19"/>
    </row>
    <row r="3111" spans="1:1" ht="17" x14ac:dyDescent="0.2">
      <c r="A3111" s="19"/>
    </row>
    <row r="3112" spans="1:1" ht="17" x14ac:dyDescent="0.2">
      <c r="A3112" s="19"/>
    </row>
    <row r="3113" spans="1:1" ht="17" x14ac:dyDescent="0.2">
      <c r="A3113" s="19"/>
    </row>
    <row r="3114" spans="1:1" ht="17" x14ac:dyDescent="0.2">
      <c r="A3114" s="19"/>
    </row>
    <row r="3115" spans="1:1" ht="17" x14ac:dyDescent="0.2">
      <c r="A3115" s="19"/>
    </row>
    <row r="3116" spans="1:1" ht="17" x14ac:dyDescent="0.2">
      <c r="A3116" s="19"/>
    </row>
    <row r="3117" spans="1:1" ht="17" x14ac:dyDescent="0.2">
      <c r="A3117" s="19"/>
    </row>
    <row r="3118" spans="1:1" ht="17" x14ac:dyDescent="0.2">
      <c r="A3118" s="19"/>
    </row>
    <row r="3119" spans="1:1" ht="17" x14ac:dyDescent="0.2">
      <c r="A3119" s="19"/>
    </row>
    <row r="3120" spans="1:1" ht="17" x14ac:dyDescent="0.2">
      <c r="A3120" s="19"/>
    </row>
    <row r="3121" spans="1:1" ht="17" x14ac:dyDescent="0.2">
      <c r="A3121" s="19"/>
    </row>
    <row r="3122" spans="1:1" ht="17" x14ac:dyDescent="0.2">
      <c r="A3122" s="19"/>
    </row>
    <row r="3123" spans="1:1" ht="17" x14ac:dyDescent="0.2">
      <c r="A3123" s="19"/>
    </row>
    <row r="3124" spans="1:1" ht="17" x14ac:dyDescent="0.2">
      <c r="A3124" s="19"/>
    </row>
    <row r="3125" spans="1:1" ht="17" x14ac:dyDescent="0.2">
      <c r="A3125" s="19"/>
    </row>
    <row r="3126" spans="1:1" ht="17" x14ac:dyDescent="0.2">
      <c r="A3126" s="19"/>
    </row>
    <row r="3127" spans="1:1" ht="17" x14ac:dyDescent="0.2">
      <c r="A3127" s="19"/>
    </row>
    <row r="3128" spans="1:1" ht="17" x14ac:dyDescent="0.2">
      <c r="A3128" s="19"/>
    </row>
    <row r="3129" spans="1:1" ht="17" x14ac:dyDescent="0.2">
      <c r="A3129" s="19"/>
    </row>
    <row r="3130" spans="1:1" ht="17" x14ac:dyDescent="0.2">
      <c r="A3130" s="19"/>
    </row>
    <row r="3131" spans="1:1" ht="17" x14ac:dyDescent="0.2">
      <c r="A3131" s="19"/>
    </row>
    <row r="3132" spans="1:1" ht="17" x14ac:dyDescent="0.2">
      <c r="A3132" s="19"/>
    </row>
    <row r="3133" spans="1:1" ht="17" x14ac:dyDescent="0.2">
      <c r="A3133" s="19"/>
    </row>
    <row r="3134" spans="1:1" ht="17" x14ac:dyDescent="0.2">
      <c r="A3134" s="19"/>
    </row>
    <row r="3135" spans="1:1" ht="17" x14ac:dyDescent="0.2">
      <c r="A3135" s="19"/>
    </row>
    <row r="3136" spans="1:1" ht="17" x14ac:dyDescent="0.2">
      <c r="A3136" s="19"/>
    </row>
    <row r="3137" spans="1:1" ht="17" x14ac:dyDescent="0.2">
      <c r="A3137" s="19"/>
    </row>
    <row r="3138" spans="1:1" ht="17" x14ac:dyDescent="0.2">
      <c r="A3138" s="19"/>
    </row>
    <row r="3139" spans="1:1" ht="17" x14ac:dyDescent="0.2">
      <c r="A3139" s="19"/>
    </row>
    <row r="3140" spans="1:1" ht="17" x14ac:dyDescent="0.2">
      <c r="A3140" s="19"/>
    </row>
    <row r="3141" spans="1:1" ht="17" x14ac:dyDescent="0.2">
      <c r="A3141" s="19"/>
    </row>
    <row r="3142" spans="1:1" ht="17" x14ac:dyDescent="0.2">
      <c r="A3142" s="19"/>
    </row>
    <row r="3143" spans="1:1" ht="17" x14ac:dyDescent="0.2">
      <c r="A3143" s="19"/>
    </row>
    <row r="3144" spans="1:1" ht="17" x14ac:dyDescent="0.2">
      <c r="A3144" s="19"/>
    </row>
    <row r="3145" spans="1:1" ht="17" x14ac:dyDescent="0.2">
      <c r="A3145" s="19"/>
    </row>
    <row r="3146" spans="1:1" ht="17" x14ac:dyDescent="0.2">
      <c r="A3146" s="19"/>
    </row>
    <row r="3147" spans="1:1" ht="17" x14ac:dyDescent="0.2">
      <c r="A3147" s="19"/>
    </row>
    <row r="3148" spans="1:1" ht="17" x14ac:dyDescent="0.2">
      <c r="A3148" s="19"/>
    </row>
    <row r="3149" spans="1:1" ht="17" x14ac:dyDescent="0.2">
      <c r="A3149" s="19"/>
    </row>
    <row r="3150" spans="1:1" ht="17" x14ac:dyDescent="0.2">
      <c r="A3150" s="19"/>
    </row>
    <row r="3151" spans="1:1" ht="17" x14ac:dyDescent="0.2">
      <c r="A3151" s="19"/>
    </row>
    <row r="3152" spans="1:1" ht="17" x14ac:dyDescent="0.2">
      <c r="A3152" s="19"/>
    </row>
    <row r="3153" spans="1:1" ht="17" x14ac:dyDescent="0.2">
      <c r="A3153" s="19"/>
    </row>
    <row r="3154" spans="1:1" ht="17" x14ac:dyDescent="0.2">
      <c r="A3154" s="19"/>
    </row>
    <row r="3155" spans="1:1" ht="17" x14ac:dyDescent="0.2">
      <c r="A3155" s="19"/>
    </row>
    <row r="3156" spans="1:1" ht="17" x14ac:dyDescent="0.2">
      <c r="A3156" s="19"/>
    </row>
    <row r="3157" spans="1:1" ht="17" x14ac:dyDescent="0.2">
      <c r="A3157" s="19"/>
    </row>
    <row r="3158" spans="1:1" ht="17" x14ac:dyDescent="0.2">
      <c r="A3158" s="19"/>
    </row>
    <row r="3159" spans="1:1" ht="17" x14ac:dyDescent="0.2">
      <c r="A3159" s="19"/>
    </row>
    <row r="3160" spans="1:1" ht="17" x14ac:dyDescent="0.2">
      <c r="A3160" s="19"/>
    </row>
    <row r="3161" spans="1:1" ht="17" x14ac:dyDescent="0.2">
      <c r="A3161" s="19"/>
    </row>
    <row r="3162" spans="1:1" ht="17" x14ac:dyDescent="0.2">
      <c r="A3162" s="19"/>
    </row>
    <row r="3163" spans="1:1" ht="17" x14ac:dyDescent="0.2">
      <c r="A3163" s="19"/>
    </row>
    <row r="3164" spans="1:1" ht="17" x14ac:dyDescent="0.2">
      <c r="A3164" s="19"/>
    </row>
    <row r="3165" spans="1:1" ht="17" x14ac:dyDescent="0.2">
      <c r="A3165" s="19"/>
    </row>
    <row r="3166" spans="1:1" ht="17" x14ac:dyDescent="0.2">
      <c r="A3166" s="19"/>
    </row>
    <row r="3167" spans="1:1" ht="17" x14ac:dyDescent="0.2">
      <c r="A3167" s="19"/>
    </row>
    <row r="3168" spans="1:1" ht="17" x14ac:dyDescent="0.2">
      <c r="A3168" s="19"/>
    </row>
    <row r="3169" spans="1:1" ht="17" x14ac:dyDescent="0.2">
      <c r="A3169" s="19"/>
    </row>
    <row r="3170" spans="1:1" ht="17" x14ac:dyDescent="0.2">
      <c r="A3170" s="19"/>
    </row>
    <row r="3171" spans="1:1" ht="17" x14ac:dyDescent="0.2">
      <c r="A3171" s="19"/>
    </row>
    <row r="3172" spans="1:1" ht="17" x14ac:dyDescent="0.2">
      <c r="A3172" s="19"/>
    </row>
    <row r="3173" spans="1:1" ht="17" x14ac:dyDescent="0.2">
      <c r="A3173" s="19"/>
    </row>
    <row r="3174" spans="1:1" ht="17" x14ac:dyDescent="0.2">
      <c r="A3174" s="19"/>
    </row>
    <row r="3175" spans="1:1" ht="17" x14ac:dyDescent="0.2">
      <c r="A3175" s="19"/>
    </row>
    <row r="3176" spans="1:1" ht="17" x14ac:dyDescent="0.2">
      <c r="A3176" s="19"/>
    </row>
    <row r="3177" spans="1:1" ht="17" x14ac:dyDescent="0.2">
      <c r="A3177" s="19"/>
    </row>
    <row r="3178" spans="1:1" ht="17" x14ac:dyDescent="0.2">
      <c r="A3178" s="19"/>
    </row>
    <row r="3179" spans="1:1" ht="17" x14ac:dyDescent="0.2">
      <c r="A3179" s="19"/>
    </row>
    <row r="3180" spans="1:1" ht="17" x14ac:dyDescent="0.2">
      <c r="A3180" s="19"/>
    </row>
    <row r="3181" spans="1:1" ht="17" x14ac:dyDescent="0.2">
      <c r="A3181" s="19"/>
    </row>
    <row r="3182" spans="1:1" ht="17" x14ac:dyDescent="0.2">
      <c r="A3182" s="19"/>
    </row>
    <row r="3183" spans="1:1" ht="17" x14ac:dyDescent="0.2">
      <c r="A3183" s="19"/>
    </row>
    <row r="3184" spans="1:1" ht="17" x14ac:dyDescent="0.2">
      <c r="A3184" s="19"/>
    </row>
    <row r="3185" spans="1:1" ht="17" x14ac:dyDescent="0.2">
      <c r="A3185" s="19"/>
    </row>
    <row r="3186" spans="1:1" ht="17" x14ac:dyDescent="0.2">
      <c r="A3186" s="19"/>
    </row>
    <row r="3187" spans="1:1" ht="17" x14ac:dyDescent="0.2">
      <c r="A3187" s="19"/>
    </row>
    <row r="3188" spans="1:1" ht="17" x14ac:dyDescent="0.2">
      <c r="A3188" s="19"/>
    </row>
    <row r="3189" spans="1:1" ht="17" x14ac:dyDescent="0.2">
      <c r="A3189" s="19"/>
    </row>
    <row r="3190" spans="1:1" ht="17" x14ac:dyDescent="0.2">
      <c r="A3190" s="19"/>
    </row>
    <row r="3191" spans="1:1" ht="17" x14ac:dyDescent="0.2">
      <c r="A3191" s="19"/>
    </row>
    <row r="3192" spans="1:1" ht="17" x14ac:dyDescent="0.2">
      <c r="A3192" s="19"/>
    </row>
    <row r="3193" spans="1:1" ht="17" x14ac:dyDescent="0.2">
      <c r="A3193" s="19"/>
    </row>
    <row r="3194" spans="1:1" ht="17" x14ac:dyDescent="0.2">
      <c r="A3194" s="19"/>
    </row>
    <row r="3195" spans="1:1" ht="17" x14ac:dyDescent="0.2">
      <c r="A3195" s="19"/>
    </row>
    <row r="3196" spans="1:1" ht="17" x14ac:dyDescent="0.2">
      <c r="A3196" s="19"/>
    </row>
    <row r="3197" spans="1:1" ht="17" x14ac:dyDescent="0.2">
      <c r="A3197" s="19"/>
    </row>
    <row r="3198" spans="1:1" ht="17" x14ac:dyDescent="0.2">
      <c r="A3198" s="19"/>
    </row>
    <row r="3199" spans="1:1" ht="17" x14ac:dyDescent="0.2">
      <c r="A3199" s="19"/>
    </row>
    <row r="3200" spans="1:1" ht="17" x14ac:dyDescent="0.2">
      <c r="A3200" s="19"/>
    </row>
    <row r="3201" spans="1:1" ht="17" x14ac:dyDescent="0.2">
      <c r="A3201" s="19"/>
    </row>
    <row r="3202" spans="1:1" ht="17" x14ac:dyDescent="0.2">
      <c r="A3202" s="19"/>
    </row>
    <row r="3203" spans="1:1" ht="17" x14ac:dyDescent="0.2">
      <c r="A3203" s="19"/>
    </row>
    <row r="3204" spans="1:1" ht="17" x14ac:dyDescent="0.2">
      <c r="A3204" s="19"/>
    </row>
    <row r="3205" spans="1:1" ht="17" x14ac:dyDescent="0.2">
      <c r="A3205" s="19"/>
    </row>
    <row r="3206" spans="1:1" ht="17" x14ac:dyDescent="0.2">
      <c r="A3206" s="19"/>
    </row>
    <row r="3207" spans="1:1" ht="17" x14ac:dyDescent="0.2">
      <c r="A3207" s="19"/>
    </row>
    <row r="3208" spans="1:1" ht="17" x14ac:dyDescent="0.2">
      <c r="A3208" s="19"/>
    </row>
    <row r="3209" spans="1:1" ht="17" x14ac:dyDescent="0.2">
      <c r="A3209" s="19"/>
    </row>
    <row r="3210" spans="1:1" ht="17" x14ac:dyDescent="0.2">
      <c r="A3210" s="19"/>
    </row>
    <row r="3211" spans="1:1" ht="17" x14ac:dyDescent="0.2">
      <c r="A3211" s="19"/>
    </row>
    <row r="3212" spans="1:1" ht="17" x14ac:dyDescent="0.2">
      <c r="A3212" s="19"/>
    </row>
    <row r="3213" spans="1:1" ht="17" x14ac:dyDescent="0.2">
      <c r="A3213" s="19"/>
    </row>
    <row r="3214" spans="1:1" ht="17" x14ac:dyDescent="0.2">
      <c r="A3214" s="19"/>
    </row>
    <row r="3215" spans="1:1" ht="17" x14ac:dyDescent="0.2">
      <c r="A3215" s="19"/>
    </row>
    <row r="3216" spans="1:1" ht="17" x14ac:dyDescent="0.2">
      <c r="A3216" s="19"/>
    </row>
    <row r="3217" spans="1:1" ht="17" x14ac:dyDescent="0.2">
      <c r="A3217" s="19"/>
    </row>
    <row r="3218" spans="1:1" ht="17" x14ac:dyDescent="0.2">
      <c r="A3218" s="19"/>
    </row>
    <row r="3219" spans="1:1" ht="17" x14ac:dyDescent="0.2">
      <c r="A3219" s="19"/>
    </row>
    <row r="3220" spans="1:1" ht="17" x14ac:dyDescent="0.2">
      <c r="A3220" s="19"/>
    </row>
    <row r="3221" spans="1:1" ht="17" x14ac:dyDescent="0.2">
      <c r="A3221" s="19"/>
    </row>
    <row r="3222" spans="1:1" ht="17" x14ac:dyDescent="0.2">
      <c r="A3222" s="19"/>
    </row>
    <row r="3223" spans="1:1" ht="17" x14ac:dyDescent="0.2">
      <c r="A3223" s="19"/>
    </row>
    <row r="3224" spans="1:1" ht="17" x14ac:dyDescent="0.2">
      <c r="A3224" s="19"/>
    </row>
    <row r="3225" spans="1:1" ht="17" x14ac:dyDescent="0.2">
      <c r="A3225" s="19"/>
    </row>
    <row r="3226" spans="1:1" ht="17" x14ac:dyDescent="0.2">
      <c r="A3226" s="19"/>
    </row>
    <row r="3227" spans="1:1" ht="17" x14ac:dyDescent="0.2">
      <c r="A3227" s="19"/>
    </row>
    <row r="3228" spans="1:1" ht="17" x14ac:dyDescent="0.2">
      <c r="A3228" s="19"/>
    </row>
    <row r="3229" spans="1:1" ht="17" x14ac:dyDescent="0.2">
      <c r="A3229" s="19"/>
    </row>
    <row r="3230" spans="1:1" ht="17" x14ac:dyDescent="0.2">
      <c r="A3230" s="19"/>
    </row>
    <row r="3231" spans="1:1" ht="17" x14ac:dyDescent="0.2">
      <c r="A3231" s="19"/>
    </row>
    <row r="3232" spans="1:1" ht="17" x14ac:dyDescent="0.2">
      <c r="A3232" s="19"/>
    </row>
    <row r="3233" spans="1:1" ht="17" x14ac:dyDescent="0.2">
      <c r="A3233" s="19"/>
    </row>
    <row r="3234" spans="1:1" ht="17" x14ac:dyDescent="0.2">
      <c r="A3234" s="19"/>
    </row>
    <row r="3235" spans="1:1" ht="17" x14ac:dyDescent="0.2">
      <c r="A3235" s="19"/>
    </row>
    <row r="3236" spans="1:1" ht="17" x14ac:dyDescent="0.2">
      <c r="A3236" s="19"/>
    </row>
    <row r="3237" spans="1:1" ht="17" x14ac:dyDescent="0.2">
      <c r="A3237" s="19"/>
    </row>
    <row r="3238" spans="1:1" ht="17" x14ac:dyDescent="0.2">
      <c r="A3238" s="19"/>
    </row>
    <row r="3239" spans="1:1" ht="17" x14ac:dyDescent="0.2">
      <c r="A3239" s="19"/>
    </row>
    <row r="3240" spans="1:1" ht="17" x14ac:dyDescent="0.2">
      <c r="A3240" s="19"/>
    </row>
    <row r="3241" spans="1:1" ht="17" x14ac:dyDescent="0.2">
      <c r="A3241" s="19"/>
    </row>
    <row r="3242" spans="1:1" ht="17" x14ac:dyDescent="0.2">
      <c r="A3242" s="19"/>
    </row>
    <row r="3243" spans="1:1" ht="17" x14ac:dyDescent="0.2">
      <c r="A3243" s="19"/>
    </row>
    <row r="3244" spans="1:1" ht="17" x14ac:dyDescent="0.2">
      <c r="A3244" s="19"/>
    </row>
    <row r="3245" spans="1:1" ht="17" x14ac:dyDescent="0.2">
      <c r="A3245" s="19"/>
    </row>
    <row r="3246" spans="1:1" ht="17" x14ac:dyDescent="0.2">
      <c r="A3246" s="19"/>
    </row>
    <row r="3247" spans="1:1" ht="17" x14ac:dyDescent="0.2">
      <c r="A3247" s="19"/>
    </row>
    <row r="3248" spans="1:1" ht="17" x14ac:dyDescent="0.2">
      <c r="A3248" s="19"/>
    </row>
    <row r="3249" spans="1:1" ht="17" x14ac:dyDescent="0.2">
      <c r="A3249" s="19"/>
    </row>
    <row r="3250" spans="1:1" ht="17" x14ac:dyDescent="0.2">
      <c r="A3250" s="19"/>
    </row>
    <row r="3251" spans="1:1" ht="17" x14ac:dyDescent="0.2">
      <c r="A3251" s="19"/>
    </row>
    <row r="3252" spans="1:1" ht="17" x14ac:dyDescent="0.2">
      <c r="A3252" s="19"/>
    </row>
    <row r="3253" spans="1:1" ht="17" x14ac:dyDescent="0.2">
      <c r="A3253" s="19"/>
    </row>
    <row r="3254" spans="1:1" ht="17" x14ac:dyDescent="0.2">
      <c r="A3254" s="19"/>
    </row>
    <row r="3255" spans="1:1" ht="17" x14ac:dyDescent="0.2">
      <c r="A3255" s="19"/>
    </row>
    <row r="3256" spans="1:1" ht="17" x14ac:dyDescent="0.2">
      <c r="A3256" s="19"/>
    </row>
    <row r="3257" spans="1:1" ht="17" x14ac:dyDescent="0.2">
      <c r="A3257" s="19"/>
    </row>
    <row r="3258" spans="1:1" ht="17" x14ac:dyDescent="0.2">
      <c r="A3258" s="19"/>
    </row>
    <row r="3259" spans="1:1" ht="17" x14ac:dyDescent="0.2">
      <c r="A3259" s="19"/>
    </row>
    <row r="3260" spans="1:1" ht="17" x14ac:dyDescent="0.2">
      <c r="A3260" s="19"/>
    </row>
    <row r="3261" spans="1:1" ht="17" x14ac:dyDescent="0.2">
      <c r="A3261" s="19"/>
    </row>
    <row r="3262" spans="1:1" ht="17" x14ac:dyDescent="0.2">
      <c r="A3262" s="19"/>
    </row>
    <row r="3263" spans="1:1" ht="17" x14ac:dyDescent="0.2">
      <c r="A3263" s="19"/>
    </row>
    <row r="3264" spans="1:1" ht="17" x14ac:dyDescent="0.2">
      <c r="A3264" s="19"/>
    </row>
    <row r="3265" spans="1:1" ht="17" x14ac:dyDescent="0.2">
      <c r="A3265" s="19"/>
    </row>
    <row r="3266" spans="1:1" ht="17" x14ac:dyDescent="0.2">
      <c r="A3266" s="19"/>
    </row>
    <row r="3267" spans="1:1" ht="17" x14ac:dyDescent="0.2">
      <c r="A3267" s="19"/>
    </row>
    <row r="3268" spans="1:1" ht="17" x14ac:dyDescent="0.2">
      <c r="A3268" s="19"/>
    </row>
    <row r="3269" spans="1:1" ht="17" x14ac:dyDescent="0.2">
      <c r="A3269" s="19"/>
    </row>
    <row r="3270" spans="1:1" ht="17" x14ac:dyDescent="0.2">
      <c r="A3270" s="19"/>
    </row>
    <row r="3271" spans="1:1" ht="17" x14ac:dyDescent="0.2">
      <c r="A3271" s="19"/>
    </row>
    <row r="3272" spans="1:1" ht="17" x14ac:dyDescent="0.2">
      <c r="A3272" s="19"/>
    </row>
    <row r="3273" spans="1:1" ht="17" x14ac:dyDescent="0.2">
      <c r="A3273" s="19"/>
    </row>
    <row r="3274" spans="1:1" ht="17" x14ac:dyDescent="0.2">
      <c r="A3274" s="19"/>
    </row>
    <row r="3275" spans="1:1" ht="17" x14ac:dyDescent="0.2">
      <c r="A3275" s="19"/>
    </row>
    <row r="3276" spans="1:1" ht="17" x14ac:dyDescent="0.2">
      <c r="A3276" s="19"/>
    </row>
    <row r="3277" spans="1:1" ht="17" x14ac:dyDescent="0.2">
      <c r="A3277" s="19"/>
    </row>
    <row r="3278" spans="1:1" ht="17" x14ac:dyDescent="0.2">
      <c r="A3278" s="19"/>
    </row>
    <row r="3279" spans="1:1" ht="17" x14ac:dyDescent="0.2">
      <c r="A3279" s="19"/>
    </row>
    <row r="3280" spans="1:1" ht="17" x14ac:dyDescent="0.2">
      <c r="A3280" s="19"/>
    </row>
    <row r="3281" spans="1:1" ht="17" x14ac:dyDescent="0.2">
      <c r="A3281" s="19"/>
    </row>
    <row r="3282" spans="1:1" ht="17" x14ac:dyDescent="0.2">
      <c r="A3282" s="19"/>
    </row>
    <row r="3283" spans="1:1" ht="17" x14ac:dyDescent="0.2">
      <c r="A3283" s="19"/>
    </row>
    <row r="3284" spans="1:1" ht="17" x14ac:dyDescent="0.2">
      <c r="A3284" s="19"/>
    </row>
    <row r="3285" spans="1:1" ht="17" x14ac:dyDescent="0.2">
      <c r="A3285" s="19"/>
    </row>
    <row r="3286" spans="1:1" ht="17" x14ac:dyDescent="0.2">
      <c r="A3286" s="19"/>
    </row>
    <row r="3287" spans="1:1" ht="17" x14ac:dyDescent="0.2">
      <c r="A3287" s="19"/>
    </row>
    <row r="3288" spans="1:1" ht="17" x14ac:dyDescent="0.2">
      <c r="A3288" s="19"/>
    </row>
    <row r="3289" spans="1:1" ht="17" x14ac:dyDescent="0.2">
      <c r="A3289" s="19"/>
    </row>
    <row r="3290" spans="1:1" ht="17" x14ac:dyDescent="0.2">
      <c r="A3290" s="19"/>
    </row>
    <row r="3291" spans="1:1" ht="17" x14ac:dyDescent="0.2">
      <c r="A3291" s="19"/>
    </row>
    <row r="3292" spans="1:1" ht="17" x14ac:dyDescent="0.2">
      <c r="A3292" s="19"/>
    </row>
    <row r="3293" spans="1:1" ht="17" x14ac:dyDescent="0.2">
      <c r="A3293" s="19"/>
    </row>
    <row r="3294" spans="1:1" ht="17" x14ac:dyDescent="0.2">
      <c r="A3294" s="19"/>
    </row>
    <row r="3295" spans="1:1" ht="17" x14ac:dyDescent="0.2">
      <c r="A3295" s="19"/>
    </row>
    <row r="3296" spans="1:1" ht="17" x14ac:dyDescent="0.2">
      <c r="A3296" s="19"/>
    </row>
    <row r="3297" spans="1:1" ht="17" x14ac:dyDescent="0.2">
      <c r="A3297" s="19"/>
    </row>
    <row r="3298" spans="1:1" ht="17" x14ac:dyDescent="0.2">
      <c r="A3298" s="19"/>
    </row>
    <row r="3299" spans="1:1" ht="17" x14ac:dyDescent="0.2">
      <c r="A3299" s="19"/>
    </row>
    <row r="3300" spans="1:1" ht="17" x14ac:dyDescent="0.2">
      <c r="A3300" s="19"/>
    </row>
    <row r="3301" spans="1:1" ht="17" x14ac:dyDescent="0.2">
      <c r="A3301" s="19"/>
    </row>
    <row r="3302" spans="1:1" ht="17" x14ac:dyDescent="0.2">
      <c r="A3302" s="19"/>
    </row>
    <row r="3303" spans="1:1" ht="17" x14ac:dyDescent="0.2">
      <c r="A3303" s="19"/>
    </row>
    <row r="3304" spans="1:1" ht="17" x14ac:dyDescent="0.2">
      <c r="A3304" s="19"/>
    </row>
    <row r="3305" spans="1:1" ht="17" x14ac:dyDescent="0.2">
      <c r="A3305" s="19"/>
    </row>
    <row r="3306" spans="1:1" ht="17" x14ac:dyDescent="0.2">
      <c r="A3306" s="19"/>
    </row>
    <row r="3307" spans="1:1" ht="17" x14ac:dyDescent="0.2">
      <c r="A3307" s="19"/>
    </row>
    <row r="3308" spans="1:1" ht="17" x14ac:dyDescent="0.2">
      <c r="A3308" s="19"/>
    </row>
    <row r="3309" spans="1:1" ht="17" x14ac:dyDescent="0.2">
      <c r="A3309" s="19"/>
    </row>
    <row r="3310" spans="1:1" ht="17" x14ac:dyDescent="0.2">
      <c r="A3310" s="19"/>
    </row>
    <row r="3311" spans="1:1" ht="17" x14ac:dyDescent="0.2">
      <c r="A3311" s="19"/>
    </row>
    <row r="3312" spans="1:1" ht="17" x14ac:dyDescent="0.2">
      <c r="A3312" s="19"/>
    </row>
    <row r="3313" spans="1:1" ht="17" x14ac:dyDescent="0.2">
      <c r="A3313" s="19"/>
    </row>
    <row r="3314" spans="1:1" ht="17" x14ac:dyDescent="0.2">
      <c r="A3314" s="19"/>
    </row>
    <row r="3315" spans="1:1" ht="17" x14ac:dyDescent="0.2">
      <c r="A3315" s="19"/>
    </row>
    <row r="3316" spans="1:1" ht="17" x14ac:dyDescent="0.2">
      <c r="A3316" s="19"/>
    </row>
    <row r="3317" spans="1:1" ht="17" x14ac:dyDescent="0.2">
      <c r="A3317" s="19"/>
    </row>
    <row r="3318" spans="1:1" ht="17" x14ac:dyDescent="0.2">
      <c r="A3318" s="19"/>
    </row>
    <row r="3319" spans="1:1" ht="17" x14ac:dyDescent="0.2">
      <c r="A3319" s="19"/>
    </row>
    <row r="3320" spans="1:1" ht="17" x14ac:dyDescent="0.2">
      <c r="A3320" s="19"/>
    </row>
    <row r="3321" spans="1:1" ht="17" x14ac:dyDescent="0.2">
      <c r="A3321" s="19"/>
    </row>
    <row r="3322" spans="1:1" ht="17" x14ac:dyDescent="0.2">
      <c r="A3322" s="19"/>
    </row>
    <row r="3323" spans="1:1" ht="17" x14ac:dyDescent="0.2">
      <c r="A3323" s="19"/>
    </row>
    <row r="3324" spans="1:1" ht="17" x14ac:dyDescent="0.2">
      <c r="A3324" s="19"/>
    </row>
    <row r="3325" spans="1:1" ht="17" x14ac:dyDescent="0.2">
      <c r="A3325" s="19"/>
    </row>
    <row r="3326" spans="1:1" ht="17" x14ac:dyDescent="0.2">
      <c r="A3326" s="19"/>
    </row>
    <row r="3327" spans="1:1" ht="17" x14ac:dyDescent="0.2">
      <c r="A3327" s="19"/>
    </row>
    <row r="3328" spans="1:1" ht="17" x14ac:dyDescent="0.2">
      <c r="A3328" s="19"/>
    </row>
    <row r="3329" spans="1:1" ht="17" x14ac:dyDescent="0.2">
      <c r="A3329" s="19"/>
    </row>
    <row r="3330" spans="1:1" ht="17" x14ac:dyDescent="0.2">
      <c r="A3330" s="19"/>
    </row>
    <row r="3331" spans="1:1" ht="17" x14ac:dyDescent="0.2">
      <c r="A3331" s="19"/>
    </row>
    <row r="3332" spans="1:1" ht="17" x14ac:dyDescent="0.2">
      <c r="A3332" s="19"/>
    </row>
    <row r="3333" spans="1:1" ht="17" x14ac:dyDescent="0.2">
      <c r="A3333" s="19"/>
    </row>
    <row r="3334" spans="1:1" ht="17" x14ac:dyDescent="0.2">
      <c r="A3334" s="19"/>
    </row>
    <row r="3335" spans="1:1" ht="17" x14ac:dyDescent="0.2">
      <c r="A3335" s="19"/>
    </row>
    <row r="3336" spans="1:1" ht="17" x14ac:dyDescent="0.2">
      <c r="A3336" s="19"/>
    </row>
    <row r="3337" spans="1:1" ht="17" x14ac:dyDescent="0.2">
      <c r="A3337" s="19"/>
    </row>
    <row r="3338" spans="1:1" ht="17" x14ac:dyDescent="0.2">
      <c r="A3338" s="19"/>
    </row>
    <row r="3339" spans="1:1" ht="17" x14ac:dyDescent="0.2">
      <c r="A3339" s="19"/>
    </row>
    <row r="3340" spans="1:1" ht="17" x14ac:dyDescent="0.2">
      <c r="A3340" s="19"/>
    </row>
    <row r="3341" spans="1:1" ht="17" x14ac:dyDescent="0.2">
      <c r="A3341" s="19"/>
    </row>
    <row r="3342" spans="1:1" ht="17" x14ac:dyDescent="0.2">
      <c r="A3342" s="19"/>
    </row>
    <row r="3343" spans="1:1" ht="17" x14ac:dyDescent="0.2">
      <c r="A3343" s="19"/>
    </row>
    <row r="3344" spans="1:1" ht="17" x14ac:dyDescent="0.2">
      <c r="A3344" s="19"/>
    </row>
    <row r="3345" spans="1:1" ht="17" x14ac:dyDescent="0.2">
      <c r="A3345" s="19"/>
    </row>
    <row r="3346" spans="1:1" ht="17" x14ac:dyDescent="0.2">
      <c r="A3346" s="19"/>
    </row>
    <row r="3347" spans="1:1" ht="17" x14ac:dyDescent="0.2">
      <c r="A3347" s="19"/>
    </row>
    <row r="3348" spans="1:1" ht="17" x14ac:dyDescent="0.2">
      <c r="A3348" s="19"/>
    </row>
    <row r="3349" spans="1:1" ht="17" x14ac:dyDescent="0.2">
      <c r="A3349" s="19"/>
    </row>
    <row r="3350" spans="1:1" ht="17" x14ac:dyDescent="0.2">
      <c r="A3350" s="19"/>
    </row>
    <row r="3351" spans="1:1" ht="17" x14ac:dyDescent="0.2">
      <c r="A3351" s="19"/>
    </row>
    <row r="3352" spans="1:1" ht="17" x14ac:dyDescent="0.2">
      <c r="A3352" s="19"/>
    </row>
    <row r="3353" spans="1:1" ht="17" x14ac:dyDescent="0.2">
      <c r="A3353" s="19"/>
    </row>
    <row r="3354" spans="1:1" ht="17" x14ac:dyDescent="0.2">
      <c r="A3354" s="19"/>
    </row>
    <row r="3355" spans="1:1" ht="17" x14ac:dyDescent="0.2">
      <c r="A3355" s="19"/>
    </row>
    <row r="3356" spans="1:1" ht="17" x14ac:dyDescent="0.2">
      <c r="A3356" s="19"/>
    </row>
    <row r="3357" spans="1:1" ht="17" x14ac:dyDescent="0.2">
      <c r="A3357" s="19"/>
    </row>
    <row r="3358" spans="1:1" ht="17" x14ac:dyDescent="0.2">
      <c r="A3358" s="19"/>
    </row>
    <row r="3359" spans="1:1" ht="17" x14ac:dyDescent="0.2">
      <c r="A3359" s="19"/>
    </row>
    <row r="3360" spans="1:1" ht="17" x14ac:dyDescent="0.2">
      <c r="A3360" s="19"/>
    </row>
    <row r="3361" spans="1:1" ht="17" x14ac:dyDescent="0.2">
      <c r="A3361" s="19"/>
    </row>
    <row r="3362" spans="1:1" ht="17" x14ac:dyDescent="0.2">
      <c r="A3362" s="19"/>
    </row>
    <row r="3363" spans="1:1" ht="17" x14ac:dyDescent="0.2">
      <c r="A3363" s="19"/>
    </row>
    <row r="3364" spans="1:1" ht="17" x14ac:dyDescent="0.2">
      <c r="A3364" s="19"/>
    </row>
    <row r="3365" spans="1:1" ht="17" x14ac:dyDescent="0.2">
      <c r="A3365" s="19"/>
    </row>
    <row r="3366" spans="1:1" ht="17" x14ac:dyDescent="0.2">
      <c r="A3366" s="19"/>
    </row>
    <row r="3367" spans="1:1" ht="17" x14ac:dyDescent="0.2">
      <c r="A3367" s="19"/>
    </row>
    <row r="3368" spans="1:1" ht="17" x14ac:dyDescent="0.2">
      <c r="A3368" s="19"/>
    </row>
    <row r="3369" spans="1:1" ht="17" x14ac:dyDescent="0.2">
      <c r="A3369" s="19"/>
    </row>
    <row r="3370" spans="1:1" ht="17" x14ac:dyDescent="0.2">
      <c r="A3370" s="19"/>
    </row>
    <row r="3371" spans="1:1" ht="17" x14ac:dyDescent="0.2">
      <c r="A3371" s="19"/>
    </row>
    <row r="3372" spans="1:1" ht="17" x14ac:dyDescent="0.2">
      <c r="A3372" s="19"/>
    </row>
    <row r="3373" spans="1:1" ht="17" x14ac:dyDescent="0.2">
      <c r="A3373" s="19"/>
    </row>
    <row r="3374" spans="1:1" ht="17" x14ac:dyDescent="0.2">
      <c r="A3374" s="19"/>
    </row>
    <row r="3375" spans="1:1" ht="17" x14ac:dyDescent="0.2">
      <c r="A3375" s="19"/>
    </row>
    <row r="3376" spans="1:1" ht="17" x14ac:dyDescent="0.2">
      <c r="A3376" s="19"/>
    </row>
    <row r="3377" spans="1:1" ht="17" x14ac:dyDescent="0.2">
      <c r="A3377" s="19"/>
    </row>
    <row r="3378" spans="1:1" ht="17" x14ac:dyDescent="0.2">
      <c r="A3378" s="19"/>
    </row>
    <row r="3379" spans="1:1" ht="17" x14ac:dyDescent="0.2">
      <c r="A3379" s="19"/>
    </row>
    <row r="3380" spans="1:1" ht="17" x14ac:dyDescent="0.2">
      <c r="A3380" s="19"/>
    </row>
    <row r="3381" spans="1:1" ht="17" x14ac:dyDescent="0.2">
      <c r="A3381" s="19"/>
    </row>
    <row r="3382" spans="1:1" ht="17" x14ac:dyDescent="0.2">
      <c r="A3382" s="19"/>
    </row>
    <row r="3383" spans="1:1" ht="17" x14ac:dyDescent="0.2">
      <c r="A3383" s="19"/>
    </row>
    <row r="3384" spans="1:1" ht="17" x14ac:dyDescent="0.2">
      <c r="A3384" s="19"/>
    </row>
    <row r="3385" spans="1:1" ht="17" x14ac:dyDescent="0.2">
      <c r="A3385" s="19"/>
    </row>
    <row r="3386" spans="1:1" ht="17" x14ac:dyDescent="0.2">
      <c r="A3386" s="19"/>
    </row>
    <row r="3387" spans="1:1" ht="17" x14ac:dyDescent="0.2">
      <c r="A3387" s="19"/>
    </row>
    <row r="3388" spans="1:1" ht="17" x14ac:dyDescent="0.2">
      <c r="A3388" s="19"/>
    </row>
    <row r="3389" spans="1:1" ht="17" x14ac:dyDescent="0.2">
      <c r="A3389" s="19"/>
    </row>
    <row r="3390" spans="1:1" ht="17" x14ac:dyDescent="0.2">
      <c r="A3390" s="19"/>
    </row>
    <row r="3391" spans="1:1" ht="17" x14ac:dyDescent="0.2">
      <c r="A3391" s="19"/>
    </row>
    <row r="3392" spans="1:1" ht="17" x14ac:dyDescent="0.2">
      <c r="A3392" s="19"/>
    </row>
    <row r="3393" spans="1:1" ht="17" x14ac:dyDescent="0.2">
      <c r="A3393" s="19"/>
    </row>
    <row r="3394" spans="1:1" ht="17" x14ac:dyDescent="0.2">
      <c r="A3394" s="19"/>
    </row>
    <row r="3395" spans="1:1" ht="17" x14ac:dyDescent="0.2">
      <c r="A3395" s="19"/>
    </row>
    <row r="3396" spans="1:1" ht="17" x14ac:dyDescent="0.2">
      <c r="A3396" s="19"/>
    </row>
    <row r="3397" spans="1:1" ht="17" x14ac:dyDescent="0.2">
      <c r="A3397" s="19"/>
    </row>
    <row r="3398" spans="1:1" ht="17" x14ac:dyDescent="0.2">
      <c r="A3398" s="19"/>
    </row>
    <row r="3399" spans="1:1" ht="17" x14ac:dyDescent="0.2">
      <c r="A3399" s="19"/>
    </row>
    <row r="3400" spans="1:1" ht="17" x14ac:dyDescent="0.2">
      <c r="A3400" s="19"/>
    </row>
    <row r="3401" spans="1:1" ht="17" x14ac:dyDescent="0.2">
      <c r="A3401" s="19"/>
    </row>
    <row r="3402" spans="1:1" ht="17" x14ac:dyDescent="0.2">
      <c r="A3402" s="19"/>
    </row>
    <row r="3403" spans="1:1" ht="17" x14ac:dyDescent="0.2">
      <c r="A3403" s="19"/>
    </row>
    <row r="3404" spans="1:1" ht="17" x14ac:dyDescent="0.2">
      <c r="A3404" s="19"/>
    </row>
    <row r="3405" spans="1:1" ht="17" x14ac:dyDescent="0.2">
      <c r="A3405" s="19"/>
    </row>
    <row r="3406" spans="1:1" ht="17" x14ac:dyDescent="0.2">
      <c r="A3406" s="19"/>
    </row>
    <row r="3407" spans="1:1" ht="17" x14ac:dyDescent="0.2">
      <c r="A3407" s="19"/>
    </row>
    <row r="3408" spans="1:1" ht="17" x14ac:dyDescent="0.2">
      <c r="A3408" s="19"/>
    </row>
    <row r="3409" spans="1:1" ht="17" x14ac:dyDescent="0.2">
      <c r="A3409" s="19"/>
    </row>
    <row r="3410" spans="1:1" ht="17" x14ac:dyDescent="0.2">
      <c r="A3410" s="19"/>
    </row>
    <row r="3411" spans="1:1" ht="17" x14ac:dyDescent="0.2">
      <c r="A3411" s="19"/>
    </row>
    <row r="3412" spans="1:1" ht="17" x14ac:dyDescent="0.2">
      <c r="A3412" s="19"/>
    </row>
    <row r="3413" spans="1:1" ht="17" x14ac:dyDescent="0.2">
      <c r="A3413" s="19"/>
    </row>
    <row r="3414" spans="1:1" ht="17" x14ac:dyDescent="0.2">
      <c r="A3414" s="19"/>
    </row>
    <row r="3415" spans="1:1" ht="17" x14ac:dyDescent="0.2">
      <c r="A3415" s="19"/>
    </row>
    <row r="3416" spans="1:1" ht="17" x14ac:dyDescent="0.2">
      <c r="A3416" s="19"/>
    </row>
    <row r="3417" spans="1:1" ht="17" x14ac:dyDescent="0.2">
      <c r="A3417" s="19"/>
    </row>
    <row r="3418" spans="1:1" ht="17" x14ac:dyDescent="0.2">
      <c r="A3418" s="19"/>
    </row>
    <row r="3419" spans="1:1" ht="17" x14ac:dyDescent="0.2">
      <c r="A3419" s="19"/>
    </row>
    <row r="3420" spans="1:1" ht="17" x14ac:dyDescent="0.2">
      <c r="A3420" s="19"/>
    </row>
    <row r="3421" spans="1:1" ht="17" x14ac:dyDescent="0.2">
      <c r="A3421" s="19"/>
    </row>
    <row r="3422" spans="1:1" ht="17" x14ac:dyDescent="0.2">
      <c r="A3422" s="19"/>
    </row>
    <row r="3423" spans="1:1" ht="17" x14ac:dyDescent="0.2">
      <c r="A3423" s="19"/>
    </row>
    <row r="3424" spans="1:1" ht="17" x14ac:dyDescent="0.2">
      <c r="A3424" s="19"/>
    </row>
    <row r="3425" spans="1:1" ht="17" x14ac:dyDescent="0.2">
      <c r="A3425" s="19"/>
    </row>
    <row r="3426" spans="1:1" ht="17" x14ac:dyDescent="0.2">
      <c r="A3426" s="19"/>
    </row>
    <row r="3427" spans="1:1" ht="17" x14ac:dyDescent="0.2">
      <c r="A3427" s="19"/>
    </row>
    <row r="3428" spans="1:1" ht="17" x14ac:dyDescent="0.2">
      <c r="A3428" s="19"/>
    </row>
    <row r="3429" spans="1:1" ht="17" x14ac:dyDescent="0.2">
      <c r="A3429" s="19"/>
    </row>
    <row r="3430" spans="1:1" ht="17" x14ac:dyDescent="0.2">
      <c r="A3430" s="19"/>
    </row>
    <row r="3431" spans="1:1" ht="17" x14ac:dyDescent="0.2">
      <c r="A3431" s="19"/>
    </row>
    <row r="3432" spans="1:1" ht="17" x14ac:dyDescent="0.2">
      <c r="A3432" s="19"/>
    </row>
    <row r="3433" spans="1:1" ht="17" x14ac:dyDescent="0.2">
      <c r="A3433" s="19"/>
    </row>
    <row r="3434" spans="1:1" ht="17" x14ac:dyDescent="0.2">
      <c r="A3434" s="19"/>
    </row>
    <row r="3435" spans="1:1" ht="17" x14ac:dyDescent="0.2">
      <c r="A3435" s="19"/>
    </row>
    <row r="3436" spans="1:1" ht="17" x14ac:dyDescent="0.2">
      <c r="A3436" s="19"/>
    </row>
    <row r="3437" spans="1:1" ht="17" x14ac:dyDescent="0.2">
      <c r="A3437" s="19"/>
    </row>
    <row r="3438" spans="1:1" ht="17" x14ac:dyDescent="0.2">
      <c r="A3438" s="19"/>
    </row>
    <row r="3439" spans="1:1" ht="17" x14ac:dyDescent="0.2">
      <c r="A3439" s="19"/>
    </row>
    <row r="3440" spans="1:1" ht="17" x14ac:dyDescent="0.2">
      <c r="A3440" s="19"/>
    </row>
    <row r="3441" spans="1:1" ht="17" x14ac:dyDescent="0.2">
      <c r="A3441" s="19"/>
    </row>
    <row r="3442" spans="1:1" ht="17" x14ac:dyDescent="0.2">
      <c r="A3442" s="19"/>
    </row>
    <row r="3443" spans="1:1" ht="17" x14ac:dyDescent="0.2">
      <c r="A3443" s="19"/>
    </row>
    <row r="3444" spans="1:1" ht="17" x14ac:dyDescent="0.2">
      <c r="A3444" s="19"/>
    </row>
    <row r="3445" spans="1:1" ht="17" x14ac:dyDescent="0.2">
      <c r="A3445" s="19"/>
    </row>
    <row r="3446" spans="1:1" ht="17" x14ac:dyDescent="0.2">
      <c r="A3446" s="19"/>
    </row>
    <row r="3447" spans="1:1" ht="17" x14ac:dyDescent="0.2">
      <c r="A3447" s="19"/>
    </row>
    <row r="3448" spans="1:1" ht="17" x14ac:dyDescent="0.2">
      <c r="A3448" s="19"/>
    </row>
    <row r="3449" spans="1:1" ht="17" x14ac:dyDescent="0.2">
      <c r="A3449" s="19"/>
    </row>
    <row r="3450" spans="1:1" ht="17" x14ac:dyDescent="0.2">
      <c r="A3450" s="19"/>
    </row>
    <row r="3451" spans="1:1" ht="17" x14ac:dyDescent="0.2">
      <c r="A3451" s="19"/>
    </row>
    <row r="3452" spans="1:1" ht="17" x14ac:dyDescent="0.2">
      <c r="A3452" s="19"/>
    </row>
    <row r="3453" spans="1:1" ht="17" x14ac:dyDescent="0.2">
      <c r="A3453" s="19"/>
    </row>
    <row r="3454" spans="1:1" ht="17" x14ac:dyDescent="0.2">
      <c r="A3454" s="19"/>
    </row>
    <row r="3455" spans="1:1" ht="17" x14ac:dyDescent="0.2">
      <c r="A3455" s="19"/>
    </row>
    <row r="3456" spans="1:1" ht="17" x14ac:dyDescent="0.2">
      <c r="A3456" s="19"/>
    </row>
    <row r="3457" spans="1:1" ht="17" x14ac:dyDescent="0.2">
      <c r="A3457" s="19"/>
    </row>
    <row r="3458" spans="1:1" ht="17" x14ac:dyDescent="0.2">
      <c r="A3458" s="19"/>
    </row>
    <row r="3459" spans="1:1" ht="17" x14ac:dyDescent="0.2">
      <c r="A3459" s="19"/>
    </row>
    <row r="3460" spans="1:1" ht="17" x14ac:dyDescent="0.2">
      <c r="A3460" s="19"/>
    </row>
    <row r="3461" spans="1:1" ht="17" x14ac:dyDescent="0.2">
      <c r="A3461" s="19"/>
    </row>
    <row r="3462" spans="1:1" ht="17" x14ac:dyDescent="0.2">
      <c r="A3462" s="19"/>
    </row>
    <row r="3463" spans="1:1" ht="17" x14ac:dyDescent="0.2">
      <c r="A3463" s="19"/>
    </row>
    <row r="3464" spans="1:1" ht="17" x14ac:dyDescent="0.2">
      <c r="A3464" s="19"/>
    </row>
    <row r="3465" spans="1:1" ht="17" x14ac:dyDescent="0.2">
      <c r="A3465" s="19"/>
    </row>
    <row r="3466" spans="1:1" ht="17" x14ac:dyDescent="0.2">
      <c r="A3466" s="19"/>
    </row>
    <row r="3467" spans="1:1" ht="17" x14ac:dyDescent="0.2">
      <c r="A3467" s="19"/>
    </row>
    <row r="3468" spans="1:1" ht="17" x14ac:dyDescent="0.2">
      <c r="A3468" s="19"/>
    </row>
    <row r="3469" spans="1:1" ht="17" x14ac:dyDescent="0.2">
      <c r="A3469" s="19"/>
    </row>
    <row r="3470" spans="1:1" ht="17" x14ac:dyDescent="0.2">
      <c r="A3470" s="19"/>
    </row>
    <row r="3471" spans="1:1" ht="17" x14ac:dyDescent="0.2">
      <c r="A3471" s="19"/>
    </row>
    <row r="3472" spans="1:1" ht="17" x14ac:dyDescent="0.2">
      <c r="A3472" s="19"/>
    </row>
    <row r="3473" spans="1:1" ht="17" x14ac:dyDescent="0.2">
      <c r="A3473" s="19"/>
    </row>
    <row r="3474" spans="1:1" ht="17" x14ac:dyDescent="0.2">
      <c r="A3474" s="19"/>
    </row>
    <row r="3475" spans="1:1" ht="17" x14ac:dyDescent="0.2">
      <c r="A3475" s="19"/>
    </row>
    <row r="3476" spans="1:1" ht="17" x14ac:dyDescent="0.2">
      <c r="A3476" s="19"/>
    </row>
    <row r="3477" spans="1:1" ht="17" x14ac:dyDescent="0.2">
      <c r="A3477" s="19"/>
    </row>
    <row r="3478" spans="1:1" ht="17" x14ac:dyDescent="0.2">
      <c r="A3478" s="19"/>
    </row>
    <row r="3479" spans="1:1" ht="17" x14ac:dyDescent="0.2">
      <c r="A3479" s="19"/>
    </row>
    <row r="3480" spans="1:1" ht="17" x14ac:dyDescent="0.2">
      <c r="A3480" s="19"/>
    </row>
    <row r="3481" spans="1:1" ht="17" x14ac:dyDescent="0.2">
      <c r="A3481" s="19"/>
    </row>
    <row r="3482" spans="1:1" ht="17" x14ac:dyDescent="0.2">
      <c r="A3482" s="19"/>
    </row>
    <row r="3483" spans="1:1" ht="17" x14ac:dyDescent="0.2">
      <c r="A3483" s="19"/>
    </row>
    <row r="3484" spans="1:1" ht="17" x14ac:dyDescent="0.2">
      <c r="A3484" s="19"/>
    </row>
    <row r="3485" spans="1:1" ht="17" x14ac:dyDescent="0.2">
      <c r="A3485" s="19"/>
    </row>
    <row r="3486" spans="1:1" ht="17" x14ac:dyDescent="0.2">
      <c r="A3486" s="19"/>
    </row>
    <row r="3487" spans="1:1" ht="17" x14ac:dyDescent="0.2">
      <c r="A3487" s="19"/>
    </row>
    <row r="3488" spans="1:1" ht="17" x14ac:dyDescent="0.2">
      <c r="A3488" s="19"/>
    </row>
    <row r="3489" spans="1:1" ht="17" x14ac:dyDescent="0.2">
      <c r="A3489" s="19"/>
    </row>
    <row r="3490" spans="1:1" ht="17" x14ac:dyDescent="0.2">
      <c r="A3490" s="19"/>
    </row>
    <row r="3491" spans="1:1" ht="17" x14ac:dyDescent="0.2">
      <c r="A3491" s="19"/>
    </row>
    <row r="3492" spans="1:1" ht="17" x14ac:dyDescent="0.2">
      <c r="A3492" s="19"/>
    </row>
    <row r="3493" spans="1:1" ht="17" x14ac:dyDescent="0.2">
      <c r="A3493" s="19"/>
    </row>
    <row r="3494" spans="1:1" ht="17" x14ac:dyDescent="0.2">
      <c r="A3494" s="19"/>
    </row>
    <row r="3495" spans="1:1" ht="17" x14ac:dyDescent="0.2">
      <c r="A3495" s="19"/>
    </row>
    <row r="3496" spans="1:1" ht="17" x14ac:dyDescent="0.2">
      <c r="A3496" s="19"/>
    </row>
    <row r="3497" spans="1:1" ht="17" x14ac:dyDescent="0.2">
      <c r="A3497" s="19"/>
    </row>
    <row r="3498" spans="1:1" ht="17" x14ac:dyDescent="0.2">
      <c r="A3498" s="19"/>
    </row>
    <row r="3499" spans="1:1" ht="17" x14ac:dyDescent="0.2">
      <c r="A3499" s="19"/>
    </row>
    <row r="3500" spans="1:1" ht="17" x14ac:dyDescent="0.2">
      <c r="A3500" s="19"/>
    </row>
    <row r="3501" spans="1:1" ht="17" x14ac:dyDescent="0.2">
      <c r="A3501" s="19"/>
    </row>
    <row r="3502" spans="1:1" ht="17" x14ac:dyDescent="0.2">
      <c r="A3502" s="19"/>
    </row>
    <row r="3503" spans="1:1" ht="17" x14ac:dyDescent="0.2">
      <c r="A3503" s="19"/>
    </row>
    <row r="3504" spans="1:1" ht="17" x14ac:dyDescent="0.2">
      <c r="A3504" s="19"/>
    </row>
    <row r="3505" spans="1:1" ht="17" x14ac:dyDescent="0.2">
      <c r="A3505" s="19"/>
    </row>
    <row r="3506" spans="1:1" ht="17" x14ac:dyDescent="0.2">
      <c r="A3506" s="19"/>
    </row>
    <row r="3507" spans="1:1" ht="17" x14ac:dyDescent="0.2">
      <c r="A3507" s="19"/>
    </row>
    <row r="3508" spans="1:1" ht="17" x14ac:dyDescent="0.2">
      <c r="A3508" s="19"/>
    </row>
    <row r="3509" spans="1:1" ht="17" x14ac:dyDescent="0.2">
      <c r="A3509" s="19"/>
    </row>
    <row r="3510" spans="1:1" ht="17" x14ac:dyDescent="0.2">
      <c r="A3510" s="19"/>
    </row>
    <row r="3511" spans="1:1" ht="17" x14ac:dyDescent="0.2">
      <c r="A3511" s="19"/>
    </row>
    <row r="3512" spans="1:1" ht="17" x14ac:dyDescent="0.2">
      <c r="A3512" s="19"/>
    </row>
    <row r="3513" spans="1:1" ht="17" x14ac:dyDescent="0.2">
      <c r="A3513" s="19"/>
    </row>
    <row r="3514" spans="1:1" ht="17" x14ac:dyDescent="0.2">
      <c r="A3514" s="19"/>
    </row>
    <row r="3515" spans="1:1" ht="17" x14ac:dyDescent="0.2">
      <c r="A3515" s="19"/>
    </row>
    <row r="3516" spans="1:1" ht="17" x14ac:dyDescent="0.2">
      <c r="A3516" s="19"/>
    </row>
    <row r="3517" spans="1:1" ht="17" x14ac:dyDescent="0.2">
      <c r="A3517" s="19"/>
    </row>
    <row r="3518" spans="1:1" ht="17" x14ac:dyDescent="0.2">
      <c r="A3518" s="19"/>
    </row>
    <row r="3519" spans="1:1" ht="17" x14ac:dyDescent="0.2">
      <c r="A3519" s="19"/>
    </row>
    <row r="3520" spans="1:1" ht="17" x14ac:dyDescent="0.2">
      <c r="A3520" s="19"/>
    </row>
    <row r="3521" spans="1:1" ht="17" x14ac:dyDescent="0.2">
      <c r="A3521" s="19"/>
    </row>
    <row r="3522" spans="1:1" ht="17" x14ac:dyDescent="0.2">
      <c r="A3522" s="19"/>
    </row>
    <row r="3523" spans="1:1" ht="17" x14ac:dyDescent="0.2">
      <c r="A3523" s="19"/>
    </row>
    <row r="3524" spans="1:1" ht="17" x14ac:dyDescent="0.2">
      <c r="A3524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6"/>
  <sheetViews>
    <sheetView topLeftCell="A17" workbookViewId="0">
      <selection activeCell="D33" sqref="D33:H42"/>
    </sheetView>
  </sheetViews>
  <sheetFormatPr baseColWidth="10" defaultRowHeight="16" x14ac:dyDescent="0.2"/>
  <cols>
    <col min="1" max="1" width="55" bestFit="1" customWidth="1"/>
    <col min="3" max="3" width="26.33203125" bestFit="1" customWidth="1"/>
    <col min="4" max="4" width="19.33203125" bestFit="1" customWidth="1"/>
    <col min="5" max="5" width="8.33203125" style="27" bestFit="1" customWidth="1"/>
    <col min="6" max="6" width="13.1640625" style="27" bestFit="1" customWidth="1"/>
    <col min="7" max="8" width="10.83203125" style="27"/>
    <col min="9" max="9" width="10.83203125" style="28"/>
  </cols>
  <sheetData>
    <row r="1" spans="1:8" x14ac:dyDescent="0.2">
      <c r="A1" t="s">
        <v>112</v>
      </c>
    </row>
    <row r="2" spans="1:8" x14ac:dyDescent="0.2">
      <c r="A2" t="s">
        <v>113</v>
      </c>
      <c r="D2" t="s">
        <v>137</v>
      </c>
      <c r="E2" s="27" t="s">
        <v>138</v>
      </c>
      <c r="F2" s="27" t="s">
        <v>139</v>
      </c>
      <c r="G2" s="27" t="s">
        <v>140</v>
      </c>
      <c r="H2" s="27" t="s">
        <v>141</v>
      </c>
    </row>
    <row r="3" spans="1:8" x14ac:dyDescent="0.2">
      <c r="A3" t="s">
        <v>114</v>
      </c>
      <c r="D3" t="s">
        <v>157</v>
      </c>
      <c r="E3" s="27">
        <v>-1.4239999999999999</v>
      </c>
      <c r="F3" s="27">
        <v>0.67200000000000004</v>
      </c>
      <c r="G3" s="27">
        <v>-2.12</v>
      </c>
      <c r="H3" s="27">
        <v>3.4000000000000002E-2</v>
      </c>
    </row>
    <row r="4" spans="1:8" x14ac:dyDescent="0.2">
      <c r="A4" t="s">
        <v>115</v>
      </c>
      <c r="D4" t="s">
        <v>144</v>
      </c>
      <c r="E4" s="27">
        <v>1.623</v>
      </c>
      <c r="F4" s="27">
        <v>0.48</v>
      </c>
      <c r="G4" s="27">
        <v>3.3809999999999998</v>
      </c>
      <c r="H4" s="27" t="s">
        <v>158</v>
      </c>
    </row>
    <row r="5" spans="1:8" x14ac:dyDescent="0.2">
      <c r="A5" t="s">
        <v>116</v>
      </c>
      <c r="D5" t="s">
        <v>142</v>
      </c>
      <c r="E5" s="27">
        <v>-0.66800000000000004</v>
      </c>
      <c r="F5" s="27">
        <v>0.55300000000000005</v>
      </c>
      <c r="G5" s="27">
        <v>-1.2090000000000001</v>
      </c>
      <c r="H5" s="27">
        <v>0.22700000000000001</v>
      </c>
    </row>
    <row r="6" spans="1:8" x14ac:dyDescent="0.2">
      <c r="A6" t="s">
        <v>117</v>
      </c>
      <c r="D6" t="s">
        <v>143</v>
      </c>
      <c r="E6" s="27">
        <v>-1.738</v>
      </c>
      <c r="F6" s="27">
        <v>0.52900000000000003</v>
      </c>
      <c r="G6" s="27">
        <v>-3.2839999999999998</v>
      </c>
      <c r="H6" s="27">
        <v>1E-3</v>
      </c>
    </row>
    <row r="7" spans="1:8" x14ac:dyDescent="0.2">
      <c r="A7" t="s">
        <v>118</v>
      </c>
      <c r="D7" t="s">
        <v>145</v>
      </c>
      <c r="E7" s="27">
        <v>-2.13</v>
      </c>
      <c r="F7" s="27">
        <v>1.1779999999999999</v>
      </c>
      <c r="G7" s="27">
        <v>-1.8080000000000001</v>
      </c>
      <c r="H7" s="27">
        <v>7.0999999999999994E-2</v>
      </c>
    </row>
    <row r="8" spans="1:8" x14ac:dyDescent="0.2">
      <c r="A8" t="s">
        <v>119</v>
      </c>
      <c r="D8" t="s">
        <v>146</v>
      </c>
      <c r="E8" s="27">
        <v>0.44900000000000001</v>
      </c>
      <c r="F8" s="27">
        <v>0.78400000000000003</v>
      </c>
      <c r="G8" s="27">
        <v>0.57299999999999995</v>
      </c>
      <c r="H8" s="27">
        <v>0.56699999999999995</v>
      </c>
    </row>
    <row r="9" spans="1:8" x14ac:dyDescent="0.2">
      <c r="A9" t="s">
        <v>120</v>
      </c>
      <c r="D9" t="s">
        <v>147</v>
      </c>
      <c r="E9" s="27">
        <v>-0.16200000000000001</v>
      </c>
      <c r="F9" s="27">
        <v>1E-3</v>
      </c>
      <c r="G9" s="27">
        <v>-1.2E-2</v>
      </c>
      <c r="H9" s="27">
        <v>0.99</v>
      </c>
    </row>
    <row r="10" spans="1:8" x14ac:dyDescent="0.2">
      <c r="A10" t="s">
        <v>121</v>
      </c>
      <c r="D10" t="s">
        <v>148</v>
      </c>
      <c r="E10" s="27">
        <v>-0.36899999999999999</v>
      </c>
      <c r="F10" s="27">
        <v>0.76200000000000001</v>
      </c>
      <c r="G10" s="27">
        <v>-0.48499999999999999</v>
      </c>
      <c r="H10" s="27">
        <v>0.628</v>
      </c>
    </row>
    <row r="11" spans="1:8" x14ac:dyDescent="0.2">
      <c r="A11" t="s">
        <v>122</v>
      </c>
      <c r="D11" t="s">
        <v>149</v>
      </c>
      <c r="E11" s="27">
        <v>0.39300000000000002</v>
      </c>
      <c r="F11" s="27">
        <v>1.25</v>
      </c>
      <c r="G11" s="27">
        <v>0.313</v>
      </c>
      <c r="H11" s="27">
        <v>0.754</v>
      </c>
    </row>
    <row r="12" spans="1:8" x14ac:dyDescent="0.2">
      <c r="A12" t="s">
        <v>123</v>
      </c>
      <c r="D12" t="s">
        <v>150</v>
      </c>
      <c r="E12" s="27">
        <v>1.784</v>
      </c>
      <c r="F12" s="27">
        <v>0.80530000000000002</v>
      </c>
      <c r="G12" s="27">
        <v>2.2160000000000002</v>
      </c>
      <c r="H12" s="27">
        <v>2.7E-2</v>
      </c>
    </row>
    <row r="13" spans="1:8" x14ac:dyDescent="0.2">
      <c r="A13" t="s">
        <v>124</v>
      </c>
      <c r="D13" t="s">
        <v>151</v>
      </c>
      <c r="E13" s="27">
        <v>-1.036</v>
      </c>
      <c r="F13" s="27">
        <v>9.4450000000000003</v>
      </c>
      <c r="G13" s="27">
        <v>-1.0960000000000001</v>
      </c>
      <c r="H13" s="27">
        <v>0.27279999999999999</v>
      </c>
    </row>
    <row r="14" spans="1:8" x14ac:dyDescent="0.2">
      <c r="A14" t="s">
        <v>125</v>
      </c>
      <c r="D14" t="s">
        <v>152</v>
      </c>
      <c r="E14" s="27">
        <v>-0.21829999999999999</v>
      </c>
      <c r="F14" s="27">
        <v>0.77700000000000002</v>
      </c>
      <c r="G14" s="27">
        <v>-0.28100000000000003</v>
      </c>
      <c r="H14" s="27">
        <v>0.77869999999999995</v>
      </c>
    </row>
    <row r="15" spans="1:8" x14ac:dyDescent="0.2">
      <c r="A15" t="s">
        <v>126</v>
      </c>
      <c r="D15" t="s">
        <v>153</v>
      </c>
      <c r="E15" s="27">
        <v>7.8100000000000001E-3</v>
      </c>
      <c r="F15" s="27">
        <v>0.79469999999999996</v>
      </c>
      <c r="G15" s="27">
        <v>0.01</v>
      </c>
      <c r="H15" s="27">
        <v>0.99199999999999999</v>
      </c>
    </row>
    <row r="16" spans="1:8" x14ac:dyDescent="0.2">
      <c r="A16" t="s">
        <v>127</v>
      </c>
      <c r="D16" t="s">
        <v>154</v>
      </c>
      <c r="E16" s="27">
        <v>-0.2064</v>
      </c>
      <c r="F16" s="27">
        <v>0.81799999999999995</v>
      </c>
      <c r="G16" s="27">
        <v>-0.252</v>
      </c>
      <c r="H16" s="27">
        <v>0.80079999999999996</v>
      </c>
    </row>
    <row r="17" spans="1:8" x14ac:dyDescent="0.2">
      <c r="A17" t="s">
        <v>128</v>
      </c>
      <c r="D17" t="s">
        <v>155</v>
      </c>
      <c r="E17" s="27">
        <v>0.3196</v>
      </c>
      <c r="F17" s="27">
        <v>0.78500000000000003</v>
      </c>
      <c r="G17" s="27">
        <v>0.40699999999999997</v>
      </c>
      <c r="H17" s="27">
        <v>0.68400000000000005</v>
      </c>
    </row>
    <row r="18" spans="1:8" x14ac:dyDescent="0.2">
      <c r="A18" t="s">
        <v>129</v>
      </c>
      <c r="D18" t="s">
        <v>156</v>
      </c>
      <c r="E18" s="27">
        <v>-1.8140000000000001</v>
      </c>
      <c r="F18" s="27">
        <v>0.55279999999999996</v>
      </c>
      <c r="G18" s="27">
        <v>-1.5049999999999999</v>
      </c>
      <c r="H18" s="27">
        <v>0.13200000000000001</v>
      </c>
    </row>
    <row r="19" spans="1:8" x14ac:dyDescent="0.2">
      <c r="A19" t="s">
        <v>130</v>
      </c>
    </row>
    <row r="20" spans="1:8" x14ac:dyDescent="0.2">
      <c r="A20" t="s">
        <v>131</v>
      </c>
    </row>
    <row r="22" spans="1:8" x14ac:dyDescent="0.2">
      <c r="A22" t="s">
        <v>132</v>
      </c>
    </row>
    <row r="24" spans="1:8" x14ac:dyDescent="0.2">
      <c r="A24" t="s">
        <v>133</v>
      </c>
    </row>
    <row r="25" spans="1:8" x14ac:dyDescent="0.2">
      <c r="A25" t="s">
        <v>134</v>
      </c>
    </row>
    <row r="26" spans="1:8" x14ac:dyDescent="0.2">
      <c r="A26" t="s">
        <v>135</v>
      </c>
    </row>
    <row r="28" spans="1:8" x14ac:dyDescent="0.2">
      <c r="A28" t="s">
        <v>136</v>
      </c>
    </row>
    <row r="32" spans="1:8" x14ac:dyDescent="0.2">
      <c r="C32" t="s">
        <v>165</v>
      </c>
      <c r="D32" t="s">
        <v>166</v>
      </c>
      <c r="E32" s="27" t="s">
        <v>167</v>
      </c>
      <c r="F32" s="27" t="s">
        <v>168</v>
      </c>
      <c r="G32" s="27" t="s">
        <v>169</v>
      </c>
      <c r="H32" s="27" t="s">
        <v>170</v>
      </c>
    </row>
    <row r="33" spans="1:8" x14ac:dyDescent="0.2">
      <c r="C33" t="s">
        <v>171</v>
      </c>
      <c r="D33">
        <v>16</v>
      </c>
      <c r="E33" s="29">
        <v>209.44</v>
      </c>
      <c r="F33" s="29">
        <v>0</v>
      </c>
      <c r="G33" s="30">
        <v>0.73</v>
      </c>
      <c r="H33" s="30">
        <v>-87.3</v>
      </c>
    </row>
    <row r="34" spans="1:8" x14ac:dyDescent="0.2">
      <c r="A34" t="s">
        <v>159</v>
      </c>
      <c r="C34" t="s">
        <v>172</v>
      </c>
      <c r="D34">
        <v>4</v>
      </c>
      <c r="E34" s="29">
        <v>211.47</v>
      </c>
      <c r="F34" s="29">
        <v>2.0299999999999998</v>
      </c>
      <c r="G34" s="30">
        <v>0.26</v>
      </c>
      <c r="H34" s="30">
        <v>-101.64</v>
      </c>
    </row>
    <row r="35" spans="1:8" x14ac:dyDescent="0.2">
      <c r="C35" t="s">
        <v>173</v>
      </c>
      <c r="D35">
        <v>14</v>
      </c>
      <c r="E35" s="29">
        <v>217.69</v>
      </c>
      <c r="F35" s="29">
        <v>8.25</v>
      </c>
      <c r="G35" s="30">
        <v>0.01</v>
      </c>
      <c r="H35" s="30">
        <v>-93.76</v>
      </c>
    </row>
    <row r="36" spans="1:8" x14ac:dyDescent="0.2">
      <c r="A36" t="s">
        <v>181</v>
      </c>
      <c r="C36" t="s">
        <v>174</v>
      </c>
      <c r="D36">
        <v>2</v>
      </c>
      <c r="E36" s="29">
        <v>226.01</v>
      </c>
      <c r="F36" s="29">
        <v>16.57</v>
      </c>
      <c r="G36" s="30">
        <v>0</v>
      </c>
      <c r="H36" s="30">
        <v>-110.97</v>
      </c>
    </row>
    <row r="37" spans="1:8" x14ac:dyDescent="0.2">
      <c r="A37" t="s">
        <v>176</v>
      </c>
      <c r="C37" t="s">
        <v>177</v>
      </c>
      <c r="D37">
        <v>3</v>
      </c>
      <c r="E37" s="29">
        <v>226.01</v>
      </c>
      <c r="F37" s="29">
        <v>16.57</v>
      </c>
      <c r="G37" s="30">
        <v>0</v>
      </c>
      <c r="H37" s="30">
        <v>-109.95</v>
      </c>
    </row>
    <row r="38" spans="1:8" x14ac:dyDescent="0.2">
      <c r="A38" t="s">
        <v>160</v>
      </c>
      <c r="C38" t="s">
        <v>0</v>
      </c>
      <c r="D38">
        <v>3</v>
      </c>
      <c r="E38" s="29">
        <v>226.64</v>
      </c>
      <c r="F38" s="29">
        <v>17.2</v>
      </c>
      <c r="G38" s="30">
        <v>0</v>
      </c>
      <c r="H38" s="30">
        <v>-110.26</v>
      </c>
    </row>
    <row r="39" spans="1:8" x14ac:dyDescent="0.2">
      <c r="A39" t="s">
        <v>161</v>
      </c>
      <c r="C39" t="s">
        <v>175</v>
      </c>
      <c r="D39">
        <v>37</v>
      </c>
      <c r="E39" s="29">
        <v>234.84</v>
      </c>
      <c r="F39" s="29">
        <v>25.4</v>
      </c>
      <c r="G39" s="30">
        <v>0</v>
      </c>
      <c r="H39" s="30">
        <v>-72.150000000000006</v>
      </c>
    </row>
    <row r="40" spans="1:8" x14ac:dyDescent="0.2">
      <c r="A40" t="s">
        <v>162</v>
      </c>
      <c r="C40" t="s">
        <v>6</v>
      </c>
      <c r="D40">
        <v>13</v>
      </c>
      <c r="E40" s="29">
        <v>235.76</v>
      </c>
      <c r="F40" s="29">
        <v>26.32</v>
      </c>
      <c r="G40" s="30">
        <v>0</v>
      </c>
      <c r="H40" s="30">
        <v>-103.94</v>
      </c>
    </row>
    <row r="41" spans="1:8" x14ac:dyDescent="0.2">
      <c r="A41" t="s">
        <v>178</v>
      </c>
      <c r="C41" t="s">
        <v>184</v>
      </c>
      <c r="D41">
        <v>2</v>
      </c>
      <c r="E41" s="29">
        <v>247.33</v>
      </c>
      <c r="F41" s="29">
        <v>37.89</v>
      </c>
      <c r="G41" s="30">
        <v>0</v>
      </c>
      <c r="H41" s="30">
        <v>-121.64</v>
      </c>
    </row>
    <row r="42" spans="1:8" x14ac:dyDescent="0.2">
      <c r="A42" t="s">
        <v>182</v>
      </c>
      <c r="C42" t="s">
        <v>180</v>
      </c>
      <c r="D42">
        <v>64</v>
      </c>
      <c r="E42" s="29">
        <v>313.31</v>
      </c>
      <c r="F42" s="29">
        <v>103.86</v>
      </c>
      <c r="G42" s="30">
        <v>0</v>
      </c>
      <c r="H42" s="30">
        <v>-63.56</v>
      </c>
    </row>
    <row r="43" spans="1:8" x14ac:dyDescent="0.2">
      <c r="A43" t="s">
        <v>163</v>
      </c>
    </row>
    <row r="44" spans="1:8" x14ac:dyDescent="0.2">
      <c r="A44" t="s">
        <v>183</v>
      </c>
    </row>
    <row r="45" spans="1:8" x14ac:dyDescent="0.2">
      <c r="A45" t="s">
        <v>179</v>
      </c>
    </row>
    <row r="46" spans="1:8" x14ac:dyDescent="0.2">
      <c r="A46" t="s">
        <v>164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88"/>
  <sheetViews>
    <sheetView workbookViewId="0">
      <selection sqref="A1:XFD1388"/>
    </sheetView>
  </sheetViews>
  <sheetFormatPr baseColWidth="10" defaultRowHeight="16" x14ac:dyDescent="0.2"/>
  <sheetData>
    <row r="1" spans="1:25" s="3" customFormat="1" x14ac:dyDescent="0.2">
      <c r="A1" s="23">
        <v>4946</v>
      </c>
      <c r="B1" s="5" t="s">
        <v>25</v>
      </c>
      <c r="C1" s="3" t="s">
        <v>7</v>
      </c>
      <c r="D1" s="3" t="s">
        <v>47</v>
      </c>
      <c r="E1" s="3" t="s">
        <v>39</v>
      </c>
      <c r="F1" s="3">
        <v>1</v>
      </c>
      <c r="G1" s="3" t="s">
        <v>9</v>
      </c>
      <c r="H1" s="3" t="s">
        <v>37</v>
      </c>
      <c r="I1" s="3">
        <v>396</v>
      </c>
      <c r="J1" s="3">
        <v>47</v>
      </c>
      <c r="K1" s="3">
        <v>0</v>
      </c>
      <c r="L1" s="4">
        <f t="shared" ref="L1:L32" si="0">PI()*(J1/2)^2/1000+PI()*(K1/2)^2/1000</f>
        <v>1.7349445429449633</v>
      </c>
      <c r="M1" s="32"/>
      <c r="N1" s="3">
        <v>1</v>
      </c>
      <c r="O1" s="6">
        <v>2.214</v>
      </c>
      <c r="P1" s="6"/>
      <c r="Q1" s="6"/>
      <c r="R1" s="6"/>
      <c r="S1" s="6"/>
      <c r="T1" s="6"/>
      <c r="U1" s="6"/>
      <c r="V1" s="6"/>
      <c r="W1" s="13"/>
      <c r="X1" s="13" t="e">
        <f t="shared" ref="X1:X32" si="1">(W1-T1)/T1*100</f>
        <v>#DIV/0!</v>
      </c>
      <c r="Y1" s="14" t="e">
        <f t="shared" ref="Y1:Y64" si="2">IF(V1&gt;10,"NA",X1)</f>
        <v>#DIV/0!</v>
      </c>
    </row>
    <row r="2" spans="1:25" s="3" customFormat="1" x14ac:dyDescent="0.2">
      <c r="A2" s="23">
        <v>4947</v>
      </c>
      <c r="B2" s="5" t="s">
        <v>25</v>
      </c>
      <c r="C2" s="3" t="s">
        <v>7</v>
      </c>
      <c r="D2" s="3" t="s">
        <v>47</v>
      </c>
      <c r="E2" s="3" t="s">
        <v>39</v>
      </c>
      <c r="F2" s="3">
        <v>1</v>
      </c>
      <c r="G2" s="3" t="s">
        <v>9</v>
      </c>
      <c r="H2" s="3" t="s">
        <v>37</v>
      </c>
      <c r="I2" s="3">
        <v>396</v>
      </c>
      <c r="J2" s="3">
        <v>47</v>
      </c>
      <c r="K2" s="3">
        <v>0</v>
      </c>
      <c r="L2" s="4">
        <f t="shared" si="0"/>
        <v>1.7349445429449633</v>
      </c>
      <c r="M2" s="32"/>
      <c r="N2" s="3">
        <v>2</v>
      </c>
      <c r="O2" s="6">
        <v>2.306</v>
      </c>
      <c r="P2" s="6"/>
      <c r="Q2" s="6"/>
      <c r="R2" s="6"/>
      <c r="S2" s="6"/>
      <c r="T2" s="6"/>
      <c r="U2" s="6"/>
      <c r="V2" s="6"/>
      <c r="W2" s="13"/>
      <c r="X2" s="13" t="e">
        <f t="shared" si="1"/>
        <v>#DIV/0!</v>
      </c>
      <c r="Y2" s="14" t="e">
        <f t="shared" si="2"/>
        <v>#DIV/0!</v>
      </c>
    </row>
    <row r="3" spans="1:25" s="3" customFormat="1" x14ac:dyDescent="0.2">
      <c r="A3" s="23">
        <v>4948</v>
      </c>
      <c r="B3" s="5" t="s">
        <v>25</v>
      </c>
      <c r="C3" s="3" t="s">
        <v>7</v>
      </c>
      <c r="D3" s="3" t="s">
        <v>47</v>
      </c>
      <c r="E3" s="3" t="s">
        <v>39</v>
      </c>
      <c r="F3" s="3">
        <v>1</v>
      </c>
      <c r="G3" s="3" t="s">
        <v>9</v>
      </c>
      <c r="H3" s="3" t="s">
        <v>37</v>
      </c>
      <c r="I3" s="3">
        <v>396</v>
      </c>
      <c r="J3" s="3">
        <v>47</v>
      </c>
      <c r="K3" s="3">
        <v>0</v>
      </c>
      <c r="L3" s="4">
        <f t="shared" si="0"/>
        <v>1.7349445429449633</v>
      </c>
      <c r="M3" s="32"/>
      <c r="N3" s="3">
        <v>3</v>
      </c>
      <c r="O3" s="6">
        <v>2.6539999999999999</v>
      </c>
      <c r="P3" s="6"/>
      <c r="Q3" s="6"/>
      <c r="R3" s="6"/>
      <c r="S3" s="6"/>
      <c r="T3" s="6"/>
      <c r="U3" s="6"/>
      <c r="V3" s="6"/>
      <c r="W3" s="13"/>
      <c r="X3" s="13" t="e">
        <f t="shared" si="1"/>
        <v>#DIV/0!</v>
      </c>
      <c r="Y3" s="14" t="e">
        <f t="shared" si="2"/>
        <v>#DIV/0!</v>
      </c>
    </row>
    <row r="4" spans="1:25" s="3" customFormat="1" x14ac:dyDescent="0.2">
      <c r="A4" s="23">
        <v>4949</v>
      </c>
      <c r="B4" s="5" t="s">
        <v>25</v>
      </c>
      <c r="C4" s="3" t="s">
        <v>7</v>
      </c>
      <c r="D4" s="3" t="s">
        <v>47</v>
      </c>
      <c r="E4" s="3" t="s">
        <v>39</v>
      </c>
      <c r="F4" s="3">
        <v>1</v>
      </c>
      <c r="G4" s="3" t="s">
        <v>9</v>
      </c>
      <c r="H4" s="3" t="s">
        <v>37</v>
      </c>
      <c r="I4" s="3">
        <v>396</v>
      </c>
      <c r="J4" s="3">
        <v>47</v>
      </c>
      <c r="K4" s="3">
        <v>0</v>
      </c>
      <c r="L4" s="4">
        <f t="shared" si="0"/>
        <v>1.7349445429449633</v>
      </c>
      <c r="M4" s="32"/>
      <c r="N4" s="3">
        <v>4</v>
      </c>
      <c r="O4" s="6" t="s">
        <v>13</v>
      </c>
      <c r="P4" s="6"/>
      <c r="Q4" s="6"/>
      <c r="R4" s="6"/>
      <c r="S4" s="6"/>
      <c r="T4" s="6"/>
      <c r="U4" s="6"/>
      <c r="V4" s="6"/>
      <c r="W4" s="13"/>
      <c r="X4" s="13" t="e">
        <f t="shared" si="1"/>
        <v>#DIV/0!</v>
      </c>
      <c r="Y4" s="14" t="e">
        <f t="shared" si="2"/>
        <v>#DIV/0!</v>
      </c>
    </row>
    <row r="5" spans="1:25" s="3" customFormat="1" x14ac:dyDescent="0.2">
      <c r="A5" s="23">
        <v>4950</v>
      </c>
      <c r="B5" s="5" t="s">
        <v>25</v>
      </c>
      <c r="C5" s="3" t="s">
        <v>7</v>
      </c>
      <c r="D5" s="3" t="s">
        <v>47</v>
      </c>
      <c r="E5" s="3" t="s">
        <v>39</v>
      </c>
      <c r="F5" s="3">
        <v>1</v>
      </c>
      <c r="G5" s="3" t="s">
        <v>9</v>
      </c>
      <c r="H5" s="3" t="s">
        <v>37</v>
      </c>
      <c r="I5" s="3">
        <v>396</v>
      </c>
      <c r="J5" s="3">
        <v>47</v>
      </c>
      <c r="K5" s="3">
        <v>0</v>
      </c>
      <c r="L5" s="4">
        <f t="shared" si="0"/>
        <v>1.7349445429449633</v>
      </c>
      <c r="M5" s="32"/>
      <c r="N5" s="3">
        <v>5</v>
      </c>
      <c r="O5" s="6">
        <v>2.048</v>
      </c>
      <c r="P5" s="6"/>
      <c r="Q5" s="6"/>
      <c r="R5" s="6"/>
      <c r="S5" s="6"/>
      <c r="T5" s="6"/>
      <c r="U5" s="6"/>
      <c r="V5" s="6"/>
      <c r="W5" s="13"/>
      <c r="X5" s="13" t="e">
        <f t="shared" si="1"/>
        <v>#DIV/0!</v>
      </c>
      <c r="Y5" s="14" t="e">
        <f t="shared" si="2"/>
        <v>#DIV/0!</v>
      </c>
    </row>
    <row r="6" spans="1:25" s="3" customFormat="1" x14ac:dyDescent="0.2">
      <c r="A6" s="23">
        <v>4951</v>
      </c>
      <c r="B6" s="5" t="s">
        <v>25</v>
      </c>
      <c r="C6" s="3" t="s">
        <v>7</v>
      </c>
      <c r="D6" s="3" t="s">
        <v>47</v>
      </c>
      <c r="E6" s="3" t="s">
        <v>39</v>
      </c>
      <c r="F6" s="3">
        <v>1</v>
      </c>
      <c r="G6" s="3" t="s">
        <v>9</v>
      </c>
      <c r="H6" s="3" t="s">
        <v>37</v>
      </c>
      <c r="I6" s="3">
        <v>396</v>
      </c>
      <c r="J6" s="3">
        <v>47</v>
      </c>
      <c r="K6" s="3">
        <v>0</v>
      </c>
      <c r="L6" s="4">
        <f t="shared" si="0"/>
        <v>1.7349445429449633</v>
      </c>
      <c r="M6" s="32"/>
      <c r="N6" s="3">
        <v>6</v>
      </c>
      <c r="O6" s="6">
        <v>2.0299999999999998</v>
      </c>
      <c r="P6" s="6"/>
      <c r="Q6" s="6"/>
      <c r="R6" s="6"/>
      <c r="S6" s="6"/>
      <c r="T6" s="6"/>
      <c r="U6" s="6"/>
      <c r="V6" s="6"/>
      <c r="W6" s="13"/>
      <c r="X6" s="13" t="e">
        <f t="shared" si="1"/>
        <v>#DIV/0!</v>
      </c>
      <c r="Y6" s="14" t="e">
        <f t="shared" si="2"/>
        <v>#DIV/0!</v>
      </c>
    </row>
    <row r="7" spans="1:25" s="3" customFormat="1" x14ac:dyDescent="0.2">
      <c r="A7" s="23">
        <v>4952</v>
      </c>
      <c r="B7" s="5" t="s">
        <v>25</v>
      </c>
      <c r="C7" s="3" t="s">
        <v>7</v>
      </c>
      <c r="D7" s="3" t="s">
        <v>47</v>
      </c>
      <c r="E7" s="3" t="s">
        <v>39</v>
      </c>
      <c r="F7" s="3">
        <v>1</v>
      </c>
      <c r="G7" s="3" t="s">
        <v>9</v>
      </c>
      <c r="H7" s="3" t="s">
        <v>37</v>
      </c>
      <c r="I7" s="3">
        <v>396</v>
      </c>
      <c r="J7" s="3">
        <v>47</v>
      </c>
      <c r="K7" s="3">
        <v>0</v>
      </c>
      <c r="L7" s="4">
        <f t="shared" si="0"/>
        <v>1.7349445429449633</v>
      </c>
      <c r="M7" s="32"/>
      <c r="N7" s="3">
        <v>7</v>
      </c>
      <c r="O7" s="6">
        <v>2.5049999999999999</v>
      </c>
      <c r="P7" s="6"/>
      <c r="Q7" s="6"/>
      <c r="R7" s="6"/>
      <c r="S7" s="6"/>
      <c r="T7" s="6"/>
      <c r="U7" s="6"/>
      <c r="V7" s="6"/>
      <c r="W7" s="13"/>
      <c r="X7" s="13" t="e">
        <f t="shared" si="1"/>
        <v>#DIV/0!</v>
      </c>
      <c r="Y7" s="14" t="e">
        <f t="shared" si="2"/>
        <v>#DIV/0!</v>
      </c>
    </row>
    <row r="8" spans="1:25" s="3" customFormat="1" x14ac:dyDescent="0.2">
      <c r="A8" s="23">
        <v>4953</v>
      </c>
      <c r="B8" s="5" t="s">
        <v>25</v>
      </c>
      <c r="C8" s="3" t="s">
        <v>7</v>
      </c>
      <c r="D8" s="3" t="s">
        <v>47</v>
      </c>
      <c r="E8" s="3" t="s">
        <v>39</v>
      </c>
      <c r="F8" s="3">
        <v>1</v>
      </c>
      <c r="G8" s="3" t="s">
        <v>9</v>
      </c>
      <c r="H8" s="3" t="s">
        <v>37</v>
      </c>
      <c r="I8" s="3">
        <v>396</v>
      </c>
      <c r="J8" s="3">
        <v>47</v>
      </c>
      <c r="K8" s="3">
        <v>0</v>
      </c>
      <c r="L8" s="4">
        <f t="shared" si="0"/>
        <v>1.7349445429449633</v>
      </c>
      <c r="M8" s="32"/>
      <c r="N8" s="3">
        <v>8</v>
      </c>
      <c r="O8" s="6">
        <v>2.2389999999999999</v>
      </c>
      <c r="P8" s="6"/>
      <c r="Q8" s="6"/>
      <c r="R8" s="6"/>
      <c r="S8" s="6"/>
      <c r="T8" s="6"/>
      <c r="U8" s="6"/>
      <c r="V8" s="6"/>
      <c r="W8" s="13"/>
      <c r="X8" s="13" t="e">
        <f t="shared" si="1"/>
        <v>#DIV/0!</v>
      </c>
      <c r="Y8" s="14" t="e">
        <f t="shared" si="2"/>
        <v>#DIV/0!</v>
      </c>
    </row>
    <row r="9" spans="1:25" s="3" customFormat="1" x14ac:dyDescent="0.2">
      <c r="A9" s="23">
        <v>4954</v>
      </c>
      <c r="B9" s="5" t="s">
        <v>25</v>
      </c>
      <c r="C9" s="3" t="s">
        <v>7</v>
      </c>
      <c r="D9" s="3" t="s">
        <v>47</v>
      </c>
      <c r="E9" s="3" t="s">
        <v>39</v>
      </c>
      <c r="F9" s="3">
        <v>1</v>
      </c>
      <c r="G9" s="3" t="s">
        <v>9</v>
      </c>
      <c r="H9" s="3" t="s">
        <v>37</v>
      </c>
      <c r="I9" s="3">
        <v>396</v>
      </c>
      <c r="J9" s="3">
        <v>47</v>
      </c>
      <c r="K9" s="3">
        <v>0</v>
      </c>
      <c r="L9" s="4">
        <f t="shared" si="0"/>
        <v>1.7349445429449633</v>
      </c>
      <c r="M9" s="32"/>
      <c r="N9" s="3">
        <v>9</v>
      </c>
      <c r="O9" s="6">
        <v>2.6629999999999998</v>
      </c>
      <c r="P9" s="6"/>
      <c r="Q9" s="6"/>
      <c r="R9" s="6"/>
      <c r="S9" s="6"/>
      <c r="T9" s="6"/>
      <c r="U9" s="6"/>
      <c r="V9" s="6"/>
      <c r="W9" s="13"/>
      <c r="X9" s="13" t="e">
        <f t="shared" si="1"/>
        <v>#DIV/0!</v>
      </c>
      <c r="Y9" s="14" t="e">
        <f t="shared" si="2"/>
        <v>#DIV/0!</v>
      </c>
    </row>
    <row r="10" spans="1:25" s="3" customFormat="1" x14ac:dyDescent="0.2">
      <c r="A10" s="23">
        <v>4955</v>
      </c>
      <c r="B10" s="5" t="s">
        <v>25</v>
      </c>
      <c r="C10" s="3" t="s">
        <v>7</v>
      </c>
      <c r="D10" s="3" t="s">
        <v>47</v>
      </c>
      <c r="E10" s="3" t="s">
        <v>39</v>
      </c>
      <c r="F10" s="3">
        <v>1</v>
      </c>
      <c r="G10" s="3" t="s">
        <v>9</v>
      </c>
      <c r="H10" s="3" t="s">
        <v>37</v>
      </c>
      <c r="I10" s="3">
        <v>396</v>
      </c>
      <c r="J10" s="3">
        <v>47</v>
      </c>
      <c r="K10" s="3">
        <v>0</v>
      </c>
      <c r="L10" s="4">
        <f t="shared" si="0"/>
        <v>1.7349445429449633</v>
      </c>
      <c r="M10" s="32"/>
      <c r="N10" s="3">
        <v>10</v>
      </c>
      <c r="O10" s="6">
        <v>2.6760000000000002</v>
      </c>
      <c r="P10" s="6"/>
      <c r="Q10" s="6"/>
      <c r="R10" s="6"/>
      <c r="S10" s="6"/>
      <c r="T10" s="6"/>
      <c r="U10" s="6"/>
      <c r="V10" s="6"/>
      <c r="W10" s="13"/>
      <c r="X10" s="13" t="e">
        <f t="shared" si="1"/>
        <v>#DIV/0!</v>
      </c>
      <c r="Y10" s="14" t="e">
        <f t="shared" si="2"/>
        <v>#DIV/0!</v>
      </c>
    </row>
    <row r="11" spans="1:25" s="3" customFormat="1" x14ac:dyDescent="0.2">
      <c r="A11" s="23">
        <v>4956</v>
      </c>
      <c r="B11" s="5" t="s">
        <v>25</v>
      </c>
      <c r="C11" s="3" t="s">
        <v>7</v>
      </c>
      <c r="D11" s="3" t="s">
        <v>47</v>
      </c>
      <c r="E11" s="3" t="s">
        <v>39</v>
      </c>
      <c r="F11" s="3">
        <v>1</v>
      </c>
      <c r="G11" s="3" t="s">
        <v>9</v>
      </c>
      <c r="H11" s="3" t="s">
        <v>37</v>
      </c>
      <c r="I11" s="3">
        <v>396</v>
      </c>
      <c r="J11" s="3">
        <v>47</v>
      </c>
      <c r="K11" s="3">
        <v>0</v>
      </c>
      <c r="L11" s="4">
        <f t="shared" si="0"/>
        <v>1.7349445429449633</v>
      </c>
      <c r="M11" s="32"/>
      <c r="N11" s="3">
        <v>11</v>
      </c>
      <c r="O11" s="6">
        <v>2.2930000000000001</v>
      </c>
      <c r="P11" s="6"/>
      <c r="Q11" s="6"/>
      <c r="R11" s="6"/>
      <c r="S11" s="6"/>
      <c r="T11" s="6"/>
      <c r="U11" s="6"/>
      <c r="V11" s="6"/>
      <c r="W11" s="13"/>
      <c r="X11" s="13" t="e">
        <f t="shared" si="1"/>
        <v>#DIV/0!</v>
      </c>
      <c r="Y11" s="14" t="e">
        <f t="shared" si="2"/>
        <v>#DIV/0!</v>
      </c>
    </row>
    <row r="12" spans="1:25" s="3" customFormat="1" x14ac:dyDescent="0.2">
      <c r="A12" s="23">
        <v>4957</v>
      </c>
      <c r="B12" s="5" t="s">
        <v>25</v>
      </c>
      <c r="C12" s="3" t="s">
        <v>7</v>
      </c>
      <c r="D12" s="3" t="s">
        <v>47</v>
      </c>
      <c r="E12" s="3" t="s">
        <v>39</v>
      </c>
      <c r="F12" s="3">
        <v>1</v>
      </c>
      <c r="G12" s="3" t="s">
        <v>17</v>
      </c>
      <c r="H12" s="3" t="s">
        <v>37</v>
      </c>
      <c r="I12" s="3">
        <v>396</v>
      </c>
      <c r="J12" s="3">
        <v>47</v>
      </c>
      <c r="K12" s="3">
        <v>0</v>
      </c>
      <c r="L12" s="4">
        <f t="shared" si="0"/>
        <v>1.7349445429449633</v>
      </c>
      <c r="M12" s="32"/>
      <c r="N12" s="3">
        <v>1</v>
      </c>
      <c r="O12" s="6">
        <v>1.9910000000000001</v>
      </c>
      <c r="P12" s="6"/>
      <c r="Q12" s="6"/>
      <c r="R12" s="6"/>
      <c r="S12" s="6"/>
      <c r="T12" s="6"/>
      <c r="U12" s="6"/>
      <c r="V12" s="6"/>
      <c r="W12" s="13"/>
      <c r="X12" s="13" t="e">
        <f t="shared" si="1"/>
        <v>#DIV/0!</v>
      </c>
      <c r="Y12" s="14" t="e">
        <f t="shared" si="2"/>
        <v>#DIV/0!</v>
      </c>
    </row>
    <row r="13" spans="1:25" s="3" customFormat="1" x14ac:dyDescent="0.2">
      <c r="A13" s="23">
        <v>4958</v>
      </c>
      <c r="B13" s="5" t="s">
        <v>25</v>
      </c>
      <c r="C13" s="3" t="s">
        <v>7</v>
      </c>
      <c r="D13" s="3" t="s">
        <v>47</v>
      </c>
      <c r="E13" s="3" t="s">
        <v>39</v>
      </c>
      <c r="F13" s="3">
        <v>1</v>
      </c>
      <c r="G13" s="3" t="s">
        <v>17</v>
      </c>
      <c r="H13" s="3" t="s">
        <v>37</v>
      </c>
      <c r="I13" s="3">
        <v>396</v>
      </c>
      <c r="J13" s="3">
        <v>47</v>
      </c>
      <c r="K13" s="3">
        <v>0</v>
      </c>
      <c r="L13" s="4">
        <f t="shared" si="0"/>
        <v>1.7349445429449633</v>
      </c>
      <c r="M13" s="32"/>
      <c r="N13" s="3">
        <v>2</v>
      </c>
      <c r="O13" s="6">
        <v>1.7829999999999999</v>
      </c>
      <c r="P13" s="6"/>
      <c r="Q13" s="6"/>
      <c r="R13" s="6"/>
      <c r="S13" s="6"/>
      <c r="T13" s="6"/>
      <c r="U13" s="6"/>
      <c r="V13" s="6"/>
      <c r="W13" s="13"/>
      <c r="X13" s="13" t="e">
        <f t="shared" si="1"/>
        <v>#DIV/0!</v>
      </c>
      <c r="Y13" s="14" t="e">
        <f t="shared" si="2"/>
        <v>#DIV/0!</v>
      </c>
    </row>
    <row r="14" spans="1:25" s="3" customFormat="1" x14ac:dyDescent="0.2">
      <c r="A14" s="23">
        <v>4959</v>
      </c>
      <c r="B14" s="5" t="s">
        <v>25</v>
      </c>
      <c r="C14" s="3" t="s">
        <v>7</v>
      </c>
      <c r="D14" s="3" t="s">
        <v>47</v>
      </c>
      <c r="E14" s="3" t="s">
        <v>39</v>
      </c>
      <c r="F14" s="3">
        <v>1</v>
      </c>
      <c r="G14" s="3" t="s">
        <v>17</v>
      </c>
      <c r="H14" s="3" t="s">
        <v>37</v>
      </c>
      <c r="I14" s="3">
        <v>396</v>
      </c>
      <c r="J14" s="3">
        <v>47</v>
      </c>
      <c r="K14" s="3">
        <v>0</v>
      </c>
      <c r="L14" s="4">
        <f t="shared" si="0"/>
        <v>1.7349445429449633</v>
      </c>
      <c r="M14" s="32"/>
      <c r="N14" s="3">
        <v>3</v>
      </c>
      <c r="O14" s="6">
        <v>1.417</v>
      </c>
      <c r="P14" s="6"/>
      <c r="Q14" s="6"/>
      <c r="R14" s="6"/>
      <c r="S14" s="6"/>
      <c r="T14" s="6"/>
      <c r="U14" s="6"/>
      <c r="V14" s="6"/>
      <c r="W14" s="13"/>
      <c r="X14" s="13" t="e">
        <f t="shared" si="1"/>
        <v>#DIV/0!</v>
      </c>
      <c r="Y14" s="14" t="e">
        <f t="shared" si="2"/>
        <v>#DIV/0!</v>
      </c>
    </row>
    <row r="15" spans="1:25" s="3" customFormat="1" x14ac:dyDescent="0.2">
      <c r="A15" s="23">
        <v>4960</v>
      </c>
      <c r="B15" s="5" t="s">
        <v>25</v>
      </c>
      <c r="C15" s="3" t="s">
        <v>7</v>
      </c>
      <c r="D15" s="3" t="s">
        <v>47</v>
      </c>
      <c r="E15" s="3" t="s">
        <v>39</v>
      </c>
      <c r="F15" s="3">
        <v>1</v>
      </c>
      <c r="G15" s="3" t="s">
        <v>17</v>
      </c>
      <c r="H15" s="3" t="s">
        <v>37</v>
      </c>
      <c r="I15" s="3">
        <v>396</v>
      </c>
      <c r="J15" s="3">
        <v>47</v>
      </c>
      <c r="K15" s="3">
        <v>0</v>
      </c>
      <c r="L15" s="4">
        <f t="shared" si="0"/>
        <v>1.7349445429449633</v>
      </c>
      <c r="M15" s="32"/>
      <c r="N15" s="3">
        <v>4</v>
      </c>
      <c r="O15" s="6">
        <v>1.571</v>
      </c>
      <c r="P15" s="6"/>
      <c r="Q15" s="6"/>
      <c r="R15" s="6"/>
      <c r="S15" s="6"/>
      <c r="T15" s="6"/>
      <c r="U15" s="6"/>
      <c r="V15" s="6"/>
      <c r="W15" s="13"/>
      <c r="X15" s="13" t="e">
        <f t="shared" si="1"/>
        <v>#DIV/0!</v>
      </c>
      <c r="Y15" s="14" t="e">
        <f t="shared" si="2"/>
        <v>#DIV/0!</v>
      </c>
    </row>
    <row r="16" spans="1:25" s="3" customFormat="1" x14ac:dyDescent="0.2">
      <c r="A16" s="23">
        <v>4961</v>
      </c>
      <c r="B16" s="5" t="s">
        <v>25</v>
      </c>
      <c r="C16" s="3" t="s">
        <v>7</v>
      </c>
      <c r="D16" s="3" t="s">
        <v>47</v>
      </c>
      <c r="E16" s="3" t="s">
        <v>39</v>
      </c>
      <c r="F16" s="3">
        <v>1</v>
      </c>
      <c r="G16" s="3" t="s">
        <v>17</v>
      </c>
      <c r="H16" s="3" t="s">
        <v>37</v>
      </c>
      <c r="I16" s="3">
        <v>396</v>
      </c>
      <c r="J16" s="3">
        <v>47</v>
      </c>
      <c r="K16" s="3">
        <v>0</v>
      </c>
      <c r="L16" s="4">
        <f t="shared" si="0"/>
        <v>1.7349445429449633</v>
      </c>
      <c r="M16" s="32"/>
      <c r="N16" s="3">
        <v>5</v>
      </c>
      <c r="O16" s="6">
        <v>1.1439999999999999</v>
      </c>
      <c r="P16" s="6"/>
      <c r="Q16" s="6"/>
      <c r="R16" s="6"/>
      <c r="S16" s="6"/>
      <c r="T16" s="6"/>
      <c r="U16" s="6"/>
      <c r="V16" s="6"/>
      <c r="W16" s="13"/>
      <c r="X16" s="13" t="e">
        <f t="shared" si="1"/>
        <v>#DIV/0!</v>
      </c>
      <c r="Y16" s="14" t="e">
        <f t="shared" si="2"/>
        <v>#DIV/0!</v>
      </c>
    </row>
    <row r="17" spans="1:25" s="3" customFormat="1" x14ac:dyDescent="0.2">
      <c r="A17" s="23">
        <v>4962</v>
      </c>
      <c r="B17" s="5" t="s">
        <v>25</v>
      </c>
      <c r="C17" s="3" t="s">
        <v>7</v>
      </c>
      <c r="D17" s="3" t="s">
        <v>47</v>
      </c>
      <c r="E17" s="3" t="s">
        <v>39</v>
      </c>
      <c r="F17" s="3">
        <v>1</v>
      </c>
      <c r="G17" s="3" t="s">
        <v>17</v>
      </c>
      <c r="H17" s="3" t="s">
        <v>37</v>
      </c>
      <c r="I17" s="3">
        <v>396</v>
      </c>
      <c r="J17" s="3">
        <v>47</v>
      </c>
      <c r="K17" s="3">
        <v>0</v>
      </c>
      <c r="L17" s="4">
        <f t="shared" si="0"/>
        <v>1.7349445429449633</v>
      </c>
      <c r="M17" s="32"/>
      <c r="N17" s="3">
        <v>6</v>
      </c>
      <c r="O17" s="6">
        <v>1.91</v>
      </c>
      <c r="P17" s="6"/>
      <c r="Q17" s="6"/>
      <c r="R17" s="6"/>
      <c r="S17" s="6"/>
      <c r="T17" s="6"/>
      <c r="U17" s="6"/>
      <c r="V17" s="6"/>
      <c r="W17" s="13"/>
      <c r="X17" s="13" t="e">
        <f t="shared" si="1"/>
        <v>#DIV/0!</v>
      </c>
      <c r="Y17" s="14" t="e">
        <f t="shared" si="2"/>
        <v>#DIV/0!</v>
      </c>
    </row>
    <row r="18" spans="1:25" s="3" customFormat="1" x14ac:dyDescent="0.2">
      <c r="A18" s="23">
        <v>4963</v>
      </c>
      <c r="B18" s="5" t="s">
        <v>25</v>
      </c>
      <c r="C18" s="3" t="s">
        <v>7</v>
      </c>
      <c r="D18" s="3" t="s">
        <v>47</v>
      </c>
      <c r="E18" s="3" t="s">
        <v>39</v>
      </c>
      <c r="F18" s="3">
        <v>1</v>
      </c>
      <c r="G18" s="3" t="s">
        <v>17</v>
      </c>
      <c r="H18" s="3" t="s">
        <v>37</v>
      </c>
      <c r="I18" s="3">
        <v>396</v>
      </c>
      <c r="J18" s="3">
        <v>47</v>
      </c>
      <c r="K18" s="3">
        <v>0</v>
      </c>
      <c r="L18" s="4">
        <f t="shared" si="0"/>
        <v>1.7349445429449633</v>
      </c>
      <c r="M18" s="32"/>
      <c r="N18" s="3">
        <v>7</v>
      </c>
      <c r="O18" s="6">
        <v>1.393</v>
      </c>
      <c r="P18" s="6"/>
      <c r="Q18" s="6"/>
      <c r="R18" s="6"/>
      <c r="S18" s="6"/>
      <c r="T18" s="6"/>
      <c r="U18" s="6"/>
      <c r="V18" s="6"/>
      <c r="W18" s="13"/>
      <c r="X18" s="13" t="e">
        <f t="shared" si="1"/>
        <v>#DIV/0!</v>
      </c>
      <c r="Y18" s="14" t="e">
        <f t="shared" si="2"/>
        <v>#DIV/0!</v>
      </c>
    </row>
    <row r="19" spans="1:25" s="3" customFormat="1" x14ac:dyDescent="0.2">
      <c r="A19" s="23">
        <v>4964</v>
      </c>
      <c r="B19" s="5" t="s">
        <v>25</v>
      </c>
      <c r="C19" s="3" t="s">
        <v>7</v>
      </c>
      <c r="D19" s="3" t="s">
        <v>47</v>
      </c>
      <c r="E19" s="3" t="s">
        <v>39</v>
      </c>
      <c r="F19" s="3">
        <v>1</v>
      </c>
      <c r="G19" s="3" t="s">
        <v>17</v>
      </c>
      <c r="H19" s="3" t="s">
        <v>37</v>
      </c>
      <c r="I19" s="3">
        <v>396</v>
      </c>
      <c r="J19" s="3">
        <v>47</v>
      </c>
      <c r="K19" s="3">
        <v>0</v>
      </c>
      <c r="L19" s="4">
        <f t="shared" si="0"/>
        <v>1.7349445429449633</v>
      </c>
      <c r="M19" s="32"/>
      <c r="N19" s="3">
        <v>8</v>
      </c>
      <c r="O19" s="6">
        <v>2.105</v>
      </c>
      <c r="P19" s="6"/>
      <c r="Q19" s="6"/>
      <c r="R19" s="6"/>
      <c r="S19" s="6"/>
      <c r="T19" s="6"/>
      <c r="U19" s="6"/>
      <c r="V19" s="6"/>
      <c r="W19" s="13"/>
      <c r="X19" s="13" t="e">
        <f t="shared" si="1"/>
        <v>#DIV/0!</v>
      </c>
      <c r="Y19" s="14" t="e">
        <f t="shared" si="2"/>
        <v>#DIV/0!</v>
      </c>
    </row>
    <row r="20" spans="1:25" s="3" customFormat="1" x14ac:dyDescent="0.2">
      <c r="A20" s="23">
        <v>4965</v>
      </c>
      <c r="B20" s="5" t="s">
        <v>25</v>
      </c>
      <c r="C20" s="3" t="s">
        <v>7</v>
      </c>
      <c r="D20" s="3" t="s">
        <v>47</v>
      </c>
      <c r="E20" s="3" t="s">
        <v>39</v>
      </c>
      <c r="F20" s="3">
        <v>1</v>
      </c>
      <c r="G20" s="3" t="s">
        <v>17</v>
      </c>
      <c r="H20" s="3" t="s">
        <v>37</v>
      </c>
      <c r="I20" s="3">
        <v>396</v>
      </c>
      <c r="J20" s="3">
        <v>47</v>
      </c>
      <c r="K20" s="3">
        <v>0</v>
      </c>
      <c r="L20" s="4">
        <f t="shared" si="0"/>
        <v>1.7349445429449633</v>
      </c>
      <c r="M20" s="32"/>
      <c r="N20" s="3">
        <v>9</v>
      </c>
      <c r="O20" s="6">
        <v>1.8839999999999999</v>
      </c>
      <c r="P20" s="6"/>
      <c r="Q20" s="6"/>
      <c r="R20" s="6"/>
      <c r="S20" s="6"/>
      <c r="T20" s="6"/>
      <c r="U20" s="6"/>
      <c r="V20" s="6"/>
      <c r="W20" s="13"/>
      <c r="X20" s="13" t="e">
        <f t="shared" si="1"/>
        <v>#DIV/0!</v>
      </c>
      <c r="Y20" s="14" t="e">
        <f t="shared" si="2"/>
        <v>#DIV/0!</v>
      </c>
    </row>
    <row r="21" spans="1:25" s="3" customFormat="1" x14ac:dyDescent="0.2">
      <c r="A21" s="23">
        <v>4966</v>
      </c>
      <c r="B21" s="5" t="s">
        <v>25</v>
      </c>
      <c r="C21" s="3" t="s">
        <v>7</v>
      </c>
      <c r="D21" s="3" t="s">
        <v>47</v>
      </c>
      <c r="E21" s="3" t="s">
        <v>39</v>
      </c>
      <c r="F21" s="3">
        <v>1</v>
      </c>
      <c r="G21" s="3" t="s">
        <v>17</v>
      </c>
      <c r="H21" s="3" t="s">
        <v>37</v>
      </c>
      <c r="I21" s="3">
        <v>396</v>
      </c>
      <c r="J21" s="3">
        <v>47</v>
      </c>
      <c r="K21" s="3">
        <v>0</v>
      </c>
      <c r="L21" s="4">
        <f t="shared" si="0"/>
        <v>1.7349445429449633</v>
      </c>
      <c r="M21" s="32"/>
      <c r="N21" s="3">
        <v>10</v>
      </c>
      <c r="O21" s="6">
        <v>1.8839999999999999</v>
      </c>
      <c r="P21" s="6"/>
      <c r="Q21" s="6"/>
      <c r="R21" s="6"/>
      <c r="S21" s="6"/>
      <c r="T21" s="6"/>
      <c r="U21" s="6"/>
      <c r="V21" s="6"/>
      <c r="W21" s="13"/>
      <c r="X21" s="13" t="e">
        <f t="shared" si="1"/>
        <v>#DIV/0!</v>
      </c>
      <c r="Y21" s="14" t="e">
        <f t="shared" si="2"/>
        <v>#DIV/0!</v>
      </c>
    </row>
    <row r="22" spans="1:25" s="3" customFormat="1" x14ac:dyDescent="0.2">
      <c r="A22" s="23">
        <v>4967</v>
      </c>
      <c r="B22" s="5" t="s">
        <v>25</v>
      </c>
      <c r="C22" s="3" t="s">
        <v>7</v>
      </c>
      <c r="D22" s="3" t="s">
        <v>47</v>
      </c>
      <c r="E22" s="3" t="s">
        <v>39</v>
      </c>
      <c r="F22" s="3">
        <v>1</v>
      </c>
      <c r="G22" s="3" t="s">
        <v>17</v>
      </c>
      <c r="H22" s="3" t="s">
        <v>37</v>
      </c>
      <c r="I22" s="3">
        <v>396</v>
      </c>
      <c r="J22" s="3">
        <v>47</v>
      </c>
      <c r="K22" s="3">
        <v>0</v>
      </c>
      <c r="L22" s="4">
        <f t="shared" si="0"/>
        <v>1.7349445429449633</v>
      </c>
      <c r="M22" s="32"/>
      <c r="N22" s="3">
        <v>11</v>
      </c>
      <c r="O22" s="6">
        <v>1.825</v>
      </c>
      <c r="P22" s="6"/>
      <c r="Q22" s="6"/>
      <c r="R22" s="6"/>
      <c r="S22" s="6"/>
      <c r="T22" s="6"/>
      <c r="U22" s="6"/>
      <c r="V22" s="6"/>
      <c r="W22" s="13"/>
      <c r="X22" s="13" t="e">
        <f t="shared" si="1"/>
        <v>#DIV/0!</v>
      </c>
      <c r="Y22" s="14" t="e">
        <f t="shared" si="2"/>
        <v>#DIV/0!</v>
      </c>
    </row>
    <row r="23" spans="1:25" s="3" customFormat="1" x14ac:dyDescent="0.2">
      <c r="A23" s="23">
        <v>4968</v>
      </c>
      <c r="B23" s="5" t="s">
        <v>25</v>
      </c>
      <c r="C23" s="3" t="s">
        <v>7</v>
      </c>
      <c r="D23" s="3" t="s">
        <v>47</v>
      </c>
      <c r="E23" s="3" t="s">
        <v>39</v>
      </c>
      <c r="F23" s="3">
        <v>1</v>
      </c>
      <c r="G23" s="3" t="s">
        <v>17</v>
      </c>
      <c r="H23" s="3" t="s">
        <v>37</v>
      </c>
      <c r="I23" s="3">
        <v>396</v>
      </c>
      <c r="J23" s="3">
        <v>47</v>
      </c>
      <c r="K23" s="3">
        <v>0</v>
      </c>
      <c r="L23" s="4">
        <f t="shared" si="0"/>
        <v>1.7349445429449633</v>
      </c>
      <c r="M23" s="32"/>
      <c r="N23" s="3">
        <v>12</v>
      </c>
      <c r="O23" s="6">
        <v>1.952</v>
      </c>
      <c r="P23" s="6"/>
      <c r="Q23" s="6"/>
      <c r="R23" s="6"/>
      <c r="S23" s="6"/>
      <c r="T23" s="6"/>
      <c r="U23" s="6"/>
      <c r="V23" s="6"/>
      <c r="W23" s="13"/>
      <c r="X23" s="13" t="e">
        <f t="shared" si="1"/>
        <v>#DIV/0!</v>
      </c>
      <c r="Y23" s="14" t="e">
        <f t="shared" si="2"/>
        <v>#DIV/0!</v>
      </c>
    </row>
    <row r="24" spans="1:25" s="3" customFormat="1" x14ac:dyDescent="0.2">
      <c r="A24" s="23">
        <v>4969</v>
      </c>
      <c r="B24" s="5" t="s">
        <v>25</v>
      </c>
      <c r="C24" s="3" t="s">
        <v>7</v>
      </c>
      <c r="D24" s="3" t="s">
        <v>47</v>
      </c>
      <c r="E24" s="3" t="s">
        <v>39</v>
      </c>
      <c r="F24" s="3">
        <v>1</v>
      </c>
      <c r="G24" s="3" t="s">
        <v>17</v>
      </c>
      <c r="H24" s="3" t="s">
        <v>37</v>
      </c>
      <c r="I24" s="3">
        <v>396</v>
      </c>
      <c r="J24" s="3">
        <v>47</v>
      </c>
      <c r="K24" s="3">
        <v>0</v>
      </c>
      <c r="L24" s="4">
        <f t="shared" si="0"/>
        <v>1.7349445429449633</v>
      </c>
      <c r="M24" s="32"/>
      <c r="N24" s="3">
        <v>13</v>
      </c>
      <c r="O24" s="6">
        <v>2.431</v>
      </c>
      <c r="P24" s="6"/>
      <c r="Q24" s="6"/>
      <c r="R24" s="6"/>
      <c r="S24" s="6"/>
      <c r="T24" s="6"/>
      <c r="U24" s="6"/>
      <c r="V24" s="6"/>
      <c r="W24" s="13"/>
      <c r="X24" s="13" t="e">
        <f t="shared" si="1"/>
        <v>#DIV/0!</v>
      </c>
      <c r="Y24" s="14" t="e">
        <f t="shared" si="2"/>
        <v>#DIV/0!</v>
      </c>
    </row>
    <row r="25" spans="1:25" s="3" customFormat="1" x14ac:dyDescent="0.2">
      <c r="A25" s="23">
        <v>4970</v>
      </c>
      <c r="B25" s="5" t="s">
        <v>25</v>
      </c>
      <c r="C25" s="3" t="s">
        <v>7</v>
      </c>
      <c r="D25" s="3" t="s">
        <v>47</v>
      </c>
      <c r="E25" s="3" t="s">
        <v>39</v>
      </c>
      <c r="F25" s="3">
        <v>1</v>
      </c>
      <c r="G25" s="3" t="s">
        <v>17</v>
      </c>
      <c r="H25" s="3" t="s">
        <v>37</v>
      </c>
      <c r="I25" s="3">
        <v>396</v>
      </c>
      <c r="J25" s="3">
        <v>47</v>
      </c>
      <c r="K25" s="3">
        <v>0</v>
      </c>
      <c r="L25" s="4">
        <f t="shared" si="0"/>
        <v>1.7349445429449633</v>
      </c>
      <c r="M25" s="32"/>
      <c r="N25" s="3">
        <v>14</v>
      </c>
      <c r="O25" s="6">
        <v>2.1840000000000002</v>
      </c>
      <c r="P25" s="6"/>
      <c r="Q25" s="6"/>
      <c r="R25" s="6"/>
      <c r="S25" s="6"/>
      <c r="T25" s="6"/>
      <c r="U25" s="6"/>
      <c r="V25" s="6"/>
      <c r="W25" s="13"/>
      <c r="X25" s="13" t="e">
        <f t="shared" si="1"/>
        <v>#DIV/0!</v>
      </c>
      <c r="Y25" s="14" t="e">
        <f t="shared" si="2"/>
        <v>#DIV/0!</v>
      </c>
    </row>
    <row r="26" spans="1:25" s="3" customFormat="1" x14ac:dyDescent="0.2">
      <c r="A26" s="23">
        <v>4971</v>
      </c>
      <c r="B26" s="5" t="s">
        <v>25</v>
      </c>
      <c r="C26" s="3" t="s">
        <v>7</v>
      </c>
      <c r="D26" s="3" t="s">
        <v>47</v>
      </c>
      <c r="E26" s="3" t="s">
        <v>39</v>
      </c>
      <c r="F26" s="3">
        <v>1</v>
      </c>
      <c r="G26" s="3" t="s">
        <v>17</v>
      </c>
      <c r="H26" s="3" t="s">
        <v>37</v>
      </c>
      <c r="I26" s="3">
        <v>396</v>
      </c>
      <c r="J26" s="3">
        <v>47</v>
      </c>
      <c r="K26" s="3">
        <v>0</v>
      </c>
      <c r="L26" s="4">
        <f t="shared" si="0"/>
        <v>1.7349445429449633</v>
      </c>
      <c r="M26" s="32"/>
      <c r="N26" s="3">
        <v>15</v>
      </c>
      <c r="O26" s="6">
        <v>2.1749999999999998</v>
      </c>
      <c r="P26" s="6"/>
      <c r="Q26" s="6"/>
      <c r="R26" s="6"/>
      <c r="S26" s="6"/>
      <c r="T26" s="6"/>
      <c r="U26" s="6"/>
      <c r="V26" s="6"/>
      <c r="W26" s="13"/>
      <c r="X26" s="13" t="e">
        <f t="shared" si="1"/>
        <v>#DIV/0!</v>
      </c>
      <c r="Y26" s="14" t="e">
        <f t="shared" si="2"/>
        <v>#DIV/0!</v>
      </c>
    </row>
    <row r="27" spans="1:25" s="3" customFormat="1" x14ac:dyDescent="0.2">
      <c r="A27" s="23">
        <v>4972</v>
      </c>
      <c r="B27" s="5" t="s">
        <v>25</v>
      </c>
      <c r="C27" s="3" t="s">
        <v>7</v>
      </c>
      <c r="D27" s="3" t="s">
        <v>47</v>
      </c>
      <c r="E27" s="3" t="s">
        <v>39</v>
      </c>
      <c r="F27" s="3">
        <v>1</v>
      </c>
      <c r="G27" s="3" t="s">
        <v>17</v>
      </c>
      <c r="H27" s="3" t="s">
        <v>37</v>
      </c>
      <c r="I27" s="3">
        <v>396</v>
      </c>
      <c r="J27" s="3">
        <v>47</v>
      </c>
      <c r="K27" s="3">
        <v>0</v>
      </c>
      <c r="L27" s="4">
        <f t="shared" si="0"/>
        <v>1.7349445429449633</v>
      </c>
      <c r="M27" s="32"/>
      <c r="N27" s="3">
        <v>16</v>
      </c>
      <c r="O27" s="6">
        <v>2.1040000000000001</v>
      </c>
      <c r="P27" s="6"/>
      <c r="Q27" s="6"/>
      <c r="R27" s="6"/>
      <c r="S27" s="6"/>
      <c r="T27" s="6"/>
      <c r="U27" s="6"/>
      <c r="V27" s="6"/>
      <c r="W27" s="13"/>
      <c r="X27" s="13" t="e">
        <f t="shared" si="1"/>
        <v>#DIV/0!</v>
      </c>
      <c r="Y27" s="14" t="e">
        <f t="shared" si="2"/>
        <v>#DIV/0!</v>
      </c>
    </row>
    <row r="28" spans="1:25" s="3" customFormat="1" x14ac:dyDescent="0.2">
      <c r="A28" s="23">
        <v>4973</v>
      </c>
      <c r="B28" s="5" t="s">
        <v>25</v>
      </c>
      <c r="C28" s="3" t="s">
        <v>7</v>
      </c>
      <c r="D28" s="3" t="s">
        <v>47</v>
      </c>
      <c r="E28" s="3" t="s">
        <v>39</v>
      </c>
      <c r="F28" s="3">
        <v>1</v>
      </c>
      <c r="G28" s="3" t="s">
        <v>17</v>
      </c>
      <c r="H28" s="3" t="s">
        <v>37</v>
      </c>
      <c r="I28" s="3">
        <v>396</v>
      </c>
      <c r="J28" s="3">
        <v>47</v>
      </c>
      <c r="K28" s="3">
        <v>0</v>
      </c>
      <c r="L28" s="4">
        <f t="shared" si="0"/>
        <v>1.7349445429449633</v>
      </c>
      <c r="M28" s="32"/>
      <c r="N28" s="3">
        <v>17</v>
      </c>
      <c r="O28" s="6">
        <v>1.712</v>
      </c>
      <c r="P28" s="6"/>
      <c r="Q28" s="6"/>
      <c r="R28" s="6"/>
      <c r="S28" s="6"/>
      <c r="T28" s="6"/>
      <c r="U28" s="6"/>
      <c r="V28" s="6"/>
      <c r="W28" s="13"/>
      <c r="X28" s="13" t="e">
        <f t="shared" si="1"/>
        <v>#DIV/0!</v>
      </c>
      <c r="Y28" s="14" t="e">
        <f t="shared" si="2"/>
        <v>#DIV/0!</v>
      </c>
    </row>
    <row r="29" spans="1:25" s="3" customFormat="1" x14ac:dyDescent="0.2">
      <c r="A29" s="23">
        <v>4974</v>
      </c>
      <c r="B29" s="5" t="s">
        <v>25</v>
      </c>
      <c r="C29" s="3" t="s">
        <v>7</v>
      </c>
      <c r="D29" s="3" t="s">
        <v>47</v>
      </c>
      <c r="E29" s="3" t="s">
        <v>39</v>
      </c>
      <c r="F29" s="3">
        <v>1</v>
      </c>
      <c r="G29" s="3" t="s">
        <v>17</v>
      </c>
      <c r="H29" s="3" t="s">
        <v>37</v>
      </c>
      <c r="I29" s="3">
        <v>396</v>
      </c>
      <c r="J29" s="3">
        <v>47</v>
      </c>
      <c r="K29" s="3">
        <v>0</v>
      </c>
      <c r="L29" s="4">
        <f t="shared" si="0"/>
        <v>1.7349445429449633</v>
      </c>
      <c r="M29" s="32"/>
      <c r="N29" s="3">
        <v>18</v>
      </c>
      <c r="O29" s="6">
        <v>2.0739999999999998</v>
      </c>
      <c r="P29" s="6"/>
      <c r="Q29" s="6"/>
      <c r="R29" s="6"/>
      <c r="S29" s="6"/>
      <c r="T29" s="6"/>
      <c r="U29" s="6"/>
      <c r="V29" s="6"/>
      <c r="W29" s="13"/>
      <c r="X29" s="13" t="e">
        <f t="shared" si="1"/>
        <v>#DIV/0!</v>
      </c>
      <c r="Y29" s="14" t="e">
        <f t="shared" si="2"/>
        <v>#DIV/0!</v>
      </c>
    </row>
    <row r="30" spans="1:25" s="3" customFormat="1" x14ac:dyDescent="0.2">
      <c r="A30" s="23">
        <v>4975</v>
      </c>
      <c r="B30" s="5" t="s">
        <v>25</v>
      </c>
      <c r="C30" s="3" t="s">
        <v>7</v>
      </c>
      <c r="D30" s="3" t="s">
        <v>47</v>
      </c>
      <c r="E30" s="3" t="s">
        <v>39</v>
      </c>
      <c r="F30" s="3">
        <v>1</v>
      </c>
      <c r="G30" s="3" t="s">
        <v>17</v>
      </c>
      <c r="H30" s="3" t="s">
        <v>37</v>
      </c>
      <c r="I30" s="3">
        <v>396</v>
      </c>
      <c r="J30" s="3">
        <v>47</v>
      </c>
      <c r="K30" s="3">
        <v>0</v>
      </c>
      <c r="L30" s="4">
        <f t="shared" si="0"/>
        <v>1.7349445429449633</v>
      </c>
      <c r="M30" s="32"/>
      <c r="N30" s="3">
        <v>19</v>
      </c>
      <c r="O30" s="6">
        <v>1.6259999999999999</v>
      </c>
      <c r="P30" s="6"/>
      <c r="Q30" s="6"/>
      <c r="R30" s="6"/>
      <c r="S30" s="6"/>
      <c r="T30" s="6"/>
      <c r="U30" s="6"/>
      <c r="V30" s="6"/>
      <c r="W30" s="13"/>
      <c r="X30" s="13" t="e">
        <f t="shared" si="1"/>
        <v>#DIV/0!</v>
      </c>
      <c r="Y30" s="14" t="e">
        <f t="shared" si="2"/>
        <v>#DIV/0!</v>
      </c>
    </row>
    <row r="31" spans="1:25" s="3" customFormat="1" x14ac:dyDescent="0.2">
      <c r="A31" s="23">
        <v>4976</v>
      </c>
      <c r="B31" s="5" t="s">
        <v>25</v>
      </c>
      <c r="C31" s="3" t="s">
        <v>7</v>
      </c>
      <c r="D31" s="3" t="s">
        <v>47</v>
      </c>
      <c r="E31" s="3" t="s">
        <v>39</v>
      </c>
      <c r="F31" s="3">
        <v>2</v>
      </c>
      <c r="G31" s="3" t="s">
        <v>9</v>
      </c>
      <c r="H31" s="3" t="s">
        <v>45</v>
      </c>
      <c r="I31" s="3">
        <v>446</v>
      </c>
      <c r="J31" s="3">
        <v>69</v>
      </c>
      <c r="K31" s="3">
        <v>0</v>
      </c>
      <c r="L31" s="4">
        <f t="shared" si="0"/>
        <v>3.7392806559352509</v>
      </c>
      <c r="M31" s="32"/>
      <c r="N31" s="3">
        <v>1</v>
      </c>
      <c r="O31" s="6">
        <v>2.5619999999999998</v>
      </c>
      <c r="P31" s="6"/>
      <c r="Q31" s="6"/>
      <c r="R31" s="6"/>
      <c r="S31" s="6"/>
      <c r="T31" s="6"/>
      <c r="U31" s="6"/>
      <c r="V31" s="6"/>
      <c r="W31" s="13"/>
      <c r="X31" s="13" t="e">
        <f t="shared" si="1"/>
        <v>#DIV/0!</v>
      </c>
      <c r="Y31" s="14" t="e">
        <f t="shared" si="2"/>
        <v>#DIV/0!</v>
      </c>
    </row>
    <row r="32" spans="1:25" s="3" customFormat="1" x14ac:dyDescent="0.2">
      <c r="A32" s="23">
        <v>4977</v>
      </c>
      <c r="B32" s="5" t="s">
        <v>25</v>
      </c>
      <c r="C32" s="3" t="s">
        <v>7</v>
      </c>
      <c r="D32" s="3" t="s">
        <v>47</v>
      </c>
      <c r="E32" s="3" t="s">
        <v>39</v>
      </c>
      <c r="F32" s="3">
        <v>2</v>
      </c>
      <c r="G32" s="3" t="s">
        <v>9</v>
      </c>
      <c r="H32" s="3" t="s">
        <v>45</v>
      </c>
      <c r="I32" s="3">
        <v>446</v>
      </c>
      <c r="J32" s="3">
        <v>69</v>
      </c>
      <c r="K32" s="3">
        <v>0</v>
      </c>
      <c r="L32" s="4">
        <f t="shared" si="0"/>
        <v>3.7392806559352509</v>
      </c>
      <c r="M32" s="32"/>
      <c r="N32" s="3">
        <v>2</v>
      </c>
      <c r="O32" s="6">
        <v>1.742</v>
      </c>
      <c r="P32" s="6"/>
      <c r="Q32" s="6"/>
      <c r="R32" s="6"/>
      <c r="S32" s="6"/>
      <c r="T32" s="6"/>
      <c r="U32" s="6"/>
      <c r="V32" s="6"/>
      <c r="W32" s="13"/>
      <c r="X32" s="13" t="e">
        <f t="shared" si="1"/>
        <v>#DIV/0!</v>
      </c>
      <c r="Y32" s="14" t="e">
        <f t="shared" si="2"/>
        <v>#DIV/0!</v>
      </c>
    </row>
    <row r="33" spans="1:25" s="3" customFormat="1" x14ac:dyDescent="0.2">
      <c r="A33" s="23">
        <v>4978</v>
      </c>
      <c r="B33" s="5" t="s">
        <v>25</v>
      </c>
      <c r="C33" s="3" t="s">
        <v>7</v>
      </c>
      <c r="D33" s="3" t="s">
        <v>47</v>
      </c>
      <c r="E33" s="3" t="s">
        <v>39</v>
      </c>
      <c r="F33" s="3">
        <v>2</v>
      </c>
      <c r="G33" s="3" t="s">
        <v>9</v>
      </c>
      <c r="H33" s="3" t="s">
        <v>45</v>
      </c>
      <c r="I33" s="3">
        <v>446</v>
      </c>
      <c r="J33" s="3">
        <v>69</v>
      </c>
      <c r="K33" s="3">
        <v>0</v>
      </c>
      <c r="L33" s="4">
        <f t="shared" ref="L33:L60" si="3">PI()*(J33/2)^2/1000+PI()*(K33/2)^2/1000</f>
        <v>3.7392806559352509</v>
      </c>
      <c r="M33" s="32"/>
      <c r="N33" s="3">
        <v>3</v>
      </c>
      <c r="O33" s="6">
        <v>2.67</v>
      </c>
      <c r="P33" s="6"/>
      <c r="Q33" s="6"/>
      <c r="R33" s="6"/>
      <c r="S33" s="6"/>
      <c r="T33" s="6"/>
      <c r="U33" s="6"/>
      <c r="V33" s="6"/>
      <c r="W33" s="13"/>
      <c r="X33" s="13" t="e">
        <f t="shared" ref="X33:X60" si="4">(W33-T33)/T33*100</f>
        <v>#DIV/0!</v>
      </c>
      <c r="Y33" s="14" t="e">
        <f t="shared" si="2"/>
        <v>#DIV/0!</v>
      </c>
    </row>
    <row r="34" spans="1:25" s="3" customFormat="1" x14ac:dyDescent="0.2">
      <c r="A34" s="23">
        <v>4979</v>
      </c>
      <c r="B34" s="5" t="s">
        <v>25</v>
      </c>
      <c r="C34" s="3" t="s">
        <v>7</v>
      </c>
      <c r="D34" s="3" t="s">
        <v>47</v>
      </c>
      <c r="E34" s="3" t="s">
        <v>39</v>
      </c>
      <c r="F34" s="3">
        <v>2</v>
      </c>
      <c r="G34" s="3" t="s">
        <v>9</v>
      </c>
      <c r="H34" s="3" t="s">
        <v>45</v>
      </c>
      <c r="I34" s="3">
        <v>446</v>
      </c>
      <c r="J34" s="3">
        <v>69</v>
      </c>
      <c r="K34" s="3">
        <v>0</v>
      </c>
      <c r="L34" s="4">
        <f t="shared" si="3"/>
        <v>3.7392806559352509</v>
      </c>
      <c r="M34" s="32"/>
      <c r="N34" s="3">
        <v>4</v>
      </c>
      <c r="O34" s="6">
        <v>1.6859999999999999</v>
      </c>
      <c r="P34" s="6"/>
      <c r="Q34" s="6"/>
      <c r="R34" s="6"/>
      <c r="S34" s="6"/>
      <c r="T34" s="6"/>
      <c r="U34" s="6"/>
      <c r="V34" s="6"/>
      <c r="W34" s="13"/>
      <c r="X34" s="13" t="e">
        <f t="shared" si="4"/>
        <v>#DIV/0!</v>
      </c>
      <c r="Y34" s="14" t="e">
        <f t="shared" si="2"/>
        <v>#DIV/0!</v>
      </c>
    </row>
    <row r="35" spans="1:25" s="3" customFormat="1" x14ac:dyDescent="0.2">
      <c r="A35" s="23">
        <v>4980</v>
      </c>
      <c r="B35" s="5" t="s">
        <v>25</v>
      </c>
      <c r="C35" s="3" t="s">
        <v>7</v>
      </c>
      <c r="D35" s="3" t="s">
        <v>47</v>
      </c>
      <c r="E35" s="3" t="s">
        <v>39</v>
      </c>
      <c r="F35" s="3">
        <v>2</v>
      </c>
      <c r="G35" s="3" t="s">
        <v>9</v>
      </c>
      <c r="H35" s="3" t="s">
        <v>45</v>
      </c>
      <c r="I35" s="3">
        <v>446</v>
      </c>
      <c r="J35" s="3">
        <v>69</v>
      </c>
      <c r="K35" s="3">
        <v>0</v>
      </c>
      <c r="L35" s="4">
        <f t="shared" si="3"/>
        <v>3.7392806559352509</v>
      </c>
      <c r="M35" s="32"/>
      <c r="N35" s="3">
        <v>5</v>
      </c>
      <c r="O35" s="6">
        <v>2.9359999999999999</v>
      </c>
      <c r="P35" s="6"/>
      <c r="Q35" s="6"/>
      <c r="R35" s="6"/>
      <c r="S35" s="6"/>
      <c r="T35" s="6"/>
      <c r="U35" s="6"/>
      <c r="V35" s="6"/>
      <c r="W35" s="13"/>
      <c r="X35" s="13" t="e">
        <f t="shared" si="4"/>
        <v>#DIV/0!</v>
      </c>
      <c r="Y35" s="14" t="e">
        <f t="shared" si="2"/>
        <v>#DIV/0!</v>
      </c>
    </row>
    <row r="36" spans="1:25" s="3" customFormat="1" x14ac:dyDescent="0.2">
      <c r="A36" s="23">
        <v>4981</v>
      </c>
      <c r="B36" s="5" t="s">
        <v>25</v>
      </c>
      <c r="C36" s="3" t="s">
        <v>7</v>
      </c>
      <c r="D36" s="3" t="s">
        <v>47</v>
      </c>
      <c r="E36" s="3" t="s">
        <v>39</v>
      </c>
      <c r="F36" s="3">
        <v>2</v>
      </c>
      <c r="G36" s="3" t="s">
        <v>9</v>
      </c>
      <c r="H36" s="3" t="s">
        <v>45</v>
      </c>
      <c r="I36" s="3">
        <v>446</v>
      </c>
      <c r="J36" s="3">
        <v>69</v>
      </c>
      <c r="K36" s="3">
        <v>0</v>
      </c>
      <c r="L36" s="4">
        <f t="shared" si="3"/>
        <v>3.7392806559352509</v>
      </c>
      <c r="M36" s="32"/>
      <c r="N36" s="3">
        <v>6</v>
      </c>
      <c r="O36" s="6">
        <v>2.62</v>
      </c>
      <c r="P36" s="6"/>
      <c r="Q36" s="6"/>
      <c r="R36" s="6"/>
      <c r="S36" s="6"/>
      <c r="T36" s="6"/>
      <c r="U36" s="6"/>
      <c r="V36" s="6"/>
      <c r="W36" s="13"/>
      <c r="X36" s="13" t="e">
        <f t="shared" si="4"/>
        <v>#DIV/0!</v>
      </c>
      <c r="Y36" s="14" t="e">
        <f t="shared" si="2"/>
        <v>#DIV/0!</v>
      </c>
    </row>
    <row r="37" spans="1:25" s="3" customFormat="1" x14ac:dyDescent="0.2">
      <c r="A37" s="23">
        <v>4982</v>
      </c>
      <c r="B37" s="5" t="s">
        <v>25</v>
      </c>
      <c r="C37" s="3" t="s">
        <v>7</v>
      </c>
      <c r="D37" s="3" t="s">
        <v>47</v>
      </c>
      <c r="E37" s="3" t="s">
        <v>39</v>
      </c>
      <c r="F37" s="3">
        <v>2</v>
      </c>
      <c r="G37" s="3" t="s">
        <v>9</v>
      </c>
      <c r="H37" s="3" t="s">
        <v>45</v>
      </c>
      <c r="I37" s="3">
        <v>446</v>
      </c>
      <c r="J37" s="3">
        <v>69</v>
      </c>
      <c r="K37" s="3">
        <v>0</v>
      </c>
      <c r="L37" s="4">
        <f t="shared" si="3"/>
        <v>3.7392806559352509</v>
      </c>
      <c r="M37" s="32"/>
      <c r="N37" s="3">
        <v>7</v>
      </c>
      <c r="O37" s="6">
        <v>3.0350000000000001</v>
      </c>
      <c r="P37" s="6"/>
      <c r="Q37" s="6"/>
      <c r="R37" s="6"/>
      <c r="S37" s="6"/>
      <c r="T37" s="6"/>
      <c r="U37" s="6"/>
      <c r="V37" s="6"/>
      <c r="W37" s="13"/>
      <c r="X37" s="13" t="e">
        <f t="shared" si="4"/>
        <v>#DIV/0!</v>
      </c>
      <c r="Y37" s="14" t="e">
        <f t="shared" si="2"/>
        <v>#DIV/0!</v>
      </c>
    </row>
    <row r="38" spans="1:25" s="3" customFormat="1" x14ac:dyDescent="0.2">
      <c r="A38" s="23">
        <v>4983</v>
      </c>
      <c r="B38" s="5" t="s">
        <v>25</v>
      </c>
      <c r="C38" s="3" t="s">
        <v>7</v>
      </c>
      <c r="D38" s="3" t="s">
        <v>47</v>
      </c>
      <c r="E38" s="3" t="s">
        <v>39</v>
      </c>
      <c r="F38" s="3">
        <v>2</v>
      </c>
      <c r="G38" s="3" t="s">
        <v>9</v>
      </c>
      <c r="H38" s="3" t="s">
        <v>45</v>
      </c>
      <c r="I38" s="3">
        <v>446</v>
      </c>
      <c r="J38" s="3">
        <v>69</v>
      </c>
      <c r="K38" s="3">
        <v>0</v>
      </c>
      <c r="L38" s="4">
        <f t="shared" si="3"/>
        <v>3.7392806559352509</v>
      </c>
      <c r="M38" s="32"/>
      <c r="N38" s="3">
        <v>8</v>
      </c>
      <c r="O38" s="6">
        <v>2.847</v>
      </c>
      <c r="P38" s="6"/>
      <c r="Q38" s="6"/>
      <c r="R38" s="6"/>
      <c r="S38" s="6"/>
      <c r="T38" s="6"/>
      <c r="U38" s="6"/>
      <c r="V38" s="6"/>
      <c r="W38" s="13"/>
      <c r="X38" s="13" t="e">
        <f t="shared" si="4"/>
        <v>#DIV/0!</v>
      </c>
      <c r="Y38" s="14" t="e">
        <f t="shared" si="2"/>
        <v>#DIV/0!</v>
      </c>
    </row>
    <row r="39" spans="1:25" s="3" customFormat="1" x14ac:dyDescent="0.2">
      <c r="A39" s="23">
        <v>4984</v>
      </c>
      <c r="B39" s="5" t="s">
        <v>25</v>
      </c>
      <c r="C39" s="3" t="s">
        <v>7</v>
      </c>
      <c r="D39" s="3" t="s">
        <v>47</v>
      </c>
      <c r="E39" s="3" t="s">
        <v>39</v>
      </c>
      <c r="F39" s="3">
        <v>2</v>
      </c>
      <c r="G39" s="3" t="s">
        <v>9</v>
      </c>
      <c r="H39" s="3" t="s">
        <v>45</v>
      </c>
      <c r="I39" s="3">
        <v>446</v>
      </c>
      <c r="J39" s="3">
        <v>69</v>
      </c>
      <c r="K39" s="3">
        <v>0</v>
      </c>
      <c r="L39" s="4">
        <f t="shared" si="3"/>
        <v>3.7392806559352509</v>
      </c>
      <c r="M39" s="32"/>
      <c r="N39" s="3">
        <v>9</v>
      </c>
      <c r="O39" s="6">
        <v>2.3780000000000001</v>
      </c>
      <c r="P39" s="6"/>
      <c r="Q39" s="6"/>
      <c r="R39" s="6"/>
      <c r="S39" s="6"/>
      <c r="T39" s="6"/>
      <c r="U39" s="6"/>
      <c r="V39" s="6"/>
      <c r="W39" s="13"/>
      <c r="X39" s="13" t="e">
        <f t="shared" si="4"/>
        <v>#DIV/0!</v>
      </c>
      <c r="Y39" s="14" t="e">
        <f t="shared" si="2"/>
        <v>#DIV/0!</v>
      </c>
    </row>
    <row r="40" spans="1:25" s="3" customFormat="1" x14ac:dyDescent="0.2">
      <c r="A40" s="23">
        <v>4985</v>
      </c>
      <c r="B40" s="5" t="s">
        <v>25</v>
      </c>
      <c r="C40" s="3" t="s">
        <v>7</v>
      </c>
      <c r="D40" s="3" t="s">
        <v>47</v>
      </c>
      <c r="E40" s="3" t="s">
        <v>39</v>
      </c>
      <c r="F40" s="3">
        <v>2</v>
      </c>
      <c r="G40" s="3" t="s">
        <v>9</v>
      </c>
      <c r="H40" s="3" t="s">
        <v>45</v>
      </c>
      <c r="I40" s="3">
        <v>446</v>
      </c>
      <c r="J40" s="3">
        <v>69</v>
      </c>
      <c r="K40" s="3">
        <v>0</v>
      </c>
      <c r="L40" s="4">
        <f t="shared" si="3"/>
        <v>3.7392806559352509</v>
      </c>
      <c r="M40" s="32"/>
      <c r="N40" s="3">
        <v>10</v>
      </c>
      <c r="O40" s="6">
        <v>3.464</v>
      </c>
      <c r="P40" s="6"/>
      <c r="Q40" s="6"/>
      <c r="R40" s="6"/>
      <c r="S40" s="6"/>
      <c r="T40" s="6"/>
      <c r="U40" s="6"/>
      <c r="V40" s="6"/>
      <c r="W40" s="13"/>
      <c r="X40" s="13" t="e">
        <f t="shared" si="4"/>
        <v>#DIV/0!</v>
      </c>
      <c r="Y40" s="14" t="e">
        <f t="shared" si="2"/>
        <v>#DIV/0!</v>
      </c>
    </row>
    <row r="41" spans="1:25" s="3" customFormat="1" x14ac:dyDescent="0.2">
      <c r="A41" s="23">
        <v>4986</v>
      </c>
      <c r="B41" s="5" t="s">
        <v>25</v>
      </c>
      <c r="C41" s="3" t="s">
        <v>7</v>
      </c>
      <c r="D41" s="3" t="s">
        <v>47</v>
      </c>
      <c r="E41" s="3" t="s">
        <v>39</v>
      </c>
      <c r="F41" s="3">
        <v>2</v>
      </c>
      <c r="G41" s="3" t="s">
        <v>9</v>
      </c>
      <c r="H41" s="3" t="s">
        <v>45</v>
      </c>
      <c r="I41" s="3">
        <v>446</v>
      </c>
      <c r="J41" s="3">
        <v>69</v>
      </c>
      <c r="K41" s="3">
        <v>0</v>
      </c>
      <c r="L41" s="4">
        <f t="shared" si="3"/>
        <v>3.7392806559352509</v>
      </c>
      <c r="M41" s="32"/>
      <c r="N41" s="3">
        <v>11</v>
      </c>
      <c r="O41" s="6">
        <v>2.7879999999999998</v>
      </c>
      <c r="P41" s="6"/>
      <c r="Q41" s="6"/>
      <c r="R41" s="6"/>
      <c r="S41" s="6"/>
      <c r="T41" s="6"/>
      <c r="U41" s="6"/>
      <c r="V41" s="6"/>
      <c r="W41" s="13"/>
      <c r="X41" s="13" t="e">
        <f t="shared" si="4"/>
        <v>#DIV/0!</v>
      </c>
      <c r="Y41" s="14" t="e">
        <f t="shared" si="2"/>
        <v>#DIV/0!</v>
      </c>
    </row>
    <row r="42" spans="1:25" s="3" customFormat="1" x14ac:dyDescent="0.2">
      <c r="A42" s="23">
        <v>4987</v>
      </c>
      <c r="B42" s="5" t="s">
        <v>25</v>
      </c>
      <c r="C42" s="3" t="s">
        <v>7</v>
      </c>
      <c r="D42" s="3" t="s">
        <v>47</v>
      </c>
      <c r="E42" s="3" t="s">
        <v>39</v>
      </c>
      <c r="F42" s="3">
        <v>2</v>
      </c>
      <c r="G42" s="3" t="s">
        <v>17</v>
      </c>
      <c r="H42" s="3" t="s">
        <v>45</v>
      </c>
      <c r="I42" s="3">
        <v>446</v>
      </c>
      <c r="J42" s="3">
        <v>69</v>
      </c>
      <c r="K42" s="3">
        <v>0</v>
      </c>
      <c r="L42" s="4">
        <f t="shared" si="3"/>
        <v>3.7392806559352509</v>
      </c>
      <c r="M42" s="32"/>
      <c r="N42" s="3">
        <v>1</v>
      </c>
      <c r="O42" s="6">
        <v>2.1989999999999998</v>
      </c>
      <c r="P42" s="6"/>
      <c r="Q42" s="6"/>
      <c r="R42" s="6"/>
      <c r="S42" s="6"/>
      <c r="T42" s="6"/>
      <c r="U42" s="6"/>
      <c r="V42" s="6"/>
      <c r="W42" s="23"/>
      <c r="X42" s="13" t="e">
        <f t="shared" si="4"/>
        <v>#DIV/0!</v>
      </c>
      <c r="Y42" s="14" t="e">
        <f t="shared" si="2"/>
        <v>#DIV/0!</v>
      </c>
    </row>
    <row r="43" spans="1:25" s="3" customFormat="1" x14ac:dyDescent="0.2">
      <c r="A43" s="23">
        <v>4988</v>
      </c>
      <c r="B43" s="5" t="s">
        <v>25</v>
      </c>
      <c r="C43" s="3" t="s">
        <v>7</v>
      </c>
      <c r="D43" s="3" t="s">
        <v>47</v>
      </c>
      <c r="E43" s="3" t="s">
        <v>39</v>
      </c>
      <c r="F43" s="3">
        <v>2</v>
      </c>
      <c r="G43" s="3" t="s">
        <v>17</v>
      </c>
      <c r="H43" s="3" t="s">
        <v>45</v>
      </c>
      <c r="I43" s="3">
        <v>446</v>
      </c>
      <c r="J43" s="3">
        <v>69</v>
      </c>
      <c r="K43" s="3">
        <v>0</v>
      </c>
      <c r="L43" s="4">
        <f t="shared" si="3"/>
        <v>3.7392806559352509</v>
      </c>
      <c r="M43" s="32"/>
      <c r="N43" s="3">
        <v>2</v>
      </c>
      <c r="O43" s="6">
        <v>2.6859999999999999</v>
      </c>
      <c r="P43" s="6"/>
      <c r="Q43" s="6"/>
      <c r="R43" s="6"/>
      <c r="S43" s="6"/>
      <c r="T43" s="6"/>
      <c r="U43" s="6"/>
      <c r="V43" s="6"/>
      <c r="W43" s="23"/>
      <c r="X43" s="13" t="e">
        <f t="shared" si="4"/>
        <v>#DIV/0!</v>
      </c>
      <c r="Y43" s="14" t="e">
        <f t="shared" si="2"/>
        <v>#DIV/0!</v>
      </c>
    </row>
    <row r="44" spans="1:25" s="3" customFormat="1" x14ac:dyDescent="0.2">
      <c r="A44" s="23">
        <v>4989</v>
      </c>
      <c r="B44" s="5" t="s">
        <v>25</v>
      </c>
      <c r="C44" s="3" t="s">
        <v>7</v>
      </c>
      <c r="D44" s="3" t="s">
        <v>47</v>
      </c>
      <c r="E44" s="3" t="s">
        <v>39</v>
      </c>
      <c r="F44" s="3">
        <v>2</v>
      </c>
      <c r="G44" s="3" t="s">
        <v>17</v>
      </c>
      <c r="H44" s="3" t="s">
        <v>45</v>
      </c>
      <c r="I44" s="3">
        <v>446</v>
      </c>
      <c r="J44" s="3">
        <v>69</v>
      </c>
      <c r="K44" s="3">
        <v>0</v>
      </c>
      <c r="L44" s="4">
        <f t="shared" si="3"/>
        <v>3.7392806559352509</v>
      </c>
      <c r="M44" s="32"/>
      <c r="N44" s="3">
        <v>3</v>
      </c>
      <c r="O44" s="6">
        <v>1.726</v>
      </c>
      <c r="P44" s="6"/>
      <c r="Q44" s="6"/>
      <c r="R44" s="6"/>
      <c r="S44" s="6"/>
      <c r="T44" s="6"/>
      <c r="U44" s="6"/>
      <c r="V44" s="6"/>
      <c r="W44" s="23"/>
      <c r="X44" s="13" t="e">
        <f t="shared" si="4"/>
        <v>#DIV/0!</v>
      </c>
      <c r="Y44" s="14" t="e">
        <f t="shared" si="2"/>
        <v>#DIV/0!</v>
      </c>
    </row>
    <row r="45" spans="1:25" s="3" customFormat="1" x14ac:dyDescent="0.2">
      <c r="A45" s="23">
        <v>4990</v>
      </c>
      <c r="B45" s="5" t="s">
        <v>25</v>
      </c>
      <c r="C45" s="3" t="s">
        <v>7</v>
      </c>
      <c r="D45" s="3" t="s">
        <v>47</v>
      </c>
      <c r="E45" s="3" t="s">
        <v>39</v>
      </c>
      <c r="F45" s="3">
        <v>2</v>
      </c>
      <c r="G45" s="3" t="s">
        <v>17</v>
      </c>
      <c r="H45" s="3" t="s">
        <v>45</v>
      </c>
      <c r="I45" s="3">
        <v>446</v>
      </c>
      <c r="J45" s="3">
        <v>69</v>
      </c>
      <c r="K45" s="3">
        <v>0</v>
      </c>
      <c r="L45" s="4">
        <f t="shared" si="3"/>
        <v>3.7392806559352509</v>
      </c>
      <c r="M45" s="32"/>
      <c r="N45" s="3">
        <v>4</v>
      </c>
      <c r="O45" s="6">
        <v>2.4889999999999999</v>
      </c>
      <c r="P45" s="6"/>
      <c r="Q45" s="6"/>
      <c r="R45" s="6"/>
      <c r="S45" s="6"/>
      <c r="T45" s="6"/>
      <c r="U45" s="6"/>
      <c r="V45" s="6"/>
      <c r="W45" s="23"/>
      <c r="X45" s="13" t="e">
        <f t="shared" si="4"/>
        <v>#DIV/0!</v>
      </c>
      <c r="Y45" s="14" t="e">
        <f t="shared" si="2"/>
        <v>#DIV/0!</v>
      </c>
    </row>
    <row r="46" spans="1:25" s="3" customFormat="1" x14ac:dyDescent="0.2">
      <c r="A46" s="23">
        <v>4991</v>
      </c>
      <c r="B46" s="5" t="s">
        <v>25</v>
      </c>
      <c r="C46" s="3" t="s">
        <v>7</v>
      </c>
      <c r="D46" s="3" t="s">
        <v>47</v>
      </c>
      <c r="E46" s="3" t="s">
        <v>39</v>
      </c>
      <c r="F46" s="3">
        <v>2</v>
      </c>
      <c r="G46" s="3" t="s">
        <v>17</v>
      </c>
      <c r="H46" s="3" t="s">
        <v>45</v>
      </c>
      <c r="I46" s="3">
        <v>446</v>
      </c>
      <c r="J46" s="3">
        <v>69</v>
      </c>
      <c r="K46" s="3">
        <v>0</v>
      </c>
      <c r="L46" s="4">
        <f t="shared" si="3"/>
        <v>3.7392806559352509</v>
      </c>
      <c r="M46" s="32"/>
      <c r="N46" s="3">
        <v>5</v>
      </c>
      <c r="O46" s="6">
        <v>2.6539999999999999</v>
      </c>
      <c r="P46" s="6"/>
      <c r="Q46" s="6"/>
      <c r="R46" s="6"/>
      <c r="S46" s="6"/>
      <c r="T46" s="6"/>
      <c r="U46" s="6"/>
      <c r="V46" s="6"/>
      <c r="W46" s="23"/>
      <c r="X46" s="13" t="e">
        <f t="shared" si="4"/>
        <v>#DIV/0!</v>
      </c>
      <c r="Y46" s="14" t="e">
        <f t="shared" si="2"/>
        <v>#DIV/0!</v>
      </c>
    </row>
    <row r="47" spans="1:25" s="3" customFormat="1" x14ac:dyDescent="0.2">
      <c r="A47" s="23">
        <v>4992</v>
      </c>
      <c r="B47" s="5" t="s">
        <v>25</v>
      </c>
      <c r="C47" s="3" t="s">
        <v>7</v>
      </c>
      <c r="D47" s="3" t="s">
        <v>47</v>
      </c>
      <c r="E47" s="3" t="s">
        <v>39</v>
      </c>
      <c r="F47" s="3">
        <v>2</v>
      </c>
      <c r="G47" s="3" t="s">
        <v>17</v>
      </c>
      <c r="H47" s="3" t="s">
        <v>45</v>
      </c>
      <c r="I47" s="3">
        <v>446</v>
      </c>
      <c r="J47" s="3">
        <v>69</v>
      </c>
      <c r="K47" s="3">
        <v>0</v>
      </c>
      <c r="L47" s="4">
        <f t="shared" si="3"/>
        <v>3.7392806559352509</v>
      </c>
      <c r="M47" s="32"/>
      <c r="N47" s="3">
        <v>6</v>
      </c>
      <c r="O47" s="6">
        <v>2.5489999999999999</v>
      </c>
      <c r="P47" s="6"/>
      <c r="Q47" s="6"/>
      <c r="R47" s="6"/>
      <c r="S47" s="6"/>
      <c r="T47" s="6"/>
      <c r="U47" s="6"/>
      <c r="V47" s="6"/>
      <c r="W47" s="23"/>
      <c r="X47" s="13" t="e">
        <f t="shared" si="4"/>
        <v>#DIV/0!</v>
      </c>
      <c r="Y47" s="14" t="e">
        <f t="shared" si="2"/>
        <v>#DIV/0!</v>
      </c>
    </row>
    <row r="48" spans="1:25" s="3" customFormat="1" x14ac:dyDescent="0.2">
      <c r="A48" s="23">
        <v>4993</v>
      </c>
      <c r="B48" s="5" t="s">
        <v>25</v>
      </c>
      <c r="C48" s="3" t="s">
        <v>7</v>
      </c>
      <c r="D48" s="3" t="s">
        <v>47</v>
      </c>
      <c r="E48" s="3" t="s">
        <v>39</v>
      </c>
      <c r="F48" s="3">
        <v>2</v>
      </c>
      <c r="G48" s="3" t="s">
        <v>17</v>
      </c>
      <c r="H48" s="3" t="s">
        <v>45</v>
      </c>
      <c r="I48" s="3">
        <v>446</v>
      </c>
      <c r="J48" s="3">
        <v>69</v>
      </c>
      <c r="K48" s="3">
        <v>0</v>
      </c>
      <c r="L48" s="4">
        <f t="shared" si="3"/>
        <v>3.7392806559352509</v>
      </c>
      <c r="M48" s="32"/>
      <c r="N48" s="3">
        <v>7</v>
      </c>
      <c r="O48" s="6">
        <v>1.899</v>
      </c>
      <c r="P48" s="6"/>
      <c r="Q48" s="6"/>
      <c r="R48" s="6"/>
      <c r="S48" s="6"/>
      <c r="T48" s="6"/>
      <c r="U48" s="6"/>
      <c r="V48" s="6"/>
      <c r="W48" s="23"/>
      <c r="X48" s="13" t="e">
        <f t="shared" si="4"/>
        <v>#DIV/0!</v>
      </c>
      <c r="Y48" s="14" t="e">
        <f t="shared" si="2"/>
        <v>#DIV/0!</v>
      </c>
    </row>
    <row r="49" spans="1:25" s="3" customFormat="1" x14ac:dyDescent="0.2">
      <c r="A49" s="23">
        <v>4994</v>
      </c>
      <c r="B49" s="5" t="s">
        <v>25</v>
      </c>
      <c r="C49" s="3" t="s">
        <v>7</v>
      </c>
      <c r="D49" s="3" t="s">
        <v>47</v>
      </c>
      <c r="E49" s="3" t="s">
        <v>39</v>
      </c>
      <c r="F49" s="3">
        <v>2</v>
      </c>
      <c r="G49" s="3" t="s">
        <v>17</v>
      </c>
      <c r="H49" s="3" t="s">
        <v>45</v>
      </c>
      <c r="I49" s="3">
        <v>446</v>
      </c>
      <c r="J49" s="3">
        <v>69</v>
      </c>
      <c r="K49" s="3">
        <v>0</v>
      </c>
      <c r="L49" s="4">
        <f t="shared" si="3"/>
        <v>3.7392806559352509</v>
      </c>
      <c r="M49" s="32"/>
      <c r="N49" s="3">
        <v>8</v>
      </c>
      <c r="O49" s="6">
        <v>2.194</v>
      </c>
      <c r="P49" s="6"/>
      <c r="Q49" s="6"/>
      <c r="R49" s="6"/>
      <c r="S49" s="6"/>
      <c r="T49" s="6"/>
      <c r="U49" s="6"/>
      <c r="V49" s="6"/>
      <c r="W49" s="23"/>
      <c r="X49" s="13" t="e">
        <f t="shared" si="4"/>
        <v>#DIV/0!</v>
      </c>
      <c r="Y49" s="14" t="e">
        <f t="shared" si="2"/>
        <v>#DIV/0!</v>
      </c>
    </row>
    <row r="50" spans="1:25" s="3" customFormat="1" x14ac:dyDescent="0.2">
      <c r="A50" s="23">
        <v>4995</v>
      </c>
      <c r="B50" s="5" t="s">
        <v>25</v>
      </c>
      <c r="C50" s="3" t="s">
        <v>7</v>
      </c>
      <c r="D50" s="3" t="s">
        <v>47</v>
      </c>
      <c r="E50" s="3" t="s">
        <v>39</v>
      </c>
      <c r="F50" s="3">
        <v>2</v>
      </c>
      <c r="G50" s="3" t="s">
        <v>17</v>
      </c>
      <c r="H50" s="3" t="s">
        <v>45</v>
      </c>
      <c r="I50" s="3">
        <v>446</v>
      </c>
      <c r="J50" s="3">
        <v>69</v>
      </c>
      <c r="K50" s="3">
        <v>0</v>
      </c>
      <c r="L50" s="4">
        <f t="shared" si="3"/>
        <v>3.7392806559352509</v>
      </c>
      <c r="M50" s="32"/>
      <c r="N50" s="3">
        <v>9</v>
      </c>
      <c r="O50" s="6">
        <v>1.708</v>
      </c>
      <c r="P50" s="6"/>
      <c r="Q50" s="6"/>
      <c r="R50" s="6"/>
      <c r="S50" s="6"/>
      <c r="T50" s="6"/>
      <c r="U50" s="6"/>
      <c r="V50" s="6"/>
      <c r="W50" s="23"/>
      <c r="X50" s="13" t="e">
        <f t="shared" si="4"/>
        <v>#DIV/0!</v>
      </c>
      <c r="Y50" s="14" t="e">
        <f t="shared" si="2"/>
        <v>#DIV/0!</v>
      </c>
    </row>
    <row r="51" spans="1:25" s="3" customFormat="1" x14ac:dyDescent="0.2">
      <c r="A51" s="23">
        <v>4996</v>
      </c>
      <c r="B51" s="5" t="s">
        <v>25</v>
      </c>
      <c r="C51" s="3" t="s">
        <v>7</v>
      </c>
      <c r="D51" s="3" t="s">
        <v>47</v>
      </c>
      <c r="E51" s="3" t="s">
        <v>39</v>
      </c>
      <c r="F51" s="3">
        <v>2</v>
      </c>
      <c r="G51" s="3" t="s">
        <v>17</v>
      </c>
      <c r="H51" s="3" t="s">
        <v>45</v>
      </c>
      <c r="I51" s="3">
        <v>446</v>
      </c>
      <c r="J51" s="3">
        <v>69</v>
      </c>
      <c r="K51" s="3">
        <v>0</v>
      </c>
      <c r="L51" s="4">
        <f t="shared" si="3"/>
        <v>3.7392806559352509</v>
      </c>
      <c r="M51" s="32"/>
      <c r="N51" s="3">
        <v>10</v>
      </c>
      <c r="O51" s="6">
        <v>2.4670000000000001</v>
      </c>
      <c r="P51" s="6"/>
      <c r="Q51" s="6"/>
      <c r="R51" s="6"/>
      <c r="S51" s="6"/>
      <c r="T51" s="6"/>
      <c r="U51" s="6"/>
      <c r="V51" s="6"/>
      <c r="W51" s="23"/>
      <c r="X51" s="13" t="e">
        <f t="shared" si="4"/>
        <v>#DIV/0!</v>
      </c>
      <c r="Y51" s="14" t="e">
        <f t="shared" si="2"/>
        <v>#DIV/0!</v>
      </c>
    </row>
    <row r="52" spans="1:25" s="3" customFormat="1" x14ac:dyDescent="0.2">
      <c r="A52" s="23">
        <v>4997</v>
      </c>
      <c r="B52" s="5" t="s">
        <v>25</v>
      </c>
      <c r="C52" s="3" t="s">
        <v>7</v>
      </c>
      <c r="D52" s="3" t="s">
        <v>47</v>
      </c>
      <c r="E52" s="3" t="s">
        <v>39</v>
      </c>
      <c r="F52" s="3">
        <v>2</v>
      </c>
      <c r="G52" s="3" t="s">
        <v>17</v>
      </c>
      <c r="H52" s="3" t="s">
        <v>45</v>
      </c>
      <c r="I52" s="3">
        <v>446</v>
      </c>
      <c r="J52" s="3">
        <v>69</v>
      </c>
      <c r="K52" s="3">
        <v>0</v>
      </c>
      <c r="L52" s="4">
        <f t="shared" si="3"/>
        <v>3.7392806559352509</v>
      </c>
      <c r="M52" s="32"/>
      <c r="N52" s="3">
        <v>11</v>
      </c>
      <c r="O52" s="6">
        <v>1.583</v>
      </c>
      <c r="P52" s="6"/>
      <c r="Q52" s="6"/>
      <c r="R52" s="6"/>
      <c r="S52" s="6"/>
      <c r="T52" s="6"/>
      <c r="U52" s="6"/>
      <c r="V52" s="6"/>
      <c r="W52" s="23"/>
      <c r="X52" s="13" t="e">
        <f t="shared" si="4"/>
        <v>#DIV/0!</v>
      </c>
      <c r="Y52" s="14" t="e">
        <f t="shared" si="2"/>
        <v>#DIV/0!</v>
      </c>
    </row>
    <row r="53" spans="1:25" s="3" customFormat="1" x14ac:dyDescent="0.2">
      <c r="A53" s="23">
        <v>4998</v>
      </c>
      <c r="B53" s="5" t="s">
        <v>25</v>
      </c>
      <c r="C53" s="3" t="s">
        <v>7</v>
      </c>
      <c r="D53" s="3" t="s">
        <v>47</v>
      </c>
      <c r="E53" s="3" t="s">
        <v>39</v>
      </c>
      <c r="F53" s="3">
        <v>2</v>
      </c>
      <c r="G53" s="3" t="s">
        <v>17</v>
      </c>
      <c r="H53" s="3" t="s">
        <v>45</v>
      </c>
      <c r="I53" s="3">
        <v>446</v>
      </c>
      <c r="J53" s="3">
        <v>69</v>
      </c>
      <c r="K53" s="3">
        <v>0</v>
      </c>
      <c r="L53" s="4">
        <f t="shared" si="3"/>
        <v>3.7392806559352509</v>
      </c>
      <c r="M53" s="32"/>
      <c r="N53" s="3">
        <v>12</v>
      </c>
      <c r="O53" s="6">
        <v>1.4910000000000001</v>
      </c>
      <c r="P53" s="6"/>
      <c r="Q53" s="6"/>
      <c r="R53" s="6"/>
      <c r="S53" s="6"/>
      <c r="T53" s="6"/>
      <c r="U53" s="6"/>
      <c r="V53" s="6"/>
      <c r="W53" s="23"/>
      <c r="X53" s="13" t="e">
        <f t="shared" si="4"/>
        <v>#DIV/0!</v>
      </c>
      <c r="Y53" s="14" t="e">
        <f t="shared" si="2"/>
        <v>#DIV/0!</v>
      </c>
    </row>
    <row r="54" spans="1:25" s="3" customFormat="1" x14ac:dyDescent="0.2">
      <c r="A54" s="23">
        <v>4999</v>
      </c>
      <c r="B54" s="5" t="s">
        <v>25</v>
      </c>
      <c r="C54" s="3" t="s">
        <v>7</v>
      </c>
      <c r="D54" s="3" t="s">
        <v>47</v>
      </c>
      <c r="E54" s="3" t="s">
        <v>39</v>
      </c>
      <c r="F54" s="3">
        <v>2</v>
      </c>
      <c r="G54" s="3" t="s">
        <v>17</v>
      </c>
      <c r="H54" s="3" t="s">
        <v>45</v>
      </c>
      <c r="I54" s="3">
        <v>446</v>
      </c>
      <c r="J54" s="3">
        <v>69</v>
      </c>
      <c r="K54" s="3">
        <v>0</v>
      </c>
      <c r="L54" s="4">
        <f t="shared" si="3"/>
        <v>3.7392806559352509</v>
      </c>
      <c r="M54" s="32"/>
      <c r="N54" s="3">
        <v>13</v>
      </c>
      <c r="O54" s="6">
        <v>1.4990000000000001</v>
      </c>
      <c r="P54" s="6"/>
      <c r="Q54" s="6"/>
      <c r="R54" s="6"/>
      <c r="S54" s="6"/>
      <c r="T54" s="6"/>
      <c r="U54" s="6"/>
      <c r="V54" s="6"/>
      <c r="W54" s="23"/>
      <c r="X54" s="13" t="e">
        <f t="shared" si="4"/>
        <v>#DIV/0!</v>
      </c>
      <c r="Y54" s="14" t="e">
        <f t="shared" si="2"/>
        <v>#DIV/0!</v>
      </c>
    </row>
    <row r="55" spans="1:25" s="3" customFormat="1" x14ac:dyDescent="0.2">
      <c r="A55" s="23">
        <v>5000</v>
      </c>
      <c r="B55" s="5" t="s">
        <v>25</v>
      </c>
      <c r="C55" s="3" t="s">
        <v>7</v>
      </c>
      <c r="D55" s="3" t="s">
        <v>47</v>
      </c>
      <c r="E55" s="3" t="s">
        <v>39</v>
      </c>
      <c r="F55" s="3">
        <v>2</v>
      </c>
      <c r="G55" s="3" t="s">
        <v>17</v>
      </c>
      <c r="H55" s="3" t="s">
        <v>45</v>
      </c>
      <c r="I55" s="3">
        <v>446</v>
      </c>
      <c r="J55" s="3">
        <v>69</v>
      </c>
      <c r="K55" s="3">
        <v>0</v>
      </c>
      <c r="L55" s="4">
        <f t="shared" si="3"/>
        <v>3.7392806559352509</v>
      </c>
      <c r="M55" s="32"/>
      <c r="N55" s="3">
        <v>14</v>
      </c>
      <c r="O55" s="6">
        <v>1.341</v>
      </c>
      <c r="P55" s="6"/>
      <c r="Q55" s="6"/>
      <c r="R55" s="6"/>
      <c r="S55" s="6"/>
      <c r="T55" s="6"/>
      <c r="U55" s="6"/>
      <c r="V55" s="6"/>
      <c r="W55" s="23"/>
      <c r="X55" s="13" t="e">
        <f t="shared" si="4"/>
        <v>#DIV/0!</v>
      </c>
      <c r="Y55" s="14" t="e">
        <f t="shared" si="2"/>
        <v>#DIV/0!</v>
      </c>
    </row>
    <row r="56" spans="1:25" s="3" customFormat="1" x14ac:dyDescent="0.2">
      <c r="A56" s="23">
        <v>5001</v>
      </c>
      <c r="B56" s="5" t="s">
        <v>25</v>
      </c>
      <c r="C56" s="3" t="s">
        <v>7</v>
      </c>
      <c r="D56" s="3" t="s">
        <v>47</v>
      </c>
      <c r="E56" s="3" t="s">
        <v>39</v>
      </c>
      <c r="F56" s="3">
        <v>2</v>
      </c>
      <c r="G56" s="3" t="s">
        <v>17</v>
      </c>
      <c r="H56" s="3" t="s">
        <v>45</v>
      </c>
      <c r="I56" s="3">
        <v>446</v>
      </c>
      <c r="J56" s="3">
        <v>69</v>
      </c>
      <c r="K56" s="3">
        <v>0</v>
      </c>
      <c r="L56" s="4">
        <f t="shared" si="3"/>
        <v>3.7392806559352509</v>
      </c>
      <c r="M56" s="32"/>
      <c r="N56" s="3">
        <v>15</v>
      </c>
      <c r="O56" s="6">
        <v>1.3879999999999999</v>
      </c>
      <c r="P56" s="6"/>
      <c r="Q56" s="6"/>
      <c r="R56" s="6"/>
      <c r="S56" s="6"/>
      <c r="T56" s="6"/>
      <c r="U56" s="6"/>
      <c r="V56" s="6"/>
      <c r="W56" s="23"/>
      <c r="X56" s="13" t="e">
        <f t="shared" si="4"/>
        <v>#DIV/0!</v>
      </c>
      <c r="Y56" s="14" t="e">
        <f t="shared" si="2"/>
        <v>#DIV/0!</v>
      </c>
    </row>
    <row r="57" spans="1:25" s="3" customFormat="1" x14ac:dyDescent="0.2">
      <c r="A57" s="23">
        <v>5002</v>
      </c>
      <c r="B57" s="5" t="s">
        <v>25</v>
      </c>
      <c r="C57" s="3" t="s">
        <v>7</v>
      </c>
      <c r="D57" s="3" t="s">
        <v>47</v>
      </c>
      <c r="E57" s="3" t="s">
        <v>39</v>
      </c>
      <c r="F57" s="3">
        <v>2</v>
      </c>
      <c r="G57" s="3" t="s">
        <v>17</v>
      </c>
      <c r="H57" s="3" t="s">
        <v>45</v>
      </c>
      <c r="I57" s="3">
        <v>446</v>
      </c>
      <c r="J57" s="3">
        <v>69</v>
      </c>
      <c r="K57" s="3">
        <v>0</v>
      </c>
      <c r="L57" s="4">
        <f t="shared" si="3"/>
        <v>3.7392806559352509</v>
      </c>
      <c r="M57" s="32"/>
      <c r="N57" s="3">
        <v>16</v>
      </c>
      <c r="O57" s="6">
        <v>2.0190000000000001</v>
      </c>
      <c r="P57" s="6"/>
      <c r="Q57" s="6"/>
      <c r="R57" s="6"/>
      <c r="S57" s="6"/>
      <c r="T57" s="6"/>
      <c r="U57" s="6"/>
      <c r="V57" s="6"/>
      <c r="W57" s="23"/>
      <c r="X57" s="13" t="e">
        <f t="shared" si="4"/>
        <v>#DIV/0!</v>
      </c>
      <c r="Y57" s="14" t="e">
        <f t="shared" si="2"/>
        <v>#DIV/0!</v>
      </c>
    </row>
    <row r="58" spans="1:25" s="3" customFormat="1" x14ac:dyDescent="0.2">
      <c r="A58" s="23">
        <v>5003</v>
      </c>
      <c r="B58" s="5" t="s">
        <v>25</v>
      </c>
      <c r="C58" s="3" t="s">
        <v>7</v>
      </c>
      <c r="D58" s="3" t="s">
        <v>47</v>
      </c>
      <c r="E58" s="3" t="s">
        <v>39</v>
      </c>
      <c r="F58" s="3">
        <v>2</v>
      </c>
      <c r="G58" s="3" t="s">
        <v>17</v>
      </c>
      <c r="H58" s="3" t="s">
        <v>45</v>
      </c>
      <c r="I58" s="3">
        <v>446</v>
      </c>
      <c r="J58" s="3">
        <v>69</v>
      </c>
      <c r="K58" s="3">
        <v>0</v>
      </c>
      <c r="L58" s="4">
        <f t="shared" si="3"/>
        <v>3.7392806559352509</v>
      </c>
      <c r="M58" s="32"/>
      <c r="N58" s="3">
        <v>17</v>
      </c>
      <c r="O58" s="6">
        <v>2.0779999999999998</v>
      </c>
      <c r="P58" s="6"/>
      <c r="Q58" s="6"/>
      <c r="R58" s="6"/>
      <c r="S58" s="6"/>
      <c r="T58" s="6"/>
      <c r="U58" s="6"/>
      <c r="V58" s="6"/>
      <c r="W58" s="23"/>
      <c r="X58" s="13" t="e">
        <f t="shared" si="4"/>
        <v>#DIV/0!</v>
      </c>
      <c r="Y58" s="14" t="e">
        <f t="shared" si="2"/>
        <v>#DIV/0!</v>
      </c>
    </row>
    <row r="59" spans="1:25" s="3" customFormat="1" x14ac:dyDescent="0.2">
      <c r="A59" s="23">
        <v>5004</v>
      </c>
      <c r="B59" s="5" t="s">
        <v>25</v>
      </c>
      <c r="C59" s="3" t="s">
        <v>7</v>
      </c>
      <c r="D59" s="3" t="s">
        <v>47</v>
      </c>
      <c r="E59" s="3" t="s">
        <v>39</v>
      </c>
      <c r="F59" s="3">
        <v>2</v>
      </c>
      <c r="G59" s="3" t="s">
        <v>17</v>
      </c>
      <c r="H59" s="3" t="s">
        <v>45</v>
      </c>
      <c r="I59" s="3">
        <v>446</v>
      </c>
      <c r="J59" s="3">
        <v>69</v>
      </c>
      <c r="K59" s="3">
        <v>0</v>
      </c>
      <c r="L59" s="4">
        <f t="shared" si="3"/>
        <v>3.7392806559352509</v>
      </c>
      <c r="M59" s="32"/>
      <c r="N59" s="3">
        <v>18</v>
      </c>
      <c r="O59" s="6">
        <v>2.512</v>
      </c>
      <c r="P59" s="6"/>
      <c r="Q59" s="6"/>
      <c r="R59" s="6"/>
      <c r="S59" s="6"/>
      <c r="T59" s="6"/>
      <c r="U59" s="6"/>
      <c r="V59" s="6"/>
      <c r="W59" s="23"/>
      <c r="X59" s="13" t="e">
        <f t="shared" si="4"/>
        <v>#DIV/0!</v>
      </c>
      <c r="Y59" s="14" t="e">
        <f t="shared" si="2"/>
        <v>#DIV/0!</v>
      </c>
    </row>
    <row r="60" spans="1:25" s="3" customFormat="1" x14ac:dyDescent="0.2">
      <c r="A60" s="23">
        <v>5005</v>
      </c>
      <c r="B60" s="5" t="s">
        <v>25</v>
      </c>
      <c r="C60" s="3" t="s">
        <v>7</v>
      </c>
      <c r="D60" s="3" t="s">
        <v>47</v>
      </c>
      <c r="E60" s="3" t="s">
        <v>39</v>
      </c>
      <c r="F60" s="3">
        <v>2</v>
      </c>
      <c r="G60" s="3" t="s">
        <v>17</v>
      </c>
      <c r="H60" s="3" t="s">
        <v>45</v>
      </c>
      <c r="I60" s="3">
        <v>446</v>
      </c>
      <c r="J60" s="3">
        <v>69</v>
      </c>
      <c r="K60" s="3">
        <v>0</v>
      </c>
      <c r="L60" s="4">
        <f t="shared" si="3"/>
        <v>3.7392806559352509</v>
      </c>
      <c r="M60" s="32"/>
      <c r="N60" s="3">
        <v>19</v>
      </c>
      <c r="O60" s="6">
        <v>2.1779999999999999</v>
      </c>
      <c r="P60" s="6"/>
      <c r="Q60" s="6"/>
      <c r="R60" s="6"/>
      <c r="S60" s="6"/>
      <c r="T60" s="6"/>
      <c r="U60" s="6"/>
      <c r="V60" s="6"/>
      <c r="W60" s="23"/>
      <c r="X60" s="13" t="e">
        <f t="shared" si="4"/>
        <v>#DIV/0!</v>
      </c>
      <c r="Y60" s="14" t="e">
        <f t="shared" si="2"/>
        <v>#DIV/0!</v>
      </c>
    </row>
    <row r="61" spans="1:25" s="3" customFormat="1" x14ac:dyDescent="0.2">
      <c r="A61" s="23">
        <v>5006</v>
      </c>
      <c r="B61" s="5" t="s">
        <v>25</v>
      </c>
      <c r="C61" s="3" t="s">
        <v>7</v>
      </c>
      <c r="D61" s="3" t="s">
        <v>47</v>
      </c>
      <c r="E61" s="3" t="s">
        <v>39</v>
      </c>
      <c r="F61" s="3">
        <v>3</v>
      </c>
      <c r="G61" s="3" t="s">
        <v>9</v>
      </c>
      <c r="L61" s="4"/>
      <c r="M61" s="32"/>
      <c r="N61" s="3">
        <v>1</v>
      </c>
      <c r="Q61" s="6"/>
      <c r="R61" s="6"/>
      <c r="S61" s="6"/>
      <c r="T61" s="6"/>
      <c r="U61" s="6"/>
      <c r="V61" s="6"/>
      <c r="W61" s="13"/>
      <c r="X61" s="13"/>
      <c r="Y61" s="14">
        <f t="shared" si="2"/>
        <v>0</v>
      </c>
    </row>
    <row r="62" spans="1:25" s="3" customFormat="1" x14ac:dyDescent="0.2">
      <c r="A62" s="23">
        <v>5007</v>
      </c>
      <c r="B62" s="5" t="s">
        <v>25</v>
      </c>
      <c r="C62" s="3" t="s">
        <v>7</v>
      </c>
      <c r="D62" s="3" t="s">
        <v>47</v>
      </c>
      <c r="E62" s="3" t="s">
        <v>39</v>
      </c>
      <c r="F62" s="3">
        <v>3</v>
      </c>
      <c r="G62" s="3" t="s">
        <v>9</v>
      </c>
      <c r="L62" s="4"/>
      <c r="M62" s="32"/>
      <c r="N62" s="3">
        <v>2</v>
      </c>
      <c r="Q62" s="6"/>
      <c r="R62" s="6"/>
      <c r="S62" s="6"/>
      <c r="T62" s="6"/>
      <c r="U62" s="6"/>
      <c r="V62" s="6"/>
      <c r="W62" s="13"/>
      <c r="X62" s="13"/>
      <c r="Y62" s="14">
        <f t="shared" si="2"/>
        <v>0</v>
      </c>
    </row>
    <row r="63" spans="1:25" s="3" customFormat="1" x14ac:dyDescent="0.2">
      <c r="A63" s="23">
        <v>5008</v>
      </c>
      <c r="B63" s="5" t="s">
        <v>25</v>
      </c>
      <c r="C63" s="3" t="s">
        <v>7</v>
      </c>
      <c r="D63" s="3" t="s">
        <v>47</v>
      </c>
      <c r="E63" s="3" t="s">
        <v>39</v>
      </c>
      <c r="F63" s="3">
        <v>3</v>
      </c>
      <c r="G63" s="3" t="s">
        <v>9</v>
      </c>
      <c r="L63" s="4"/>
      <c r="M63" s="32"/>
      <c r="N63" s="3">
        <v>3</v>
      </c>
      <c r="Q63" s="6"/>
      <c r="R63" s="6"/>
      <c r="S63" s="6"/>
      <c r="T63" s="6"/>
      <c r="U63" s="6"/>
      <c r="V63" s="6"/>
      <c r="W63" s="13"/>
      <c r="X63" s="13"/>
      <c r="Y63" s="14">
        <f t="shared" si="2"/>
        <v>0</v>
      </c>
    </row>
    <row r="64" spans="1:25" s="3" customFormat="1" x14ac:dyDescent="0.2">
      <c r="A64" s="23">
        <v>5009</v>
      </c>
      <c r="B64" s="5" t="s">
        <v>25</v>
      </c>
      <c r="C64" s="3" t="s">
        <v>7</v>
      </c>
      <c r="D64" s="3" t="s">
        <v>47</v>
      </c>
      <c r="E64" s="3" t="s">
        <v>39</v>
      </c>
      <c r="F64" s="3">
        <v>3</v>
      </c>
      <c r="G64" s="3" t="s">
        <v>9</v>
      </c>
      <c r="L64" s="4"/>
      <c r="M64" s="32"/>
      <c r="N64" s="3">
        <v>4</v>
      </c>
      <c r="Q64" s="6"/>
      <c r="R64" s="6"/>
      <c r="S64" s="6"/>
      <c r="T64" s="6"/>
      <c r="U64" s="6"/>
      <c r="V64" s="6"/>
      <c r="W64" s="13"/>
      <c r="X64" s="13"/>
      <c r="Y64" s="14">
        <f t="shared" si="2"/>
        <v>0</v>
      </c>
    </row>
    <row r="65" spans="1:25" s="3" customFormat="1" x14ac:dyDescent="0.2">
      <c r="A65" s="23">
        <v>5010</v>
      </c>
      <c r="B65" s="5" t="s">
        <v>25</v>
      </c>
      <c r="C65" s="3" t="s">
        <v>7</v>
      </c>
      <c r="D65" s="3" t="s">
        <v>47</v>
      </c>
      <c r="E65" s="3" t="s">
        <v>39</v>
      </c>
      <c r="F65" s="3">
        <v>3</v>
      </c>
      <c r="G65" s="3" t="s">
        <v>9</v>
      </c>
      <c r="L65" s="4"/>
      <c r="M65" s="32"/>
      <c r="N65" s="3">
        <v>5</v>
      </c>
      <c r="Q65" s="6"/>
      <c r="R65" s="6"/>
      <c r="S65" s="6"/>
      <c r="T65" s="6"/>
      <c r="U65" s="6"/>
      <c r="V65" s="6"/>
      <c r="W65" s="13"/>
      <c r="X65" s="13"/>
      <c r="Y65" s="14">
        <f t="shared" ref="Y65:Y128" si="5">IF(V65&gt;10,"NA",X65)</f>
        <v>0</v>
      </c>
    </row>
    <row r="66" spans="1:25" s="3" customFormat="1" x14ac:dyDescent="0.2">
      <c r="A66" s="23">
        <v>5011</v>
      </c>
      <c r="B66" s="5" t="s">
        <v>25</v>
      </c>
      <c r="C66" s="3" t="s">
        <v>7</v>
      </c>
      <c r="D66" s="3" t="s">
        <v>47</v>
      </c>
      <c r="E66" s="3" t="s">
        <v>39</v>
      </c>
      <c r="F66" s="3">
        <v>3</v>
      </c>
      <c r="G66" s="3" t="s">
        <v>9</v>
      </c>
      <c r="L66" s="4"/>
      <c r="M66" s="32"/>
      <c r="N66" s="3">
        <v>6</v>
      </c>
      <c r="Q66" s="6"/>
      <c r="R66" s="6"/>
      <c r="S66" s="6"/>
      <c r="T66" s="6"/>
      <c r="U66" s="6"/>
      <c r="V66" s="6"/>
      <c r="W66" s="13"/>
      <c r="X66" s="13"/>
      <c r="Y66" s="14">
        <f t="shared" si="5"/>
        <v>0</v>
      </c>
    </row>
    <row r="67" spans="1:25" s="3" customFormat="1" x14ac:dyDescent="0.2">
      <c r="A67" s="23">
        <v>5012</v>
      </c>
      <c r="B67" s="5" t="s">
        <v>25</v>
      </c>
      <c r="C67" s="3" t="s">
        <v>7</v>
      </c>
      <c r="D67" s="3" t="s">
        <v>47</v>
      </c>
      <c r="E67" s="3" t="s">
        <v>39</v>
      </c>
      <c r="F67" s="3">
        <v>3</v>
      </c>
      <c r="G67" s="3" t="s">
        <v>9</v>
      </c>
      <c r="L67" s="4"/>
      <c r="M67" s="32"/>
      <c r="N67" s="3">
        <v>7</v>
      </c>
      <c r="Q67" s="6"/>
      <c r="R67" s="6"/>
      <c r="S67" s="6"/>
      <c r="T67" s="6"/>
      <c r="U67" s="6"/>
      <c r="V67" s="6"/>
      <c r="W67" s="13"/>
      <c r="X67" s="13"/>
      <c r="Y67" s="14">
        <f t="shared" si="5"/>
        <v>0</v>
      </c>
    </row>
    <row r="68" spans="1:25" s="3" customFormat="1" x14ac:dyDescent="0.2">
      <c r="A68" s="23">
        <v>5013</v>
      </c>
      <c r="B68" s="5" t="s">
        <v>25</v>
      </c>
      <c r="C68" s="3" t="s">
        <v>7</v>
      </c>
      <c r="D68" s="3" t="s">
        <v>47</v>
      </c>
      <c r="E68" s="3" t="s">
        <v>39</v>
      </c>
      <c r="F68" s="3">
        <v>3</v>
      </c>
      <c r="G68" s="3" t="s">
        <v>9</v>
      </c>
      <c r="L68" s="4"/>
      <c r="M68" s="32"/>
      <c r="N68" s="3">
        <v>8</v>
      </c>
      <c r="Q68" s="6"/>
      <c r="R68" s="6"/>
      <c r="S68" s="6"/>
      <c r="T68" s="6"/>
      <c r="U68" s="6"/>
      <c r="V68" s="6"/>
      <c r="W68" s="13"/>
      <c r="X68" s="13"/>
      <c r="Y68" s="14">
        <f t="shared" si="5"/>
        <v>0</v>
      </c>
    </row>
    <row r="69" spans="1:25" s="3" customFormat="1" x14ac:dyDescent="0.2">
      <c r="A69" s="23">
        <v>5014</v>
      </c>
      <c r="B69" s="5" t="s">
        <v>25</v>
      </c>
      <c r="C69" s="3" t="s">
        <v>7</v>
      </c>
      <c r="D69" s="3" t="s">
        <v>47</v>
      </c>
      <c r="E69" s="3" t="s">
        <v>39</v>
      </c>
      <c r="F69" s="3">
        <v>3</v>
      </c>
      <c r="G69" s="3" t="s">
        <v>9</v>
      </c>
      <c r="L69" s="4"/>
      <c r="M69" s="32"/>
      <c r="N69" s="3">
        <v>9</v>
      </c>
      <c r="Q69" s="6"/>
      <c r="R69" s="6"/>
      <c r="S69" s="6"/>
      <c r="T69" s="6"/>
      <c r="U69" s="6"/>
      <c r="V69" s="6"/>
      <c r="W69" s="13"/>
      <c r="X69" s="13"/>
      <c r="Y69" s="14">
        <f t="shared" si="5"/>
        <v>0</v>
      </c>
    </row>
    <row r="70" spans="1:25" s="3" customFormat="1" x14ac:dyDescent="0.2">
      <c r="A70" s="23">
        <v>5015</v>
      </c>
      <c r="B70" s="5" t="s">
        <v>25</v>
      </c>
      <c r="C70" s="3" t="s">
        <v>7</v>
      </c>
      <c r="D70" s="3" t="s">
        <v>47</v>
      </c>
      <c r="E70" s="3" t="s">
        <v>39</v>
      </c>
      <c r="F70" s="3">
        <v>3</v>
      </c>
      <c r="G70" s="3" t="s">
        <v>9</v>
      </c>
      <c r="L70" s="4"/>
      <c r="M70" s="32"/>
      <c r="N70" s="3">
        <v>10</v>
      </c>
      <c r="Q70" s="6"/>
      <c r="R70" s="6"/>
      <c r="S70" s="6"/>
      <c r="T70" s="6"/>
      <c r="U70" s="6"/>
      <c r="V70" s="6"/>
      <c r="W70" s="13"/>
      <c r="X70" s="13"/>
      <c r="Y70" s="14">
        <f t="shared" si="5"/>
        <v>0</v>
      </c>
    </row>
    <row r="71" spans="1:25" s="3" customFormat="1" x14ac:dyDescent="0.2">
      <c r="A71" s="23">
        <v>5016</v>
      </c>
      <c r="B71" s="5" t="s">
        <v>25</v>
      </c>
      <c r="C71" s="3" t="s">
        <v>7</v>
      </c>
      <c r="D71" s="3" t="s">
        <v>47</v>
      </c>
      <c r="E71" s="3" t="s">
        <v>39</v>
      </c>
      <c r="F71" s="3">
        <v>3</v>
      </c>
      <c r="G71" s="3" t="s">
        <v>9</v>
      </c>
      <c r="L71" s="4"/>
      <c r="M71" s="32"/>
      <c r="N71" s="3">
        <v>11</v>
      </c>
      <c r="Q71" s="6"/>
      <c r="R71" s="6"/>
      <c r="S71" s="6"/>
      <c r="T71" s="6"/>
      <c r="U71" s="6"/>
      <c r="V71" s="6"/>
      <c r="W71" s="13"/>
      <c r="X71" s="13"/>
      <c r="Y71" s="14">
        <f t="shared" si="5"/>
        <v>0</v>
      </c>
    </row>
    <row r="72" spans="1:25" s="3" customFormat="1" x14ac:dyDescent="0.2">
      <c r="A72" s="23">
        <v>5017</v>
      </c>
      <c r="B72" s="5" t="s">
        <v>25</v>
      </c>
      <c r="C72" s="3" t="s">
        <v>7</v>
      </c>
      <c r="D72" s="3" t="s">
        <v>47</v>
      </c>
      <c r="E72" s="3" t="s">
        <v>39</v>
      </c>
      <c r="F72" s="3">
        <v>3</v>
      </c>
      <c r="G72" s="3" t="s">
        <v>9</v>
      </c>
      <c r="L72" s="4"/>
      <c r="M72" s="32"/>
      <c r="N72" s="3">
        <v>12</v>
      </c>
      <c r="Q72" s="6"/>
      <c r="R72" s="6"/>
      <c r="S72" s="6"/>
      <c r="T72" s="6"/>
      <c r="U72" s="6"/>
      <c r="V72" s="6"/>
      <c r="W72" s="13"/>
      <c r="X72" s="13"/>
      <c r="Y72" s="14">
        <f t="shared" si="5"/>
        <v>0</v>
      </c>
    </row>
    <row r="73" spans="1:25" s="3" customFormat="1" x14ac:dyDescent="0.2">
      <c r="A73" s="23">
        <v>5018</v>
      </c>
      <c r="B73" s="5" t="s">
        <v>25</v>
      </c>
      <c r="C73" s="3" t="s">
        <v>7</v>
      </c>
      <c r="D73" s="3" t="s">
        <v>47</v>
      </c>
      <c r="E73" s="3" t="s">
        <v>39</v>
      </c>
      <c r="F73" s="3">
        <v>3</v>
      </c>
      <c r="G73" s="3" t="s">
        <v>9</v>
      </c>
      <c r="L73" s="4"/>
      <c r="M73" s="32"/>
      <c r="N73" s="3">
        <v>13</v>
      </c>
      <c r="Q73" s="6"/>
      <c r="R73" s="6"/>
      <c r="S73" s="6"/>
      <c r="T73" s="6"/>
      <c r="U73" s="6"/>
      <c r="V73" s="6"/>
      <c r="W73" s="13"/>
      <c r="X73" s="13"/>
      <c r="Y73" s="14">
        <f t="shared" si="5"/>
        <v>0</v>
      </c>
    </row>
    <row r="74" spans="1:25" s="3" customFormat="1" x14ac:dyDescent="0.2">
      <c r="A74" s="23">
        <v>5019</v>
      </c>
      <c r="B74" s="5" t="s">
        <v>25</v>
      </c>
      <c r="C74" s="3" t="s">
        <v>7</v>
      </c>
      <c r="D74" s="3" t="s">
        <v>47</v>
      </c>
      <c r="E74" s="3" t="s">
        <v>39</v>
      </c>
      <c r="F74" s="3">
        <v>3</v>
      </c>
      <c r="G74" s="3" t="s">
        <v>9</v>
      </c>
      <c r="L74" s="4"/>
      <c r="M74" s="32"/>
      <c r="N74" s="3">
        <v>14</v>
      </c>
      <c r="Q74" s="6"/>
      <c r="R74" s="6"/>
      <c r="S74" s="6"/>
      <c r="T74" s="6"/>
      <c r="U74" s="6"/>
      <c r="V74" s="6"/>
      <c r="W74" s="13"/>
      <c r="X74" s="13"/>
      <c r="Y74" s="14">
        <f t="shared" si="5"/>
        <v>0</v>
      </c>
    </row>
    <row r="75" spans="1:25" s="3" customFormat="1" x14ac:dyDescent="0.2">
      <c r="A75" s="23">
        <v>5020</v>
      </c>
      <c r="B75" s="5" t="s">
        <v>25</v>
      </c>
      <c r="C75" s="3" t="s">
        <v>7</v>
      </c>
      <c r="D75" s="3" t="s">
        <v>47</v>
      </c>
      <c r="E75" s="3" t="s">
        <v>39</v>
      </c>
      <c r="F75" s="3">
        <v>3</v>
      </c>
      <c r="G75" s="3" t="s">
        <v>9</v>
      </c>
      <c r="L75" s="4"/>
      <c r="M75" s="32"/>
      <c r="N75" s="3">
        <v>15</v>
      </c>
      <c r="Q75" s="6"/>
      <c r="R75" s="6"/>
      <c r="S75" s="6"/>
      <c r="T75" s="6"/>
      <c r="U75" s="6"/>
      <c r="V75" s="6"/>
      <c r="W75" s="13"/>
      <c r="X75" s="13"/>
      <c r="Y75" s="14">
        <f t="shared" si="5"/>
        <v>0</v>
      </c>
    </row>
    <row r="76" spans="1:25" s="3" customFormat="1" x14ac:dyDescent="0.2">
      <c r="A76" s="23">
        <v>5021</v>
      </c>
      <c r="B76" s="5" t="s">
        <v>25</v>
      </c>
      <c r="C76" s="3" t="s">
        <v>7</v>
      </c>
      <c r="D76" s="3" t="s">
        <v>47</v>
      </c>
      <c r="E76" s="3" t="s">
        <v>39</v>
      </c>
      <c r="F76" s="3">
        <v>3</v>
      </c>
      <c r="G76" s="3" t="s">
        <v>9</v>
      </c>
      <c r="L76" s="4"/>
      <c r="M76" s="32"/>
      <c r="N76" s="3">
        <v>16</v>
      </c>
      <c r="Q76" s="6"/>
      <c r="R76" s="6"/>
      <c r="S76" s="6"/>
      <c r="T76" s="6"/>
      <c r="U76" s="6"/>
      <c r="V76" s="6"/>
      <c r="W76" s="13"/>
      <c r="X76" s="13"/>
      <c r="Y76" s="14">
        <f t="shared" si="5"/>
        <v>0</v>
      </c>
    </row>
    <row r="77" spans="1:25" s="3" customFormat="1" x14ac:dyDescent="0.2">
      <c r="A77" s="23">
        <v>5022</v>
      </c>
      <c r="B77" s="5" t="s">
        <v>25</v>
      </c>
      <c r="C77" s="3" t="s">
        <v>7</v>
      </c>
      <c r="D77" s="3" t="s">
        <v>47</v>
      </c>
      <c r="E77" s="3" t="s">
        <v>39</v>
      </c>
      <c r="F77" s="3">
        <v>3</v>
      </c>
      <c r="G77" s="3" t="s">
        <v>9</v>
      </c>
      <c r="L77" s="4"/>
      <c r="M77" s="32"/>
      <c r="N77" s="3">
        <v>17</v>
      </c>
      <c r="Q77" s="6"/>
      <c r="R77" s="6"/>
      <c r="S77" s="6"/>
      <c r="T77" s="6"/>
      <c r="U77" s="6"/>
      <c r="V77" s="6"/>
      <c r="W77" s="13"/>
      <c r="X77" s="13"/>
      <c r="Y77" s="14">
        <f t="shared" si="5"/>
        <v>0</v>
      </c>
    </row>
    <row r="78" spans="1:25" s="3" customFormat="1" x14ac:dyDescent="0.2">
      <c r="A78" s="23">
        <v>5023</v>
      </c>
      <c r="B78" s="5" t="s">
        <v>25</v>
      </c>
      <c r="C78" s="3" t="s">
        <v>7</v>
      </c>
      <c r="D78" s="3" t="s">
        <v>47</v>
      </c>
      <c r="E78" s="3" t="s">
        <v>39</v>
      </c>
      <c r="F78" s="3">
        <v>3</v>
      </c>
      <c r="G78" s="3" t="s">
        <v>9</v>
      </c>
      <c r="L78" s="4"/>
      <c r="M78" s="32"/>
      <c r="N78" s="3">
        <v>18</v>
      </c>
      <c r="Q78" s="6"/>
      <c r="R78" s="6"/>
      <c r="S78" s="6"/>
      <c r="T78" s="6"/>
      <c r="U78" s="6"/>
      <c r="V78" s="6"/>
      <c r="W78" s="13"/>
      <c r="X78" s="13"/>
      <c r="Y78" s="14">
        <f t="shared" si="5"/>
        <v>0</v>
      </c>
    </row>
    <row r="79" spans="1:25" s="3" customFormat="1" x14ac:dyDescent="0.2">
      <c r="A79" s="23">
        <v>5024</v>
      </c>
      <c r="B79" s="5" t="s">
        <v>25</v>
      </c>
      <c r="C79" s="3" t="s">
        <v>7</v>
      </c>
      <c r="D79" s="3" t="s">
        <v>47</v>
      </c>
      <c r="E79" s="3" t="s">
        <v>39</v>
      </c>
      <c r="F79" s="3">
        <v>3</v>
      </c>
      <c r="G79" s="3" t="s">
        <v>9</v>
      </c>
      <c r="L79" s="4"/>
      <c r="M79" s="32"/>
      <c r="N79" s="3">
        <v>19</v>
      </c>
      <c r="Q79" s="6"/>
      <c r="R79" s="6"/>
      <c r="S79" s="6"/>
      <c r="T79" s="6"/>
      <c r="U79" s="6"/>
      <c r="V79" s="6"/>
      <c r="W79" s="13"/>
      <c r="X79" s="13"/>
      <c r="Y79" s="14">
        <f t="shared" si="5"/>
        <v>0</v>
      </c>
    </row>
    <row r="80" spans="1:25" s="3" customFormat="1" x14ac:dyDescent="0.2">
      <c r="A80" s="23">
        <v>5025</v>
      </c>
      <c r="B80" s="5" t="s">
        <v>25</v>
      </c>
      <c r="C80" s="3" t="s">
        <v>7</v>
      </c>
      <c r="D80" s="3" t="s">
        <v>47</v>
      </c>
      <c r="E80" s="3" t="s">
        <v>39</v>
      </c>
      <c r="F80" s="3">
        <v>3</v>
      </c>
      <c r="G80" s="3" t="s">
        <v>9</v>
      </c>
      <c r="L80" s="4"/>
      <c r="M80" s="32"/>
      <c r="N80" s="3">
        <v>20</v>
      </c>
      <c r="Q80" s="6"/>
      <c r="R80" s="6"/>
      <c r="S80" s="6"/>
      <c r="T80" s="6"/>
      <c r="U80" s="6"/>
      <c r="V80" s="6"/>
      <c r="W80" s="13"/>
      <c r="X80" s="13"/>
      <c r="Y80" s="14">
        <f t="shared" si="5"/>
        <v>0</v>
      </c>
    </row>
    <row r="81" spans="1:25" s="3" customFormat="1" x14ac:dyDescent="0.2">
      <c r="A81" s="23">
        <v>5026</v>
      </c>
      <c r="B81" s="5" t="s">
        <v>25</v>
      </c>
      <c r="C81" s="3" t="s">
        <v>7</v>
      </c>
      <c r="D81" s="3" t="s">
        <v>47</v>
      </c>
      <c r="E81" s="3" t="s">
        <v>39</v>
      </c>
      <c r="F81" s="3">
        <v>3</v>
      </c>
      <c r="G81" s="3" t="s">
        <v>9</v>
      </c>
      <c r="L81" s="4"/>
      <c r="M81" s="32"/>
      <c r="N81" s="3">
        <v>21</v>
      </c>
      <c r="Q81" s="6"/>
      <c r="R81" s="6"/>
      <c r="S81" s="6"/>
      <c r="T81" s="6"/>
      <c r="U81" s="6"/>
      <c r="V81" s="6"/>
      <c r="W81" s="13"/>
      <c r="X81" s="13"/>
      <c r="Y81" s="14">
        <f t="shared" si="5"/>
        <v>0</v>
      </c>
    </row>
    <row r="82" spans="1:25" s="3" customFormat="1" x14ac:dyDescent="0.2">
      <c r="A82" s="23">
        <v>5027</v>
      </c>
      <c r="B82" s="5" t="s">
        <v>25</v>
      </c>
      <c r="C82" s="3" t="s">
        <v>7</v>
      </c>
      <c r="D82" s="3" t="s">
        <v>47</v>
      </c>
      <c r="E82" s="3" t="s">
        <v>39</v>
      </c>
      <c r="F82" s="3">
        <v>3</v>
      </c>
      <c r="G82" s="3" t="s">
        <v>9</v>
      </c>
      <c r="L82" s="4"/>
      <c r="M82" s="32"/>
      <c r="N82" s="3">
        <v>22</v>
      </c>
      <c r="Q82" s="6"/>
      <c r="R82" s="6"/>
      <c r="S82" s="6"/>
      <c r="T82" s="6"/>
      <c r="U82" s="6"/>
      <c r="V82" s="6"/>
      <c r="W82" s="13"/>
      <c r="X82" s="13"/>
      <c r="Y82" s="14">
        <f t="shared" si="5"/>
        <v>0</v>
      </c>
    </row>
    <row r="83" spans="1:25" s="3" customFormat="1" x14ac:dyDescent="0.2">
      <c r="A83" s="23">
        <v>5028</v>
      </c>
      <c r="B83" s="5" t="s">
        <v>25</v>
      </c>
      <c r="C83" s="3" t="s">
        <v>7</v>
      </c>
      <c r="D83" s="3" t="s">
        <v>47</v>
      </c>
      <c r="E83" s="3" t="s">
        <v>39</v>
      </c>
      <c r="F83" s="3">
        <v>3</v>
      </c>
      <c r="G83" s="3" t="s">
        <v>17</v>
      </c>
      <c r="L83" s="4"/>
      <c r="M83" s="32"/>
      <c r="N83" s="3">
        <v>1</v>
      </c>
      <c r="Q83" s="6"/>
      <c r="R83" s="6"/>
      <c r="S83" s="6"/>
      <c r="T83" s="6"/>
      <c r="U83" s="6"/>
      <c r="V83" s="6"/>
      <c r="W83" s="13"/>
      <c r="X83" s="13"/>
      <c r="Y83" s="14">
        <f t="shared" si="5"/>
        <v>0</v>
      </c>
    </row>
    <row r="84" spans="1:25" s="3" customFormat="1" x14ac:dyDescent="0.2">
      <c r="A84" s="23">
        <v>5029</v>
      </c>
      <c r="B84" s="5" t="s">
        <v>25</v>
      </c>
      <c r="C84" s="3" t="s">
        <v>7</v>
      </c>
      <c r="D84" s="3" t="s">
        <v>47</v>
      </c>
      <c r="E84" s="3" t="s">
        <v>39</v>
      </c>
      <c r="F84" s="3">
        <v>3</v>
      </c>
      <c r="G84" s="3" t="s">
        <v>17</v>
      </c>
      <c r="L84" s="4"/>
      <c r="M84" s="32"/>
      <c r="N84" s="3">
        <v>2</v>
      </c>
      <c r="Q84" s="6"/>
      <c r="R84" s="6"/>
      <c r="S84" s="6"/>
      <c r="T84" s="6"/>
      <c r="U84" s="6"/>
      <c r="V84" s="6"/>
      <c r="W84" s="13"/>
      <c r="X84" s="13"/>
      <c r="Y84" s="14">
        <f t="shared" si="5"/>
        <v>0</v>
      </c>
    </row>
    <row r="85" spans="1:25" s="3" customFormat="1" x14ac:dyDescent="0.2">
      <c r="A85" s="23">
        <v>5030</v>
      </c>
      <c r="B85" s="5" t="s">
        <v>25</v>
      </c>
      <c r="C85" s="3" t="s">
        <v>7</v>
      </c>
      <c r="D85" s="3" t="s">
        <v>47</v>
      </c>
      <c r="E85" s="3" t="s">
        <v>39</v>
      </c>
      <c r="F85" s="3">
        <v>3</v>
      </c>
      <c r="G85" s="3" t="s">
        <v>17</v>
      </c>
      <c r="L85" s="4"/>
      <c r="M85" s="32"/>
      <c r="N85" s="3">
        <v>3</v>
      </c>
      <c r="Q85" s="6"/>
      <c r="R85" s="6"/>
      <c r="S85" s="6"/>
      <c r="T85" s="6"/>
      <c r="U85" s="6"/>
      <c r="V85" s="6"/>
      <c r="W85" s="13"/>
      <c r="X85" s="13"/>
      <c r="Y85" s="14">
        <f t="shared" si="5"/>
        <v>0</v>
      </c>
    </row>
    <row r="86" spans="1:25" s="3" customFormat="1" x14ac:dyDescent="0.2">
      <c r="A86" s="23">
        <v>5031</v>
      </c>
      <c r="B86" s="5" t="s">
        <v>25</v>
      </c>
      <c r="C86" s="3" t="s">
        <v>7</v>
      </c>
      <c r="D86" s="3" t="s">
        <v>47</v>
      </c>
      <c r="E86" s="3" t="s">
        <v>39</v>
      </c>
      <c r="F86" s="3">
        <v>3</v>
      </c>
      <c r="G86" s="3" t="s">
        <v>17</v>
      </c>
      <c r="L86" s="4"/>
      <c r="M86" s="32"/>
      <c r="N86" s="3">
        <v>4</v>
      </c>
      <c r="Q86" s="6"/>
      <c r="R86" s="6"/>
      <c r="S86" s="6"/>
      <c r="T86" s="6"/>
      <c r="U86" s="6"/>
      <c r="V86" s="6"/>
      <c r="W86" s="13"/>
      <c r="X86" s="13"/>
      <c r="Y86" s="14">
        <f t="shared" si="5"/>
        <v>0</v>
      </c>
    </row>
    <row r="87" spans="1:25" s="3" customFormat="1" x14ac:dyDescent="0.2">
      <c r="A87" s="23">
        <v>5032</v>
      </c>
      <c r="B87" s="5" t="s">
        <v>25</v>
      </c>
      <c r="C87" s="3" t="s">
        <v>7</v>
      </c>
      <c r="D87" s="3" t="s">
        <v>47</v>
      </c>
      <c r="E87" s="3" t="s">
        <v>39</v>
      </c>
      <c r="F87" s="3">
        <v>3</v>
      </c>
      <c r="G87" s="3" t="s">
        <v>17</v>
      </c>
      <c r="L87" s="4"/>
      <c r="M87" s="32"/>
      <c r="N87" s="3">
        <v>5</v>
      </c>
      <c r="Q87" s="6"/>
      <c r="R87" s="6"/>
      <c r="S87" s="6"/>
      <c r="T87" s="6"/>
      <c r="U87" s="6"/>
      <c r="V87" s="6"/>
      <c r="W87" s="13"/>
      <c r="X87" s="13"/>
      <c r="Y87" s="14">
        <f t="shared" si="5"/>
        <v>0</v>
      </c>
    </row>
    <row r="88" spans="1:25" s="3" customFormat="1" x14ac:dyDescent="0.2">
      <c r="A88" s="23">
        <v>5033</v>
      </c>
      <c r="B88" s="5" t="s">
        <v>25</v>
      </c>
      <c r="C88" s="3" t="s">
        <v>7</v>
      </c>
      <c r="D88" s="3" t="s">
        <v>47</v>
      </c>
      <c r="E88" s="3" t="s">
        <v>39</v>
      </c>
      <c r="F88" s="3">
        <v>3</v>
      </c>
      <c r="G88" s="3" t="s">
        <v>17</v>
      </c>
      <c r="L88" s="4"/>
      <c r="M88" s="32"/>
      <c r="N88" s="3">
        <v>6</v>
      </c>
      <c r="Q88" s="6"/>
      <c r="R88" s="6"/>
      <c r="S88" s="6"/>
      <c r="T88" s="6"/>
      <c r="U88" s="6"/>
      <c r="V88" s="6"/>
      <c r="W88" s="13"/>
      <c r="X88" s="13"/>
      <c r="Y88" s="14">
        <f t="shared" si="5"/>
        <v>0</v>
      </c>
    </row>
    <row r="89" spans="1:25" s="3" customFormat="1" x14ac:dyDescent="0.2">
      <c r="A89" s="23">
        <v>5034</v>
      </c>
      <c r="B89" s="5" t="s">
        <v>25</v>
      </c>
      <c r="C89" s="3" t="s">
        <v>7</v>
      </c>
      <c r="D89" s="3" t="s">
        <v>47</v>
      </c>
      <c r="E89" s="3" t="s">
        <v>39</v>
      </c>
      <c r="F89" s="3">
        <v>3</v>
      </c>
      <c r="G89" s="3" t="s">
        <v>17</v>
      </c>
      <c r="L89" s="4"/>
      <c r="M89" s="32"/>
      <c r="N89" s="3">
        <v>7</v>
      </c>
      <c r="Q89" s="6"/>
      <c r="R89" s="6"/>
      <c r="S89" s="6"/>
      <c r="T89" s="6"/>
      <c r="U89" s="6"/>
      <c r="V89" s="6"/>
      <c r="W89" s="13"/>
      <c r="X89" s="13"/>
      <c r="Y89" s="14">
        <f t="shared" si="5"/>
        <v>0</v>
      </c>
    </row>
    <row r="90" spans="1:25" s="3" customFormat="1" x14ac:dyDescent="0.2">
      <c r="A90" s="23">
        <v>5035</v>
      </c>
      <c r="B90" s="5" t="s">
        <v>25</v>
      </c>
      <c r="C90" s="3" t="s">
        <v>7</v>
      </c>
      <c r="D90" s="3" t="s">
        <v>47</v>
      </c>
      <c r="E90" s="3" t="s">
        <v>39</v>
      </c>
      <c r="F90" s="3">
        <v>3</v>
      </c>
      <c r="G90" s="3" t="s">
        <v>17</v>
      </c>
      <c r="L90" s="4"/>
      <c r="M90" s="32"/>
      <c r="N90" s="3">
        <v>8</v>
      </c>
      <c r="Q90" s="6"/>
      <c r="R90" s="6"/>
      <c r="S90" s="6"/>
      <c r="T90" s="6"/>
      <c r="U90" s="6"/>
      <c r="V90" s="6"/>
      <c r="W90" s="13"/>
      <c r="X90" s="13"/>
      <c r="Y90" s="14">
        <f t="shared" si="5"/>
        <v>0</v>
      </c>
    </row>
    <row r="91" spans="1:25" s="3" customFormat="1" x14ac:dyDescent="0.2">
      <c r="A91" s="23">
        <v>5036</v>
      </c>
      <c r="B91" s="5" t="s">
        <v>25</v>
      </c>
      <c r="C91" s="3" t="s">
        <v>7</v>
      </c>
      <c r="D91" s="3" t="s">
        <v>47</v>
      </c>
      <c r="E91" s="3" t="s">
        <v>39</v>
      </c>
      <c r="F91" s="3">
        <v>3</v>
      </c>
      <c r="G91" s="3" t="s">
        <v>17</v>
      </c>
      <c r="L91" s="4"/>
      <c r="M91" s="32"/>
      <c r="N91" s="3">
        <v>9</v>
      </c>
      <c r="Q91" s="6"/>
      <c r="R91" s="6"/>
      <c r="S91" s="6"/>
      <c r="T91" s="6"/>
      <c r="U91" s="6"/>
      <c r="V91" s="6"/>
      <c r="W91" s="13"/>
      <c r="X91" s="13"/>
      <c r="Y91" s="14">
        <f t="shared" si="5"/>
        <v>0</v>
      </c>
    </row>
    <row r="92" spans="1:25" s="3" customFormat="1" x14ac:dyDescent="0.2">
      <c r="A92" s="23">
        <v>5037</v>
      </c>
      <c r="B92" s="5" t="s">
        <v>25</v>
      </c>
      <c r="C92" s="3" t="s">
        <v>7</v>
      </c>
      <c r="D92" s="3" t="s">
        <v>47</v>
      </c>
      <c r="E92" s="3" t="s">
        <v>39</v>
      </c>
      <c r="F92" s="3">
        <v>3</v>
      </c>
      <c r="G92" s="3" t="s">
        <v>17</v>
      </c>
      <c r="L92" s="4"/>
      <c r="M92" s="32"/>
      <c r="N92" s="3">
        <v>10</v>
      </c>
      <c r="Q92" s="6"/>
      <c r="R92" s="6"/>
      <c r="S92" s="6"/>
      <c r="T92" s="6"/>
      <c r="U92" s="6"/>
      <c r="V92" s="6"/>
      <c r="W92" s="13"/>
      <c r="X92" s="13"/>
      <c r="Y92" s="14">
        <f t="shared" si="5"/>
        <v>0</v>
      </c>
    </row>
    <row r="93" spans="1:25" s="3" customFormat="1" x14ac:dyDescent="0.2">
      <c r="A93" s="23">
        <v>5038</v>
      </c>
      <c r="B93" s="5" t="s">
        <v>25</v>
      </c>
      <c r="C93" s="3" t="s">
        <v>7</v>
      </c>
      <c r="D93" s="3" t="s">
        <v>47</v>
      </c>
      <c r="E93" s="3" t="s">
        <v>39</v>
      </c>
      <c r="F93" s="3">
        <v>3</v>
      </c>
      <c r="G93" s="3" t="s">
        <v>17</v>
      </c>
      <c r="L93" s="4"/>
      <c r="M93" s="32"/>
      <c r="N93" s="3">
        <v>11</v>
      </c>
      <c r="Q93" s="6"/>
      <c r="R93" s="6"/>
      <c r="S93" s="6"/>
      <c r="T93" s="6"/>
      <c r="U93" s="6"/>
      <c r="V93" s="6"/>
      <c r="W93" s="13"/>
      <c r="X93" s="13"/>
      <c r="Y93" s="14">
        <f t="shared" si="5"/>
        <v>0</v>
      </c>
    </row>
    <row r="94" spans="1:25" s="3" customFormat="1" x14ac:dyDescent="0.2">
      <c r="A94" s="23">
        <v>5039</v>
      </c>
      <c r="B94" s="5" t="s">
        <v>25</v>
      </c>
      <c r="C94" s="3" t="s">
        <v>7</v>
      </c>
      <c r="D94" s="3" t="s">
        <v>47</v>
      </c>
      <c r="E94" s="3" t="s">
        <v>39</v>
      </c>
      <c r="F94" s="3">
        <v>3</v>
      </c>
      <c r="G94" s="3" t="s">
        <v>17</v>
      </c>
      <c r="L94" s="4"/>
      <c r="M94" s="32"/>
      <c r="N94" s="3">
        <v>12</v>
      </c>
      <c r="Q94" s="6"/>
      <c r="R94" s="6"/>
      <c r="S94" s="6"/>
      <c r="T94" s="6"/>
      <c r="U94" s="6"/>
      <c r="V94" s="6"/>
      <c r="W94" s="13"/>
      <c r="X94" s="13"/>
      <c r="Y94" s="14">
        <f t="shared" si="5"/>
        <v>0</v>
      </c>
    </row>
    <row r="95" spans="1:25" s="3" customFormat="1" x14ac:dyDescent="0.2">
      <c r="A95" s="23">
        <v>5040</v>
      </c>
      <c r="B95" s="5" t="s">
        <v>25</v>
      </c>
      <c r="C95" s="3" t="s">
        <v>7</v>
      </c>
      <c r="D95" s="3" t="s">
        <v>47</v>
      </c>
      <c r="E95" s="3" t="s">
        <v>39</v>
      </c>
      <c r="F95" s="3">
        <v>3</v>
      </c>
      <c r="G95" s="3" t="s">
        <v>17</v>
      </c>
      <c r="L95" s="4"/>
      <c r="M95" s="32"/>
      <c r="N95" s="3">
        <v>13</v>
      </c>
      <c r="Q95" s="6"/>
      <c r="R95" s="6"/>
      <c r="S95" s="6"/>
      <c r="T95" s="6"/>
      <c r="U95" s="6"/>
      <c r="V95" s="6"/>
      <c r="W95" s="13"/>
      <c r="X95" s="13"/>
      <c r="Y95" s="14">
        <f t="shared" si="5"/>
        <v>0</v>
      </c>
    </row>
    <row r="96" spans="1:25" s="3" customFormat="1" x14ac:dyDescent="0.2">
      <c r="A96" s="23">
        <v>5041</v>
      </c>
      <c r="B96" s="5" t="s">
        <v>25</v>
      </c>
      <c r="C96" s="3" t="s">
        <v>7</v>
      </c>
      <c r="D96" s="3" t="s">
        <v>47</v>
      </c>
      <c r="E96" s="3" t="s">
        <v>39</v>
      </c>
      <c r="F96" s="3">
        <v>3</v>
      </c>
      <c r="G96" s="3" t="s">
        <v>17</v>
      </c>
      <c r="L96" s="4"/>
      <c r="M96" s="32"/>
      <c r="N96" s="3">
        <v>14</v>
      </c>
      <c r="Q96" s="6"/>
      <c r="R96" s="6"/>
      <c r="S96" s="6"/>
      <c r="T96" s="6"/>
      <c r="U96" s="6"/>
      <c r="V96" s="6"/>
      <c r="W96" s="13"/>
      <c r="X96" s="13"/>
      <c r="Y96" s="14">
        <f t="shared" si="5"/>
        <v>0</v>
      </c>
    </row>
    <row r="97" spans="1:25" s="3" customFormat="1" x14ac:dyDescent="0.2">
      <c r="A97" s="23">
        <v>5042</v>
      </c>
      <c r="B97" s="5" t="s">
        <v>25</v>
      </c>
      <c r="C97" s="3" t="s">
        <v>7</v>
      </c>
      <c r="D97" s="3" t="s">
        <v>47</v>
      </c>
      <c r="E97" s="3" t="s">
        <v>39</v>
      </c>
      <c r="F97" s="3">
        <v>3</v>
      </c>
      <c r="G97" s="3" t="s">
        <v>17</v>
      </c>
      <c r="L97" s="4"/>
      <c r="M97" s="32"/>
      <c r="N97" s="3">
        <v>15</v>
      </c>
      <c r="Q97" s="6"/>
      <c r="R97" s="6"/>
      <c r="S97" s="6"/>
      <c r="T97" s="6"/>
      <c r="U97" s="6"/>
      <c r="V97" s="6"/>
      <c r="W97" s="13"/>
      <c r="X97" s="13"/>
      <c r="Y97" s="14">
        <f t="shared" si="5"/>
        <v>0</v>
      </c>
    </row>
    <row r="98" spans="1:25" s="3" customFormat="1" x14ac:dyDescent="0.2">
      <c r="A98" s="23">
        <v>5043</v>
      </c>
      <c r="B98" s="5" t="s">
        <v>25</v>
      </c>
      <c r="C98" s="3" t="s">
        <v>7</v>
      </c>
      <c r="D98" s="3" t="s">
        <v>47</v>
      </c>
      <c r="E98" s="3" t="s">
        <v>39</v>
      </c>
      <c r="F98" s="3">
        <v>3</v>
      </c>
      <c r="G98" s="3" t="s">
        <v>17</v>
      </c>
      <c r="L98" s="4"/>
      <c r="M98" s="32"/>
      <c r="N98" s="3">
        <v>16</v>
      </c>
      <c r="Q98" s="6"/>
      <c r="R98" s="6"/>
      <c r="S98" s="6"/>
      <c r="T98" s="6"/>
      <c r="U98" s="6"/>
      <c r="V98" s="6"/>
      <c r="W98" s="13"/>
      <c r="X98" s="13"/>
      <c r="Y98" s="14">
        <f t="shared" si="5"/>
        <v>0</v>
      </c>
    </row>
    <row r="99" spans="1:25" s="3" customFormat="1" x14ac:dyDescent="0.2">
      <c r="A99" s="23">
        <v>5044</v>
      </c>
      <c r="B99" s="5" t="s">
        <v>25</v>
      </c>
      <c r="C99" s="3" t="s">
        <v>7</v>
      </c>
      <c r="D99" s="3" t="s">
        <v>47</v>
      </c>
      <c r="E99" s="3" t="s">
        <v>39</v>
      </c>
      <c r="F99" s="3">
        <v>3</v>
      </c>
      <c r="G99" s="3" t="s">
        <v>17</v>
      </c>
      <c r="L99" s="4"/>
      <c r="M99" s="32"/>
      <c r="N99" s="3">
        <v>17</v>
      </c>
      <c r="Q99" s="6"/>
      <c r="R99" s="6"/>
      <c r="S99" s="6"/>
      <c r="T99" s="6"/>
      <c r="U99" s="6"/>
      <c r="V99" s="6"/>
      <c r="W99" s="13"/>
      <c r="X99" s="13"/>
      <c r="Y99" s="14">
        <f t="shared" si="5"/>
        <v>0</v>
      </c>
    </row>
    <row r="100" spans="1:25" s="3" customFormat="1" x14ac:dyDescent="0.2">
      <c r="A100" s="23">
        <v>5045</v>
      </c>
      <c r="B100" s="5" t="s">
        <v>25</v>
      </c>
      <c r="C100" s="3" t="s">
        <v>7</v>
      </c>
      <c r="D100" s="3" t="s">
        <v>47</v>
      </c>
      <c r="E100" s="3" t="s">
        <v>39</v>
      </c>
      <c r="F100" s="3">
        <v>3</v>
      </c>
      <c r="G100" s="3" t="s">
        <v>17</v>
      </c>
      <c r="L100" s="4"/>
      <c r="M100" s="32"/>
      <c r="N100" s="3">
        <v>18</v>
      </c>
      <c r="Q100" s="6"/>
      <c r="R100" s="6"/>
      <c r="S100" s="6"/>
      <c r="T100" s="6"/>
      <c r="U100" s="6"/>
      <c r="V100" s="6"/>
      <c r="W100" s="13"/>
      <c r="X100" s="13"/>
      <c r="Y100" s="14">
        <f t="shared" si="5"/>
        <v>0</v>
      </c>
    </row>
    <row r="101" spans="1:25" s="3" customFormat="1" x14ac:dyDescent="0.2">
      <c r="A101" s="23">
        <v>5046</v>
      </c>
      <c r="B101" s="5" t="s">
        <v>25</v>
      </c>
      <c r="C101" s="3" t="s">
        <v>7</v>
      </c>
      <c r="D101" s="3" t="s">
        <v>47</v>
      </c>
      <c r="E101" s="3" t="s">
        <v>39</v>
      </c>
      <c r="F101" s="3">
        <v>3</v>
      </c>
      <c r="G101" s="3" t="s">
        <v>17</v>
      </c>
      <c r="L101" s="4"/>
      <c r="M101" s="32"/>
      <c r="N101" s="3">
        <v>19</v>
      </c>
      <c r="Q101" s="6"/>
      <c r="R101" s="6"/>
      <c r="S101" s="6"/>
      <c r="T101" s="6"/>
      <c r="U101" s="6"/>
      <c r="V101" s="6"/>
      <c r="W101" s="13"/>
      <c r="X101" s="13"/>
      <c r="Y101" s="14">
        <f t="shared" si="5"/>
        <v>0</v>
      </c>
    </row>
    <row r="102" spans="1:25" s="3" customFormat="1" x14ac:dyDescent="0.2">
      <c r="A102" s="23">
        <v>5047</v>
      </c>
      <c r="B102" s="5" t="s">
        <v>25</v>
      </c>
      <c r="C102" s="3" t="s">
        <v>7</v>
      </c>
      <c r="D102" s="3" t="s">
        <v>47</v>
      </c>
      <c r="E102" s="3" t="s">
        <v>39</v>
      </c>
      <c r="F102" s="3">
        <v>3</v>
      </c>
      <c r="G102" s="3" t="s">
        <v>17</v>
      </c>
      <c r="L102" s="4"/>
      <c r="M102" s="32"/>
      <c r="N102" s="3">
        <v>20</v>
      </c>
      <c r="Q102" s="6"/>
      <c r="R102" s="6"/>
      <c r="S102" s="6"/>
      <c r="T102" s="6"/>
      <c r="U102" s="6"/>
      <c r="V102" s="6"/>
      <c r="W102" s="13"/>
      <c r="X102" s="13"/>
      <c r="Y102" s="14">
        <f t="shared" si="5"/>
        <v>0</v>
      </c>
    </row>
    <row r="103" spans="1:25" s="3" customFormat="1" x14ac:dyDescent="0.2">
      <c r="A103" s="23">
        <v>5048</v>
      </c>
      <c r="B103" s="5" t="s">
        <v>25</v>
      </c>
      <c r="C103" s="3" t="s">
        <v>7</v>
      </c>
      <c r="D103" s="3" t="s">
        <v>47</v>
      </c>
      <c r="E103" s="3" t="s">
        <v>39</v>
      </c>
      <c r="F103" s="3">
        <v>3</v>
      </c>
      <c r="G103" s="3" t="s">
        <v>17</v>
      </c>
      <c r="L103" s="4"/>
      <c r="M103" s="32"/>
      <c r="N103" s="3">
        <v>21</v>
      </c>
      <c r="Q103" s="6"/>
      <c r="R103" s="6"/>
      <c r="S103" s="6"/>
      <c r="T103" s="6"/>
      <c r="U103" s="6"/>
      <c r="V103" s="6"/>
      <c r="W103" s="13"/>
      <c r="X103" s="13"/>
      <c r="Y103" s="14">
        <f t="shared" si="5"/>
        <v>0</v>
      </c>
    </row>
    <row r="104" spans="1:25" s="3" customFormat="1" x14ac:dyDescent="0.2">
      <c r="A104" s="23">
        <v>5049</v>
      </c>
      <c r="B104" s="5" t="s">
        <v>25</v>
      </c>
      <c r="C104" s="3" t="s">
        <v>7</v>
      </c>
      <c r="D104" s="3" t="s">
        <v>47</v>
      </c>
      <c r="E104" s="3" t="s">
        <v>39</v>
      </c>
      <c r="F104" s="3">
        <v>3</v>
      </c>
      <c r="G104" s="3" t="s">
        <v>17</v>
      </c>
      <c r="L104" s="4"/>
      <c r="M104" s="32"/>
      <c r="N104" s="3">
        <v>22</v>
      </c>
      <c r="Q104" s="6"/>
      <c r="R104" s="6"/>
      <c r="S104" s="6"/>
      <c r="T104" s="6"/>
      <c r="U104" s="6"/>
      <c r="V104" s="6"/>
      <c r="W104" s="13"/>
      <c r="X104" s="13"/>
      <c r="Y104" s="14">
        <f t="shared" si="5"/>
        <v>0</v>
      </c>
    </row>
    <row r="105" spans="1:25" s="3" customFormat="1" x14ac:dyDescent="0.2">
      <c r="A105" s="23">
        <v>5050</v>
      </c>
      <c r="B105" s="5" t="s">
        <v>25</v>
      </c>
      <c r="C105" s="3" t="s">
        <v>7</v>
      </c>
      <c r="D105" s="3" t="s">
        <v>47</v>
      </c>
      <c r="E105" s="3" t="s">
        <v>39</v>
      </c>
      <c r="F105" s="3">
        <v>3</v>
      </c>
      <c r="G105" s="3" t="s">
        <v>17</v>
      </c>
      <c r="L105" s="4"/>
      <c r="M105" s="32"/>
      <c r="N105" s="3">
        <v>23</v>
      </c>
      <c r="Q105" s="6"/>
      <c r="R105" s="6"/>
      <c r="S105" s="6"/>
      <c r="T105" s="6"/>
      <c r="U105" s="6"/>
      <c r="V105" s="6"/>
      <c r="W105" s="13"/>
      <c r="X105" s="13"/>
      <c r="Y105" s="14">
        <f t="shared" si="5"/>
        <v>0</v>
      </c>
    </row>
    <row r="106" spans="1:25" s="3" customFormat="1" x14ac:dyDescent="0.2">
      <c r="A106" s="23">
        <v>5051</v>
      </c>
      <c r="B106" s="5" t="s">
        <v>25</v>
      </c>
      <c r="C106" s="3" t="s">
        <v>7</v>
      </c>
      <c r="D106" s="3" t="s">
        <v>47</v>
      </c>
      <c r="E106" s="3" t="s">
        <v>39</v>
      </c>
      <c r="F106" s="3">
        <v>4</v>
      </c>
      <c r="G106" s="3" t="s">
        <v>9</v>
      </c>
      <c r="L106" s="4"/>
      <c r="M106" s="32"/>
      <c r="N106" s="3">
        <v>1</v>
      </c>
      <c r="Q106" s="6"/>
      <c r="R106" s="6"/>
      <c r="S106" s="6"/>
      <c r="T106" s="6"/>
      <c r="U106" s="6"/>
      <c r="V106" s="6"/>
      <c r="W106" s="13"/>
      <c r="X106" s="13"/>
      <c r="Y106" s="14">
        <f t="shared" si="5"/>
        <v>0</v>
      </c>
    </row>
    <row r="107" spans="1:25" s="3" customFormat="1" x14ac:dyDescent="0.2">
      <c r="A107" s="23">
        <v>5052</v>
      </c>
      <c r="B107" s="5" t="s">
        <v>25</v>
      </c>
      <c r="C107" s="3" t="s">
        <v>7</v>
      </c>
      <c r="D107" s="3" t="s">
        <v>47</v>
      </c>
      <c r="E107" s="3" t="s">
        <v>39</v>
      </c>
      <c r="F107" s="3">
        <v>4</v>
      </c>
      <c r="G107" s="3" t="s">
        <v>9</v>
      </c>
      <c r="L107" s="4"/>
      <c r="M107" s="32"/>
      <c r="N107" s="3">
        <v>2</v>
      </c>
      <c r="Q107" s="6"/>
      <c r="R107" s="6"/>
      <c r="S107" s="6"/>
      <c r="T107" s="6"/>
      <c r="U107" s="6"/>
      <c r="V107" s="6"/>
      <c r="W107" s="13"/>
      <c r="X107" s="13"/>
      <c r="Y107" s="14">
        <f t="shared" si="5"/>
        <v>0</v>
      </c>
    </row>
    <row r="108" spans="1:25" s="3" customFormat="1" x14ac:dyDescent="0.2">
      <c r="A108" s="23">
        <v>5053</v>
      </c>
      <c r="B108" s="5" t="s">
        <v>25</v>
      </c>
      <c r="C108" s="3" t="s">
        <v>7</v>
      </c>
      <c r="D108" s="3" t="s">
        <v>47</v>
      </c>
      <c r="E108" s="3" t="s">
        <v>39</v>
      </c>
      <c r="F108" s="3">
        <v>4</v>
      </c>
      <c r="G108" s="3" t="s">
        <v>9</v>
      </c>
      <c r="L108" s="4"/>
      <c r="M108" s="32"/>
      <c r="N108" s="3">
        <v>3</v>
      </c>
      <c r="Q108" s="6"/>
      <c r="R108" s="6"/>
      <c r="S108" s="6"/>
      <c r="T108" s="6"/>
      <c r="U108" s="6"/>
      <c r="V108" s="6"/>
      <c r="W108" s="13"/>
      <c r="X108" s="13"/>
      <c r="Y108" s="14">
        <f t="shared" si="5"/>
        <v>0</v>
      </c>
    </row>
    <row r="109" spans="1:25" s="3" customFormat="1" x14ac:dyDescent="0.2">
      <c r="A109" s="23">
        <v>5054</v>
      </c>
      <c r="B109" s="5" t="s">
        <v>25</v>
      </c>
      <c r="C109" s="3" t="s">
        <v>7</v>
      </c>
      <c r="D109" s="3" t="s">
        <v>47</v>
      </c>
      <c r="E109" s="3" t="s">
        <v>39</v>
      </c>
      <c r="F109" s="3">
        <v>4</v>
      </c>
      <c r="G109" s="3" t="s">
        <v>9</v>
      </c>
      <c r="L109" s="4"/>
      <c r="M109" s="32"/>
      <c r="N109" s="3">
        <v>4</v>
      </c>
      <c r="Q109" s="6"/>
      <c r="R109" s="6"/>
      <c r="S109" s="6"/>
      <c r="T109" s="6"/>
      <c r="U109" s="6"/>
      <c r="V109" s="6"/>
      <c r="W109" s="13"/>
      <c r="X109" s="13"/>
      <c r="Y109" s="14">
        <f t="shared" si="5"/>
        <v>0</v>
      </c>
    </row>
    <row r="110" spans="1:25" s="3" customFormat="1" x14ac:dyDescent="0.2">
      <c r="A110" s="23">
        <v>5055</v>
      </c>
      <c r="B110" s="5" t="s">
        <v>25</v>
      </c>
      <c r="C110" s="3" t="s">
        <v>7</v>
      </c>
      <c r="D110" s="3" t="s">
        <v>47</v>
      </c>
      <c r="E110" s="3" t="s">
        <v>39</v>
      </c>
      <c r="F110" s="3">
        <v>4</v>
      </c>
      <c r="G110" s="3" t="s">
        <v>9</v>
      </c>
      <c r="L110" s="4"/>
      <c r="M110" s="32"/>
      <c r="N110" s="3">
        <v>5</v>
      </c>
      <c r="Q110" s="6"/>
      <c r="R110" s="6"/>
      <c r="S110" s="6"/>
      <c r="T110" s="6"/>
      <c r="U110" s="6"/>
      <c r="V110" s="6"/>
      <c r="W110" s="13"/>
      <c r="X110" s="13"/>
      <c r="Y110" s="14">
        <f t="shared" si="5"/>
        <v>0</v>
      </c>
    </row>
    <row r="111" spans="1:25" s="3" customFormat="1" x14ac:dyDescent="0.2">
      <c r="A111" s="23">
        <v>5056</v>
      </c>
      <c r="B111" s="5" t="s">
        <v>25</v>
      </c>
      <c r="C111" s="3" t="s">
        <v>7</v>
      </c>
      <c r="D111" s="3" t="s">
        <v>47</v>
      </c>
      <c r="E111" s="3" t="s">
        <v>39</v>
      </c>
      <c r="F111" s="3">
        <v>4</v>
      </c>
      <c r="G111" s="3" t="s">
        <v>9</v>
      </c>
      <c r="L111" s="4"/>
      <c r="M111" s="32"/>
      <c r="N111" s="3">
        <v>6</v>
      </c>
      <c r="Q111" s="6"/>
      <c r="R111" s="6"/>
      <c r="S111" s="6"/>
      <c r="T111" s="6"/>
      <c r="U111" s="6"/>
      <c r="V111" s="6"/>
      <c r="W111" s="13"/>
      <c r="X111" s="13"/>
      <c r="Y111" s="14">
        <f t="shared" si="5"/>
        <v>0</v>
      </c>
    </row>
    <row r="112" spans="1:25" s="3" customFormat="1" x14ac:dyDescent="0.2">
      <c r="A112" s="23">
        <v>5057</v>
      </c>
      <c r="B112" s="5" t="s">
        <v>25</v>
      </c>
      <c r="C112" s="3" t="s">
        <v>7</v>
      </c>
      <c r="D112" s="3" t="s">
        <v>47</v>
      </c>
      <c r="E112" s="3" t="s">
        <v>39</v>
      </c>
      <c r="F112" s="3">
        <v>4</v>
      </c>
      <c r="G112" s="3" t="s">
        <v>9</v>
      </c>
      <c r="L112" s="4"/>
      <c r="M112" s="32"/>
      <c r="N112" s="3">
        <v>7</v>
      </c>
      <c r="Q112" s="6"/>
      <c r="R112" s="6"/>
      <c r="S112" s="6"/>
      <c r="T112" s="6"/>
      <c r="U112" s="6"/>
      <c r="V112" s="6"/>
      <c r="W112" s="13"/>
      <c r="X112" s="13"/>
      <c r="Y112" s="14">
        <f t="shared" si="5"/>
        <v>0</v>
      </c>
    </row>
    <row r="113" spans="1:25" s="3" customFormat="1" x14ac:dyDescent="0.2">
      <c r="A113" s="23">
        <v>5058</v>
      </c>
      <c r="B113" s="5" t="s">
        <v>25</v>
      </c>
      <c r="C113" s="3" t="s">
        <v>7</v>
      </c>
      <c r="D113" s="3" t="s">
        <v>47</v>
      </c>
      <c r="E113" s="3" t="s">
        <v>39</v>
      </c>
      <c r="F113" s="3">
        <v>4</v>
      </c>
      <c r="G113" s="3" t="s">
        <v>9</v>
      </c>
      <c r="L113" s="4"/>
      <c r="M113" s="32"/>
      <c r="N113" s="3">
        <v>8</v>
      </c>
      <c r="Q113" s="6"/>
      <c r="R113" s="6"/>
      <c r="S113" s="6"/>
      <c r="T113" s="6"/>
      <c r="U113" s="6"/>
      <c r="V113" s="6"/>
      <c r="W113" s="13"/>
      <c r="X113" s="13"/>
      <c r="Y113" s="14">
        <f t="shared" si="5"/>
        <v>0</v>
      </c>
    </row>
    <row r="114" spans="1:25" s="3" customFormat="1" x14ac:dyDescent="0.2">
      <c r="A114" s="23">
        <v>5059</v>
      </c>
      <c r="B114" s="5" t="s">
        <v>25</v>
      </c>
      <c r="C114" s="3" t="s">
        <v>7</v>
      </c>
      <c r="D114" s="3" t="s">
        <v>47</v>
      </c>
      <c r="E114" s="3" t="s">
        <v>39</v>
      </c>
      <c r="F114" s="3">
        <v>4</v>
      </c>
      <c r="G114" s="3" t="s">
        <v>9</v>
      </c>
      <c r="L114" s="4"/>
      <c r="M114" s="32"/>
      <c r="N114" s="3">
        <v>9</v>
      </c>
      <c r="Q114" s="6"/>
      <c r="R114" s="6"/>
      <c r="S114" s="6"/>
      <c r="T114" s="6"/>
      <c r="U114" s="6"/>
      <c r="V114" s="6"/>
      <c r="W114" s="13"/>
      <c r="X114" s="13"/>
      <c r="Y114" s="14">
        <f t="shared" si="5"/>
        <v>0</v>
      </c>
    </row>
    <row r="115" spans="1:25" s="3" customFormat="1" x14ac:dyDescent="0.2">
      <c r="A115" s="23">
        <v>5060</v>
      </c>
      <c r="B115" s="5" t="s">
        <v>25</v>
      </c>
      <c r="C115" s="3" t="s">
        <v>7</v>
      </c>
      <c r="D115" s="3" t="s">
        <v>47</v>
      </c>
      <c r="E115" s="3" t="s">
        <v>39</v>
      </c>
      <c r="F115" s="3">
        <v>4</v>
      </c>
      <c r="G115" s="3" t="s">
        <v>17</v>
      </c>
      <c r="L115" s="4"/>
      <c r="M115" s="32"/>
      <c r="N115" s="3">
        <v>1</v>
      </c>
      <c r="Q115" s="6"/>
      <c r="R115" s="6"/>
      <c r="S115" s="6"/>
      <c r="T115" s="6"/>
      <c r="U115" s="6"/>
      <c r="V115" s="6"/>
      <c r="W115" s="13"/>
      <c r="X115" s="13"/>
      <c r="Y115" s="14">
        <f t="shared" si="5"/>
        <v>0</v>
      </c>
    </row>
    <row r="116" spans="1:25" s="3" customFormat="1" x14ac:dyDescent="0.2">
      <c r="A116" s="23">
        <v>5061</v>
      </c>
      <c r="B116" s="5" t="s">
        <v>25</v>
      </c>
      <c r="C116" s="3" t="s">
        <v>7</v>
      </c>
      <c r="D116" s="3" t="s">
        <v>47</v>
      </c>
      <c r="E116" s="3" t="s">
        <v>39</v>
      </c>
      <c r="F116" s="3">
        <v>4</v>
      </c>
      <c r="G116" s="3" t="s">
        <v>17</v>
      </c>
      <c r="L116" s="4"/>
      <c r="M116" s="32"/>
      <c r="N116" s="3">
        <v>2</v>
      </c>
      <c r="Q116" s="6"/>
      <c r="R116" s="6"/>
      <c r="S116" s="6"/>
      <c r="T116" s="6"/>
      <c r="U116" s="6"/>
      <c r="V116" s="6"/>
      <c r="W116" s="13"/>
      <c r="X116" s="13"/>
      <c r="Y116" s="14">
        <f t="shared" si="5"/>
        <v>0</v>
      </c>
    </row>
    <row r="117" spans="1:25" s="3" customFormat="1" x14ac:dyDescent="0.2">
      <c r="A117" s="23">
        <v>5062</v>
      </c>
      <c r="B117" s="5" t="s">
        <v>25</v>
      </c>
      <c r="C117" s="3" t="s">
        <v>7</v>
      </c>
      <c r="D117" s="3" t="s">
        <v>47</v>
      </c>
      <c r="E117" s="3" t="s">
        <v>39</v>
      </c>
      <c r="F117" s="3">
        <v>4</v>
      </c>
      <c r="G117" s="3" t="s">
        <v>17</v>
      </c>
      <c r="L117" s="4"/>
      <c r="M117" s="32"/>
      <c r="N117" s="3">
        <v>3</v>
      </c>
      <c r="Q117" s="6"/>
      <c r="R117" s="6"/>
      <c r="S117" s="6"/>
      <c r="T117" s="6"/>
      <c r="U117" s="6"/>
      <c r="V117" s="6"/>
      <c r="W117" s="13"/>
      <c r="X117" s="13"/>
      <c r="Y117" s="14">
        <f t="shared" si="5"/>
        <v>0</v>
      </c>
    </row>
    <row r="118" spans="1:25" s="3" customFormat="1" x14ac:dyDescent="0.2">
      <c r="A118" s="23">
        <v>5063</v>
      </c>
      <c r="B118" s="5" t="s">
        <v>25</v>
      </c>
      <c r="C118" s="3" t="s">
        <v>7</v>
      </c>
      <c r="D118" s="3" t="s">
        <v>47</v>
      </c>
      <c r="E118" s="3" t="s">
        <v>39</v>
      </c>
      <c r="F118" s="3">
        <v>4</v>
      </c>
      <c r="G118" s="3" t="s">
        <v>17</v>
      </c>
      <c r="L118" s="4"/>
      <c r="M118" s="32"/>
      <c r="N118" s="3">
        <v>4</v>
      </c>
      <c r="Q118" s="6"/>
      <c r="R118" s="6"/>
      <c r="S118" s="6"/>
      <c r="T118" s="6"/>
      <c r="U118" s="6"/>
      <c r="V118" s="6"/>
      <c r="W118" s="13"/>
      <c r="X118" s="13"/>
      <c r="Y118" s="14">
        <f t="shared" si="5"/>
        <v>0</v>
      </c>
    </row>
    <row r="119" spans="1:25" s="3" customFormat="1" x14ac:dyDescent="0.2">
      <c r="A119" s="23">
        <v>5064</v>
      </c>
      <c r="B119" s="5" t="s">
        <v>25</v>
      </c>
      <c r="C119" s="3" t="s">
        <v>7</v>
      </c>
      <c r="D119" s="3" t="s">
        <v>47</v>
      </c>
      <c r="E119" s="3" t="s">
        <v>39</v>
      </c>
      <c r="F119" s="3">
        <v>4</v>
      </c>
      <c r="G119" s="3" t="s">
        <v>17</v>
      </c>
      <c r="L119" s="4"/>
      <c r="M119" s="32"/>
      <c r="N119" s="3">
        <v>5</v>
      </c>
      <c r="Q119" s="6"/>
      <c r="R119" s="6"/>
      <c r="S119" s="6"/>
      <c r="T119" s="6"/>
      <c r="U119" s="6"/>
      <c r="V119" s="6"/>
      <c r="W119" s="13"/>
      <c r="X119" s="13"/>
      <c r="Y119" s="14">
        <f t="shared" si="5"/>
        <v>0</v>
      </c>
    </row>
    <row r="120" spans="1:25" s="3" customFormat="1" x14ac:dyDescent="0.2">
      <c r="A120" s="23">
        <v>5065</v>
      </c>
      <c r="B120" s="5" t="s">
        <v>25</v>
      </c>
      <c r="C120" s="3" t="s">
        <v>7</v>
      </c>
      <c r="D120" s="3" t="s">
        <v>47</v>
      </c>
      <c r="E120" s="3" t="s">
        <v>39</v>
      </c>
      <c r="F120" s="3">
        <v>4</v>
      </c>
      <c r="G120" s="3" t="s">
        <v>17</v>
      </c>
      <c r="L120" s="4"/>
      <c r="M120" s="32"/>
      <c r="N120" s="3">
        <v>6</v>
      </c>
      <c r="Q120" s="6"/>
      <c r="R120" s="6"/>
      <c r="S120" s="6"/>
      <c r="T120" s="6"/>
      <c r="U120" s="6"/>
      <c r="V120" s="6"/>
      <c r="W120" s="13"/>
      <c r="X120" s="13"/>
      <c r="Y120" s="14">
        <f t="shared" si="5"/>
        <v>0</v>
      </c>
    </row>
    <row r="121" spans="1:25" s="3" customFormat="1" x14ac:dyDescent="0.2">
      <c r="A121" s="23">
        <v>5066</v>
      </c>
      <c r="B121" s="5" t="s">
        <v>25</v>
      </c>
      <c r="C121" s="3" t="s">
        <v>7</v>
      </c>
      <c r="D121" s="3" t="s">
        <v>47</v>
      </c>
      <c r="E121" s="3" t="s">
        <v>39</v>
      </c>
      <c r="F121" s="3">
        <v>4</v>
      </c>
      <c r="G121" s="3" t="s">
        <v>17</v>
      </c>
      <c r="L121" s="4"/>
      <c r="M121" s="32"/>
      <c r="N121" s="3">
        <v>7</v>
      </c>
      <c r="Q121" s="6"/>
      <c r="R121" s="6"/>
      <c r="S121" s="6"/>
      <c r="T121" s="6"/>
      <c r="U121" s="6"/>
      <c r="V121" s="6"/>
      <c r="W121" s="13"/>
      <c r="X121" s="13"/>
      <c r="Y121" s="14">
        <f t="shared" si="5"/>
        <v>0</v>
      </c>
    </row>
    <row r="122" spans="1:25" s="3" customFormat="1" x14ac:dyDescent="0.2">
      <c r="A122" s="23">
        <v>5067</v>
      </c>
      <c r="B122" s="5" t="s">
        <v>25</v>
      </c>
      <c r="C122" s="3" t="s">
        <v>7</v>
      </c>
      <c r="D122" s="3" t="s">
        <v>47</v>
      </c>
      <c r="E122" s="3" t="s">
        <v>39</v>
      </c>
      <c r="F122" s="3">
        <v>4</v>
      </c>
      <c r="G122" s="3" t="s">
        <v>17</v>
      </c>
      <c r="L122" s="4"/>
      <c r="M122" s="32"/>
      <c r="N122" s="3">
        <v>8</v>
      </c>
      <c r="Q122" s="6"/>
      <c r="R122" s="6"/>
      <c r="S122" s="6"/>
      <c r="T122" s="6"/>
      <c r="U122" s="6"/>
      <c r="V122" s="6"/>
      <c r="W122" s="13"/>
      <c r="X122" s="13"/>
      <c r="Y122" s="14">
        <f t="shared" si="5"/>
        <v>0</v>
      </c>
    </row>
    <row r="123" spans="1:25" s="3" customFormat="1" x14ac:dyDescent="0.2">
      <c r="A123" s="23">
        <v>5068</v>
      </c>
      <c r="B123" s="5" t="s">
        <v>25</v>
      </c>
      <c r="C123" s="3" t="s">
        <v>7</v>
      </c>
      <c r="D123" s="3" t="s">
        <v>47</v>
      </c>
      <c r="E123" s="3" t="s">
        <v>39</v>
      </c>
      <c r="F123" s="3">
        <v>5</v>
      </c>
      <c r="G123" s="3" t="s">
        <v>9</v>
      </c>
      <c r="L123" s="4"/>
      <c r="M123" s="32"/>
      <c r="N123" s="3">
        <v>1</v>
      </c>
      <c r="Q123" s="6"/>
      <c r="R123" s="6"/>
      <c r="S123" s="6"/>
      <c r="T123" s="6"/>
      <c r="U123" s="6"/>
      <c r="V123" s="6"/>
      <c r="W123" s="13"/>
      <c r="X123" s="13"/>
      <c r="Y123" s="14">
        <f t="shared" si="5"/>
        <v>0</v>
      </c>
    </row>
    <row r="124" spans="1:25" s="3" customFormat="1" x14ac:dyDescent="0.2">
      <c r="A124" s="23">
        <v>5069</v>
      </c>
      <c r="B124" s="5" t="s">
        <v>25</v>
      </c>
      <c r="C124" s="3" t="s">
        <v>7</v>
      </c>
      <c r="D124" s="3" t="s">
        <v>47</v>
      </c>
      <c r="E124" s="3" t="s">
        <v>39</v>
      </c>
      <c r="F124" s="3">
        <v>5</v>
      </c>
      <c r="G124" s="3" t="s">
        <v>9</v>
      </c>
      <c r="L124" s="4"/>
      <c r="M124" s="32"/>
      <c r="N124" s="3">
        <v>2</v>
      </c>
      <c r="Q124" s="6"/>
      <c r="R124" s="6"/>
      <c r="S124" s="6"/>
      <c r="T124" s="6"/>
      <c r="U124" s="6"/>
      <c r="V124" s="6"/>
      <c r="W124" s="13"/>
      <c r="X124" s="13"/>
      <c r="Y124" s="14">
        <f t="shared" si="5"/>
        <v>0</v>
      </c>
    </row>
    <row r="125" spans="1:25" s="3" customFormat="1" x14ac:dyDescent="0.2">
      <c r="A125" s="23">
        <v>5070</v>
      </c>
      <c r="B125" s="5" t="s">
        <v>25</v>
      </c>
      <c r="C125" s="3" t="s">
        <v>7</v>
      </c>
      <c r="D125" s="3" t="s">
        <v>47</v>
      </c>
      <c r="E125" s="3" t="s">
        <v>39</v>
      </c>
      <c r="F125" s="3">
        <v>5</v>
      </c>
      <c r="G125" s="3" t="s">
        <v>9</v>
      </c>
      <c r="L125" s="4"/>
      <c r="M125" s="32"/>
      <c r="N125" s="3">
        <v>3</v>
      </c>
      <c r="Q125" s="6"/>
      <c r="R125" s="6"/>
      <c r="S125" s="6"/>
      <c r="T125" s="6"/>
      <c r="U125" s="6"/>
      <c r="V125" s="6"/>
      <c r="W125" s="13"/>
      <c r="X125" s="13"/>
      <c r="Y125" s="14">
        <f t="shared" si="5"/>
        <v>0</v>
      </c>
    </row>
    <row r="126" spans="1:25" s="3" customFormat="1" x14ac:dyDescent="0.2">
      <c r="A126" s="23">
        <v>5071</v>
      </c>
      <c r="B126" s="5" t="s">
        <v>25</v>
      </c>
      <c r="C126" s="3" t="s">
        <v>7</v>
      </c>
      <c r="D126" s="3" t="s">
        <v>47</v>
      </c>
      <c r="E126" s="3" t="s">
        <v>39</v>
      </c>
      <c r="F126" s="3">
        <v>5</v>
      </c>
      <c r="G126" s="3" t="s">
        <v>9</v>
      </c>
      <c r="L126" s="4"/>
      <c r="M126" s="32"/>
      <c r="N126" s="3">
        <v>4</v>
      </c>
      <c r="Q126" s="6"/>
      <c r="R126" s="6"/>
      <c r="S126" s="6"/>
      <c r="T126" s="6"/>
      <c r="U126" s="6"/>
      <c r="V126" s="6"/>
      <c r="W126" s="13"/>
      <c r="X126" s="13"/>
      <c r="Y126" s="14">
        <f t="shared" si="5"/>
        <v>0</v>
      </c>
    </row>
    <row r="127" spans="1:25" s="3" customFormat="1" x14ac:dyDescent="0.2">
      <c r="A127" s="23">
        <v>5072</v>
      </c>
      <c r="B127" s="5" t="s">
        <v>25</v>
      </c>
      <c r="C127" s="3" t="s">
        <v>7</v>
      </c>
      <c r="D127" s="3" t="s">
        <v>47</v>
      </c>
      <c r="E127" s="3" t="s">
        <v>39</v>
      </c>
      <c r="F127" s="3">
        <v>5</v>
      </c>
      <c r="G127" s="3" t="s">
        <v>9</v>
      </c>
      <c r="L127" s="4"/>
      <c r="M127" s="32"/>
      <c r="N127" s="3">
        <v>5</v>
      </c>
      <c r="Q127" s="6"/>
      <c r="R127" s="6"/>
      <c r="S127" s="6"/>
      <c r="T127" s="6"/>
      <c r="U127" s="6"/>
      <c r="V127" s="6"/>
      <c r="W127" s="13"/>
      <c r="X127" s="13"/>
      <c r="Y127" s="14">
        <f t="shared" si="5"/>
        <v>0</v>
      </c>
    </row>
    <row r="128" spans="1:25" s="3" customFormat="1" x14ac:dyDescent="0.2">
      <c r="A128" s="23">
        <v>5073</v>
      </c>
      <c r="B128" s="5" t="s">
        <v>25</v>
      </c>
      <c r="C128" s="3" t="s">
        <v>7</v>
      </c>
      <c r="D128" s="3" t="s">
        <v>47</v>
      </c>
      <c r="E128" s="3" t="s">
        <v>39</v>
      </c>
      <c r="F128" s="3">
        <v>5</v>
      </c>
      <c r="G128" s="3" t="s">
        <v>9</v>
      </c>
      <c r="L128" s="4"/>
      <c r="M128" s="32"/>
      <c r="N128" s="3">
        <v>6</v>
      </c>
      <c r="Q128" s="6"/>
      <c r="R128" s="6"/>
      <c r="S128" s="6"/>
      <c r="T128" s="6"/>
      <c r="U128" s="6"/>
      <c r="V128" s="6"/>
      <c r="W128" s="13"/>
      <c r="X128" s="13"/>
      <c r="Y128" s="14">
        <f t="shared" si="5"/>
        <v>0</v>
      </c>
    </row>
    <row r="129" spans="1:25" s="3" customFormat="1" x14ac:dyDescent="0.2">
      <c r="A129" s="23">
        <v>5074</v>
      </c>
      <c r="B129" s="5" t="s">
        <v>25</v>
      </c>
      <c r="C129" s="3" t="s">
        <v>7</v>
      </c>
      <c r="D129" s="3" t="s">
        <v>47</v>
      </c>
      <c r="E129" s="3" t="s">
        <v>39</v>
      </c>
      <c r="F129" s="3">
        <v>5</v>
      </c>
      <c r="G129" s="3" t="s">
        <v>9</v>
      </c>
      <c r="L129" s="4"/>
      <c r="M129" s="32"/>
      <c r="N129" s="3">
        <v>7</v>
      </c>
      <c r="Q129" s="6"/>
      <c r="R129" s="6"/>
      <c r="S129" s="6"/>
      <c r="T129" s="6"/>
      <c r="U129" s="6"/>
      <c r="V129" s="6"/>
      <c r="W129" s="13"/>
      <c r="X129" s="13"/>
      <c r="Y129" s="14">
        <f t="shared" ref="Y129:Y192" si="6">IF(V129&gt;10,"NA",X129)</f>
        <v>0</v>
      </c>
    </row>
    <row r="130" spans="1:25" s="3" customFormat="1" x14ac:dyDescent="0.2">
      <c r="A130" s="23">
        <v>5075</v>
      </c>
      <c r="B130" s="5" t="s">
        <v>25</v>
      </c>
      <c r="C130" s="3" t="s">
        <v>7</v>
      </c>
      <c r="D130" s="3" t="s">
        <v>47</v>
      </c>
      <c r="E130" s="3" t="s">
        <v>39</v>
      </c>
      <c r="F130" s="3">
        <v>5</v>
      </c>
      <c r="G130" s="3" t="s">
        <v>9</v>
      </c>
      <c r="L130" s="4"/>
      <c r="M130" s="32"/>
      <c r="N130" s="3">
        <v>8</v>
      </c>
      <c r="Q130" s="6"/>
      <c r="R130" s="6"/>
      <c r="S130" s="6"/>
      <c r="T130" s="6"/>
      <c r="U130" s="6"/>
      <c r="V130" s="6"/>
      <c r="W130" s="13"/>
      <c r="X130" s="13"/>
      <c r="Y130" s="14">
        <f t="shared" si="6"/>
        <v>0</v>
      </c>
    </row>
    <row r="131" spans="1:25" s="3" customFormat="1" x14ac:dyDescent="0.2">
      <c r="A131" s="23">
        <v>5076</v>
      </c>
      <c r="B131" s="5" t="s">
        <v>25</v>
      </c>
      <c r="C131" s="3" t="s">
        <v>7</v>
      </c>
      <c r="D131" s="3" t="s">
        <v>47</v>
      </c>
      <c r="E131" s="3" t="s">
        <v>39</v>
      </c>
      <c r="F131" s="3">
        <v>5</v>
      </c>
      <c r="G131" s="3" t="s">
        <v>9</v>
      </c>
      <c r="L131" s="4"/>
      <c r="M131" s="32"/>
      <c r="N131" s="3">
        <v>9</v>
      </c>
      <c r="Q131" s="6"/>
      <c r="R131" s="6"/>
      <c r="S131" s="6"/>
      <c r="T131" s="6"/>
      <c r="U131" s="6"/>
      <c r="V131" s="6"/>
      <c r="W131" s="13"/>
      <c r="X131" s="13"/>
      <c r="Y131" s="14">
        <f t="shared" si="6"/>
        <v>0</v>
      </c>
    </row>
    <row r="132" spans="1:25" s="3" customFormat="1" x14ac:dyDescent="0.2">
      <c r="A132" s="23">
        <v>5077</v>
      </c>
      <c r="B132" s="5" t="s">
        <v>25</v>
      </c>
      <c r="C132" s="3" t="s">
        <v>7</v>
      </c>
      <c r="D132" s="3" t="s">
        <v>47</v>
      </c>
      <c r="E132" s="3" t="s">
        <v>39</v>
      </c>
      <c r="F132" s="3">
        <v>5</v>
      </c>
      <c r="G132" s="3" t="s">
        <v>9</v>
      </c>
      <c r="L132" s="4"/>
      <c r="M132" s="32"/>
      <c r="N132" s="3">
        <v>10</v>
      </c>
      <c r="Q132" s="6"/>
      <c r="R132" s="6"/>
      <c r="S132" s="6"/>
      <c r="T132" s="6"/>
      <c r="U132" s="6"/>
      <c r="V132" s="6"/>
      <c r="W132" s="13"/>
      <c r="X132" s="13"/>
      <c r="Y132" s="14">
        <f t="shared" si="6"/>
        <v>0</v>
      </c>
    </row>
    <row r="133" spans="1:25" s="3" customFormat="1" x14ac:dyDescent="0.2">
      <c r="A133" s="23">
        <v>5078</v>
      </c>
      <c r="B133" s="5" t="s">
        <v>25</v>
      </c>
      <c r="C133" s="3" t="s">
        <v>7</v>
      </c>
      <c r="D133" s="3" t="s">
        <v>47</v>
      </c>
      <c r="E133" s="3" t="s">
        <v>39</v>
      </c>
      <c r="F133" s="3">
        <v>5</v>
      </c>
      <c r="G133" s="3" t="s">
        <v>9</v>
      </c>
      <c r="L133" s="4"/>
      <c r="M133" s="32"/>
      <c r="N133" s="3">
        <v>11</v>
      </c>
      <c r="Q133" s="6"/>
      <c r="R133" s="6"/>
      <c r="S133" s="6"/>
      <c r="T133" s="6"/>
      <c r="U133" s="6"/>
      <c r="V133" s="6"/>
      <c r="W133" s="13"/>
      <c r="X133" s="13"/>
      <c r="Y133" s="14">
        <f t="shared" si="6"/>
        <v>0</v>
      </c>
    </row>
    <row r="134" spans="1:25" s="3" customFormat="1" x14ac:dyDescent="0.2">
      <c r="A134" s="23">
        <v>5079</v>
      </c>
      <c r="B134" s="5" t="s">
        <v>25</v>
      </c>
      <c r="C134" s="3" t="s">
        <v>7</v>
      </c>
      <c r="D134" s="3" t="s">
        <v>47</v>
      </c>
      <c r="E134" s="3" t="s">
        <v>39</v>
      </c>
      <c r="F134" s="3">
        <v>5</v>
      </c>
      <c r="G134" s="3" t="s">
        <v>9</v>
      </c>
      <c r="L134" s="4"/>
      <c r="M134" s="32"/>
      <c r="N134" s="3">
        <v>12</v>
      </c>
      <c r="Q134" s="6"/>
      <c r="R134" s="6"/>
      <c r="S134" s="6"/>
      <c r="T134" s="6"/>
      <c r="U134" s="6"/>
      <c r="V134" s="6"/>
      <c r="W134" s="13"/>
      <c r="X134" s="13"/>
      <c r="Y134" s="14">
        <f t="shared" si="6"/>
        <v>0</v>
      </c>
    </row>
    <row r="135" spans="1:25" s="3" customFormat="1" x14ac:dyDescent="0.2">
      <c r="A135" s="23">
        <v>5080</v>
      </c>
      <c r="B135" s="5" t="s">
        <v>25</v>
      </c>
      <c r="C135" s="3" t="s">
        <v>7</v>
      </c>
      <c r="D135" s="3" t="s">
        <v>47</v>
      </c>
      <c r="E135" s="3" t="s">
        <v>39</v>
      </c>
      <c r="F135" s="3">
        <v>5</v>
      </c>
      <c r="G135" s="3" t="s">
        <v>9</v>
      </c>
      <c r="L135" s="4"/>
      <c r="M135" s="32"/>
      <c r="N135" s="3">
        <v>13</v>
      </c>
      <c r="Q135" s="6"/>
      <c r="R135" s="6"/>
      <c r="S135" s="6"/>
      <c r="T135" s="6"/>
      <c r="U135" s="6"/>
      <c r="V135" s="6"/>
      <c r="W135" s="13"/>
      <c r="X135" s="13"/>
      <c r="Y135" s="14">
        <f t="shared" si="6"/>
        <v>0</v>
      </c>
    </row>
    <row r="136" spans="1:25" s="3" customFormat="1" x14ac:dyDescent="0.2">
      <c r="A136" s="23">
        <v>5081</v>
      </c>
      <c r="B136" s="5" t="s">
        <v>25</v>
      </c>
      <c r="C136" s="3" t="s">
        <v>7</v>
      </c>
      <c r="D136" s="3" t="s">
        <v>47</v>
      </c>
      <c r="E136" s="3" t="s">
        <v>39</v>
      </c>
      <c r="F136" s="3">
        <v>5</v>
      </c>
      <c r="G136" s="3" t="s">
        <v>9</v>
      </c>
      <c r="L136" s="4"/>
      <c r="M136" s="32"/>
      <c r="N136" s="3">
        <v>14</v>
      </c>
      <c r="Q136" s="6"/>
      <c r="R136" s="6"/>
      <c r="S136" s="6"/>
      <c r="T136" s="6"/>
      <c r="U136" s="6"/>
      <c r="V136" s="6"/>
      <c r="W136" s="13"/>
      <c r="X136" s="13"/>
      <c r="Y136" s="14">
        <f t="shared" si="6"/>
        <v>0</v>
      </c>
    </row>
    <row r="137" spans="1:25" s="3" customFormat="1" x14ac:dyDescent="0.2">
      <c r="A137" s="23">
        <v>5082</v>
      </c>
      <c r="B137" s="5" t="s">
        <v>25</v>
      </c>
      <c r="C137" s="3" t="s">
        <v>7</v>
      </c>
      <c r="D137" s="3" t="s">
        <v>47</v>
      </c>
      <c r="E137" s="3" t="s">
        <v>39</v>
      </c>
      <c r="F137" s="3">
        <v>5</v>
      </c>
      <c r="G137" s="3" t="s">
        <v>9</v>
      </c>
      <c r="L137" s="4"/>
      <c r="M137" s="32"/>
      <c r="N137" s="3">
        <v>15</v>
      </c>
      <c r="Q137" s="6"/>
      <c r="R137" s="6"/>
      <c r="S137" s="6"/>
      <c r="T137" s="6"/>
      <c r="U137" s="6"/>
      <c r="V137" s="6"/>
      <c r="W137" s="13"/>
      <c r="X137" s="13"/>
      <c r="Y137" s="14">
        <f t="shared" si="6"/>
        <v>0</v>
      </c>
    </row>
    <row r="138" spans="1:25" s="3" customFormat="1" x14ac:dyDescent="0.2">
      <c r="A138" s="23">
        <v>5083</v>
      </c>
      <c r="B138" s="5" t="s">
        <v>25</v>
      </c>
      <c r="C138" s="3" t="s">
        <v>7</v>
      </c>
      <c r="D138" s="3" t="s">
        <v>47</v>
      </c>
      <c r="E138" s="3" t="s">
        <v>39</v>
      </c>
      <c r="F138" s="3">
        <v>5</v>
      </c>
      <c r="G138" s="3" t="s">
        <v>9</v>
      </c>
      <c r="L138" s="4"/>
      <c r="M138" s="32"/>
      <c r="N138" s="3">
        <v>16</v>
      </c>
      <c r="Q138" s="6"/>
      <c r="R138" s="6"/>
      <c r="S138" s="6"/>
      <c r="T138" s="6"/>
      <c r="U138" s="6"/>
      <c r="V138" s="6"/>
      <c r="W138" s="13"/>
      <c r="X138" s="13"/>
      <c r="Y138" s="14">
        <f t="shared" si="6"/>
        <v>0</v>
      </c>
    </row>
    <row r="139" spans="1:25" s="3" customFormat="1" x14ac:dyDescent="0.2">
      <c r="A139" s="23">
        <v>5084</v>
      </c>
      <c r="B139" s="5" t="s">
        <v>25</v>
      </c>
      <c r="C139" s="3" t="s">
        <v>7</v>
      </c>
      <c r="D139" s="3" t="s">
        <v>47</v>
      </c>
      <c r="E139" s="3" t="s">
        <v>39</v>
      </c>
      <c r="F139" s="3">
        <v>5</v>
      </c>
      <c r="G139" s="3" t="s">
        <v>17</v>
      </c>
      <c r="L139" s="4"/>
      <c r="M139" s="32"/>
      <c r="N139" s="3">
        <v>1</v>
      </c>
      <c r="Q139" s="6"/>
      <c r="R139" s="6"/>
      <c r="S139" s="6"/>
      <c r="T139" s="6"/>
      <c r="U139" s="6"/>
      <c r="V139" s="6"/>
      <c r="W139" s="13"/>
      <c r="X139" s="13"/>
      <c r="Y139" s="14">
        <f t="shared" si="6"/>
        <v>0</v>
      </c>
    </row>
    <row r="140" spans="1:25" s="3" customFormat="1" x14ac:dyDescent="0.2">
      <c r="A140" s="23">
        <v>5085</v>
      </c>
      <c r="B140" s="5" t="s">
        <v>25</v>
      </c>
      <c r="C140" s="3" t="s">
        <v>7</v>
      </c>
      <c r="D140" s="3" t="s">
        <v>47</v>
      </c>
      <c r="E140" s="3" t="s">
        <v>39</v>
      </c>
      <c r="F140" s="3">
        <v>5</v>
      </c>
      <c r="G140" s="3" t="s">
        <v>17</v>
      </c>
      <c r="L140" s="4"/>
      <c r="M140" s="32"/>
      <c r="N140" s="3">
        <v>2</v>
      </c>
      <c r="Q140" s="6"/>
      <c r="R140" s="6"/>
      <c r="S140" s="6"/>
      <c r="T140" s="6"/>
      <c r="U140" s="6"/>
      <c r="V140" s="6"/>
      <c r="W140" s="13"/>
      <c r="X140" s="13"/>
      <c r="Y140" s="14">
        <f t="shared" si="6"/>
        <v>0</v>
      </c>
    </row>
    <row r="141" spans="1:25" s="3" customFormat="1" x14ac:dyDescent="0.2">
      <c r="A141" s="23">
        <v>5086</v>
      </c>
      <c r="B141" s="5" t="s">
        <v>25</v>
      </c>
      <c r="C141" s="3" t="s">
        <v>7</v>
      </c>
      <c r="D141" s="3" t="s">
        <v>47</v>
      </c>
      <c r="E141" s="3" t="s">
        <v>39</v>
      </c>
      <c r="F141" s="3">
        <v>5</v>
      </c>
      <c r="G141" s="3" t="s">
        <v>17</v>
      </c>
      <c r="L141" s="4"/>
      <c r="M141" s="32"/>
      <c r="N141" s="3">
        <v>3</v>
      </c>
      <c r="Q141" s="6"/>
      <c r="R141" s="6"/>
      <c r="S141" s="6"/>
      <c r="T141" s="6"/>
      <c r="U141" s="6"/>
      <c r="V141" s="6"/>
      <c r="W141" s="13"/>
      <c r="X141" s="13"/>
      <c r="Y141" s="14">
        <f t="shared" si="6"/>
        <v>0</v>
      </c>
    </row>
    <row r="142" spans="1:25" s="3" customFormat="1" x14ac:dyDescent="0.2">
      <c r="A142" s="23">
        <v>5087</v>
      </c>
      <c r="B142" s="5" t="s">
        <v>25</v>
      </c>
      <c r="C142" s="3" t="s">
        <v>7</v>
      </c>
      <c r="D142" s="3" t="s">
        <v>47</v>
      </c>
      <c r="E142" s="3" t="s">
        <v>39</v>
      </c>
      <c r="F142" s="3">
        <v>5</v>
      </c>
      <c r="G142" s="3" t="s">
        <v>17</v>
      </c>
      <c r="L142" s="4"/>
      <c r="M142" s="32"/>
      <c r="N142" s="3">
        <v>4</v>
      </c>
      <c r="Q142" s="6"/>
      <c r="R142" s="6"/>
      <c r="S142" s="6"/>
      <c r="T142" s="6"/>
      <c r="U142" s="6"/>
      <c r="V142" s="6"/>
      <c r="W142" s="13"/>
      <c r="X142" s="13"/>
      <c r="Y142" s="14">
        <f t="shared" si="6"/>
        <v>0</v>
      </c>
    </row>
    <row r="143" spans="1:25" s="3" customFormat="1" x14ac:dyDescent="0.2">
      <c r="A143" s="23">
        <v>5088</v>
      </c>
      <c r="B143" s="5" t="s">
        <v>25</v>
      </c>
      <c r="C143" s="3" t="s">
        <v>7</v>
      </c>
      <c r="D143" s="3" t="s">
        <v>47</v>
      </c>
      <c r="E143" s="3" t="s">
        <v>39</v>
      </c>
      <c r="F143" s="3">
        <v>5</v>
      </c>
      <c r="G143" s="3" t="s">
        <v>17</v>
      </c>
      <c r="L143" s="4"/>
      <c r="M143" s="32"/>
      <c r="N143" s="3">
        <v>5</v>
      </c>
      <c r="Q143" s="6"/>
      <c r="R143" s="6"/>
      <c r="S143" s="6"/>
      <c r="T143" s="6"/>
      <c r="U143" s="6"/>
      <c r="V143" s="6"/>
      <c r="W143" s="13"/>
      <c r="X143" s="13"/>
      <c r="Y143" s="14">
        <f t="shared" si="6"/>
        <v>0</v>
      </c>
    </row>
    <row r="144" spans="1:25" s="3" customFormat="1" x14ac:dyDescent="0.2">
      <c r="A144" s="23">
        <v>5089</v>
      </c>
      <c r="B144" s="5" t="s">
        <v>25</v>
      </c>
      <c r="C144" s="3" t="s">
        <v>7</v>
      </c>
      <c r="D144" s="3" t="s">
        <v>47</v>
      </c>
      <c r="E144" s="3" t="s">
        <v>39</v>
      </c>
      <c r="F144" s="3">
        <v>5</v>
      </c>
      <c r="G144" s="3" t="s">
        <v>17</v>
      </c>
      <c r="L144" s="4"/>
      <c r="M144" s="32"/>
      <c r="N144" s="3">
        <v>6</v>
      </c>
      <c r="Q144" s="6"/>
      <c r="R144" s="6"/>
      <c r="S144" s="6"/>
      <c r="T144" s="6"/>
      <c r="U144" s="6"/>
      <c r="V144" s="6"/>
      <c r="W144" s="13"/>
      <c r="X144" s="13"/>
      <c r="Y144" s="14">
        <f t="shared" si="6"/>
        <v>0</v>
      </c>
    </row>
    <row r="145" spans="1:25" s="3" customFormat="1" x14ac:dyDescent="0.2">
      <c r="A145" s="23">
        <v>5090</v>
      </c>
      <c r="B145" s="5" t="s">
        <v>25</v>
      </c>
      <c r="C145" s="3" t="s">
        <v>7</v>
      </c>
      <c r="D145" s="3" t="s">
        <v>47</v>
      </c>
      <c r="E145" s="3" t="s">
        <v>39</v>
      </c>
      <c r="F145" s="3">
        <v>5</v>
      </c>
      <c r="G145" s="3" t="s">
        <v>17</v>
      </c>
      <c r="L145" s="4"/>
      <c r="M145" s="32"/>
      <c r="N145" s="3">
        <v>7</v>
      </c>
      <c r="Q145" s="6"/>
      <c r="R145" s="6"/>
      <c r="S145" s="6"/>
      <c r="T145" s="6"/>
      <c r="U145" s="6"/>
      <c r="V145" s="6"/>
      <c r="W145" s="13"/>
      <c r="X145" s="13"/>
      <c r="Y145" s="14">
        <f t="shared" si="6"/>
        <v>0</v>
      </c>
    </row>
    <row r="146" spans="1:25" s="3" customFormat="1" x14ac:dyDescent="0.2">
      <c r="A146" s="23">
        <v>5091</v>
      </c>
      <c r="B146" s="5" t="s">
        <v>25</v>
      </c>
      <c r="C146" s="3" t="s">
        <v>7</v>
      </c>
      <c r="D146" s="3" t="s">
        <v>47</v>
      </c>
      <c r="E146" s="3" t="s">
        <v>39</v>
      </c>
      <c r="F146" s="3">
        <v>5</v>
      </c>
      <c r="G146" s="3" t="s">
        <v>17</v>
      </c>
      <c r="L146" s="4"/>
      <c r="M146" s="32"/>
      <c r="N146" s="3">
        <v>8</v>
      </c>
      <c r="Q146" s="6"/>
      <c r="R146" s="6"/>
      <c r="S146" s="6"/>
      <c r="T146" s="6"/>
      <c r="U146" s="6"/>
      <c r="V146" s="6"/>
      <c r="W146" s="13"/>
      <c r="X146" s="13"/>
      <c r="Y146" s="14">
        <f t="shared" si="6"/>
        <v>0</v>
      </c>
    </row>
    <row r="147" spans="1:25" s="3" customFormat="1" x14ac:dyDescent="0.2">
      <c r="A147" s="23">
        <v>5092</v>
      </c>
      <c r="B147" s="5" t="s">
        <v>25</v>
      </c>
      <c r="C147" s="3" t="s">
        <v>7</v>
      </c>
      <c r="D147" s="3" t="s">
        <v>47</v>
      </c>
      <c r="E147" s="3" t="s">
        <v>39</v>
      </c>
      <c r="F147" s="3">
        <v>5</v>
      </c>
      <c r="G147" s="3" t="s">
        <v>17</v>
      </c>
      <c r="L147" s="4"/>
      <c r="M147" s="32"/>
      <c r="N147" s="3">
        <v>9</v>
      </c>
      <c r="Q147" s="6"/>
      <c r="R147" s="6"/>
      <c r="S147" s="6"/>
      <c r="T147" s="6"/>
      <c r="U147" s="6"/>
      <c r="V147" s="6"/>
      <c r="W147" s="13"/>
      <c r="X147" s="13"/>
      <c r="Y147" s="14">
        <f t="shared" si="6"/>
        <v>0</v>
      </c>
    </row>
    <row r="148" spans="1:25" s="3" customFormat="1" x14ac:dyDescent="0.2">
      <c r="A148" s="23">
        <v>5093</v>
      </c>
      <c r="B148" s="5" t="s">
        <v>25</v>
      </c>
      <c r="C148" s="3" t="s">
        <v>7</v>
      </c>
      <c r="D148" s="3" t="s">
        <v>47</v>
      </c>
      <c r="E148" s="3" t="s">
        <v>39</v>
      </c>
      <c r="F148" s="3">
        <v>5</v>
      </c>
      <c r="G148" s="3" t="s">
        <v>17</v>
      </c>
      <c r="L148" s="4"/>
      <c r="M148" s="32"/>
      <c r="N148" s="3">
        <v>10</v>
      </c>
      <c r="Q148" s="6"/>
      <c r="R148" s="6"/>
      <c r="S148" s="6"/>
      <c r="T148" s="6"/>
      <c r="U148" s="6"/>
      <c r="V148" s="6"/>
      <c r="W148" s="13"/>
      <c r="X148" s="13"/>
      <c r="Y148" s="14">
        <f t="shared" si="6"/>
        <v>0</v>
      </c>
    </row>
    <row r="149" spans="1:25" s="3" customFormat="1" x14ac:dyDescent="0.2">
      <c r="A149" s="23">
        <v>5094</v>
      </c>
      <c r="B149" s="5" t="s">
        <v>25</v>
      </c>
      <c r="C149" s="3" t="s">
        <v>7</v>
      </c>
      <c r="D149" s="3" t="s">
        <v>47</v>
      </c>
      <c r="E149" s="3" t="s">
        <v>39</v>
      </c>
      <c r="F149" s="3">
        <v>5</v>
      </c>
      <c r="G149" s="3" t="s">
        <v>17</v>
      </c>
      <c r="L149" s="4"/>
      <c r="M149" s="32"/>
      <c r="N149" s="3">
        <v>11</v>
      </c>
      <c r="Q149" s="6"/>
      <c r="R149" s="6"/>
      <c r="S149" s="6"/>
      <c r="T149" s="6"/>
      <c r="U149" s="6"/>
      <c r="V149" s="6"/>
      <c r="W149" s="13"/>
      <c r="X149" s="13"/>
      <c r="Y149" s="14">
        <f t="shared" si="6"/>
        <v>0</v>
      </c>
    </row>
    <row r="150" spans="1:25" s="3" customFormat="1" x14ac:dyDescent="0.2">
      <c r="A150" s="23">
        <v>5095</v>
      </c>
      <c r="B150" s="5" t="s">
        <v>25</v>
      </c>
      <c r="C150" s="3" t="s">
        <v>7</v>
      </c>
      <c r="D150" s="3" t="s">
        <v>47</v>
      </c>
      <c r="E150" s="3" t="s">
        <v>39</v>
      </c>
      <c r="F150" s="3">
        <v>5</v>
      </c>
      <c r="G150" s="3" t="s">
        <v>17</v>
      </c>
      <c r="L150" s="4"/>
      <c r="M150" s="32"/>
      <c r="N150" s="3">
        <v>12</v>
      </c>
      <c r="Q150" s="6"/>
      <c r="R150" s="6"/>
      <c r="S150" s="6"/>
      <c r="T150" s="6"/>
      <c r="U150" s="6"/>
      <c r="V150" s="6"/>
      <c r="W150" s="13"/>
      <c r="X150" s="13"/>
      <c r="Y150" s="14">
        <f t="shared" si="6"/>
        <v>0</v>
      </c>
    </row>
    <row r="151" spans="1:25" s="3" customFormat="1" x14ac:dyDescent="0.2">
      <c r="A151" s="23">
        <v>5096</v>
      </c>
      <c r="B151" s="5" t="s">
        <v>25</v>
      </c>
      <c r="C151" s="3" t="s">
        <v>7</v>
      </c>
      <c r="D151" s="3" t="s">
        <v>47</v>
      </c>
      <c r="E151" s="3" t="s">
        <v>39</v>
      </c>
      <c r="F151" s="3">
        <v>5</v>
      </c>
      <c r="G151" s="3" t="s">
        <v>17</v>
      </c>
      <c r="L151" s="4"/>
      <c r="M151" s="32"/>
      <c r="N151" s="3">
        <v>13</v>
      </c>
      <c r="Q151" s="6"/>
      <c r="R151" s="6"/>
      <c r="S151" s="6"/>
      <c r="T151" s="6"/>
      <c r="U151" s="6"/>
      <c r="V151" s="6"/>
      <c r="W151" s="13"/>
      <c r="X151" s="13"/>
      <c r="Y151" s="14">
        <f t="shared" si="6"/>
        <v>0</v>
      </c>
    </row>
    <row r="152" spans="1:25" s="3" customFormat="1" x14ac:dyDescent="0.2">
      <c r="A152" s="23">
        <v>5097</v>
      </c>
      <c r="B152" s="5" t="s">
        <v>25</v>
      </c>
      <c r="C152" s="3" t="s">
        <v>7</v>
      </c>
      <c r="D152" s="3" t="s">
        <v>47</v>
      </c>
      <c r="E152" s="3" t="s">
        <v>39</v>
      </c>
      <c r="F152" s="3">
        <v>5</v>
      </c>
      <c r="G152" s="3" t="s">
        <v>17</v>
      </c>
      <c r="L152" s="4"/>
      <c r="M152" s="32"/>
      <c r="N152" s="3">
        <v>14</v>
      </c>
      <c r="Q152" s="6"/>
      <c r="R152" s="6"/>
      <c r="S152" s="6"/>
      <c r="T152" s="6"/>
      <c r="U152" s="6"/>
      <c r="V152" s="6"/>
      <c r="W152" s="13"/>
      <c r="X152" s="13"/>
      <c r="Y152" s="14">
        <f t="shared" si="6"/>
        <v>0</v>
      </c>
    </row>
    <row r="153" spans="1:25" s="3" customFormat="1" x14ac:dyDescent="0.2">
      <c r="A153" s="23">
        <v>5098</v>
      </c>
      <c r="B153" s="5" t="s">
        <v>25</v>
      </c>
      <c r="C153" s="3" t="s">
        <v>7</v>
      </c>
      <c r="D153" s="3" t="s">
        <v>47</v>
      </c>
      <c r="E153" s="3" t="s">
        <v>39</v>
      </c>
      <c r="F153" s="3">
        <v>5</v>
      </c>
      <c r="G153" s="3" t="s">
        <v>17</v>
      </c>
      <c r="L153" s="4"/>
      <c r="M153" s="32"/>
      <c r="N153" s="3">
        <v>15</v>
      </c>
      <c r="Q153" s="6"/>
      <c r="R153" s="6"/>
      <c r="S153" s="6"/>
      <c r="T153" s="6"/>
      <c r="U153" s="6"/>
      <c r="V153" s="6"/>
      <c r="W153" s="13"/>
      <c r="X153" s="13"/>
      <c r="Y153" s="14">
        <f t="shared" si="6"/>
        <v>0</v>
      </c>
    </row>
    <row r="154" spans="1:25" s="3" customFormat="1" x14ac:dyDescent="0.2">
      <c r="A154" s="23">
        <v>5099</v>
      </c>
      <c r="B154" s="5" t="s">
        <v>25</v>
      </c>
      <c r="C154" s="3" t="s">
        <v>7</v>
      </c>
      <c r="D154" s="3" t="s">
        <v>47</v>
      </c>
      <c r="E154" s="3" t="s">
        <v>39</v>
      </c>
      <c r="F154" s="3">
        <v>5</v>
      </c>
      <c r="G154" s="3" t="s">
        <v>17</v>
      </c>
      <c r="L154" s="4"/>
      <c r="M154" s="32"/>
      <c r="N154" s="3">
        <v>16</v>
      </c>
      <c r="Q154" s="6"/>
      <c r="R154" s="6"/>
      <c r="S154" s="6"/>
      <c r="T154" s="6"/>
      <c r="U154" s="6"/>
      <c r="V154" s="6"/>
      <c r="W154" s="13"/>
      <c r="X154" s="13"/>
      <c r="Y154" s="14">
        <f t="shared" si="6"/>
        <v>0</v>
      </c>
    </row>
    <row r="155" spans="1:25" s="3" customFormat="1" x14ac:dyDescent="0.2">
      <c r="A155" s="23">
        <v>5100</v>
      </c>
      <c r="B155" s="5" t="s">
        <v>25</v>
      </c>
      <c r="C155" s="3" t="s">
        <v>7</v>
      </c>
      <c r="D155" s="3" t="s">
        <v>47</v>
      </c>
      <c r="E155" s="3" t="s">
        <v>39</v>
      </c>
      <c r="F155" s="3">
        <v>5</v>
      </c>
      <c r="G155" s="3" t="s">
        <v>17</v>
      </c>
      <c r="L155" s="4"/>
      <c r="M155" s="32"/>
      <c r="N155" s="3">
        <v>17</v>
      </c>
      <c r="Q155" s="6"/>
      <c r="R155" s="6"/>
      <c r="S155" s="6"/>
      <c r="T155" s="6"/>
      <c r="U155" s="6"/>
      <c r="V155" s="6"/>
      <c r="W155" s="13"/>
      <c r="X155" s="13"/>
      <c r="Y155" s="14">
        <f t="shared" si="6"/>
        <v>0</v>
      </c>
    </row>
    <row r="156" spans="1:25" s="3" customFormat="1" x14ac:dyDescent="0.2">
      <c r="A156" s="23">
        <v>5101</v>
      </c>
      <c r="B156" s="5" t="s">
        <v>25</v>
      </c>
      <c r="C156" s="3" t="s">
        <v>7</v>
      </c>
      <c r="D156" s="3" t="s">
        <v>47</v>
      </c>
      <c r="E156" s="3" t="s">
        <v>39</v>
      </c>
      <c r="F156" s="3">
        <v>5</v>
      </c>
      <c r="G156" s="3" t="s">
        <v>17</v>
      </c>
      <c r="L156" s="4"/>
      <c r="M156" s="32"/>
      <c r="N156" s="3">
        <v>18</v>
      </c>
      <c r="Q156" s="6"/>
      <c r="R156" s="6"/>
      <c r="S156" s="6"/>
      <c r="T156" s="6"/>
      <c r="U156" s="6"/>
      <c r="V156" s="6"/>
      <c r="W156" s="13"/>
      <c r="X156" s="13"/>
      <c r="Y156" s="14">
        <f t="shared" si="6"/>
        <v>0</v>
      </c>
    </row>
    <row r="157" spans="1:25" s="3" customFormat="1" x14ac:dyDescent="0.2">
      <c r="A157" s="23">
        <v>5102</v>
      </c>
      <c r="B157" s="5" t="s">
        <v>25</v>
      </c>
      <c r="C157" s="3" t="s">
        <v>7</v>
      </c>
      <c r="D157" s="3" t="s">
        <v>47</v>
      </c>
      <c r="E157" s="3" t="s">
        <v>39</v>
      </c>
      <c r="F157" s="3">
        <v>5</v>
      </c>
      <c r="G157" s="3" t="s">
        <v>17</v>
      </c>
      <c r="L157" s="4"/>
      <c r="M157" s="32"/>
      <c r="N157" s="3">
        <v>19</v>
      </c>
      <c r="Q157" s="6"/>
      <c r="R157" s="6"/>
      <c r="S157" s="6"/>
      <c r="T157" s="6"/>
      <c r="U157" s="6"/>
      <c r="V157" s="6"/>
      <c r="W157" s="13"/>
      <c r="X157" s="13"/>
      <c r="Y157" s="14">
        <f t="shared" si="6"/>
        <v>0</v>
      </c>
    </row>
    <row r="158" spans="1:25" s="3" customFormat="1" x14ac:dyDescent="0.2">
      <c r="A158" s="23">
        <v>5103</v>
      </c>
      <c r="B158" s="5" t="s">
        <v>25</v>
      </c>
      <c r="C158" s="3" t="s">
        <v>7</v>
      </c>
      <c r="D158" s="3" t="s">
        <v>47</v>
      </c>
      <c r="E158" s="3" t="s">
        <v>39</v>
      </c>
      <c r="F158" s="3">
        <v>5</v>
      </c>
      <c r="G158" s="3" t="s">
        <v>17</v>
      </c>
      <c r="L158" s="4"/>
      <c r="M158" s="32"/>
      <c r="N158" s="3">
        <v>20</v>
      </c>
      <c r="Q158" s="6"/>
      <c r="R158" s="6"/>
      <c r="S158" s="6"/>
      <c r="T158" s="6"/>
      <c r="U158" s="6"/>
      <c r="V158" s="6"/>
      <c r="W158" s="13"/>
      <c r="X158" s="13"/>
      <c r="Y158" s="14">
        <f t="shared" si="6"/>
        <v>0</v>
      </c>
    </row>
    <row r="159" spans="1:25" s="3" customFormat="1" x14ac:dyDescent="0.2">
      <c r="A159" s="23">
        <v>5104</v>
      </c>
      <c r="B159" s="5" t="s">
        <v>25</v>
      </c>
      <c r="C159" s="3" t="s">
        <v>7</v>
      </c>
      <c r="D159" s="3" t="s">
        <v>47</v>
      </c>
      <c r="E159" s="3" t="s">
        <v>39</v>
      </c>
      <c r="F159" s="3">
        <v>6</v>
      </c>
      <c r="G159" s="3" t="s">
        <v>9</v>
      </c>
      <c r="L159" s="4"/>
      <c r="M159" s="32"/>
      <c r="N159" s="3">
        <v>1</v>
      </c>
      <c r="Q159" s="6"/>
      <c r="R159" s="6"/>
      <c r="S159" s="6"/>
      <c r="T159" s="6"/>
      <c r="U159" s="6"/>
      <c r="V159" s="6"/>
      <c r="W159" s="13"/>
      <c r="X159" s="13"/>
      <c r="Y159" s="14">
        <f t="shared" si="6"/>
        <v>0</v>
      </c>
    </row>
    <row r="160" spans="1:25" s="3" customFormat="1" x14ac:dyDescent="0.2">
      <c r="A160" s="23">
        <v>5105</v>
      </c>
      <c r="B160" s="5" t="s">
        <v>25</v>
      </c>
      <c r="C160" s="3" t="s">
        <v>7</v>
      </c>
      <c r="D160" s="3" t="s">
        <v>47</v>
      </c>
      <c r="E160" s="3" t="s">
        <v>39</v>
      </c>
      <c r="F160" s="3">
        <v>6</v>
      </c>
      <c r="G160" s="3" t="s">
        <v>9</v>
      </c>
      <c r="L160" s="4"/>
      <c r="M160" s="32"/>
      <c r="N160" s="3">
        <v>2</v>
      </c>
      <c r="Q160" s="6"/>
      <c r="R160" s="6"/>
      <c r="S160" s="6"/>
      <c r="T160" s="6"/>
      <c r="U160" s="6"/>
      <c r="V160" s="6"/>
      <c r="W160" s="13"/>
      <c r="X160" s="13"/>
      <c r="Y160" s="14">
        <f t="shared" si="6"/>
        <v>0</v>
      </c>
    </row>
    <row r="161" spans="1:25" s="3" customFormat="1" x14ac:dyDescent="0.2">
      <c r="A161" s="23">
        <v>5106</v>
      </c>
      <c r="B161" s="5" t="s">
        <v>25</v>
      </c>
      <c r="C161" s="3" t="s">
        <v>7</v>
      </c>
      <c r="D161" s="3" t="s">
        <v>47</v>
      </c>
      <c r="E161" s="3" t="s">
        <v>39</v>
      </c>
      <c r="F161" s="3">
        <v>6</v>
      </c>
      <c r="G161" s="3" t="s">
        <v>9</v>
      </c>
      <c r="L161" s="4"/>
      <c r="M161" s="32"/>
      <c r="N161" s="3">
        <v>3</v>
      </c>
      <c r="Q161" s="6"/>
      <c r="R161" s="6"/>
      <c r="S161" s="6"/>
      <c r="T161" s="6"/>
      <c r="U161" s="6"/>
      <c r="V161" s="6"/>
      <c r="W161" s="13"/>
      <c r="X161" s="13"/>
      <c r="Y161" s="14">
        <f t="shared" si="6"/>
        <v>0</v>
      </c>
    </row>
    <row r="162" spans="1:25" s="3" customFormat="1" x14ac:dyDescent="0.2">
      <c r="A162" s="23">
        <v>5107</v>
      </c>
      <c r="B162" s="5" t="s">
        <v>25</v>
      </c>
      <c r="C162" s="3" t="s">
        <v>7</v>
      </c>
      <c r="D162" s="3" t="s">
        <v>47</v>
      </c>
      <c r="E162" s="3" t="s">
        <v>39</v>
      </c>
      <c r="F162" s="3">
        <v>6</v>
      </c>
      <c r="G162" s="3" t="s">
        <v>9</v>
      </c>
      <c r="L162" s="4"/>
      <c r="M162" s="32"/>
      <c r="N162" s="3">
        <v>4</v>
      </c>
      <c r="Q162" s="6"/>
      <c r="R162" s="6"/>
      <c r="S162" s="6"/>
      <c r="T162" s="6"/>
      <c r="U162" s="6"/>
      <c r="V162" s="6"/>
      <c r="W162" s="13"/>
      <c r="X162" s="13"/>
      <c r="Y162" s="14">
        <f t="shared" si="6"/>
        <v>0</v>
      </c>
    </row>
    <row r="163" spans="1:25" s="3" customFormat="1" x14ac:dyDescent="0.2">
      <c r="A163" s="23">
        <v>5108</v>
      </c>
      <c r="B163" s="5" t="s">
        <v>25</v>
      </c>
      <c r="C163" s="3" t="s">
        <v>7</v>
      </c>
      <c r="D163" s="3" t="s">
        <v>47</v>
      </c>
      <c r="E163" s="3" t="s">
        <v>39</v>
      </c>
      <c r="F163" s="3">
        <v>6</v>
      </c>
      <c r="G163" s="3" t="s">
        <v>9</v>
      </c>
      <c r="L163" s="4"/>
      <c r="M163" s="32"/>
      <c r="N163" s="3">
        <v>5</v>
      </c>
      <c r="Q163" s="6"/>
      <c r="R163" s="6"/>
      <c r="S163" s="6"/>
      <c r="T163" s="6"/>
      <c r="U163" s="6"/>
      <c r="V163" s="6"/>
      <c r="W163" s="13"/>
      <c r="X163" s="13"/>
      <c r="Y163" s="14">
        <f t="shared" si="6"/>
        <v>0</v>
      </c>
    </row>
    <row r="164" spans="1:25" s="3" customFormat="1" x14ac:dyDescent="0.2">
      <c r="A164" s="23">
        <v>5109</v>
      </c>
      <c r="B164" s="5" t="s">
        <v>25</v>
      </c>
      <c r="C164" s="3" t="s">
        <v>7</v>
      </c>
      <c r="D164" s="3" t="s">
        <v>47</v>
      </c>
      <c r="E164" s="3" t="s">
        <v>39</v>
      </c>
      <c r="F164" s="3">
        <v>6</v>
      </c>
      <c r="G164" s="3" t="s">
        <v>9</v>
      </c>
      <c r="L164" s="4"/>
      <c r="M164" s="32"/>
      <c r="N164" s="3">
        <v>6</v>
      </c>
      <c r="Q164" s="6"/>
      <c r="R164" s="6"/>
      <c r="S164" s="6"/>
      <c r="T164" s="6"/>
      <c r="U164" s="6"/>
      <c r="V164" s="6"/>
      <c r="W164" s="13"/>
      <c r="X164" s="13"/>
      <c r="Y164" s="14">
        <f t="shared" si="6"/>
        <v>0</v>
      </c>
    </row>
    <row r="165" spans="1:25" s="3" customFormat="1" x14ac:dyDescent="0.2">
      <c r="A165" s="23">
        <v>5110</v>
      </c>
      <c r="B165" s="5" t="s">
        <v>25</v>
      </c>
      <c r="C165" s="3" t="s">
        <v>7</v>
      </c>
      <c r="D165" s="3" t="s">
        <v>47</v>
      </c>
      <c r="E165" s="3" t="s">
        <v>39</v>
      </c>
      <c r="F165" s="3">
        <v>6</v>
      </c>
      <c r="G165" s="3" t="s">
        <v>9</v>
      </c>
      <c r="L165" s="4"/>
      <c r="M165" s="32"/>
      <c r="N165" s="3">
        <v>7</v>
      </c>
      <c r="Q165" s="6"/>
      <c r="R165" s="6"/>
      <c r="S165" s="6"/>
      <c r="T165" s="6"/>
      <c r="U165" s="6"/>
      <c r="V165" s="6"/>
      <c r="W165" s="13"/>
      <c r="X165" s="13"/>
      <c r="Y165" s="14">
        <f t="shared" si="6"/>
        <v>0</v>
      </c>
    </row>
    <row r="166" spans="1:25" s="3" customFormat="1" x14ac:dyDescent="0.2">
      <c r="A166" s="23">
        <v>5111</v>
      </c>
      <c r="B166" s="5" t="s">
        <v>25</v>
      </c>
      <c r="C166" s="3" t="s">
        <v>7</v>
      </c>
      <c r="D166" s="3" t="s">
        <v>47</v>
      </c>
      <c r="E166" s="3" t="s">
        <v>39</v>
      </c>
      <c r="F166" s="3">
        <v>6</v>
      </c>
      <c r="G166" s="3" t="s">
        <v>17</v>
      </c>
      <c r="L166" s="4"/>
      <c r="M166" s="32"/>
      <c r="N166" s="3">
        <v>1</v>
      </c>
      <c r="Q166" s="6"/>
      <c r="R166" s="6"/>
      <c r="S166" s="6"/>
      <c r="T166" s="6"/>
      <c r="U166" s="6"/>
      <c r="V166" s="6"/>
      <c r="W166" s="13"/>
      <c r="X166" s="13"/>
      <c r="Y166" s="14">
        <f t="shared" si="6"/>
        <v>0</v>
      </c>
    </row>
    <row r="167" spans="1:25" s="3" customFormat="1" x14ac:dyDescent="0.2">
      <c r="A167" s="23">
        <v>5112</v>
      </c>
      <c r="B167" s="5" t="s">
        <v>25</v>
      </c>
      <c r="C167" s="3" t="s">
        <v>7</v>
      </c>
      <c r="D167" s="3" t="s">
        <v>47</v>
      </c>
      <c r="E167" s="3" t="s">
        <v>39</v>
      </c>
      <c r="F167" s="3">
        <v>6</v>
      </c>
      <c r="G167" s="3" t="s">
        <v>17</v>
      </c>
      <c r="L167" s="4"/>
      <c r="M167" s="32"/>
      <c r="N167" s="3">
        <v>2</v>
      </c>
      <c r="Q167" s="6"/>
      <c r="R167" s="6"/>
      <c r="S167" s="6"/>
      <c r="T167" s="6"/>
      <c r="U167" s="6"/>
      <c r="V167" s="6"/>
      <c r="W167" s="13"/>
      <c r="X167" s="13"/>
      <c r="Y167" s="14">
        <f t="shared" si="6"/>
        <v>0</v>
      </c>
    </row>
    <row r="168" spans="1:25" s="3" customFormat="1" x14ac:dyDescent="0.2">
      <c r="A168" s="23">
        <v>5113</v>
      </c>
      <c r="B168" s="5" t="s">
        <v>25</v>
      </c>
      <c r="C168" s="3" t="s">
        <v>7</v>
      </c>
      <c r="D168" s="3" t="s">
        <v>47</v>
      </c>
      <c r="E168" s="3" t="s">
        <v>39</v>
      </c>
      <c r="F168" s="3">
        <v>6</v>
      </c>
      <c r="G168" s="3" t="s">
        <v>17</v>
      </c>
      <c r="L168" s="4"/>
      <c r="M168" s="32"/>
      <c r="N168" s="3">
        <v>3</v>
      </c>
      <c r="Q168" s="6"/>
      <c r="R168" s="6"/>
      <c r="S168" s="6"/>
      <c r="T168" s="6"/>
      <c r="U168" s="6"/>
      <c r="V168" s="6"/>
      <c r="W168" s="13"/>
      <c r="X168" s="13"/>
      <c r="Y168" s="14">
        <f t="shared" si="6"/>
        <v>0</v>
      </c>
    </row>
    <row r="169" spans="1:25" s="3" customFormat="1" x14ac:dyDescent="0.2">
      <c r="A169" s="23">
        <v>5114</v>
      </c>
      <c r="B169" s="5" t="s">
        <v>25</v>
      </c>
      <c r="C169" s="3" t="s">
        <v>7</v>
      </c>
      <c r="D169" s="3" t="s">
        <v>47</v>
      </c>
      <c r="E169" s="3" t="s">
        <v>39</v>
      </c>
      <c r="F169" s="3">
        <v>6</v>
      </c>
      <c r="G169" s="3" t="s">
        <v>17</v>
      </c>
      <c r="L169" s="4"/>
      <c r="M169" s="32"/>
      <c r="N169" s="3">
        <v>4</v>
      </c>
      <c r="Q169" s="6"/>
      <c r="R169" s="6"/>
      <c r="S169" s="6"/>
      <c r="T169" s="6"/>
      <c r="U169" s="6"/>
      <c r="V169" s="6"/>
      <c r="W169" s="13"/>
      <c r="X169" s="13"/>
      <c r="Y169" s="14">
        <f t="shared" si="6"/>
        <v>0</v>
      </c>
    </row>
    <row r="170" spans="1:25" s="3" customFormat="1" x14ac:dyDescent="0.2">
      <c r="A170" s="23">
        <v>5115</v>
      </c>
      <c r="B170" s="5" t="s">
        <v>25</v>
      </c>
      <c r="C170" s="3" t="s">
        <v>7</v>
      </c>
      <c r="D170" s="3" t="s">
        <v>47</v>
      </c>
      <c r="E170" s="3" t="s">
        <v>39</v>
      </c>
      <c r="F170" s="3">
        <v>6</v>
      </c>
      <c r="G170" s="3" t="s">
        <v>17</v>
      </c>
      <c r="L170" s="4"/>
      <c r="M170" s="32"/>
      <c r="N170" s="3">
        <v>5</v>
      </c>
      <c r="Q170" s="6"/>
      <c r="R170" s="6"/>
      <c r="S170" s="6"/>
      <c r="T170" s="6"/>
      <c r="U170" s="6"/>
      <c r="V170" s="6"/>
      <c r="W170" s="13"/>
      <c r="X170" s="13"/>
      <c r="Y170" s="14">
        <f t="shared" si="6"/>
        <v>0</v>
      </c>
    </row>
    <row r="171" spans="1:25" s="3" customFormat="1" x14ac:dyDescent="0.2">
      <c r="A171" s="23">
        <v>5116</v>
      </c>
      <c r="B171" s="5" t="s">
        <v>25</v>
      </c>
      <c r="C171" s="3" t="s">
        <v>7</v>
      </c>
      <c r="D171" s="3" t="s">
        <v>47</v>
      </c>
      <c r="E171" s="3" t="s">
        <v>39</v>
      </c>
      <c r="F171" s="3">
        <v>6</v>
      </c>
      <c r="G171" s="3" t="s">
        <v>17</v>
      </c>
      <c r="L171" s="4"/>
      <c r="M171" s="32"/>
      <c r="N171" s="3">
        <v>6</v>
      </c>
      <c r="Q171" s="6"/>
      <c r="R171" s="6"/>
      <c r="S171" s="6"/>
      <c r="T171" s="6"/>
      <c r="U171" s="6"/>
      <c r="V171" s="6"/>
      <c r="W171" s="13"/>
      <c r="X171" s="13"/>
      <c r="Y171" s="14">
        <f t="shared" si="6"/>
        <v>0</v>
      </c>
    </row>
    <row r="172" spans="1:25" s="3" customFormat="1" x14ac:dyDescent="0.2">
      <c r="A172" s="23">
        <v>5117</v>
      </c>
      <c r="B172" s="5" t="s">
        <v>25</v>
      </c>
      <c r="C172" s="3" t="s">
        <v>7</v>
      </c>
      <c r="D172" s="3" t="s">
        <v>47</v>
      </c>
      <c r="E172" s="3" t="s">
        <v>39</v>
      </c>
      <c r="F172" s="3">
        <v>6</v>
      </c>
      <c r="G172" s="3" t="s">
        <v>17</v>
      </c>
      <c r="L172" s="4"/>
      <c r="M172" s="32"/>
      <c r="N172" s="3">
        <v>7</v>
      </c>
      <c r="Q172" s="6"/>
      <c r="R172" s="6"/>
      <c r="S172" s="6"/>
      <c r="T172" s="6"/>
      <c r="U172" s="6"/>
      <c r="V172" s="6"/>
      <c r="W172" s="13"/>
      <c r="X172" s="13"/>
      <c r="Y172" s="14">
        <f t="shared" si="6"/>
        <v>0</v>
      </c>
    </row>
    <row r="173" spans="1:25" s="3" customFormat="1" x14ac:dyDescent="0.2">
      <c r="A173" s="23">
        <v>5118</v>
      </c>
      <c r="B173" s="5" t="s">
        <v>25</v>
      </c>
      <c r="C173" s="3" t="s">
        <v>7</v>
      </c>
      <c r="D173" s="3" t="s">
        <v>47</v>
      </c>
      <c r="E173" s="3" t="s">
        <v>39</v>
      </c>
      <c r="F173" s="3">
        <v>6</v>
      </c>
      <c r="G173" s="3" t="s">
        <v>17</v>
      </c>
      <c r="L173" s="4"/>
      <c r="M173" s="32"/>
      <c r="N173" s="3">
        <v>8</v>
      </c>
      <c r="Q173" s="6"/>
      <c r="R173" s="6"/>
      <c r="S173" s="6"/>
      <c r="T173" s="6"/>
      <c r="U173" s="6"/>
      <c r="V173" s="6"/>
      <c r="W173" s="13"/>
      <c r="X173" s="13"/>
      <c r="Y173" s="14">
        <f t="shared" si="6"/>
        <v>0</v>
      </c>
    </row>
    <row r="174" spans="1:25" s="3" customFormat="1" x14ac:dyDescent="0.2">
      <c r="A174" s="23">
        <v>5119</v>
      </c>
      <c r="B174" s="5" t="s">
        <v>25</v>
      </c>
      <c r="C174" s="3" t="s">
        <v>7</v>
      </c>
      <c r="D174" s="3" t="s">
        <v>47</v>
      </c>
      <c r="E174" s="3" t="s">
        <v>39</v>
      </c>
      <c r="F174" s="3">
        <v>6</v>
      </c>
      <c r="G174" s="3" t="s">
        <v>17</v>
      </c>
      <c r="L174" s="4"/>
      <c r="M174" s="32"/>
      <c r="N174" s="3">
        <v>9</v>
      </c>
      <c r="Q174" s="6"/>
      <c r="R174" s="6"/>
      <c r="S174" s="6"/>
      <c r="T174" s="6"/>
      <c r="U174" s="6"/>
      <c r="V174" s="6"/>
      <c r="W174" s="13"/>
      <c r="X174" s="13"/>
      <c r="Y174" s="14">
        <f t="shared" si="6"/>
        <v>0</v>
      </c>
    </row>
    <row r="175" spans="1:25" s="3" customFormat="1" x14ac:dyDescent="0.2">
      <c r="A175" s="23">
        <v>5120</v>
      </c>
      <c r="B175" s="5" t="s">
        <v>25</v>
      </c>
      <c r="C175" s="3" t="s">
        <v>7</v>
      </c>
      <c r="D175" s="3" t="s">
        <v>47</v>
      </c>
      <c r="E175" s="3" t="s">
        <v>39</v>
      </c>
      <c r="F175" s="3">
        <v>6</v>
      </c>
      <c r="G175" s="3" t="s">
        <v>17</v>
      </c>
      <c r="L175" s="4"/>
      <c r="M175" s="32"/>
      <c r="N175" s="3">
        <v>10</v>
      </c>
      <c r="Q175" s="6"/>
      <c r="R175" s="6"/>
      <c r="S175" s="6"/>
      <c r="T175" s="6"/>
      <c r="U175" s="6"/>
      <c r="V175" s="6"/>
      <c r="W175" s="13"/>
      <c r="X175" s="13"/>
      <c r="Y175" s="14">
        <f t="shared" si="6"/>
        <v>0</v>
      </c>
    </row>
    <row r="176" spans="1:25" s="3" customFormat="1" x14ac:dyDescent="0.2">
      <c r="A176" s="23">
        <v>5121</v>
      </c>
      <c r="B176" s="5" t="s">
        <v>25</v>
      </c>
      <c r="C176" s="3" t="s">
        <v>7</v>
      </c>
      <c r="D176" s="3" t="s">
        <v>47</v>
      </c>
      <c r="E176" s="3" t="s">
        <v>39</v>
      </c>
      <c r="F176" s="3">
        <v>6</v>
      </c>
      <c r="G176" s="3" t="s">
        <v>17</v>
      </c>
      <c r="L176" s="4"/>
      <c r="M176" s="32"/>
      <c r="N176" s="3">
        <v>11</v>
      </c>
      <c r="Q176" s="6"/>
      <c r="R176" s="6"/>
      <c r="S176" s="6"/>
      <c r="T176" s="6"/>
      <c r="U176" s="6"/>
      <c r="V176" s="6"/>
      <c r="W176" s="13"/>
      <c r="X176" s="13"/>
      <c r="Y176" s="14">
        <f t="shared" si="6"/>
        <v>0</v>
      </c>
    </row>
    <row r="177" spans="1:25" s="3" customFormat="1" x14ac:dyDescent="0.2">
      <c r="A177" s="23">
        <v>5122</v>
      </c>
      <c r="B177" s="5" t="s">
        <v>25</v>
      </c>
      <c r="C177" s="3" t="s">
        <v>7</v>
      </c>
      <c r="D177" s="3" t="s">
        <v>47</v>
      </c>
      <c r="E177" s="3" t="s">
        <v>39</v>
      </c>
      <c r="F177" s="3">
        <v>6</v>
      </c>
      <c r="G177" s="3" t="s">
        <v>17</v>
      </c>
      <c r="L177" s="4"/>
      <c r="M177" s="32"/>
      <c r="N177" s="3">
        <v>12</v>
      </c>
      <c r="Q177" s="6"/>
      <c r="R177" s="6"/>
      <c r="S177" s="6"/>
      <c r="T177" s="6"/>
      <c r="U177" s="6"/>
      <c r="V177" s="6"/>
      <c r="W177" s="13"/>
      <c r="X177" s="13"/>
      <c r="Y177" s="14">
        <f t="shared" si="6"/>
        <v>0</v>
      </c>
    </row>
    <row r="178" spans="1:25" s="3" customFormat="1" x14ac:dyDescent="0.2">
      <c r="A178" s="23">
        <v>5123</v>
      </c>
      <c r="B178" s="5" t="s">
        <v>25</v>
      </c>
      <c r="C178" s="3" t="s">
        <v>7</v>
      </c>
      <c r="D178" s="3" t="s">
        <v>47</v>
      </c>
      <c r="E178" s="3" t="s">
        <v>39</v>
      </c>
      <c r="F178" s="3">
        <v>6</v>
      </c>
      <c r="G178" s="3" t="s">
        <v>17</v>
      </c>
      <c r="L178" s="4"/>
      <c r="M178" s="32"/>
      <c r="N178" s="3">
        <v>13</v>
      </c>
      <c r="Q178" s="6"/>
      <c r="R178" s="6"/>
      <c r="S178" s="6"/>
      <c r="T178" s="6"/>
      <c r="U178" s="6"/>
      <c r="V178" s="6"/>
      <c r="W178" s="13"/>
      <c r="X178" s="13"/>
      <c r="Y178" s="14">
        <f t="shared" si="6"/>
        <v>0</v>
      </c>
    </row>
    <row r="179" spans="1:25" s="3" customFormat="1" x14ac:dyDescent="0.2">
      <c r="A179" s="23">
        <v>5124</v>
      </c>
      <c r="B179" s="5" t="s">
        <v>25</v>
      </c>
      <c r="C179" s="3" t="s">
        <v>7</v>
      </c>
      <c r="D179" s="3" t="s">
        <v>47</v>
      </c>
      <c r="E179" s="3" t="s">
        <v>39</v>
      </c>
      <c r="F179" s="3">
        <v>6</v>
      </c>
      <c r="G179" s="3" t="s">
        <v>17</v>
      </c>
      <c r="L179" s="4"/>
      <c r="M179" s="32"/>
      <c r="N179" s="3">
        <v>14</v>
      </c>
      <c r="Q179" s="6"/>
      <c r="R179" s="6"/>
      <c r="S179" s="6"/>
      <c r="T179" s="6"/>
      <c r="U179" s="6"/>
      <c r="V179" s="6"/>
      <c r="W179" s="13"/>
      <c r="X179" s="13"/>
      <c r="Y179" s="14">
        <f t="shared" si="6"/>
        <v>0</v>
      </c>
    </row>
    <row r="180" spans="1:25" s="3" customFormat="1" x14ac:dyDescent="0.2">
      <c r="A180" s="23">
        <v>5125</v>
      </c>
      <c r="B180" s="5" t="s">
        <v>25</v>
      </c>
      <c r="C180" s="3" t="s">
        <v>7</v>
      </c>
      <c r="D180" s="3" t="s">
        <v>47</v>
      </c>
      <c r="E180" s="3" t="s">
        <v>39</v>
      </c>
      <c r="F180" s="3">
        <v>6</v>
      </c>
      <c r="G180" s="3" t="s">
        <v>17</v>
      </c>
      <c r="L180" s="4"/>
      <c r="M180" s="32"/>
      <c r="N180" s="3">
        <v>15</v>
      </c>
      <c r="Q180" s="6"/>
      <c r="R180" s="6"/>
      <c r="S180" s="6"/>
      <c r="T180" s="6"/>
      <c r="U180" s="6"/>
      <c r="V180" s="6"/>
      <c r="W180" s="13"/>
      <c r="X180" s="13"/>
      <c r="Y180" s="14">
        <f t="shared" si="6"/>
        <v>0</v>
      </c>
    </row>
    <row r="181" spans="1:25" s="3" customFormat="1" x14ac:dyDescent="0.2">
      <c r="A181" s="23">
        <v>5126</v>
      </c>
      <c r="B181" s="5" t="s">
        <v>25</v>
      </c>
      <c r="C181" s="3" t="s">
        <v>7</v>
      </c>
      <c r="D181" s="3" t="s">
        <v>47</v>
      </c>
      <c r="E181" s="3" t="s">
        <v>39</v>
      </c>
      <c r="F181" s="3">
        <v>6</v>
      </c>
      <c r="G181" s="3" t="s">
        <v>17</v>
      </c>
      <c r="L181" s="4"/>
      <c r="M181" s="32"/>
      <c r="N181" s="3">
        <v>16</v>
      </c>
      <c r="Q181" s="6"/>
      <c r="R181" s="6"/>
      <c r="S181" s="6"/>
      <c r="T181" s="6"/>
      <c r="U181" s="6"/>
      <c r="V181" s="6"/>
      <c r="W181" s="13"/>
      <c r="X181" s="13"/>
      <c r="Y181" s="14">
        <f t="shared" si="6"/>
        <v>0</v>
      </c>
    </row>
    <row r="182" spans="1:25" s="3" customFormat="1" x14ac:dyDescent="0.2">
      <c r="A182" s="23">
        <v>5127</v>
      </c>
      <c r="B182" s="5" t="s">
        <v>25</v>
      </c>
      <c r="C182" s="3" t="s">
        <v>7</v>
      </c>
      <c r="D182" s="3" t="s">
        <v>47</v>
      </c>
      <c r="E182" s="3" t="s">
        <v>39</v>
      </c>
      <c r="F182" s="3">
        <v>6</v>
      </c>
      <c r="G182" s="3" t="s">
        <v>17</v>
      </c>
      <c r="L182" s="4"/>
      <c r="M182" s="32"/>
      <c r="N182" s="3">
        <v>17</v>
      </c>
      <c r="Q182" s="6"/>
      <c r="R182" s="6"/>
      <c r="S182" s="6"/>
      <c r="T182" s="6"/>
      <c r="U182" s="6"/>
      <c r="V182" s="6"/>
      <c r="W182" s="13"/>
      <c r="X182" s="13"/>
      <c r="Y182" s="14">
        <f t="shared" si="6"/>
        <v>0</v>
      </c>
    </row>
    <row r="183" spans="1:25" s="3" customFormat="1" x14ac:dyDescent="0.2">
      <c r="A183" s="23">
        <v>5128</v>
      </c>
      <c r="B183" s="5" t="s">
        <v>25</v>
      </c>
      <c r="C183" s="3" t="s">
        <v>7</v>
      </c>
      <c r="D183" s="3" t="s">
        <v>47</v>
      </c>
      <c r="E183" s="3" t="s">
        <v>39</v>
      </c>
      <c r="F183" s="3">
        <v>6</v>
      </c>
      <c r="G183" s="3" t="s">
        <v>17</v>
      </c>
      <c r="L183" s="4"/>
      <c r="M183" s="32"/>
      <c r="N183" s="3">
        <v>18</v>
      </c>
      <c r="Q183" s="6"/>
      <c r="R183" s="6"/>
      <c r="S183" s="6"/>
      <c r="T183" s="6"/>
      <c r="U183" s="6"/>
      <c r="V183" s="6"/>
      <c r="W183" s="13"/>
      <c r="X183" s="13"/>
      <c r="Y183" s="14">
        <f t="shared" si="6"/>
        <v>0</v>
      </c>
    </row>
    <row r="184" spans="1:25" s="3" customFormat="1" x14ac:dyDescent="0.2">
      <c r="A184" s="23">
        <v>5129</v>
      </c>
      <c r="B184" s="5" t="s">
        <v>25</v>
      </c>
      <c r="C184" s="3" t="s">
        <v>7</v>
      </c>
      <c r="D184" s="3" t="s">
        <v>47</v>
      </c>
      <c r="E184" s="3" t="s">
        <v>39</v>
      </c>
      <c r="F184" s="3">
        <v>6</v>
      </c>
      <c r="G184" s="3" t="s">
        <v>17</v>
      </c>
      <c r="L184" s="4"/>
      <c r="M184" s="32"/>
      <c r="N184" s="3">
        <v>19</v>
      </c>
      <c r="Q184" s="6"/>
      <c r="R184" s="6"/>
      <c r="S184" s="6"/>
      <c r="T184" s="6"/>
      <c r="U184" s="6"/>
      <c r="V184" s="6"/>
      <c r="W184" s="13"/>
      <c r="X184" s="13"/>
      <c r="Y184" s="14">
        <f t="shared" si="6"/>
        <v>0</v>
      </c>
    </row>
    <row r="185" spans="1:25" s="3" customFormat="1" x14ac:dyDescent="0.2">
      <c r="A185" s="23">
        <v>5130</v>
      </c>
      <c r="B185" s="5" t="s">
        <v>25</v>
      </c>
      <c r="C185" s="3" t="s">
        <v>7</v>
      </c>
      <c r="D185" s="3" t="s">
        <v>47</v>
      </c>
      <c r="E185" s="3" t="s">
        <v>39</v>
      </c>
      <c r="F185" s="3">
        <v>6</v>
      </c>
      <c r="G185" s="3" t="s">
        <v>17</v>
      </c>
      <c r="L185" s="4"/>
      <c r="M185" s="32"/>
      <c r="N185" s="3">
        <v>20</v>
      </c>
      <c r="Q185" s="6"/>
      <c r="R185" s="6"/>
      <c r="S185" s="6"/>
      <c r="T185" s="6"/>
      <c r="U185" s="6"/>
      <c r="V185" s="6"/>
      <c r="W185" s="13"/>
      <c r="X185" s="13"/>
      <c r="Y185" s="14">
        <f t="shared" si="6"/>
        <v>0</v>
      </c>
    </row>
    <row r="186" spans="1:25" s="3" customFormat="1" x14ac:dyDescent="0.2">
      <c r="A186" s="23">
        <v>5131</v>
      </c>
      <c r="B186" s="5" t="s">
        <v>25</v>
      </c>
      <c r="C186" s="3" t="s">
        <v>7</v>
      </c>
      <c r="D186" s="3" t="s">
        <v>47</v>
      </c>
      <c r="E186" s="3" t="s">
        <v>39</v>
      </c>
      <c r="F186" s="3">
        <v>7</v>
      </c>
      <c r="G186" s="3" t="s">
        <v>9</v>
      </c>
      <c r="L186" s="4"/>
      <c r="M186" s="32"/>
      <c r="N186" s="3">
        <v>1</v>
      </c>
      <c r="Q186" s="6"/>
      <c r="R186" s="6"/>
      <c r="S186" s="6"/>
      <c r="T186" s="6"/>
      <c r="U186" s="6"/>
      <c r="V186" s="6"/>
      <c r="W186" s="13"/>
      <c r="X186" s="13"/>
      <c r="Y186" s="14">
        <f t="shared" si="6"/>
        <v>0</v>
      </c>
    </row>
    <row r="187" spans="1:25" s="3" customFormat="1" x14ac:dyDescent="0.2">
      <c r="A187" s="23">
        <v>5132</v>
      </c>
      <c r="B187" s="5" t="s">
        <v>25</v>
      </c>
      <c r="C187" s="3" t="s">
        <v>7</v>
      </c>
      <c r="D187" s="3" t="s">
        <v>47</v>
      </c>
      <c r="E187" s="3" t="s">
        <v>39</v>
      </c>
      <c r="F187" s="3">
        <v>7</v>
      </c>
      <c r="G187" s="3" t="s">
        <v>9</v>
      </c>
      <c r="L187" s="4"/>
      <c r="M187" s="32"/>
      <c r="N187" s="3">
        <v>2</v>
      </c>
      <c r="Q187" s="6"/>
      <c r="R187" s="6"/>
      <c r="S187" s="6"/>
      <c r="T187" s="6"/>
      <c r="U187" s="6"/>
      <c r="V187" s="6"/>
      <c r="W187" s="13"/>
      <c r="X187" s="13"/>
      <c r="Y187" s="14">
        <f t="shared" si="6"/>
        <v>0</v>
      </c>
    </row>
    <row r="188" spans="1:25" s="3" customFormat="1" x14ac:dyDescent="0.2">
      <c r="A188" s="23">
        <v>5133</v>
      </c>
      <c r="B188" s="5" t="s">
        <v>25</v>
      </c>
      <c r="C188" s="3" t="s">
        <v>7</v>
      </c>
      <c r="D188" s="3" t="s">
        <v>47</v>
      </c>
      <c r="E188" s="3" t="s">
        <v>39</v>
      </c>
      <c r="F188" s="3">
        <v>7</v>
      </c>
      <c r="G188" s="3" t="s">
        <v>9</v>
      </c>
      <c r="L188" s="4"/>
      <c r="M188" s="32"/>
      <c r="N188" s="3">
        <v>3</v>
      </c>
      <c r="Q188" s="6"/>
      <c r="R188" s="6"/>
      <c r="S188" s="6"/>
      <c r="T188" s="6"/>
      <c r="U188" s="6"/>
      <c r="V188" s="6"/>
      <c r="W188" s="13"/>
      <c r="X188" s="13"/>
      <c r="Y188" s="14">
        <f t="shared" si="6"/>
        <v>0</v>
      </c>
    </row>
    <row r="189" spans="1:25" s="3" customFormat="1" x14ac:dyDescent="0.2">
      <c r="A189" s="23">
        <v>5134</v>
      </c>
      <c r="B189" s="5" t="s">
        <v>25</v>
      </c>
      <c r="C189" s="3" t="s">
        <v>7</v>
      </c>
      <c r="D189" s="3" t="s">
        <v>47</v>
      </c>
      <c r="E189" s="3" t="s">
        <v>39</v>
      </c>
      <c r="F189" s="3">
        <v>7</v>
      </c>
      <c r="G189" s="3" t="s">
        <v>9</v>
      </c>
      <c r="L189" s="4"/>
      <c r="M189" s="32"/>
      <c r="N189" s="3">
        <v>4</v>
      </c>
      <c r="Q189" s="6"/>
      <c r="R189" s="6"/>
      <c r="S189" s="6"/>
      <c r="T189" s="6"/>
      <c r="U189" s="6"/>
      <c r="V189" s="6"/>
      <c r="W189" s="13"/>
      <c r="X189" s="13"/>
      <c r="Y189" s="14">
        <f t="shared" si="6"/>
        <v>0</v>
      </c>
    </row>
    <row r="190" spans="1:25" s="3" customFormat="1" x14ac:dyDescent="0.2">
      <c r="A190" s="23">
        <v>5135</v>
      </c>
      <c r="B190" s="5" t="s">
        <v>25</v>
      </c>
      <c r="C190" s="3" t="s">
        <v>7</v>
      </c>
      <c r="D190" s="3" t="s">
        <v>47</v>
      </c>
      <c r="E190" s="3" t="s">
        <v>39</v>
      </c>
      <c r="F190" s="3">
        <v>7</v>
      </c>
      <c r="G190" s="3" t="s">
        <v>9</v>
      </c>
      <c r="L190" s="4"/>
      <c r="M190" s="32"/>
      <c r="N190" s="3">
        <v>5</v>
      </c>
      <c r="Q190" s="6"/>
      <c r="R190" s="6"/>
      <c r="S190" s="6"/>
      <c r="T190" s="6"/>
      <c r="U190" s="6"/>
      <c r="V190" s="6"/>
      <c r="W190" s="13"/>
      <c r="X190" s="13"/>
      <c r="Y190" s="14">
        <f t="shared" si="6"/>
        <v>0</v>
      </c>
    </row>
    <row r="191" spans="1:25" s="3" customFormat="1" x14ac:dyDescent="0.2">
      <c r="A191" s="23">
        <v>5136</v>
      </c>
      <c r="B191" s="5" t="s">
        <v>25</v>
      </c>
      <c r="C191" s="3" t="s">
        <v>7</v>
      </c>
      <c r="D191" s="3" t="s">
        <v>47</v>
      </c>
      <c r="E191" s="3" t="s">
        <v>39</v>
      </c>
      <c r="F191" s="3">
        <v>7</v>
      </c>
      <c r="G191" s="3" t="s">
        <v>9</v>
      </c>
      <c r="L191" s="4"/>
      <c r="M191" s="32"/>
      <c r="N191" s="3">
        <v>6</v>
      </c>
      <c r="Q191" s="6"/>
      <c r="R191" s="6"/>
      <c r="S191" s="6"/>
      <c r="T191" s="6"/>
      <c r="U191" s="6"/>
      <c r="V191" s="6"/>
      <c r="W191" s="13"/>
      <c r="X191" s="13"/>
      <c r="Y191" s="14">
        <f t="shared" si="6"/>
        <v>0</v>
      </c>
    </row>
    <row r="192" spans="1:25" s="3" customFormat="1" x14ac:dyDescent="0.2">
      <c r="A192" s="23">
        <v>5137</v>
      </c>
      <c r="B192" s="5" t="s">
        <v>25</v>
      </c>
      <c r="C192" s="3" t="s">
        <v>7</v>
      </c>
      <c r="D192" s="3" t="s">
        <v>47</v>
      </c>
      <c r="E192" s="3" t="s">
        <v>39</v>
      </c>
      <c r="F192" s="3">
        <v>7</v>
      </c>
      <c r="G192" s="3" t="s">
        <v>9</v>
      </c>
      <c r="L192" s="4"/>
      <c r="M192" s="32"/>
      <c r="N192" s="3">
        <v>7</v>
      </c>
      <c r="Q192" s="6"/>
      <c r="R192" s="6"/>
      <c r="S192" s="6"/>
      <c r="T192" s="6"/>
      <c r="U192" s="6"/>
      <c r="V192" s="6"/>
      <c r="W192" s="13"/>
      <c r="X192" s="13"/>
      <c r="Y192" s="14">
        <f t="shared" si="6"/>
        <v>0</v>
      </c>
    </row>
    <row r="193" spans="1:25" s="3" customFormat="1" x14ac:dyDescent="0.2">
      <c r="A193" s="23">
        <v>5138</v>
      </c>
      <c r="B193" s="5" t="s">
        <v>25</v>
      </c>
      <c r="C193" s="3" t="s">
        <v>7</v>
      </c>
      <c r="D193" s="3" t="s">
        <v>47</v>
      </c>
      <c r="E193" s="3" t="s">
        <v>39</v>
      </c>
      <c r="F193" s="3">
        <v>7</v>
      </c>
      <c r="G193" s="3" t="s">
        <v>9</v>
      </c>
      <c r="L193" s="4"/>
      <c r="M193" s="32"/>
      <c r="N193" s="3">
        <v>8</v>
      </c>
      <c r="Q193" s="6"/>
      <c r="R193" s="6"/>
      <c r="S193" s="6"/>
      <c r="T193" s="6"/>
      <c r="U193" s="6"/>
      <c r="V193" s="6"/>
      <c r="W193" s="13"/>
      <c r="X193" s="13"/>
      <c r="Y193" s="14">
        <f t="shared" ref="Y193:Y256" si="7">IF(V193&gt;10,"NA",X193)</f>
        <v>0</v>
      </c>
    </row>
    <row r="194" spans="1:25" s="3" customFormat="1" x14ac:dyDescent="0.2">
      <c r="A194" s="23">
        <v>5139</v>
      </c>
      <c r="B194" s="5" t="s">
        <v>25</v>
      </c>
      <c r="C194" s="3" t="s">
        <v>7</v>
      </c>
      <c r="D194" s="3" t="s">
        <v>47</v>
      </c>
      <c r="E194" s="3" t="s">
        <v>39</v>
      </c>
      <c r="F194" s="3">
        <v>7</v>
      </c>
      <c r="G194" s="3" t="s">
        <v>17</v>
      </c>
      <c r="L194" s="4"/>
      <c r="M194" s="32"/>
      <c r="N194" s="3">
        <v>1</v>
      </c>
      <c r="Q194" s="6"/>
      <c r="R194" s="6"/>
      <c r="S194" s="6"/>
      <c r="T194" s="6"/>
      <c r="U194" s="6"/>
      <c r="V194" s="6"/>
      <c r="W194" s="13"/>
      <c r="X194" s="13"/>
      <c r="Y194" s="14">
        <f t="shared" si="7"/>
        <v>0</v>
      </c>
    </row>
    <row r="195" spans="1:25" s="3" customFormat="1" x14ac:dyDescent="0.2">
      <c r="A195" s="23">
        <v>5140</v>
      </c>
      <c r="B195" s="5" t="s">
        <v>25</v>
      </c>
      <c r="C195" s="3" t="s">
        <v>7</v>
      </c>
      <c r="D195" s="3" t="s">
        <v>47</v>
      </c>
      <c r="E195" s="3" t="s">
        <v>39</v>
      </c>
      <c r="F195" s="3">
        <v>7</v>
      </c>
      <c r="G195" s="3" t="s">
        <v>17</v>
      </c>
      <c r="L195" s="4"/>
      <c r="M195" s="32"/>
      <c r="N195" s="3">
        <v>2</v>
      </c>
      <c r="Q195" s="6"/>
      <c r="R195" s="6"/>
      <c r="S195" s="6"/>
      <c r="T195" s="6"/>
      <c r="U195" s="6"/>
      <c r="V195" s="6"/>
      <c r="W195" s="13"/>
      <c r="X195" s="13"/>
      <c r="Y195" s="14">
        <f t="shared" si="7"/>
        <v>0</v>
      </c>
    </row>
    <row r="196" spans="1:25" s="3" customFormat="1" x14ac:dyDescent="0.2">
      <c r="A196" s="23">
        <v>5141</v>
      </c>
      <c r="B196" s="5" t="s">
        <v>25</v>
      </c>
      <c r="C196" s="3" t="s">
        <v>7</v>
      </c>
      <c r="D196" s="3" t="s">
        <v>47</v>
      </c>
      <c r="E196" s="3" t="s">
        <v>39</v>
      </c>
      <c r="F196" s="3">
        <v>7</v>
      </c>
      <c r="G196" s="3" t="s">
        <v>17</v>
      </c>
      <c r="L196" s="4"/>
      <c r="M196" s="32"/>
      <c r="N196" s="3">
        <v>3</v>
      </c>
      <c r="Q196" s="6"/>
      <c r="R196" s="6"/>
      <c r="S196" s="6"/>
      <c r="T196" s="6"/>
      <c r="U196" s="6"/>
      <c r="V196" s="6"/>
      <c r="W196" s="13"/>
      <c r="X196" s="13"/>
      <c r="Y196" s="14">
        <f t="shared" si="7"/>
        <v>0</v>
      </c>
    </row>
    <row r="197" spans="1:25" s="3" customFormat="1" x14ac:dyDescent="0.2">
      <c r="A197" s="23">
        <v>5142</v>
      </c>
      <c r="B197" s="5" t="s">
        <v>25</v>
      </c>
      <c r="C197" s="3" t="s">
        <v>7</v>
      </c>
      <c r="D197" s="3" t="s">
        <v>47</v>
      </c>
      <c r="E197" s="3" t="s">
        <v>39</v>
      </c>
      <c r="F197" s="3">
        <v>7</v>
      </c>
      <c r="G197" s="3" t="s">
        <v>17</v>
      </c>
      <c r="L197" s="4"/>
      <c r="M197" s="32"/>
      <c r="N197" s="3">
        <v>4</v>
      </c>
      <c r="Q197" s="6"/>
      <c r="R197" s="6"/>
      <c r="S197" s="6"/>
      <c r="T197" s="6"/>
      <c r="U197" s="6"/>
      <c r="V197" s="6"/>
      <c r="W197" s="13"/>
      <c r="X197" s="13"/>
      <c r="Y197" s="14">
        <f t="shared" si="7"/>
        <v>0</v>
      </c>
    </row>
    <row r="198" spans="1:25" s="3" customFormat="1" x14ac:dyDescent="0.2">
      <c r="A198" s="23">
        <v>5143</v>
      </c>
      <c r="B198" s="5" t="s">
        <v>25</v>
      </c>
      <c r="C198" s="3" t="s">
        <v>7</v>
      </c>
      <c r="D198" s="3" t="s">
        <v>47</v>
      </c>
      <c r="E198" s="3" t="s">
        <v>39</v>
      </c>
      <c r="F198" s="3">
        <v>7</v>
      </c>
      <c r="G198" s="3" t="s">
        <v>17</v>
      </c>
      <c r="L198" s="4"/>
      <c r="M198" s="32"/>
      <c r="N198" s="3">
        <v>5</v>
      </c>
      <c r="Q198" s="6"/>
      <c r="R198" s="6"/>
      <c r="S198" s="6"/>
      <c r="T198" s="6"/>
      <c r="U198" s="6"/>
      <c r="V198" s="6"/>
      <c r="W198" s="13"/>
      <c r="X198" s="13"/>
      <c r="Y198" s="14">
        <f t="shared" si="7"/>
        <v>0</v>
      </c>
    </row>
    <row r="199" spans="1:25" s="3" customFormat="1" x14ac:dyDescent="0.2">
      <c r="A199" s="23">
        <v>5144</v>
      </c>
      <c r="B199" s="5" t="s">
        <v>25</v>
      </c>
      <c r="C199" s="3" t="s">
        <v>7</v>
      </c>
      <c r="D199" s="3" t="s">
        <v>47</v>
      </c>
      <c r="E199" s="3" t="s">
        <v>39</v>
      </c>
      <c r="F199" s="3">
        <v>7</v>
      </c>
      <c r="G199" s="3" t="s">
        <v>17</v>
      </c>
      <c r="L199" s="4"/>
      <c r="M199" s="32"/>
      <c r="N199" s="3">
        <v>6</v>
      </c>
      <c r="Q199" s="6"/>
      <c r="R199" s="6"/>
      <c r="S199" s="6"/>
      <c r="T199" s="6"/>
      <c r="U199" s="6"/>
      <c r="V199" s="6"/>
      <c r="W199" s="13"/>
      <c r="X199" s="13"/>
      <c r="Y199" s="14">
        <f t="shared" si="7"/>
        <v>0</v>
      </c>
    </row>
    <row r="200" spans="1:25" s="3" customFormat="1" x14ac:dyDescent="0.2">
      <c r="A200" s="23">
        <v>5145</v>
      </c>
      <c r="B200" s="5" t="s">
        <v>25</v>
      </c>
      <c r="C200" s="3" t="s">
        <v>7</v>
      </c>
      <c r="D200" s="3" t="s">
        <v>47</v>
      </c>
      <c r="E200" s="3" t="s">
        <v>39</v>
      </c>
      <c r="F200" s="3">
        <v>7</v>
      </c>
      <c r="G200" s="3" t="s">
        <v>17</v>
      </c>
      <c r="L200" s="4"/>
      <c r="M200" s="32"/>
      <c r="N200" s="3">
        <v>7</v>
      </c>
      <c r="Q200" s="6"/>
      <c r="R200" s="6"/>
      <c r="S200" s="6"/>
      <c r="T200" s="6"/>
      <c r="U200" s="6"/>
      <c r="V200" s="6"/>
      <c r="W200" s="13"/>
      <c r="X200" s="13"/>
      <c r="Y200" s="14">
        <f t="shared" si="7"/>
        <v>0</v>
      </c>
    </row>
    <row r="201" spans="1:25" s="3" customFormat="1" x14ac:dyDescent="0.2">
      <c r="A201" s="23">
        <v>5146</v>
      </c>
      <c r="B201" s="5" t="s">
        <v>25</v>
      </c>
      <c r="C201" s="3" t="s">
        <v>7</v>
      </c>
      <c r="D201" s="3" t="s">
        <v>47</v>
      </c>
      <c r="E201" s="3" t="s">
        <v>39</v>
      </c>
      <c r="F201" s="3">
        <v>7</v>
      </c>
      <c r="G201" s="3" t="s">
        <v>17</v>
      </c>
      <c r="L201" s="4"/>
      <c r="M201" s="32"/>
      <c r="N201" s="3">
        <v>8</v>
      </c>
      <c r="Q201" s="6"/>
      <c r="R201" s="6"/>
      <c r="S201" s="6"/>
      <c r="T201" s="6"/>
      <c r="U201" s="6"/>
      <c r="V201" s="6"/>
      <c r="W201" s="13"/>
      <c r="X201" s="13"/>
      <c r="Y201" s="14">
        <f t="shared" si="7"/>
        <v>0</v>
      </c>
    </row>
    <row r="202" spans="1:25" s="3" customFormat="1" x14ac:dyDescent="0.2">
      <c r="A202" s="23">
        <v>5147</v>
      </c>
      <c r="B202" s="5" t="s">
        <v>25</v>
      </c>
      <c r="C202" s="3" t="s">
        <v>7</v>
      </c>
      <c r="D202" s="3" t="s">
        <v>47</v>
      </c>
      <c r="E202" s="3" t="s">
        <v>39</v>
      </c>
      <c r="F202" s="3">
        <v>7</v>
      </c>
      <c r="G202" s="3" t="s">
        <v>17</v>
      </c>
      <c r="L202" s="4"/>
      <c r="M202" s="32"/>
      <c r="N202" s="3">
        <v>9</v>
      </c>
      <c r="Q202" s="6"/>
      <c r="R202" s="6"/>
      <c r="S202" s="6"/>
      <c r="T202" s="6"/>
      <c r="U202" s="6"/>
      <c r="V202" s="6"/>
      <c r="W202" s="13"/>
      <c r="X202" s="13"/>
      <c r="Y202" s="14">
        <f t="shared" si="7"/>
        <v>0</v>
      </c>
    </row>
    <row r="203" spans="1:25" s="3" customFormat="1" x14ac:dyDescent="0.2">
      <c r="A203" s="23">
        <v>5148</v>
      </c>
      <c r="B203" s="5" t="s">
        <v>25</v>
      </c>
      <c r="C203" s="3" t="s">
        <v>7</v>
      </c>
      <c r="D203" s="3" t="s">
        <v>47</v>
      </c>
      <c r="E203" s="3" t="s">
        <v>39</v>
      </c>
      <c r="F203" s="3">
        <v>7</v>
      </c>
      <c r="G203" s="3" t="s">
        <v>17</v>
      </c>
      <c r="L203" s="4"/>
      <c r="M203" s="32"/>
      <c r="N203" s="3">
        <v>10</v>
      </c>
      <c r="Q203" s="6"/>
      <c r="R203" s="6"/>
      <c r="S203" s="6"/>
      <c r="T203" s="6"/>
      <c r="U203" s="6"/>
      <c r="V203" s="6"/>
      <c r="W203" s="13"/>
      <c r="X203" s="13"/>
      <c r="Y203" s="14">
        <f t="shared" si="7"/>
        <v>0</v>
      </c>
    </row>
    <row r="204" spans="1:25" s="3" customFormat="1" x14ac:dyDescent="0.2">
      <c r="A204" s="23">
        <v>5149</v>
      </c>
      <c r="B204" s="5" t="s">
        <v>25</v>
      </c>
      <c r="C204" s="3" t="s">
        <v>7</v>
      </c>
      <c r="D204" s="3" t="s">
        <v>47</v>
      </c>
      <c r="E204" s="3" t="s">
        <v>39</v>
      </c>
      <c r="F204" s="3">
        <v>7</v>
      </c>
      <c r="G204" s="3" t="s">
        <v>17</v>
      </c>
      <c r="L204" s="4"/>
      <c r="M204" s="32"/>
      <c r="N204" s="3">
        <v>11</v>
      </c>
      <c r="Q204" s="6"/>
      <c r="R204" s="6"/>
      <c r="S204" s="6"/>
      <c r="T204" s="6"/>
      <c r="U204" s="6"/>
      <c r="V204" s="6"/>
      <c r="W204" s="13"/>
      <c r="X204" s="13"/>
      <c r="Y204" s="14">
        <f t="shared" si="7"/>
        <v>0</v>
      </c>
    </row>
    <row r="205" spans="1:25" s="3" customFormat="1" x14ac:dyDescent="0.2">
      <c r="A205" s="23">
        <v>5150</v>
      </c>
      <c r="B205" s="5" t="s">
        <v>25</v>
      </c>
      <c r="C205" s="3" t="s">
        <v>7</v>
      </c>
      <c r="D205" s="3" t="s">
        <v>47</v>
      </c>
      <c r="E205" s="3" t="s">
        <v>39</v>
      </c>
      <c r="F205" s="3">
        <v>7</v>
      </c>
      <c r="G205" s="3" t="s">
        <v>17</v>
      </c>
      <c r="L205" s="4"/>
      <c r="M205" s="32"/>
      <c r="N205" s="3">
        <v>12</v>
      </c>
      <c r="Q205" s="6"/>
      <c r="R205" s="6"/>
      <c r="S205" s="6"/>
      <c r="T205" s="6"/>
      <c r="U205" s="6"/>
      <c r="V205" s="6"/>
      <c r="W205" s="13"/>
      <c r="X205" s="13"/>
      <c r="Y205" s="14">
        <f t="shared" si="7"/>
        <v>0</v>
      </c>
    </row>
    <row r="206" spans="1:25" s="3" customFormat="1" x14ac:dyDescent="0.2">
      <c r="A206" s="23">
        <v>5151</v>
      </c>
      <c r="B206" s="5" t="s">
        <v>25</v>
      </c>
      <c r="C206" s="3" t="s">
        <v>7</v>
      </c>
      <c r="D206" s="3" t="s">
        <v>47</v>
      </c>
      <c r="E206" s="3" t="s">
        <v>39</v>
      </c>
      <c r="F206" s="3">
        <v>7</v>
      </c>
      <c r="G206" s="3" t="s">
        <v>17</v>
      </c>
      <c r="L206" s="4"/>
      <c r="M206" s="32"/>
      <c r="N206" s="3">
        <v>13</v>
      </c>
      <c r="Q206" s="6"/>
      <c r="R206" s="6"/>
      <c r="S206" s="6"/>
      <c r="T206" s="6"/>
      <c r="U206" s="6"/>
      <c r="V206" s="6"/>
      <c r="W206" s="13"/>
      <c r="X206" s="13"/>
      <c r="Y206" s="14">
        <f t="shared" si="7"/>
        <v>0</v>
      </c>
    </row>
    <row r="207" spans="1:25" s="3" customFormat="1" x14ac:dyDescent="0.2">
      <c r="A207" s="23">
        <v>5152</v>
      </c>
      <c r="B207" s="5" t="s">
        <v>25</v>
      </c>
      <c r="C207" s="3" t="s">
        <v>7</v>
      </c>
      <c r="D207" s="3" t="s">
        <v>47</v>
      </c>
      <c r="E207" s="3" t="s">
        <v>39</v>
      </c>
      <c r="F207" s="3">
        <v>7</v>
      </c>
      <c r="G207" s="3" t="s">
        <v>17</v>
      </c>
      <c r="L207" s="4"/>
      <c r="M207" s="32"/>
      <c r="N207" s="3">
        <v>14</v>
      </c>
      <c r="Q207" s="6"/>
      <c r="R207" s="6"/>
      <c r="S207" s="6"/>
      <c r="T207" s="6"/>
      <c r="U207" s="6"/>
      <c r="V207" s="6"/>
      <c r="W207" s="13"/>
      <c r="X207" s="13"/>
      <c r="Y207" s="14">
        <f t="shared" si="7"/>
        <v>0</v>
      </c>
    </row>
    <row r="208" spans="1:25" s="3" customFormat="1" x14ac:dyDescent="0.2">
      <c r="A208" s="23">
        <v>5153</v>
      </c>
      <c r="B208" s="5" t="s">
        <v>25</v>
      </c>
      <c r="C208" s="3" t="s">
        <v>7</v>
      </c>
      <c r="D208" s="3" t="s">
        <v>47</v>
      </c>
      <c r="E208" s="3" t="s">
        <v>39</v>
      </c>
      <c r="F208" s="3">
        <v>7</v>
      </c>
      <c r="G208" s="3" t="s">
        <v>17</v>
      </c>
      <c r="L208" s="4"/>
      <c r="M208" s="32"/>
      <c r="N208" s="3">
        <v>15</v>
      </c>
      <c r="Q208" s="6"/>
      <c r="R208" s="6"/>
      <c r="S208" s="6"/>
      <c r="T208" s="6"/>
      <c r="U208" s="6"/>
      <c r="V208" s="6"/>
      <c r="W208" s="13"/>
      <c r="X208" s="13"/>
      <c r="Y208" s="14">
        <f t="shared" si="7"/>
        <v>0</v>
      </c>
    </row>
    <row r="209" spans="1:25" s="3" customFormat="1" x14ac:dyDescent="0.2">
      <c r="A209" s="23">
        <v>5154</v>
      </c>
      <c r="B209" s="5" t="s">
        <v>25</v>
      </c>
      <c r="C209" s="3" t="s">
        <v>7</v>
      </c>
      <c r="D209" s="3" t="s">
        <v>47</v>
      </c>
      <c r="E209" s="3" t="s">
        <v>39</v>
      </c>
      <c r="F209" s="3">
        <v>7</v>
      </c>
      <c r="G209" s="3" t="s">
        <v>17</v>
      </c>
      <c r="L209" s="4"/>
      <c r="M209" s="32"/>
      <c r="N209" s="3">
        <v>16</v>
      </c>
      <c r="Q209" s="6"/>
      <c r="R209" s="6"/>
      <c r="S209" s="6"/>
      <c r="T209" s="6"/>
      <c r="U209" s="6"/>
      <c r="V209" s="6"/>
      <c r="W209" s="13"/>
      <c r="X209" s="13"/>
      <c r="Y209" s="14">
        <f t="shared" si="7"/>
        <v>0</v>
      </c>
    </row>
    <row r="210" spans="1:25" s="3" customFormat="1" x14ac:dyDescent="0.2">
      <c r="A210" s="23">
        <v>5155</v>
      </c>
      <c r="B210" s="5" t="s">
        <v>25</v>
      </c>
      <c r="C210" s="3" t="s">
        <v>7</v>
      </c>
      <c r="D210" s="3" t="s">
        <v>47</v>
      </c>
      <c r="E210" s="3" t="s">
        <v>39</v>
      </c>
      <c r="F210" s="3">
        <v>7</v>
      </c>
      <c r="G210" s="3" t="s">
        <v>17</v>
      </c>
      <c r="L210" s="4"/>
      <c r="M210" s="32"/>
      <c r="N210" s="3">
        <v>17</v>
      </c>
      <c r="Q210" s="6"/>
      <c r="R210" s="6"/>
      <c r="S210" s="6"/>
      <c r="T210" s="6"/>
      <c r="U210" s="6"/>
      <c r="V210" s="6"/>
      <c r="W210" s="13"/>
      <c r="X210" s="13"/>
      <c r="Y210" s="14">
        <f t="shared" si="7"/>
        <v>0</v>
      </c>
    </row>
    <row r="211" spans="1:25" s="3" customFormat="1" x14ac:dyDescent="0.2">
      <c r="A211" s="23">
        <v>5156</v>
      </c>
      <c r="B211" s="5" t="s">
        <v>25</v>
      </c>
      <c r="C211" s="3" t="s">
        <v>7</v>
      </c>
      <c r="D211" s="3" t="s">
        <v>47</v>
      </c>
      <c r="E211" s="3" t="s">
        <v>39</v>
      </c>
      <c r="F211" s="3">
        <v>7</v>
      </c>
      <c r="G211" s="3" t="s">
        <v>17</v>
      </c>
      <c r="L211" s="4"/>
      <c r="M211" s="32"/>
      <c r="N211" s="3">
        <v>18</v>
      </c>
      <c r="Q211" s="6"/>
      <c r="R211" s="6"/>
      <c r="S211" s="6"/>
      <c r="T211" s="6"/>
      <c r="U211" s="6"/>
      <c r="V211" s="6"/>
      <c r="W211" s="13"/>
      <c r="X211" s="13"/>
      <c r="Y211" s="14">
        <f t="shared" si="7"/>
        <v>0</v>
      </c>
    </row>
    <row r="212" spans="1:25" s="3" customFormat="1" x14ac:dyDescent="0.2">
      <c r="A212" s="23">
        <v>5157</v>
      </c>
      <c r="B212" s="5" t="s">
        <v>25</v>
      </c>
      <c r="C212" s="3" t="s">
        <v>7</v>
      </c>
      <c r="D212" s="3" t="s">
        <v>47</v>
      </c>
      <c r="E212" s="3" t="s">
        <v>39</v>
      </c>
      <c r="F212" s="3">
        <v>7</v>
      </c>
      <c r="G212" s="3" t="s">
        <v>17</v>
      </c>
      <c r="L212" s="4"/>
      <c r="M212" s="32"/>
      <c r="N212" s="3">
        <v>19</v>
      </c>
      <c r="Q212" s="6"/>
      <c r="R212" s="6"/>
      <c r="S212" s="6"/>
      <c r="T212" s="6"/>
      <c r="U212" s="6"/>
      <c r="V212" s="6"/>
      <c r="W212" s="13"/>
      <c r="X212" s="13"/>
      <c r="Y212" s="14">
        <f t="shared" si="7"/>
        <v>0</v>
      </c>
    </row>
    <row r="213" spans="1:25" s="3" customFormat="1" x14ac:dyDescent="0.2">
      <c r="A213" s="23">
        <v>5158</v>
      </c>
      <c r="B213" s="5" t="s">
        <v>25</v>
      </c>
      <c r="C213" s="3" t="s">
        <v>7</v>
      </c>
      <c r="D213" s="3" t="s">
        <v>47</v>
      </c>
      <c r="E213" s="3" t="s">
        <v>39</v>
      </c>
      <c r="F213" s="3">
        <v>7</v>
      </c>
      <c r="G213" s="3" t="s">
        <v>17</v>
      </c>
      <c r="L213" s="4"/>
      <c r="M213" s="32"/>
      <c r="N213" s="3">
        <v>20</v>
      </c>
      <c r="Q213" s="6"/>
      <c r="R213" s="6"/>
      <c r="S213" s="6"/>
      <c r="T213" s="6"/>
      <c r="U213" s="6"/>
      <c r="V213" s="6"/>
      <c r="W213" s="13"/>
      <c r="X213" s="13"/>
      <c r="Y213" s="14">
        <f t="shared" si="7"/>
        <v>0</v>
      </c>
    </row>
    <row r="214" spans="1:25" s="3" customFormat="1" x14ac:dyDescent="0.2">
      <c r="A214" s="23">
        <v>5159</v>
      </c>
      <c r="B214" s="5" t="s">
        <v>25</v>
      </c>
      <c r="C214" s="3" t="s">
        <v>7</v>
      </c>
      <c r="D214" s="3" t="s">
        <v>47</v>
      </c>
      <c r="E214" s="3" t="s">
        <v>39</v>
      </c>
      <c r="F214" s="3">
        <v>7</v>
      </c>
      <c r="G214" s="3" t="s">
        <v>17</v>
      </c>
      <c r="L214" s="4"/>
      <c r="M214" s="32"/>
      <c r="N214" s="3">
        <v>21</v>
      </c>
      <c r="Q214" s="6"/>
      <c r="R214" s="6"/>
      <c r="S214" s="6"/>
      <c r="T214" s="6"/>
      <c r="U214" s="6"/>
      <c r="V214" s="6"/>
      <c r="W214" s="13"/>
      <c r="X214" s="13"/>
      <c r="Y214" s="14">
        <f t="shared" si="7"/>
        <v>0</v>
      </c>
    </row>
    <row r="215" spans="1:25" s="3" customFormat="1" x14ac:dyDescent="0.2">
      <c r="A215" s="23">
        <v>5160</v>
      </c>
      <c r="B215" s="5" t="s">
        <v>25</v>
      </c>
      <c r="C215" s="3" t="s">
        <v>7</v>
      </c>
      <c r="D215" s="3" t="s">
        <v>47</v>
      </c>
      <c r="E215" s="3" t="s">
        <v>39</v>
      </c>
      <c r="F215" s="3">
        <v>7</v>
      </c>
      <c r="G215" s="3" t="s">
        <v>17</v>
      </c>
      <c r="L215" s="4"/>
      <c r="M215" s="32"/>
      <c r="N215" s="3">
        <v>22</v>
      </c>
      <c r="Q215" s="6"/>
      <c r="R215" s="6"/>
      <c r="S215" s="6"/>
      <c r="T215" s="6"/>
      <c r="U215" s="6"/>
      <c r="V215" s="6"/>
      <c r="W215" s="13"/>
      <c r="X215" s="13"/>
      <c r="Y215" s="14">
        <f t="shared" si="7"/>
        <v>0</v>
      </c>
    </row>
    <row r="216" spans="1:25" s="3" customFormat="1" x14ac:dyDescent="0.2">
      <c r="A216" s="23">
        <v>5161</v>
      </c>
      <c r="B216" s="5" t="s">
        <v>25</v>
      </c>
      <c r="C216" s="3" t="s">
        <v>7</v>
      </c>
      <c r="D216" s="3" t="s">
        <v>47</v>
      </c>
      <c r="E216" s="3" t="s">
        <v>39</v>
      </c>
      <c r="F216" s="3">
        <v>7</v>
      </c>
      <c r="G216" s="3" t="s">
        <v>17</v>
      </c>
      <c r="L216" s="4"/>
      <c r="M216" s="32"/>
      <c r="N216" s="3">
        <v>23</v>
      </c>
      <c r="Q216" s="6"/>
      <c r="R216" s="6"/>
      <c r="S216" s="6"/>
      <c r="T216" s="6"/>
      <c r="U216" s="6"/>
      <c r="V216" s="6"/>
      <c r="W216" s="13"/>
      <c r="X216" s="13"/>
      <c r="Y216" s="14">
        <f t="shared" si="7"/>
        <v>0</v>
      </c>
    </row>
    <row r="217" spans="1:25" s="3" customFormat="1" x14ac:dyDescent="0.2">
      <c r="A217" s="23">
        <v>5162</v>
      </c>
      <c r="B217" s="5" t="s">
        <v>25</v>
      </c>
      <c r="C217" s="3" t="s">
        <v>7</v>
      </c>
      <c r="D217" s="3" t="s">
        <v>47</v>
      </c>
      <c r="E217" s="3" t="s">
        <v>39</v>
      </c>
      <c r="F217" s="3">
        <v>7</v>
      </c>
      <c r="G217" s="3" t="s">
        <v>17</v>
      </c>
      <c r="L217" s="4"/>
      <c r="M217" s="32"/>
      <c r="N217" s="3">
        <v>24</v>
      </c>
      <c r="Q217" s="6"/>
      <c r="R217" s="6"/>
      <c r="S217" s="6"/>
      <c r="T217" s="6"/>
      <c r="U217" s="6"/>
      <c r="V217" s="6"/>
      <c r="W217" s="13"/>
      <c r="X217" s="13"/>
      <c r="Y217" s="14">
        <f t="shared" si="7"/>
        <v>0</v>
      </c>
    </row>
    <row r="218" spans="1:25" s="3" customFormat="1" x14ac:dyDescent="0.2">
      <c r="A218" s="23">
        <v>5163</v>
      </c>
      <c r="B218" s="5" t="s">
        <v>25</v>
      </c>
      <c r="C218" s="3" t="s">
        <v>7</v>
      </c>
      <c r="D218" s="3" t="s">
        <v>47</v>
      </c>
      <c r="E218" s="3" t="s">
        <v>39</v>
      </c>
      <c r="F218" s="3">
        <v>7</v>
      </c>
      <c r="G218" s="3" t="s">
        <v>17</v>
      </c>
      <c r="L218" s="4"/>
      <c r="M218" s="32"/>
      <c r="N218" s="3">
        <v>25</v>
      </c>
      <c r="Q218" s="6"/>
      <c r="R218" s="6"/>
      <c r="S218" s="6"/>
      <c r="T218" s="6"/>
      <c r="U218" s="6"/>
      <c r="V218" s="6"/>
      <c r="W218" s="13"/>
      <c r="X218" s="13"/>
      <c r="Y218" s="14">
        <f t="shared" si="7"/>
        <v>0</v>
      </c>
    </row>
    <row r="219" spans="1:25" s="3" customFormat="1" x14ac:dyDescent="0.2">
      <c r="A219" s="23">
        <v>5164</v>
      </c>
      <c r="B219" s="5" t="s">
        <v>25</v>
      </c>
      <c r="C219" s="3" t="s">
        <v>7</v>
      </c>
      <c r="D219" s="3" t="s">
        <v>47</v>
      </c>
      <c r="E219" s="3" t="s">
        <v>39</v>
      </c>
      <c r="F219" s="3">
        <v>7</v>
      </c>
      <c r="G219" s="3" t="s">
        <v>17</v>
      </c>
      <c r="L219" s="4"/>
      <c r="M219" s="32"/>
      <c r="N219" s="3">
        <v>26</v>
      </c>
      <c r="Q219" s="6"/>
      <c r="R219" s="6"/>
      <c r="S219" s="6"/>
      <c r="T219" s="6"/>
      <c r="U219" s="6"/>
      <c r="V219" s="6"/>
      <c r="W219" s="13"/>
      <c r="X219" s="13"/>
      <c r="Y219" s="14">
        <f t="shared" si="7"/>
        <v>0</v>
      </c>
    </row>
    <row r="220" spans="1:25" s="3" customFormat="1" x14ac:dyDescent="0.2">
      <c r="A220" s="23">
        <v>5165</v>
      </c>
      <c r="B220" s="5" t="s">
        <v>25</v>
      </c>
      <c r="C220" s="3" t="s">
        <v>7</v>
      </c>
      <c r="D220" s="3" t="s">
        <v>47</v>
      </c>
      <c r="E220" s="3" t="s">
        <v>39</v>
      </c>
      <c r="F220" s="3">
        <v>7</v>
      </c>
      <c r="G220" s="3" t="s">
        <v>17</v>
      </c>
      <c r="L220" s="4"/>
      <c r="M220" s="32"/>
      <c r="N220" s="3">
        <v>27</v>
      </c>
      <c r="Q220" s="6"/>
      <c r="R220" s="6"/>
      <c r="S220" s="6"/>
      <c r="T220" s="6"/>
      <c r="U220" s="6"/>
      <c r="V220" s="6"/>
      <c r="W220" s="13"/>
      <c r="X220" s="13"/>
      <c r="Y220" s="14">
        <f t="shared" si="7"/>
        <v>0</v>
      </c>
    </row>
    <row r="221" spans="1:25" s="3" customFormat="1" x14ac:dyDescent="0.2">
      <c r="A221" s="23">
        <v>5166</v>
      </c>
      <c r="B221" s="5" t="s">
        <v>25</v>
      </c>
      <c r="C221" s="3" t="s">
        <v>7</v>
      </c>
      <c r="D221" s="3" t="s">
        <v>47</v>
      </c>
      <c r="E221" s="3" t="s">
        <v>39</v>
      </c>
      <c r="F221" s="3">
        <v>8</v>
      </c>
      <c r="G221" s="3" t="s">
        <v>9</v>
      </c>
      <c r="L221" s="4"/>
      <c r="M221" s="32"/>
      <c r="N221" s="3">
        <v>1</v>
      </c>
      <c r="Q221" s="6"/>
      <c r="R221" s="6"/>
      <c r="S221" s="6"/>
      <c r="T221" s="6"/>
      <c r="U221" s="6"/>
      <c r="V221" s="6"/>
      <c r="W221" s="13"/>
      <c r="X221" s="13"/>
      <c r="Y221" s="14">
        <f t="shared" si="7"/>
        <v>0</v>
      </c>
    </row>
    <row r="222" spans="1:25" s="3" customFormat="1" x14ac:dyDescent="0.2">
      <c r="A222" s="23">
        <v>5167</v>
      </c>
      <c r="B222" s="5" t="s">
        <v>25</v>
      </c>
      <c r="C222" s="3" t="s">
        <v>7</v>
      </c>
      <c r="D222" s="3" t="s">
        <v>47</v>
      </c>
      <c r="E222" s="3" t="s">
        <v>39</v>
      </c>
      <c r="F222" s="3">
        <v>8</v>
      </c>
      <c r="G222" s="3" t="s">
        <v>9</v>
      </c>
      <c r="L222" s="4"/>
      <c r="M222" s="32"/>
      <c r="N222" s="3">
        <v>2</v>
      </c>
      <c r="Q222" s="6"/>
      <c r="R222" s="6"/>
      <c r="S222" s="6"/>
      <c r="T222" s="6"/>
      <c r="U222" s="6"/>
      <c r="V222" s="6"/>
      <c r="W222" s="13"/>
      <c r="X222" s="13"/>
      <c r="Y222" s="14">
        <f t="shared" si="7"/>
        <v>0</v>
      </c>
    </row>
    <row r="223" spans="1:25" s="3" customFormat="1" x14ac:dyDescent="0.2">
      <c r="A223" s="23">
        <v>5168</v>
      </c>
      <c r="B223" s="5" t="s">
        <v>25</v>
      </c>
      <c r="C223" s="3" t="s">
        <v>7</v>
      </c>
      <c r="D223" s="3" t="s">
        <v>47</v>
      </c>
      <c r="E223" s="3" t="s">
        <v>39</v>
      </c>
      <c r="F223" s="3">
        <v>8</v>
      </c>
      <c r="G223" s="3" t="s">
        <v>9</v>
      </c>
      <c r="L223" s="4"/>
      <c r="M223" s="32"/>
      <c r="N223" s="3">
        <v>3</v>
      </c>
      <c r="Q223" s="6"/>
      <c r="R223" s="6"/>
      <c r="S223" s="6"/>
      <c r="T223" s="6"/>
      <c r="U223" s="6"/>
      <c r="V223" s="6"/>
      <c r="W223" s="13"/>
      <c r="X223" s="13"/>
      <c r="Y223" s="14">
        <f t="shared" si="7"/>
        <v>0</v>
      </c>
    </row>
    <row r="224" spans="1:25" s="3" customFormat="1" x14ac:dyDescent="0.2">
      <c r="A224" s="23">
        <v>5169</v>
      </c>
      <c r="B224" s="5" t="s">
        <v>25</v>
      </c>
      <c r="C224" s="3" t="s">
        <v>7</v>
      </c>
      <c r="D224" s="3" t="s">
        <v>47</v>
      </c>
      <c r="E224" s="3" t="s">
        <v>39</v>
      </c>
      <c r="F224" s="3">
        <v>8</v>
      </c>
      <c r="G224" s="3" t="s">
        <v>9</v>
      </c>
      <c r="L224" s="4"/>
      <c r="M224" s="32"/>
      <c r="N224" s="3">
        <v>4</v>
      </c>
      <c r="Q224" s="6"/>
      <c r="R224" s="6"/>
      <c r="S224" s="6"/>
      <c r="T224" s="6"/>
      <c r="U224" s="6"/>
      <c r="V224" s="6"/>
      <c r="W224" s="13"/>
      <c r="X224" s="13"/>
      <c r="Y224" s="14">
        <f t="shared" si="7"/>
        <v>0</v>
      </c>
    </row>
    <row r="225" spans="1:25" s="3" customFormat="1" x14ac:dyDescent="0.2">
      <c r="A225" s="23">
        <v>5170</v>
      </c>
      <c r="B225" s="5" t="s">
        <v>25</v>
      </c>
      <c r="C225" s="3" t="s">
        <v>7</v>
      </c>
      <c r="D225" s="3" t="s">
        <v>47</v>
      </c>
      <c r="E225" s="3" t="s">
        <v>39</v>
      </c>
      <c r="F225" s="3">
        <v>8</v>
      </c>
      <c r="G225" s="3" t="s">
        <v>9</v>
      </c>
      <c r="L225" s="4"/>
      <c r="M225" s="32"/>
      <c r="N225" s="3">
        <v>5</v>
      </c>
      <c r="Q225" s="6"/>
      <c r="R225" s="6"/>
      <c r="S225" s="6"/>
      <c r="T225" s="6"/>
      <c r="U225" s="6"/>
      <c r="V225" s="6"/>
      <c r="W225" s="13"/>
      <c r="X225" s="13"/>
      <c r="Y225" s="14">
        <f t="shared" si="7"/>
        <v>0</v>
      </c>
    </row>
    <row r="226" spans="1:25" s="3" customFormat="1" x14ac:dyDescent="0.2">
      <c r="A226" s="23">
        <v>5171</v>
      </c>
      <c r="B226" s="5" t="s">
        <v>25</v>
      </c>
      <c r="C226" s="3" t="s">
        <v>7</v>
      </c>
      <c r="D226" s="3" t="s">
        <v>47</v>
      </c>
      <c r="E226" s="3" t="s">
        <v>39</v>
      </c>
      <c r="F226" s="3">
        <v>8</v>
      </c>
      <c r="G226" s="3" t="s">
        <v>9</v>
      </c>
      <c r="L226" s="4"/>
      <c r="M226" s="32"/>
      <c r="N226" s="3">
        <v>6</v>
      </c>
      <c r="Q226" s="6"/>
      <c r="R226" s="6"/>
      <c r="S226" s="6"/>
      <c r="T226" s="6"/>
      <c r="U226" s="6"/>
      <c r="V226" s="6"/>
      <c r="W226" s="13"/>
      <c r="X226" s="13"/>
      <c r="Y226" s="14">
        <f t="shared" si="7"/>
        <v>0</v>
      </c>
    </row>
    <row r="227" spans="1:25" s="3" customFormat="1" x14ac:dyDescent="0.2">
      <c r="A227" s="23">
        <v>5172</v>
      </c>
      <c r="B227" s="5" t="s">
        <v>25</v>
      </c>
      <c r="C227" s="3" t="s">
        <v>7</v>
      </c>
      <c r="D227" s="3" t="s">
        <v>47</v>
      </c>
      <c r="E227" s="3" t="s">
        <v>39</v>
      </c>
      <c r="F227" s="3">
        <v>8</v>
      </c>
      <c r="G227" s="3" t="s">
        <v>9</v>
      </c>
      <c r="L227" s="4"/>
      <c r="M227" s="32"/>
      <c r="N227" s="3">
        <v>7</v>
      </c>
      <c r="Q227" s="6"/>
      <c r="R227" s="6"/>
      <c r="S227" s="6"/>
      <c r="T227" s="6"/>
      <c r="U227" s="6"/>
      <c r="V227" s="6"/>
      <c r="W227" s="13"/>
      <c r="X227" s="13"/>
      <c r="Y227" s="14">
        <f t="shared" si="7"/>
        <v>0</v>
      </c>
    </row>
    <row r="228" spans="1:25" s="3" customFormat="1" x14ac:dyDescent="0.2">
      <c r="A228" s="23">
        <v>5173</v>
      </c>
      <c r="B228" s="5" t="s">
        <v>25</v>
      </c>
      <c r="C228" s="3" t="s">
        <v>7</v>
      </c>
      <c r="D228" s="3" t="s">
        <v>47</v>
      </c>
      <c r="E228" s="3" t="s">
        <v>39</v>
      </c>
      <c r="F228" s="3">
        <v>8</v>
      </c>
      <c r="G228" s="3" t="s">
        <v>9</v>
      </c>
      <c r="L228" s="4"/>
      <c r="M228" s="32"/>
      <c r="N228" s="3">
        <v>8</v>
      </c>
      <c r="Q228" s="6"/>
      <c r="R228" s="6"/>
      <c r="S228" s="6"/>
      <c r="T228" s="6"/>
      <c r="U228" s="6"/>
      <c r="V228" s="6"/>
      <c r="W228" s="13"/>
      <c r="X228" s="13"/>
      <c r="Y228" s="14">
        <f t="shared" si="7"/>
        <v>0</v>
      </c>
    </row>
    <row r="229" spans="1:25" s="3" customFormat="1" x14ac:dyDescent="0.2">
      <c r="A229" s="23">
        <v>5174</v>
      </c>
      <c r="B229" s="5" t="s">
        <v>25</v>
      </c>
      <c r="C229" s="3" t="s">
        <v>7</v>
      </c>
      <c r="D229" s="3" t="s">
        <v>47</v>
      </c>
      <c r="E229" s="3" t="s">
        <v>39</v>
      </c>
      <c r="F229" s="3">
        <v>8</v>
      </c>
      <c r="G229" s="3" t="s">
        <v>17</v>
      </c>
      <c r="L229" s="4"/>
      <c r="M229" s="32"/>
      <c r="N229" s="3">
        <v>1</v>
      </c>
      <c r="Q229" s="6"/>
      <c r="R229" s="6"/>
      <c r="S229" s="6"/>
      <c r="T229" s="6"/>
      <c r="U229" s="6"/>
      <c r="V229" s="6"/>
      <c r="W229" s="13"/>
      <c r="X229" s="13"/>
      <c r="Y229" s="14">
        <f t="shared" si="7"/>
        <v>0</v>
      </c>
    </row>
    <row r="230" spans="1:25" s="3" customFormat="1" x14ac:dyDescent="0.2">
      <c r="A230" s="23">
        <v>5175</v>
      </c>
      <c r="B230" s="5" t="s">
        <v>25</v>
      </c>
      <c r="C230" s="3" t="s">
        <v>7</v>
      </c>
      <c r="D230" s="3" t="s">
        <v>47</v>
      </c>
      <c r="E230" s="3" t="s">
        <v>39</v>
      </c>
      <c r="F230" s="3">
        <v>8</v>
      </c>
      <c r="G230" s="3" t="s">
        <v>17</v>
      </c>
      <c r="L230" s="4"/>
      <c r="M230" s="32"/>
      <c r="N230" s="3">
        <v>2</v>
      </c>
      <c r="Q230" s="6"/>
      <c r="R230" s="6"/>
      <c r="S230" s="6"/>
      <c r="T230" s="6"/>
      <c r="U230" s="6"/>
      <c r="V230" s="6"/>
      <c r="W230" s="13"/>
      <c r="X230" s="13"/>
      <c r="Y230" s="14">
        <f t="shared" si="7"/>
        <v>0</v>
      </c>
    </row>
    <row r="231" spans="1:25" s="3" customFormat="1" x14ac:dyDescent="0.2">
      <c r="A231" s="23">
        <v>5176</v>
      </c>
      <c r="B231" s="5" t="s">
        <v>25</v>
      </c>
      <c r="C231" s="3" t="s">
        <v>7</v>
      </c>
      <c r="D231" s="3" t="s">
        <v>47</v>
      </c>
      <c r="E231" s="3" t="s">
        <v>39</v>
      </c>
      <c r="F231" s="3">
        <v>8</v>
      </c>
      <c r="G231" s="3" t="s">
        <v>17</v>
      </c>
      <c r="L231" s="4"/>
      <c r="M231" s="32"/>
      <c r="N231" s="3">
        <v>3</v>
      </c>
      <c r="Q231" s="6"/>
      <c r="R231" s="6"/>
      <c r="S231" s="6"/>
      <c r="T231" s="6"/>
      <c r="U231" s="6"/>
      <c r="V231" s="6"/>
      <c r="W231" s="13"/>
      <c r="X231" s="13"/>
      <c r="Y231" s="14">
        <f t="shared" si="7"/>
        <v>0</v>
      </c>
    </row>
    <row r="232" spans="1:25" s="3" customFormat="1" x14ac:dyDescent="0.2">
      <c r="A232" s="23">
        <v>5177</v>
      </c>
      <c r="B232" s="5" t="s">
        <v>25</v>
      </c>
      <c r="C232" s="3" t="s">
        <v>7</v>
      </c>
      <c r="D232" s="3" t="s">
        <v>47</v>
      </c>
      <c r="E232" s="3" t="s">
        <v>39</v>
      </c>
      <c r="F232" s="3">
        <v>8</v>
      </c>
      <c r="G232" s="3" t="s">
        <v>17</v>
      </c>
      <c r="L232" s="4"/>
      <c r="M232" s="32"/>
      <c r="N232" s="3">
        <v>4</v>
      </c>
      <c r="Q232" s="6"/>
      <c r="R232" s="6"/>
      <c r="S232" s="6"/>
      <c r="T232" s="6"/>
      <c r="U232" s="6"/>
      <c r="V232" s="6"/>
      <c r="W232" s="13"/>
      <c r="X232" s="13"/>
      <c r="Y232" s="14">
        <f t="shared" si="7"/>
        <v>0</v>
      </c>
    </row>
    <row r="233" spans="1:25" s="3" customFormat="1" x14ac:dyDescent="0.2">
      <c r="A233" s="23">
        <v>5178</v>
      </c>
      <c r="B233" s="5" t="s">
        <v>25</v>
      </c>
      <c r="C233" s="3" t="s">
        <v>7</v>
      </c>
      <c r="D233" s="3" t="s">
        <v>47</v>
      </c>
      <c r="E233" s="3" t="s">
        <v>39</v>
      </c>
      <c r="F233" s="3">
        <v>8</v>
      </c>
      <c r="G233" s="3" t="s">
        <v>17</v>
      </c>
      <c r="L233" s="4"/>
      <c r="M233" s="32"/>
      <c r="N233" s="3">
        <v>5</v>
      </c>
      <c r="Q233" s="6"/>
      <c r="R233" s="6"/>
      <c r="S233" s="6"/>
      <c r="T233" s="6"/>
      <c r="U233" s="6"/>
      <c r="V233" s="6"/>
      <c r="W233" s="13"/>
      <c r="X233" s="13"/>
      <c r="Y233" s="14">
        <f t="shared" si="7"/>
        <v>0</v>
      </c>
    </row>
    <row r="234" spans="1:25" s="3" customFormat="1" x14ac:dyDescent="0.2">
      <c r="A234" s="23">
        <v>5179</v>
      </c>
      <c r="B234" s="5" t="s">
        <v>25</v>
      </c>
      <c r="C234" s="3" t="s">
        <v>7</v>
      </c>
      <c r="D234" s="3" t="s">
        <v>47</v>
      </c>
      <c r="E234" s="3" t="s">
        <v>39</v>
      </c>
      <c r="F234" s="3">
        <v>8</v>
      </c>
      <c r="G234" s="3" t="s">
        <v>17</v>
      </c>
      <c r="L234" s="4"/>
      <c r="M234" s="32"/>
      <c r="N234" s="3">
        <v>6</v>
      </c>
      <c r="Q234" s="6"/>
      <c r="R234" s="6"/>
      <c r="S234" s="6"/>
      <c r="T234" s="6"/>
      <c r="U234" s="6"/>
      <c r="V234" s="6"/>
      <c r="W234" s="13"/>
      <c r="X234" s="13"/>
      <c r="Y234" s="14">
        <f t="shared" si="7"/>
        <v>0</v>
      </c>
    </row>
    <row r="235" spans="1:25" s="3" customFormat="1" x14ac:dyDescent="0.2">
      <c r="A235" s="23">
        <v>5180</v>
      </c>
      <c r="B235" s="5" t="s">
        <v>25</v>
      </c>
      <c r="C235" s="3" t="s">
        <v>7</v>
      </c>
      <c r="D235" s="3" t="s">
        <v>47</v>
      </c>
      <c r="E235" s="3" t="s">
        <v>39</v>
      </c>
      <c r="F235" s="3">
        <v>8</v>
      </c>
      <c r="G235" s="3" t="s">
        <v>17</v>
      </c>
      <c r="L235" s="4"/>
      <c r="M235" s="32"/>
      <c r="N235" s="3">
        <v>7</v>
      </c>
      <c r="Q235" s="6"/>
      <c r="R235" s="6"/>
      <c r="S235" s="6"/>
      <c r="T235" s="6"/>
      <c r="U235" s="6"/>
      <c r="V235" s="6"/>
      <c r="W235" s="13"/>
      <c r="X235" s="13"/>
      <c r="Y235" s="14">
        <f t="shared" si="7"/>
        <v>0</v>
      </c>
    </row>
    <row r="236" spans="1:25" s="3" customFormat="1" x14ac:dyDescent="0.2">
      <c r="A236" s="23">
        <v>5181</v>
      </c>
      <c r="B236" s="5" t="s">
        <v>25</v>
      </c>
      <c r="C236" s="3" t="s">
        <v>7</v>
      </c>
      <c r="D236" s="3" t="s">
        <v>47</v>
      </c>
      <c r="E236" s="3" t="s">
        <v>39</v>
      </c>
      <c r="F236" s="3">
        <v>8</v>
      </c>
      <c r="G236" s="3" t="s">
        <v>17</v>
      </c>
      <c r="L236" s="4"/>
      <c r="M236" s="32"/>
      <c r="N236" s="3">
        <v>8</v>
      </c>
      <c r="Q236" s="6"/>
      <c r="R236" s="6"/>
      <c r="S236" s="6"/>
      <c r="T236" s="6"/>
      <c r="U236" s="6"/>
      <c r="V236" s="6"/>
      <c r="W236" s="13"/>
      <c r="X236" s="13"/>
      <c r="Y236" s="14">
        <f t="shared" si="7"/>
        <v>0</v>
      </c>
    </row>
    <row r="237" spans="1:25" s="3" customFormat="1" x14ac:dyDescent="0.2">
      <c r="A237" s="23">
        <v>5182</v>
      </c>
      <c r="B237" s="5" t="s">
        <v>25</v>
      </c>
      <c r="C237" s="3" t="s">
        <v>7</v>
      </c>
      <c r="D237" s="3" t="s">
        <v>47</v>
      </c>
      <c r="E237" s="3" t="s">
        <v>39</v>
      </c>
      <c r="F237" s="3">
        <v>8</v>
      </c>
      <c r="G237" s="3" t="s">
        <v>17</v>
      </c>
      <c r="L237" s="4"/>
      <c r="M237" s="32"/>
      <c r="N237" s="3">
        <v>9</v>
      </c>
      <c r="Q237" s="6"/>
      <c r="R237" s="6"/>
      <c r="S237" s="6"/>
      <c r="T237" s="6"/>
      <c r="U237" s="6"/>
      <c r="V237" s="6"/>
      <c r="W237" s="13"/>
      <c r="X237" s="13"/>
      <c r="Y237" s="14">
        <f t="shared" si="7"/>
        <v>0</v>
      </c>
    </row>
    <row r="238" spans="1:25" s="3" customFormat="1" x14ac:dyDescent="0.2">
      <c r="A238" s="23">
        <v>5183</v>
      </c>
      <c r="B238" s="5" t="s">
        <v>25</v>
      </c>
      <c r="C238" s="3" t="s">
        <v>7</v>
      </c>
      <c r="D238" s="3" t="s">
        <v>47</v>
      </c>
      <c r="E238" s="3" t="s">
        <v>39</v>
      </c>
      <c r="F238" s="3">
        <v>8</v>
      </c>
      <c r="G238" s="3" t="s">
        <v>17</v>
      </c>
      <c r="L238" s="4"/>
      <c r="M238" s="32"/>
      <c r="N238" s="3">
        <v>10</v>
      </c>
      <c r="Q238" s="6"/>
      <c r="R238" s="6"/>
      <c r="S238" s="6"/>
      <c r="T238" s="6"/>
      <c r="U238" s="6"/>
      <c r="V238" s="6"/>
      <c r="W238" s="13"/>
      <c r="X238" s="13"/>
      <c r="Y238" s="14">
        <f t="shared" si="7"/>
        <v>0</v>
      </c>
    </row>
    <row r="239" spans="1:25" s="3" customFormat="1" x14ac:dyDescent="0.2">
      <c r="A239" s="23">
        <v>5184</v>
      </c>
      <c r="B239" s="5" t="s">
        <v>25</v>
      </c>
      <c r="C239" s="3" t="s">
        <v>7</v>
      </c>
      <c r="D239" s="3" t="s">
        <v>47</v>
      </c>
      <c r="E239" s="3" t="s">
        <v>39</v>
      </c>
      <c r="F239" s="3">
        <v>8</v>
      </c>
      <c r="G239" s="3" t="s">
        <v>17</v>
      </c>
      <c r="L239" s="4"/>
      <c r="M239" s="32"/>
      <c r="N239" s="3">
        <v>11</v>
      </c>
      <c r="Q239" s="6"/>
      <c r="R239" s="6"/>
      <c r="S239" s="6"/>
      <c r="T239" s="6"/>
      <c r="U239" s="6"/>
      <c r="V239" s="6"/>
      <c r="W239" s="13"/>
      <c r="X239" s="13"/>
      <c r="Y239" s="14">
        <f t="shared" si="7"/>
        <v>0</v>
      </c>
    </row>
    <row r="240" spans="1:25" s="3" customFormat="1" x14ac:dyDescent="0.2">
      <c r="A240" s="23">
        <v>5185</v>
      </c>
      <c r="B240" s="5" t="s">
        <v>25</v>
      </c>
      <c r="C240" s="3" t="s">
        <v>7</v>
      </c>
      <c r="D240" s="3" t="s">
        <v>47</v>
      </c>
      <c r="E240" s="3" t="s">
        <v>39</v>
      </c>
      <c r="F240" s="3">
        <v>8</v>
      </c>
      <c r="G240" s="3" t="s">
        <v>17</v>
      </c>
      <c r="L240" s="4"/>
      <c r="M240" s="32"/>
      <c r="N240" s="3">
        <v>12</v>
      </c>
      <c r="Q240" s="6"/>
      <c r="R240" s="6"/>
      <c r="S240" s="6"/>
      <c r="T240" s="6"/>
      <c r="U240" s="6"/>
      <c r="V240" s="6"/>
      <c r="W240" s="13"/>
      <c r="X240" s="13"/>
      <c r="Y240" s="14">
        <f t="shared" si="7"/>
        <v>0</v>
      </c>
    </row>
    <row r="241" spans="1:25" s="3" customFormat="1" x14ac:dyDescent="0.2">
      <c r="A241" s="23">
        <v>5186</v>
      </c>
      <c r="B241" s="5" t="s">
        <v>25</v>
      </c>
      <c r="C241" s="3" t="s">
        <v>7</v>
      </c>
      <c r="D241" s="3" t="s">
        <v>47</v>
      </c>
      <c r="E241" s="3" t="s">
        <v>39</v>
      </c>
      <c r="F241" s="3">
        <v>8</v>
      </c>
      <c r="G241" s="3" t="s">
        <v>17</v>
      </c>
      <c r="L241" s="4"/>
      <c r="M241" s="32"/>
      <c r="N241" s="3">
        <v>13</v>
      </c>
      <c r="Q241" s="6"/>
      <c r="R241" s="6"/>
      <c r="S241" s="6"/>
      <c r="T241" s="6"/>
      <c r="U241" s="6"/>
      <c r="V241" s="6"/>
      <c r="W241" s="13"/>
      <c r="X241" s="13"/>
      <c r="Y241" s="14">
        <f t="shared" si="7"/>
        <v>0</v>
      </c>
    </row>
    <row r="242" spans="1:25" s="3" customFormat="1" x14ac:dyDescent="0.2">
      <c r="A242" s="23">
        <v>5187</v>
      </c>
      <c r="B242" s="5" t="s">
        <v>25</v>
      </c>
      <c r="C242" s="3" t="s">
        <v>7</v>
      </c>
      <c r="D242" s="3" t="s">
        <v>47</v>
      </c>
      <c r="E242" s="3" t="s">
        <v>39</v>
      </c>
      <c r="F242" s="3">
        <v>8</v>
      </c>
      <c r="G242" s="3" t="s">
        <v>17</v>
      </c>
      <c r="L242" s="4"/>
      <c r="M242" s="32"/>
      <c r="N242" s="3">
        <v>14</v>
      </c>
      <c r="Q242" s="6"/>
      <c r="R242" s="6"/>
      <c r="S242" s="6"/>
      <c r="T242" s="6"/>
      <c r="U242" s="6"/>
      <c r="V242" s="6"/>
      <c r="W242" s="13"/>
      <c r="X242" s="13"/>
      <c r="Y242" s="14">
        <f t="shared" si="7"/>
        <v>0</v>
      </c>
    </row>
    <row r="243" spans="1:25" s="3" customFormat="1" x14ac:dyDescent="0.2">
      <c r="A243" s="23">
        <v>5188</v>
      </c>
      <c r="B243" s="5" t="s">
        <v>25</v>
      </c>
      <c r="C243" s="3" t="s">
        <v>7</v>
      </c>
      <c r="D243" s="3" t="s">
        <v>47</v>
      </c>
      <c r="E243" s="3" t="s">
        <v>39</v>
      </c>
      <c r="F243" s="3">
        <v>8</v>
      </c>
      <c r="G243" s="3" t="s">
        <v>17</v>
      </c>
      <c r="L243" s="4"/>
      <c r="M243" s="32"/>
      <c r="N243" s="3">
        <v>15</v>
      </c>
      <c r="Q243" s="6"/>
      <c r="R243" s="6"/>
      <c r="S243" s="6"/>
      <c r="T243" s="6"/>
      <c r="U243" s="6"/>
      <c r="V243" s="6"/>
      <c r="W243" s="13"/>
      <c r="X243" s="13"/>
      <c r="Y243" s="14">
        <f t="shared" si="7"/>
        <v>0</v>
      </c>
    </row>
    <row r="244" spans="1:25" s="3" customFormat="1" x14ac:dyDescent="0.2">
      <c r="A244" s="23">
        <v>5189</v>
      </c>
      <c r="B244" s="5" t="s">
        <v>25</v>
      </c>
      <c r="C244" s="3" t="s">
        <v>7</v>
      </c>
      <c r="D244" s="3" t="s">
        <v>47</v>
      </c>
      <c r="E244" s="3" t="s">
        <v>39</v>
      </c>
      <c r="F244" s="3">
        <v>8</v>
      </c>
      <c r="G244" s="3" t="s">
        <v>17</v>
      </c>
      <c r="L244" s="4"/>
      <c r="M244" s="32"/>
      <c r="N244" s="3">
        <v>16</v>
      </c>
      <c r="Q244" s="6"/>
      <c r="R244" s="6"/>
      <c r="S244" s="6"/>
      <c r="T244" s="6"/>
      <c r="U244" s="6"/>
      <c r="V244" s="6"/>
      <c r="W244" s="13"/>
      <c r="X244" s="13"/>
      <c r="Y244" s="14">
        <f t="shared" si="7"/>
        <v>0</v>
      </c>
    </row>
    <row r="245" spans="1:25" s="3" customFormat="1" x14ac:dyDescent="0.2">
      <c r="A245" s="23">
        <v>5190</v>
      </c>
      <c r="B245" s="5" t="s">
        <v>25</v>
      </c>
      <c r="C245" s="3" t="s">
        <v>7</v>
      </c>
      <c r="D245" s="3" t="s">
        <v>47</v>
      </c>
      <c r="E245" s="3" t="s">
        <v>39</v>
      </c>
      <c r="F245" s="3">
        <v>8</v>
      </c>
      <c r="G245" s="3" t="s">
        <v>17</v>
      </c>
      <c r="L245" s="4"/>
      <c r="M245" s="32"/>
      <c r="N245" s="3">
        <v>17</v>
      </c>
      <c r="Q245" s="6"/>
      <c r="R245" s="6"/>
      <c r="S245" s="6"/>
      <c r="T245" s="6"/>
      <c r="U245" s="6"/>
      <c r="V245" s="6"/>
      <c r="W245" s="13"/>
      <c r="X245" s="13"/>
      <c r="Y245" s="14">
        <f t="shared" si="7"/>
        <v>0</v>
      </c>
    </row>
    <row r="246" spans="1:25" s="3" customFormat="1" x14ac:dyDescent="0.2">
      <c r="A246" s="23">
        <v>5191</v>
      </c>
      <c r="B246" s="5" t="s">
        <v>25</v>
      </c>
      <c r="C246" s="3" t="s">
        <v>7</v>
      </c>
      <c r="D246" s="3" t="s">
        <v>47</v>
      </c>
      <c r="E246" s="3" t="s">
        <v>39</v>
      </c>
      <c r="F246" s="3">
        <v>8</v>
      </c>
      <c r="G246" s="3" t="s">
        <v>17</v>
      </c>
      <c r="L246" s="4"/>
      <c r="M246" s="32"/>
      <c r="N246" s="3">
        <v>18</v>
      </c>
      <c r="Q246" s="6"/>
      <c r="R246" s="6"/>
      <c r="S246" s="6"/>
      <c r="T246" s="6"/>
      <c r="U246" s="6"/>
      <c r="V246" s="6"/>
      <c r="W246" s="13"/>
      <c r="X246" s="13"/>
      <c r="Y246" s="14">
        <f t="shared" si="7"/>
        <v>0</v>
      </c>
    </row>
    <row r="247" spans="1:25" s="3" customFormat="1" x14ac:dyDescent="0.2">
      <c r="A247" s="23">
        <v>5192</v>
      </c>
      <c r="B247" s="5" t="s">
        <v>25</v>
      </c>
      <c r="C247" s="3" t="s">
        <v>7</v>
      </c>
      <c r="D247" s="3" t="s">
        <v>47</v>
      </c>
      <c r="E247" s="3" t="s">
        <v>39</v>
      </c>
      <c r="F247" s="3">
        <v>9</v>
      </c>
      <c r="G247" s="3" t="s">
        <v>9</v>
      </c>
      <c r="L247" s="4"/>
      <c r="M247" s="32"/>
      <c r="N247" s="3">
        <v>1</v>
      </c>
      <c r="Q247" s="6"/>
      <c r="R247" s="6"/>
      <c r="S247" s="6"/>
      <c r="T247" s="6"/>
      <c r="U247" s="6"/>
      <c r="V247" s="6"/>
      <c r="W247" s="13"/>
      <c r="X247" s="13"/>
      <c r="Y247" s="14">
        <f t="shared" si="7"/>
        <v>0</v>
      </c>
    </row>
    <row r="248" spans="1:25" s="3" customFormat="1" x14ac:dyDescent="0.2">
      <c r="A248" s="23">
        <v>5193</v>
      </c>
      <c r="B248" s="5" t="s">
        <v>25</v>
      </c>
      <c r="C248" s="3" t="s">
        <v>7</v>
      </c>
      <c r="D248" s="3" t="s">
        <v>47</v>
      </c>
      <c r="E248" s="3" t="s">
        <v>39</v>
      </c>
      <c r="F248" s="3">
        <v>9</v>
      </c>
      <c r="G248" s="3" t="s">
        <v>9</v>
      </c>
      <c r="L248" s="4"/>
      <c r="M248" s="32"/>
      <c r="N248" s="3">
        <v>2</v>
      </c>
      <c r="Q248" s="6"/>
      <c r="R248" s="6"/>
      <c r="S248" s="6"/>
      <c r="T248" s="6"/>
      <c r="U248" s="6"/>
      <c r="V248" s="6"/>
      <c r="W248" s="13"/>
      <c r="X248" s="13"/>
      <c r="Y248" s="14">
        <f t="shared" si="7"/>
        <v>0</v>
      </c>
    </row>
    <row r="249" spans="1:25" s="3" customFormat="1" x14ac:dyDescent="0.2">
      <c r="A249" s="23">
        <v>5194</v>
      </c>
      <c r="B249" s="5" t="s">
        <v>25</v>
      </c>
      <c r="C249" s="3" t="s">
        <v>7</v>
      </c>
      <c r="D249" s="3" t="s">
        <v>47</v>
      </c>
      <c r="E249" s="3" t="s">
        <v>39</v>
      </c>
      <c r="F249" s="3">
        <v>9</v>
      </c>
      <c r="G249" s="3" t="s">
        <v>9</v>
      </c>
      <c r="L249" s="4"/>
      <c r="M249" s="32"/>
      <c r="N249" s="3">
        <v>3</v>
      </c>
      <c r="Q249" s="6"/>
      <c r="R249" s="6"/>
      <c r="S249" s="6"/>
      <c r="T249" s="6"/>
      <c r="U249" s="6"/>
      <c r="V249" s="6"/>
      <c r="W249" s="13"/>
      <c r="X249" s="13"/>
      <c r="Y249" s="14">
        <f t="shared" si="7"/>
        <v>0</v>
      </c>
    </row>
    <row r="250" spans="1:25" s="3" customFormat="1" x14ac:dyDescent="0.2">
      <c r="A250" s="23">
        <v>5195</v>
      </c>
      <c r="B250" s="5" t="s">
        <v>25</v>
      </c>
      <c r="C250" s="3" t="s">
        <v>7</v>
      </c>
      <c r="D250" s="3" t="s">
        <v>47</v>
      </c>
      <c r="E250" s="3" t="s">
        <v>39</v>
      </c>
      <c r="F250" s="3">
        <v>9</v>
      </c>
      <c r="G250" s="3" t="s">
        <v>9</v>
      </c>
      <c r="L250" s="4"/>
      <c r="M250" s="32"/>
      <c r="N250" s="3">
        <v>4</v>
      </c>
      <c r="Q250" s="6"/>
      <c r="R250" s="6"/>
      <c r="S250" s="6"/>
      <c r="T250" s="6"/>
      <c r="U250" s="6"/>
      <c r="V250" s="6"/>
      <c r="W250" s="13"/>
      <c r="X250" s="13"/>
      <c r="Y250" s="14">
        <f t="shared" si="7"/>
        <v>0</v>
      </c>
    </row>
    <row r="251" spans="1:25" s="3" customFormat="1" x14ac:dyDescent="0.2">
      <c r="A251" s="23">
        <v>5196</v>
      </c>
      <c r="B251" s="5" t="s">
        <v>25</v>
      </c>
      <c r="C251" s="3" t="s">
        <v>7</v>
      </c>
      <c r="D251" s="3" t="s">
        <v>47</v>
      </c>
      <c r="E251" s="3" t="s">
        <v>39</v>
      </c>
      <c r="F251" s="3">
        <v>9</v>
      </c>
      <c r="G251" s="3" t="s">
        <v>9</v>
      </c>
      <c r="L251" s="4"/>
      <c r="M251" s="32"/>
      <c r="N251" s="3">
        <v>5</v>
      </c>
      <c r="Q251" s="6"/>
      <c r="R251" s="6"/>
      <c r="S251" s="6"/>
      <c r="T251" s="6"/>
      <c r="U251" s="6"/>
      <c r="V251" s="6"/>
      <c r="W251" s="13"/>
      <c r="X251" s="13"/>
      <c r="Y251" s="14">
        <f t="shared" si="7"/>
        <v>0</v>
      </c>
    </row>
    <row r="252" spans="1:25" s="3" customFormat="1" x14ac:dyDescent="0.2">
      <c r="A252" s="23">
        <v>5197</v>
      </c>
      <c r="B252" s="5" t="s">
        <v>25</v>
      </c>
      <c r="C252" s="3" t="s">
        <v>7</v>
      </c>
      <c r="D252" s="3" t="s">
        <v>47</v>
      </c>
      <c r="E252" s="3" t="s">
        <v>39</v>
      </c>
      <c r="F252" s="3">
        <v>9</v>
      </c>
      <c r="G252" s="3" t="s">
        <v>9</v>
      </c>
      <c r="L252" s="4"/>
      <c r="M252" s="32"/>
      <c r="N252" s="3">
        <v>6</v>
      </c>
      <c r="Q252" s="6"/>
      <c r="R252" s="6"/>
      <c r="S252" s="6"/>
      <c r="T252" s="6"/>
      <c r="U252" s="6"/>
      <c r="V252" s="6"/>
      <c r="W252" s="13"/>
      <c r="X252" s="13"/>
      <c r="Y252" s="14">
        <f t="shared" si="7"/>
        <v>0</v>
      </c>
    </row>
    <row r="253" spans="1:25" s="3" customFormat="1" x14ac:dyDescent="0.2">
      <c r="A253" s="23">
        <v>5198</v>
      </c>
      <c r="B253" s="5" t="s">
        <v>25</v>
      </c>
      <c r="C253" s="3" t="s">
        <v>7</v>
      </c>
      <c r="D253" s="3" t="s">
        <v>47</v>
      </c>
      <c r="E253" s="3" t="s">
        <v>39</v>
      </c>
      <c r="F253" s="3">
        <v>9</v>
      </c>
      <c r="G253" s="3" t="s">
        <v>9</v>
      </c>
      <c r="L253" s="4"/>
      <c r="M253" s="32"/>
      <c r="N253" s="3">
        <v>7</v>
      </c>
      <c r="Q253" s="6"/>
      <c r="R253" s="6"/>
      <c r="S253" s="6"/>
      <c r="T253" s="6"/>
      <c r="U253" s="6"/>
      <c r="V253" s="6"/>
      <c r="W253" s="13"/>
      <c r="X253" s="13"/>
      <c r="Y253" s="14">
        <f t="shared" si="7"/>
        <v>0</v>
      </c>
    </row>
    <row r="254" spans="1:25" s="3" customFormat="1" x14ac:dyDescent="0.2">
      <c r="A254" s="23">
        <v>5199</v>
      </c>
      <c r="B254" s="5" t="s">
        <v>25</v>
      </c>
      <c r="C254" s="3" t="s">
        <v>7</v>
      </c>
      <c r="D254" s="3" t="s">
        <v>47</v>
      </c>
      <c r="E254" s="3" t="s">
        <v>39</v>
      </c>
      <c r="F254" s="3">
        <v>9</v>
      </c>
      <c r="G254" s="3" t="s">
        <v>9</v>
      </c>
      <c r="L254" s="4"/>
      <c r="M254" s="32"/>
      <c r="N254" s="3">
        <v>8</v>
      </c>
      <c r="Q254" s="6"/>
      <c r="R254" s="6"/>
      <c r="S254" s="6"/>
      <c r="T254" s="6"/>
      <c r="U254" s="6"/>
      <c r="V254" s="6"/>
      <c r="W254" s="13"/>
      <c r="X254" s="13"/>
      <c r="Y254" s="14">
        <f t="shared" si="7"/>
        <v>0</v>
      </c>
    </row>
    <row r="255" spans="1:25" s="3" customFormat="1" x14ac:dyDescent="0.2">
      <c r="A255" s="23">
        <v>5200</v>
      </c>
      <c r="B255" s="5" t="s">
        <v>25</v>
      </c>
      <c r="C255" s="3" t="s">
        <v>7</v>
      </c>
      <c r="D255" s="3" t="s">
        <v>47</v>
      </c>
      <c r="E255" s="3" t="s">
        <v>39</v>
      </c>
      <c r="F255" s="3">
        <v>9</v>
      </c>
      <c r="G255" s="3" t="s">
        <v>9</v>
      </c>
      <c r="L255" s="4"/>
      <c r="M255" s="32"/>
      <c r="N255" s="3">
        <v>9</v>
      </c>
      <c r="Q255" s="6"/>
      <c r="R255" s="6"/>
      <c r="S255" s="6"/>
      <c r="T255" s="6"/>
      <c r="U255" s="6"/>
      <c r="V255" s="6"/>
      <c r="W255" s="13"/>
      <c r="X255" s="13"/>
      <c r="Y255" s="14">
        <f t="shared" si="7"/>
        <v>0</v>
      </c>
    </row>
    <row r="256" spans="1:25" s="3" customFormat="1" x14ac:dyDescent="0.2">
      <c r="A256" s="23">
        <v>5201</v>
      </c>
      <c r="B256" s="5" t="s">
        <v>25</v>
      </c>
      <c r="C256" s="3" t="s">
        <v>7</v>
      </c>
      <c r="D256" s="3" t="s">
        <v>47</v>
      </c>
      <c r="E256" s="3" t="s">
        <v>39</v>
      </c>
      <c r="F256" s="3">
        <v>9</v>
      </c>
      <c r="G256" s="3" t="s">
        <v>17</v>
      </c>
      <c r="L256" s="4"/>
      <c r="M256" s="32"/>
      <c r="N256" s="3">
        <v>1</v>
      </c>
      <c r="Q256" s="6"/>
      <c r="R256" s="6"/>
      <c r="S256" s="6"/>
      <c r="T256" s="6"/>
      <c r="U256" s="6"/>
      <c r="V256" s="6"/>
      <c r="W256" s="13"/>
      <c r="X256" s="13"/>
      <c r="Y256" s="14">
        <f t="shared" si="7"/>
        <v>0</v>
      </c>
    </row>
    <row r="257" spans="1:25" s="3" customFormat="1" x14ac:dyDescent="0.2">
      <c r="A257" s="23">
        <v>5202</v>
      </c>
      <c r="B257" s="5" t="s">
        <v>25</v>
      </c>
      <c r="C257" s="3" t="s">
        <v>7</v>
      </c>
      <c r="D257" s="3" t="s">
        <v>47</v>
      </c>
      <c r="E257" s="3" t="s">
        <v>39</v>
      </c>
      <c r="F257" s="3">
        <v>9</v>
      </c>
      <c r="G257" s="3" t="s">
        <v>17</v>
      </c>
      <c r="L257" s="4"/>
      <c r="M257" s="32"/>
      <c r="N257" s="3">
        <v>2</v>
      </c>
      <c r="Q257" s="6"/>
      <c r="R257" s="6"/>
      <c r="S257" s="6"/>
      <c r="T257" s="6"/>
      <c r="U257" s="6"/>
      <c r="V257" s="6"/>
      <c r="W257" s="13"/>
      <c r="X257" s="13"/>
      <c r="Y257" s="14">
        <f t="shared" ref="Y257:Y320" si="8">IF(V257&gt;10,"NA",X257)</f>
        <v>0</v>
      </c>
    </row>
    <row r="258" spans="1:25" s="3" customFormat="1" x14ac:dyDescent="0.2">
      <c r="A258" s="23">
        <v>5203</v>
      </c>
      <c r="B258" s="5" t="s">
        <v>25</v>
      </c>
      <c r="C258" s="3" t="s">
        <v>7</v>
      </c>
      <c r="D258" s="3" t="s">
        <v>47</v>
      </c>
      <c r="E258" s="3" t="s">
        <v>39</v>
      </c>
      <c r="F258" s="3">
        <v>9</v>
      </c>
      <c r="G258" s="3" t="s">
        <v>17</v>
      </c>
      <c r="L258" s="4"/>
      <c r="M258" s="32"/>
      <c r="N258" s="3">
        <v>3</v>
      </c>
      <c r="Q258" s="6"/>
      <c r="R258" s="6"/>
      <c r="S258" s="6"/>
      <c r="T258" s="6"/>
      <c r="U258" s="6"/>
      <c r="V258" s="6"/>
      <c r="W258" s="13"/>
      <c r="X258" s="13"/>
      <c r="Y258" s="14">
        <f t="shared" si="8"/>
        <v>0</v>
      </c>
    </row>
    <row r="259" spans="1:25" s="3" customFormat="1" x14ac:dyDescent="0.2">
      <c r="A259" s="23">
        <v>5204</v>
      </c>
      <c r="B259" s="5" t="s">
        <v>25</v>
      </c>
      <c r="C259" s="3" t="s">
        <v>7</v>
      </c>
      <c r="D259" s="3" t="s">
        <v>47</v>
      </c>
      <c r="E259" s="3" t="s">
        <v>39</v>
      </c>
      <c r="F259" s="3">
        <v>9</v>
      </c>
      <c r="G259" s="3" t="s">
        <v>17</v>
      </c>
      <c r="L259" s="4"/>
      <c r="M259" s="32"/>
      <c r="N259" s="3">
        <v>4</v>
      </c>
      <c r="Q259" s="6"/>
      <c r="R259" s="6"/>
      <c r="S259" s="6"/>
      <c r="T259" s="6"/>
      <c r="U259" s="6"/>
      <c r="V259" s="6"/>
      <c r="W259" s="13"/>
      <c r="X259" s="13"/>
      <c r="Y259" s="14">
        <f t="shared" si="8"/>
        <v>0</v>
      </c>
    </row>
    <row r="260" spans="1:25" s="3" customFormat="1" x14ac:dyDescent="0.2">
      <c r="A260" s="23">
        <v>5205</v>
      </c>
      <c r="B260" s="5" t="s">
        <v>25</v>
      </c>
      <c r="C260" s="3" t="s">
        <v>7</v>
      </c>
      <c r="D260" s="3" t="s">
        <v>47</v>
      </c>
      <c r="E260" s="3" t="s">
        <v>39</v>
      </c>
      <c r="F260" s="3">
        <v>9</v>
      </c>
      <c r="G260" s="3" t="s">
        <v>17</v>
      </c>
      <c r="L260" s="4"/>
      <c r="M260" s="32"/>
      <c r="N260" s="3">
        <v>5</v>
      </c>
      <c r="Q260" s="6"/>
      <c r="R260" s="6"/>
      <c r="S260" s="6"/>
      <c r="T260" s="6"/>
      <c r="U260" s="6"/>
      <c r="V260" s="6"/>
      <c r="W260" s="13"/>
      <c r="X260" s="13"/>
      <c r="Y260" s="14">
        <f t="shared" si="8"/>
        <v>0</v>
      </c>
    </row>
    <row r="261" spans="1:25" s="3" customFormat="1" x14ac:dyDescent="0.2">
      <c r="A261" s="23">
        <v>5206</v>
      </c>
      <c r="B261" s="5" t="s">
        <v>25</v>
      </c>
      <c r="C261" s="3" t="s">
        <v>7</v>
      </c>
      <c r="D261" s="3" t="s">
        <v>47</v>
      </c>
      <c r="E261" s="3" t="s">
        <v>39</v>
      </c>
      <c r="F261" s="3">
        <v>9</v>
      </c>
      <c r="G261" s="3" t="s">
        <v>17</v>
      </c>
      <c r="L261" s="4"/>
      <c r="M261" s="32"/>
      <c r="N261" s="3">
        <v>6</v>
      </c>
      <c r="Q261" s="6"/>
      <c r="R261" s="6"/>
      <c r="S261" s="6"/>
      <c r="T261" s="6"/>
      <c r="U261" s="6"/>
      <c r="V261" s="6"/>
      <c r="W261" s="13"/>
      <c r="X261" s="13"/>
      <c r="Y261" s="14">
        <f t="shared" si="8"/>
        <v>0</v>
      </c>
    </row>
    <row r="262" spans="1:25" s="3" customFormat="1" x14ac:dyDescent="0.2">
      <c r="A262" s="23">
        <v>5207</v>
      </c>
      <c r="B262" s="5" t="s">
        <v>25</v>
      </c>
      <c r="C262" s="3" t="s">
        <v>7</v>
      </c>
      <c r="D262" s="3" t="s">
        <v>47</v>
      </c>
      <c r="E262" s="3" t="s">
        <v>39</v>
      </c>
      <c r="F262" s="3">
        <v>9</v>
      </c>
      <c r="G262" s="3" t="s">
        <v>17</v>
      </c>
      <c r="L262" s="4"/>
      <c r="M262" s="32"/>
      <c r="N262" s="3">
        <v>7</v>
      </c>
      <c r="Q262" s="6"/>
      <c r="R262" s="6"/>
      <c r="S262" s="6"/>
      <c r="T262" s="6"/>
      <c r="U262" s="6"/>
      <c r="V262" s="6"/>
      <c r="W262" s="13"/>
      <c r="X262" s="13"/>
      <c r="Y262" s="14">
        <f t="shared" si="8"/>
        <v>0</v>
      </c>
    </row>
    <row r="263" spans="1:25" s="3" customFormat="1" x14ac:dyDescent="0.2">
      <c r="A263" s="23">
        <v>5208</v>
      </c>
      <c r="B263" s="5" t="s">
        <v>25</v>
      </c>
      <c r="C263" s="3" t="s">
        <v>7</v>
      </c>
      <c r="D263" s="3" t="s">
        <v>47</v>
      </c>
      <c r="E263" s="3" t="s">
        <v>39</v>
      </c>
      <c r="F263" s="3">
        <v>9</v>
      </c>
      <c r="G263" s="3" t="s">
        <v>17</v>
      </c>
      <c r="L263" s="4"/>
      <c r="M263" s="32"/>
      <c r="N263" s="3">
        <v>8</v>
      </c>
      <c r="Q263" s="6"/>
      <c r="R263" s="6"/>
      <c r="S263" s="6"/>
      <c r="T263" s="6"/>
      <c r="U263" s="6"/>
      <c r="V263" s="6"/>
      <c r="W263" s="13"/>
      <c r="X263" s="13"/>
      <c r="Y263" s="14">
        <f t="shared" si="8"/>
        <v>0</v>
      </c>
    </row>
    <row r="264" spans="1:25" s="3" customFormat="1" x14ac:dyDescent="0.2">
      <c r="A264" s="23">
        <v>5209</v>
      </c>
      <c r="B264" s="5" t="s">
        <v>25</v>
      </c>
      <c r="C264" s="3" t="s">
        <v>7</v>
      </c>
      <c r="D264" s="3" t="s">
        <v>47</v>
      </c>
      <c r="E264" s="3" t="s">
        <v>39</v>
      </c>
      <c r="F264" s="3">
        <v>9</v>
      </c>
      <c r="G264" s="3" t="s">
        <v>17</v>
      </c>
      <c r="L264" s="4"/>
      <c r="M264" s="32"/>
      <c r="N264" s="3">
        <v>9</v>
      </c>
      <c r="Q264" s="6"/>
      <c r="R264" s="6"/>
      <c r="S264" s="6"/>
      <c r="T264" s="6"/>
      <c r="U264" s="6"/>
      <c r="V264" s="6"/>
      <c r="W264" s="13"/>
      <c r="X264" s="13"/>
      <c r="Y264" s="14">
        <f t="shared" si="8"/>
        <v>0</v>
      </c>
    </row>
    <row r="265" spans="1:25" s="3" customFormat="1" x14ac:dyDescent="0.2">
      <c r="A265" s="23">
        <v>5210</v>
      </c>
      <c r="B265" s="5" t="s">
        <v>25</v>
      </c>
      <c r="C265" s="3" t="s">
        <v>7</v>
      </c>
      <c r="D265" s="3" t="s">
        <v>47</v>
      </c>
      <c r="E265" s="3" t="s">
        <v>39</v>
      </c>
      <c r="F265" s="3">
        <v>9</v>
      </c>
      <c r="G265" s="3" t="s">
        <v>17</v>
      </c>
      <c r="L265" s="4"/>
      <c r="M265" s="32"/>
      <c r="N265" s="3">
        <v>10</v>
      </c>
      <c r="Q265" s="6"/>
      <c r="R265" s="6"/>
      <c r="S265" s="6"/>
      <c r="T265" s="6"/>
      <c r="U265" s="6"/>
      <c r="V265" s="6"/>
      <c r="W265" s="13"/>
      <c r="X265" s="13"/>
      <c r="Y265" s="14">
        <f t="shared" si="8"/>
        <v>0</v>
      </c>
    </row>
    <row r="266" spans="1:25" s="3" customFormat="1" x14ac:dyDescent="0.2">
      <c r="A266" s="23">
        <v>5211</v>
      </c>
      <c r="B266" s="5" t="s">
        <v>25</v>
      </c>
      <c r="C266" s="3" t="s">
        <v>7</v>
      </c>
      <c r="D266" s="3" t="s">
        <v>47</v>
      </c>
      <c r="E266" s="3" t="s">
        <v>39</v>
      </c>
      <c r="F266" s="3">
        <v>9</v>
      </c>
      <c r="G266" s="3" t="s">
        <v>17</v>
      </c>
      <c r="L266" s="4"/>
      <c r="M266" s="32"/>
      <c r="N266" s="3">
        <v>11</v>
      </c>
      <c r="Q266" s="6"/>
      <c r="R266" s="6"/>
      <c r="S266" s="6"/>
      <c r="T266" s="6"/>
      <c r="U266" s="6"/>
      <c r="V266" s="6"/>
      <c r="W266" s="13"/>
      <c r="X266" s="13"/>
      <c r="Y266" s="14">
        <f t="shared" si="8"/>
        <v>0</v>
      </c>
    </row>
    <row r="267" spans="1:25" s="3" customFormat="1" x14ac:dyDescent="0.2">
      <c r="A267" s="23">
        <v>5212</v>
      </c>
      <c r="B267" s="5" t="s">
        <v>25</v>
      </c>
      <c r="C267" s="3" t="s">
        <v>7</v>
      </c>
      <c r="D267" s="3" t="s">
        <v>47</v>
      </c>
      <c r="E267" s="3" t="s">
        <v>39</v>
      </c>
      <c r="F267" s="3">
        <v>9</v>
      </c>
      <c r="G267" s="3" t="s">
        <v>17</v>
      </c>
      <c r="L267" s="4"/>
      <c r="M267" s="32"/>
      <c r="N267" s="3">
        <v>12</v>
      </c>
      <c r="Q267" s="6"/>
      <c r="R267" s="6"/>
      <c r="S267" s="6"/>
      <c r="T267" s="6"/>
      <c r="U267" s="6"/>
      <c r="V267" s="6"/>
      <c r="W267" s="13"/>
      <c r="X267" s="13"/>
      <c r="Y267" s="14">
        <f t="shared" si="8"/>
        <v>0</v>
      </c>
    </row>
    <row r="268" spans="1:25" s="3" customFormat="1" x14ac:dyDescent="0.2">
      <c r="A268" s="23">
        <v>5213</v>
      </c>
      <c r="B268" s="5" t="s">
        <v>25</v>
      </c>
      <c r="C268" s="3" t="s">
        <v>7</v>
      </c>
      <c r="D268" s="3" t="s">
        <v>47</v>
      </c>
      <c r="E268" s="3" t="s">
        <v>39</v>
      </c>
      <c r="F268" s="3">
        <v>9</v>
      </c>
      <c r="G268" s="3" t="s">
        <v>17</v>
      </c>
      <c r="L268" s="4"/>
      <c r="M268" s="32"/>
      <c r="N268" s="3">
        <v>13</v>
      </c>
      <c r="Q268" s="6"/>
      <c r="R268" s="6"/>
      <c r="S268" s="6"/>
      <c r="T268" s="6"/>
      <c r="U268" s="6"/>
      <c r="V268" s="6"/>
      <c r="W268" s="13"/>
      <c r="X268" s="13"/>
      <c r="Y268" s="14">
        <f t="shared" si="8"/>
        <v>0</v>
      </c>
    </row>
    <row r="269" spans="1:25" s="3" customFormat="1" x14ac:dyDescent="0.2">
      <c r="A269" s="23">
        <v>5214</v>
      </c>
      <c r="B269" s="5" t="s">
        <v>25</v>
      </c>
      <c r="C269" s="3" t="s">
        <v>7</v>
      </c>
      <c r="D269" s="3" t="s">
        <v>47</v>
      </c>
      <c r="E269" s="3" t="s">
        <v>39</v>
      </c>
      <c r="F269" s="3">
        <v>9</v>
      </c>
      <c r="G269" s="3" t="s">
        <v>17</v>
      </c>
      <c r="L269" s="4"/>
      <c r="M269" s="32"/>
      <c r="N269" s="3">
        <v>14</v>
      </c>
      <c r="Q269" s="6"/>
      <c r="R269" s="6"/>
      <c r="S269" s="6"/>
      <c r="T269" s="6"/>
      <c r="U269" s="6"/>
      <c r="V269" s="6"/>
      <c r="W269" s="13"/>
      <c r="X269" s="13"/>
      <c r="Y269" s="14">
        <f t="shared" si="8"/>
        <v>0</v>
      </c>
    </row>
    <row r="270" spans="1:25" s="3" customFormat="1" x14ac:dyDescent="0.2">
      <c r="A270" s="23">
        <v>5215</v>
      </c>
      <c r="B270" s="5" t="s">
        <v>25</v>
      </c>
      <c r="C270" s="3" t="s">
        <v>7</v>
      </c>
      <c r="D270" s="3" t="s">
        <v>47</v>
      </c>
      <c r="E270" s="3" t="s">
        <v>39</v>
      </c>
      <c r="F270" s="3">
        <v>9</v>
      </c>
      <c r="G270" s="3" t="s">
        <v>17</v>
      </c>
      <c r="L270" s="4"/>
      <c r="M270" s="32"/>
      <c r="N270" s="3">
        <v>15</v>
      </c>
      <c r="Q270" s="6"/>
      <c r="R270" s="6"/>
      <c r="S270" s="6"/>
      <c r="T270" s="6"/>
      <c r="U270" s="6"/>
      <c r="V270" s="6"/>
      <c r="W270" s="13"/>
      <c r="X270" s="13"/>
      <c r="Y270" s="14">
        <f t="shared" si="8"/>
        <v>0</v>
      </c>
    </row>
    <row r="271" spans="1:25" s="3" customFormat="1" x14ac:dyDescent="0.2">
      <c r="A271" s="23">
        <v>5216</v>
      </c>
      <c r="B271" s="5" t="s">
        <v>25</v>
      </c>
      <c r="C271" s="3" t="s">
        <v>7</v>
      </c>
      <c r="D271" s="3" t="s">
        <v>47</v>
      </c>
      <c r="E271" s="3" t="s">
        <v>39</v>
      </c>
      <c r="F271" s="3">
        <v>9</v>
      </c>
      <c r="G271" s="3" t="s">
        <v>17</v>
      </c>
      <c r="L271" s="4"/>
      <c r="M271" s="32"/>
      <c r="N271" s="3">
        <v>16</v>
      </c>
      <c r="Q271" s="6"/>
      <c r="R271" s="6"/>
      <c r="S271" s="6"/>
      <c r="T271" s="6"/>
      <c r="U271" s="6"/>
      <c r="V271" s="6"/>
      <c r="W271" s="13"/>
      <c r="X271" s="13"/>
      <c r="Y271" s="14">
        <f t="shared" si="8"/>
        <v>0</v>
      </c>
    </row>
    <row r="272" spans="1:25" s="3" customFormat="1" x14ac:dyDescent="0.2">
      <c r="A272" s="23">
        <v>5217</v>
      </c>
      <c r="B272" s="5" t="s">
        <v>25</v>
      </c>
      <c r="C272" s="3" t="s">
        <v>7</v>
      </c>
      <c r="D272" s="3" t="s">
        <v>47</v>
      </c>
      <c r="E272" s="3" t="s">
        <v>39</v>
      </c>
      <c r="F272" s="3">
        <v>10</v>
      </c>
      <c r="G272" s="3" t="s">
        <v>9</v>
      </c>
      <c r="L272" s="4"/>
      <c r="M272" s="32"/>
      <c r="N272" s="3">
        <v>1</v>
      </c>
      <c r="Q272" s="6"/>
      <c r="R272" s="6"/>
      <c r="S272" s="6"/>
      <c r="T272" s="6"/>
      <c r="U272" s="6"/>
      <c r="V272" s="6"/>
      <c r="W272" s="13"/>
      <c r="X272" s="13"/>
      <c r="Y272" s="14">
        <f t="shared" si="8"/>
        <v>0</v>
      </c>
    </row>
    <row r="273" spans="1:25" s="3" customFormat="1" x14ac:dyDescent="0.2">
      <c r="A273" s="23">
        <v>5218</v>
      </c>
      <c r="B273" s="5" t="s">
        <v>25</v>
      </c>
      <c r="C273" s="3" t="s">
        <v>7</v>
      </c>
      <c r="D273" s="3" t="s">
        <v>47</v>
      </c>
      <c r="E273" s="3" t="s">
        <v>39</v>
      </c>
      <c r="F273" s="3">
        <v>10</v>
      </c>
      <c r="G273" s="3" t="s">
        <v>9</v>
      </c>
      <c r="L273" s="4"/>
      <c r="M273" s="32"/>
      <c r="N273" s="3">
        <v>2</v>
      </c>
      <c r="Q273" s="6"/>
      <c r="R273" s="6"/>
      <c r="S273" s="6"/>
      <c r="T273" s="6"/>
      <c r="U273" s="6"/>
      <c r="V273" s="6"/>
      <c r="W273" s="13"/>
      <c r="X273" s="13"/>
      <c r="Y273" s="14">
        <f t="shared" si="8"/>
        <v>0</v>
      </c>
    </row>
    <row r="274" spans="1:25" s="3" customFormat="1" x14ac:dyDescent="0.2">
      <c r="A274" s="23">
        <v>5219</v>
      </c>
      <c r="B274" s="5" t="s">
        <v>25</v>
      </c>
      <c r="C274" s="3" t="s">
        <v>7</v>
      </c>
      <c r="D274" s="3" t="s">
        <v>47</v>
      </c>
      <c r="E274" s="3" t="s">
        <v>39</v>
      </c>
      <c r="F274" s="3">
        <v>10</v>
      </c>
      <c r="G274" s="3" t="s">
        <v>9</v>
      </c>
      <c r="L274" s="4"/>
      <c r="M274" s="32"/>
      <c r="N274" s="3">
        <v>3</v>
      </c>
      <c r="Q274" s="6"/>
      <c r="R274" s="6"/>
      <c r="S274" s="6"/>
      <c r="T274" s="6"/>
      <c r="U274" s="6"/>
      <c r="V274" s="6"/>
      <c r="W274" s="13"/>
      <c r="X274" s="13"/>
      <c r="Y274" s="14">
        <f t="shared" si="8"/>
        <v>0</v>
      </c>
    </row>
    <row r="275" spans="1:25" s="3" customFormat="1" x14ac:dyDescent="0.2">
      <c r="A275" s="23">
        <v>5220</v>
      </c>
      <c r="B275" s="5" t="s">
        <v>25</v>
      </c>
      <c r="C275" s="3" t="s">
        <v>7</v>
      </c>
      <c r="D275" s="3" t="s">
        <v>47</v>
      </c>
      <c r="E275" s="3" t="s">
        <v>39</v>
      </c>
      <c r="F275" s="3">
        <v>10</v>
      </c>
      <c r="G275" s="3" t="s">
        <v>9</v>
      </c>
      <c r="L275" s="4"/>
      <c r="M275" s="32"/>
      <c r="N275" s="3">
        <v>4</v>
      </c>
      <c r="Q275" s="6"/>
      <c r="R275" s="6"/>
      <c r="S275" s="6"/>
      <c r="T275" s="6"/>
      <c r="U275" s="6"/>
      <c r="V275" s="6"/>
      <c r="W275" s="13"/>
      <c r="X275" s="13"/>
      <c r="Y275" s="14">
        <f t="shared" si="8"/>
        <v>0</v>
      </c>
    </row>
    <row r="276" spans="1:25" s="3" customFormat="1" x14ac:dyDescent="0.2">
      <c r="A276" s="23">
        <v>5221</v>
      </c>
      <c r="B276" s="5" t="s">
        <v>25</v>
      </c>
      <c r="C276" s="3" t="s">
        <v>7</v>
      </c>
      <c r="D276" s="3" t="s">
        <v>47</v>
      </c>
      <c r="E276" s="3" t="s">
        <v>39</v>
      </c>
      <c r="F276" s="3">
        <v>10</v>
      </c>
      <c r="G276" s="3" t="s">
        <v>9</v>
      </c>
      <c r="L276" s="4"/>
      <c r="M276" s="32"/>
      <c r="N276" s="3">
        <v>5</v>
      </c>
      <c r="Q276" s="6"/>
      <c r="R276" s="6"/>
      <c r="S276" s="6"/>
      <c r="T276" s="6"/>
      <c r="U276" s="6"/>
      <c r="V276" s="6"/>
      <c r="W276" s="13"/>
      <c r="X276" s="13"/>
      <c r="Y276" s="14">
        <f t="shared" si="8"/>
        <v>0</v>
      </c>
    </row>
    <row r="277" spans="1:25" s="3" customFormat="1" x14ac:dyDescent="0.2">
      <c r="A277" s="23">
        <v>5222</v>
      </c>
      <c r="B277" s="5" t="s">
        <v>25</v>
      </c>
      <c r="C277" s="3" t="s">
        <v>7</v>
      </c>
      <c r="D277" s="3" t="s">
        <v>47</v>
      </c>
      <c r="E277" s="3" t="s">
        <v>39</v>
      </c>
      <c r="F277" s="3">
        <v>10</v>
      </c>
      <c r="G277" s="3" t="s">
        <v>9</v>
      </c>
      <c r="L277" s="4"/>
      <c r="M277" s="32"/>
      <c r="N277" s="3">
        <v>6</v>
      </c>
      <c r="Q277" s="6"/>
      <c r="R277" s="6"/>
      <c r="S277" s="6"/>
      <c r="T277" s="6"/>
      <c r="U277" s="6"/>
      <c r="V277" s="6"/>
      <c r="W277" s="13"/>
      <c r="X277" s="13"/>
      <c r="Y277" s="14">
        <f t="shared" si="8"/>
        <v>0</v>
      </c>
    </row>
    <row r="278" spans="1:25" s="3" customFormat="1" x14ac:dyDescent="0.2">
      <c r="A278" s="23">
        <v>5223</v>
      </c>
      <c r="B278" s="5" t="s">
        <v>25</v>
      </c>
      <c r="C278" s="3" t="s">
        <v>7</v>
      </c>
      <c r="D278" s="3" t="s">
        <v>47</v>
      </c>
      <c r="E278" s="3" t="s">
        <v>39</v>
      </c>
      <c r="F278" s="3">
        <v>10</v>
      </c>
      <c r="G278" s="3" t="s">
        <v>9</v>
      </c>
      <c r="L278" s="4"/>
      <c r="M278" s="32"/>
      <c r="N278" s="3">
        <v>7</v>
      </c>
      <c r="Q278" s="6"/>
      <c r="R278" s="6"/>
      <c r="S278" s="6"/>
      <c r="T278" s="6"/>
      <c r="U278" s="6"/>
      <c r="V278" s="6"/>
      <c r="W278" s="13"/>
      <c r="X278" s="13"/>
      <c r="Y278" s="14">
        <f t="shared" si="8"/>
        <v>0</v>
      </c>
    </row>
    <row r="279" spans="1:25" s="3" customFormat="1" x14ac:dyDescent="0.2">
      <c r="A279" s="23">
        <v>5224</v>
      </c>
      <c r="B279" s="5" t="s">
        <v>25</v>
      </c>
      <c r="C279" s="3" t="s">
        <v>7</v>
      </c>
      <c r="D279" s="3" t="s">
        <v>47</v>
      </c>
      <c r="E279" s="3" t="s">
        <v>39</v>
      </c>
      <c r="F279" s="3">
        <v>10</v>
      </c>
      <c r="G279" s="3" t="s">
        <v>9</v>
      </c>
      <c r="L279" s="4"/>
      <c r="M279" s="32"/>
      <c r="N279" s="3">
        <v>8</v>
      </c>
      <c r="Q279" s="6"/>
      <c r="R279" s="6"/>
      <c r="S279" s="6"/>
      <c r="T279" s="6"/>
      <c r="U279" s="6"/>
      <c r="V279" s="6"/>
      <c r="W279" s="13"/>
      <c r="X279" s="13"/>
      <c r="Y279" s="14">
        <f t="shared" si="8"/>
        <v>0</v>
      </c>
    </row>
    <row r="280" spans="1:25" s="3" customFormat="1" x14ac:dyDescent="0.2">
      <c r="A280" s="23">
        <v>5225</v>
      </c>
      <c r="B280" s="5" t="s">
        <v>25</v>
      </c>
      <c r="C280" s="3" t="s">
        <v>7</v>
      </c>
      <c r="D280" s="3" t="s">
        <v>47</v>
      </c>
      <c r="E280" s="3" t="s">
        <v>39</v>
      </c>
      <c r="F280" s="3">
        <v>10</v>
      </c>
      <c r="G280" s="3" t="s">
        <v>9</v>
      </c>
      <c r="L280" s="4"/>
      <c r="M280" s="32"/>
      <c r="N280" s="3">
        <v>9</v>
      </c>
      <c r="Q280" s="6"/>
      <c r="R280" s="6"/>
      <c r="S280" s="6"/>
      <c r="T280" s="6"/>
      <c r="U280" s="6"/>
      <c r="V280" s="6"/>
      <c r="W280" s="13"/>
      <c r="X280" s="13"/>
      <c r="Y280" s="14">
        <f t="shared" si="8"/>
        <v>0</v>
      </c>
    </row>
    <row r="281" spans="1:25" s="3" customFormat="1" x14ac:dyDescent="0.2">
      <c r="A281" s="23">
        <v>5226</v>
      </c>
      <c r="B281" s="5" t="s">
        <v>25</v>
      </c>
      <c r="C281" s="3" t="s">
        <v>7</v>
      </c>
      <c r="D281" s="3" t="s">
        <v>47</v>
      </c>
      <c r="E281" s="3" t="s">
        <v>39</v>
      </c>
      <c r="F281" s="3">
        <v>10</v>
      </c>
      <c r="G281" s="3" t="s">
        <v>9</v>
      </c>
      <c r="L281" s="4"/>
      <c r="M281" s="32"/>
      <c r="N281" s="3">
        <v>10</v>
      </c>
      <c r="Q281" s="6"/>
      <c r="R281" s="6"/>
      <c r="S281" s="6"/>
      <c r="T281" s="6"/>
      <c r="U281" s="6"/>
      <c r="V281" s="6"/>
      <c r="W281" s="13"/>
      <c r="X281" s="13"/>
      <c r="Y281" s="14">
        <f t="shared" si="8"/>
        <v>0</v>
      </c>
    </row>
    <row r="282" spans="1:25" s="3" customFormat="1" x14ac:dyDescent="0.2">
      <c r="A282" s="23">
        <v>5227</v>
      </c>
      <c r="B282" s="5" t="s">
        <v>25</v>
      </c>
      <c r="C282" s="3" t="s">
        <v>7</v>
      </c>
      <c r="D282" s="3" t="s">
        <v>47</v>
      </c>
      <c r="E282" s="3" t="s">
        <v>39</v>
      </c>
      <c r="F282" s="3">
        <v>10</v>
      </c>
      <c r="G282" s="3" t="s">
        <v>17</v>
      </c>
      <c r="L282" s="4"/>
      <c r="M282" s="32"/>
      <c r="N282" s="3">
        <v>1</v>
      </c>
      <c r="Q282" s="6"/>
      <c r="R282" s="6"/>
      <c r="S282" s="6"/>
      <c r="T282" s="6"/>
      <c r="U282" s="6"/>
      <c r="V282" s="6"/>
      <c r="W282" s="13"/>
      <c r="X282" s="13"/>
      <c r="Y282" s="14">
        <f t="shared" si="8"/>
        <v>0</v>
      </c>
    </row>
    <row r="283" spans="1:25" s="3" customFormat="1" x14ac:dyDescent="0.2">
      <c r="A283" s="23">
        <v>5228</v>
      </c>
      <c r="B283" s="5" t="s">
        <v>25</v>
      </c>
      <c r="C283" s="3" t="s">
        <v>7</v>
      </c>
      <c r="D283" s="3" t="s">
        <v>47</v>
      </c>
      <c r="E283" s="3" t="s">
        <v>39</v>
      </c>
      <c r="F283" s="3">
        <v>10</v>
      </c>
      <c r="G283" s="3" t="s">
        <v>17</v>
      </c>
      <c r="L283" s="4"/>
      <c r="M283" s="32"/>
      <c r="N283" s="3">
        <v>2</v>
      </c>
      <c r="Q283" s="6"/>
      <c r="R283" s="6"/>
      <c r="S283" s="6"/>
      <c r="T283" s="6"/>
      <c r="U283" s="6"/>
      <c r="V283" s="6"/>
      <c r="W283" s="13"/>
      <c r="X283" s="13"/>
      <c r="Y283" s="14">
        <f t="shared" si="8"/>
        <v>0</v>
      </c>
    </row>
    <row r="284" spans="1:25" s="3" customFormat="1" x14ac:dyDescent="0.2">
      <c r="A284" s="23">
        <v>5229</v>
      </c>
      <c r="B284" s="5" t="s">
        <v>25</v>
      </c>
      <c r="C284" s="3" t="s">
        <v>7</v>
      </c>
      <c r="D284" s="3" t="s">
        <v>47</v>
      </c>
      <c r="E284" s="3" t="s">
        <v>39</v>
      </c>
      <c r="F284" s="3">
        <v>10</v>
      </c>
      <c r="G284" s="3" t="s">
        <v>17</v>
      </c>
      <c r="L284" s="4"/>
      <c r="M284" s="32"/>
      <c r="N284" s="3">
        <v>3</v>
      </c>
      <c r="Q284" s="6"/>
      <c r="R284" s="6"/>
      <c r="S284" s="6"/>
      <c r="T284" s="6"/>
      <c r="U284" s="6"/>
      <c r="V284" s="6"/>
      <c r="W284" s="13"/>
      <c r="X284" s="13"/>
      <c r="Y284" s="14">
        <f t="shared" si="8"/>
        <v>0</v>
      </c>
    </row>
    <row r="285" spans="1:25" s="3" customFormat="1" x14ac:dyDescent="0.2">
      <c r="A285" s="23">
        <v>5230</v>
      </c>
      <c r="B285" s="5" t="s">
        <v>25</v>
      </c>
      <c r="C285" s="3" t="s">
        <v>7</v>
      </c>
      <c r="D285" s="3" t="s">
        <v>47</v>
      </c>
      <c r="E285" s="3" t="s">
        <v>39</v>
      </c>
      <c r="F285" s="3">
        <v>10</v>
      </c>
      <c r="G285" s="3" t="s">
        <v>17</v>
      </c>
      <c r="L285" s="4"/>
      <c r="M285" s="32"/>
      <c r="N285" s="3">
        <v>4</v>
      </c>
      <c r="Q285" s="6"/>
      <c r="R285" s="6"/>
      <c r="S285" s="6"/>
      <c r="T285" s="6"/>
      <c r="U285" s="6"/>
      <c r="V285" s="6"/>
      <c r="W285" s="13"/>
      <c r="X285" s="13"/>
      <c r="Y285" s="14">
        <f t="shared" si="8"/>
        <v>0</v>
      </c>
    </row>
    <row r="286" spans="1:25" s="3" customFormat="1" x14ac:dyDescent="0.2">
      <c r="A286" s="23">
        <v>5231</v>
      </c>
      <c r="B286" s="5" t="s">
        <v>25</v>
      </c>
      <c r="C286" s="3" t="s">
        <v>7</v>
      </c>
      <c r="D286" s="3" t="s">
        <v>47</v>
      </c>
      <c r="E286" s="3" t="s">
        <v>39</v>
      </c>
      <c r="F286" s="3">
        <v>10</v>
      </c>
      <c r="G286" s="3" t="s">
        <v>17</v>
      </c>
      <c r="L286" s="4"/>
      <c r="M286" s="32"/>
      <c r="N286" s="3">
        <v>5</v>
      </c>
      <c r="Q286" s="6"/>
      <c r="R286" s="6"/>
      <c r="S286" s="6"/>
      <c r="T286" s="6"/>
      <c r="U286" s="6"/>
      <c r="V286" s="6"/>
      <c r="W286" s="13"/>
      <c r="X286" s="13"/>
      <c r="Y286" s="14">
        <f t="shared" si="8"/>
        <v>0</v>
      </c>
    </row>
    <row r="287" spans="1:25" s="3" customFormat="1" x14ac:dyDescent="0.2">
      <c r="A287" s="23">
        <v>5232</v>
      </c>
      <c r="B287" s="5" t="s">
        <v>25</v>
      </c>
      <c r="C287" s="3" t="s">
        <v>7</v>
      </c>
      <c r="D287" s="3" t="s">
        <v>47</v>
      </c>
      <c r="E287" s="3" t="s">
        <v>39</v>
      </c>
      <c r="F287" s="3">
        <v>10</v>
      </c>
      <c r="G287" s="3" t="s">
        <v>17</v>
      </c>
      <c r="L287" s="4"/>
      <c r="M287" s="32"/>
      <c r="N287" s="3">
        <v>6</v>
      </c>
      <c r="Q287" s="6"/>
      <c r="R287" s="6"/>
      <c r="S287" s="6"/>
      <c r="T287" s="6"/>
      <c r="U287" s="6"/>
      <c r="V287" s="6"/>
      <c r="W287" s="13"/>
      <c r="X287" s="13"/>
      <c r="Y287" s="14">
        <f t="shared" si="8"/>
        <v>0</v>
      </c>
    </row>
    <row r="288" spans="1:25" s="3" customFormat="1" x14ac:dyDescent="0.2">
      <c r="A288" s="23">
        <v>5233</v>
      </c>
      <c r="B288" s="5" t="s">
        <v>25</v>
      </c>
      <c r="C288" s="3" t="s">
        <v>7</v>
      </c>
      <c r="D288" s="3" t="s">
        <v>47</v>
      </c>
      <c r="E288" s="3" t="s">
        <v>39</v>
      </c>
      <c r="F288" s="3">
        <v>10</v>
      </c>
      <c r="G288" s="3" t="s">
        <v>17</v>
      </c>
      <c r="L288" s="4"/>
      <c r="M288" s="32"/>
      <c r="N288" s="3">
        <v>7</v>
      </c>
      <c r="Q288" s="6"/>
      <c r="R288" s="6"/>
      <c r="S288" s="6"/>
      <c r="T288" s="6"/>
      <c r="U288" s="6"/>
      <c r="V288" s="6"/>
      <c r="W288" s="13"/>
      <c r="X288" s="13"/>
      <c r="Y288" s="14">
        <f t="shared" si="8"/>
        <v>0</v>
      </c>
    </row>
    <row r="289" spans="1:25" s="3" customFormat="1" x14ac:dyDescent="0.2">
      <c r="A289" s="23">
        <v>5234</v>
      </c>
      <c r="B289" s="5" t="s">
        <v>25</v>
      </c>
      <c r="C289" s="3" t="s">
        <v>7</v>
      </c>
      <c r="D289" s="3" t="s">
        <v>47</v>
      </c>
      <c r="E289" s="3" t="s">
        <v>39</v>
      </c>
      <c r="F289" s="3">
        <v>10</v>
      </c>
      <c r="G289" s="3" t="s">
        <v>17</v>
      </c>
      <c r="L289" s="4"/>
      <c r="M289" s="32"/>
      <c r="N289" s="3">
        <v>8</v>
      </c>
      <c r="Q289" s="6"/>
      <c r="R289" s="6"/>
      <c r="S289" s="6"/>
      <c r="T289" s="6"/>
      <c r="U289" s="6"/>
      <c r="V289" s="6"/>
      <c r="W289" s="13"/>
      <c r="X289" s="13"/>
      <c r="Y289" s="14">
        <f t="shared" si="8"/>
        <v>0</v>
      </c>
    </row>
    <row r="290" spans="1:25" s="3" customFormat="1" x14ac:dyDescent="0.2">
      <c r="A290" s="23">
        <v>5235</v>
      </c>
      <c r="B290" s="5" t="s">
        <v>25</v>
      </c>
      <c r="C290" s="3" t="s">
        <v>7</v>
      </c>
      <c r="D290" s="3" t="s">
        <v>47</v>
      </c>
      <c r="E290" s="3" t="s">
        <v>39</v>
      </c>
      <c r="F290" s="3">
        <v>10</v>
      </c>
      <c r="G290" s="3" t="s">
        <v>17</v>
      </c>
      <c r="L290" s="4"/>
      <c r="M290" s="32"/>
      <c r="N290" s="3">
        <v>9</v>
      </c>
      <c r="Q290" s="6"/>
      <c r="R290" s="6"/>
      <c r="S290" s="6"/>
      <c r="T290" s="6"/>
      <c r="U290" s="6"/>
      <c r="V290" s="6"/>
      <c r="W290" s="13"/>
      <c r="X290" s="13"/>
      <c r="Y290" s="14">
        <f t="shared" si="8"/>
        <v>0</v>
      </c>
    </row>
    <row r="291" spans="1:25" s="3" customFormat="1" x14ac:dyDescent="0.2">
      <c r="A291" s="23">
        <v>5236</v>
      </c>
      <c r="B291" s="5" t="s">
        <v>25</v>
      </c>
      <c r="C291" s="3" t="s">
        <v>7</v>
      </c>
      <c r="D291" s="3" t="s">
        <v>47</v>
      </c>
      <c r="E291" s="3" t="s">
        <v>39</v>
      </c>
      <c r="F291" s="3">
        <v>10</v>
      </c>
      <c r="G291" s="3" t="s">
        <v>17</v>
      </c>
      <c r="L291" s="4"/>
      <c r="M291" s="32"/>
      <c r="N291" s="3">
        <v>10</v>
      </c>
      <c r="Q291" s="6"/>
      <c r="R291" s="6"/>
      <c r="S291" s="6"/>
      <c r="T291" s="6"/>
      <c r="U291" s="6"/>
      <c r="V291" s="6"/>
      <c r="W291" s="13"/>
      <c r="X291" s="13"/>
      <c r="Y291" s="14">
        <f t="shared" si="8"/>
        <v>0</v>
      </c>
    </row>
    <row r="292" spans="1:25" s="3" customFormat="1" x14ac:dyDescent="0.2">
      <c r="A292" s="23">
        <v>5237</v>
      </c>
      <c r="B292" s="5" t="s">
        <v>25</v>
      </c>
      <c r="C292" s="3" t="s">
        <v>7</v>
      </c>
      <c r="D292" s="3" t="s">
        <v>47</v>
      </c>
      <c r="E292" s="3" t="s">
        <v>39</v>
      </c>
      <c r="F292" s="3">
        <v>10</v>
      </c>
      <c r="G292" s="3" t="s">
        <v>17</v>
      </c>
      <c r="L292" s="4"/>
      <c r="M292" s="32"/>
      <c r="N292" s="3">
        <v>11</v>
      </c>
      <c r="Q292" s="6"/>
      <c r="R292" s="6"/>
      <c r="S292" s="6"/>
      <c r="T292" s="6"/>
      <c r="U292" s="6"/>
      <c r="V292" s="6"/>
      <c r="W292" s="13"/>
      <c r="X292" s="13"/>
      <c r="Y292" s="14">
        <f t="shared" si="8"/>
        <v>0</v>
      </c>
    </row>
    <row r="293" spans="1:25" s="3" customFormat="1" x14ac:dyDescent="0.2">
      <c r="A293" s="23">
        <v>5238</v>
      </c>
      <c r="B293" s="5" t="s">
        <v>25</v>
      </c>
      <c r="C293" s="3" t="s">
        <v>7</v>
      </c>
      <c r="D293" s="3" t="s">
        <v>47</v>
      </c>
      <c r="E293" s="3" t="s">
        <v>39</v>
      </c>
      <c r="F293" s="3">
        <v>10</v>
      </c>
      <c r="G293" s="3" t="s">
        <v>17</v>
      </c>
      <c r="L293" s="4"/>
      <c r="M293" s="32"/>
      <c r="N293" s="3">
        <v>12</v>
      </c>
      <c r="Q293" s="6"/>
      <c r="R293" s="6"/>
      <c r="S293" s="6"/>
      <c r="T293" s="6"/>
      <c r="U293" s="6"/>
      <c r="V293" s="6"/>
      <c r="W293" s="13"/>
      <c r="X293" s="13"/>
      <c r="Y293" s="14">
        <f t="shared" si="8"/>
        <v>0</v>
      </c>
    </row>
    <row r="294" spans="1:25" s="3" customFormat="1" x14ac:dyDescent="0.2">
      <c r="A294" s="23">
        <v>5239</v>
      </c>
      <c r="B294" s="5" t="s">
        <v>25</v>
      </c>
      <c r="C294" s="3" t="s">
        <v>7</v>
      </c>
      <c r="D294" s="3" t="s">
        <v>47</v>
      </c>
      <c r="E294" s="3" t="s">
        <v>39</v>
      </c>
      <c r="F294" s="3">
        <v>10</v>
      </c>
      <c r="G294" s="3" t="s">
        <v>17</v>
      </c>
      <c r="L294" s="4"/>
      <c r="M294" s="32"/>
      <c r="N294" s="3">
        <v>13</v>
      </c>
      <c r="Q294" s="6"/>
      <c r="R294" s="6"/>
      <c r="S294" s="6"/>
      <c r="T294" s="6"/>
      <c r="U294" s="6"/>
      <c r="V294" s="6"/>
      <c r="W294" s="13"/>
      <c r="X294" s="13"/>
      <c r="Y294" s="14">
        <f t="shared" si="8"/>
        <v>0</v>
      </c>
    </row>
    <row r="295" spans="1:25" s="3" customFormat="1" x14ac:dyDescent="0.2">
      <c r="A295" s="23">
        <v>5240</v>
      </c>
      <c r="B295" s="5" t="s">
        <v>25</v>
      </c>
      <c r="C295" s="3" t="s">
        <v>7</v>
      </c>
      <c r="D295" s="3" t="s">
        <v>47</v>
      </c>
      <c r="E295" s="3" t="s">
        <v>39</v>
      </c>
      <c r="F295" s="3">
        <v>10</v>
      </c>
      <c r="G295" s="3" t="s">
        <v>17</v>
      </c>
      <c r="L295" s="4"/>
      <c r="M295" s="32"/>
      <c r="N295" s="3">
        <v>14</v>
      </c>
      <c r="Q295" s="6"/>
      <c r="R295" s="6"/>
      <c r="S295" s="6"/>
      <c r="T295" s="6"/>
      <c r="U295" s="6"/>
      <c r="V295" s="6"/>
      <c r="W295" s="13"/>
      <c r="X295" s="13"/>
      <c r="Y295" s="14">
        <f t="shared" si="8"/>
        <v>0</v>
      </c>
    </row>
    <row r="296" spans="1:25" s="3" customFormat="1" x14ac:dyDescent="0.2">
      <c r="A296" s="23">
        <v>5241</v>
      </c>
      <c r="B296" s="5" t="s">
        <v>25</v>
      </c>
      <c r="C296" s="3" t="s">
        <v>7</v>
      </c>
      <c r="D296" s="3" t="s">
        <v>47</v>
      </c>
      <c r="E296" s="3" t="s">
        <v>39</v>
      </c>
      <c r="F296" s="3">
        <v>10</v>
      </c>
      <c r="G296" s="3" t="s">
        <v>17</v>
      </c>
      <c r="L296" s="4"/>
      <c r="M296" s="32"/>
      <c r="N296" s="3">
        <v>15</v>
      </c>
      <c r="Q296" s="6"/>
      <c r="R296" s="6"/>
      <c r="S296" s="6"/>
      <c r="T296" s="6"/>
      <c r="U296" s="6"/>
      <c r="V296" s="6"/>
      <c r="W296" s="13"/>
      <c r="X296" s="13"/>
      <c r="Y296" s="14">
        <f t="shared" si="8"/>
        <v>0</v>
      </c>
    </row>
    <row r="297" spans="1:25" s="3" customFormat="1" x14ac:dyDescent="0.2">
      <c r="A297" s="23">
        <v>5242</v>
      </c>
      <c r="B297" s="5" t="s">
        <v>25</v>
      </c>
      <c r="C297" s="3" t="s">
        <v>7</v>
      </c>
      <c r="D297" s="3" t="s">
        <v>47</v>
      </c>
      <c r="E297" s="3" t="s">
        <v>39</v>
      </c>
      <c r="F297" s="3">
        <v>10</v>
      </c>
      <c r="G297" s="3" t="s">
        <v>17</v>
      </c>
      <c r="L297" s="4"/>
      <c r="M297" s="32"/>
      <c r="N297" s="3">
        <v>16</v>
      </c>
      <c r="Q297" s="6"/>
      <c r="R297" s="6"/>
      <c r="S297" s="6"/>
      <c r="T297" s="6"/>
      <c r="U297" s="6"/>
      <c r="V297" s="6"/>
      <c r="W297" s="13"/>
      <c r="X297" s="13"/>
      <c r="Y297" s="14">
        <f t="shared" si="8"/>
        <v>0</v>
      </c>
    </row>
    <row r="298" spans="1:25" s="3" customFormat="1" x14ac:dyDescent="0.2">
      <c r="A298" s="23">
        <v>5243</v>
      </c>
      <c r="B298" s="5" t="s">
        <v>25</v>
      </c>
      <c r="C298" s="3" t="s">
        <v>7</v>
      </c>
      <c r="D298" s="3" t="s">
        <v>47</v>
      </c>
      <c r="E298" s="3" t="s">
        <v>39</v>
      </c>
      <c r="F298" s="3">
        <v>10</v>
      </c>
      <c r="G298" s="3" t="s">
        <v>17</v>
      </c>
      <c r="L298" s="4"/>
      <c r="M298" s="32"/>
      <c r="N298" s="3">
        <v>17</v>
      </c>
      <c r="Q298" s="6"/>
      <c r="R298" s="6"/>
      <c r="S298" s="6"/>
      <c r="T298" s="6"/>
      <c r="U298" s="6"/>
      <c r="V298" s="6"/>
      <c r="W298" s="13"/>
      <c r="X298" s="13"/>
      <c r="Y298" s="14">
        <f t="shared" si="8"/>
        <v>0</v>
      </c>
    </row>
    <row r="299" spans="1:25" s="3" customFormat="1" x14ac:dyDescent="0.2">
      <c r="A299" s="23">
        <v>5244</v>
      </c>
      <c r="B299" s="5" t="s">
        <v>25</v>
      </c>
      <c r="C299" s="3" t="s">
        <v>7</v>
      </c>
      <c r="D299" s="3" t="s">
        <v>47</v>
      </c>
      <c r="E299" s="3" t="s">
        <v>39</v>
      </c>
      <c r="F299" s="3">
        <v>10</v>
      </c>
      <c r="G299" s="3" t="s">
        <v>17</v>
      </c>
      <c r="L299" s="4"/>
      <c r="M299" s="32"/>
      <c r="N299" s="3">
        <v>18</v>
      </c>
      <c r="Q299" s="6"/>
      <c r="R299" s="6"/>
      <c r="S299" s="6"/>
      <c r="T299" s="6"/>
      <c r="U299" s="6"/>
      <c r="V299" s="6"/>
      <c r="W299" s="13"/>
      <c r="X299" s="13"/>
      <c r="Y299" s="14">
        <f t="shared" si="8"/>
        <v>0</v>
      </c>
    </row>
    <row r="300" spans="1:25" s="3" customFormat="1" x14ac:dyDescent="0.2">
      <c r="A300" s="23">
        <v>5245</v>
      </c>
      <c r="B300" s="5" t="s">
        <v>25</v>
      </c>
      <c r="C300" s="3" t="s">
        <v>50</v>
      </c>
      <c r="D300" s="3" t="s">
        <v>47</v>
      </c>
      <c r="E300" s="3" t="s">
        <v>39</v>
      </c>
      <c r="F300" s="3">
        <v>11</v>
      </c>
      <c r="G300" s="3" t="s">
        <v>9</v>
      </c>
      <c r="L300" s="4"/>
      <c r="M300" s="32"/>
      <c r="N300" s="3">
        <v>1</v>
      </c>
      <c r="Q300" s="6"/>
      <c r="R300" s="6"/>
      <c r="S300" s="6"/>
      <c r="T300" s="6"/>
      <c r="U300" s="6"/>
      <c r="V300" s="6"/>
      <c r="W300" s="13"/>
      <c r="X300" s="13"/>
      <c r="Y300" s="14">
        <f t="shared" si="8"/>
        <v>0</v>
      </c>
    </row>
    <row r="301" spans="1:25" s="3" customFormat="1" x14ac:dyDescent="0.2">
      <c r="A301" s="23">
        <v>5246</v>
      </c>
      <c r="B301" s="5" t="s">
        <v>25</v>
      </c>
      <c r="C301" s="3" t="s">
        <v>50</v>
      </c>
      <c r="D301" s="3" t="s">
        <v>47</v>
      </c>
      <c r="E301" s="3" t="s">
        <v>39</v>
      </c>
      <c r="F301" s="3">
        <v>11</v>
      </c>
      <c r="G301" s="3" t="s">
        <v>9</v>
      </c>
      <c r="L301" s="4"/>
      <c r="M301" s="32"/>
      <c r="N301" s="3">
        <v>2</v>
      </c>
      <c r="Q301" s="6"/>
      <c r="R301" s="6"/>
      <c r="S301" s="6"/>
      <c r="T301" s="6"/>
      <c r="U301" s="6"/>
      <c r="V301" s="6"/>
      <c r="W301" s="13"/>
      <c r="X301" s="13"/>
      <c r="Y301" s="14">
        <f t="shared" si="8"/>
        <v>0</v>
      </c>
    </row>
    <row r="302" spans="1:25" s="3" customFormat="1" x14ac:dyDescent="0.2">
      <c r="A302" s="23">
        <v>5247</v>
      </c>
      <c r="B302" s="5" t="s">
        <v>25</v>
      </c>
      <c r="C302" s="3" t="s">
        <v>50</v>
      </c>
      <c r="D302" s="3" t="s">
        <v>47</v>
      </c>
      <c r="E302" s="3" t="s">
        <v>39</v>
      </c>
      <c r="F302" s="3">
        <v>11</v>
      </c>
      <c r="G302" s="3" t="s">
        <v>9</v>
      </c>
      <c r="L302" s="4"/>
      <c r="M302" s="32"/>
      <c r="N302" s="3">
        <v>3</v>
      </c>
      <c r="Q302" s="6"/>
      <c r="R302" s="6"/>
      <c r="S302" s="6"/>
      <c r="T302" s="6"/>
      <c r="U302" s="6"/>
      <c r="V302" s="6"/>
      <c r="W302" s="13"/>
      <c r="X302" s="13"/>
      <c r="Y302" s="14">
        <f t="shared" si="8"/>
        <v>0</v>
      </c>
    </row>
    <row r="303" spans="1:25" s="3" customFormat="1" x14ac:dyDescent="0.2">
      <c r="A303" s="23">
        <v>5248</v>
      </c>
      <c r="B303" s="5" t="s">
        <v>25</v>
      </c>
      <c r="C303" s="3" t="s">
        <v>50</v>
      </c>
      <c r="D303" s="3" t="s">
        <v>47</v>
      </c>
      <c r="E303" s="3" t="s">
        <v>39</v>
      </c>
      <c r="F303" s="3">
        <v>11</v>
      </c>
      <c r="G303" s="3" t="s">
        <v>9</v>
      </c>
      <c r="L303" s="4"/>
      <c r="M303" s="32"/>
      <c r="N303" s="3">
        <v>4</v>
      </c>
      <c r="Q303" s="6"/>
      <c r="R303" s="6"/>
      <c r="S303" s="6"/>
      <c r="T303" s="6"/>
      <c r="U303" s="6"/>
      <c r="V303" s="6"/>
      <c r="W303" s="13"/>
      <c r="X303" s="13"/>
      <c r="Y303" s="14">
        <f t="shared" si="8"/>
        <v>0</v>
      </c>
    </row>
    <row r="304" spans="1:25" s="3" customFormat="1" x14ac:dyDescent="0.2">
      <c r="A304" s="23">
        <v>5249</v>
      </c>
      <c r="B304" s="5" t="s">
        <v>25</v>
      </c>
      <c r="C304" s="3" t="s">
        <v>50</v>
      </c>
      <c r="D304" s="3" t="s">
        <v>47</v>
      </c>
      <c r="E304" s="3" t="s">
        <v>39</v>
      </c>
      <c r="F304" s="3">
        <v>11</v>
      </c>
      <c r="G304" s="3" t="s">
        <v>9</v>
      </c>
      <c r="L304" s="4"/>
      <c r="M304" s="32"/>
      <c r="N304" s="3">
        <v>5</v>
      </c>
      <c r="Q304" s="6"/>
      <c r="R304" s="6"/>
      <c r="S304" s="6"/>
      <c r="T304" s="6"/>
      <c r="U304" s="6"/>
      <c r="V304" s="6"/>
      <c r="W304" s="13"/>
      <c r="X304" s="13"/>
      <c r="Y304" s="14">
        <f t="shared" si="8"/>
        <v>0</v>
      </c>
    </row>
    <row r="305" spans="1:25" s="3" customFormat="1" x14ac:dyDescent="0.2">
      <c r="A305" s="23">
        <v>5250</v>
      </c>
      <c r="B305" s="5" t="s">
        <v>25</v>
      </c>
      <c r="C305" s="3" t="s">
        <v>50</v>
      </c>
      <c r="D305" s="3" t="s">
        <v>47</v>
      </c>
      <c r="E305" s="3" t="s">
        <v>39</v>
      </c>
      <c r="F305" s="3">
        <v>11</v>
      </c>
      <c r="G305" s="3" t="s">
        <v>9</v>
      </c>
      <c r="L305" s="4"/>
      <c r="M305" s="32"/>
      <c r="N305" s="3">
        <v>6</v>
      </c>
      <c r="Q305" s="6"/>
      <c r="R305" s="6"/>
      <c r="S305" s="6"/>
      <c r="T305" s="6"/>
      <c r="U305" s="6"/>
      <c r="V305" s="6"/>
      <c r="W305" s="13"/>
      <c r="X305" s="13"/>
      <c r="Y305" s="14">
        <f t="shared" si="8"/>
        <v>0</v>
      </c>
    </row>
    <row r="306" spans="1:25" s="3" customFormat="1" x14ac:dyDescent="0.2">
      <c r="A306" s="23">
        <v>5251</v>
      </c>
      <c r="B306" s="5" t="s">
        <v>25</v>
      </c>
      <c r="C306" s="3" t="s">
        <v>50</v>
      </c>
      <c r="D306" s="3" t="s">
        <v>47</v>
      </c>
      <c r="E306" s="3" t="s">
        <v>39</v>
      </c>
      <c r="F306" s="3">
        <v>11</v>
      </c>
      <c r="G306" s="3" t="s">
        <v>9</v>
      </c>
      <c r="L306" s="4"/>
      <c r="M306" s="32"/>
      <c r="N306" s="3">
        <v>7</v>
      </c>
      <c r="Q306" s="6"/>
      <c r="R306" s="6"/>
      <c r="S306" s="6"/>
      <c r="T306" s="6"/>
      <c r="U306" s="6"/>
      <c r="V306" s="6"/>
      <c r="W306" s="13"/>
      <c r="X306" s="13"/>
      <c r="Y306" s="14">
        <f t="shared" si="8"/>
        <v>0</v>
      </c>
    </row>
    <row r="307" spans="1:25" s="3" customFormat="1" x14ac:dyDescent="0.2">
      <c r="A307" s="23">
        <v>5252</v>
      </c>
      <c r="B307" s="5" t="s">
        <v>25</v>
      </c>
      <c r="C307" s="3" t="s">
        <v>50</v>
      </c>
      <c r="D307" s="3" t="s">
        <v>47</v>
      </c>
      <c r="E307" s="3" t="s">
        <v>39</v>
      </c>
      <c r="F307" s="3">
        <v>11</v>
      </c>
      <c r="G307" s="3" t="s">
        <v>9</v>
      </c>
      <c r="L307" s="4"/>
      <c r="M307" s="32"/>
      <c r="N307" s="3">
        <v>8</v>
      </c>
      <c r="Q307" s="6"/>
      <c r="R307" s="6"/>
      <c r="S307" s="6"/>
      <c r="T307" s="6"/>
      <c r="U307" s="6"/>
      <c r="V307" s="6"/>
      <c r="W307" s="13"/>
      <c r="X307" s="13"/>
      <c r="Y307" s="14">
        <f t="shared" si="8"/>
        <v>0</v>
      </c>
    </row>
    <row r="308" spans="1:25" s="3" customFormat="1" x14ac:dyDescent="0.2">
      <c r="A308" s="23">
        <v>5253</v>
      </c>
      <c r="B308" s="5" t="s">
        <v>25</v>
      </c>
      <c r="C308" s="3" t="s">
        <v>50</v>
      </c>
      <c r="D308" s="3" t="s">
        <v>47</v>
      </c>
      <c r="E308" s="3" t="s">
        <v>39</v>
      </c>
      <c r="F308" s="3">
        <v>11</v>
      </c>
      <c r="G308" s="3" t="s">
        <v>9</v>
      </c>
      <c r="L308" s="4"/>
      <c r="M308" s="32"/>
      <c r="N308" s="3">
        <v>9</v>
      </c>
      <c r="Q308" s="6"/>
      <c r="R308" s="6"/>
      <c r="S308" s="6"/>
      <c r="T308" s="6"/>
      <c r="U308" s="6"/>
      <c r="V308" s="6"/>
      <c r="W308" s="13"/>
      <c r="X308" s="13"/>
      <c r="Y308" s="14">
        <f t="shared" si="8"/>
        <v>0</v>
      </c>
    </row>
    <row r="309" spans="1:25" s="3" customFormat="1" x14ac:dyDescent="0.2">
      <c r="A309" s="23">
        <v>5254</v>
      </c>
      <c r="B309" s="5" t="s">
        <v>25</v>
      </c>
      <c r="C309" s="3" t="s">
        <v>50</v>
      </c>
      <c r="D309" s="3" t="s">
        <v>47</v>
      </c>
      <c r="E309" s="3" t="s">
        <v>39</v>
      </c>
      <c r="F309" s="3">
        <v>11</v>
      </c>
      <c r="G309" s="3" t="s">
        <v>9</v>
      </c>
      <c r="L309" s="4"/>
      <c r="M309" s="32"/>
      <c r="N309" s="3">
        <v>10</v>
      </c>
      <c r="Q309" s="6"/>
      <c r="R309" s="6"/>
      <c r="S309" s="6"/>
      <c r="T309" s="6"/>
      <c r="U309" s="6"/>
      <c r="V309" s="6"/>
      <c r="W309" s="13"/>
      <c r="X309" s="13"/>
      <c r="Y309" s="14">
        <f t="shared" si="8"/>
        <v>0</v>
      </c>
    </row>
    <row r="310" spans="1:25" s="3" customFormat="1" x14ac:dyDescent="0.2">
      <c r="A310" s="23">
        <v>5255</v>
      </c>
      <c r="B310" s="5" t="s">
        <v>25</v>
      </c>
      <c r="C310" s="3" t="s">
        <v>50</v>
      </c>
      <c r="D310" s="3" t="s">
        <v>47</v>
      </c>
      <c r="E310" s="3" t="s">
        <v>39</v>
      </c>
      <c r="F310" s="3">
        <v>11</v>
      </c>
      <c r="G310" s="3" t="s">
        <v>9</v>
      </c>
      <c r="L310" s="4"/>
      <c r="M310" s="32"/>
      <c r="N310" s="3">
        <v>11</v>
      </c>
      <c r="Q310" s="6"/>
      <c r="R310" s="6"/>
      <c r="S310" s="6"/>
      <c r="T310" s="6"/>
      <c r="U310" s="6"/>
      <c r="V310" s="6"/>
      <c r="W310" s="13"/>
      <c r="X310" s="13"/>
      <c r="Y310" s="14">
        <f t="shared" si="8"/>
        <v>0</v>
      </c>
    </row>
    <row r="311" spans="1:25" s="3" customFormat="1" x14ac:dyDescent="0.2">
      <c r="A311" s="23">
        <v>5256</v>
      </c>
      <c r="B311" s="5" t="s">
        <v>25</v>
      </c>
      <c r="C311" s="3" t="s">
        <v>50</v>
      </c>
      <c r="D311" s="3" t="s">
        <v>47</v>
      </c>
      <c r="E311" s="3" t="s">
        <v>39</v>
      </c>
      <c r="F311" s="3">
        <v>11</v>
      </c>
      <c r="G311" s="3" t="s">
        <v>9</v>
      </c>
      <c r="L311" s="4"/>
      <c r="M311" s="32"/>
      <c r="N311" s="3">
        <v>12</v>
      </c>
      <c r="Q311" s="6"/>
      <c r="R311" s="6"/>
      <c r="S311" s="6"/>
      <c r="T311" s="6"/>
      <c r="U311" s="6"/>
      <c r="V311" s="6"/>
      <c r="W311" s="13"/>
      <c r="X311" s="13"/>
      <c r="Y311" s="14">
        <f t="shared" si="8"/>
        <v>0</v>
      </c>
    </row>
    <row r="312" spans="1:25" s="3" customFormat="1" x14ac:dyDescent="0.2">
      <c r="A312" s="23">
        <v>5257</v>
      </c>
      <c r="B312" s="5" t="s">
        <v>25</v>
      </c>
      <c r="C312" s="3" t="s">
        <v>50</v>
      </c>
      <c r="D312" s="3" t="s">
        <v>47</v>
      </c>
      <c r="E312" s="3" t="s">
        <v>39</v>
      </c>
      <c r="F312" s="3">
        <v>11</v>
      </c>
      <c r="G312" s="3" t="s">
        <v>9</v>
      </c>
      <c r="L312" s="4"/>
      <c r="M312" s="32"/>
      <c r="N312" s="3">
        <v>13</v>
      </c>
      <c r="Q312" s="6"/>
      <c r="R312" s="6"/>
      <c r="S312" s="6"/>
      <c r="T312" s="6"/>
      <c r="U312" s="6"/>
      <c r="V312" s="6"/>
      <c r="W312" s="13"/>
      <c r="X312" s="13"/>
      <c r="Y312" s="14">
        <f t="shared" si="8"/>
        <v>0</v>
      </c>
    </row>
    <row r="313" spans="1:25" s="3" customFormat="1" x14ac:dyDescent="0.2">
      <c r="A313" s="23">
        <v>5258</v>
      </c>
      <c r="B313" s="5" t="s">
        <v>25</v>
      </c>
      <c r="C313" s="3" t="s">
        <v>50</v>
      </c>
      <c r="D313" s="3" t="s">
        <v>47</v>
      </c>
      <c r="E313" s="3" t="s">
        <v>39</v>
      </c>
      <c r="F313" s="3">
        <v>11</v>
      </c>
      <c r="G313" s="3" t="s">
        <v>9</v>
      </c>
      <c r="L313" s="4"/>
      <c r="M313" s="32"/>
      <c r="N313" s="3">
        <v>14</v>
      </c>
      <c r="Q313" s="6"/>
      <c r="R313" s="6"/>
      <c r="S313" s="6"/>
      <c r="T313" s="6"/>
      <c r="U313" s="6"/>
      <c r="V313" s="6"/>
      <c r="W313" s="13"/>
      <c r="X313" s="13"/>
      <c r="Y313" s="14">
        <f t="shared" si="8"/>
        <v>0</v>
      </c>
    </row>
    <row r="314" spans="1:25" s="3" customFormat="1" x14ac:dyDescent="0.2">
      <c r="A314" s="23">
        <v>5259</v>
      </c>
      <c r="B314" s="5" t="s">
        <v>25</v>
      </c>
      <c r="C314" s="3" t="s">
        <v>50</v>
      </c>
      <c r="D314" s="3" t="s">
        <v>47</v>
      </c>
      <c r="E314" s="3" t="s">
        <v>39</v>
      </c>
      <c r="F314" s="3">
        <v>11</v>
      </c>
      <c r="G314" s="3" t="s">
        <v>9</v>
      </c>
      <c r="L314" s="4"/>
      <c r="M314" s="32"/>
      <c r="N314" s="3">
        <v>15</v>
      </c>
      <c r="Q314" s="6"/>
      <c r="R314" s="6"/>
      <c r="S314" s="6"/>
      <c r="T314" s="6"/>
      <c r="U314" s="6"/>
      <c r="V314" s="6"/>
      <c r="W314" s="13"/>
      <c r="X314" s="13"/>
      <c r="Y314" s="14">
        <f t="shared" si="8"/>
        <v>0</v>
      </c>
    </row>
    <row r="315" spans="1:25" s="3" customFormat="1" x14ac:dyDescent="0.2">
      <c r="A315" s="23">
        <v>5260</v>
      </c>
      <c r="B315" s="5" t="s">
        <v>25</v>
      </c>
      <c r="C315" s="3" t="s">
        <v>50</v>
      </c>
      <c r="D315" s="3" t="s">
        <v>47</v>
      </c>
      <c r="E315" s="3" t="s">
        <v>39</v>
      </c>
      <c r="F315" s="3">
        <v>11</v>
      </c>
      <c r="G315" s="3" t="s">
        <v>9</v>
      </c>
      <c r="L315" s="4"/>
      <c r="M315" s="32"/>
      <c r="N315" s="3">
        <v>16</v>
      </c>
      <c r="Q315" s="6"/>
      <c r="R315" s="6"/>
      <c r="S315" s="6"/>
      <c r="T315" s="6"/>
      <c r="U315" s="6"/>
      <c r="V315" s="6"/>
      <c r="W315" s="13"/>
      <c r="X315" s="13"/>
      <c r="Y315" s="14">
        <f t="shared" si="8"/>
        <v>0</v>
      </c>
    </row>
    <row r="316" spans="1:25" s="3" customFormat="1" x14ac:dyDescent="0.2">
      <c r="A316" s="23">
        <v>5261</v>
      </c>
      <c r="B316" s="5" t="s">
        <v>25</v>
      </c>
      <c r="C316" s="3" t="s">
        <v>50</v>
      </c>
      <c r="D316" s="3" t="s">
        <v>47</v>
      </c>
      <c r="E316" s="3" t="s">
        <v>39</v>
      </c>
      <c r="F316" s="3">
        <v>11</v>
      </c>
      <c r="G316" s="3" t="s">
        <v>9</v>
      </c>
      <c r="L316" s="4"/>
      <c r="M316" s="32"/>
      <c r="N316" s="3">
        <v>17</v>
      </c>
      <c r="Q316" s="6"/>
      <c r="R316" s="6"/>
      <c r="S316" s="6"/>
      <c r="T316" s="6"/>
      <c r="U316" s="6"/>
      <c r="V316" s="6"/>
      <c r="W316" s="13"/>
      <c r="X316" s="13"/>
      <c r="Y316" s="14">
        <f t="shared" si="8"/>
        <v>0</v>
      </c>
    </row>
    <row r="317" spans="1:25" s="3" customFormat="1" x14ac:dyDescent="0.2">
      <c r="A317" s="23">
        <v>5262</v>
      </c>
      <c r="B317" s="5" t="s">
        <v>25</v>
      </c>
      <c r="C317" s="3" t="s">
        <v>50</v>
      </c>
      <c r="D317" s="3" t="s">
        <v>47</v>
      </c>
      <c r="E317" s="3" t="s">
        <v>39</v>
      </c>
      <c r="F317" s="3">
        <v>11</v>
      </c>
      <c r="G317" s="3" t="s">
        <v>9</v>
      </c>
      <c r="L317" s="4"/>
      <c r="M317" s="32"/>
      <c r="N317" s="3">
        <v>18</v>
      </c>
      <c r="Q317" s="6"/>
      <c r="R317" s="6"/>
      <c r="S317" s="6"/>
      <c r="T317" s="6"/>
      <c r="U317" s="6"/>
      <c r="V317" s="6"/>
      <c r="W317" s="13"/>
      <c r="X317" s="13"/>
      <c r="Y317" s="14">
        <f t="shared" si="8"/>
        <v>0</v>
      </c>
    </row>
    <row r="318" spans="1:25" s="3" customFormat="1" x14ac:dyDescent="0.2">
      <c r="A318" s="23">
        <v>5263</v>
      </c>
      <c r="B318" s="5" t="s">
        <v>25</v>
      </c>
      <c r="C318" s="3" t="s">
        <v>50</v>
      </c>
      <c r="D318" s="3" t="s">
        <v>47</v>
      </c>
      <c r="E318" s="3" t="s">
        <v>39</v>
      </c>
      <c r="F318" s="3">
        <v>11</v>
      </c>
      <c r="G318" s="3" t="s">
        <v>9</v>
      </c>
      <c r="L318" s="4"/>
      <c r="M318" s="32"/>
      <c r="N318" s="3">
        <v>19</v>
      </c>
      <c r="Q318" s="6"/>
      <c r="R318" s="6"/>
      <c r="S318" s="6"/>
      <c r="T318" s="6"/>
      <c r="U318" s="6"/>
      <c r="V318" s="6"/>
      <c r="W318" s="13"/>
      <c r="X318" s="13"/>
      <c r="Y318" s="14">
        <f t="shared" si="8"/>
        <v>0</v>
      </c>
    </row>
    <row r="319" spans="1:25" s="3" customFormat="1" x14ac:dyDescent="0.2">
      <c r="A319" s="23">
        <v>5264</v>
      </c>
      <c r="B319" s="5" t="s">
        <v>25</v>
      </c>
      <c r="C319" s="3" t="s">
        <v>50</v>
      </c>
      <c r="D319" s="3" t="s">
        <v>47</v>
      </c>
      <c r="E319" s="3" t="s">
        <v>39</v>
      </c>
      <c r="F319" s="3">
        <v>11</v>
      </c>
      <c r="G319" s="3" t="s">
        <v>17</v>
      </c>
      <c r="L319" s="4"/>
      <c r="M319" s="32"/>
      <c r="N319" s="3">
        <v>1</v>
      </c>
      <c r="Q319" s="6"/>
      <c r="R319" s="6"/>
      <c r="S319" s="6"/>
      <c r="T319" s="6"/>
      <c r="U319" s="6"/>
      <c r="V319" s="6"/>
      <c r="W319" s="13"/>
      <c r="X319" s="13"/>
      <c r="Y319" s="14">
        <f t="shared" si="8"/>
        <v>0</v>
      </c>
    </row>
    <row r="320" spans="1:25" s="3" customFormat="1" x14ac:dyDescent="0.2">
      <c r="A320" s="23">
        <v>5265</v>
      </c>
      <c r="B320" s="5" t="s">
        <v>25</v>
      </c>
      <c r="C320" s="3" t="s">
        <v>50</v>
      </c>
      <c r="D320" s="3" t="s">
        <v>47</v>
      </c>
      <c r="E320" s="3" t="s">
        <v>39</v>
      </c>
      <c r="F320" s="3">
        <v>11</v>
      </c>
      <c r="G320" s="3" t="s">
        <v>17</v>
      </c>
      <c r="L320" s="4"/>
      <c r="M320" s="32"/>
      <c r="N320" s="3">
        <v>2</v>
      </c>
      <c r="Q320" s="6"/>
      <c r="R320" s="6"/>
      <c r="S320" s="6"/>
      <c r="T320" s="6"/>
      <c r="U320" s="6"/>
      <c r="V320" s="6"/>
      <c r="W320" s="13"/>
      <c r="X320" s="13"/>
      <c r="Y320" s="14">
        <f t="shared" si="8"/>
        <v>0</v>
      </c>
    </row>
    <row r="321" spans="1:25" s="3" customFormat="1" x14ac:dyDescent="0.2">
      <c r="A321" s="23">
        <v>5266</v>
      </c>
      <c r="B321" s="5" t="s">
        <v>25</v>
      </c>
      <c r="C321" s="3" t="s">
        <v>50</v>
      </c>
      <c r="D321" s="3" t="s">
        <v>47</v>
      </c>
      <c r="E321" s="3" t="s">
        <v>39</v>
      </c>
      <c r="F321" s="3">
        <v>11</v>
      </c>
      <c r="G321" s="3" t="s">
        <v>17</v>
      </c>
      <c r="L321" s="4"/>
      <c r="M321" s="32"/>
      <c r="N321" s="3">
        <v>3</v>
      </c>
      <c r="Q321" s="6"/>
      <c r="R321" s="6"/>
      <c r="S321" s="6"/>
      <c r="T321" s="6"/>
      <c r="U321" s="6"/>
      <c r="V321" s="6"/>
      <c r="W321" s="13"/>
      <c r="X321" s="13"/>
      <c r="Y321" s="14">
        <f t="shared" ref="Y321:Y384" si="9">IF(V321&gt;10,"NA",X321)</f>
        <v>0</v>
      </c>
    </row>
    <row r="322" spans="1:25" s="3" customFormat="1" x14ac:dyDescent="0.2">
      <c r="A322" s="23">
        <v>5267</v>
      </c>
      <c r="B322" s="5" t="s">
        <v>25</v>
      </c>
      <c r="C322" s="3" t="s">
        <v>50</v>
      </c>
      <c r="D322" s="3" t="s">
        <v>47</v>
      </c>
      <c r="E322" s="3" t="s">
        <v>39</v>
      </c>
      <c r="F322" s="3">
        <v>11</v>
      </c>
      <c r="G322" s="3" t="s">
        <v>17</v>
      </c>
      <c r="L322" s="4"/>
      <c r="M322" s="32"/>
      <c r="N322" s="3">
        <v>4</v>
      </c>
      <c r="Q322" s="6"/>
      <c r="R322" s="6"/>
      <c r="S322" s="6"/>
      <c r="T322" s="6"/>
      <c r="U322" s="6"/>
      <c r="V322" s="6"/>
      <c r="W322" s="13"/>
      <c r="X322" s="13"/>
      <c r="Y322" s="14">
        <f t="shared" si="9"/>
        <v>0</v>
      </c>
    </row>
    <row r="323" spans="1:25" s="3" customFormat="1" x14ac:dyDescent="0.2">
      <c r="A323" s="23">
        <v>5268</v>
      </c>
      <c r="B323" s="5" t="s">
        <v>25</v>
      </c>
      <c r="C323" s="3" t="s">
        <v>50</v>
      </c>
      <c r="D323" s="3" t="s">
        <v>47</v>
      </c>
      <c r="E323" s="3" t="s">
        <v>39</v>
      </c>
      <c r="F323" s="3">
        <v>11</v>
      </c>
      <c r="G323" s="3" t="s">
        <v>17</v>
      </c>
      <c r="L323" s="4"/>
      <c r="M323" s="32"/>
      <c r="N323" s="3">
        <v>5</v>
      </c>
      <c r="Q323" s="6"/>
      <c r="R323" s="6"/>
      <c r="S323" s="6"/>
      <c r="T323" s="6"/>
      <c r="U323" s="6"/>
      <c r="V323" s="6"/>
      <c r="W323" s="13"/>
      <c r="X323" s="13"/>
      <c r="Y323" s="14">
        <f t="shared" si="9"/>
        <v>0</v>
      </c>
    </row>
    <row r="324" spans="1:25" s="3" customFormat="1" x14ac:dyDescent="0.2">
      <c r="A324" s="23">
        <v>5269</v>
      </c>
      <c r="B324" s="5" t="s">
        <v>25</v>
      </c>
      <c r="C324" s="3" t="s">
        <v>50</v>
      </c>
      <c r="D324" s="3" t="s">
        <v>47</v>
      </c>
      <c r="E324" s="3" t="s">
        <v>39</v>
      </c>
      <c r="F324" s="3">
        <v>11</v>
      </c>
      <c r="G324" s="3" t="s">
        <v>17</v>
      </c>
      <c r="L324" s="4"/>
      <c r="M324" s="32"/>
      <c r="N324" s="3">
        <v>6</v>
      </c>
      <c r="Q324" s="6"/>
      <c r="R324" s="6"/>
      <c r="S324" s="6"/>
      <c r="T324" s="6"/>
      <c r="U324" s="6"/>
      <c r="V324" s="6"/>
      <c r="W324" s="13"/>
      <c r="X324" s="13"/>
      <c r="Y324" s="14">
        <f t="shared" si="9"/>
        <v>0</v>
      </c>
    </row>
    <row r="325" spans="1:25" s="3" customFormat="1" x14ac:dyDescent="0.2">
      <c r="A325" s="23">
        <v>5270</v>
      </c>
      <c r="B325" s="5" t="s">
        <v>25</v>
      </c>
      <c r="C325" s="3" t="s">
        <v>50</v>
      </c>
      <c r="D325" s="3" t="s">
        <v>47</v>
      </c>
      <c r="E325" s="3" t="s">
        <v>39</v>
      </c>
      <c r="F325" s="3">
        <v>11</v>
      </c>
      <c r="G325" s="3" t="s">
        <v>17</v>
      </c>
      <c r="L325" s="4"/>
      <c r="M325" s="32"/>
      <c r="N325" s="3">
        <v>7</v>
      </c>
      <c r="Q325" s="6"/>
      <c r="R325" s="6"/>
      <c r="S325" s="6"/>
      <c r="T325" s="6"/>
      <c r="U325" s="6"/>
      <c r="V325" s="6"/>
      <c r="W325" s="13"/>
      <c r="X325" s="13"/>
      <c r="Y325" s="14">
        <f t="shared" si="9"/>
        <v>0</v>
      </c>
    </row>
    <row r="326" spans="1:25" s="3" customFormat="1" x14ac:dyDescent="0.2">
      <c r="A326" s="23">
        <v>5271</v>
      </c>
      <c r="B326" s="5" t="s">
        <v>25</v>
      </c>
      <c r="C326" s="3" t="s">
        <v>50</v>
      </c>
      <c r="D326" s="3" t="s">
        <v>47</v>
      </c>
      <c r="E326" s="3" t="s">
        <v>39</v>
      </c>
      <c r="F326" s="3">
        <v>11</v>
      </c>
      <c r="G326" s="3" t="s">
        <v>17</v>
      </c>
      <c r="L326" s="4"/>
      <c r="M326" s="32"/>
      <c r="N326" s="3">
        <v>8</v>
      </c>
      <c r="Q326" s="6"/>
      <c r="R326" s="6"/>
      <c r="S326" s="6"/>
      <c r="T326" s="6"/>
      <c r="U326" s="6"/>
      <c r="V326" s="6"/>
      <c r="W326" s="13"/>
      <c r="X326" s="13"/>
      <c r="Y326" s="14">
        <f t="shared" si="9"/>
        <v>0</v>
      </c>
    </row>
    <row r="327" spans="1:25" s="3" customFormat="1" x14ac:dyDescent="0.2">
      <c r="A327" s="23">
        <v>5272</v>
      </c>
      <c r="B327" s="5" t="s">
        <v>25</v>
      </c>
      <c r="C327" s="3" t="s">
        <v>50</v>
      </c>
      <c r="D327" s="3" t="s">
        <v>47</v>
      </c>
      <c r="E327" s="3" t="s">
        <v>39</v>
      </c>
      <c r="F327" s="3">
        <v>11</v>
      </c>
      <c r="G327" s="3" t="s">
        <v>17</v>
      </c>
      <c r="L327" s="4"/>
      <c r="M327" s="32"/>
      <c r="N327" s="3">
        <v>9</v>
      </c>
      <c r="Q327" s="6"/>
      <c r="R327" s="6"/>
      <c r="S327" s="6"/>
      <c r="T327" s="6"/>
      <c r="U327" s="6"/>
      <c r="V327" s="6"/>
      <c r="W327" s="13"/>
      <c r="X327" s="13"/>
      <c r="Y327" s="14">
        <f t="shared" si="9"/>
        <v>0</v>
      </c>
    </row>
    <row r="328" spans="1:25" s="3" customFormat="1" x14ac:dyDescent="0.2">
      <c r="A328" s="23">
        <v>5273</v>
      </c>
      <c r="B328" s="5" t="s">
        <v>25</v>
      </c>
      <c r="C328" s="3" t="s">
        <v>50</v>
      </c>
      <c r="D328" s="3" t="s">
        <v>47</v>
      </c>
      <c r="E328" s="3" t="s">
        <v>39</v>
      </c>
      <c r="F328" s="3">
        <v>11</v>
      </c>
      <c r="G328" s="3" t="s">
        <v>17</v>
      </c>
      <c r="L328" s="4"/>
      <c r="M328" s="32"/>
      <c r="N328" s="3">
        <v>10</v>
      </c>
      <c r="Q328" s="6"/>
      <c r="R328" s="6"/>
      <c r="S328" s="6"/>
      <c r="T328" s="6"/>
      <c r="U328" s="6"/>
      <c r="V328" s="6"/>
      <c r="W328" s="13"/>
      <c r="X328" s="13"/>
      <c r="Y328" s="14">
        <f t="shared" si="9"/>
        <v>0</v>
      </c>
    </row>
    <row r="329" spans="1:25" s="3" customFormat="1" x14ac:dyDescent="0.2">
      <c r="A329" s="23">
        <v>5274</v>
      </c>
      <c r="B329" s="5" t="s">
        <v>25</v>
      </c>
      <c r="C329" s="3" t="s">
        <v>50</v>
      </c>
      <c r="D329" s="3" t="s">
        <v>47</v>
      </c>
      <c r="E329" s="3" t="s">
        <v>39</v>
      </c>
      <c r="F329" s="3">
        <v>11</v>
      </c>
      <c r="G329" s="3" t="s">
        <v>17</v>
      </c>
      <c r="L329" s="4"/>
      <c r="M329" s="32"/>
      <c r="N329" s="3">
        <v>11</v>
      </c>
      <c r="Q329" s="6"/>
      <c r="R329" s="6"/>
      <c r="S329" s="6"/>
      <c r="T329" s="6"/>
      <c r="U329" s="6"/>
      <c r="V329" s="6"/>
      <c r="W329" s="13"/>
      <c r="X329" s="13"/>
      <c r="Y329" s="14">
        <f t="shared" si="9"/>
        <v>0</v>
      </c>
    </row>
    <row r="330" spans="1:25" s="3" customFormat="1" x14ac:dyDescent="0.2">
      <c r="A330" s="23">
        <v>5275</v>
      </c>
      <c r="B330" s="5" t="s">
        <v>25</v>
      </c>
      <c r="C330" s="3" t="s">
        <v>50</v>
      </c>
      <c r="D330" s="3" t="s">
        <v>47</v>
      </c>
      <c r="E330" s="3" t="s">
        <v>39</v>
      </c>
      <c r="F330" s="3">
        <v>11</v>
      </c>
      <c r="G330" s="3" t="s">
        <v>17</v>
      </c>
      <c r="L330" s="4"/>
      <c r="M330" s="32"/>
      <c r="N330" s="3">
        <v>12</v>
      </c>
      <c r="Q330" s="6"/>
      <c r="R330" s="6"/>
      <c r="S330" s="6"/>
      <c r="T330" s="6"/>
      <c r="U330" s="6"/>
      <c r="V330" s="6"/>
      <c r="W330" s="13"/>
      <c r="X330" s="13"/>
      <c r="Y330" s="14">
        <f t="shared" si="9"/>
        <v>0</v>
      </c>
    </row>
    <row r="331" spans="1:25" s="3" customFormat="1" x14ac:dyDescent="0.2">
      <c r="A331" s="23">
        <v>5276</v>
      </c>
      <c r="B331" s="5" t="s">
        <v>25</v>
      </c>
      <c r="C331" s="3" t="s">
        <v>50</v>
      </c>
      <c r="D331" s="3" t="s">
        <v>47</v>
      </c>
      <c r="E331" s="3" t="s">
        <v>39</v>
      </c>
      <c r="F331" s="3">
        <v>11</v>
      </c>
      <c r="G331" s="3" t="s">
        <v>17</v>
      </c>
      <c r="L331" s="4"/>
      <c r="M331" s="32"/>
      <c r="N331" s="3">
        <v>13</v>
      </c>
      <c r="Q331" s="6"/>
      <c r="R331" s="6"/>
      <c r="S331" s="6"/>
      <c r="T331" s="6"/>
      <c r="U331" s="6"/>
      <c r="V331" s="6"/>
      <c r="W331" s="13"/>
      <c r="X331" s="13"/>
      <c r="Y331" s="14">
        <f t="shared" si="9"/>
        <v>0</v>
      </c>
    </row>
    <row r="332" spans="1:25" s="3" customFormat="1" x14ac:dyDescent="0.2">
      <c r="A332" s="23">
        <v>5277</v>
      </c>
      <c r="B332" s="5" t="s">
        <v>25</v>
      </c>
      <c r="C332" s="3" t="s">
        <v>50</v>
      </c>
      <c r="D332" s="3" t="s">
        <v>47</v>
      </c>
      <c r="E332" s="3" t="s">
        <v>39</v>
      </c>
      <c r="F332" s="3">
        <v>11</v>
      </c>
      <c r="G332" s="3" t="s">
        <v>17</v>
      </c>
      <c r="L332" s="4"/>
      <c r="M332" s="32"/>
      <c r="N332" s="3">
        <v>14</v>
      </c>
      <c r="Q332" s="6"/>
      <c r="R332" s="6"/>
      <c r="S332" s="6"/>
      <c r="T332" s="6"/>
      <c r="U332" s="6"/>
      <c r="V332" s="6"/>
      <c r="W332" s="13"/>
      <c r="X332" s="13"/>
      <c r="Y332" s="14">
        <f t="shared" si="9"/>
        <v>0</v>
      </c>
    </row>
    <row r="333" spans="1:25" s="3" customFormat="1" x14ac:dyDescent="0.2">
      <c r="A333" s="23">
        <v>5278</v>
      </c>
      <c r="B333" s="5" t="s">
        <v>25</v>
      </c>
      <c r="C333" s="3" t="s">
        <v>50</v>
      </c>
      <c r="D333" s="3" t="s">
        <v>47</v>
      </c>
      <c r="E333" s="3" t="s">
        <v>39</v>
      </c>
      <c r="F333" s="3">
        <v>11</v>
      </c>
      <c r="G333" s="3" t="s">
        <v>17</v>
      </c>
      <c r="L333" s="4"/>
      <c r="M333" s="32"/>
      <c r="N333" s="3">
        <v>15</v>
      </c>
      <c r="Q333" s="6"/>
      <c r="R333" s="6"/>
      <c r="S333" s="6"/>
      <c r="T333" s="6"/>
      <c r="U333" s="6"/>
      <c r="V333" s="6"/>
      <c r="W333" s="13"/>
      <c r="X333" s="13"/>
      <c r="Y333" s="14">
        <f t="shared" si="9"/>
        <v>0</v>
      </c>
    </row>
    <row r="334" spans="1:25" s="3" customFormat="1" x14ac:dyDescent="0.2">
      <c r="A334" s="23">
        <v>5279</v>
      </c>
      <c r="B334" s="5" t="s">
        <v>25</v>
      </c>
      <c r="C334" s="3" t="s">
        <v>50</v>
      </c>
      <c r="D334" s="3" t="s">
        <v>47</v>
      </c>
      <c r="E334" s="3" t="s">
        <v>39</v>
      </c>
      <c r="F334" s="3">
        <v>11</v>
      </c>
      <c r="G334" s="3" t="s">
        <v>17</v>
      </c>
      <c r="L334" s="4"/>
      <c r="M334" s="32"/>
      <c r="N334" s="3">
        <v>16</v>
      </c>
      <c r="Q334" s="6"/>
      <c r="R334" s="6"/>
      <c r="S334" s="6"/>
      <c r="T334" s="6"/>
      <c r="U334" s="6"/>
      <c r="V334" s="6"/>
      <c r="W334" s="13"/>
      <c r="X334" s="13"/>
      <c r="Y334" s="14">
        <f t="shared" si="9"/>
        <v>0</v>
      </c>
    </row>
    <row r="335" spans="1:25" s="3" customFormat="1" x14ac:dyDescent="0.2">
      <c r="A335" s="23">
        <v>5280</v>
      </c>
      <c r="B335" s="5" t="s">
        <v>25</v>
      </c>
      <c r="C335" s="3" t="s">
        <v>50</v>
      </c>
      <c r="D335" s="3" t="s">
        <v>47</v>
      </c>
      <c r="E335" s="3" t="s">
        <v>39</v>
      </c>
      <c r="F335" s="3">
        <v>11</v>
      </c>
      <c r="G335" s="3" t="s">
        <v>17</v>
      </c>
      <c r="L335" s="4"/>
      <c r="M335" s="32"/>
      <c r="N335" s="3">
        <v>17</v>
      </c>
      <c r="Q335" s="6"/>
      <c r="R335" s="6"/>
      <c r="S335" s="6"/>
      <c r="T335" s="6"/>
      <c r="U335" s="6"/>
      <c r="V335" s="6"/>
      <c r="W335" s="13"/>
      <c r="X335" s="13"/>
      <c r="Y335" s="14">
        <f t="shared" si="9"/>
        <v>0</v>
      </c>
    </row>
    <row r="336" spans="1:25" s="3" customFormat="1" x14ac:dyDescent="0.2">
      <c r="A336" s="23">
        <v>5281</v>
      </c>
      <c r="B336" s="5" t="s">
        <v>25</v>
      </c>
      <c r="C336" s="3" t="s">
        <v>50</v>
      </c>
      <c r="D336" s="3" t="s">
        <v>47</v>
      </c>
      <c r="E336" s="3" t="s">
        <v>39</v>
      </c>
      <c r="F336" s="3">
        <v>11</v>
      </c>
      <c r="G336" s="3" t="s">
        <v>17</v>
      </c>
      <c r="L336" s="4"/>
      <c r="M336" s="32"/>
      <c r="N336" s="3">
        <v>18</v>
      </c>
      <c r="Q336" s="6"/>
      <c r="R336" s="6"/>
      <c r="S336" s="6"/>
      <c r="T336" s="6"/>
      <c r="U336" s="6"/>
      <c r="V336" s="6"/>
      <c r="W336" s="13"/>
      <c r="X336" s="13"/>
      <c r="Y336" s="14">
        <f t="shared" si="9"/>
        <v>0</v>
      </c>
    </row>
    <row r="337" spans="1:25" s="3" customFormat="1" x14ac:dyDescent="0.2">
      <c r="A337" s="23">
        <v>5282</v>
      </c>
      <c r="B337" s="5" t="s">
        <v>25</v>
      </c>
      <c r="C337" s="3" t="s">
        <v>50</v>
      </c>
      <c r="D337" s="3" t="s">
        <v>47</v>
      </c>
      <c r="E337" s="3" t="s">
        <v>39</v>
      </c>
      <c r="F337" s="3">
        <v>12</v>
      </c>
      <c r="G337" s="3" t="s">
        <v>9</v>
      </c>
      <c r="L337" s="4"/>
      <c r="M337" s="32"/>
      <c r="N337" s="3">
        <v>1</v>
      </c>
      <c r="Q337" s="6"/>
      <c r="R337" s="6"/>
      <c r="S337" s="6"/>
      <c r="T337" s="6"/>
      <c r="U337" s="6"/>
      <c r="V337" s="6"/>
      <c r="W337" s="13"/>
      <c r="X337" s="13"/>
      <c r="Y337" s="14">
        <f t="shared" si="9"/>
        <v>0</v>
      </c>
    </row>
    <row r="338" spans="1:25" s="3" customFormat="1" x14ac:dyDescent="0.2">
      <c r="A338" s="23">
        <v>5283</v>
      </c>
      <c r="B338" s="5" t="s">
        <v>25</v>
      </c>
      <c r="C338" s="3" t="s">
        <v>50</v>
      </c>
      <c r="D338" s="3" t="s">
        <v>47</v>
      </c>
      <c r="E338" s="3" t="s">
        <v>39</v>
      </c>
      <c r="F338" s="3">
        <v>12</v>
      </c>
      <c r="G338" s="3" t="s">
        <v>9</v>
      </c>
      <c r="L338" s="4"/>
      <c r="M338" s="32"/>
      <c r="N338" s="3">
        <v>2</v>
      </c>
      <c r="Q338" s="6"/>
      <c r="R338" s="6"/>
      <c r="S338" s="6"/>
      <c r="T338" s="6"/>
      <c r="U338" s="6"/>
      <c r="V338" s="6"/>
      <c r="W338" s="13"/>
      <c r="X338" s="13"/>
      <c r="Y338" s="14">
        <f t="shared" si="9"/>
        <v>0</v>
      </c>
    </row>
    <row r="339" spans="1:25" s="3" customFormat="1" x14ac:dyDescent="0.2">
      <c r="A339" s="23">
        <v>5284</v>
      </c>
      <c r="B339" s="5" t="s">
        <v>25</v>
      </c>
      <c r="C339" s="3" t="s">
        <v>50</v>
      </c>
      <c r="D339" s="3" t="s">
        <v>47</v>
      </c>
      <c r="E339" s="3" t="s">
        <v>39</v>
      </c>
      <c r="F339" s="3">
        <v>12</v>
      </c>
      <c r="G339" s="3" t="s">
        <v>9</v>
      </c>
      <c r="L339" s="4"/>
      <c r="M339" s="32"/>
      <c r="N339" s="3">
        <v>3</v>
      </c>
      <c r="Q339" s="6"/>
      <c r="R339" s="6"/>
      <c r="S339" s="6"/>
      <c r="T339" s="6"/>
      <c r="U339" s="6"/>
      <c r="V339" s="6"/>
      <c r="W339" s="13"/>
      <c r="X339" s="13"/>
      <c r="Y339" s="14">
        <f t="shared" si="9"/>
        <v>0</v>
      </c>
    </row>
    <row r="340" spans="1:25" s="3" customFormat="1" x14ac:dyDescent="0.2">
      <c r="A340" s="23">
        <v>5285</v>
      </c>
      <c r="B340" s="5" t="s">
        <v>25</v>
      </c>
      <c r="C340" s="3" t="s">
        <v>50</v>
      </c>
      <c r="D340" s="3" t="s">
        <v>47</v>
      </c>
      <c r="E340" s="3" t="s">
        <v>39</v>
      </c>
      <c r="F340" s="3">
        <v>12</v>
      </c>
      <c r="G340" s="3" t="s">
        <v>9</v>
      </c>
      <c r="L340" s="4"/>
      <c r="M340" s="32"/>
      <c r="N340" s="3">
        <v>4</v>
      </c>
      <c r="Q340" s="6"/>
      <c r="R340" s="6"/>
      <c r="S340" s="6"/>
      <c r="T340" s="6"/>
      <c r="U340" s="6"/>
      <c r="V340" s="6"/>
      <c r="W340" s="13"/>
      <c r="X340" s="13"/>
      <c r="Y340" s="14">
        <f t="shared" si="9"/>
        <v>0</v>
      </c>
    </row>
    <row r="341" spans="1:25" s="3" customFormat="1" x14ac:dyDescent="0.2">
      <c r="A341" s="23">
        <v>5286</v>
      </c>
      <c r="B341" s="5" t="s">
        <v>25</v>
      </c>
      <c r="C341" s="3" t="s">
        <v>50</v>
      </c>
      <c r="D341" s="3" t="s">
        <v>47</v>
      </c>
      <c r="E341" s="3" t="s">
        <v>39</v>
      </c>
      <c r="F341" s="3">
        <v>12</v>
      </c>
      <c r="G341" s="3" t="s">
        <v>9</v>
      </c>
      <c r="L341" s="4"/>
      <c r="M341" s="32"/>
      <c r="N341" s="3">
        <v>5</v>
      </c>
      <c r="Q341" s="6"/>
      <c r="R341" s="6"/>
      <c r="S341" s="6"/>
      <c r="T341" s="6"/>
      <c r="U341" s="6"/>
      <c r="V341" s="6"/>
      <c r="W341" s="13"/>
      <c r="X341" s="13"/>
      <c r="Y341" s="14">
        <f t="shared" si="9"/>
        <v>0</v>
      </c>
    </row>
    <row r="342" spans="1:25" s="3" customFormat="1" x14ac:dyDescent="0.2">
      <c r="A342" s="23">
        <v>5287</v>
      </c>
      <c r="B342" s="5" t="s">
        <v>25</v>
      </c>
      <c r="C342" s="3" t="s">
        <v>50</v>
      </c>
      <c r="D342" s="3" t="s">
        <v>47</v>
      </c>
      <c r="E342" s="3" t="s">
        <v>39</v>
      </c>
      <c r="F342" s="3">
        <v>12</v>
      </c>
      <c r="G342" s="3" t="s">
        <v>9</v>
      </c>
      <c r="L342" s="4"/>
      <c r="M342" s="32"/>
      <c r="N342" s="3">
        <v>6</v>
      </c>
      <c r="Q342" s="6"/>
      <c r="R342" s="6"/>
      <c r="S342" s="6"/>
      <c r="T342" s="6"/>
      <c r="U342" s="6"/>
      <c r="V342" s="6"/>
      <c r="W342" s="13"/>
      <c r="X342" s="13"/>
      <c r="Y342" s="14">
        <f t="shared" si="9"/>
        <v>0</v>
      </c>
    </row>
    <row r="343" spans="1:25" s="3" customFormat="1" x14ac:dyDescent="0.2">
      <c r="A343" s="23">
        <v>5288</v>
      </c>
      <c r="B343" s="5" t="s">
        <v>25</v>
      </c>
      <c r="C343" s="3" t="s">
        <v>50</v>
      </c>
      <c r="D343" s="3" t="s">
        <v>47</v>
      </c>
      <c r="E343" s="3" t="s">
        <v>39</v>
      </c>
      <c r="F343" s="3">
        <v>12</v>
      </c>
      <c r="G343" s="3" t="s">
        <v>9</v>
      </c>
      <c r="L343" s="4"/>
      <c r="M343" s="32"/>
      <c r="N343" s="3">
        <v>7</v>
      </c>
      <c r="Q343" s="6"/>
      <c r="R343" s="6"/>
      <c r="S343" s="6"/>
      <c r="T343" s="6"/>
      <c r="U343" s="6"/>
      <c r="V343" s="6"/>
      <c r="W343" s="13"/>
      <c r="X343" s="13"/>
      <c r="Y343" s="14">
        <f t="shared" si="9"/>
        <v>0</v>
      </c>
    </row>
    <row r="344" spans="1:25" s="3" customFormat="1" x14ac:dyDescent="0.2">
      <c r="A344" s="23">
        <v>5289</v>
      </c>
      <c r="B344" s="5" t="s">
        <v>25</v>
      </c>
      <c r="C344" s="3" t="s">
        <v>50</v>
      </c>
      <c r="D344" s="3" t="s">
        <v>47</v>
      </c>
      <c r="E344" s="3" t="s">
        <v>39</v>
      </c>
      <c r="F344" s="3">
        <v>12</v>
      </c>
      <c r="G344" s="3" t="s">
        <v>9</v>
      </c>
      <c r="L344" s="4"/>
      <c r="M344" s="32"/>
      <c r="N344" s="3">
        <v>8</v>
      </c>
      <c r="Q344" s="6"/>
      <c r="R344" s="6"/>
      <c r="S344" s="6"/>
      <c r="T344" s="6"/>
      <c r="U344" s="6"/>
      <c r="V344" s="6"/>
      <c r="W344" s="13"/>
      <c r="X344" s="13"/>
      <c r="Y344" s="14">
        <f t="shared" si="9"/>
        <v>0</v>
      </c>
    </row>
    <row r="345" spans="1:25" s="3" customFormat="1" x14ac:dyDescent="0.2">
      <c r="A345" s="23">
        <v>5290</v>
      </c>
      <c r="B345" s="5" t="s">
        <v>25</v>
      </c>
      <c r="C345" s="3" t="s">
        <v>50</v>
      </c>
      <c r="D345" s="3" t="s">
        <v>47</v>
      </c>
      <c r="E345" s="3" t="s">
        <v>39</v>
      </c>
      <c r="F345" s="3">
        <v>12</v>
      </c>
      <c r="G345" s="3" t="s">
        <v>9</v>
      </c>
      <c r="L345" s="4"/>
      <c r="M345" s="32"/>
      <c r="N345" s="3">
        <v>9</v>
      </c>
      <c r="Q345" s="6"/>
      <c r="R345" s="6"/>
      <c r="S345" s="6"/>
      <c r="T345" s="6"/>
      <c r="U345" s="6"/>
      <c r="V345" s="6"/>
      <c r="W345" s="13"/>
      <c r="X345" s="13"/>
      <c r="Y345" s="14">
        <f t="shared" si="9"/>
        <v>0</v>
      </c>
    </row>
    <row r="346" spans="1:25" s="3" customFormat="1" x14ac:dyDescent="0.2">
      <c r="A346" s="23">
        <v>5291</v>
      </c>
      <c r="B346" s="5" t="s">
        <v>25</v>
      </c>
      <c r="C346" s="3" t="s">
        <v>50</v>
      </c>
      <c r="D346" s="3" t="s">
        <v>47</v>
      </c>
      <c r="E346" s="3" t="s">
        <v>39</v>
      </c>
      <c r="F346" s="3">
        <v>12</v>
      </c>
      <c r="G346" s="3" t="s">
        <v>9</v>
      </c>
      <c r="L346" s="4"/>
      <c r="M346" s="32"/>
      <c r="N346" s="3">
        <v>10</v>
      </c>
      <c r="Q346" s="6"/>
      <c r="R346" s="6"/>
      <c r="S346" s="6"/>
      <c r="T346" s="6"/>
      <c r="U346" s="6"/>
      <c r="V346" s="6"/>
      <c r="W346" s="13"/>
      <c r="X346" s="13"/>
      <c r="Y346" s="14">
        <f t="shared" si="9"/>
        <v>0</v>
      </c>
    </row>
    <row r="347" spans="1:25" s="3" customFormat="1" x14ac:dyDescent="0.2">
      <c r="A347" s="23">
        <v>5292</v>
      </c>
      <c r="B347" s="5" t="s">
        <v>25</v>
      </c>
      <c r="C347" s="3" t="s">
        <v>50</v>
      </c>
      <c r="D347" s="3" t="s">
        <v>47</v>
      </c>
      <c r="E347" s="3" t="s">
        <v>39</v>
      </c>
      <c r="F347" s="3">
        <v>12</v>
      </c>
      <c r="G347" s="3" t="s">
        <v>9</v>
      </c>
      <c r="L347" s="4"/>
      <c r="M347" s="32"/>
      <c r="N347" s="3">
        <v>11</v>
      </c>
      <c r="Q347" s="6"/>
      <c r="R347" s="6"/>
      <c r="S347" s="6"/>
      <c r="T347" s="6"/>
      <c r="U347" s="6"/>
      <c r="V347" s="6"/>
      <c r="W347" s="13"/>
      <c r="X347" s="13"/>
      <c r="Y347" s="14">
        <f t="shared" si="9"/>
        <v>0</v>
      </c>
    </row>
    <row r="348" spans="1:25" s="3" customFormat="1" x14ac:dyDescent="0.2">
      <c r="A348" s="23">
        <v>5293</v>
      </c>
      <c r="B348" s="5" t="s">
        <v>25</v>
      </c>
      <c r="C348" s="3" t="s">
        <v>50</v>
      </c>
      <c r="D348" s="3" t="s">
        <v>47</v>
      </c>
      <c r="E348" s="3" t="s">
        <v>39</v>
      </c>
      <c r="F348" s="3">
        <v>12</v>
      </c>
      <c r="G348" s="3" t="s">
        <v>9</v>
      </c>
      <c r="L348" s="4"/>
      <c r="M348" s="32"/>
      <c r="N348" s="3">
        <v>12</v>
      </c>
      <c r="Q348" s="6"/>
      <c r="R348" s="6"/>
      <c r="S348" s="6"/>
      <c r="T348" s="6"/>
      <c r="U348" s="6"/>
      <c r="V348" s="6"/>
      <c r="W348" s="13"/>
      <c r="X348" s="13"/>
      <c r="Y348" s="14">
        <f t="shared" si="9"/>
        <v>0</v>
      </c>
    </row>
    <row r="349" spans="1:25" s="3" customFormat="1" x14ac:dyDescent="0.2">
      <c r="A349" s="23">
        <v>5294</v>
      </c>
      <c r="B349" s="5" t="s">
        <v>25</v>
      </c>
      <c r="C349" s="3" t="s">
        <v>50</v>
      </c>
      <c r="D349" s="3" t="s">
        <v>47</v>
      </c>
      <c r="E349" s="3" t="s">
        <v>39</v>
      </c>
      <c r="F349" s="3">
        <v>12</v>
      </c>
      <c r="G349" s="3" t="s">
        <v>9</v>
      </c>
      <c r="L349" s="4"/>
      <c r="M349" s="32"/>
      <c r="N349" s="3">
        <v>13</v>
      </c>
      <c r="Q349" s="6"/>
      <c r="R349" s="6"/>
      <c r="S349" s="6"/>
      <c r="T349" s="6"/>
      <c r="U349" s="6"/>
      <c r="V349" s="6"/>
      <c r="W349" s="13"/>
      <c r="X349" s="13"/>
      <c r="Y349" s="14">
        <f t="shared" si="9"/>
        <v>0</v>
      </c>
    </row>
    <row r="350" spans="1:25" s="3" customFormat="1" x14ac:dyDescent="0.2">
      <c r="A350" s="23">
        <v>5295</v>
      </c>
      <c r="B350" s="5" t="s">
        <v>25</v>
      </c>
      <c r="C350" s="3" t="s">
        <v>50</v>
      </c>
      <c r="D350" s="3" t="s">
        <v>47</v>
      </c>
      <c r="E350" s="3" t="s">
        <v>39</v>
      </c>
      <c r="F350" s="3">
        <v>12</v>
      </c>
      <c r="G350" s="3" t="s">
        <v>9</v>
      </c>
      <c r="L350" s="4"/>
      <c r="M350" s="32"/>
      <c r="N350" s="3">
        <v>14</v>
      </c>
      <c r="Q350" s="6"/>
      <c r="R350" s="6"/>
      <c r="S350" s="6"/>
      <c r="T350" s="6"/>
      <c r="U350" s="6"/>
      <c r="V350" s="6"/>
      <c r="W350" s="13"/>
      <c r="X350" s="13"/>
      <c r="Y350" s="14">
        <f t="shared" si="9"/>
        <v>0</v>
      </c>
    </row>
    <row r="351" spans="1:25" s="3" customFormat="1" x14ac:dyDescent="0.2">
      <c r="A351" s="23">
        <v>5296</v>
      </c>
      <c r="B351" s="5" t="s">
        <v>25</v>
      </c>
      <c r="C351" s="3" t="s">
        <v>50</v>
      </c>
      <c r="D351" s="3" t="s">
        <v>47</v>
      </c>
      <c r="E351" s="3" t="s">
        <v>39</v>
      </c>
      <c r="F351" s="3">
        <v>12</v>
      </c>
      <c r="G351" s="3" t="s">
        <v>17</v>
      </c>
      <c r="L351" s="4"/>
      <c r="M351" s="32"/>
      <c r="N351" s="3">
        <v>1</v>
      </c>
      <c r="Q351" s="6"/>
      <c r="R351" s="6"/>
      <c r="S351" s="6"/>
      <c r="T351" s="6"/>
      <c r="U351" s="6"/>
      <c r="V351" s="6"/>
      <c r="W351" s="13"/>
      <c r="X351" s="13"/>
      <c r="Y351" s="14">
        <f t="shared" si="9"/>
        <v>0</v>
      </c>
    </row>
    <row r="352" spans="1:25" s="3" customFormat="1" x14ac:dyDescent="0.2">
      <c r="A352" s="23">
        <v>5297</v>
      </c>
      <c r="B352" s="5" t="s">
        <v>25</v>
      </c>
      <c r="C352" s="3" t="s">
        <v>50</v>
      </c>
      <c r="D352" s="3" t="s">
        <v>47</v>
      </c>
      <c r="E352" s="3" t="s">
        <v>39</v>
      </c>
      <c r="F352" s="3">
        <v>12</v>
      </c>
      <c r="G352" s="3" t="s">
        <v>17</v>
      </c>
      <c r="L352" s="4"/>
      <c r="M352" s="32"/>
      <c r="N352" s="3">
        <v>2</v>
      </c>
      <c r="Q352" s="6"/>
      <c r="R352" s="6"/>
      <c r="S352" s="6"/>
      <c r="T352" s="6"/>
      <c r="U352" s="6"/>
      <c r="V352" s="6"/>
      <c r="W352" s="13"/>
      <c r="X352" s="13"/>
      <c r="Y352" s="14">
        <f t="shared" si="9"/>
        <v>0</v>
      </c>
    </row>
    <row r="353" spans="1:25" s="3" customFormat="1" x14ac:dyDescent="0.2">
      <c r="A353" s="23">
        <v>5298</v>
      </c>
      <c r="B353" s="5" t="s">
        <v>25</v>
      </c>
      <c r="C353" s="3" t="s">
        <v>50</v>
      </c>
      <c r="D353" s="3" t="s">
        <v>47</v>
      </c>
      <c r="E353" s="3" t="s">
        <v>39</v>
      </c>
      <c r="F353" s="3">
        <v>12</v>
      </c>
      <c r="G353" s="3" t="s">
        <v>17</v>
      </c>
      <c r="L353" s="4"/>
      <c r="M353" s="32"/>
      <c r="N353" s="3">
        <v>3</v>
      </c>
      <c r="Q353" s="6"/>
      <c r="R353" s="6"/>
      <c r="S353" s="6"/>
      <c r="T353" s="6"/>
      <c r="U353" s="6"/>
      <c r="V353" s="6"/>
      <c r="W353" s="13"/>
      <c r="X353" s="13"/>
      <c r="Y353" s="14">
        <f t="shared" si="9"/>
        <v>0</v>
      </c>
    </row>
    <row r="354" spans="1:25" s="3" customFormat="1" x14ac:dyDescent="0.2">
      <c r="A354" s="23">
        <v>5299</v>
      </c>
      <c r="B354" s="5" t="s">
        <v>25</v>
      </c>
      <c r="C354" s="3" t="s">
        <v>50</v>
      </c>
      <c r="D354" s="3" t="s">
        <v>47</v>
      </c>
      <c r="E354" s="3" t="s">
        <v>39</v>
      </c>
      <c r="F354" s="3">
        <v>12</v>
      </c>
      <c r="G354" s="3" t="s">
        <v>17</v>
      </c>
      <c r="L354" s="4"/>
      <c r="M354" s="32"/>
      <c r="N354" s="3">
        <v>4</v>
      </c>
      <c r="Q354" s="6"/>
      <c r="R354" s="6"/>
      <c r="S354" s="6"/>
      <c r="T354" s="6"/>
      <c r="U354" s="6"/>
      <c r="V354" s="6"/>
      <c r="W354" s="13"/>
      <c r="X354" s="13"/>
      <c r="Y354" s="14">
        <f t="shared" si="9"/>
        <v>0</v>
      </c>
    </row>
    <row r="355" spans="1:25" s="3" customFormat="1" x14ac:dyDescent="0.2">
      <c r="A355" s="23">
        <v>5300</v>
      </c>
      <c r="B355" s="5" t="s">
        <v>25</v>
      </c>
      <c r="C355" s="3" t="s">
        <v>50</v>
      </c>
      <c r="D355" s="3" t="s">
        <v>47</v>
      </c>
      <c r="E355" s="3" t="s">
        <v>39</v>
      </c>
      <c r="F355" s="3">
        <v>12</v>
      </c>
      <c r="G355" s="3" t="s">
        <v>17</v>
      </c>
      <c r="L355" s="4"/>
      <c r="M355" s="32"/>
      <c r="N355" s="3">
        <v>5</v>
      </c>
      <c r="Q355" s="6"/>
      <c r="R355" s="6"/>
      <c r="S355" s="6"/>
      <c r="T355" s="6"/>
      <c r="U355" s="6"/>
      <c r="V355" s="6"/>
      <c r="W355" s="13"/>
      <c r="X355" s="13"/>
      <c r="Y355" s="14">
        <f t="shared" si="9"/>
        <v>0</v>
      </c>
    </row>
    <row r="356" spans="1:25" s="3" customFormat="1" x14ac:dyDescent="0.2">
      <c r="A356" s="23">
        <v>5301</v>
      </c>
      <c r="B356" s="5" t="s">
        <v>25</v>
      </c>
      <c r="C356" s="3" t="s">
        <v>50</v>
      </c>
      <c r="D356" s="3" t="s">
        <v>47</v>
      </c>
      <c r="E356" s="3" t="s">
        <v>39</v>
      </c>
      <c r="F356" s="3">
        <v>12</v>
      </c>
      <c r="G356" s="3" t="s">
        <v>17</v>
      </c>
      <c r="L356" s="4"/>
      <c r="M356" s="32"/>
      <c r="N356" s="3">
        <v>6</v>
      </c>
      <c r="Q356" s="6"/>
      <c r="R356" s="6"/>
      <c r="S356" s="6"/>
      <c r="T356" s="6"/>
      <c r="U356" s="6"/>
      <c r="V356" s="6"/>
      <c r="W356" s="13"/>
      <c r="X356" s="13"/>
      <c r="Y356" s="14">
        <f t="shared" si="9"/>
        <v>0</v>
      </c>
    </row>
    <row r="357" spans="1:25" s="3" customFormat="1" x14ac:dyDescent="0.2">
      <c r="A357" s="23">
        <v>5302</v>
      </c>
      <c r="B357" s="5" t="s">
        <v>25</v>
      </c>
      <c r="C357" s="3" t="s">
        <v>50</v>
      </c>
      <c r="D357" s="3" t="s">
        <v>47</v>
      </c>
      <c r="E357" s="3" t="s">
        <v>39</v>
      </c>
      <c r="F357" s="3">
        <v>12</v>
      </c>
      <c r="G357" s="3" t="s">
        <v>17</v>
      </c>
      <c r="L357" s="4"/>
      <c r="M357" s="32"/>
      <c r="N357" s="3">
        <v>7</v>
      </c>
      <c r="Q357" s="6"/>
      <c r="R357" s="6"/>
      <c r="S357" s="6"/>
      <c r="T357" s="6"/>
      <c r="U357" s="6"/>
      <c r="V357" s="6"/>
      <c r="W357" s="13"/>
      <c r="X357" s="13"/>
      <c r="Y357" s="14">
        <f t="shared" si="9"/>
        <v>0</v>
      </c>
    </row>
    <row r="358" spans="1:25" s="3" customFormat="1" x14ac:dyDescent="0.2">
      <c r="A358" s="23">
        <v>5303</v>
      </c>
      <c r="B358" s="5" t="s">
        <v>25</v>
      </c>
      <c r="C358" s="3" t="s">
        <v>50</v>
      </c>
      <c r="D358" s="3" t="s">
        <v>47</v>
      </c>
      <c r="E358" s="3" t="s">
        <v>39</v>
      </c>
      <c r="F358" s="3">
        <v>12</v>
      </c>
      <c r="G358" s="3" t="s">
        <v>17</v>
      </c>
      <c r="L358" s="4"/>
      <c r="M358" s="32"/>
      <c r="N358" s="3">
        <v>8</v>
      </c>
      <c r="Q358" s="6"/>
      <c r="R358" s="6"/>
      <c r="S358" s="6"/>
      <c r="T358" s="6"/>
      <c r="U358" s="6"/>
      <c r="V358" s="6"/>
      <c r="W358" s="13"/>
      <c r="X358" s="13"/>
      <c r="Y358" s="14">
        <f t="shared" si="9"/>
        <v>0</v>
      </c>
    </row>
    <row r="359" spans="1:25" s="3" customFormat="1" x14ac:dyDescent="0.2">
      <c r="A359" s="23">
        <v>5304</v>
      </c>
      <c r="B359" s="5" t="s">
        <v>25</v>
      </c>
      <c r="C359" s="3" t="s">
        <v>50</v>
      </c>
      <c r="D359" s="3" t="s">
        <v>47</v>
      </c>
      <c r="E359" s="3" t="s">
        <v>39</v>
      </c>
      <c r="F359" s="3">
        <v>12</v>
      </c>
      <c r="G359" s="3" t="s">
        <v>17</v>
      </c>
      <c r="L359" s="4"/>
      <c r="M359" s="32"/>
      <c r="N359" s="3">
        <v>9</v>
      </c>
      <c r="Q359" s="6"/>
      <c r="R359" s="6"/>
      <c r="S359" s="6"/>
      <c r="T359" s="6"/>
      <c r="U359" s="6"/>
      <c r="V359" s="6"/>
      <c r="W359" s="13"/>
      <c r="X359" s="13"/>
      <c r="Y359" s="14">
        <f t="shared" si="9"/>
        <v>0</v>
      </c>
    </row>
    <row r="360" spans="1:25" s="3" customFormat="1" x14ac:dyDescent="0.2">
      <c r="A360" s="23">
        <v>5305</v>
      </c>
      <c r="B360" s="5" t="s">
        <v>25</v>
      </c>
      <c r="C360" s="3" t="s">
        <v>50</v>
      </c>
      <c r="D360" s="3" t="s">
        <v>47</v>
      </c>
      <c r="E360" s="3" t="s">
        <v>39</v>
      </c>
      <c r="F360" s="3">
        <v>13</v>
      </c>
      <c r="G360" s="3" t="s">
        <v>9</v>
      </c>
      <c r="L360" s="4"/>
      <c r="M360" s="32"/>
      <c r="N360" s="3">
        <v>1</v>
      </c>
      <c r="Q360" s="6"/>
      <c r="R360" s="6"/>
      <c r="S360" s="6"/>
      <c r="T360" s="6"/>
      <c r="U360" s="6"/>
      <c r="V360" s="6"/>
      <c r="W360" s="13"/>
      <c r="X360" s="13"/>
      <c r="Y360" s="14">
        <f t="shared" si="9"/>
        <v>0</v>
      </c>
    </row>
    <row r="361" spans="1:25" s="3" customFormat="1" x14ac:dyDescent="0.2">
      <c r="A361" s="23">
        <v>5306</v>
      </c>
      <c r="B361" s="5" t="s">
        <v>25</v>
      </c>
      <c r="C361" s="3" t="s">
        <v>50</v>
      </c>
      <c r="D361" s="3" t="s">
        <v>47</v>
      </c>
      <c r="E361" s="3" t="s">
        <v>39</v>
      </c>
      <c r="F361" s="3">
        <v>13</v>
      </c>
      <c r="G361" s="3" t="s">
        <v>9</v>
      </c>
      <c r="L361" s="4"/>
      <c r="M361" s="32"/>
      <c r="N361" s="3">
        <v>2</v>
      </c>
      <c r="Q361" s="6"/>
      <c r="R361" s="6"/>
      <c r="S361" s="6"/>
      <c r="T361" s="6"/>
      <c r="U361" s="6"/>
      <c r="V361" s="6"/>
      <c r="W361" s="13"/>
      <c r="X361" s="13"/>
      <c r="Y361" s="14">
        <f t="shared" si="9"/>
        <v>0</v>
      </c>
    </row>
    <row r="362" spans="1:25" s="3" customFormat="1" x14ac:dyDescent="0.2">
      <c r="A362" s="23">
        <v>5307</v>
      </c>
      <c r="B362" s="5" t="s">
        <v>25</v>
      </c>
      <c r="C362" s="3" t="s">
        <v>50</v>
      </c>
      <c r="D362" s="3" t="s">
        <v>47</v>
      </c>
      <c r="E362" s="3" t="s">
        <v>39</v>
      </c>
      <c r="F362" s="3">
        <v>13</v>
      </c>
      <c r="G362" s="3" t="s">
        <v>9</v>
      </c>
      <c r="L362" s="4"/>
      <c r="M362" s="32"/>
      <c r="N362" s="3">
        <v>3</v>
      </c>
      <c r="Q362" s="6"/>
      <c r="R362" s="6"/>
      <c r="S362" s="6"/>
      <c r="T362" s="6"/>
      <c r="U362" s="6"/>
      <c r="V362" s="6"/>
      <c r="W362" s="13"/>
      <c r="X362" s="13"/>
      <c r="Y362" s="14">
        <f t="shared" si="9"/>
        <v>0</v>
      </c>
    </row>
    <row r="363" spans="1:25" s="3" customFormat="1" x14ac:dyDescent="0.2">
      <c r="A363" s="23">
        <v>5308</v>
      </c>
      <c r="B363" s="5" t="s">
        <v>25</v>
      </c>
      <c r="C363" s="3" t="s">
        <v>50</v>
      </c>
      <c r="D363" s="3" t="s">
        <v>47</v>
      </c>
      <c r="E363" s="3" t="s">
        <v>39</v>
      </c>
      <c r="F363" s="3">
        <v>13</v>
      </c>
      <c r="G363" s="3" t="s">
        <v>9</v>
      </c>
      <c r="L363" s="4"/>
      <c r="M363" s="32"/>
      <c r="N363" s="3">
        <v>4</v>
      </c>
      <c r="Q363" s="6"/>
      <c r="R363" s="6"/>
      <c r="S363" s="6"/>
      <c r="T363" s="6"/>
      <c r="U363" s="6"/>
      <c r="V363" s="6"/>
      <c r="W363" s="13"/>
      <c r="X363" s="13"/>
      <c r="Y363" s="14">
        <f t="shared" si="9"/>
        <v>0</v>
      </c>
    </row>
    <row r="364" spans="1:25" s="3" customFormat="1" x14ac:dyDescent="0.2">
      <c r="A364" s="23">
        <v>5309</v>
      </c>
      <c r="B364" s="5" t="s">
        <v>25</v>
      </c>
      <c r="C364" s="3" t="s">
        <v>50</v>
      </c>
      <c r="D364" s="3" t="s">
        <v>47</v>
      </c>
      <c r="E364" s="3" t="s">
        <v>39</v>
      </c>
      <c r="F364" s="3">
        <v>13</v>
      </c>
      <c r="G364" s="3" t="s">
        <v>9</v>
      </c>
      <c r="L364" s="4"/>
      <c r="M364" s="32"/>
      <c r="N364" s="3">
        <v>5</v>
      </c>
      <c r="Q364" s="6"/>
      <c r="R364" s="6"/>
      <c r="S364" s="6"/>
      <c r="T364" s="6"/>
      <c r="U364" s="6"/>
      <c r="V364" s="6"/>
      <c r="W364" s="13"/>
      <c r="X364" s="13"/>
      <c r="Y364" s="14">
        <f t="shared" si="9"/>
        <v>0</v>
      </c>
    </row>
    <row r="365" spans="1:25" s="3" customFormat="1" x14ac:dyDescent="0.2">
      <c r="A365" s="23">
        <v>5310</v>
      </c>
      <c r="B365" s="5" t="s">
        <v>25</v>
      </c>
      <c r="C365" s="3" t="s">
        <v>50</v>
      </c>
      <c r="D365" s="3" t="s">
        <v>47</v>
      </c>
      <c r="E365" s="3" t="s">
        <v>39</v>
      </c>
      <c r="F365" s="3">
        <v>13</v>
      </c>
      <c r="G365" s="3" t="s">
        <v>9</v>
      </c>
      <c r="L365" s="4"/>
      <c r="M365" s="32"/>
      <c r="N365" s="3">
        <v>6</v>
      </c>
      <c r="Q365" s="6"/>
      <c r="R365" s="6"/>
      <c r="S365" s="6"/>
      <c r="T365" s="6"/>
      <c r="U365" s="6"/>
      <c r="V365" s="6"/>
      <c r="W365" s="13"/>
      <c r="X365" s="13"/>
      <c r="Y365" s="14">
        <f t="shared" si="9"/>
        <v>0</v>
      </c>
    </row>
    <row r="366" spans="1:25" s="3" customFormat="1" x14ac:dyDescent="0.2">
      <c r="A366" s="23">
        <v>5311</v>
      </c>
      <c r="B366" s="5" t="s">
        <v>25</v>
      </c>
      <c r="C366" s="3" t="s">
        <v>50</v>
      </c>
      <c r="D366" s="3" t="s">
        <v>47</v>
      </c>
      <c r="E366" s="3" t="s">
        <v>39</v>
      </c>
      <c r="F366" s="3">
        <v>13</v>
      </c>
      <c r="G366" s="3" t="s">
        <v>9</v>
      </c>
      <c r="L366" s="4"/>
      <c r="M366" s="32"/>
      <c r="N366" s="3">
        <v>7</v>
      </c>
      <c r="Q366" s="6"/>
      <c r="R366" s="6"/>
      <c r="S366" s="6"/>
      <c r="T366" s="6"/>
      <c r="U366" s="6"/>
      <c r="V366" s="6"/>
      <c r="W366" s="13"/>
      <c r="X366" s="13"/>
      <c r="Y366" s="14">
        <f t="shared" si="9"/>
        <v>0</v>
      </c>
    </row>
    <row r="367" spans="1:25" s="3" customFormat="1" x14ac:dyDescent="0.2">
      <c r="A367" s="23">
        <v>5312</v>
      </c>
      <c r="B367" s="5" t="s">
        <v>25</v>
      </c>
      <c r="C367" s="3" t="s">
        <v>50</v>
      </c>
      <c r="D367" s="3" t="s">
        <v>47</v>
      </c>
      <c r="E367" s="3" t="s">
        <v>39</v>
      </c>
      <c r="F367" s="3">
        <v>13</v>
      </c>
      <c r="G367" s="3" t="s">
        <v>9</v>
      </c>
      <c r="L367" s="4"/>
      <c r="M367" s="32"/>
      <c r="N367" s="3">
        <v>8</v>
      </c>
      <c r="Q367" s="6"/>
      <c r="R367" s="6"/>
      <c r="S367" s="6"/>
      <c r="T367" s="6"/>
      <c r="U367" s="6"/>
      <c r="V367" s="6"/>
      <c r="W367" s="13"/>
      <c r="X367" s="13"/>
      <c r="Y367" s="14">
        <f t="shared" si="9"/>
        <v>0</v>
      </c>
    </row>
    <row r="368" spans="1:25" s="3" customFormat="1" x14ac:dyDescent="0.2">
      <c r="A368" s="23">
        <v>5313</v>
      </c>
      <c r="B368" s="5" t="s">
        <v>25</v>
      </c>
      <c r="C368" s="3" t="s">
        <v>50</v>
      </c>
      <c r="D368" s="3" t="s">
        <v>47</v>
      </c>
      <c r="E368" s="3" t="s">
        <v>39</v>
      </c>
      <c r="F368" s="3">
        <v>13</v>
      </c>
      <c r="G368" s="3" t="s">
        <v>9</v>
      </c>
      <c r="L368" s="4"/>
      <c r="M368" s="32"/>
      <c r="N368" s="3">
        <v>9</v>
      </c>
      <c r="Q368" s="6"/>
      <c r="R368" s="6"/>
      <c r="S368" s="6"/>
      <c r="T368" s="6"/>
      <c r="U368" s="6"/>
      <c r="V368" s="6"/>
      <c r="W368" s="13"/>
      <c r="X368" s="13"/>
      <c r="Y368" s="14">
        <f t="shared" si="9"/>
        <v>0</v>
      </c>
    </row>
    <row r="369" spans="1:25" s="3" customFormat="1" x14ac:dyDescent="0.2">
      <c r="A369" s="23">
        <v>5314</v>
      </c>
      <c r="B369" s="5" t="s">
        <v>25</v>
      </c>
      <c r="C369" s="3" t="s">
        <v>50</v>
      </c>
      <c r="D369" s="3" t="s">
        <v>47</v>
      </c>
      <c r="E369" s="3" t="s">
        <v>39</v>
      </c>
      <c r="F369" s="3">
        <v>13</v>
      </c>
      <c r="G369" s="3" t="s">
        <v>9</v>
      </c>
      <c r="L369" s="4"/>
      <c r="M369" s="32"/>
      <c r="N369" s="3">
        <v>10</v>
      </c>
      <c r="Q369" s="6"/>
      <c r="R369" s="6"/>
      <c r="S369" s="6"/>
      <c r="T369" s="6"/>
      <c r="U369" s="6"/>
      <c r="V369" s="6"/>
      <c r="W369" s="13"/>
      <c r="X369" s="13"/>
      <c r="Y369" s="14">
        <f t="shared" si="9"/>
        <v>0</v>
      </c>
    </row>
    <row r="370" spans="1:25" s="3" customFormat="1" x14ac:dyDescent="0.2">
      <c r="A370" s="23">
        <v>5315</v>
      </c>
      <c r="B370" s="5" t="s">
        <v>25</v>
      </c>
      <c r="C370" s="3" t="s">
        <v>50</v>
      </c>
      <c r="D370" s="3" t="s">
        <v>47</v>
      </c>
      <c r="E370" s="3" t="s">
        <v>39</v>
      </c>
      <c r="F370" s="3">
        <v>13</v>
      </c>
      <c r="G370" s="3" t="s">
        <v>9</v>
      </c>
      <c r="L370" s="4"/>
      <c r="M370" s="32"/>
      <c r="N370" s="3">
        <v>11</v>
      </c>
      <c r="Q370" s="6"/>
      <c r="R370" s="6"/>
      <c r="S370" s="6"/>
      <c r="T370" s="6"/>
      <c r="U370" s="6"/>
      <c r="V370" s="6"/>
      <c r="W370" s="13"/>
      <c r="X370" s="13"/>
      <c r="Y370" s="14">
        <f t="shared" si="9"/>
        <v>0</v>
      </c>
    </row>
    <row r="371" spans="1:25" s="3" customFormat="1" x14ac:dyDescent="0.2">
      <c r="A371" s="23">
        <v>5316</v>
      </c>
      <c r="B371" s="5" t="s">
        <v>25</v>
      </c>
      <c r="C371" s="3" t="s">
        <v>50</v>
      </c>
      <c r="D371" s="3" t="s">
        <v>47</v>
      </c>
      <c r="E371" s="3" t="s">
        <v>39</v>
      </c>
      <c r="F371" s="3">
        <v>13</v>
      </c>
      <c r="G371" s="3" t="s">
        <v>9</v>
      </c>
      <c r="L371" s="4"/>
      <c r="M371" s="32"/>
      <c r="N371" s="3">
        <v>12</v>
      </c>
      <c r="Q371" s="6"/>
      <c r="R371" s="6"/>
      <c r="S371" s="6"/>
      <c r="T371" s="6"/>
      <c r="U371" s="6"/>
      <c r="V371" s="6"/>
      <c r="W371" s="13"/>
      <c r="X371" s="13"/>
      <c r="Y371" s="14">
        <f t="shared" si="9"/>
        <v>0</v>
      </c>
    </row>
    <row r="372" spans="1:25" s="3" customFormat="1" x14ac:dyDescent="0.2">
      <c r="A372" s="23">
        <v>5317</v>
      </c>
      <c r="B372" s="5" t="s">
        <v>25</v>
      </c>
      <c r="C372" s="3" t="s">
        <v>50</v>
      </c>
      <c r="D372" s="3" t="s">
        <v>47</v>
      </c>
      <c r="E372" s="3" t="s">
        <v>39</v>
      </c>
      <c r="F372" s="3">
        <v>13</v>
      </c>
      <c r="G372" s="3" t="s">
        <v>9</v>
      </c>
      <c r="L372" s="4"/>
      <c r="M372" s="32"/>
      <c r="N372" s="3">
        <v>13</v>
      </c>
      <c r="Q372" s="6"/>
      <c r="R372" s="6"/>
      <c r="S372" s="6"/>
      <c r="T372" s="6"/>
      <c r="U372" s="6"/>
      <c r="V372" s="6"/>
      <c r="W372" s="13"/>
      <c r="X372" s="13"/>
      <c r="Y372" s="14">
        <f t="shared" si="9"/>
        <v>0</v>
      </c>
    </row>
    <row r="373" spans="1:25" s="3" customFormat="1" x14ac:dyDescent="0.2">
      <c r="A373" s="23">
        <v>5318</v>
      </c>
      <c r="B373" s="5" t="s">
        <v>25</v>
      </c>
      <c r="C373" s="3" t="s">
        <v>50</v>
      </c>
      <c r="D373" s="3" t="s">
        <v>47</v>
      </c>
      <c r="E373" s="3" t="s">
        <v>39</v>
      </c>
      <c r="F373" s="3">
        <v>13</v>
      </c>
      <c r="G373" s="3" t="s">
        <v>17</v>
      </c>
      <c r="L373" s="4"/>
      <c r="M373" s="32"/>
      <c r="N373" s="3">
        <v>1</v>
      </c>
      <c r="Q373" s="6"/>
      <c r="R373" s="6"/>
      <c r="S373" s="6"/>
      <c r="T373" s="6"/>
      <c r="U373" s="6"/>
      <c r="V373" s="6"/>
      <c r="W373" s="13"/>
      <c r="X373" s="13"/>
      <c r="Y373" s="14">
        <f t="shared" si="9"/>
        <v>0</v>
      </c>
    </row>
    <row r="374" spans="1:25" s="3" customFormat="1" x14ac:dyDescent="0.2">
      <c r="A374" s="23">
        <v>5319</v>
      </c>
      <c r="B374" s="5" t="s">
        <v>25</v>
      </c>
      <c r="C374" s="3" t="s">
        <v>50</v>
      </c>
      <c r="D374" s="3" t="s">
        <v>47</v>
      </c>
      <c r="E374" s="3" t="s">
        <v>39</v>
      </c>
      <c r="F374" s="3">
        <v>13</v>
      </c>
      <c r="G374" s="3" t="s">
        <v>17</v>
      </c>
      <c r="L374" s="4"/>
      <c r="M374" s="32"/>
      <c r="N374" s="3">
        <v>2</v>
      </c>
      <c r="Q374" s="6"/>
      <c r="R374" s="6"/>
      <c r="S374" s="6"/>
      <c r="T374" s="6"/>
      <c r="U374" s="6"/>
      <c r="V374" s="6"/>
      <c r="W374" s="13"/>
      <c r="X374" s="13"/>
      <c r="Y374" s="14">
        <f t="shared" si="9"/>
        <v>0</v>
      </c>
    </row>
    <row r="375" spans="1:25" s="3" customFormat="1" x14ac:dyDescent="0.2">
      <c r="A375" s="23">
        <v>5320</v>
      </c>
      <c r="B375" s="5" t="s">
        <v>25</v>
      </c>
      <c r="C375" s="3" t="s">
        <v>50</v>
      </c>
      <c r="D375" s="3" t="s">
        <v>47</v>
      </c>
      <c r="E375" s="3" t="s">
        <v>39</v>
      </c>
      <c r="F375" s="3">
        <v>13</v>
      </c>
      <c r="G375" s="3" t="s">
        <v>17</v>
      </c>
      <c r="L375" s="4"/>
      <c r="M375" s="32"/>
      <c r="N375" s="3">
        <v>3</v>
      </c>
      <c r="Q375" s="6"/>
      <c r="R375" s="6"/>
      <c r="S375" s="6"/>
      <c r="T375" s="6"/>
      <c r="U375" s="6"/>
      <c r="V375" s="6"/>
      <c r="W375" s="13"/>
      <c r="X375" s="13"/>
      <c r="Y375" s="14">
        <f t="shared" si="9"/>
        <v>0</v>
      </c>
    </row>
    <row r="376" spans="1:25" s="3" customFormat="1" x14ac:dyDescent="0.2">
      <c r="A376" s="23">
        <v>5321</v>
      </c>
      <c r="B376" s="5" t="s">
        <v>25</v>
      </c>
      <c r="C376" s="3" t="s">
        <v>50</v>
      </c>
      <c r="D376" s="3" t="s">
        <v>47</v>
      </c>
      <c r="E376" s="3" t="s">
        <v>39</v>
      </c>
      <c r="F376" s="3">
        <v>13</v>
      </c>
      <c r="G376" s="3" t="s">
        <v>17</v>
      </c>
      <c r="L376" s="4"/>
      <c r="M376" s="32"/>
      <c r="N376" s="3">
        <v>4</v>
      </c>
      <c r="Q376" s="6"/>
      <c r="R376" s="6"/>
      <c r="S376" s="6"/>
      <c r="T376" s="6"/>
      <c r="U376" s="6"/>
      <c r="V376" s="6"/>
      <c r="W376" s="13"/>
      <c r="X376" s="13"/>
      <c r="Y376" s="14">
        <f t="shared" si="9"/>
        <v>0</v>
      </c>
    </row>
    <row r="377" spans="1:25" s="3" customFormat="1" x14ac:dyDescent="0.2">
      <c r="A377" s="23">
        <v>5322</v>
      </c>
      <c r="B377" s="5" t="s">
        <v>25</v>
      </c>
      <c r="C377" s="3" t="s">
        <v>50</v>
      </c>
      <c r="D377" s="3" t="s">
        <v>47</v>
      </c>
      <c r="E377" s="3" t="s">
        <v>39</v>
      </c>
      <c r="F377" s="3">
        <v>13</v>
      </c>
      <c r="G377" s="3" t="s">
        <v>17</v>
      </c>
      <c r="L377" s="4"/>
      <c r="M377" s="32"/>
      <c r="N377" s="3">
        <v>5</v>
      </c>
      <c r="Q377" s="6"/>
      <c r="R377" s="6"/>
      <c r="S377" s="6"/>
      <c r="T377" s="6"/>
      <c r="U377" s="6"/>
      <c r="V377" s="6"/>
      <c r="W377" s="13"/>
      <c r="X377" s="13"/>
      <c r="Y377" s="14">
        <f t="shared" si="9"/>
        <v>0</v>
      </c>
    </row>
    <row r="378" spans="1:25" s="3" customFormat="1" x14ac:dyDescent="0.2">
      <c r="A378" s="23">
        <v>5323</v>
      </c>
      <c r="B378" s="5" t="s">
        <v>25</v>
      </c>
      <c r="C378" s="3" t="s">
        <v>50</v>
      </c>
      <c r="D378" s="3" t="s">
        <v>47</v>
      </c>
      <c r="E378" s="3" t="s">
        <v>39</v>
      </c>
      <c r="F378" s="3">
        <v>13</v>
      </c>
      <c r="G378" s="3" t="s">
        <v>17</v>
      </c>
      <c r="L378" s="4"/>
      <c r="M378" s="32"/>
      <c r="N378" s="3">
        <v>6</v>
      </c>
      <c r="Q378" s="6"/>
      <c r="R378" s="6"/>
      <c r="S378" s="6"/>
      <c r="T378" s="6"/>
      <c r="U378" s="6"/>
      <c r="V378" s="6"/>
      <c r="W378" s="13"/>
      <c r="X378" s="13"/>
      <c r="Y378" s="14">
        <f t="shared" si="9"/>
        <v>0</v>
      </c>
    </row>
    <row r="379" spans="1:25" s="3" customFormat="1" x14ac:dyDescent="0.2">
      <c r="A379" s="23">
        <v>5324</v>
      </c>
      <c r="B379" s="5" t="s">
        <v>25</v>
      </c>
      <c r="C379" s="3" t="s">
        <v>50</v>
      </c>
      <c r="D379" s="3" t="s">
        <v>47</v>
      </c>
      <c r="E379" s="3" t="s">
        <v>39</v>
      </c>
      <c r="F379" s="3">
        <v>13</v>
      </c>
      <c r="G379" s="3" t="s">
        <v>17</v>
      </c>
      <c r="L379" s="4"/>
      <c r="M379" s="32"/>
      <c r="N379" s="3">
        <v>7</v>
      </c>
      <c r="Q379" s="6"/>
      <c r="R379" s="6"/>
      <c r="S379" s="6"/>
      <c r="T379" s="6"/>
      <c r="U379" s="6"/>
      <c r="V379" s="6"/>
      <c r="W379" s="13"/>
      <c r="X379" s="13"/>
      <c r="Y379" s="14">
        <f t="shared" si="9"/>
        <v>0</v>
      </c>
    </row>
    <row r="380" spans="1:25" s="3" customFormat="1" x14ac:dyDescent="0.2">
      <c r="A380" s="23">
        <v>5325</v>
      </c>
      <c r="B380" s="5" t="s">
        <v>25</v>
      </c>
      <c r="C380" s="3" t="s">
        <v>50</v>
      </c>
      <c r="D380" s="3" t="s">
        <v>47</v>
      </c>
      <c r="E380" s="3" t="s">
        <v>39</v>
      </c>
      <c r="F380" s="3">
        <v>13</v>
      </c>
      <c r="G380" s="3" t="s">
        <v>17</v>
      </c>
      <c r="L380" s="4"/>
      <c r="M380" s="32"/>
      <c r="N380" s="3">
        <v>8</v>
      </c>
      <c r="Q380" s="6"/>
      <c r="R380" s="6"/>
      <c r="S380" s="6"/>
      <c r="T380" s="6"/>
      <c r="U380" s="6"/>
      <c r="V380" s="6"/>
      <c r="W380" s="13"/>
      <c r="X380" s="13"/>
      <c r="Y380" s="14">
        <f t="shared" si="9"/>
        <v>0</v>
      </c>
    </row>
    <row r="381" spans="1:25" s="3" customFormat="1" x14ac:dyDescent="0.2">
      <c r="A381" s="23">
        <v>5326</v>
      </c>
      <c r="B381" s="5" t="s">
        <v>25</v>
      </c>
      <c r="C381" s="3" t="s">
        <v>50</v>
      </c>
      <c r="D381" s="3" t="s">
        <v>47</v>
      </c>
      <c r="E381" s="3" t="s">
        <v>39</v>
      </c>
      <c r="F381" s="3">
        <v>13</v>
      </c>
      <c r="G381" s="3" t="s">
        <v>17</v>
      </c>
      <c r="L381" s="4"/>
      <c r="M381" s="32"/>
      <c r="N381" s="3">
        <v>9</v>
      </c>
      <c r="Q381" s="6"/>
      <c r="R381" s="6"/>
      <c r="S381" s="6"/>
      <c r="T381" s="6"/>
      <c r="U381" s="6"/>
      <c r="V381" s="6"/>
      <c r="W381" s="13"/>
      <c r="X381" s="13"/>
      <c r="Y381" s="14">
        <f t="shared" si="9"/>
        <v>0</v>
      </c>
    </row>
    <row r="382" spans="1:25" s="3" customFormat="1" x14ac:dyDescent="0.2">
      <c r="A382" s="23">
        <v>5327</v>
      </c>
      <c r="B382" s="5" t="s">
        <v>25</v>
      </c>
      <c r="C382" s="3" t="s">
        <v>50</v>
      </c>
      <c r="D382" s="3" t="s">
        <v>47</v>
      </c>
      <c r="E382" s="3" t="s">
        <v>39</v>
      </c>
      <c r="F382" s="3">
        <v>13</v>
      </c>
      <c r="G382" s="3" t="s">
        <v>17</v>
      </c>
      <c r="L382" s="4"/>
      <c r="M382" s="32"/>
      <c r="N382" s="3">
        <v>10</v>
      </c>
      <c r="Q382" s="6"/>
      <c r="R382" s="6"/>
      <c r="S382" s="6"/>
      <c r="T382" s="6"/>
      <c r="U382" s="6"/>
      <c r="V382" s="6"/>
      <c r="W382" s="13"/>
      <c r="X382" s="13"/>
      <c r="Y382" s="14">
        <f t="shared" si="9"/>
        <v>0</v>
      </c>
    </row>
    <row r="383" spans="1:25" s="3" customFormat="1" x14ac:dyDescent="0.2">
      <c r="A383" s="23">
        <v>5328</v>
      </c>
      <c r="B383" s="5" t="s">
        <v>25</v>
      </c>
      <c r="C383" s="3" t="s">
        <v>50</v>
      </c>
      <c r="D383" s="3" t="s">
        <v>47</v>
      </c>
      <c r="E383" s="3" t="s">
        <v>39</v>
      </c>
      <c r="F383" s="3">
        <v>13</v>
      </c>
      <c r="G383" s="3" t="s">
        <v>17</v>
      </c>
      <c r="L383" s="4"/>
      <c r="M383" s="32"/>
      <c r="N383" s="3">
        <v>11</v>
      </c>
      <c r="Q383" s="6"/>
      <c r="R383" s="6"/>
      <c r="S383" s="6"/>
      <c r="T383" s="6"/>
      <c r="U383" s="6"/>
      <c r="V383" s="6"/>
      <c r="W383" s="13"/>
      <c r="X383" s="13"/>
      <c r="Y383" s="14">
        <f t="shared" si="9"/>
        <v>0</v>
      </c>
    </row>
    <row r="384" spans="1:25" s="3" customFormat="1" x14ac:dyDescent="0.2">
      <c r="A384" s="23">
        <v>5329</v>
      </c>
      <c r="B384" s="5" t="s">
        <v>25</v>
      </c>
      <c r="C384" s="3" t="s">
        <v>50</v>
      </c>
      <c r="D384" s="3" t="s">
        <v>47</v>
      </c>
      <c r="E384" s="3" t="s">
        <v>39</v>
      </c>
      <c r="F384" s="3">
        <v>13</v>
      </c>
      <c r="G384" s="3" t="s">
        <v>17</v>
      </c>
      <c r="L384" s="4"/>
      <c r="M384" s="32"/>
      <c r="N384" s="3">
        <v>12</v>
      </c>
      <c r="Q384" s="6"/>
      <c r="R384" s="6"/>
      <c r="S384" s="6"/>
      <c r="T384" s="6"/>
      <c r="U384" s="6"/>
      <c r="V384" s="6"/>
      <c r="W384" s="13"/>
      <c r="X384" s="13"/>
      <c r="Y384" s="14">
        <f t="shared" si="9"/>
        <v>0</v>
      </c>
    </row>
    <row r="385" spans="1:25" s="3" customFormat="1" x14ac:dyDescent="0.2">
      <c r="A385" s="23">
        <v>5330</v>
      </c>
      <c r="B385" s="5" t="s">
        <v>25</v>
      </c>
      <c r="C385" s="3" t="s">
        <v>50</v>
      </c>
      <c r="D385" s="3" t="s">
        <v>47</v>
      </c>
      <c r="E385" s="3" t="s">
        <v>39</v>
      </c>
      <c r="F385" s="3">
        <v>13</v>
      </c>
      <c r="G385" s="3" t="s">
        <v>17</v>
      </c>
      <c r="L385" s="4"/>
      <c r="M385" s="32"/>
      <c r="N385" s="3">
        <v>13</v>
      </c>
      <c r="Q385" s="6"/>
      <c r="R385" s="6"/>
      <c r="S385" s="6"/>
      <c r="T385" s="6"/>
      <c r="U385" s="6"/>
      <c r="V385" s="6"/>
      <c r="W385" s="13"/>
      <c r="X385" s="13"/>
      <c r="Y385" s="14">
        <f t="shared" ref="Y385:Y448" si="10">IF(V385&gt;10,"NA",X385)</f>
        <v>0</v>
      </c>
    </row>
    <row r="386" spans="1:25" s="3" customFormat="1" x14ac:dyDescent="0.2">
      <c r="A386" s="23">
        <v>5331</v>
      </c>
      <c r="B386" s="5" t="s">
        <v>25</v>
      </c>
      <c r="C386" s="3" t="s">
        <v>50</v>
      </c>
      <c r="D386" s="3" t="s">
        <v>47</v>
      </c>
      <c r="E386" s="3" t="s">
        <v>39</v>
      </c>
      <c r="F386" s="3">
        <v>14</v>
      </c>
      <c r="G386" s="3" t="s">
        <v>9</v>
      </c>
      <c r="L386" s="4"/>
      <c r="M386" s="32"/>
      <c r="N386" s="3">
        <v>1</v>
      </c>
      <c r="Q386" s="6"/>
      <c r="R386" s="6"/>
      <c r="S386" s="6"/>
      <c r="T386" s="6"/>
      <c r="U386" s="6"/>
      <c r="V386" s="6"/>
      <c r="W386" s="13"/>
      <c r="X386" s="13"/>
      <c r="Y386" s="14">
        <f t="shared" si="10"/>
        <v>0</v>
      </c>
    </row>
    <row r="387" spans="1:25" s="3" customFormat="1" x14ac:dyDescent="0.2">
      <c r="A387" s="23">
        <v>5332</v>
      </c>
      <c r="B387" s="5" t="s">
        <v>25</v>
      </c>
      <c r="C387" s="3" t="s">
        <v>50</v>
      </c>
      <c r="D387" s="3" t="s">
        <v>47</v>
      </c>
      <c r="E387" s="3" t="s">
        <v>39</v>
      </c>
      <c r="F387" s="3">
        <v>14</v>
      </c>
      <c r="G387" s="3" t="s">
        <v>9</v>
      </c>
      <c r="L387" s="4"/>
      <c r="M387" s="32"/>
      <c r="N387" s="3">
        <v>2</v>
      </c>
      <c r="Q387" s="6"/>
      <c r="R387" s="6"/>
      <c r="S387" s="6"/>
      <c r="T387" s="6"/>
      <c r="U387" s="6"/>
      <c r="V387" s="6"/>
      <c r="W387" s="13"/>
      <c r="X387" s="13"/>
      <c r="Y387" s="14">
        <f t="shared" si="10"/>
        <v>0</v>
      </c>
    </row>
    <row r="388" spans="1:25" s="3" customFormat="1" x14ac:dyDescent="0.2">
      <c r="A388" s="23">
        <v>5333</v>
      </c>
      <c r="B388" s="5" t="s">
        <v>25</v>
      </c>
      <c r="C388" s="3" t="s">
        <v>50</v>
      </c>
      <c r="D388" s="3" t="s">
        <v>47</v>
      </c>
      <c r="E388" s="3" t="s">
        <v>39</v>
      </c>
      <c r="F388" s="3">
        <v>14</v>
      </c>
      <c r="G388" s="3" t="s">
        <v>9</v>
      </c>
      <c r="L388" s="4"/>
      <c r="M388" s="32"/>
      <c r="N388" s="3">
        <v>3</v>
      </c>
      <c r="Q388" s="6"/>
      <c r="R388" s="6"/>
      <c r="S388" s="6"/>
      <c r="T388" s="6"/>
      <c r="U388" s="6"/>
      <c r="V388" s="6"/>
      <c r="W388" s="13"/>
      <c r="X388" s="13"/>
      <c r="Y388" s="14">
        <f t="shared" si="10"/>
        <v>0</v>
      </c>
    </row>
    <row r="389" spans="1:25" s="3" customFormat="1" x14ac:dyDescent="0.2">
      <c r="A389" s="23">
        <v>5334</v>
      </c>
      <c r="B389" s="5" t="s">
        <v>25</v>
      </c>
      <c r="C389" s="3" t="s">
        <v>50</v>
      </c>
      <c r="D389" s="3" t="s">
        <v>47</v>
      </c>
      <c r="E389" s="3" t="s">
        <v>39</v>
      </c>
      <c r="F389" s="3">
        <v>14</v>
      </c>
      <c r="G389" s="3" t="s">
        <v>9</v>
      </c>
      <c r="L389" s="4"/>
      <c r="M389" s="32"/>
      <c r="N389" s="3">
        <v>4</v>
      </c>
      <c r="Q389" s="6"/>
      <c r="R389" s="6"/>
      <c r="S389" s="6"/>
      <c r="T389" s="6"/>
      <c r="U389" s="6"/>
      <c r="V389" s="6"/>
      <c r="W389" s="13"/>
      <c r="X389" s="13"/>
      <c r="Y389" s="14">
        <f t="shared" si="10"/>
        <v>0</v>
      </c>
    </row>
    <row r="390" spans="1:25" s="3" customFormat="1" x14ac:dyDescent="0.2">
      <c r="A390" s="23">
        <v>5335</v>
      </c>
      <c r="B390" s="5" t="s">
        <v>25</v>
      </c>
      <c r="C390" s="3" t="s">
        <v>50</v>
      </c>
      <c r="D390" s="3" t="s">
        <v>47</v>
      </c>
      <c r="E390" s="3" t="s">
        <v>39</v>
      </c>
      <c r="F390" s="3">
        <v>14</v>
      </c>
      <c r="G390" s="3" t="s">
        <v>9</v>
      </c>
      <c r="L390" s="4"/>
      <c r="M390" s="32"/>
      <c r="N390" s="3">
        <v>5</v>
      </c>
      <c r="Q390" s="6"/>
      <c r="R390" s="6"/>
      <c r="S390" s="6"/>
      <c r="T390" s="6"/>
      <c r="U390" s="6"/>
      <c r="V390" s="6"/>
      <c r="W390" s="13"/>
      <c r="X390" s="13"/>
      <c r="Y390" s="14">
        <f t="shared" si="10"/>
        <v>0</v>
      </c>
    </row>
    <row r="391" spans="1:25" s="3" customFormat="1" x14ac:dyDescent="0.2">
      <c r="A391" s="23">
        <v>5336</v>
      </c>
      <c r="B391" s="5" t="s">
        <v>25</v>
      </c>
      <c r="C391" s="3" t="s">
        <v>50</v>
      </c>
      <c r="D391" s="3" t="s">
        <v>47</v>
      </c>
      <c r="E391" s="3" t="s">
        <v>39</v>
      </c>
      <c r="F391" s="3">
        <v>14</v>
      </c>
      <c r="G391" s="3" t="s">
        <v>9</v>
      </c>
      <c r="L391" s="4"/>
      <c r="M391" s="32"/>
      <c r="N391" s="3">
        <v>6</v>
      </c>
      <c r="Q391" s="6"/>
      <c r="R391" s="6"/>
      <c r="S391" s="6"/>
      <c r="T391" s="6"/>
      <c r="U391" s="6"/>
      <c r="V391" s="6"/>
      <c r="W391" s="13"/>
      <c r="X391" s="13"/>
      <c r="Y391" s="14">
        <f t="shared" si="10"/>
        <v>0</v>
      </c>
    </row>
    <row r="392" spans="1:25" s="3" customFormat="1" x14ac:dyDescent="0.2">
      <c r="A392" s="23">
        <v>5337</v>
      </c>
      <c r="B392" s="5" t="s">
        <v>25</v>
      </c>
      <c r="C392" s="3" t="s">
        <v>50</v>
      </c>
      <c r="D392" s="3" t="s">
        <v>47</v>
      </c>
      <c r="E392" s="3" t="s">
        <v>39</v>
      </c>
      <c r="F392" s="3">
        <v>14</v>
      </c>
      <c r="G392" s="3" t="s">
        <v>9</v>
      </c>
      <c r="L392" s="4"/>
      <c r="M392" s="32"/>
      <c r="N392" s="3">
        <v>7</v>
      </c>
      <c r="Q392" s="6"/>
      <c r="R392" s="6"/>
      <c r="S392" s="6"/>
      <c r="T392" s="6"/>
      <c r="U392" s="6"/>
      <c r="V392" s="6"/>
      <c r="W392" s="13"/>
      <c r="X392" s="13"/>
      <c r="Y392" s="14">
        <f t="shared" si="10"/>
        <v>0</v>
      </c>
    </row>
    <row r="393" spans="1:25" s="3" customFormat="1" x14ac:dyDescent="0.2">
      <c r="A393" s="23">
        <v>5338</v>
      </c>
      <c r="B393" s="5" t="s">
        <v>25</v>
      </c>
      <c r="C393" s="3" t="s">
        <v>50</v>
      </c>
      <c r="D393" s="3" t="s">
        <v>47</v>
      </c>
      <c r="E393" s="3" t="s">
        <v>39</v>
      </c>
      <c r="F393" s="3">
        <v>14</v>
      </c>
      <c r="G393" s="3" t="s">
        <v>9</v>
      </c>
      <c r="L393" s="4"/>
      <c r="M393" s="32"/>
      <c r="N393" s="3">
        <v>8</v>
      </c>
      <c r="Q393" s="6"/>
      <c r="R393" s="6"/>
      <c r="S393" s="6"/>
      <c r="T393" s="6"/>
      <c r="U393" s="6"/>
      <c r="V393" s="6"/>
      <c r="W393" s="13"/>
      <c r="X393" s="13"/>
      <c r="Y393" s="14">
        <f t="shared" si="10"/>
        <v>0</v>
      </c>
    </row>
    <row r="394" spans="1:25" s="3" customFormat="1" x14ac:dyDescent="0.2">
      <c r="A394" s="23">
        <v>5339</v>
      </c>
      <c r="B394" s="5" t="s">
        <v>25</v>
      </c>
      <c r="C394" s="3" t="s">
        <v>50</v>
      </c>
      <c r="D394" s="3" t="s">
        <v>47</v>
      </c>
      <c r="E394" s="3" t="s">
        <v>39</v>
      </c>
      <c r="F394" s="3">
        <v>14</v>
      </c>
      <c r="G394" s="3" t="s">
        <v>17</v>
      </c>
      <c r="L394" s="4"/>
      <c r="M394" s="32"/>
      <c r="N394" s="3">
        <v>1</v>
      </c>
      <c r="Q394" s="6"/>
      <c r="R394" s="6"/>
      <c r="S394" s="6"/>
      <c r="T394" s="6"/>
      <c r="U394" s="6"/>
      <c r="V394" s="6"/>
      <c r="W394" s="13"/>
      <c r="X394" s="13"/>
      <c r="Y394" s="14">
        <f t="shared" si="10"/>
        <v>0</v>
      </c>
    </row>
    <row r="395" spans="1:25" s="3" customFormat="1" x14ac:dyDescent="0.2">
      <c r="A395" s="23">
        <v>5340</v>
      </c>
      <c r="B395" s="5" t="s">
        <v>25</v>
      </c>
      <c r="C395" s="3" t="s">
        <v>50</v>
      </c>
      <c r="D395" s="3" t="s">
        <v>47</v>
      </c>
      <c r="E395" s="3" t="s">
        <v>39</v>
      </c>
      <c r="F395" s="3">
        <v>14</v>
      </c>
      <c r="G395" s="3" t="s">
        <v>17</v>
      </c>
      <c r="L395" s="4"/>
      <c r="M395" s="32"/>
      <c r="N395" s="3">
        <v>2</v>
      </c>
      <c r="Q395" s="6"/>
      <c r="R395" s="6"/>
      <c r="S395" s="6"/>
      <c r="T395" s="6"/>
      <c r="U395" s="6"/>
      <c r="V395" s="6"/>
      <c r="W395" s="13"/>
      <c r="X395" s="13"/>
      <c r="Y395" s="14">
        <f t="shared" si="10"/>
        <v>0</v>
      </c>
    </row>
    <row r="396" spans="1:25" s="3" customFormat="1" x14ac:dyDescent="0.2">
      <c r="A396" s="23">
        <v>5341</v>
      </c>
      <c r="B396" s="5" t="s">
        <v>25</v>
      </c>
      <c r="C396" s="3" t="s">
        <v>50</v>
      </c>
      <c r="D396" s="3" t="s">
        <v>47</v>
      </c>
      <c r="E396" s="3" t="s">
        <v>39</v>
      </c>
      <c r="F396" s="3">
        <v>14</v>
      </c>
      <c r="G396" s="3" t="s">
        <v>17</v>
      </c>
      <c r="L396" s="4"/>
      <c r="M396" s="32"/>
      <c r="N396" s="3">
        <v>3</v>
      </c>
      <c r="Q396" s="6"/>
      <c r="R396" s="6"/>
      <c r="S396" s="6"/>
      <c r="T396" s="6"/>
      <c r="U396" s="6"/>
      <c r="V396" s="6"/>
      <c r="W396" s="13"/>
      <c r="X396" s="13"/>
      <c r="Y396" s="14">
        <f t="shared" si="10"/>
        <v>0</v>
      </c>
    </row>
    <row r="397" spans="1:25" s="3" customFormat="1" x14ac:dyDescent="0.2">
      <c r="A397" s="23">
        <v>5342</v>
      </c>
      <c r="B397" s="5" t="s">
        <v>25</v>
      </c>
      <c r="C397" s="3" t="s">
        <v>50</v>
      </c>
      <c r="D397" s="3" t="s">
        <v>47</v>
      </c>
      <c r="E397" s="3" t="s">
        <v>39</v>
      </c>
      <c r="F397" s="3">
        <v>14</v>
      </c>
      <c r="G397" s="3" t="s">
        <v>17</v>
      </c>
      <c r="L397" s="4"/>
      <c r="M397" s="32"/>
      <c r="N397" s="3">
        <v>4</v>
      </c>
      <c r="Q397" s="6"/>
      <c r="R397" s="6"/>
      <c r="S397" s="6"/>
      <c r="T397" s="6"/>
      <c r="U397" s="6"/>
      <c r="V397" s="6"/>
      <c r="W397" s="13"/>
      <c r="X397" s="13"/>
      <c r="Y397" s="14">
        <f t="shared" si="10"/>
        <v>0</v>
      </c>
    </row>
    <row r="398" spans="1:25" s="3" customFormat="1" x14ac:dyDescent="0.2">
      <c r="A398" s="23">
        <v>5343</v>
      </c>
      <c r="B398" s="5" t="s">
        <v>25</v>
      </c>
      <c r="C398" s="3" t="s">
        <v>50</v>
      </c>
      <c r="D398" s="3" t="s">
        <v>47</v>
      </c>
      <c r="E398" s="3" t="s">
        <v>39</v>
      </c>
      <c r="F398" s="3">
        <v>14</v>
      </c>
      <c r="G398" s="3" t="s">
        <v>17</v>
      </c>
      <c r="L398" s="4"/>
      <c r="M398" s="32"/>
      <c r="N398" s="3">
        <v>5</v>
      </c>
      <c r="Q398" s="6"/>
      <c r="R398" s="6"/>
      <c r="S398" s="6"/>
      <c r="T398" s="6"/>
      <c r="U398" s="6"/>
      <c r="V398" s="6"/>
      <c r="W398" s="13"/>
      <c r="X398" s="13"/>
      <c r="Y398" s="14">
        <f t="shared" si="10"/>
        <v>0</v>
      </c>
    </row>
    <row r="399" spans="1:25" s="3" customFormat="1" x14ac:dyDescent="0.2">
      <c r="A399" s="23">
        <v>5344</v>
      </c>
      <c r="B399" s="5" t="s">
        <v>25</v>
      </c>
      <c r="C399" s="3" t="s">
        <v>50</v>
      </c>
      <c r="D399" s="3" t="s">
        <v>47</v>
      </c>
      <c r="E399" s="3" t="s">
        <v>39</v>
      </c>
      <c r="F399" s="3">
        <v>14</v>
      </c>
      <c r="G399" s="3" t="s">
        <v>17</v>
      </c>
      <c r="L399" s="4"/>
      <c r="M399" s="32"/>
      <c r="N399" s="3">
        <v>6</v>
      </c>
      <c r="Q399" s="6"/>
      <c r="R399" s="6"/>
      <c r="S399" s="6"/>
      <c r="T399" s="6"/>
      <c r="U399" s="6"/>
      <c r="V399" s="6"/>
      <c r="W399" s="13"/>
      <c r="X399" s="13"/>
      <c r="Y399" s="14">
        <f t="shared" si="10"/>
        <v>0</v>
      </c>
    </row>
    <row r="400" spans="1:25" s="3" customFormat="1" x14ac:dyDescent="0.2">
      <c r="A400" s="23">
        <v>5345</v>
      </c>
      <c r="B400" s="5" t="s">
        <v>25</v>
      </c>
      <c r="C400" s="3" t="s">
        <v>50</v>
      </c>
      <c r="D400" s="3" t="s">
        <v>47</v>
      </c>
      <c r="E400" s="3" t="s">
        <v>39</v>
      </c>
      <c r="F400" s="3">
        <v>14</v>
      </c>
      <c r="G400" s="3" t="s">
        <v>17</v>
      </c>
      <c r="L400" s="4"/>
      <c r="M400" s="32"/>
      <c r="N400" s="3">
        <v>7</v>
      </c>
      <c r="Q400" s="6"/>
      <c r="R400" s="6"/>
      <c r="S400" s="6"/>
      <c r="T400" s="6"/>
      <c r="U400" s="6"/>
      <c r="V400" s="6"/>
      <c r="W400" s="13"/>
      <c r="X400" s="13"/>
      <c r="Y400" s="14">
        <f t="shared" si="10"/>
        <v>0</v>
      </c>
    </row>
    <row r="401" spans="1:25" s="3" customFormat="1" x14ac:dyDescent="0.2">
      <c r="A401" s="23">
        <v>5346</v>
      </c>
      <c r="B401" s="5" t="s">
        <v>25</v>
      </c>
      <c r="C401" s="3" t="s">
        <v>50</v>
      </c>
      <c r="D401" s="3" t="s">
        <v>47</v>
      </c>
      <c r="E401" s="3" t="s">
        <v>39</v>
      </c>
      <c r="F401" s="3">
        <v>14</v>
      </c>
      <c r="G401" s="3" t="s">
        <v>17</v>
      </c>
      <c r="L401" s="4"/>
      <c r="M401" s="32"/>
      <c r="N401" s="3">
        <v>8</v>
      </c>
      <c r="Q401" s="6"/>
      <c r="R401" s="6"/>
      <c r="S401" s="6"/>
      <c r="T401" s="6"/>
      <c r="U401" s="6"/>
      <c r="V401" s="6"/>
      <c r="W401" s="13"/>
      <c r="X401" s="13"/>
      <c r="Y401" s="14">
        <f t="shared" si="10"/>
        <v>0</v>
      </c>
    </row>
    <row r="402" spans="1:25" s="3" customFormat="1" x14ac:dyDescent="0.2">
      <c r="A402" s="23">
        <v>5347</v>
      </c>
      <c r="B402" s="5" t="s">
        <v>25</v>
      </c>
      <c r="C402" s="3" t="s">
        <v>50</v>
      </c>
      <c r="D402" s="3" t="s">
        <v>47</v>
      </c>
      <c r="E402" s="3" t="s">
        <v>39</v>
      </c>
      <c r="F402" s="3">
        <v>14</v>
      </c>
      <c r="G402" s="3" t="s">
        <v>17</v>
      </c>
      <c r="L402" s="4"/>
      <c r="M402" s="32"/>
      <c r="N402" s="3">
        <v>9</v>
      </c>
      <c r="Q402" s="6"/>
      <c r="R402" s="6"/>
      <c r="S402" s="6"/>
      <c r="T402" s="6"/>
      <c r="U402" s="6"/>
      <c r="V402" s="6"/>
      <c r="W402" s="13"/>
      <c r="X402" s="13"/>
      <c r="Y402" s="14">
        <f t="shared" si="10"/>
        <v>0</v>
      </c>
    </row>
    <row r="403" spans="1:25" s="3" customFormat="1" x14ac:dyDescent="0.2">
      <c r="A403" s="23">
        <v>5348</v>
      </c>
      <c r="B403" s="5" t="s">
        <v>25</v>
      </c>
      <c r="C403" s="3" t="s">
        <v>50</v>
      </c>
      <c r="D403" s="3" t="s">
        <v>47</v>
      </c>
      <c r="E403" s="3" t="s">
        <v>39</v>
      </c>
      <c r="F403" s="3">
        <v>14</v>
      </c>
      <c r="G403" s="3" t="s">
        <v>17</v>
      </c>
      <c r="L403" s="4"/>
      <c r="M403" s="32"/>
      <c r="N403" s="3">
        <v>10</v>
      </c>
      <c r="Q403" s="6"/>
      <c r="R403" s="6"/>
      <c r="S403" s="6"/>
      <c r="T403" s="6"/>
      <c r="U403" s="6"/>
      <c r="V403" s="6"/>
      <c r="W403" s="13"/>
      <c r="X403" s="13"/>
      <c r="Y403" s="14">
        <f t="shared" si="10"/>
        <v>0</v>
      </c>
    </row>
    <row r="404" spans="1:25" s="3" customFormat="1" x14ac:dyDescent="0.2">
      <c r="A404" s="23">
        <v>5349</v>
      </c>
      <c r="B404" s="5" t="s">
        <v>25</v>
      </c>
      <c r="C404" s="3" t="s">
        <v>50</v>
      </c>
      <c r="D404" s="3" t="s">
        <v>47</v>
      </c>
      <c r="E404" s="3" t="s">
        <v>39</v>
      </c>
      <c r="F404" s="3">
        <v>14</v>
      </c>
      <c r="G404" s="3" t="s">
        <v>17</v>
      </c>
      <c r="L404" s="4"/>
      <c r="M404" s="32"/>
      <c r="N404" s="3">
        <v>11</v>
      </c>
      <c r="Q404" s="6"/>
      <c r="R404" s="6"/>
      <c r="S404" s="6"/>
      <c r="T404" s="6"/>
      <c r="U404" s="6"/>
      <c r="V404" s="6"/>
      <c r="W404" s="13"/>
      <c r="X404" s="13"/>
      <c r="Y404" s="14">
        <f t="shared" si="10"/>
        <v>0</v>
      </c>
    </row>
    <row r="405" spans="1:25" s="3" customFormat="1" x14ac:dyDescent="0.2">
      <c r="A405" s="23">
        <v>5350</v>
      </c>
      <c r="B405" s="5" t="s">
        <v>25</v>
      </c>
      <c r="C405" s="3" t="s">
        <v>50</v>
      </c>
      <c r="D405" s="3" t="s">
        <v>47</v>
      </c>
      <c r="E405" s="3" t="s">
        <v>39</v>
      </c>
      <c r="F405" s="3">
        <v>14</v>
      </c>
      <c r="G405" s="3" t="s">
        <v>17</v>
      </c>
      <c r="L405" s="4"/>
      <c r="M405" s="32"/>
      <c r="N405" s="3">
        <v>12</v>
      </c>
      <c r="Q405" s="6"/>
      <c r="R405" s="6"/>
      <c r="S405" s="6"/>
      <c r="T405" s="6"/>
      <c r="U405" s="6"/>
      <c r="V405" s="6"/>
      <c r="W405" s="13"/>
      <c r="X405" s="13"/>
      <c r="Y405" s="14">
        <f t="shared" si="10"/>
        <v>0</v>
      </c>
    </row>
    <row r="406" spans="1:25" s="3" customFormat="1" x14ac:dyDescent="0.2">
      <c r="A406" s="23">
        <v>5351</v>
      </c>
      <c r="B406" s="5" t="s">
        <v>25</v>
      </c>
      <c r="C406" s="3" t="s">
        <v>50</v>
      </c>
      <c r="D406" s="3" t="s">
        <v>47</v>
      </c>
      <c r="E406" s="3" t="s">
        <v>39</v>
      </c>
      <c r="F406" s="3">
        <v>14</v>
      </c>
      <c r="G406" s="3" t="s">
        <v>17</v>
      </c>
      <c r="L406" s="4"/>
      <c r="M406" s="32"/>
      <c r="N406" s="3">
        <v>13</v>
      </c>
      <c r="Q406" s="6"/>
      <c r="R406" s="6"/>
      <c r="S406" s="6"/>
      <c r="T406" s="6"/>
      <c r="U406" s="6"/>
      <c r="V406" s="6"/>
      <c r="W406" s="13"/>
      <c r="X406" s="13"/>
      <c r="Y406" s="14">
        <f t="shared" si="10"/>
        <v>0</v>
      </c>
    </row>
    <row r="407" spans="1:25" s="3" customFormat="1" x14ac:dyDescent="0.2">
      <c r="A407" s="23">
        <v>5352</v>
      </c>
      <c r="B407" s="5" t="s">
        <v>25</v>
      </c>
      <c r="C407" s="3" t="s">
        <v>50</v>
      </c>
      <c r="D407" s="3" t="s">
        <v>47</v>
      </c>
      <c r="E407" s="3" t="s">
        <v>39</v>
      </c>
      <c r="F407" s="3">
        <v>14</v>
      </c>
      <c r="G407" s="3" t="s">
        <v>17</v>
      </c>
      <c r="L407" s="4"/>
      <c r="M407" s="32"/>
      <c r="N407" s="3">
        <v>14</v>
      </c>
      <c r="Q407" s="6"/>
      <c r="R407" s="6"/>
      <c r="S407" s="6"/>
      <c r="T407" s="6"/>
      <c r="U407" s="6"/>
      <c r="V407" s="6"/>
      <c r="W407" s="13"/>
      <c r="X407" s="13"/>
      <c r="Y407" s="14">
        <f t="shared" si="10"/>
        <v>0</v>
      </c>
    </row>
    <row r="408" spans="1:25" s="3" customFormat="1" x14ac:dyDescent="0.2">
      <c r="A408" s="23">
        <v>5353</v>
      </c>
      <c r="B408" s="5" t="s">
        <v>25</v>
      </c>
      <c r="C408" s="3" t="s">
        <v>50</v>
      </c>
      <c r="D408" s="3" t="s">
        <v>47</v>
      </c>
      <c r="E408" s="3" t="s">
        <v>39</v>
      </c>
      <c r="F408" s="3">
        <v>14</v>
      </c>
      <c r="G408" s="3" t="s">
        <v>17</v>
      </c>
      <c r="L408" s="4"/>
      <c r="M408" s="32"/>
      <c r="N408" s="3">
        <v>15</v>
      </c>
      <c r="Q408" s="6"/>
      <c r="R408" s="6"/>
      <c r="S408" s="6"/>
      <c r="T408" s="6"/>
      <c r="U408" s="6"/>
      <c r="V408" s="6"/>
      <c r="W408" s="13"/>
      <c r="X408" s="13"/>
      <c r="Y408" s="14">
        <f t="shared" si="10"/>
        <v>0</v>
      </c>
    </row>
    <row r="409" spans="1:25" s="3" customFormat="1" x14ac:dyDescent="0.2">
      <c r="A409" s="23">
        <v>5354</v>
      </c>
      <c r="B409" s="5" t="s">
        <v>25</v>
      </c>
      <c r="C409" s="3" t="s">
        <v>50</v>
      </c>
      <c r="D409" s="3" t="s">
        <v>47</v>
      </c>
      <c r="E409" s="3" t="s">
        <v>39</v>
      </c>
      <c r="F409" s="3">
        <v>15</v>
      </c>
      <c r="G409" s="3" t="s">
        <v>9</v>
      </c>
      <c r="L409" s="4"/>
      <c r="M409" s="32"/>
      <c r="N409" s="3">
        <v>1</v>
      </c>
      <c r="Q409" s="6"/>
      <c r="R409" s="6"/>
      <c r="S409" s="6"/>
      <c r="T409" s="6"/>
      <c r="U409" s="6"/>
      <c r="V409" s="6"/>
      <c r="W409" s="13"/>
      <c r="X409" s="13"/>
      <c r="Y409" s="14">
        <f t="shared" si="10"/>
        <v>0</v>
      </c>
    </row>
    <row r="410" spans="1:25" s="3" customFormat="1" x14ac:dyDescent="0.2">
      <c r="A410" s="23">
        <v>5355</v>
      </c>
      <c r="B410" s="5" t="s">
        <v>25</v>
      </c>
      <c r="C410" s="3" t="s">
        <v>50</v>
      </c>
      <c r="D410" s="3" t="s">
        <v>47</v>
      </c>
      <c r="E410" s="3" t="s">
        <v>39</v>
      </c>
      <c r="F410" s="3">
        <v>15</v>
      </c>
      <c r="G410" s="3" t="s">
        <v>9</v>
      </c>
      <c r="L410" s="4"/>
      <c r="M410" s="32"/>
      <c r="N410" s="3">
        <v>2</v>
      </c>
      <c r="Q410" s="6"/>
      <c r="R410" s="6"/>
      <c r="S410" s="6"/>
      <c r="T410" s="6"/>
      <c r="U410" s="6"/>
      <c r="V410" s="6"/>
      <c r="W410" s="13"/>
      <c r="X410" s="13"/>
      <c r="Y410" s="14">
        <f t="shared" si="10"/>
        <v>0</v>
      </c>
    </row>
    <row r="411" spans="1:25" s="3" customFormat="1" x14ac:dyDescent="0.2">
      <c r="A411" s="23">
        <v>5356</v>
      </c>
      <c r="B411" s="5" t="s">
        <v>25</v>
      </c>
      <c r="C411" s="3" t="s">
        <v>50</v>
      </c>
      <c r="D411" s="3" t="s">
        <v>47</v>
      </c>
      <c r="E411" s="3" t="s">
        <v>39</v>
      </c>
      <c r="F411" s="3">
        <v>15</v>
      </c>
      <c r="G411" s="3" t="s">
        <v>9</v>
      </c>
      <c r="L411" s="4"/>
      <c r="M411" s="32"/>
      <c r="N411" s="3">
        <v>3</v>
      </c>
      <c r="Q411" s="6"/>
      <c r="R411" s="6"/>
      <c r="S411" s="6"/>
      <c r="T411" s="6"/>
      <c r="U411" s="6"/>
      <c r="V411" s="6"/>
      <c r="W411" s="13"/>
      <c r="X411" s="13"/>
      <c r="Y411" s="14">
        <f t="shared" si="10"/>
        <v>0</v>
      </c>
    </row>
    <row r="412" spans="1:25" s="3" customFormat="1" x14ac:dyDescent="0.2">
      <c r="A412" s="23">
        <v>5357</v>
      </c>
      <c r="B412" s="5" t="s">
        <v>25</v>
      </c>
      <c r="C412" s="3" t="s">
        <v>50</v>
      </c>
      <c r="D412" s="3" t="s">
        <v>47</v>
      </c>
      <c r="E412" s="3" t="s">
        <v>39</v>
      </c>
      <c r="F412" s="3">
        <v>15</v>
      </c>
      <c r="G412" s="3" t="s">
        <v>9</v>
      </c>
      <c r="L412" s="4"/>
      <c r="M412" s="32"/>
      <c r="N412" s="3">
        <v>4</v>
      </c>
      <c r="Q412" s="6"/>
      <c r="R412" s="6"/>
      <c r="S412" s="6"/>
      <c r="T412" s="6"/>
      <c r="U412" s="6"/>
      <c r="V412" s="6"/>
      <c r="W412" s="13"/>
      <c r="X412" s="13"/>
      <c r="Y412" s="14">
        <f t="shared" si="10"/>
        <v>0</v>
      </c>
    </row>
    <row r="413" spans="1:25" s="3" customFormat="1" x14ac:dyDescent="0.2">
      <c r="A413" s="23">
        <v>5358</v>
      </c>
      <c r="B413" s="5" t="s">
        <v>25</v>
      </c>
      <c r="C413" s="3" t="s">
        <v>50</v>
      </c>
      <c r="D413" s="3" t="s">
        <v>47</v>
      </c>
      <c r="E413" s="3" t="s">
        <v>39</v>
      </c>
      <c r="F413" s="3">
        <v>15</v>
      </c>
      <c r="G413" s="3" t="s">
        <v>9</v>
      </c>
      <c r="L413" s="4"/>
      <c r="M413" s="32"/>
      <c r="N413" s="3">
        <v>5</v>
      </c>
      <c r="Q413" s="6"/>
      <c r="R413" s="6"/>
      <c r="S413" s="6"/>
      <c r="T413" s="6"/>
      <c r="U413" s="6"/>
      <c r="V413" s="6"/>
      <c r="W413" s="13"/>
      <c r="X413" s="13"/>
      <c r="Y413" s="14">
        <f t="shared" si="10"/>
        <v>0</v>
      </c>
    </row>
    <row r="414" spans="1:25" s="3" customFormat="1" x14ac:dyDescent="0.2">
      <c r="A414" s="23">
        <v>5359</v>
      </c>
      <c r="B414" s="5" t="s">
        <v>25</v>
      </c>
      <c r="C414" s="3" t="s">
        <v>50</v>
      </c>
      <c r="D414" s="3" t="s">
        <v>47</v>
      </c>
      <c r="E414" s="3" t="s">
        <v>39</v>
      </c>
      <c r="F414" s="3">
        <v>15</v>
      </c>
      <c r="G414" s="3" t="s">
        <v>9</v>
      </c>
      <c r="L414" s="4"/>
      <c r="M414" s="32"/>
      <c r="N414" s="3">
        <v>6</v>
      </c>
      <c r="Q414" s="6"/>
      <c r="R414" s="6"/>
      <c r="S414" s="6"/>
      <c r="T414" s="6"/>
      <c r="U414" s="6"/>
      <c r="V414" s="6"/>
      <c r="W414" s="13"/>
      <c r="X414" s="13"/>
      <c r="Y414" s="14">
        <f t="shared" si="10"/>
        <v>0</v>
      </c>
    </row>
    <row r="415" spans="1:25" s="3" customFormat="1" x14ac:dyDescent="0.2">
      <c r="A415" s="23">
        <v>5360</v>
      </c>
      <c r="B415" s="5" t="s">
        <v>25</v>
      </c>
      <c r="C415" s="3" t="s">
        <v>50</v>
      </c>
      <c r="D415" s="3" t="s">
        <v>47</v>
      </c>
      <c r="E415" s="3" t="s">
        <v>39</v>
      </c>
      <c r="F415" s="3">
        <v>15</v>
      </c>
      <c r="G415" s="3" t="s">
        <v>9</v>
      </c>
      <c r="L415" s="4"/>
      <c r="M415" s="32"/>
      <c r="N415" s="3">
        <v>7</v>
      </c>
      <c r="Q415" s="6"/>
      <c r="R415" s="6"/>
      <c r="S415" s="6"/>
      <c r="T415" s="6"/>
      <c r="U415" s="6"/>
      <c r="V415" s="6"/>
      <c r="W415" s="13"/>
      <c r="X415" s="13"/>
      <c r="Y415" s="14">
        <f t="shared" si="10"/>
        <v>0</v>
      </c>
    </row>
    <row r="416" spans="1:25" s="3" customFormat="1" x14ac:dyDescent="0.2">
      <c r="A416" s="23">
        <v>5361</v>
      </c>
      <c r="B416" s="5" t="s">
        <v>25</v>
      </c>
      <c r="C416" s="3" t="s">
        <v>50</v>
      </c>
      <c r="D416" s="3" t="s">
        <v>47</v>
      </c>
      <c r="E416" s="3" t="s">
        <v>39</v>
      </c>
      <c r="F416" s="3">
        <v>15</v>
      </c>
      <c r="G416" s="3" t="s">
        <v>9</v>
      </c>
      <c r="L416" s="4"/>
      <c r="M416" s="32"/>
      <c r="N416" s="3">
        <v>8</v>
      </c>
      <c r="Q416" s="6"/>
      <c r="R416" s="6"/>
      <c r="S416" s="6"/>
      <c r="T416" s="6"/>
      <c r="U416" s="6"/>
      <c r="V416" s="6"/>
      <c r="W416" s="13"/>
      <c r="X416" s="13"/>
      <c r="Y416" s="14">
        <f t="shared" si="10"/>
        <v>0</v>
      </c>
    </row>
    <row r="417" spans="1:25" s="3" customFormat="1" x14ac:dyDescent="0.2">
      <c r="A417" s="23">
        <v>5362</v>
      </c>
      <c r="B417" s="5" t="s">
        <v>25</v>
      </c>
      <c r="C417" s="3" t="s">
        <v>50</v>
      </c>
      <c r="D417" s="3" t="s">
        <v>47</v>
      </c>
      <c r="E417" s="3" t="s">
        <v>39</v>
      </c>
      <c r="F417" s="3">
        <v>15</v>
      </c>
      <c r="G417" s="3" t="s">
        <v>9</v>
      </c>
      <c r="L417" s="4"/>
      <c r="M417" s="32"/>
      <c r="N417" s="3">
        <v>9</v>
      </c>
      <c r="Q417" s="6"/>
      <c r="R417" s="6"/>
      <c r="S417" s="6"/>
      <c r="T417" s="6"/>
      <c r="U417" s="6"/>
      <c r="V417" s="6"/>
      <c r="W417" s="13"/>
      <c r="X417" s="13"/>
      <c r="Y417" s="14">
        <f t="shared" si="10"/>
        <v>0</v>
      </c>
    </row>
    <row r="418" spans="1:25" s="3" customFormat="1" x14ac:dyDescent="0.2">
      <c r="A418" s="23">
        <v>5363</v>
      </c>
      <c r="B418" s="5" t="s">
        <v>25</v>
      </c>
      <c r="C418" s="3" t="s">
        <v>50</v>
      </c>
      <c r="D418" s="3" t="s">
        <v>47</v>
      </c>
      <c r="E418" s="3" t="s">
        <v>39</v>
      </c>
      <c r="F418" s="3">
        <v>15</v>
      </c>
      <c r="G418" s="3" t="s">
        <v>9</v>
      </c>
      <c r="L418" s="4"/>
      <c r="M418" s="32"/>
      <c r="N418" s="3">
        <v>10</v>
      </c>
      <c r="Q418" s="6"/>
      <c r="R418" s="6"/>
      <c r="S418" s="6"/>
      <c r="T418" s="6"/>
      <c r="U418" s="6"/>
      <c r="V418" s="6"/>
      <c r="W418" s="13"/>
      <c r="X418" s="13"/>
      <c r="Y418" s="14">
        <f t="shared" si="10"/>
        <v>0</v>
      </c>
    </row>
    <row r="419" spans="1:25" s="3" customFormat="1" x14ac:dyDescent="0.2">
      <c r="A419" s="23">
        <v>5364</v>
      </c>
      <c r="B419" s="5" t="s">
        <v>25</v>
      </c>
      <c r="C419" s="3" t="s">
        <v>50</v>
      </c>
      <c r="D419" s="3" t="s">
        <v>47</v>
      </c>
      <c r="E419" s="3" t="s">
        <v>39</v>
      </c>
      <c r="F419" s="3">
        <v>15</v>
      </c>
      <c r="G419" s="3" t="s">
        <v>9</v>
      </c>
      <c r="L419" s="4"/>
      <c r="M419" s="32"/>
      <c r="N419" s="3">
        <v>11</v>
      </c>
      <c r="Q419" s="6"/>
      <c r="R419" s="6"/>
      <c r="S419" s="6"/>
      <c r="T419" s="6"/>
      <c r="U419" s="6"/>
      <c r="V419" s="6"/>
      <c r="W419" s="13"/>
      <c r="X419" s="13"/>
      <c r="Y419" s="14">
        <f t="shared" si="10"/>
        <v>0</v>
      </c>
    </row>
    <row r="420" spans="1:25" s="3" customFormat="1" x14ac:dyDescent="0.2">
      <c r="A420" s="23">
        <v>5365</v>
      </c>
      <c r="B420" s="5" t="s">
        <v>25</v>
      </c>
      <c r="C420" s="3" t="s">
        <v>50</v>
      </c>
      <c r="D420" s="3" t="s">
        <v>47</v>
      </c>
      <c r="E420" s="3" t="s">
        <v>39</v>
      </c>
      <c r="F420" s="3">
        <v>15</v>
      </c>
      <c r="G420" s="3" t="s">
        <v>9</v>
      </c>
      <c r="L420" s="4"/>
      <c r="M420" s="32"/>
      <c r="N420" s="3">
        <v>12</v>
      </c>
      <c r="Q420" s="6"/>
      <c r="R420" s="6"/>
      <c r="S420" s="6"/>
      <c r="T420" s="6"/>
      <c r="U420" s="6"/>
      <c r="V420" s="6"/>
      <c r="W420" s="13"/>
      <c r="X420" s="13"/>
      <c r="Y420" s="14">
        <f t="shared" si="10"/>
        <v>0</v>
      </c>
    </row>
    <row r="421" spans="1:25" s="3" customFormat="1" x14ac:dyDescent="0.2">
      <c r="A421" s="23">
        <v>5366</v>
      </c>
      <c r="B421" s="5" t="s">
        <v>25</v>
      </c>
      <c r="C421" s="3" t="s">
        <v>50</v>
      </c>
      <c r="D421" s="3" t="s">
        <v>47</v>
      </c>
      <c r="E421" s="3" t="s">
        <v>39</v>
      </c>
      <c r="F421" s="3">
        <v>15</v>
      </c>
      <c r="G421" s="3" t="s">
        <v>9</v>
      </c>
      <c r="L421" s="4"/>
      <c r="M421" s="32"/>
      <c r="N421" s="3">
        <v>13</v>
      </c>
      <c r="Q421" s="6"/>
      <c r="R421" s="6"/>
      <c r="S421" s="6"/>
      <c r="T421" s="6"/>
      <c r="U421" s="6"/>
      <c r="V421" s="6"/>
      <c r="W421" s="13"/>
      <c r="X421" s="13"/>
      <c r="Y421" s="14">
        <f t="shared" si="10"/>
        <v>0</v>
      </c>
    </row>
    <row r="422" spans="1:25" s="3" customFormat="1" x14ac:dyDescent="0.2">
      <c r="A422" s="23">
        <v>5367</v>
      </c>
      <c r="B422" s="5" t="s">
        <v>25</v>
      </c>
      <c r="C422" s="3" t="s">
        <v>50</v>
      </c>
      <c r="D422" s="3" t="s">
        <v>47</v>
      </c>
      <c r="E422" s="3" t="s">
        <v>39</v>
      </c>
      <c r="F422" s="3">
        <v>15</v>
      </c>
      <c r="G422" s="3" t="s">
        <v>17</v>
      </c>
      <c r="L422" s="4"/>
      <c r="M422" s="32"/>
      <c r="N422" s="3">
        <v>1</v>
      </c>
      <c r="Q422" s="6"/>
      <c r="R422" s="6"/>
      <c r="S422" s="6"/>
      <c r="T422" s="6"/>
      <c r="U422" s="6"/>
      <c r="V422" s="6"/>
      <c r="W422" s="13"/>
      <c r="X422" s="13"/>
      <c r="Y422" s="14">
        <f t="shared" si="10"/>
        <v>0</v>
      </c>
    </row>
    <row r="423" spans="1:25" s="3" customFormat="1" x14ac:dyDescent="0.2">
      <c r="A423" s="23">
        <v>5368</v>
      </c>
      <c r="B423" s="5" t="s">
        <v>25</v>
      </c>
      <c r="C423" s="3" t="s">
        <v>50</v>
      </c>
      <c r="D423" s="3" t="s">
        <v>47</v>
      </c>
      <c r="E423" s="3" t="s">
        <v>39</v>
      </c>
      <c r="F423" s="3">
        <v>15</v>
      </c>
      <c r="G423" s="3" t="s">
        <v>17</v>
      </c>
      <c r="L423" s="4"/>
      <c r="M423" s="32"/>
      <c r="N423" s="3">
        <v>2</v>
      </c>
      <c r="Q423" s="6"/>
      <c r="R423" s="6"/>
      <c r="S423" s="6"/>
      <c r="T423" s="6"/>
      <c r="U423" s="6"/>
      <c r="V423" s="6"/>
      <c r="W423" s="13"/>
      <c r="X423" s="13"/>
      <c r="Y423" s="14">
        <f t="shared" si="10"/>
        <v>0</v>
      </c>
    </row>
    <row r="424" spans="1:25" s="3" customFormat="1" x14ac:dyDescent="0.2">
      <c r="A424" s="23">
        <v>5369</v>
      </c>
      <c r="B424" s="5" t="s">
        <v>25</v>
      </c>
      <c r="C424" s="3" t="s">
        <v>50</v>
      </c>
      <c r="D424" s="3" t="s">
        <v>47</v>
      </c>
      <c r="E424" s="3" t="s">
        <v>39</v>
      </c>
      <c r="F424" s="3">
        <v>15</v>
      </c>
      <c r="G424" s="3" t="s">
        <v>17</v>
      </c>
      <c r="L424" s="4"/>
      <c r="M424" s="32"/>
      <c r="N424" s="3">
        <v>3</v>
      </c>
      <c r="Q424" s="6"/>
      <c r="R424" s="6"/>
      <c r="S424" s="6"/>
      <c r="T424" s="6"/>
      <c r="U424" s="6"/>
      <c r="V424" s="6"/>
      <c r="W424" s="13"/>
      <c r="X424" s="13"/>
      <c r="Y424" s="14">
        <f t="shared" si="10"/>
        <v>0</v>
      </c>
    </row>
    <row r="425" spans="1:25" s="3" customFormat="1" x14ac:dyDescent="0.2">
      <c r="A425" s="23">
        <v>5370</v>
      </c>
      <c r="B425" s="5" t="s">
        <v>25</v>
      </c>
      <c r="C425" s="3" t="s">
        <v>50</v>
      </c>
      <c r="D425" s="3" t="s">
        <v>47</v>
      </c>
      <c r="E425" s="3" t="s">
        <v>39</v>
      </c>
      <c r="F425" s="3">
        <v>15</v>
      </c>
      <c r="G425" s="3" t="s">
        <v>17</v>
      </c>
      <c r="L425" s="4"/>
      <c r="M425" s="32"/>
      <c r="N425" s="3">
        <v>4</v>
      </c>
      <c r="Q425" s="6"/>
      <c r="R425" s="6"/>
      <c r="S425" s="6"/>
      <c r="T425" s="6"/>
      <c r="U425" s="6"/>
      <c r="V425" s="6"/>
      <c r="W425" s="13"/>
      <c r="X425" s="13"/>
      <c r="Y425" s="14">
        <f t="shared" si="10"/>
        <v>0</v>
      </c>
    </row>
    <row r="426" spans="1:25" s="3" customFormat="1" x14ac:dyDescent="0.2">
      <c r="A426" s="23">
        <v>5371</v>
      </c>
      <c r="B426" s="5" t="s">
        <v>25</v>
      </c>
      <c r="C426" s="3" t="s">
        <v>50</v>
      </c>
      <c r="D426" s="3" t="s">
        <v>47</v>
      </c>
      <c r="E426" s="3" t="s">
        <v>39</v>
      </c>
      <c r="F426" s="3">
        <v>15</v>
      </c>
      <c r="G426" s="3" t="s">
        <v>17</v>
      </c>
      <c r="L426" s="4"/>
      <c r="M426" s="32"/>
      <c r="N426" s="3">
        <v>5</v>
      </c>
      <c r="Q426" s="6"/>
      <c r="R426" s="6"/>
      <c r="S426" s="6"/>
      <c r="T426" s="6"/>
      <c r="U426" s="6"/>
      <c r="V426" s="6"/>
      <c r="W426" s="13"/>
      <c r="X426" s="13"/>
      <c r="Y426" s="14">
        <f t="shared" si="10"/>
        <v>0</v>
      </c>
    </row>
    <row r="427" spans="1:25" s="3" customFormat="1" x14ac:dyDescent="0.2">
      <c r="A427" s="23">
        <v>5372</v>
      </c>
      <c r="B427" s="5" t="s">
        <v>25</v>
      </c>
      <c r="C427" s="3" t="s">
        <v>50</v>
      </c>
      <c r="D427" s="3" t="s">
        <v>47</v>
      </c>
      <c r="E427" s="3" t="s">
        <v>39</v>
      </c>
      <c r="F427" s="3">
        <v>15</v>
      </c>
      <c r="G427" s="3" t="s">
        <v>17</v>
      </c>
      <c r="L427" s="4"/>
      <c r="M427" s="32"/>
      <c r="N427" s="3">
        <v>6</v>
      </c>
      <c r="Q427" s="6"/>
      <c r="R427" s="6"/>
      <c r="S427" s="6"/>
      <c r="T427" s="6"/>
      <c r="U427" s="6"/>
      <c r="V427" s="6"/>
      <c r="W427" s="13"/>
      <c r="X427" s="13"/>
      <c r="Y427" s="14">
        <f t="shared" si="10"/>
        <v>0</v>
      </c>
    </row>
    <row r="428" spans="1:25" s="3" customFormat="1" x14ac:dyDescent="0.2">
      <c r="A428" s="23">
        <v>5373</v>
      </c>
      <c r="B428" s="5" t="s">
        <v>25</v>
      </c>
      <c r="C428" s="3" t="s">
        <v>50</v>
      </c>
      <c r="D428" s="3" t="s">
        <v>47</v>
      </c>
      <c r="E428" s="3" t="s">
        <v>39</v>
      </c>
      <c r="F428" s="3">
        <v>15</v>
      </c>
      <c r="G428" s="3" t="s">
        <v>17</v>
      </c>
      <c r="L428" s="4"/>
      <c r="M428" s="32"/>
      <c r="N428" s="3">
        <v>7</v>
      </c>
      <c r="Q428" s="6"/>
      <c r="R428" s="6"/>
      <c r="S428" s="6"/>
      <c r="T428" s="6"/>
      <c r="U428" s="6"/>
      <c r="V428" s="6"/>
      <c r="W428" s="13"/>
      <c r="X428" s="13"/>
      <c r="Y428" s="14">
        <f t="shared" si="10"/>
        <v>0</v>
      </c>
    </row>
    <row r="429" spans="1:25" s="3" customFormat="1" x14ac:dyDescent="0.2">
      <c r="A429" s="23">
        <v>5374</v>
      </c>
      <c r="B429" s="5" t="s">
        <v>25</v>
      </c>
      <c r="C429" s="3" t="s">
        <v>50</v>
      </c>
      <c r="D429" s="3" t="s">
        <v>47</v>
      </c>
      <c r="E429" s="3" t="s">
        <v>39</v>
      </c>
      <c r="F429" s="3">
        <v>15</v>
      </c>
      <c r="G429" s="3" t="s">
        <v>17</v>
      </c>
      <c r="L429" s="4"/>
      <c r="M429" s="32"/>
      <c r="N429" s="3">
        <v>8</v>
      </c>
      <c r="Q429" s="6"/>
      <c r="R429" s="6"/>
      <c r="S429" s="6"/>
      <c r="T429" s="6"/>
      <c r="U429" s="6"/>
      <c r="V429" s="6"/>
      <c r="W429" s="13"/>
      <c r="X429" s="13"/>
      <c r="Y429" s="14">
        <f t="shared" si="10"/>
        <v>0</v>
      </c>
    </row>
    <row r="430" spans="1:25" s="3" customFormat="1" x14ac:dyDescent="0.2">
      <c r="A430" s="23">
        <v>5375</v>
      </c>
      <c r="B430" s="5" t="s">
        <v>25</v>
      </c>
      <c r="C430" s="3" t="s">
        <v>50</v>
      </c>
      <c r="D430" s="3" t="s">
        <v>47</v>
      </c>
      <c r="E430" s="3" t="s">
        <v>39</v>
      </c>
      <c r="F430" s="3">
        <v>16</v>
      </c>
      <c r="G430" s="3" t="s">
        <v>9</v>
      </c>
      <c r="L430" s="4"/>
      <c r="M430" s="32"/>
      <c r="N430" s="3">
        <v>1</v>
      </c>
      <c r="Q430" s="6"/>
      <c r="R430" s="6"/>
      <c r="S430" s="6"/>
      <c r="T430" s="6"/>
      <c r="U430" s="6"/>
      <c r="V430" s="6"/>
      <c r="W430" s="13"/>
      <c r="X430" s="13"/>
      <c r="Y430" s="14">
        <f t="shared" si="10"/>
        <v>0</v>
      </c>
    </row>
    <row r="431" spans="1:25" s="3" customFormat="1" x14ac:dyDescent="0.2">
      <c r="A431" s="23">
        <v>5376</v>
      </c>
      <c r="B431" s="5" t="s">
        <v>25</v>
      </c>
      <c r="C431" s="3" t="s">
        <v>50</v>
      </c>
      <c r="D431" s="3" t="s">
        <v>47</v>
      </c>
      <c r="E431" s="3" t="s">
        <v>39</v>
      </c>
      <c r="F431" s="3">
        <v>16</v>
      </c>
      <c r="G431" s="3" t="s">
        <v>9</v>
      </c>
      <c r="L431" s="4"/>
      <c r="M431" s="32"/>
      <c r="N431" s="3">
        <v>2</v>
      </c>
      <c r="Q431" s="6"/>
      <c r="R431" s="6"/>
      <c r="S431" s="6"/>
      <c r="T431" s="6"/>
      <c r="U431" s="6"/>
      <c r="V431" s="6"/>
      <c r="W431" s="13"/>
      <c r="X431" s="13"/>
      <c r="Y431" s="14">
        <f t="shared" si="10"/>
        <v>0</v>
      </c>
    </row>
    <row r="432" spans="1:25" s="3" customFormat="1" x14ac:dyDescent="0.2">
      <c r="A432" s="23">
        <v>5377</v>
      </c>
      <c r="B432" s="5" t="s">
        <v>25</v>
      </c>
      <c r="C432" s="3" t="s">
        <v>50</v>
      </c>
      <c r="D432" s="3" t="s">
        <v>47</v>
      </c>
      <c r="E432" s="3" t="s">
        <v>39</v>
      </c>
      <c r="F432" s="3">
        <v>16</v>
      </c>
      <c r="G432" s="3" t="s">
        <v>9</v>
      </c>
      <c r="L432" s="4"/>
      <c r="M432" s="32"/>
      <c r="N432" s="3">
        <v>3</v>
      </c>
      <c r="Q432" s="6"/>
      <c r="R432" s="6"/>
      <c r="S432" s="6"/>
      <c r="T432" s="6"/>
      <c r="U432" s="6"/>
      <c r="V432" s="6"/>
      <c r="W432" s="13"/>
      <c r="X432" s="13"/>
      <c r="Y432" s="14">
        <f t="shared" si="10"/>
        <v>0</v>
      </c>
    </row>
    <row r="433" spans="1:25" s="3" customFormat="1" x14ac:dyDescent="0.2">
      <c r="A433" s="23">
        <v>5378</v>
      </c>
      <c r="B433" s="5" t="s">
        <v>25</v>
      </c>
      <c r="C433" s="3" t="s">
        <v>50</v>
      </c>
      <c r="D433" s="3" t="s">
        <v>47</v>
      </c>
      <c r="E433" s="3" t="s">
        <v>39</v>
      </c>
      <c r="F433" s="3">
        <v>16</v>
      </c>
      <c r="G433" s="3" t="s">
        <v>9</v>
      </c>
      <c r="L433" s="4"/>
      <c r="M433" s="32"/>
      <c r="N433" s="3">
        <v>4</v>
      </c>
      <c r="Q433" s="6"/>
      <c r="R433" s="6"/>
      <c r="S433" s="6"/>
      <c r="T433" s="6"/>
      <c r="U433" s="6"/>
      <c r="V433" s="6"/>
      <c r="W433" s="13"/>
      <c r="X433" s="13"/>
      <c r="Y433" s="14">
        <f t="shared" si="10"/>
        <v>0</v>
      </c>
    </row>
    <row r="434" spans="1:25" s="3" customFormat="1" x14ac:dyDescent="0.2">
      <c r="A434" s="23">
        <v>5379</v>
      </c>
      <c r="B434" s="5" t="s">
        <v>25</v>
      </c>
      <c r="C434" s="3" t="s">
        <v>50</v>
      </c>
      <c r="D434" s="3" t="s">
        <v>47</v>
      </c>
      <c r="E434" s="3" t="s">
        <v>39</v>
      </c>
      <c r="F434" s="3">
        <v>16</v>
      </c>
      <c r="G434" s="3" t="s">
        <v>9</v>
      </c>
      <c r="L434" s="4"/>
      <c r="M434" s="32"/>
      <c r="N434" s="3">
        <v>5</v>
      </c>
      <c r="Q434" s="6"/>
      <c r="R434" s="6"/>
      <c r="S434" s="6"/>
      <c r="T434" s="6"/>
      <c r="U434" s="6"/>
      <c r="V434" s="6"/>
      <c r="W434" s="13"/>
      <c r="X434" s="13"/>
      <c r="Y434" s="14">
        <f t="shared" si="10"/>
        <v>0</v>
      </c>
    </row>
    <row r="435" spans="1:25" s="3" customFormat="1" x14ac:dyDescent="0.2">
      <c r="A435" s="23">
        <v>5380</v>
      </c>
      <c r="B435" s="5" t="s">
        <v>25</v>
      </c>
      <c r="C435" s="3" t="s">
        <v>50</v>
      </c>
      <c r="D435" s="3" t="s">
        <v>47</v>
      </c>
      <c r="E435" s="3" t="s">
        <v>39</v>
      </c>
      <c r="F435" s="3">
        <v>16</v>
      </c>
      <c r="G435" s="3" t="s">
        <v>9</v>
      </c>
      <c r="L435" s="4"/>
      <c r="M435" s="32"/>
      <c r="N435" s="3">
        <v>6</v>
      </c>
      <c r="Q435" s="6"/>
      <c r="R435" s="6"/>
      <c r="S435" s="6"/>
      <c r="T435" s="6"/>
      <c r="U435" s="6"/>
      <c r="V435" s="6"/>
      <c r="W435" s="13"/>
      <c r="X435" s="13"/>
      <c r="Y435" s="14">
        <f t="shared" si="10"/>
        <v>0</v>
      </c>
    </row>
    <row r="436" spans="1:25" s="3" customFormat="1" x14ac:dyDescent="0.2">
      <c r="A436" s="23">
        <v>5381</v>
      </c>
      <c r="B436" s="5" t="s">
        <v>25</v>
      </c>
      <c r="C436" s="3" t="s">
        <v>50</v>
      </c>
      <c r="D436" s="3" t="s">
        <v>47</v>
      </c>
      <c r="E436" s="3" t="s">
        <v>39</v>
      </c>
      <c r="F436" s="3">
        <v>16</v>
      </c>
      <c r="G436" s="3" t="s">
        <v>9</v>
      </c>
      <c r="L436" s="4"/>
      <c r="M436" s="32"/>
      <c r="N436" s="3">
        <v>7</v>
      </c>
      <c r="Q436" s="6"/>
      <c r="R436" s="6"/>
      <c r="S436" s="6"/>
      <c r="T436" s="6"/>
      <c r="U436" s="6"/>
      <c r="V436" s="6"/>
      <c r="W436" s="13"/>
      <c r="X436" s="13"/>
      <c r="Y436" s="14">
        <f t="shared" si="10"/>
        <v>0</v>
      </c>
    </row>
    <row r="437" spans="1:25" s="3" customFormat="1" x14ac:dyDescent="0.2">
      <c r="A437" s="23">
        <v>5382</v>
      </c>
      <c r="B437" s="5" t="s">
        <v>25</v>
      </c>
      <c r="C437" s="3" t="s">
        <v>50</v>
      </c>
      <c r="D437" s="3" t="s">
        <v>47</v>
      </c>
      <c r="E437" s="3" t="s">
        <v>39</v>
      </c>
      <c r="F437" s="3">
        <v>16</v>
      </c>
      <c r="G437" s="3" t="s">
        <v>9</v>
      </c>
      <c r="L437" s="4"/>
      <c r="M437" s="32"/>
      <c r="N437" s="3">
        <v>8</v>
      </c>
      <c r="Q437" s="6"/>
      <c r="R437" s="6"/>
      <c r="S437" s="6"/>
      <c r="T437" s="6"/>
      <c r="U437" s="6"/>
      <c r="V437" s="6"/>
      <c r="W437" s="13"/>
      <c r="X437" s="13"/>
      <c r="Y437" s="14">
        <f t="shared" si="10"/>
        <v>0</v>
      </c>
    </row>
    <row r="438" spans="1:25" s="3" customFormat="1" x14ac:dyDescent="0.2">
      <c r="A438" s="23">
        <v>5383</v>
      </c>
      <c r="B438" s="5" t="s">
        <v>25</v>
      </c>
      <c r="C438" s="3" t="s">
        <v>50</v>
      </c>
      <c r="D438" s="3" t="s">
        <v>47</v>
      </c>
      <c r="E438" s="3" t="s">
        <v>39</v>
      </c>
      <c r="F438" s="3">
        <v>16</v>
      </c>
      <c r="G438" s="3" t="s">
        <v>9</v>
      </c>
      <c r="L438" s="4"/>
      <c r="M438" s="32"/>
      <c r="N438" s="3">
        <v>9</v>
      </c>
      <c r="Q438" s="6"/>
      <c r="R438" s="6"/>
      <c r="S438" s="6"/>
      <c r="T438" s="6"/>
      <c r="U438" s="6"/>
      <c r="V438" s="6"/>
      <c r="W438" s="13"/>
      <c r="X438" s="13"/>
      <c r="Y438" s="14">
        <f t="shared" si="10"/>
        <v>0</v>
      </c>
    </row>
    <row r="439" spans="1:25" s="3" customFormat="1" x14ac:dyDescent="0.2">
      <c r="A439" s="23">
        <v>5384</v>
      </c>
      <c r="B439" s="5" t="s">
        <v>25</v>
      </c>
      <c r="C439" s="3" t="s">
        <v>50</v>
      </c>
      <c r="D439" s="3" t="s">
        <v>47</v>
      </c>
      <c r="E439" s="3" t="s">
        <v>39</v>
      </c>
      <c r="F439" s="3">
        <v>16</v>
      </c>
      <c r="G439" s="3" t="s">
        <v>9</v>
      </c>
      <c r="L439" s="4"/>
      <c r="M439" s="32"/>
      <c r="N439" s="3">
        <v>10</v>
      </c>
      <c r="Q439" s="6"/>
      <c r="R439" s="6"/>
      <c r="S439" s="6"/>
      <c r="T439" s="6"/>
      <c r="U439" s="6"/>
      <c r="V439" s="6"/>
      <c r="W439" s="13"/>
      <c r="X439" s="13"/>
      <c r="Y439" s="14">
        <f t="shared" si="10"/>
        <v>0</v>
      </c>
    </row>
    <row r="440" spans="1:25" s="3" customFormat="1" x14ac:dyDescent="0.2">
      <c r="A440" s="23">
        <v>5385</v>
      </c>
      <c r="B440" s="5" t="s">
        <v>25</v>
      </c>
      <c r="C440" s="3" t="s">
        <v>50</v>
      </c>
      <c r="D440" s="3" t="s">
        <v>47</v>
      </c>
      <c r="E440" s="3" t="s">
        <v>39</v>
      </c>
      <c r="F440" s="3">
        <v>16</v>
      </c>
      <c r="G440" s="3" t="s">
        <v>9</v>
      </c>
      <c r="L440" s="4"/>
      <c r="M440" s="32"/>
      <c r="N440" s="3">
        <v>11</v>
      </c>
      <c r="Q440" s="6"/>
      <c r="R440" s="6"/>
      <c r="S440" s="6"/>
      <c r="T440" s="6"/>
      <c r="U440" s="6"/>
      <c r="V440" s="6"/>
      <c r="W440" s="13"/>
      <c r="X440" s="13"/>
      <c r="Y440" s="14">
        <f t="shared" si="10"/>
        <v>0</v>
      </c>
    </row>
    <row r="441" spans="1:25" s="3" customFormat="1" x14ac:dyDescent="0.2">
      <c r="A441" s="23">
        <v>5386</v>
      </c>
      <c r="B441" s="5" t="s">
        <v>25</v>
      </c>
      <c r="C441" s="3" t="s">
        <v>50</v>
      </c>
      <c r="D441" s="3" t="s">
        <v>47</v>
      </c>
      <c r="E441" s="3" t="s">
        <v>39</v>
      </c>
      <c r="F441" s="3">
        <v>16</v>
      </c>
      <c r="G441" s="3" t="s">
        <v>9</v>
      </c>
      <c r="L441" s="4"/>
      <c r="M441" s="32"/>
      <c r="N441" s="3">
        <v>12</v>
      </c>
      <c r="Q441" s="6"/>
      <c r="R441" s="6"/>
      <c r="S441" s="6"/>
      <c r="T441" s="6"/>
      <c r="U441" s="6"/>
      <c r="V441" s="6"/>
      <c r="W441" s="13"/>
      <c r="X441" s="13"/>
      <c r="Y441" s="14">
        <f t="shared" si="10"/>
        <v>0</v>
      </c>
    </row>
    <row r="442" spans="1:25" s="3" customFormat="1" x14ac:dyDescent="0.2">
      <c r="A442" s="23">
        <v>5387</v>
      </c>
      <c r="B442" s="5" t="s">
        <v>25</v>
      </c>
      <c r="C442" s="3" t="s">
        <v>50</v>
      </c>
      <c r="D442" s="3" t="s">
        <v>47</v>
      </c>
      <c r="E442" s="3" t="s">
        <v>39</v>
      </c>
      <c r="F442" s="3">
        <v>16</v>
      </c>
      <c r="G442" s="3" t="s">
        <v>17</v>
      </c>
      <c r="L442" s="4"/>
      <c r="M442" s="32"/>
      <c r="N442" s="3">
        <v>1</v>
      </c>
      <c r="Q442" s="6"/>
      <c r="R442" s="6"/>
      <c r="S442" s="6"/>
      <c r="T442" s="6"/>
      <c r="U442" s="6"/>
      <c r="V442" s="6"/>
      <c r="W442" s="13"/>
      <c r="X442" s="13"/>
      <c r="Y442" s="14">
        <f t="shared" si="10"/>
        <v>0</v>
      </c>
    </row>
    <row r="443" spans="1:25" s="3" customFormat="1" x14ac:dyDescent="0.2">
      <c r="A443" s="23">
        <v>5388</v>
      </c>
      <c r="B443" s="5" t="s">
        <v>25</v>
      </c>
      <c r="C443" s="3" t="s">
        <v>50</v>
      </c>
      <c r="D443" s="3" t="s">
        <v>47</v>
      </c>
      <c r="E443" s="3" t="s">
        <v>39</v>
      </c>
      <c r="F443" s="3">
        <v>16</v>
      </c>
      <c r="G443" s="3" t="s">
        <v>17</v>
      </c>
      <c r="L443" s="4"/>
      <c r="M443" s="32"/>
      <c r="N443" s="3">
        <v>2</v>
      </c>
      <c r="Q443" s="6"/>
      <c r="R443" s="6"/>
      <c r="S443" s="6"/>
      <c r="T443" s="6"/>
      <c r="U443" s="6"/>
      <c r="V443" s="6"/>
      <c r="W443" s="13"/>
      <c r="X443" s="13"/>
      <c r="Y443" s="14">
        <f t="shared" si="10"/>
        <v>0</v>
      </c>
    </row>
    <row r="444" spans="1:25" s="3" customFormat="1" x14ac:dyDescent="0.2">
      <c r="A444" s="23">
        <v>5389</v>
      </c>
      <c r="B444" s="5" t="s">
        <v>25</v>
      </c>
      <c r="C444" s="3" t="s">
        <v>50</v>
      </c>
      <c r="D444" s="3" t="s">
        <v>47</v>
      </c>
      <c r="E444" s="3" t="s">
        <v>39</v>
      </c>
      <c r="F444" s="3">
        <v>16</v>
      </c>
      <c r="G444" s="3" t="s">
        <v>17</v>
      </c>
      <c r="L444" s="4"/>
      <c r="M444" s="32"/>
      <c r="N444" s="3">
        <v>3</v>
      </c>
      <c r="Q444" s="6"/>
      <c r="R444" s="6"/>
      <c r="S444" s="6"/>
      <c r="T444" s="6"/>
      <c r="U444" s="6"/>
      <c r="V444" s="6"/>
      <c r="W444" s="13"/>
      <c r="X444" s="13"/>
      <c r="Y444" s="14">
        <f t="shared" si="10"/>
        <v>0</v>
      </c>
    </row>
    <row r="445" spans="1:25" s="3" customFormat="1" x14ac:dyDescent="0.2">
      <c r="A445" s="23">
        <v>5390</v>
      </c>
      <c r="B445" s="5" t="s">
        <v>25</v>
      </c>
      <c r="C445" s="3" t="s">
        <v>50</v>
      </c>
      <c r="D445" s="3" t="s">
        <v>47</v>
      </c>
      <c r="E445" s="3" t="s">
        <v>39</v>
      </c>
      <c r="F445" s="3">
        <v>16</v>
      </c>
      <c r="G445" s="3" t="s">
        <v>17</v>
      </c>
      <c r="L445" s="4"/>
      <c r="M445" s="32"/>
      <c r="N445" s="3">
        <v>4</v>
      </c>
      <c r="Q445" s="6"/>
      <c r="R445" s="6"/>
      <c r="S445" s="6"/>
      <c r="T445" s="6"/>
      <c r="U445" s="6"/>
      <c r="V445" s="6"/>
      <c r="W445" s="13"/>
      <c r="X445" s="13"/>
      <c r="Y445" s="14">
        <f t="shared" si="10"/>
        <v>0</v>
      </c>
    </row>
    <row r="446" spans="1:25" s="3" customFormat="1" x14ac:dyDescent="0.2">
      <c r="A446" s="23">
        <v>5391</v>
      </c>
      <c r="B446" s="5" t="s">
        <v>25</v>
      </c>
      <c r="C446" s="3" t="s">
        <v>50</v>
      </c>
      <c r="D446" s="3" t="s">
        <v>47</v>
      </c>
      <c r="E446" s="3" t="s">
        <v>39</v>
      </c>
      <c r="F446" s="3">
        <v>16</v>
      </c>
      <c r="G446" s="3" t="s">
        <v>17</v>
      </c>
      <c r="L446" s="4"/>
      <c r="M446" s="32"/>
      <c r="N446" s="3">
        <v>5</v>
      </c>
      <c r="Q446" s="6"/>
      <c r="R446" s="6"/>
      <c r="S446" s="6"/>
      <c r="T446" s="6"/>
      <c r="U446" s="6"/>
      <c r="V446" s="6"/>
      <c r="W446" s="13"/>
      <c r="X446" s="13"/>
      <c r="Y446" s="14">
        <f t="shared" si="10"/>
        <v>0</v>
      </c>
    </row>
    <row r="447" spans="1:25" s="3" customFormat="1" x14ac:dyDescent="0.2">
      <c r="A447" s="23">
        <v>5392</v>
      </c>
      <c r="B447" s="5" t="s">
        <v>25</v>
      </c>
      <c r="C447" s="3" t="s">
        <v>50</v>
      </c>
      <c r="D447" s="3" t="s">
        <v>47</v>
      </c>
      <c r="E447" s="3" t="s">
        <v>39</v>
      </c>
      <c r="F447" s="3">
        <v>16</v>
      </c>
      <c r="G447" s="3" t="s">
        <v>17</v>
      </c>
      <c r="L447" s="4"/>
      <c r="M447" s="32"/>
      <c r="N447" s="3">
        <v>6</v>
      </c>
      <c r="Q447" s="6"/>
      <c r="R447" s="6"/>
      <c r="S447" s="6"/>
      <c r="T447" s="6"/>
      <c r="U447" s="6"/>
      <c r="V447" s="6"/>
      <c r="W447" s="13"/>
      <c r="X447" s="13"/>
      <c r="Y447" s="14">
        <f t="shared" si="10"/>
        <v>0</v>
      </c>
    </row>
    <row r="448" spans="1:25" s="3" customFormat="1" x14ac:dyDescent="0.2">
      <c r="A448" s="23">
        <v>5393</v>
      </c>
      <c r="B448" s="5" t="s">
        <v>25</v>
      </c>
      <c r="C448" s="3" t="s">
        <v>50</v>
      </c>
      <c r="D448" s="3" t="s">
        <v>47</v>
      </c>
      <c r="E448" s="3" t="s">
        <v>39</v>
      </c>
      <c r="F448" s="3">
        <v>16</v>
      </c>
      <c r="G448" s="3" t="s">
        <v>17</v>
      </c>
      <c r="L448" s="4"/>
      <c r="M448" s="32"/>
      <c r="N448" s="3">
        <v>7</v>
      </c>
      <c r="Q448" s="6"/>
      <c r="R448" s="6"/>
      <c r="S448" s="6"/>
      <c r="T448" s="6"/>
      <c r="U448" s="6"/>
      <c r="V448" s="6"/>
      <c r="W448" s="13"/>
      <c r="X448" s="13"/>
      <c r="Y448" s="14">
        <f t="shared" si="10"/>
        <v>0</v>
      </c>
    </row>
    <row r="449" spans="1:25" s="3" customFormat="1" x14ac:dyDescent="0.2">
      <c r="A449" s="23">
        <v>5394</v>
      </c>
      <c r="B449" s="5" t="s">
        <v>25</v>
      </c>
      <c r="C449" s="3" t="s">
        <v>50</v>
      </c>
      <c r="D449" s="3" t="s">
        <v>47</v>
      </c>
      <c r="E449" s="3" t="s">
        <v>39</v>
      </c>
      <c r="F449" s="3">
        <v>16</v>
      </c>
      <c r="G449" s="3" t="s">
        <v>17</v>
      </c>
      <c r="L449" s="4"/>
      <c r="M449" s="32"/>
      <c r="N449" s="3">
        <v>8</v>
      </c>
      <c r="Q449" s="6"/>
      <c r="R449" s="6"/>
      <c r="S449" s="6"/>
      <c r="T449" s="6"/>
      <c r="U449" s="6"/>
      <c r="V449" s="6"/>
      <c r="W449" s="13"/>
      <c r="X449" s="13"/>
      <c r="Y449" s="14">
        <f t="shared" ref="Y449:Y512" si="11">IF(V449&gt;10,"NA",X449)</f>
        <v>0</v>
      </c>
    </row>
    <row r="450" spans="1:25" s="3" customFormat="1" x14ac:dyDescent="0.2">
      <c r="A450" s="23">
        <v>5395</v>
      </c>
      <c r="B450" s="5" t="s">
        <v>25</v>
      </c>
      <c r="C450" s="3" t="s">
        <v>50</v>
      </c>
      <c r="D450" s="3" t="s">
        <v>47</v>
      </c>
      <c r="E450" s="3" t="s">
        <v>39</v>
      </c>
      <c r="F450" s="3">
        <v>16</v>
      </c>
      <c r="G450" s="3" t="s">
        <v>17</v>
      </c>
      <c r="L450" s="4"/>
      <c r="M450" s="32"/>
      <c r="N450" s="3">
        <v>9</v>
      </c>
      <c r="Q450" s="6"/>
      <c r="R450" s="6"/>
      <c r="S450" s="6"/>
      <c r="T450" s="6"/>
      <c r="U450" s="6"/>
      <c r="V450" s="6"/>
      <c r="W450" s="13"/>
      <c r="X450" s="13"/>
      <c r="Y450" s="14">
        <f t="shared" si="11"/>
        <v>0</v>
      </c>
    </row>
    <row r="451" spans="1:25" s="3" customFormat="1" x14ac:dyDescent="0.2">
      <c r="A451" s="23">
        <v>5396</v>
      </c>
      <c r="B451" s="5" t="s">
        <v>25</v>
      </c>
      <c r="C451" s="3" t="s">
        <v>50</v>
      </c>
      <c r="D451" s="3" t="s">
        <v>47</v>
      </c>
      <c r="E451" s="3" t="s">
        <v>39</v>
      </c>
      <c r="F451" s="3">
        <v>16</v>
      </c>
      <c r="G451" s="3" t="s">
        <v>17</v>
      </c>
      <c r="L451" s="4"/>
      <c r="M451" s="32"/>
      <c r="N451" s="3">
        <v>10</v>
      </c>
      <c r="Q451" s="6"/>
      <c r="R451" s="6"/>
      <c r="S451" s="6"/>
      <c r="T451" s="6"/>
      <c r="U451" s="6"/>
      <c r="V451" s="6"/>
      <c r="W451" s="13"/>
      <c r="X451" s="13"/>
      <c r="Y451" s="14">
        <f t="shared" si="11"/>
        <v>0</v>
      </c>
    </row>
    <row r="452" spans="1:25" s="3" customFormat="1" x14ac:dyDescent="0.2">
      <c r="A452" s="23">
        <v>5397</v>
      </c>
      <c r="B452" s="5" t="s">
        <v>25</v>
      </c>
      <c r="C452" s="3" t="s">
        <v>50</v>
      </c>
      <c r="D452" s="3" t="s">
        <v>47</v>
      </c>
      <c r="E452" s="3" t="s">
        <v>39</v>
      </c>
      <c r="F452" s="3">
        <v>16</v>
      </c>
      <c r="G452" s="3" t="s">
        <v>17</v>
      </c>
      <c r="L452" s="4"/>
      <c r="M452" s="32"/>
      <c r="N452" s="3">
        <v>11</v>
      </c>
      <c r="Q452" s="6"/>
      <c r="R452" s="6"/>
      <c r="S452" s="6"/>
      <c r="T452" s="6"/>
      <c r="U452" s="6"/>
      <c r="V452" s="6"/>
      <c r="W452" s="13"/>
      <c r="X452" s="13"/>
      <c r="Y452" s="14">
        <f t="shared" si="11"/>
        <v>0</v>
      </c>
    </row>
    <row r="453" spans="1:25" s="3" customFormat="1" x14ac:dyDescent="0.2">
      <c r="A453" s="23">
        <v>5398</v>
      </c>
      <c r="B453" s="5" t="s">
        <v>25</v>
      </c>
      <c r="C453" s="3" t="s">
        <v>50</v>
      </c>
      <c r="D453" s="3" t="s">
        <v>47</v>
      </c>
      <c r="E453" s="3" t="s">
        <v>39</v>
      </c>
      <c r="F453" s="3">
        <v>16</v>
      </c>
      <c r="G453" s="3" t="s">
        <v>17</v>
      </c>
      <c r="L453" s="4"/>
      <c r="M453" s="32"/>
      <c r="N453" s="3">
        <v>12</v>
      </c>
      <c r="Q453" s="6"/>
      <c r="R453" s="6"/>
      <c r="S453" s="6"/>
      <c r="T453" s="6"/>
      <c r="U453" s="6"/>
      <c r="V453" s="6"/>
      <c r="W453" s="13"/>
      <c r="X453" s="13"/>
      <c r="Y453" s="14">
        <f t="shared" si="11"/>
        <v>0</v>
      </c>
    </row>
    <row r="454" spans="1:25" s="3" customFormat="1" x14ac:dyDescent="0.2">
      <c r="A454" s="23">
        <v>5399</v>
      </c>
      <c r="B454" s="5" t="s">
        <v>25</v>
      </c>
      <c r="C454" s="3" t="s">
        <v>50</v>
      </c>
      <c r="D454" s="3" t="s">
        <v>47</v>
      </c>
      <c r="E454" s="3" t="s">
        <v>39</v>
      </c>
      <c r="F454" s="3">
        <v>17</v>
      </c>
      <c r="G454" s="3" t="s">
        <v>9</v>
      </c>
      <c r="L454" s="4"/>
      <c r="M454" s="32"/>
      <c r="N454" s="3">
        <v>1</v>
      </c>
      <c r="Q454" s="6"/>
      <c r="R454" s="6"/>
      <c r="S454" s="6"/>
      <c r="T454" s="6"/>
      <c r="U454" s="6"/>
      <c r="V454" s="6"/>
      <c r="W454" s="13"/>
      <c r="X454" s="13"/>
      <c r="Y454" s="14">
        <f t="shared" si="11"/>
        <v>0</v>
      </c>
    </row>
    <row r="455" spans="1:25" s="3" customFormat="1" x14ac:dyDescent="0.2">
      <c r="A455" s="23">
        <v>5400</v>
      </c>
      <c r="B455" s="5" t="s">
        <v>25</v>
      </c>
      <c r="C455" s="3" t="s">
        <v>50</v>
      </c>
      <c r="D455" s="3" t="s">
        <v>47</v>
      </c>
      <c r="E455" s="3" t="s">
        <v>39</v>
      </c>
      <c r="F455" s="3">
        <v>17</v>
      </c>
      <c r="G455" s="3" t="s">
        <v>9</v>
      </c>
      <c r="L455" s="4"/>
      <c r="M455" s="32"/>
      <c r="N455" s="3">
        <v>2</v>
      </c>
      <c r="Q455" s="6"/>
      <c r="R455" s="6"/>
      <c r="S455" s="6"/>
      <c r="T455" s="6"/>
      <c r="U455" s="6"/>
      <c r="V455" s="6"/>
      <c r="W455" s="13"/>
      <c r="X455" s="13"/>
      <c r="Y455" s="14">
        <f t="shared" si="11"/>
        <v>0</v>
      </c>
    </row>
    <row r="456" spans="1:25" s="3" customFormat="1" x14ac:dyDescent="0.2">
      <c r="A456" s="23">
        <v>5401</v>
      </c>
      <c r="B456" s="5" t="s">
        <v>25</v>
      </c>
      <c r="C456" s="3" t="s">
        <v>50</v>
      </c>
      <c r="D456" s="3" t="s">
        <v>47</v>
      </c>
      <c r="E456" s="3" t="s">
        <v>39</v>
      </c>
      <c r="F456" s="3">
        <v>17</v>
      </c>
      <c r="G456" s="3" t="s">
        <v>9</v>
      </c>
      <c r="L456" s="4"/>
      <c r="M456" s="32"/>
      <c r="N456" s="3">
        <v>3</v>
      </c>
      <c r="Q456" s="6"/>
      <c r="R456" s="6"/>
      <c r="S456" s="6"/>
      <c r="T456" s="6"/>
      <c r="U456" s="6"/>
      <c r="V456" s="6"/>
      <c r="W456" s="13"/>
      <c r="X456" s="13"/>
      <c r="Y456" s="14">
        <f t="shared" si="11"/>
        <v>0</v>
      </c>
    </row>
    <row r="457" spans="1:25" s="3" customFormat="1" x14ac:dyDescent="0.2">
      <c r="A457" s="23">
        <v>5402</v>
      </c>
      <c r="B457" s="5" t="s">
        <v>25</v>
      </c>
      <c r="C457" s="3" t="s">
        <v>50</v>
      </c>
      <c r="D457" s="3" t="s">
        <v>47</v>
      </c>
      <c r="E457" s="3" t="s">
        <v>39</v>
      </c>
      <c r="F457" s="3">
        <v>17</v>
      </c>
      <c r="G457" s="3" t="s">
        <v>9</v>
      </c>
      <c r="L457" s="4"/>
      <c r="M457" s="32"/>
      <c r="N457" s="3">
        <v>4</v>
      </c>
      <c r="Q457" s="6"/>
      <c r="R457" s="6"/>
      <c r="S457" s="6"/>
      <c r="T457" s="6"/>
      <c r="U457" s="6"/>
      <c r="V457" s="6"/>
      <c r="W457" s="13"/>
      <c r="X457" s="13"/>
      <c r="Y457" s="14">
        <f t="shared" si="11"/>
        <v>0</v>
      </c>
    </row>
    <row r="458" spans="1:25" s="3" customFormat="1" x14ac:dyDescent="0.2">
      <c r="A458" s="23">
        <v>5403</v>
      </c>
      <c r="B458" s="5" t="s">
        <v>25</v>
      </c>
      <c r="C458" s="3" t="s">
        <v>50</v>
      </c>
      <c r="D458" s="3" t="s">
        <v>47</v>
      </c>
      <c r="E458" s="3" t="s">
        <v>39</v>
      </c>
      <c r="F458" s="3">
        <v>17</v>
      </c>
      <c r="G458" s="3" t="s">
        <v>9</v>
      </c>
      <c r="L458" s="4"/>
      <c r="M458" s="32"/>
      <c r="N458" s="3">
        <v>5</v>
      </c>
      <c r="Q458" s="6"/>
      <c r="R458" s="6"/>
      <c r="S458" s="6"/>
      <c r="T458" s="6"/>
      <c r="U458" s="6"/>
      <c r="V458" s="6"/>
      <c r="W458" s="13"/>
      <c r="X458" s="13"/>
      <c r="Y458" s="14">
        <f t="shared" si="11"/>
        <v>0</v>
      </c>
    </row>
    <row r="459" spans="1:25" s="3" customFormat="1" x14ac:dyDescent="0.2">
      <c r="A459" s="23">
        <v>5404</v>
      </c>
      <c r="B459" s="5" t="s">
        <v>25</v>
      </c>
      <c r="C459" s="3" t="s">
        <v>50</v>
      </c>
      <c r="D459" s="3" t="s">
        <v>47</v>
      </c>
      <c r="E459" s="3" t="s">
        <v>39</v>
      </c>
      <c r="F459" s="3">
        <v>17</v>
      </c>
      <c r="G459" s="3" t="s">
        <v>9</v>
      </c>
      <c r="L459" s="4"/>
      <c r="M459" s="32"/>
      <c r="N459" s="3">
        <v>6</v>
      </c>
      <c r="Q459" s="6"/>
      <c r="R459" s="6"/>
      <c r="S459" s="6"/>
      <c r="T459" s="6"/>
      <c r="U459" s="6"/>
      <c r="V459" s="6"/>
      <c r="W459" s="13"/>
      <c r="X459" s="13"/>
      <c r="Y459" s="14">
        <f t="shared" si="11"/>
        <v>0</v>
      </c>
    </row>
    <row r="460" spans="1:25" s="3" customFormat="1" x14ac:dyDescent="0.2">
      <c r="A460" s="23">
        <v>5405</v>
      </c>
      <c r="B460" s="5" t="s">
        <v>25</v>
      </c>
      <c r="C460" s="3" t="s">
        <v>50</v>
      </c>
      <c r="D460" s="3" t="s">
        <v>47</v>
      </c>
      <c r="E460" s="3" t="s">
        <v>39</v>
      </c>
      <c r="F460" s="3">
        <v>17</v>
      </c>
      <c r="G460" s="3" t="s">
        <v>9</v>
      </c>
      <c r="L460" s="4"/>
      <c r="M460" s="32"/>
      <c r="N460" s="3">
        <v>7</v>
      </c>
      <c r="Q460" s="6"/>
      <c r="R460" s="6"/>
      <c r="S460" s="6"/>
      <c r="T460" s="6"/>
      <c r="U460" s="6"/>
      <c r="V460" s="6"/>
      <c r="W460" s="13"/>
      <c r="X460" s="13"/>
      <c r="Y460" s="14">
        <f t="shared" si="11"/>
        <v>0</v>
      </c>
    </row>
    <row r="461" spans="1:25" s="3" customFormat="1" x14ac:dyDescent="0.2">
      <c r="A461" s="23">
        <v>5406</v>
      </c>
      <c r="B461" s="5" t="s">
        <v>25</v>
      </c>
      <c r="C461" s="3" t="s">
        <v>50</v>
      </c>
      <c r="D461" s="3" t="s">
        <v>47</v>
      </c>
      <c r="E461" s="3" t="s">
        <v>39</v>
      </c>
      <c r="F461" s="3">
        <v>17</v>
      </c>
      <c r="G461" s="3" t="s">
        <v>9</v>
      </c>
      <c r="L461" s="4"/>
      <c r="M461" s="32"/>
      <c r="N461" s="3">
        <v>8</v>
      </c>
      <c r="Q461" s="6"/>
      <c r="R461" s="6"/>
      <c r="S461" s="6"/>
      <c r="T461" s="6"/>
      <c r="U461" s="6"/>
      <c r="V461" s="6"/>
      <c r="W461" s="13"/>
      <c r="X461" s="13"/>
      <c r="Y461" s="14">
        <f t="shared" si="11"/>
        <v>0</v>
      </c>
    </row>
    <row r="462" spans="1:25" s="3" customFormat="1" x14ac:dyDescent="0.2">
      <c r="A462" s="23">
        <v>5407</v>
      </c>
      <c r="B462" s="5" t="s">
        <v>25</v>
      </c>
      <c r="C462" s="3" t="s">
        <v>50</v>
      </c>
      <c r="D462" s="3" t="s">
        <v>47</v>
      </c>
      <c r="E462" s="3" t="s">
        <v>39</v>
      </c>
      <c r="F462" s="3">
        <v>17</v>
      </c>
      <c r="G462" s="3" t="s">
        <v>9</v>
      </c>
      <c r="L462" s="4"/>
      <c r="M462" s="32"/>
      <c r="N462" s="3">
        <v>9</v>
      </c>
      <c r="Q462" s="6"/>
      <c r="R462" s="6"/>
      <c r="S462" s="6"/>
      <c r="T462" s="6"/>
      <c r="U462" s="6"/>
      <c r="V462" s="6"/>
      <c r="W462" s="13"/>
      <c r="X462" s="13"/>
      <c r="Y462" s="14">
        <f t="shared" si="11"/>
        <v>0</v>
      </c>
    </row>
    <row r="463" spans="1:25" s="3" customFormat="1" x14ac:dyDescent="0.2">
      <c r="A463" s="23">
        <v>5408</v>
      </c>
      <c r="B463" s="5" t="s">
        <v>25</v>
      </c>
      <c r="C463" s="3" t="s">
        <v>50</v>
      </c>
      <c r="D463" s="3" t="s">
        <v>47</v>
      </c>
      <c r="E463" s="3" t="s">
        <v>39</v>
      </c>
      <c r="F463" s="3">
        <v>17</v>
      </c>
      <c r="G463" s="3" t="s">
        <v>9</v>
      </c>
      <c r="L463" s="4"/>
      <c r="M463" s="32"/>
      <c r="N463" s="3">
        <v>10</v>
      </c>
      <c r="Q463" s="6"/>
      <c r="R463" s="6"/>
      <c r="S463" s="6"/>
      <c r="T463" s="6"/>
      <c r="U463" s="6"/>
      <c r="V463" s="6"/>
      <c r="W463" s="13"/>
      <c r="X463" s="13"/>
      <c r="Y463" s="14">
        <f t="shared" si="11"/>
        <v>0</v>
      </c>
    </row>
    <row r="464" spans="1:25" s="3" customFormat="1" x14ac:dyDescent="0.2">
      <c r="A464" s="23">
        <v>5409</v>
      </c>
      <c r="B464" s="5" t="s">
        <v>25</v>
      </c>
      <c r="C464" s="3" t="s">
        <v>50</v>
      </c>
      <c r="D464" s="3" t="s">
        <v>47</v>
      </c>
      <c r="E464" s="3" t="s">
        <v>39</v>
      </c>
      <c r="F464" s="3">
        <v>17</v>
      </c>
      <c r="G464" s="3" t="s">
        <v>9</v>
      </c>
      <c r="L464" s="4"/>
      <c r="M464" s="32"/>
      <c r="N464" s="3">
        <v>11</v>
      </c>
      <c r="Q464" s="6"/>
      <c r="R464" s="6"/>
      <c r="S464" s="6"/>
      <c r="T464" s="6"/>
      <c r="U464" s="6"/>
      <c r="V464" s="6"/>
      <c r="W464" s="13"/>
      <c r="X464" s="13"/>
      <c r="Y464" s="14">
        <f t="shared" si="11"/>
        <v>0</v>
      </c>
    </row>
    <row r="465" spans="1:25" s="3" customFormat="1" x14ac:dyDescent="0.2">
      <c r="A465" s="23">
        <v>5410</v>
      </c>
      <c r="B465" s="5" t="s">
        <v>25</v>
      </c>
      <c r="C465" s="3" t="s">
        <v>50</v>
      </c>
      <c r="D465" s="3" t="s">
        <v>47</v>
      </c>
      <c r="E465" s="3" t="s">
        <v>39</v>
      </c>
      <c r="F465" s="3">
        <v>17</v>
      </c>
      <c r="G465" s="3" t="s">
        <v>17</v>
      </c>
      <c r="L465" s="4"/>
      <c r="M465" s="32"/>
      <c r="N465" s="3">
        <v>1</v>
      </c>
      <c r="Q465" s="6"/>
      <c r="R465" s="6"/>
      <c r="S465" s="6"/>
      <c r="T465" s="6"/>
      <c r="U465" s="6"/>
      <c r="V465" s="6"/>
      <c r="W465" s="13"/>
      <c r="X465" s="13"/>
      <c r="Y465" s="14">
        <f t="shared" si="11"/>
        <v>0</v>
      </c>
    </row>
    <row r="466" spans="1:25" s="3" customFormat="1" x14ac:dyDescent="0.2">
      <c r="A466" s="23">
        <v>5411</v>
      </c>
      <c r="B466" s="5" t="s">
        <v>25</v>
      </c>
      <c r="C466" s="3" t="s">
        <v>50</v>
      </c>
      <c r="D466" s="3" t="s">
        <v>47</v>
      </c>
      <c r="E466" s="3" t="s">
        <v>39</v>
      </c>
      <c r="F466" s="3">
        <v>17</v>
      </c>
      <c r="G466" s="3" t="s">
        <v>17</v>
      </c>
      <c r="L466" s="4"/>
      <c r="M466" s="32"/>
      <c r="N466" s="3">
        <v>2</v>
      </c>
      <c r="Q466" s="6"/>
      <c r="R466" s="6"/>
      <c r="S466" s="6"/>
      <c r="T466" s="6"/>
      <c r="U466" s="6"/>
      <c r="V466" s="6"/>
      <c r="W466" s="13"/>
      <c r="X466" s="13"/>
      <c r="Y466" s="14">
        <f t="shared" si="11"/>
        <v>0</v>
      </c>
    </row>
    <row r="467" spans="1:25" s="3" customFormat="1" x14ac:dyDescent="0.2">
      <c r="A467" s="23">
        <v>5412</v>
      </c>
      <c r="B467" s="5" t="s">
        <v>25</v>
      </c>
      <c r="C467" s="3" t="s">
        <v>50</v>
      </c>
      <c r="D467" s="3" t="s">
        <v>47</v>
      </c>
      <c r="E467" s="3" t="s">
        <v>39</v>
      </c>
      <c r="F467" s="3">
        <v>17</v>
      </c>
      <c r="G467" s="3" t="s">
        <v>17</v>
      </c>
      <c r="L467" s="4"/>
      <c r="M467" s="32"/>
      <c r="N467" s="3">
        <v>3</v>
      </c>
      <c r="Q467" s="6"/>
      <c r="R467" s="6"/>
      <c r="S467" s="6"/>
      <c r="T467" s="6"/>
      <c r="U467" s="6"/>
      <c r="V467" s="6"/>
      <c r="W467" s="13"/>
      <c r="X467" s="13"/>
      <c r="Y467" s="14">
        <f t="shared" si="11"/>
        <v>0</v>
      </c>
    </row>
    <row r="468" spans="1:25" s="3" customFormat="1" x14ac:dyDescent="0.2">
      <c r="A468" s="23">
        <v>5413</v>
      </c>
      <c r="B468" s="5" t="s">
        <v>25</v>
      </c>
      <c r="C468" s="3" t="s">
        <v>50</v>
      </c>
      <c r="D468" s="3" t="s">
        <v>47</v>
      </c>
      <c r="E468" s="3" t="s">
        <v>39</v>
      </c>
      <c r="F468" s="3">
        <v>17</v>
      </c>
      <c r="G468" s="3" t="s">
        <v>17</v>
      </c>
      <c r="L468" s="4"/>
      <c r="M468" s="32"/>
      <c r="N468" s="3">
        <v>4</v>
      </c>
      <c r="Q468" s="6"/>
      <c r="R468" s="6"/>
      <c r="S468" s="6"/>
      <c r="T468" s="6"/>
      <c r="U468" s="6"/>
      <c r="V468" s="6"/>
      <c r="W468" s="13"/>
      <c r="X468" s="13"/>
      <c r="Y468" s="14">
        <f t="shared" si="11"/>
        <v>0</v>
      </c>
    </row>
    <row r="469" spans="1:25" s="3" customFormat="1" x14ac:dyDescent="0.2">
      <c r="A469" s="23">
        <v>5414</v>
      </c>
      <c r="B469" s="5" t="s">
        <v>25</v>
      </c>
      <c r="C469" s="3" t="s">
        <v>50</v>
      </c>
      <c r="D469" s="3" t="s">
        <v>47</v>
      </c>
      <c r="E469" s="3" t="s">
        <v>39</v>
      </c>
      <c r="F469" s="3">
        <v>17</v>
      </c>
      <c r="G469" s="3" t="s">
        <v>17</v>
      </c>
      <c r="L469" s="4"/>
      <c r="M469" s="32"/>
      <c r="N469" s="3">
        <v>5</v>
      </c>
      <c r="Q469" s="6"/>
      <c r="R469" s="6"/>
      <c r="S469" s="6"/>
      <c r="T469" s="6"/>
      <c r="U469" s="6"/>
      <c r="V469" s="6"/>
      <c r="W469" s="13"/>
      <c r="X469" s="13"/>
      <c r="Y469" s="14">
        <f t="shared" si="11"/>
        <v>0</v>
      </c>
    </row>
    <row r="470" spans="1:25" s="3" customFormat="1" x14ac:dyDescent="0.2">
      <c r="A470" s="23">
        <v>5415</v>
      </c>
      <c r="B470" s="5" t="s">
        <v>25</v>
      </c>
      <c r="C470" s="3" t="s">
        <v>50</v>
      </c>
      <c r="D470" s="3" t="s">
        <v>47</v>
      </c>
      <c r="E470" s="3" t="s">
        <v>39</v>
      </c>
      <c r="F470" s="3">
        <v>17</v>
      </c>
      <c r="G470" s="3" t="s">
        <v>17</v>
      </c>
      <c r="L470" s="4"/>
      <c r="M470" s="32"/>
      <c r="N470" s="3">
        <v>6</v>
      </c>
      <c r="Q470" s="6"/>
      <c r="R470" s="6"/>
      <c r="S470" s="6"/>
      <c r="T470" s="6"/>
      <c r="U470" s="6"/>
      <c r="V470" s="6"/>
      <c r="W470" s="13"/>
      <c r="X470" s="13"/>
      <c r="Y470" s="14">
        <f t="shared" si="11"/>
        <v>0</v>
      </c>
    </row>
    <row r="471" spans="1:25" s="3" customFormat="1" x14ac:dyDescent="0.2">
      <c r="A471" s="23">
        <v>5416</v>
      </c>
      <c r="B471" s="5" t="s">
        <v>25</v>
      </c>
      <c r="C471" s="3" t="s">
        <v>50</v>
      </c>
      <c r="D471" s="3" t="s">
        <v>47</v>
      </c>
      <c r="E471" s="3" t="s">
        <v>39</v>
      </c>
      <c r="F471" s="3">
        <v>17</v>
      </c>
      <c r="G471" s="3" t="s">
        <v>17</v>
      </c>
      <c r="L471" s="4"/>
      <c r="M471" s="32"/>
      <c r="N471" s="3">
        <v>7</v>
      </c>
      <c r="Q471" s="6"/>
      <c r="R471" s="6"/>
      <c r="S471" s="6"/>
      <c r="T471" s="6"/>
      <c r="U471" s="6"/>
      <c r="V471" s="6"/>
      <c r="W471" s="13"/>
      <c r="X471" s="13"/>
      <c r="Y471" s="14">
        <f t="shared" si="11"/>
        <v>0</v>
      </c>
    </row>
    <row r="472" spans="1:25" s="3" customFormat="1" x14ac:dyDescent="0.2">
      <c r="A472" s="23">
        <v>5417</v>
      </c>
      <c r="B472" s="5" t="s">
        <v>25</v>
      </c>
      <c r="C472" s="3" t="s">
        <v>50</v>
      </c>
      <c r="D472" s="3" t="s">
        <v>47</v>
      </c>
      <c r="E472" s="3" t="s">
        <v>39</v>
      </c>
      <c r="F472" s="3">
        <v>17</v>
      </c>
      <c r="G472" s="3" t="s">
        <v>17</v>
      </c>
      <c r="L472" s="4"/>
      <c r="M472" s="32"/>
      <c r="N472" s="3">
        <v>8</v>
      </c>
      <c r="Q472" s="6"/>
      <c r="R472" s="6"/>
      <c r="S472" s="6"/>
      <c r="T472" s="6"/>
      <c r="U472" s="6"/>
      <c r="V472" s="6"/>
      <c r="W472" s="13"/>
      <c r="X472" s="13"/>
      <c r="Y472" s="14">
        <f t="shared" si="11"/>
        <v>0</v>
      </c>
    </row>
    <row r="473" spans="1:25" s="3" customFormat="1" x14ac:dyDescent="0.2">
      <c r="A473" s="23">
        <v>5418</v>
      </c>
      <c r="B473" s="5" t="s">
        <v>25</v>
      </c>
      <c r="C473" s="3" t="s">
        <v>50</v>
      </c>
      <c r="D473" s="3" t="s">
        <v>47</v>
      </c>
      <c r="E473" s="3" t="s">
        <v>39</v>
      </c>
      <c r="F473" s="3">
        <v>17</v>
      </c>
      <c r="G473" s="3" t="s">
        <v>17</v>
      </c>
      <c r="L473" s="4"/>
      <c r="M473" s="32"/>
      <c r="N473" s="3">
        <v>9</v>
      </c>
      <c r="Q473" s="6"/>
      <c r="R473" s="6"/>
      <c r="S473" s="6"/>
      <c r="T473" s="6"/>
      <c r="U473" s="6"/>
      <c r="V473" s="6"/>
      <c r="W473" s="13"/>
      <c r="X473" s="13"/>
      <c r="Y473" s="14">
        <f t="shared" si="11"/>
        <v>0</v>
      </c>
    </row>
    <row r="474" spans="1:25" s="3" customFormat="1" x14ac:dyDescent="0.2">
      <c r="A474" s="23">
        <v>5419</v>
      </c>
      <c r="B474" s="5" t="s">
        <v>25</v>
      </c>
      <c r="C474" s="3" t="s">
        <v>50</v>
      </c>
      <c r="D474" s="3" t="s">
        <v>47</v>
      </c>
      <c r="E474" s="3" t="s">
        <v>39</v>
      </c>
      <c r="F474" s="3">
        <v>17</v>
      </c>
      <c r="G474" s="3" t="s">
        <v>17</v>
      </c>
      <c r="L474" s="4"/>
      <c r="M474" s="32"/>
      <c r="N474" s="3">
        <v>10</v>
      </c>
      <c r="Q474" s="6"/>
      <c r="R474" s="6"/>
      <c r="S474" s="6"/>
      <c r="T474" s="6"/>
      <c r="U474" s="6"/>
      <c r="V474" s="6"/>
      <c r="W474" s="13"/>
      <c r="X474" s="13"/>
      <c r="Y474" s="14">
        <f t="shared" si="11"/>
        <v>0</v>
      </c>
    </row>
    <row r="475" spans="1:25" s="3" customFormat="1" x14ac:dyDescent="0.2">
      <c r="A475" s="23">
        <v>5420</v>
      </c>
      <c r="B475" s="5" t="s">
        <v>25</v>
      </c>
      <c r="C475" s="3" t="s">
        <v>50</v>
      </c>
      <c r="D475" s="3" t="s">
        <v>47</v>
      </c>
      <c r="E475" s="3" t="s">
        <v>39</v>
      </c>
      <c r="F475" s="3">
        <v>17</v>
      </c>
      <c r="G475" s="3" t="s">
        <v>17</v>
      </c>
      <c r="L475" s="4"/>
      <c r="M475" s="32"/>
      <c r="N475" s="3">
        <v>11</v>
      </c>
      <c r="Q475" s="6"/>
      <c r="R475" s="6"/>
      <c r="S475" s="6"/>
      <c r="T475" s="6"/>
      <c r="U475" s="6"/>
      <c r="V475" s="6"/>
      <c r="W475" s="13"/>
      <c r="X475" s="13"/>
      <c r="Y475" s="14">
        <f t="shared" si="11"/>
        <v>0</v>
      </c>
    </row>
    <row r="476" spans="1:25" s="3" customFormat="1" x14ac:dyDescent="0.2">
      <c r="A476" s="23">
        <v>5421</v>
      </c>
      <c r="B476" s="5" t="s">
        <v>25</v>
      </c>
      <c r="C476" s="3" t="s">
        <v>50</v>
      </c>
      <c r="D476" s="3" t="s">
        <v>47</v>
      </c>
      <c r="E476" s="3" t="s">
        <v>39</v>
      </c>
      <c r="F476" s="3">
        <v>17</v>
      </c>
      <c r="G476" s="3" t="s">
        <v>17</v>
      </c>
      <c r="L476" s="4"/>
      <c r="M476" s="32"/>
      <c r="N476" s="3">
        <v>12</v>
      </c>
      <c r="Q476" s="6"/>
      <c r="R476" s="6"/>
      <c r="S476" s="6"/>
      <c r="T476" s="6"/>
      <c r="U476" s="6"/>
      <c r="V476" s="6"/>
      <c r="W476" s="13"/>
      <c r="X476" s="13"/>
      <c r="Y476" s="14">
        <f t="shared" si="11"/>
        <v>0</v>
      </c>
    </row>
    <row r="477" spans="1:25" s="3" customFormat="1" x14ac:dyDescent="0.2">
      <c r="A477" s="23">
        <v>5422</v>
      </c>
      <c r="B477" s="5" t="s">
        <v>25</v>
      </c>
      <c r="C477" s="3" t="s">
        <v>50</v>
      </c>
      <c r="D477" s="3" t="s">
        <v>47</v>
      </c>
      <c r="E477" s="3" t="s">
        <v>39</v>
      </c>
      <c r="F477" s="3">
        <v>17</v>
      </c>
      <c r="G477" s="3" t="s">
        <v>17</v>
      </c>
      <c r="L477" s="4"/>
      <c r="M477" s="32"/>
      <c r="N477" s="3">
        <v>13</v>
      </c>
      <c r="Q477" s="6"/>
      <c r="R477" s="6"/>
      <c r="S477" s="6"/>
      <c r="T477" s="6"/>
      <c r="U477" s="6"/>
      <c r="V477" s="6"/>
      <c r="W477" s="13"/>
      <c r="X477" s="13"/>
      <c r="Y477" s="14">
        <f t="shared" si="11"/>
        <v>0</v>
      </c>
    </row>
    <row r="478" spans="1:25" s="3" customFormat="1" x14ac:dyDescent="0.2">
      <c r="A478" s="23">
        <v>5423</v>
      </c>
      <c r="B478" s="5" t="s">
        <v>25</v>
      </c>
      <c r="C478" s="3" t="s">
        <v>50</v>
      </c>
      <c r="D478" s="3" t="s">
        <v>47</v>
      </c>
      <c r="E478" s="3" t="s">
        <v>39</v>
      </c>
      <c r="F478" s="3">
        <v>17</v>
      </c>
      <c r="G478" s="3" t="s">
        <v>17</v>
      </c>
      <c r="L478" s="4"/>
      <c r="M478" s="32"/>
      <c r="N478" s="3">
        <v>14</v>
      </c>
      <c r="Q478" s="6"/>
      <c r="R478" s="6"/>
      <c r="S478" s="6"/>
      <c r="T478" s="6"/>
      <c r="U478" s="6"/>
      <c r="V478" s="6"/>
      <c r="W478" s="13"/>
      <c r="X478" s="13"/>
      <c r="Y478" s="14">
        <f t="shared" si="11"/>
        <v>0</v>
      </c>
    </row>
    <row r="479" spans="1:25" s="3" customFormat="1" x14ac:dyDescent="0.2">
      <c r="A479" s="23">
        <v>5424</v>
      </c>
      <c r="B479" s="5" t="s">
        <v>25</v>
      </c>
      <c r="C479" s="3" t="s">
        <v>50</v>
      </c>
      <c r="D479" s="3" t="s">
        <v>47</v>
      </c>
      <c r="E479" s="3" t="s">
        <v>39</v>
      </c>
      <c r="F479" s="3">
        <v>17</v>
      </c>
      <c r="G479" s="3" t="s">
        <v>17</v>
      </c>
      <c r="L479" s="4"/>
      <c r="M479" s="32"/>
      <c r="N479" s="3">
        <v>15</v>
      </c>
      <c r="Q479" s="6"/>
      <c r="R479" s="6"/>
      <c r="S479" s="6"/>
      <c r="T479" s="6"/>
      <c r="U479" s="6"/>
      <c r="V479" s="6"/>
      <c r="W479" s="13"/>
      <c r="X479" s="13"/>
      <c r="Y479" s="14">
        <f t="shared" si="11"/>
        <v>0</v>
      </c>
    </row>
    <row r="480" spans="1:25" s="3" customFormat="1" x14ac:dyDescent="0.2">
      <c r="A480" s="23">
        <v>5425</v>
      </c>
      <c r="B480" s="5" t="s">
        <v>25</v>
      </c>
      <c r="C480" s="3" t="s">
        <v>50</v>
      </c>
      <c r="D480" s="3" t="s">
        <v>47</v>
      </c>
      <c r="E480" s="3" t="s">
        <v>39</v>
      </c>
      <c r="F480" s="3">
        <v>17</v>
      </c>
      <c r="G480" s="3" t="s">
        <v>17</v>
      </c>
      <c r="L480" s="4"/>
      <c r="M480" s="32"/>
      <c r="N480" s="3">
        <v>16</v>
      </c>
      <c r="Q480" s="6"/>
      <c r="R480" s="6"/>
      <c r="S480" s="6"/>
      <c r="T480" s="6"/>
      <c r="U480" s="6"/>
      <c r="V480" s="6"/>
      <c r="W480" s="13"/>
      <c r="X480" s="13"/>
      <c r="Y480" s="14">
        <f t="shared" si="11"/>
        <v>0</v>
      </c>
    </row>
    <row r="481" spans="1:25" s="3" customFormat="1" x14ac:dyDescent="0.2">
      <c r="A481" s="23">
        <v>5426</v>
      </c>
      <c r="B481" s="5" t="s">
        <v>25</v>
      </c>
      <c r="C481" s="3" t="s">
        <v>50</v>
      </c>
      <c r="D481" s="3" t="s">
        <v>47</v>
      </c>
      <c r="E481" s="3" t="s">
        <v>39</v>
      </c>
      <c r="F481" s="3">
        <v>17</v>
      </c>
      <c r="G481" s="3" t="s">
        <v>17</v>
      </c>
      <c r="L481" s="4"/>
      <c r="M481" s="32"/>
      <c r="N481" s="3">
        <v>17</v>
      </c>
      <c r="Q481" s="6"/>
      <c r="R481" s="6"/>
      <c r="S481" s="6"/>
      <c r="T481" s="6"/>
      <c r="U481" s="6"/>
      <c r="V481" s="6"/>
      <c r="W481" s="13"/>
      <c r="X481" s="13"/>
      <c r="Y481" s="14">
        <f t="shared" si="11"/>
        <v>0</v>
      </c>
    </row>
    <row r="482" spans="1:25" s="3" customFormat="1" x14ac:dyDescent="0.2">
      <c r="A482" s="23">
        <v>5427</v>
      </c>
      <c r="B482" s="5" t="s">
        <v>25</v>
      </c>
      <c r="C482" s="3" t="s">
        <v>50</v>
      </c>
      <c r="D482" s="3" t="s">
        <v>47</v>
      </c>
      <c r="E482" s="3" t="s">
        <v>39</v>
      </c>
      <c r="F482" s="3">
        <v>18</v>
      </c>
      <c r="G482" s="3" t="s">
        <v>9</v>
      </c>
      <c r="L482" s="4"/>
      <c r="M482" s="32"/>
      <c r="N482" s="3">
        <v>1</v>
      </c>
      <c r="Q482" s="6"/>
      <c r="R482" s="6"/>
      <c r="S482" s="6"/>
      <c r="T482" s="6"/>
      <c r="U482" s="6"/>
      <c r="V482" s="6"/>
      <c r="W482" s="13"/>
      <c r="X482" s="13"/>
      <c r="Y482" s="14">
        <f t="shared" si="11"/>
        <v>0</v>
      </c>
    </row>
    <row r="483" spans="1:25" s="3" customFormat="1" x14ac:dyDescent="0.2">
      <c r="A483" s="23">
        <v>5428</v>
      </c>
      <c r="B483" s="5" t="s">
        <v>25</v>
      </c>
      <c r="C483" s="3" t="s">
        <v>50</v>
      </c>
      <c r="D483" s="3" t="s">
        <v>47</v>
      </c>
      <c r="E483" s="3" t="s">
        <v>39</v>
      </c>
      <c r="F483" s="3">
        <v>18</v>
      </c>
      <c r="G483" s="3" t="s">
        <v>9</v>
      </c>
      <c r="L483" s="4"/>
      <c r="M483" s="32"/>
      <c r="N483" s="3">
        <v>2</v>
      </c>
      <c r="Q483" s="6"/>
      <c r="R483" s="6"/>
      <c r="S483" s="6"/>
      <c r="T483" s="6"/>
      <c r="U483" s="6"/>
      <c r="V483" s="6"/>
      <c r="W483" s="13"/>
      <c r="X483" s="13"/>
      <c r="Y483" s="14">
        <f t="shared" si="11"/>
        <v>0</v>
      </c>
    </row>
    <row r="484" spans="1:25" s="3" customFormat="1" x14ac:dyDescent="0.2">
      <c r="A484" s="23">
        <v>5429</v>
      </c>
      <c r="B484" s="5" t="s">
        <v>25</v>
      </c>
      <c r="C484" s="3" t="s">
        <v>50</v>
      </c>
      <c r="D484" s="3" t="s">
        <v>47</v>
      </c>
      <c r="E484" s="3" t="s">
        <v>39</v>
      </c>
      <c r="F484" s="3">
        <v>18</v>
      </c>
      <c r="G484" s="3" t="s">
        <v>9</v>
      </c>
      <c r="L484" s="4"/>
      <c r="M484" s="32"/>
      <c r="N484" s="3">
        <v>3</v>
      </c>
      <c r="Q484" s="6"/>
      <c r="R484" s="6"/>
      <c r="S484" s="6"/>
      <c r="T484" s="6"/>
      <c r="U484" s="6"/>
      <c r="V484" s="6"/>
      <c r="W484" s="13"/>
      <c r="X484" s="13"/>
      <c r="Y484" s="14">
        <f t="shared" si="11"/>
        <v>0</v>
      </c>
    </row>
    <row r="485" spans="1:25" s="3" customFormat="1" x14ac:dyDescent="0.2">
      <c r="A485" s="23">
        <v>5430</v>
      </c>
      <c r="B485" s="5" t="s">
        <v>25</v>
      </c>
      <c r="C485" s="3" t="s">
        <v>50</v>
      </c>
      <c r="D485" s="3" t="s">
        <v>47</v>
      </c>
      <c r="E485" s="3" t="s">
        <v>39</v>
      </c>
      <c r="F485" s="3">
        <v>18</v>
      </c>
      <c r="G485" s="3" t="s">
        <v>9</v>
      </c>
      <c r="L485" s="4"/>
      <c r="M485" s="32"/>
      <c r="N485" s="3">
        <v>4</v>
      </c>
      <c r="Q485" s="6"/>
      <c r="R485" s="6"/>
      <c r="S485" s="6"/>
      <c r="T485" s="6"/>
      <c r="U485" s="6"/>
      <c r="V485" s="6"/>
      <c r="W485" s="13"/>
      <c r="X485" s="13"/>
      <c r="Y485" s="14">
        <f t="shared" si="11"/>
        <v>0</v>
      </c>
    </row>
    <row r="486" spans="1:25" s="3" customFormat="1" x14ac:dyDescent="0.2">
      <c r="A486" s="23">
        <v>5431</v>
      </c>
      <c r="B486" s="5" t="s">
        <v>25</v>
      </c>
      <c r="C486" s="3" t="s">
        <v>50</v>
      </c>
      <c r="D486" s="3" t="s">
        <v>47</v>
      </c>
      <c r="E486" s="3" t="s">
        <v>39</v>
      </c>
      <c r="F486" s="3">
        <v>18</v>
      </c>
      <c r="G486" s="3" t="s">
        <v>9</v>
      </c>
      <c r="L486" s="4"/>
      <c r="M486" s="32"/>
      <c r="N486" s="3">
        <v>5</v>
      </c>
      <c r="Q486" s="6"/>
      <c r="R486" s="6"/>
      <c r="S486" s="6"/>
      <c r="T486" s="6"/>
      <c r="U486" s="6"/>
      <c r="V486" s="6"/>
      <c r="W486" s="13"/>
      <c r="X486" s="13"/>
      <c r="Y486" s="14">
        <f t="shared" si="11"/>
        <v>0</v>
      </c>
    </row>
    <row r="487" spans="1:25" s="3" customFormat="1" x14ac:dyDescent="0.2">
      <c r="A487" s="23">
        <v>5432</v>
      </c>
      <c r="B487" s="5" t="s">
        <v>25</v>
      </c>
      <c r="C487" s="3" t="s">
        <v>50</v>
      </c>
      <c r="D487" s="3" t="s">
        <v>47</v>
      </c>
      <c r="E487" s="3" t="s">
        <v>39</v>
      </c>
      <c r="F487" s="3">
        <v>18</v>
      </c>
      <c r="G487" s="3" t="s">
        <v>9</v>
      </c>
      <c r="L487" s="4"/>
      <c r="M487" s="32"/>
      <c r="N487" s="3">
        <v>6</v>
      </c>
      <c r="Q487" s="6"/>
      <c r="R487" s="6"/>
      <c r="S487" s="6"/>
      <c r="T487" s="6"/>
      <c r="U487" s="6"/>
      <c r="V487" s="6"/>
      <c r="W487" s="13"/>
      <c r="X487" s="13"/>
      <c r="Y487" s="14">
        <f t="shared" si="11"/>
        <v>0</v>
      </c>
    </row>
    <row r="488" spans="1:25" s="3" customFormat="1" x14ac:dyDescent="0.2">
      <c r="A488" s="23">
        <v>5433</v>
      </c>
      <c r="B488" s="5" t="s">
        <v>25</v>
      </c>
      <c r="C488" s="3" t="s">
        <v>50</v>
      </c>
      <c r="D488" s="3" t="s">
        <v>47</v>
      </c>
      <c r="E488" s="3" t="s">
        <v>39</v>
      </c>
      <c r="F488" s="3">
        <v>18</v>
      </c>
      <c r="G488" s="3" t="s">
        <v>9</v>
      </c>
      <c r="L488" s="4"/>
      <c r="M488" s="32"/>
      <c r="N488" s="3">
        <v>7</v>
      </c>
      <c r="Q488" s="6"/>
      <c r="R488" s="6"/>
      <c r="S488" s="6"/>
      <c r="T488" s="6"/>
      <c r="U488" s="6"/>
      <c r="V488" s="6"/>
      <c r="W488" s="13"/>
      <c r="X488" s="13"/>
      <c r="Y488" s="14">
        <f t="shared" si="11"/>
        <v>0</v>
      </c>
    </row>
    <row r="489" spans="1:25" s="3" customFormat="1" x14ac:dyDescent="0.2">
      <c r="A489" s="23">
        <v>5434</v>
      </c>
      <c r="B489" s="5" t="s">
        <v>25</v>
      </c>
      <c r="C489" s="3" t="s">
        <v>50</v>
      </c>
      <c r="D489" s="3" t="s">
        <v>47</v>
      </c>
      <c r="E489" s="3" t="s">
        <v>39</v>
      </c>
      <c r="F489" s="3">
        <v>18</v>
      </c>
      <c r="G489" s="3" t="s">
        <v>9</v>
      </c>
      <c r="L489" s="4"/>
      <c r="M489" s="32"/>
      <c r="N489" s="3">
        <v>8</v>
      </c>
      <c r="Q489" s="6"/>
      <c r="R489" s="6"/>
      <c r="S489" s="6"/>
      <c r="T489" s="6"/>
      <c r="U489" s="6"/>
      <c r="V489" s="6"/>
      <c r="W489" s="13"/>
      <c r="X489" s="13"/>
      <c r="Y489" s="14">
        <f t="shared" si="11"/>
        <v>0</v>
      </c>
    </row>
    <row r="490" spans="1:25" s="3" customFormat="1" x14ac:dyDescent="0.2">
      <c r="A490" s="23">
        <v>5435</v>
      </c>
      <c r="B490" s="5" t="s">
        <v>25</v>
      </c>
      <c r="C490" s="3" t="s">
        <v>50</v>
      </c>
      <c r="D490" s="3" t="s">
        <v>47</v>
      </c>
      <c r="E490" s="3" t="s">
        <v>39</v>
      </c>
      <c r="F490" s="3">
        <v>18</v>
      </c>
      <c r="G490" s="3" t="s">
        <v>9</v>
      </c>
      <c r="L490" s="4"/>
      <c r="M490" s="32"/>
      <c r="N490" s="3">
        <v>9</v>
      </c>
      <c r="Q490" s="6"/>
      <c r="R490" s="6"/>
      <c r="S490" s="6"/>
      <c r="T490" s="6"/>
      <c r="U490" s="6"/>
      <c r="V490" s="6"/>
      <c r="W490" s="13"/>
      <c r="X490" s="13"/>
      <c r="Y490" s="14">
        <f t="shared" si="11"/>
        <v>0</v>
      </c>
    </row>
    <row r="491" spans="1:25" s="3" customFormat="1" x14ac:dyDescent="0.2">
      <c r="A491" s="23">
        <v>5436</v>
      </c>
      <c r="B491" s="5" t="s">
        <v>25</v>
      </c>
      <c r="C491" s="3" t="s">
        <v>50</v>
      </c>
      <c r="D491" s="3" t="s">
        <v>47</v>
      </c>
      <c r="E491" s="3" t="s">
        <v>39</v>
      </c>
      <c r="F491" s="3">
        <v>18</v>
      </c>
      <c r="G491" s="3" t="s">
        <v>9</v>
      </c>
      <c r="L491" s="4"/>
      <c r="M491" s="32"/>
      <c r="N491" s="3">
        <v>10</v>
      </c>
      <c r="Q491" s="6"/>
      <c r="R491" s="6"/>
      <c r="S491" s="6"/>
      <c r="T491" s="6"/>
      <c r="U491" s="6"/>
      <c r="V491" s="6"/>
      <c r="W491" s="13"/>
      <c r="X491" s="13"/>
      <c r="Y491" s="14">
        <f t="shared" si="11"/>
        <v>0</v>
      </c>
    </row>
    <row r="492" spans="1:25" s="3" customFormat="1" x14ac:dyDescent="0.2">
      <c r="A492" s="23">
        <v>5437</v>
      </c>
      <c r="B492" s="5" t="s">
        <v>25</v>
      </c>
      <c r="C492" s="3" t="s">
        <v>50</v>
      </c>
      <c r="D492" s="3" t="s">
        <v>47</v>
      </c>
      <c r="E492" s="3" t="s">
        <v>39</v>
      </c>
      <c r="F492" s="3">
        <v>18</v>
      </c>
      <c r="G492" s="3" t="s">
        <v>9</v>
      </c>
      <c r="L492" s="4"/>
      <c r="M492" s="32"/>
      <c r="N492" s="3">
        <v>11</v>
      </c>
      <c r="Q492" s="6"/>
      <c r="R492" s="6"/>
      <c r="S492" s="6"/>
      <c r="T492" s="6"/>
      <c r="U492" s="6"/>
      <c r="V492" s="6"/>
      <c r="W492" s="13"/>
      <c r="X492" s="13"/>
      <c r="Y492" s="14">
        <f t="shared" si="11"/>
        <v>0</v>
      </c>
    </row>
    <row r="493" spans="1:25" s="3" customFormat="1" x14ac:dyDescent="0.2">
      <c r="A493" s="23">
        <v>5438</v>
      </c>
      <c r="B493" s="5" t="s">
        <v>25</v>
      </c>
      <c r="C493" s="3" t="s">
        <v>50</v>
      </c>
      <c r="D493" s="3" t="s">
        <v>47</v>
      </c>
      <c r="E493" s="3" t="s">
        <v>39</v>
      </c>
      <c r="F493" s="3">
        <v>18</v>
      </c>
      <c r="G493" s="3" t="s">
        <v>17</v>
      </c>
      <c r="L493" s="4"/>
      <c r="M493" s="32"/>
      <c r="N493" s="3">
        <v>1</v>
      </c>
      <c r="Q493" s="6"/>
      <c r="R493" s="6"/>
      <c r="S493" s="6"/>
      <c r="T493" s="6"/>
      <c r="U493" s="6"/>
      <c r="V493" s="6"/>
      <c r="W493" s="13"/>
      <c r="X493" s="13"/>
      <c r="Y493" s="14">
        <f t="shared" si="11"/>
        <v>0</v>
      </c>
    </row>
    <row r="494" spans="1:25" s="3" customFormat="1" x14ac:dyDescent="0.2">
      <c r="A494" s="23">
        <v>5439</v>
      </c>
      <c r="B494" s="5" t="s">
        <v>25</v>
      </c>
      <c r="C494" s="3" t="s">
        <v>50</v>
      </c>
      <c r="D494" s="3" t="s">
        <v>47</v>
      </c>
      <c r="E494" s="3" t="s">
        <v>39</v>
      </c>
      <c r="F494" s="3">
        <v>18</v>
      </c>
      <c r="G494" s="3" t="s">
        <v>17</v>
      </c>
      <c r="L494" s="4"/>
      <c r="M494" s="32"/>
      <c r="N494" s="3">
        <v>2</v>
      </c>
      <c r="Q494" s="6"/>
      <c r="R494" s="6"/>
      <c r="S494" s="6"/>
      <c r="T494" s="6"/>
      <c r="U494" s="6"/>
      <c r="V494" s="6"/>
      <c r="W494" s="13"/>
      <c r="X494" s="13"/>
      <c r="Y494" s="14">
        <f t="shared" si="11"/>
        <v>0</v>
      </c>
    </row>
    <row r="495" spans="1:25" s="3" customFormat="1" x14ac:dyDescent="0.2">
      <c r="A495" s="23">
        <v>5440</v>
      </c>
      <c r="B495" s="5" t="s">
        <v>25</v>
      </c>
      <c r="C495" s="3" t="s">
        <v>50</v>
      </c>
      <c r="D495" s="3" t="s">
        <v>47</v>
      </c>
      <c r="E495" s="3" t="s">
        <v>39</v>
      </c>
      <c r="F495" s="3">
        <v>18</v>
      </c>
      <c r="G495" s="3" t="s">
        <v>17</v>
      </c>
      <c r="L495" s="4"/>
      <c r="M495" s="32"/>
      <c r="N495" s="3">
        <v>3</v>
      </c>
      <c r="Q495" s="6"/>
      <c r="R495" s="6"/>
      <c r="S495" s="6"/>
      <c r="T495" s="6"/>
      <c r="U495" s="6"/>
      <c r="V495" s="6"/>
      <c r="W495" s="13"/>
      <c r="X495" s="13"/>
      <c r="Y495" s="14">
        <f t="shared" si="11"/>
        <v>0</v>
      </c>
    </row>
    <row r="496" spans="1:25" s="3" customFormat="1" x14ac:dyDescent="0.2">
      <c r="A496" s="23">
        <v>5441</v>
      </c>
      <c r="B496" s="5" t="s">
        <v>25</v>
      </c>
      <c r="C496" s="3" t="s">
        <v>50</v>
      </c>
      <c r="D496" s="3" t="s">
        <v>47</v>
      </c>
      <c r="E496" s="3" t="s">
        <v>39</v>
      </c>
      <c r="F496" s="3">
        <v>18</v>
      </c>
      <c r="G496" s="3" t="s">
        <v>17</v>
      </c>
      <c r="L496" s="4"/>
      <c r="M496" s="32"/>
      <c r="N496" s="3">
        <v>4</v>
      </c>
      <c r="Q496" s="6"/>
      <c r="R496" s="6"/>
      <c r="S496" s="6"/>
      <c r="T496" s="6"/>
      <c r="U496" s="6"/>
      <c r="V496" s="6"/>
      <c r="W496" s="13"/>
      <c r="X496" s="13"/>
      <c r="Y496" s="14">
        <f t="shared" si="11"/>
        <v>0</v>
      </c>
    </row>
    <row r="497" spans="1:25" s="3" customFormat="1" x14ac:dyDescent="0.2">
      <c r="A497" s="23">
        <v>5442</v>
      </c>
      <c r="B497" s="5" t="s">
        <v>25</v>
      </c>
      <c r="C497" s="3" t="s">
        <v>50</v>
      </c>
      <c r="D497" s="3" t="s">
        <v>47</v>
      </c>
      <c r="E497" s="3" t="s">
        <v>39</v>
      </c>
      <c r="F497" s="3">
        <v>18</v>
      </c>
      <c r="G497" s="3" t="s">
        <v>17</v>
      </c>
      <c r="L497" s="4"/>
      <c r="M497" s="32"/>
      <c r="N497" s="3">
        <v>5</v>
      </c>
      <c r="Q497" s="6"/>
      <c r="R497" s="6"/>
      <c r="S497" s="6"/>
      <c r="T497" s="6"/>
      <c r="U497" s="6"/>
      <c r="V497" s="6"/>
      <c r="W497" s="13"/>
      <c r="X497" s="13"/>
      <c r="Y497" s="14">
        <f t="shared" si="11"/>
        <v>0</v>
      </c>
    </row>
    <row r="498" spans="1:25" s="3" customFormat="1" x14ac:dyDescent="0.2">
      <c r="A498" s="23">
        <v>5443</v>
      </c>
      <c r="B498" s="5" t="s">
        <v>25</v>
      </c>
      <c r="C498" s="3" t="s">
        <v>50</v>
      </c>
      <c r="D498" s="3" t="s">
        <v>47</v>
      </c>
      <c r="E498" s="3" t="s">
        <v>39</v>
      </c>
      <c r="F498" s="3">
        <v>18</v>
      </c>
      <c r="G498" s="3" t="s">
        <v>17</v>
      </c>
      <c r="L498" s="4"/>
      <c r="M498" s="32"/>
      <c r="N498" s="3">
        <v>6</v>
      </c>
      <c r="Q498" s="6"/>
      <c r="R498" s="6"/>
      <c r="S498" s="6"/>
      <c r="T498" s="6"/>
      <c r="U498" s="6"/>
      <c r="V498" s="6"/>
      <c r="W498" s="13"/>
      <c r="X498" s="13"/>
      <c r="Y498" s="14">
        <f t="shared" si="11"/>
        <v>0</v>
      </c>
    </row>
    <row r="499" spans="1:25" s="3" customFormat="1" x14ac:dyDescent="0.2">
      <c r="A499" s="23">
        <v>5444</v>
      </c>
      <c r="B499" s="5" t="s">
        <v>25</v>
      </c>
      <c r="C499" s="3" t="s">
        <v>50</v>
      </c>
      <c r="D499" s="3" t="s">
        <v>47</v>
      </c>
      <c r="E499" s="3" t="s">
        <v>39</v>
      </c>
      <c r="F499" s="3">
        <v>18</v>
      </c>
      <c r="G499" s="3" t="s">
        <v>17</v>
      </c>
      <c r="L499" s="4"/>
      <c r="M499" s="32"/>
      <c r="N499" s="3">
        <v>7</v>
      </c>
      <c r="Q499" s="6"/>
      <c r="R499" s="6"/>
      <c r="S499" s="6"/>
      <c r="T499" s="6"/>
      <c r="U499" s="6"/>
      <c r="V499" s="6"/>
      <c r="W499" s="13"/>
      <c r="X499" s="13"/>
      <c r="Y499" s="14">
        <f t="shared" si="11"/>
        <v>0</v>
      </c>
    </row>
    <row r="500" spans="1:25" s="3" customFormat="1" x14ac:dyDescent="0.2">
      <c r="A500" s="23">
        <v>5445</v>
      </c>
      <c r="B500" s="5" t="s">
        <v>25</v>
      </c>
      <c r="C500" s="3" t="s">
        <v>50</v>
      </c>
      <c r="D500" s="3" t="s">
        <v>47</v>
      </c>
      <c r="E500" s="3" t="s">
        <v>39</v>
      </c>
      <c r="F500" s="3">
        <v>18</v>
      </c>
      <c r="G500" s="3" t="s">
        <v>17</v>
      </c>
      <c r="L500" s="4"/>
      <c r="M500" s="32"/>
      <c r="N500" s="3">
        <v>8</v>
      </c>
      <c r="Q500" s="6"/>
      <c r="R500" s="6"/>
      <c r="S500" s="6"/>
      <c r="T500" s="6"/>
      <c r="U500" s="6"/>
      <c r="V500" s="6"/>
      <c r="W500" s="13"/>
      <c r="X500" s="13"/>
      <c r="Y500" s="14">
        <f t="shared" si="11"/>
        <v>0</v>
      </c>
    </row>
    <row r="501" spans="1:25" s="3" customFormat="1" x14ac:dyDescent="0.2">
      <c r="A501" s="23">
        <v>5446</v>
      </c>
      <c r="B501" s="5" t="s">
        <v>25</v>
      </c>
      <c r="C501" s="3" t="s">
        <v>50</v>
      </c>
      <c r="D501" s="3" t="s">
        <v>47</v>
      </c>
      <c r="E501" s="3" t="s">
        <v>39</v>
      </c>
      <c r="F501" s="3">
        <v>18</v>
      </c>
      <c r="G501" s="3" t="s">
        <v>17</v>
      </c>
      <c r="L501" s="4"/>
      <c r="M501" s="32"/>
      <c r="N501" s="3">
        <v>9</v>
      </c>
      <c r="Q501" s="6"/>
      <c r="R501" s="6"/>
      <c r="S501" s="6"/>
      <c r="T501" s="6"/>
      <c r="U501" s="6"/>
      <c r="V501" s="6"/>
      <c r="W501" s="13"/>
      <c r="X501" s="13"/>
      <c r="Y501" s="14">
        <f t="shared" si="11"/>
        <v>0</v>
      </c>
    </row>
    <row r="502" spans="1:25" s="3" customFormat="1" x14ac:dyDescent="0.2">
      <c r="A502" s="23">
        <v>5447</v>
      </c>
      <c r="B502" s="5" t="s">
        <v>25</v>
      </c>
      <c r="C502" s="3" t="s">
        <v>50</v>
      </c>
      <c r="D502" s="3" t="s">
        <v>47</v>
      </c>
      <c r="E502" s="3" t="s">
        <v>39</v>
      </c>
      <c r="F502" s="3">
        <v>18</v>
      </c>
      <c r="G502" s="3" t="s">
        <v>17</v>
      </c>
      <c r="L502" s="4"/>
      <c r="M502" s="32"/>
      <c r="N502" s="3">
        <v>10</v>
      </c>
      <c r="Q502" s="6"/>
      <c r="R502" s="6"/>
      <c r="S502" s="6"/>
      <c r="T502" s="6"/>
      <c r="U502" s="6"/>
      <c r="V502" s="6"/>
      <c r="W502" s="13"/>
      <c r="X502" s="13"/>
      <c r="Y502" s="14">
        <f t="shared" si="11"/>
        <v>0</v>
      </c>
    </row>
    <row r="503" spans="1:25" s="3" customFormat="1" x14ac:dyDescent="0.2">
      <c r="A503" s="23">
        <v>5448</v>
      </c>
      <c r="B503" s="5" t="s">
        <v>25</v>
      </c>
      <c r="C503" s="3" t="s">
        <v>50</v>
      </c>
      <c r="D503" s="3" t="s">
        <v>47</v>
      </c>
      <c r="E503" s="3" t="s">
        <v>39</v>
      </c>
      <c r="F503" s="3">
        <v>18</v>
      </c>
      <c r="G503" s="3" t="s">
        <v>17</v>
      </c>
      <c r="L503" s="4"/>
      <c r="M503" s="32"/>
      <c r="N503" s="3">
        <v>11</v>
      </c>
      <c r="Q503" s="6"/>
      <c r="R503" s="6"/>
      <c r="S503" s="6"/>
      <c r="T503" s="6"/>
      <c r="U503" s="6"/>
      <c r="V503" s="6"/>
      <c r="W503" s="13"/>
      <c r="X503" s="13"/>
      <c r="Y503" s="14">
        <f t="shared" si="11"/>
        <v>0</v>
      </c>
    </row>
    <row r="504" spans="1:25" s="3" customFormat="1" x14ac:dyDescent="0.2">
      <c r="A504" s="23">
        <v>5449</v>
      </c>
      <c r="B504" s="5" t="s">
        <v>25</v>
      </c>
      <c r="C504" s="3" t="s">
        <v>50</v>
      </c>
      <c r="D504" s="3" t="s">
        <v>47</v>
      </c>
      <c r="E504" s="3" t="s">
        <v>39</v>
      </c>
      <c r="F504" s="3">
        <v>18</v>
      </c>
      <c r="G504" s="3" t="s">
        <v>17</v>
      </c>
      <c r="L504" s="4"/>
      <c r="M504" s="32"/>
      <c r="N504" s="3">
        <v>12</v>
      </c>
      <c r="Q504" s="6"/>
      <c r="R504" s="6"/>
      <c r="S504" s="6"/>
      <c r="T504" s="6"/>
      <c r="U504" s="6"/>
      <c r="V504" s="6"/>
      <c r="W504" s="13"/>
      <c r="X504" s="13"/>
      <c r="Y504" s="14">
        <f t="shared" si="11"/>
        <v>0</v>
      </c>
    </row>
    <row r="505" spans="1:25" s="3" customFormat="1" x14ac:dyDescent="0.2">
      <c r="A505" s="23">
        <v>5450</v>
      </c>
      <c r="B505" s="5" t="s">
        <v>25</v>
      </c>
      <c r="C505" s="3" t="s">
        <v>50</v>
      </c>
      <c r="D505" s="3" t="s">
        <v>47</v>
      </c>
      <c r="E505" s="3" t="s">
        <v>39</v>
      </c>
      <c r="F505" s="3">
        <v>18</v>
      </c>
      <c r="G505" s="3" t="s">
        <v>17</v>
      </c>
      <c r="L505" s="4"/>
      <c r="M505" s="32"/>
      <c r="N505" s="3">
        <v>13</v>
      </c>
      <c r="Q505" s="6"/>
      <c r="R505" s="6"/>
      <c r="S505" s="6"/>
      <c r="T505" s="6"/>
      <c r="U505" s="6"/>
      <c r="V505" s="6"/>
      <c r="W505" s="13"/>
      <c r="X505" s="13"/>
      <c r="Y505" s="14">
        <f t="shared" si="11"/>
        <v>0</v>
      </c>
    </row>
    <row r="506" spans="1:25" s="3" customFormat="1" x14ac:dyDescent="0.2">
      <c r="A506" s="23">
        <v>5451</v>
      </c>
      <c r="B506" s="5" t="s">
        <v>25</v>
      </c>
      <c r="C506" s="3" t="s">
        <v>50</v>
      </c>
      <c r="D506" s="3" t="s">
        <v>47</v>
      </c>
      <c r="E506" s="3" t="s">
        <v>39</v>
      </c>
      <c r="F506" s="3">
        <v>18</v>
      </c>
      <c r="G506" s="3" t="s">
        <v>17</v>
      </c>
      <c r="L506" s="4"/>
      <c r="M506" s="32"/>
      <c r="N506" s="3">
        <v>14</v>
      </c>
      <c r="Q506" s="6"/>
      <c r="R506" s="6"/>
      <c r="S506" s="6"/>
      <c r="T506" s="6"/>
      <c r="U506" s="6"/>
      <c r="V506" s="6"/>
      <c r="W506" s="13"/>
      <c r="X506" s="13"/>
      <c r="Y506" s="14">
        <f t="shared" si="11"/>
        <v>0</v>
      </c>
    </row>
    <row r="507" spans="1:25" s="3" customFormat="1" x14ac:dyDescent="0.2">
      <c r="A507" s="23">
        <v>5452</v>
      </c>
      <c r="B507" s="5" t="s">
        <v>25</v>
      </c>
      <c r="C507" s="3" t="s">
        <v>50</v>
      </c>
      <c r="D507" s="3" t="s">
        <v>47</v>
      </c>
      <c r="E507" s="3" t="s">
        <v>39</v>
      </c>
      <c r="F507" s="3">
        <v>18</v>
      </c>
      <c r="G507" s="3" t="s">
        <v>17</v>
      </c>
      <c r="L507" s="4"/>
      <c r="M507" s="32"/>
      <c r="N507" s="3">
        <v>15</v>
      </c>
      <c r="Q507" s="6"/>
      <c r="R507" s="6"/>
      <c r="S507" s="6"/>
      <c r="T507" s="6"/>
      <c r="U507" s="6"/>
      <c r="V507" s="6"/>
      <c r="W507" s="13"/>
      <c r="X507" s="13"/>
      <c r="Y507" s="14">
        <f t="shared" si="11"/>
        <v>0</v>
      </c>
    </row>
    <row r="508" spans="1:25" s="3" customFormat="1" x14ac:dyDescent="0.2">
      <c r="A508" s="23">
        <v>5453</v>
      </c>
      <c r="B508" s="5" t="s">
        <v>25</v>
      </c>
      <c r="C508" s="3" t="s">
        <v>50</v>
      </c>
      <c r="D508" s="3" t="s">
        <v>47</v>
      </c>
      <c r="E508" s="3" t="s">
        <v>39</v>
      </c>
      <c r="F508" s="3">
        <v>18</v>
      </c>
      <c r="G508" s="3" t="s">
        <v>17</v>
      </c>
      <c r="L508" s="4"/>
      <c r="M508" s="32"/>
      <c r="N508" s="3">
        <v>16</v>
      </c>
      <c r="Q508" s="6"/>
      <c r="R508" s="6"/>
      <c r="S508" s="6"/>
      <c r="T508" s="6"/>
      <c r="U508" s="6"/>
      <c r="V508" s="6"/>
      <c r="W508" s="13"/>
      <c r="X508" s="13"/>
      <c r="Y508" s="14">
        <f t="shared" si="11"/>
        <v>0</v>
      </c>
    </row>
    <row r="509" spans="1:25" s="3" customFormat="1" x14ac:dyDescent="0.2">
      <c r="A509" s="23">
        <v>5454</v>
      </c>
      <c r="B509" s="5" t="s">
        <v>25</v>
      </c>
      <c r="C509" s="3" t="s">
        <v>50</v>
      </c>
      <c r="D509" s="3" t="s">
        <v>47</v>
      </c>
      <c r="E509" s="3" t="s">
        <v>39</v>
      </c>
      <c r="F509" s="3">
        <v>18</v>
      </c>
      <c r="G509" s="3" t="s">
        <v>17</v>
      </c>
      <c r="L509" s="4"/>
      <c r="M509" s="32"/>
      <c r="N509" s="3">
        <v>17</v>
      </c>
      <c r="Q509" s="6"/>
      <c r="R509" s="6"/>
      <c r="S509" s="6"/>
      <c r="T509" s="6"/>
      <c r="U509" s="6"/>
      <c r="V509" s="6"/>
      <c r="W509" s="13"/>
      <c r="X509" s="13"/>
      <c r="Y509" s="14">
        <f t="shared" si="11"/>
        <v>0</v>
      </c>
    </row>
    <row r="510" spans="1:25" s="3" customFormat="1" x14ac:dyDescent="0.2">
      <c r="A510" s="23">
        <v>5455</v>
      </c>
      <c r="B510" s="5" t="s">
        <v>25</v>
      </c>
      <c r="C510" s="3" t="s">
        <v>50</v>
      </c>
      <c r="D510" s="3" t="s">
        <v>47</v>
      </c>
      <c r="E510" s="3" t="s">
        <v>39</v>
      </c>
      <c r="F510" s="3">
        <v>18</v>
      </c>
      <c r="G510" s="3" t="s">
        <v>17</v>
      </c>
      <c r="L510" s="4"/>
      <c r="M510" s="32"/>
      <c r="N510" s="3">
        <v>18</v>
      </c>
      <c r="Q510" s="6"/>
      <c r="R510" s="6"/>
      <c r="S510" s="6"/>
      <c r="T510" s="6"/>
      <c r="U510" s="6"/>
      <c r="V510" s="6"/>
      <c r="W510" s="13"/>
      <c r="X510" s="13"/>
      <c r="Y510" s="14">
        <f t="shared" si="11"/>
        <v>0</v>
      </c>
    </row>
    <row r="511" spans="1:25" s="3" customFormat="1" x14ac:dyDescent="0.2">
      <c r="A511" s="23">
        <v>5456</v>
      </c>
      <c r="B511" s="5" t="s">
        <v>25</v>
      </c>
      <c r="C511" s="3" t="s">
        <v>50</v>
      </c>
      <c r="D511" s="3" t="s">
        <v>47</v>
      </c>
      <c r="E511" s="3" t="s">
        <v>39</v>
      </c>
      <c r="F511" s="3">
        <v>18</v>
      </c>
      <c r="G511" s="3" t="s">
        <v>17</v>
      </c>
      <c r="L511" s="4"/>
      <c r="M511" s="32"/>
      <c r="N511" s="3">
        <v>19</v>
      </c>
      <c r="Q511" s="6"/>
      <c r="R511" s="6"/>
      <c r="S511" s="6"/>
      <c r="T511" s="6"/>
      <c r="U511" s="6"/>
      <c r="V511" s="6"/>
      <c r="W511" s="13"/>
      <c r="X511" s="13"/>
      <c r="Y511" s="14">
        <f t="shared" si="11"/>
        <v>0</v>
      </c>
    </row>
    <row r="512" spans="1:25" s="3" customFormat="1" x14ac:dyDescent="0.2">
      <c r="A512" s="23">
        <v>5457</v>
      </c>
      <c r="B512" s="5" t="s">
        <v>25</v>
      </c>
      <c r="C512" s="3" t="s">
        <v>50</v>
      </c>
      <c r="D512" s="3" t="s">
        <v>47</v>
      </c>
      <c r="E512" s="3" t="s">
        <v>39</v>
      </c>
      <c r="F512" s="3">
        <v>18</v>
      </c>
      <c r="G512" s="3" t="s">
        <v>17</v>
      </c>
      <c r="L512" s="4"/>
      <c r="M512" s="32"/>
      <c r="N512" s="3">
        <v>20</v>
      </c>
      <c r="Q512" s="6"/>
      <c r="R512" s="6"/>
      <c r="S512" s="6"/>
      <c r="T512" s="6"/>
      <c r="U512" s="6"/>
      <c r="V512" s="6"/>
      <c r="W512" s="13"/>
      <c r="X512" s="13"/>
      <c r="Y512" s="14">
        <f t="shared" si="11"/>
        <v>0</v>
      </c>
    </row>
    <row r="513" spans="1:25" s="3" customFormat="1" x14ac:dyDescent="0.2">
      <c r="A513" s="23">
        <v>5458</v>
      </c>
      <c r="B513" s="5" t="s">
        <v>25</v>
      </c>
      <c r="C513" s="3" t="s">
        <v>50</v>
      </c>
      <c r="D513" s="3" t="s">
        <v>47</v>
      </c>
      <c r="E513" s="3" t="s">
        <v>39</v>
      </c>
      <c r="F513" s="3">
        <v>19</v>
      </c>
      <c r="G513" s="3" t="s">
        <v>9</v>
      </c>
      <c r="L513" s="4"/>
      <c r="M513" s="32"/>
      <c r="N513" s="3">
        <v>1</v>
      </c>
      <c r="Q513" s="6"/>
      <c r="R513" s="6"/>
      <c r="S513" s="6"/>
      <c r="T513" s="6"/>
      <c r="U513" s="6"/>
      <c r="V513" s="6"/>
      <c r="W513" s="13"/>
      <c r="X513" s="13"/>
      <c r="Y513" s="14">
        <f t="shared" ref="Y513:Y576" si="12">IF(V513&gt;10,"NA",X513)</f>
        <v>0</v>
      </c>
    </row>
    <row r="514" spans="1:25" s="3" customFormat="1" x14ac:dyDescent="0.2">
      <c r="A514" s="23">
        <v>5459</v>
      </c>
      <c r="B514" s="5" t="s">
        <v>25</v>
      </c>
      <c r="C514" s="3" t="s">
        <v>50</v>
      </c>
      <c r="D514" s="3" t="s">
        <v>47</v>
      </c>
      <c r="E514" s="3" t="s">
        <v>39</v>
      </c>
      <c r="F514" s="3">
        <v>19</v>
      </c>
      <c r="G514" s="3" t="s">
        <v>9</v>
      </c>
      <c r="L514" s="4"/>
      <c r="M514" s="32"/>
      <c r="N514" s="3">
        <v>2</v>
      </c>
      <c r="Q514" s="6"/>
      <c r="R514" s="6"/>
      <c r="S514" s="6"/>
      <c r="T514" s="6"/>
      <c r="U514" s="6"/>
      <c r="V514" s="6"/>
      <c r="W514" s="13"/>
      <c r="X514" s="13"/>
      <c r="Y514" s="14">
        <f t="shared" si="12"/>
        <v>0</v>
      </c>
    </row>
    <row r="515" spans="1:25" s="3" customFormat="1" x14ac:dyDescent="0.2">
      <c r="A515" s="23">
        <v>5460</v>
      </c>
      <c r="B515" s="5" t="s">
        <v>25</v>
      </c>
      <c r="C515" s="3" t="s">
        <v>50</v>
      </c>
      <c r="D515" s="3" t="s">
        <v>47</v>
      </c>
      <c r="E515" s="3" t="s">
        <v>39</v>
      </c>
      <c r="F515" s="3">
        <v>19</v>
      </c>
      <c r="G515" s="3" t="s">
        <v>9</v>
      </c>
      <c r="L515" s="4"/>
      <c r="M515" s="32"/>
      <c r="N515" s="3">
        <v>3</v>
      </c>
      <c r="Q515" s="6"/>
      <c r="R515" s="6"/>
      <c r="S515" s="6"/>
      <c r="T515" s="6"/>
      <c r="U515" s="6"/>
      <c r="V515" s="6"/>
      <c r="W515" s="13"/>
      <c r="X515" s="13"/>
      <c r="Y515" s="14">
        <f t="shared" si="12"/>
        <v>0</v>
      </c>
    </row>
    <row r="516" spans="1:25" s="3" customFormat="1" x14ac:dyDescent="0.2">
      <c r="A516" s="23">
        <v>5461</v>
      </c>
      <c r="B516" s="5" t="s">
        <v>25</v>
      </c>
      <c r="C516" s="3" t="s">
        <v>50</v>
      </c>
      <c r="D516" s="3" t="s">
        <v>47</v>
      </c>
      <c r="E516" s="3" t="s">
        <v>39</v>
      </c>
      <c r="F516" s="3">
        <v>19</v>
      </c>
      <c r="G516" s="3" t="s">
        <v>9</v>
      </c>
      <c r="L516" s="4"/>
      <c r="M516" s="32"/>
      <c r="N516" s="3">
        <v>4</v>
      </c>
      <c r="Q516" s="6"/>
      <c r="R516" s="6"/>
      <c r="S516" s="6"/>
      <c r="T516" s="6"/>
      <c r="U516" s="6"/>
      <c r="V516" s="6"/>
      <c r="W516" s="13"/>
      <c r="X516" s="13"/>
      <c r="Y516" s="14">
        <f t="shared" si="12"/>
        <v>0</v>
      </c>
    </row>
    <row r="517" spans="1:25" s="3" customFormat="1" x14ac:dyDescent="0.2">
      <c r="A517" s="23">
        <v>5462</v>
      </c>
      <c r="B517" s="5" t="s">
        <v>25</v>
      </c>
      <c r="C517" s="3" t="s">
        <v>50</v>
      </c>
      <c r="D517" s="3" t="s">
        <v>47</v>
      </c>
      <c r="E517" s="3" t="s">
        <v>39</v>
      </c>
      <c r="F517" s="3">
        <v>19</v>
      </c>
      <c r="G517" s="3" t="s">
        <v>9</v>
      </c>
      <c r="L517" s="4"/>
      <c r="M517" s="32"/>
      <c r="N517" s="3">
        <v>5</v>
      </c>
      <c r="Q517" s="6"/>
      <c r="R517" s="6"/>
      <c r="S517" s="6"/>
      <c r="T517" s="6"/>
      <c r="U517" s="6"/>
      <c r="V517" s="6"/>
      <c r="W517" s="13"/>
      <c r="X517" s="13"/>
      <c r="Y517" s="14">
        <f t="shared" si="12"/>
        <v>0</v>
      </c>
    </row>
    <row r="518" spans="1:25" s="3" customFormat="1" x14ac:dyDescent="0.2">
      <c r="A518" s="23">
        <v>5463</v>
      </c>
      <c r="B518" s="5" t="s">
        <v>25</v>
      </c>
      <c r="C518" s="3" t="s">
        <v>50</v>
      </c>
      <c r="D518" s="3" t="s">
        <v>47</v>
      </c>
      <c r="E518" s="3" t="s">
        <v>39</v>
      </c>
      <c r="F518" s="3">
        <v>19</v>
      </c>
      <c r="G518" s="3" t="s">
        <v>9</v>
      </c>
      <c r="L518" s="4"/>
      <c r="M518" s="32"/>
      <c r="N518" s="3">
        <v>6</v>
      </c>
      <c r="Q518" s="6"/>
      <c r="R518" s="6"/>
      <c r="S518" s="6"/>
      <c r="T518" s="6"/>
      <c r="U518" s="6"/>
      <c r="V518" s="6"/>
      <c r="W518" s="13"/>
      <c r="X518" s="13"/>
      <c r="Y518" s="14">
        <f t="shared" si="12"/>
        <v>0</v>
      </c>
    </row>
    <row r="519" spans="1:25" s="3" customFormat="1" x14ac:dyDescent="0.2">
      <c r="A519" s="23">
        <v>5464</v>
      </c>
      <c r="B519" s="5" t="s">
        <v>25</v>
      </c>
      <c r="C519" s="3" t="s">
        <v>50</v>
      </c>
      <c r="D519" s="3" t="s">
        <v>47</v>
      </c>
      <c r="E519" s="3" t="s">
        <v>39</v>
      </c>
      <c r="F519" s="3">
        <v>19</v>
      </c>
      <c r="G519" s="3" t="s">
        <v>9</v>
      </c>
      <c r="L519" s="4"/>
      <c r="M519" s="32"/>
      <c r="N519" s="3">
        <v>7</v>
      </c>
      <c r="Q519" s="6"/>
      <c r="R519" s="6"/>
      <c r="S519" s="6"/>
      <c r="T519" s="6"/>
      <c r="U519" s="6"/>
      <c r="V519" s="6"/>
      <c r="W519" s="13"/>
      <c r="X519" s="13"/>
      <c r="Y519" s="14">
        <f t="shared" si="12"/>
        <v>0</v>
      </c>
    </row>
    <row r="520" spans="1:25" s="3" customFormat="1" x14ac:dyDescent="0.2">
      <c r="A520" s="23">
        <v>5465</v>
      </c>
      <c r="B520" s="5" t="s">
        <v>25</v>
      </c>
      <c r="C520" s="3" t="s">
        <v>50</v>
      </c>
      <c r="D520" s="3" t="s">
        <v>47</v>
      </c>
      <c r="E520" s="3" t="s">
        <v>39</v>
      </c>
      <c r="F520" s="3">
        <v>19</v>
      </c>
      <c r="G520" s="3" t="s">
        <v>9</v>
      </c>
      <c r="L520" s="4"/>
      <c r="M520" s="32"/>
      <c r="N520" s="3">
        <v>8</v>
      </c>
      <c r="Q520" s="6"/>
      <c r="R520" s="6"/>
      <c r="S520" s="6"/>
      <c r="T520" s="6"/>
      <c r="U520" s="6"/>
      <c r="V520" s="6"/>
      <c r="W520" s="13"/>
      <c r="X520" s="13"/>
      <c r="Y520" s="14">
        <f t="shared" si="12"/>
        <v>0</v>
      </c>
    </row>
    <row r="521" spans="1:25" s="3" customFormat="1" x14ac:dyDescent="0.2">
      <c r="A521" s="23">
        <v>5466</v>
      </c>
      <c r="B521" s="5" t="s">
        <v>25</v>
      </c>
      <c r="C521" s="3" t="s">
        <v>50</v>
      </c>
      <c r="D521" s="3" t="s">
        <v>47</v>
      </c>
      <c r="E521" s="3" t="s">
        <v>39</v>
      </c>
      <c r="F521" s="3">
        <v>19</v>
      </c>
      <c r="G521" s="3" t="s">
        <v>9</v>
      </c>
      <c r="L521" s="4"/>
      <c r="M521" s="32"/>
      <c r="N521" s="3">
        <v>9</v>
      </c>
      <c r="Q521" s="6"/>
      <c r="R521" s="6"/>
      <c r="S521" s="6"/>
      <c r="T521" s="6"/>
      <c r="U521" s="6"/>
      <c r="V521" s="6"/>
      <c r="W521" s="13"/>
      <c r="X521" s="13"/>
      <c r="Y521" s="14">
        <f t="shared" si="12"/>
        <v>0</v>
      </c>
    </row>
    <row r="522" spans="1:25" s="3" customFormat="1" x14ac:dyDescent="0.2">
      <c r="A522" s="23">
        <v>5467</v>
      </c>
      <c r="B522" s="5" t="s">
        <v>25</v>
      </c>
      <c r="C522" s="3" t="s">
        <v>50</v>
      </c>
      <c r="D522" s="3" t="s">
        <v>47</v>
      </c>
      <c r="E522" s="3" t="s">
        <v>39</v>
      </c>
      <c r="F522" s="3">
        <v>19</v>
      </c>
      <c r="G522" s="3" t="s">
        <v>9</v>
      </c>
      <c r="L522" s="4"/>
      <c r="M522" s="32"/>
      <c r="N522" s="3">
        <v>10</v>
      </c>
      <c r="Q522" s="6"/>
      <c r="R522" s="6"/>
      <c r="S522" s="6"/>
      <c r="T522" s="6"/>
      <c r="U522" s="6"/>
      <c r="V522" s="6"/>
      <c r="W522" s="13"/>
      <c r="X522" s="13"/>
      <c r="Y522" s="14">
        <f t="shared" si="12"/>
        <v>0</v>
      </c>
    </row>
    <row r="523" spans="1:25" s="3" customFormat="1" x14ac:dyDescent="0.2">
      <c r="A523" s="23">
        <v>5468</v>
      </c>
      <c r="B523" s="5" t="s">
        <v>25</v>
      </c>
      <c r="C523" s="3" t="s">
        <v>50</v>
      </c>
      <c r="D523" s="3" t="s">
        <v>47</v>
      </c>
      <c r="E523" s="3" t="s">
        <v>39</v>
      </c>
      <c r="F523" s="3">
        <v>19</v>
      </c>
      <c r="G523" s="3" t="s">
        <v>9</v>
      </c>
      <c r="L523" s="4"/>
      <c r="M523" s="32"/>
      <c r="N523" s="3">
        <v>11</v>
      </c>
      <c r="Q523" s="6"/>
      <c r="R523" s="6"/>
      <c r="S523" s="6"/>
      <c r="T523" s="6"/>
      <c r="U523" s="6"/>
      <c r="V523" s="6"/>
      <c r="W523" s="13"/>
      <c r="X523" s="13"/>
      <c r="Y523" s="14">
        <f t="shared" si="12"/>
        <v>0</v>
      </c>
    </row>
    <row r="524" spans="1:25" s="3" customFormat="1" x14ac:dyDescent="0.2">
      <c r="A524" s="23">
        <v>5469</v>
      </c>
      <c r="B524" s="5" t="s">
        <v>25</v>
      </c>
      <c r="C524" s="3" t="s">
        <v>50</v>
      </c>
      <c r="D524" s="3" t="s">
        <v>47</v>
      </c>
      <c r="E524" s="3" t="s">
        <v>39</v>
      </c>
      <c r="F524" s="3">
        <v>19</v>
      </c>
      <c r="G524" s="3" t="s">
        <v>9</v>
      </c>
      <c r="L524" s="4"/>
      <c r="M524" s="32"/>
      <c r="N524" s="3">
        <v>12</v>
      </c>
      <c r="Q524" s="6"/>
      <c r="R524" s="6"/>
      <c r="S524" s="6"/>
      <c r="T524" s="6"/>
      <c r="U524" s="6"/>
      <c r="V524" s="6"/>
      <c r="W524" s="13"/>
      <c r="X524" s="13"/>
      <c r="Y524" s="14">
        <f t="shared" si="12"/>
        <v>0</v>
      </c>
    </row>
    <row r="525" spans="1:25" s="3" customFormat="1" x14ac:dyDescent="0.2">
      <c r="A525" s="23">
        <v>5470</v>
      </c>
      <c r="B525" s="5" t="s">
        <v>25</v>
      </c>
      <c r="C525" s="3" t="s">
        <v>50</v>
      </c>
      <c r="D525" s="3" t="s">
        <v>47</v>
      </c>
      <c r="E525" s="3" t="s">
        <v>39</v>
      </c>
      <c r="F525" s="3">
        <v>19</v>
      </c>
      <c r="G525" s="3" t="s">
        <v>9</v>
      </c>
      <c r="L525" s="4"/>
      <c r="M525" s="32"/>
      <c r="N525" s="3">
        <v>13</v>
      </c>
      <c r="Q525" s="6"/>
      <c r="R525" s="6"/>
      <c r="S525" s="6"/>
      <c r="T525" s="6"/>
      <c r="U525" s="6"/>
      <c r="V525" s="6"/>
      <c r="W525" s="13"/>
      <c r="X525" s="13"/>
      <c r="Y525" s="14">
        <f t="shared" si="12"/>
        <v>0</v>
      </c>
    </row>
    <row r="526" spans="1:25" s="3" customFormat="1" x14ac:dyDescent="0.2">
      <c r="A526" s="23">
        <v>5471</v>
      </c>
      <c r="B526" s="5" t="s">
        <v>25</v>
      </c>
      <c r="C526" s="3" t="s">
        <v>50</v>
      </c>
      <c r="D526" s="3" t="s">
        <v>47</v>
      </c>
      <c r="E526" s="3" t="s">
        <v>39</v>
      </c>
      <c r="F526" s="3">
        <v>19</v>
      </c>
      <c r="G526" s="3" t="s">
        <v>9</v>
      </c>
      <c r="L526" s="4"/>
      <c r="M526" s="32"/>
      <c r="N526" s="3">
        <v>14</v>
      </c>
      <c r="Q526" s="6"/>
      <c r="R526" s="6"/>
      <c r="S526" s="6"/>
      <c r="T526" s="6"/>
      <c r="U526" s="6"/>
      <c r="V526" s="6"/>
      <c r="W526" s="13"/>
      <c r="X526" s="13"/>
      <c r="Y526" s="14">
        <f t="shared" si="12"/>
        <v>0</v>
      </c>
    </row>
    <row r="527" spans="1:25" s="3" customFormat="1" x14ac:dyDescent="0.2">
      <c r="A527" s="23">
        <v>5472</v>
      </c>
      <c r="B527" s="5" t="s">
        <v>25</v>
      </c>
      <c r="C527" s="3" t="s">
        <v>50</v>
      </c>
      <c r="D527" s="3" t="s">
        <v>47</v>
      </c>
      <c r="E527" s="3" t="s">
        <v>39</v>
      </c>
      <c r="F527" s="3">
        <v>19</v>
      </c>
      <c r="G527" s="3" t="s">
        <v>9</v>
      </c>
      <c r="L527" s="4"/>
      <c r="M527" s="32"/>
      <c r="N527" s="3">
        <v>15</v>
      </c>
      <c r="Q527" s="6"/>
      <c r="R527" s="6"/>
      <c r="S527" s="6"/>
      <c r="T527" s="6"/>
      <c r="U527" s="6"/>
      <c r="V527" s="6"/>
      <c r="W527" s="13"/>
      <c r="X527" s="13"/>
      <c r="Y527" s="14">
        <f t="shared" si="12"/>
        <v>0</v>
      </c>
    </row>
    <row r="528" spans="1:25" s="3" customFormat="1" x14ac:dyDescent="0.2">
      <c r="A528" s="23">
        <v>5473</v>
      </c>
      <c r="B528" s="5" t="s">
        <v>25</v>
      </c>
      <c r="C528" s="3" t="s">
        <v>50</v>
      </c>
      <c r="D528" s="3" t="s">
        <v>47</v>
      </c>
      <c r="E528" s="3" t="s">
        <v>39</v>
      </c>
      <c r="F528" s="3">
        <v>19</v>
      </c>
      <c r="G528" s="3" t="s">
        <v>9</v>
      </c>
      <c r="L528" s="4"/>
      <c r="M528" s="32"/>
      <c r="N528" s="3">
        <v>16</v>
      </c>
      <c r="Q528" s="6"/>
      <c r="R528" s="6"/>
      <c r="S528" s="6"/>
      <c r="T528" s="6"/>
      <c r="U528" s="6"/>
      <c r="V528" s="6"/>
      <c r="W528" s="13"/>
      <c r="X528" s="13"/>
      <c r="Y528" s="14">
        <f t="shared" si="12"/>
        <v>0</v>
      </c>
    </row>
    <row r="529" spans="1:25" s="3" customFormat="1" x14ac:dyDescent="0.2">
      <c r="A529" s="23">
        <v>5474</v>
      </c>
      <c r="B529" s="5" t="s">
        <v>25</v>
      </c>
      <c r="C529" s="3" t="s">
        <v>50</v>
      </c>
      <c r="D529" s="3" t="s">
        <v>47</v>
      </c>
      <c r="E529" s="3" t="s">
        <v>39</v>
      </c>
      <c r="F529" s="3">
        <v>19</v>
      </c>
      <c r="G529" s="3" t="s">
        <v>9</v>
      </c>
      <c r="L529" s="4"/>
      <c r="M529" s="32"/>
      <c r="N529" s="3">
        <v>17</v>
      </c>
      <c r="Q529" s="6"/>
      <c r="R529" s="6"/>
      <c r="S529" s="6"/>
      <c r="T529" s="6"/>
      <c r="U529" s="6"/>
      <c r="V529" s="6"/>
      <c r="W529" s="13"/>
      <c r="X529" s="13"/>
      <c r="Y529" s="14">
        <f t="shared" si="12"/>
        <v>0</v>
      </c>
    </row>
    <row r="530" spans="1:25" s="3" customFormat="1" x14ac:dyDescent="0.2">
      <c r="A530" s="23">
        <v>5475</v>
      </c>
      <c r="B530" s="5" t="s">
        <v>25</v>
      </c>
      <c r="C530" s="3" t="s">
        <v>50</v>
      </c>
      <c r="D530" s="3" t="s">
        <v>47</v>
      </c>
      <c r="E530" s="3" t="s">
        <v>39</v>
      </c>
      <c r="F530" s="3">
        <v>19</v>
      </c>
      <c r="G530" s="3" t="s">
        <v>9</v>
      </c>
      <c r="L530" s="4"/>
      <c r="M530" s="32"/>
      <c r="N530" s="3">
        <v>18</v>
      </c>
      <c r="Q530" s="6"/>
      <c r="R530" s="6"/>
      <c r="S530" s="6"/>
      <c r="T530" s="6"/>
      <c r="U530" s="6"/>
      <c r="V530" s="6"/>
      <c r="W530" s="13"/>
      <c r="X530" s="13"/>
      <c r="Y530" s="14">
        <f t="shared" si="12"/>
        <v>0</v>
      </c>
    </row>
    <row r="531" spans="1:25" s="3" customFormat="1" x14ac:dyDescent="0.2">
      <c r="A531" s="23">
        <v>5476</v>
      </c>
      <c r="B531" s="5" t="s">
        <v>25</v>
      </c>
      <c r="C531" s="3" t="s">
        <v>50</v>
      </c>
      <c r="D531" s="3" t="s">
        <v>47</v>
      </c>
      <c r="E531" s="3" t="s">
        <v>39</v>
      </c>
      <c r="F531" s="3">
        <v>19</v>
      </c>
      <c r="G531" s="3" t="s">
        <v>17</v>
      </c>
      <c r="L531" s="4"/>
      <c r="M531" s="32"/>
      <c r="N531" s="3">
        <v>1</v>
      </c>
      <c r="Q531" s="6"/>
      <c r="R531" s="6"/>
      <c r="S531" s="6"/>
      <c r="T531" s="6"/>
      <c r="U531" s="6"/>
      <c r="V531" s="6"/>
      <c r="W531" s="13"/>
      <c r="X531" s="13"/>
      <c r="Y531" s="14">
        <f t="shared" si="12"/>
        <v>0</v>
      </c>
    </row>
    <row r="532" spans="1:25" s="3" customFormat="1" x14ac:dyDescent="0.2">
      <c r="A532" s="23">
        <v>5477</v>
      </c>
      <c r="B532" s="5" t="s">
        <v>25</v>
      </c>
      <c r="C532" s="3" t="s">
        <v>50</v>
      </c>
      <c r="D532" s="3" t="s">
        <v>47</v>
      </c>
      <c r="E532" s="3" t="s">
        <v>39</v>
      </c>
      <c r="F532" s="3">
        <v>19</v>
      </c>
      <c r="G532" s="3" t="s">
        <v>17</v>
      </c>
      <c r="L532" s="4"/>
      <c r="M532" s="32"/>
      <c r="N532" s="3">
        <v>2</v>
      </c>
      <c r="Q532" s="6"/>
      <c r="R532" s="6"/>
      <c r="S532" s="6"/>
      <c r="T532" s="6"/>
      <c r="U532" s="6"/>
      <c r="V532" s="6"/>
      <c r="W532" s="13"/>
      <c r="X532" s="13"/>
      <c r="Y532" s="14">
        <f t="shared" si="12"/>
        <v>0</v>
      </c>
    </row>
    <row r="533" spans="1:25" s="3" customFormat="1" x14ac:dyDescent="0.2">
      <c r="A533" s="23">
        <v>5478</v>
      </c>
      <c r="B533" s="5" t="s">
        <v>25</v>
      </c>
      <c r="C533" s="3" t="s">
        <v>50</v>
      </c>
      <c r="D533" s="3" t="s">
        <v>47</v>
      </c>
      <c r="E533" s="3" t="s">
        <v>39</v>
      </c>
      <c r="F533" s="3">
        <v>19</v>
      </c>
      <c r="G533" s="3" t="s">
        <v>17</v>
      </c>
      <c r="L533" s="4"/>
      <c r="M533" s="32"/>
      <c r="N533" s="3">
        <v>3</v>
      </c>
      <c r="Q533" s="6"/>
      <c r="R533" s="6"/>
      <c r="S533" s="6"/>
      <c r="T533" s="6"/>
      <c r="U533" s="6"/>
      <c r="V533" s="6"/>
      <c r="W533" s="13"/>
      <c r="X533" s="13"/>
      <c r="Y533" s="14">
        <f t="shared" si="12"/>
        <v>0</v>
      </c>
    </row>
    <row r="534" spans="1:25" s="3" customFormat="1" x14ac:dyDescent="0.2">
      <c r="A534" s="23">
        <v>5479</v>
      </c>
      <c r="B534" s="5" t="s">
        <v>25</v>
      </c>
      <c r="C534" s="3" t="s">
        <v>50</v>
      </c>
      <c r="D534" s="3" t="s">
        <v>47</v>
      </c>
      <c r="E534" s="3" t="s">
        <v>39</v>
      </c>
      <c r="F534" s="3">
        <v>19</v>
      </c>
      <c r="G534" s="3" t="s">
        <v>17</v>
      </c>
      <c r="L534" s="4"/>
      <c r="M534" s="32"/>
      <c r="N534" s="3">
        <v>4</v>
      </c>
      <c r="Q534" s="6"/>
      <c r="R534" s="6"/>
      <c r="S534" s="6"/>
      <c r="T534" s="6"/>
      <c r="U534" s="6"/>
      <c r="V534" s="6"/>
      <c r="W534" s="13"/>
      <c r="X534" s="13"/>
      <c r="Y534" s="14">
        <f t="shared" si="12"/>
        <v>0</v>
      </c>
    </row>
    <row r="535" spans="1:25" s="3" customFormat="1" x14ac:dyDescent="0.2">
      <c r="A535" s="23">
        <v>5480</v>
      </c>
      <c r="B535" s="5" t="s">
        <v>25</v>
      </c>
      <c r="C535" s="3" t="s">
        <v>50</v>
      </c>
      <c r="D535" s="3" t="s">
        <v>47</v>
      </c>
      <c r="E535" s="3" t="s">
        <v>39</v>
      </c>
      <c r="F535" s="3">
        <v>19</v>
      </c>
      <c r="G535" s="3" t="s">
        <v>17</v>
      </c>
      <c r="L535" s="4"/>
      <c r="M535" s="32"/>
      <c r="N535" s="3">
        <v>5</v>
      </c>
      <c r="Q535" s="6"/>
      <c r="R535" s="6"/>
      <c r="S535" s="6"/>
      <c r="T535" s="6"/>
      <c r="U535" s="6"/>
      <c r="V535" s="6"/>
      <c r="W535" s="13"/>
      <c r="X535" s="13"/>
      <c r="Y535" s="14">
        <f t="shared" si="12"/>
        <v>0</v>
      </c>
    </row>
    <row r="536" spans="1:25" s="3" customFormat="1" x14ac:dyDescent="0.2">
      <c r="A536" s="23">
        <v>5481</v>
      </c>
      <c r="B536" s="5" t="s">
        <v>25</v>
      </c>
      <c r="C536" s="3" t="s">
        <v>50</v>
      </c>
      <c r="D536" s="3" t="s">
        <v>47</v>
      </c>
      <c r="E536" s="3" t="s">
        <v>39</v>
      </c>
      <c r="F536" s="3">
        <v>19</v>
      </c>
      <c r="G536" s="3" t="s">
        <v>17</v>
      </c>
      <c r="L536" s="4"/>
      <c r="M536" s="32"/>
      <c r="N536" s="3">
        <v>6</v>
      </c>
      <c r="Q536" s="6"/>
      <c r="R536" s="6"/>
      <c r="S536" s="6"/>
      <c r="T536" s="6"/>
      <c r="U536" s="6"/>
      <c r="V536" s="6"/>
      <c r="W536" s="13"/>
      <c r="X536" s="13"/>
      <c r="Y536" s="14">
        <f t="shared" si="12"/>
        <v>0</v>
      </c>
    </row>
    <row r="537" spans="1:25" s="3" customFormat="1" x14ac:dyDescent="0.2">
      <c r="A537" s="23">
        <v>5482</v>
      </c>
      <c r="B537" s="5" t="s">
        <v>25</v>
      </c>
      <c r="C537" s="3" t="s">
        <v>50</v>
      </c>
      <c r="D537" s="3" t="s">
        <v>47</v>
      </c>
      <c r="E537" s="3" t="s">
        <v>39</v>
      </c>
      <c r="F537" s="3">
        <v>19</v>
      </c>
      <c r="G537" s="3" t="s">
        <v>17</v>
      </c>
      <c r="L537" s="4"/>
      <c r="M537" s="32"/>
      <c r="N537" s="3">
        <v>7</v>
      </c>
      <c r="Q537" s="6"/>
      <c r="R537" s="6"/>
      <c r="S537" s="6"/>
      <c r="T537" s="6"/>
      <c r="U537" s="6"/>
      <c r="V537" s="6"/>
      <c r="W537" s="13"/>
      <c r="X537" s="13"/>
      <c r="Y537" s="14">
        <f t="shared" si="12"/>
        <v>0</v>
      </c>
    </row>
    <row r="538" spans="1:25" s="3" customFormat="1" x14ac:dyDescent="0.2">
      <c r="A538" s="23">
        <v>5483</v>
      </c>
      <c r="B538" s="5" t="s">
        <v>25</v>
      </c>
      <c r="C538" s="3" t="s">
        <v>50</v>
      </c>
      <c r="D538" s="3" t="s">
        <v>47</v>
      </c>
      <c r="E538" s="3" t="s">
        <v>39</v>
      </c>
      <c r="F538" s="3">
        <v>19</v>
      </c>
      <c r="G538" s="3" t="s">
        <v>17</v>
      </c>
      <c r="L538" s="4"/>
      <c r="M538" s="32"/>
      <c r="N538" s="3">
        <v>8</v>
      </c>
      <c r="Q538" s="6"/>
      <c r="R538" s="6"/>
      <c r="S538" s="6"/>
      <c r="T538" s="6"/>
      <c r="U538" s="6"/>
      <c r="V538" s="6"/>
      <c r="W538" s="13"/>
      <c r="X538" s="13"/>
      <c r="Y538" s="14">
        <f t="shared" si="12"/>
        <v>0</v>
      </c>
    </row>
    <row r="539" spans="1:25" s="3" customFormat="1" x14ac:dyDescent="0.2">
      <c r="A539" s="23">
        <v>5484</v>
      </c>
      <c r="B539" s="5" t="s">
        <v>25</v>
      </c>
      <c r="C539" s="3" t="s">
        <v>50</v>
      </c>
      <c r="D539" s="3" t="s">
        <v>47</v>
      </c>
      <c r="E539" s="3" t="s">
        <v>39</v>
      </c>
      <c r="F539" s="3">
        <v>19</v>
      </c>
      <c r="G539" s="3" t="s">
        <v>17</v>
      </c>
      <c r="L539" s="4"/>
      <c r="M539" s="32"/>
      <c r="N539" s="3">
        <v>9</v>
      </c>
      <c r="Q539" s="6"/>
      <c r="R539" s="6"/>
      <c r="S539" s="6"/>
      <c r="T539" s="6"/>
      <c r="U539" s="6"/>
      <c r="V539" s="6"/>
      <c r="W539" s="13"/>
      <c r="X539" s="13"/>
      <c r="Y539" s="14">
        <f t="shared" si="12"/>
        <v>0</v>
      </c>
    </row>
    <row r="540" spans="1:25" s="3" customFormat="1" x14ac:dyDescent="0.2">
      <c r="A540" s="23">
        <v>5485</v>
      </c>
      <c r="B540" s="5" t="s">
        <v>25</v>
      </c>
      <c r="C540" s="3" t="s">
        <v>50</v>
      </c>
      <c r="D540" s="3" t="s">
        <v>47</v>
      </c>
      <c r="E540" s="3" t="s">
        <v>39</v>
      </c>
      <c r="F540" s="3">
        <v>19</v>
      </c>
      <c r="G540" s="3" t="s">
        <v>17</v>
      </c>
      <c r="L540" s="4"/>
      <c r="M540" s="32"/>
      <c r="N540" s="3">
        <v>10</v>
      </c>
      <c r="Q540" s="6"/>
      <c r="R540" s="6"/>
      <c r="S540" s="6"/>
      <c r="T540" s="6"/>
      <c r="U540" s="6"/>
      <c r="V540" s="6"/>
      <c r="W540" s="13"/>
      <c r="X540" s="13"/>
      <c r="Y540" s="14">
        <f t="shared" si="12"/>
        <v>0</v>
      </c>
    </row>
    <row r="541" spans="1:25" s="3" customFormat="1" x14ac:dyDescent="0.2">
      <c r="A541" s="23">
        <v>5486</v>
      </c>
      <c r="B541" s="5" t="s">
        <v>25</v>
      </c>
      <c r="C541" s="3" t="s">
        <v>50</v>
      </c>
      <c r="D541" s="3" t="s">
        <v>47</v>
      </c>
      <c r="E541" s="3" t="s">
        <v>39</v>
      </c>
      <c r="F541" s="3">
        <v>19</v>
      </c>
      <c r="G541" s="3" t="s">
        <v>17</v>
      </c>
      <c r="L541" s="4"/>
      <c r="M541" s="32"/>
      <c r="N541" s="3">
        <v>11</v>
      </c>
      <c r="Q541" s="6"/>
      <c r="R541" s="6"/>
      <c r="S541" s="6"/>
      <c r="T541" s="6"/>
      <c r="U541" s="6"/>
      <c r="V541" s="6"/>
      <c r="W541" s="13"/>
      <c r="X541" s="13"/>
      <c r="Y541" s="14">
        <f t="shared" si="12"/>
        <v>0</v>
      </c>
    </row>
    <row r="542" spans="1:25" s="3" customFormat="1" x14ac:dyDescent="0.2">
      <c r="A542" s="23">
        <v>5487</v>
      </c>
      <c r="B542" s="5" t="s">
        <v>25</v>
      </c>
      <c r="C542" s="3" t="s">
        <v>50</v>
      </c>
      <c r="D542" s="3" t="s">
        <v>47</v>
      </c>
      <c r="E542" s="3" t="s">
        <v>39</v>
      </c>
      <c r="F542" s="3">
        <v>19</v>
      </c>
      <c r="G542" s="3" t="s">
        <v>17</v>
      </c>
      <c r="L542" s="4"/>
      <c r="M542" s="32"/>
      <c r="N542" s="3">
        <v>12</v>
      </c>
      <c r="Q542" s="6"/>
      <c r="R542" s="6"/>
      <c r="S542" s="6"/>
      <c r="T542" s="6"/>
      <c r="U542" s="6"/>
      <c r="V542" s="6"/>
      <c r="W542" s="13"/>
      <c r="X542" s="13"/>
      <c r="Y542" s="14">
        <f t="shared" si="12"/>
        <v>0</v>
      </c>
    </row>
    <row r="543" spans="1:25" s="3" customFormat="1" x14ac:dyDescent="0.2">
      <c r="A543" s="23">
        <v>5488</v>
      </c>
      <c r="B543" s="5" t="s">
        <v>25</v>
      </c>
      <c r="C543" s="3" t="s">
        <v>50</v>
      </c>
      <c r="D543" s="3" t="s">
        <v>47</v>
      </c>
      <c r="E543" s="3" t="s">
        <v>39</v>
      </c>
      <c r="F543" s="3">
        <v>19</v>
      </c>
      <c r="G543" s="3" t="s">
        <v>17</v>
      </c>
      <c r="L543" s="4"/>
      <c r="M543" s="32"/>
      <c r="N543" s="3">
        <v>13</v>
      </c>
      <c r="Q543" s="6"/>
      <c r="R543" s="6"/>
      <c r="S543" s="6"/>
      <c r="T543" s="6"/>
      <c r="U543" s="6"/>
      <c r="V543" s="6"/>
      <c r="W543" s="13"/>
      <c r="X543" s="13"/>
      <c r="Y543" s="14">
        <f t="shared" si="12"/>
        <v>0</v>
      </c>
    </row>
    <row r="544" spans="1:25" s="3" customFormat="1" x14ac:dyDescent="0.2">
      <c r="A544" s="23">
        <v>5489</v>
      </c>
      <c r="B544" s="5" t="s">
        <v>25</v>
      </c>
      <c r="C544" s="3" t="s">
        <v>50</v>
      </c>
      <c r="D544" s="3" t="s">
        <v>47</v>
      </c>
      <c r="E544" s="3" t="s">
        <v>39</v>
      </c>
      <c r="F544" s="3">
        <v>19</v>
      </c>
      <c r="G544" s="3" t="s">
        <v>17</v>
      </c>
      <c r="L544" s="4"/>
      <c r="M544" s="32"/>
      <c r="N544" s="3">
        <v>14</v>
      </c>
      <c r="Q544" s="6"/>
      <c r="R544" s="6"/>
      <c r="S544" s="6"/>
      <c r="T544" s="6"/>
      <c r="U544" s="6"/>
      <c r="V544" s="6"/>
      <c r="W544" s="13"/>
      <c r="X544" s="13"/>
      <c r="Y544" s="14">
        <f t="shared" si="12"/>
        <v>0</v>
      </c>
    </row>
    <row r="545" spans="1:25" s="3" customFormat="1" x14ac:dyDescent="0.2">
      <c r="A545" s="23">
        <v>5490</v>
      </c>
      <c r="B545" s="5" t="s">
        <v>25</v>
      </c>
      <c r="C545" s="3" t="s">
        <v>50</v>
      </c>
      <c r="D545" s="3" t="s">
        <v>47</v>
      </c>
      <c r="E545" s="3" t="s">
        <v>39</v>
      </c>
      <c r="F545" s="3">
        <v>20</v>
      </c>
      <c r="G545" s="3" t="s">
        <v>9</v>
      </c>
      <c r="L545" s="4"/>
      <c r="M545" s="32"/>
      <c r="N545" s="3">
        <v>1</v>
      </c>
      <c r="Q545" s="6"/>
      <c r="R545" s="6"/>
      <c r="S545" s="6"/>
      <c r="T545" s="6"/>
      <c r="U545" s="6"/>
      <c r="V545" s="6"/>
      <c r="W545" s="13"/>
      <c r="X545" s="13"/>
      <c r="Y545" s="14">
        <f t="shared" si="12"/>
        <v>0</v>
      </c>
    </row>
    <row r="546" spans="1:25" s="3" customFormat="1" x14ac:dyDescent="0.2">
      <c r="A546" s="23">
        <v>5491</v>
      </c>
      <c r="B546" s="5" t="s">
        <v>25</v>
      </c>
      <c r="C546" s="3" t="s">
        <v>50</v>
      </c>
      <c r="D546" s="3" t="s">
        <v>47</v>
      </c>
      <c r="E546" s="3" t="s">
        <v>39</v>
      </c>
      <c r="F546" s="3">
        <v>20</v>
      </c>
      <c r="G546" s="3" t="s">
        <v>9</v>
      </c>
      <c r="L546" s="4"/>
      <c r="M546" s="32"/>
      <c r="N546" s="3">
        <v>2</v>
      </c>
      <c r="Q546" s="6"/>
      <c r="R546" s="6"/>
      <c r="S546" s="6"/>
      <c r="T546" s="6"/>
      <c r="U546" s="6"/>
      <c r="V546" s="6"/>
      <c r="W546" s="13"/>
      <c r="X546" s="13"/>
      <c r="Y546" s="14">
        <f t="shared" si="12"/>
        <v>0</v>
      </c>
    </row>
    <row r="547" spans="1:25" s="3" customFormat="1" x14ac:dyDescent="0.2">
      <c r="A547" s="23">
        <v>5492</v>
      </c>
      <c r="B547" s="5" t="s">
        <v>25</v>
      </c>
      <c r="C547" s="3" t="s">
        <v>50</v>
      </c>
      <c r="D547" s="3" t="s">
        <v>47</v>
      </c>
      <c r="E547" s="3" t="s">
        <v>39</v>
      </c>
      <c r="F547" s="3">
        <v>20</v>
      </c>
      <c r="G547" s="3" t="s">
        <v>9</v>
      </c>
      <c r="L547" s="4"/>
      <c r="M547" s="32"/>
      <c r="N547" s="3">
        <v>3</v>
      </c>
      <c r="Q547" s="6"/>
      <c r="R547" s="6"/>
      <c r="S547" s="6"/>
      <c r="T547" s="6"/>
      <c r="U547" s="6"/>
      <c r="V547" s="6"/>
      <c r="W547" s="13"/>
      <c r="X547" s="13"/>
      <c r="Y547" s="14">
        <f t="shared" si="12"/>
        <v>0</v>
      </c>
    </row>
    <row r="548" spans="1:25" s="3" customFormat="1" x14ac:dyDescent="0.2">
      <c r="A548" s="23">
        <v>5493</v>
      </c>
      <c r="B548" s="5" t="s">
        <v>25</v>
      </c>
      <c r="C548" s="3" t="s">
        <v>50</v>
      </c>
      <c r="D548" s="3" t="s">
        <v>47</v>
      </c>
      <c r="E548" s="3" t="s">
        <v>39</v>
      </c>
      <c r="F548" s="3">
        <v>20</v>
      </c>
      <c r="G548" s="3" t="s">
        <v>9</v>
      </c>
      <c r="L548" s="4"/>
      <c r="M548" s="32"/>
      <c r="N548" s="3">
        <v>4</v>
      </c>
      <c r="Q548" s="6"/>
      <c r="R548" s="6"/>
      <c r="S548" s="6"/>
      <c r="T548" s="6"/>
      <c r="U548" s="6"/>
      <c r="V548" s="6"/>
      <c r="W548" s="13"/>
      <c r="X548" s="13"/>
      <c r="Y548" s="14">
        <f t="shared" si="12"/>
        <v>0</v>
      </c>
    </row>
    <row r="549" spans="1:25" s="3" customFormat="1" x14ac:dyDescent="0.2">
      <c r="A549" s="23">
        <v>5494</v>
      </c>
      <c r="B549" s="5" t="s">
        <v>25</v>
      </c>
      <c r="C549" s="3" t="s">
        <v>50</v>
      </c>
      <c r="D549" s="3" t="s">
        <v>47</v>
      </c>
      <c r="E549" s="3" t="s">
        <v>39</v>
      </c>
      <c r="F549" s="3">
        <v>20</v>
      </c>
      <c r="G549" s="3" t="s">
        <v>9</v>
      </c>
      <c r="L549" s="4"/>
      <c r="M549" s="32"/>
      <c r="N549" s="3">
        <v>5</v>
      </c>
      <c r="Q549" s="6"/>
      <c r="R549" s="6"/>
      <c r="S549" s="6"/>
      <c r="T549" s="6"/>
      <c r="U549" s="6"/>
      <c r="V549" s="6"/>
      <c r="W549" s="13"/>
      <c r="X549" s="13"/>
      <c r="Y549" s="14">
        <f t="shared" si="12"/>
        <v>0</v>
      </c>
    </row>
    <row r="550" spans="1:25" s="3" customFormat="1" x14ac:dyDescent="0.2">
      <c r="A550" s="23">
        <v>5495</v>
      </c>
      <c r="B550" s="5" t="s">
        <v>25</v>
      </c>
      <c r="C550" s="3" t="s">
        <v>50</v>
      </c>
      <c r="D550" s="3" t="s">
        <v>47</v>
      </c>
      <c r="E550" s="3" t="s">
        <v>39</v>
      </c>
      <c r="F550" s="3">
        <v>20</v>
      </c>
      <c r="G550" s="3" t="s">
        <v>9</v>
      </c>
      <c r="L550" s="4"/>
      <c r="M550" s="32"/>
      <c r="N550" s="3">
        <v>6</v>
      </c>
      <c r="Q550" s="6"/>
      <c r="R550" s="6"/>
      <c r="S550" s="6"/>
      <c r="T550" s="6"/>
      <c r="U550" s="6"/>
      <c r="V550" s="6"/>
      <c r="W550" s="13"/>
      <c r="X550" s="13"/>
      <c r="Y550" s="14">
        <f t="shared" si="12"/>
        <v>0</v>
      </c>
    </row>
    <row r="551" spans="1:25" s="3" customFormat="1" x14ac:dyDescent="0.2">
      <c r="A551" s="23">
        <v>5496</v>
      </c>
      <c r="B551" s="5" t="s">
        <v>25</v>
      </c>
      <c r="C551" s="3" t="s">
        <v>50</v>
      </c>
      <c r="D551" s="3" t="s">
        <v>47</v>
      </c>
      <c r="E551" s="3" t="s">
        <v>39</v>
      </c>
      <c r="F551" s="3">
        <v>20</v>
      </c>
      <c r="G551" s="3" t="s">
        <v>9</v>
      </c>
      <c r="L551" s="4"/>
      <c r="M551" s="32"/>
      <c r="N551" s="3">
        <v>7</v>
      </c>
      <c r="Q551" s="6"/>
      <c r="R551" s="6"/>
      <c r="S551" s="6"/>
      <c r="T551" s="6"/>
      <c r="U551" s="6"/>
      <c r="V551" s="6"/>
      <c r="W551" s="13"/>
      <c r="X551" s="13"/>
      <c r="Y551" s="14">
        <f t="shared" si="12"/>
        <v>0</v>
      </c>
    </row>
    <row r="552" spans="1:25" s="3" customFormat="1" x14ac:dyDescent="0.2">
      <c r="A552" s="23">
        <v>5497</v>
      </c>
      <c r="B552" s="5" t="s">
        <v>25</v>
      </c>
      <c r="C552" s="3" t="s">
        <v>50</v>
      </c>
      <c r="D552" s="3" t="s">
        <v>47</v>
      </c>
      <c r="E552" s="3" t="s">
        <v>39</v>
      </c>
      <c r="F552" s="3">
        <v>20</v>
      </c>
      <c r="G552" s="3" t="s">
        <v>9</v>
      </c>
      <c r="L552" s="4"/>
      <c r="M552" s="32"/>
      <c r="N552" s="3">
        <v>8</v>
      </c>
      <c r="Q552" s="6"/>
      <c r="R552" s="6"/>
      <c r="S552" s="6"/>
      <c r="T552" s="6"/>
      <c r="U552" s="6"/>
      <c r="V552" s="6"/>
      <c r="W552" s="13"/>
      <c r="X552" s="13"/>
      <c r="Y552" s="14">
        <f t="shared" si="12"/>
        <v>0</v>
      </c>
    </row>
    <row r="553" spans="1:25" s="3" customFormat="1" x14ac:dyDescent="0.2">
      <c r="A553" s="23">
        <v>5498</v>
      </c>
      <c r="B553" s="5" t="s">
        <v>25</v>
      </c>
      <c r="C553" s="3" t="s">
        <v>50</v>
      </c>
      <c r="D553" s="3" t="s">
        <v>47</v>
      </c>
      <c r="E553" s="3" t="s">
        <v>39</v>
      </c>
      <c r="F553" s="3">
        <v>20</v>
      </c>
      <c r="G553" s="3" t="s">
        <v>9</v>
      </c>
      <c r="L553" s="4"/>
      <c r="M553" s="32"/>
      <c r="N553" s="3">
        <v>9</v>
      </c>
      <c r="Q553" s="6"/>
      <c r="R553" s="6"/>
      <c r="S553" s="6"/>
      <c r="T553" s="6"/>
      <c r="U553" s="6"/>
      <c r="V553" s="6"/>
      <c r="W553" s="13"/>
      <c r="X553" s="13"/>
      <c r="Y553" s="14">
        <f t="shared" si="12"/>
        <v>0</v>
      </c>
    </row>
    <row r="554" spans="1:25" s="3" customFormat="1" x14ac:dyDescent="0.2">
      <c r="A554" s="23">
        <v>5499</v>
      </c>
      <c r="B554" s="5" t="s">
        <v>25</v>
      </c>
      <c r="C554" s="3" t="s">
        <v>50</v>
      </c>
      <c r="D554" s="3" t="s">
        <v>47</v>
      </c>
      <c r="E554" s="3" t="s">
        <v>39</v>
      </c>
      <c r="F554" s="3">
        <v>20</v>
      </c>
      <c r="G554" s="3" t="s">
        <v>17</v>
      </c>
      <c r="L554" s="4"/>
      <c r="M554" s="32"/>
      <c r="N554" s="3">
        <v>1</v>
      </c>
      <c r="Q554" s="6"/>
      <c r="R554" s="6"/>
      <c r="S554" s="6"/>
      <c r="T554" s="6"/>
      <c r="U554" s="6"/>
      <c r="V554" s="6"/>
      <c r="W554" s="13"/>
      <c r="X554" s="13"/>
      <c r="Y554" s="14">
        <f t="shared" si="12"/>
        <v>0</v>
      </c>
    </row>
    <row r="555" spans="1:25" s="3" customFormat="1" x14ac:dyDescent="0.2">
      <c r="A555" s="23">
        <v>5500</v>
      </c>
      <c r="B555" s="5" t="s">
        <v>25</v>
      </c>
      <c r="C555" s="3" t="s">
        <v>50</v>
      </c>
      <c r="D555" s="3" t="s">
        <v>47</v>
      </c>
      <c r="E555" s="3" t="s">
        <v>39</v>
      </c>
      <c r="F555" s="3">
        <v>20</v>
      </c>
      <c r="G555" s="3" t="s">
        <v>17</v>
      </c>
      <c r="L555" s="4"/>
      <c r="M555" s="32"/>
      <c r="N555" s="3">
        <v>2</v>
      </c>
      <c r="Q555" s="6"/>
      <c r="R555" s="6"/>
      <c r="S555" s="6"/>
      <c r="T555" s="6"/>
      <c r="U555" s="6"/>
      <c r="V555" s="6"/>
      <c r="W555" s="13"/>
      <c r="X555" s="13"/>
      <c r="Y555" s="14">
        <f t="shared" si="12"/>
        <v>0</v>
      </c>
    </row>
    <row r="556" spans="1:25" s="3" customFormat="1" x14ac:dyDescent="0.2">
      <c r="A556" s="23">
        <v>5501</v>
      </c>
      <c r="B556" s="5" t="s">
        <v>25</v>
      </c>
      <c r="C556" s="3" t="s">
        <v>50</v>
      </c>
      <c r="D556" s="3" t="s">
        <v>47</v>
      </c>
      <c r="E556" s="3" t="s">
        <v>39</v>
      </c>
      <c r="F556" s="3">
        <v>20</v>
      </c>
      <c r="G556" s="3" t="s">
        <v>17</v>
      </c>
      <c r="L556" s="4"/>
      <c r="M556" s="32"/>
      <c r="N556" s="3">
        <v>3</v>
      </c>
      <c r="Q556" s="6"/>
      <c r="R556" s="6"/>
      <c r="S556" s="6"/>
      <c r="T556" s="6"/>
      <c r="U556" s="6"/>
      <c r="V556" s="6"/>
      <c r="W556" s="13"/>
      <c r="X556" s="13"/>
      <c r="Y556" s="14">
        <f t="shared" si="12"/>
        <v>0</v>
      </c>
    </row>
    <row r="557" spans="1:25" s="3" customFormat="1" x14ac:dyDescent="0.2">
      <c r="A557" s="23">
        <v>5502</v>
      </c>
      <c r="B557" s="5" t="s">
        <v>25</v>
      </c>
      <c r="C557" s="3" t="s">
        <v>50</v>
      </c>
      <c r="D557" s="3" t="s">
        <v>47</v>
      </c>
      <c r="E557" s="3" t="s">
        <v>39</v>
      </c>
      <c r="F557" s="3">
        <v>20</v>
      </c>
      <c r="G557" s="3" t="s">
        <v>17</v>
      </c>
      <c r="L557" s="4"/>
      <c r="M557" s="32"/>
      <c r="N557" s="3">
        <v>4</v>
      </c>
      <c r="Q557" s="6"/>
      <c r="R557" s="6"/>
      <c r="S557" s="6"/>
      <c r="T557" s="6"/>
      <c r="U557" s="6"/>
      <c r="V557" s="6"/>
      <c r="W557" s="13"/>
      <c r="X557" s="13"/>
      <c r="Y557" s="14">
        <f t="shared" si="12"/>
        <v>0</v>
      </c>
    </row>
    <row r="558" spans="1:25" s="3" customFormat="1" x14ac:dyDescent="0.2">
      <c r="A558" s="23">
        <v>5503</v>
      </c>
      <c r="B558" s="5" t="s">
        <v>25</v>
      </c>
      <c r="C558" s="3" t="s">
        <v>50</v>
      </c>
      <c r="D558" s="3" t="s">
        <v>47</v>
      </c>
      <c r="E558" s="3" t="s">
        <v>39</v>
      </c>
      <c r="F558" s="3">
        <v>20</v>
      </c>
      <c r="G558" s="3" t="s">
        <v>17</v>
      </c>
      <c r="L558" s="4"/>
      <c r="M558" s="32"/>
      <c r="N558" s="3">
        <v>5</v>
      </c>
      <c r="Q558" s="6"/>
      <c r="R558" s="6"/>
      <c r="S558" s="6"/>
      <c r="T558" s="6"/>
      <c r="U558" s="6"/>
      <c r="V558" s="6"/>
      <c r="W558" s="13"/>
      <c r="X558" s="13"/>
      <c r="Y558" s="14">
        <f t="shared" si="12"/>
        <v>0</v>
      </c>
    </row>
    <row r="559" spans="1:25" s="3" customFormat="1" x14ac:dyDescent="0.2">
      <c r="A559" s="23">
        <v>5504</v>
      </c>
      <c r="B559" s="5" t="s">
        <v>25</v>
      </c>
      <c r="C559" s="3" t="s">
        <v>50</v>
      </c>
      <c r="D559" s="3" t="s">
        <v>47</v>
      </c>
      <c r="E559" s="3" t="s">
        <v>39</v>
      </c>
      <c r="F559" s="3">
        <v>20</v>
      </c>
      <c r="G559" s="3" t="s">
        <v>17</v>
      </c>
      <c r="L559" s="4"/>
      <c r="M559" s="32"/>
      <c r="N559" s="3">
        <v>6</v>
      </c>
      <c r="Q559" s="6"/>
      <c r="R559" s="6"/>
      <c r="S559" s="6"/>
      <c r="T559" s="6"/>
      <c r="U559" s="6"/>
      <c r="V559" s="6"/>
      <c r="W559" s="13"/>
      <c r="X559" s="13"/>
      <c r="Y559" s="14">
        <f t="shared" si="12"/>
        <v>0</v>
      </c>
    </row>
    <row r="560" spans="1:25" s="3" customFormat="1" x14ac:dyDescent="0.2">
      <c r="A560" s="23">
        <v>5505</v>
      </c>
      <c r="B560" s="5" t="s">
        <v>25</v>
      </c>
      <c r="C560" s="3" t="s">
        <v>50</v>
      </c>
      <c r="D560" s="3" t="s">
        <v>47</v>
      </c>
      <c r="E560" s="3" t="s">
        <v>39</v>
      </c>
      <c r="F560" s="3">
        <v>20</v>
      </c>
      <c r="G560" s="3" t="s">
        <v>17</v>
      </c>
      <c r="L560" s="4"/>
      <c r="M560" s="32"/>
      <c r="N560" s="3">
        <v>7</v>
      </c>
      <c r="Q560" s="6"/>
      <c r="R560" s="6"/>
      <c r="S560" s="6"/>
      <c r="T560" s="6"/>
      <c r="U560" s="6"/>
      <c r="V560" s="6"/>
      <c r="W560" s="13"/>
      <c r="X560" s="13"/>
      <c r="Y560" s="14">
        <f t="shared" si="12"/>
        <v>0</v>
      </c>
    </row>
    <row r="561" spans="1:25" s="3" customFormat="1" x14ac:dyDescent="0.2">
      <c r="A561" s="23">
        <v>5506</v>
      </c>
      <c r="B561" s="5" t="s">
        <v>25</v>
      </c>
      <c r="C561" s="3" t="s">
        <v>50</v>
      </c>
      <c r="D561" s="3" t="s">
        <v>47</v>
      </c>
      <c r="E561" s="3" t="s">
        <v>39</v>
      </c>
      <c r="F561" s="3">
        <v>20</v>
      </c>
      <c r="G561" s="3" t="s">
        <v>17</v>
      </c>
      <c r="L561" s="4"/>
      <c r="M561" s="32"/>
      <c r="N561" s="3">
        <v>8</v>
      </c>
      <c r="Q561" s="6"/>
      <c r="R561" s="6"/>
      <c r="S561" s="6"/>
      <c r="T561" s="6"/>
      <c r="U561" s="6"/>
      <c r="V561" s="6"/>
      <c r="W561" s="13"/>
      <c r="X561" s="13"/>
      <c r="Y561" s="14">
        <f t="shared" si="12"/>
        <v>0</v>
      </c>
    </row>
    <row r="562" spans="1:25" s="3" customFormat="1" x14ac:dyDescent="0.2">
      <c r="A562" s="23">
        <v>5507</v>
      </c>
      <c r="B562" s="5" t="s">
        <v>0</v>
      </c>
      <c r="C562" s="3" t="s">
        <v>22</v>
      </c>
      <c r="D562" s="3" t="s">
        <v>47</v>
      </c>
      <c r="E562" s="3" t="s">
        <v>40</v>
      </c>
      <c r="F562" s="3">
        <v>1</v>
      </c>
      <c r="G562" s="3" t="s">
        <v>9</v>
      </c>
      <c r="H562" s="3" t="s">
        <v>13</v>
      </c>
      <c r="I562" s="3">
        <v>71</v>
      </c>
      <c r="J562" s="3">
        <v>35</v>
      </c>
      <c r="K562" s="3">
        <v>0</v>
      </c>
      <c r="L562" s="4">
        <f t="shared" ref="L562:L588" si="13">PI()*(J562/2)^2/1000+PI()*(K562/2)^2/1000</f>
        <v>0.96211275016187414</v>
      </c>
      <c r="M562" s="32"/>
      <c r="N562" s="3">
        <v>1</v>
      </c>
      <c r="O562" s="6">
        <v>3.8530000000000002</v>
      </c>
      <c r="P562" s="6">
        <v>5</v>
      </c>
      <c r="Q562" s="6">
        <v>4.9180000000000001</v>
      </c>
      <c r="R562" s="6">
        <f>0.099+0.028</f>
        <v>0.127</v>
      </c>
      <c r="S562" s="6">
        <f t="shared" ref="S562:S588" si="14">Q562-R562</f>
        <v>4.7910000000000004</v>
      </c>
      <c r="T562" s="6">
        <v>4.9180000000000001</v>
      </c>
      <c r="U562" s="6">
        <f t="shared" ref="U562:U588" si="15">T562-R562</f>
        <v>4.7910000000000004</v>
      </c>
      <c r="V562" s="6">
        <f t="shared" ref="V562:V588" si="16">(1-S562/U562)*100</f>
        <v>0</v>
      </c>
      <c r="W562" s="13">
        <v>4.9059999999999997</v>
      </c>
      <c r="X562" s="13">
        <f t="shared" ref="X562:X588" si="17">IF(U562=W562,0,(T562-W562)/T562*100)</f>
        <v>0.2440016266775204</v>
      </c>
      <c r="Y562" s="14">
        <f t="shared" si="12"/>
        <v>0.2440016266775204</v>
      </c>
    </row>
    <row r="563" spans="1:25" s="3" customFormat="1" x14ac:dyDescent="0.2">
      <c r="A563" s="23">
        <v>5508</v>
      </c>
      <c r="B563" s="5" t="s">
        <v>0</v>
      </c>
      <c r="C563" s="3" t="s">
        <v>22</v>
      </c>
      <c r="D563" s="3" t="s">
        <v>47</v>
      </c>
      <c r="E563" s="3" t="s">
        <v>40</v>
      </c>
      <c r="F563" s="3">
        <v>1</v>
      </c>
      <c r="G563" s="3" t="s">
        <v>9</v>
      </c>
      <c r="H563" s="3" t="s">
        <v>13</v>
      </c>
      <c r="I563" s="3">
        <v>71</v>
      </c>
      <c r="J563" s="3">
        <v>35</v>
      </c>
      <c r="K563" s="3">
        <v>0</v>
      </c>
      <c r="L563" s="4">
        <f t="shared" si="13"/>
        <v>0.96211275016187414</v>
      </c>
      <c r="M563" s="32"/>
      <c r="N563" s="3">
        <v>2</v>
      </c>
      <c r="O563" s="6">
        <v>2.78</v>
      </c>
      <c r="P563" s="6">
        <v>2.3199999999999998</v>
      </c>
      <c r="Q563" s="6">
        <v>2.2650000000000001</v>
      </c>
      <c r="R563" s="6">
        <v>0</v>
      </c>
      <c r="S563" s="6">
        <f t="shared" si="14"/>
        <v>2.2650000000000001</v>
      </c>
      <c r="T563" s="6">
        <v>2.359</v>
      </c>
      <c r="U563" s="6">
        <f t="shared" si="15"/>
        <v>2.359</v>
      </c>
      <c r="V563" s="6">
        <f t="shared" si="16"/>
        <v>3.9847392963119899</v>
      </c>
      <c r="W563" s="13">
        <f t="shared" ref="W563:W583" si="18">U563</f>
        <v>2.359</v>
      </c>
      <c r="X563" s="13">
        <f t="shared" si="17"/>
        <v>0</v>
      </c>
      <c r="Y563" s="14">
        <f t="shared" si="12"/>
        <v>0</v>
      </c>
    </row>
    <row r="564" spans="1:25" s="3" customFormat="1" x14ac:dyDescent="0.2">
      <c r="A564" s="23">
        <v>5509</v>
      </c>
      <c r="B564" s="5" t="s">
        <v>0</v>
      </c>
      <c r="C564" s="3" t="s">
        <v>22</v>
      </c>
      <c r="D564" s="3" t="s">
        <v>47</v>
      </c>
      <c r="E564" s="3" t="s">
        <v>40</v>
      </c>
      <c r="F564" s="3">
        <v>1</v>
      </c>
      <c r="G564" s="3" t="s">
        <v>9</v>
      </c>
      <c r="H564" s="3" t="s">
        <v>13</v>
      </c>
      <c r="I564" s="3">
        <v>71</v>
      </c>
      <c r="J564" s="3">
        <v>35</v>
      </c>
      <c r="K564" s="3">
        <v>0</v>
      </c>
      <c r="L564" s="4">
        <f t="shared" si="13"/>
        <v>0.96211275016187414</v>
      </c>
      <c r="M564" s="32"/>
      <c r="N564" s="3">
        <v>3</v>
      </c>
      <c r="O564" s="6">
        <v>2.867</v>
      </c>
      <c r="P564" s="6">
        <v>2.17</v>
      </c>
      <c r="Q564" s="6">
        <v>2.1339999999999999</v>
      </c>
      <c r="R564" s="6">
        <v>0</v>
      </c>
      <c r="S564" s="6">
        <f t="shared" si="14"/>
        <v>2.1339999999999999</v>
      </c>
      <c r="T564" s="6">
        <v>2.1339999999999999</v>
      </c>
      <c r="U564" s="6">
        <f t="shared" si="15"/>
        <v>2.1339999999999999</v>
      </c>
      <c r="V564" s="6">
        <f t="shared" si="16"/>
        <v>0</v>
      </c>
      <c r="W564" s="13">
        <f t="shared" si="18"/>
        <v>2.1339999999999999</v>
      </c>
      <c r="X564" s="13">
        <f t="shared" si="17"/>
        <v>0</v>
      </c>
      <c r="Y564" s="14">
        <f t="shared" si="12"/>
        <v>0</v>
      </c>
    </row>
    <row r="565" spans="1:25" s="3" customFormat="1" x14ac:dyDescent="0.2">
      <c r="A565" s="23">
        <v>5510</v>
      </c>
      <c r="B565" s="5" t="s">
        <v>0</v>
      </c>
      <c r="C565" s="3" t="s">
        <v>22</v>
      </c>
      <c r="D565" s="3" t="s">
        <v>47</v>
      </c>
      <c r="E565" s="3" t="s">
        <v>40</v>
      </c>
      <c r="F565" s="3">
        <v>1</v>
      </c>
      <c r="G565" s="3" t="s">
        <v>9</v>
      </c>
      <c r="H565" s="3" t="s">
        <v>13</v>
      </c>
      <c r="I565" s="3">
        <v>71</v>
      </c>
      <c r="J565" s="3">
        <v>35</v>
      </c>
      <c r="K565" s="3">
        <v>0</v>
      </c>
      <c r="L565" s="4">
        <f t="shared" si="13"/>
        <v>0.96211275016187414</v>
      </c>
      <c r="M565" s="32"/>
      <c r="N565" s="3">
        <v>4</v>
      </c>
      <c r="O565" s="6">
        <v>3.7210000000000001</v>
      </c>
      <c r="P565" s="6">
        <v>3.347</v>
      </c>
      <c r="Q565" s="6">
        <v>3.2949999999999999</v>
      </c>
      <c r="R565" s="6">
        <v>0</v>
      </c>
      <c r="S565" s="6">
        <f t="shared" si="14"/>
        <v>3.2949999999999999</v>
      </c>
      <c r="T565" s="6">
        <v>3.2949999999999999</v>
      </c>
      <c r="U565" s="6">
        <f t="shared" si="15"/>
        <v>3.2949999999999999</v>
      </c>
      <c r="V565" s="6">
        <f t="shared" si="16"/>
        <v>0</v>
      </c>
      <c r="W565" s="13">
        <f t="shared" si="18"/>
        <v>3.2949999999999999</v>
      </c>
      <c r="X565" s="13">
        <f t="shared" si="17"/>
        <v>0</v>
      </c>
      <c r="Y565" s="14">
        <f t="shared" si="12"/>
        <v>0</v>
      </c>
    </row>
    <row r="566" spans="1:25" s="3" customFormat="1" x14ac:dyDescent="0.2">
      <c r="A566" s="23">
        <v>5511</v>
      </c>
      <c r="B566" s="5" t="s">
        <v>0</v>
      </c>
      <c r="C566" s="3" t="s">
        <v>22</v>
      </c>
      <c r="D566" s="3" t="s">
        <v>47</v>
      </c>
      <c r="E566" s="3" t="s">
        <v>40</v>
      </c>
      <c r="F566" s="3">
        <v>1</v>
      </c>
      <c r="G566" s="3" t="s">
        <v>9</v>
      </c>
      <c r="H566" s="3" t="s">
        <v>13</v>
      </c>
      <c r="I566" s="3">
        <v>71</v>
      </c>
      <c r="J566" s="3">
        <v>35</v>
      </c>
      <c r="K566" s="3">
        <v>0</v>
      </c>
      <c r="L566" s="4">
        <f t="shared" si="13"/>
        <v>0.96211275016187414</v>
      </c>
      <c r="M566" s="32"/>
      <c r="N566" s="3">
        <v>5</v>
      </c>
      <c r="O566" s="6">
        <v>3.2309999999999999</v>
      </c>
      <c r="P566" s="6">
        <v>3.766</v>
      </c>
      <c r="Q566" s="6">
        <v>3.71</v>
      </c>
      <c r="R566" s="6">
        <v>0</v>
      </c>
      <c r="S566" s="6">
        <f t="shared" si="14"/>
        <v>3.71</v>
      </c>
      <c r="T566" s="6">
        <v>3.71</v>
      </c>
      <c r="U566" s="6">
        <f t="shared" si="15"/>
        <v>3.71</v>
      </c>
      <c r="V566" s="6">
        <f t="shared" si="16"/>
        <v>0</v>
      </c>
      <c r="W566" s="13">
        <f t="shared" si="18"/>
        <v>3.71</v>
      </c>
      <c r="X566" s="13">
        <f t="shared" si="17"/>
        <v>0</v>
      </c>
      <c r="Y566" s="14">
        <f t="shared" si="12"/>
        <v>0</v>
      </c>
    </row>
    <row r="567" spans="1:25" s="3" customFormat="1" x14ac:dyDescent="0.2">
      <c r="A567" s="23">
        <v>5512</v>
      </c>
      <c r="B567" s="5" t="s">
        <v>0</v>
      </c>
      <c r="C567" s="3" t="s">
        <v>22</v>
      </c>
      <c r="D567" s="3" t="s">
        <v>47</v>
      </c>
      <c r="E567" s="3" t="s">
        <v>40</v>
      </c>
      <c r="F567" s="3">
        <v>1</v>
      </c>
      <c r="G567" s="3" t="s">
        <v>9</v>
      </c>
      <c r="H567" s="3" t="s">
        <v>13</v>
      </c>
      <c r="I567" s="3">
        <v>71</v>
      </c>
      <c r="J567" s="3">
        <v>35</v>
      </c>
      <c r="K567" s="3">
        <v>0</v>
      </c>
      <c r="L567" s="4">
        <f t="shared" si="13"/>
        <v>0.96211275016187414</v>
      </c>
      <c r="M567" s="32"/>
      <c r="N567" s="3">
        <v>6</v>
      </c>
      <c r="O567" s="6">
        <v>1.9550000000000001</v>
      </c>
      <c r="P567" s="6">
        <v>1.3029999999999999</v>
      </c>
      <c r="Q567" s="6">
        <v>1.2829999999999999</v>
      </c>
      <c r="R567" s="6">
        <v>0</v>
      </c>
      <c r="S567" s="6">
        <f t="shared" si="14"/>
        <v>1.2829999999999999</v>
      </c>
      <c r="T567" s="6">
        <v>1.2829999999999999</v>
      </c>
      <c r="U567" s="6">
        <f t="shared" si="15"/>
        <v>1.2829999999999999</v>
      </c>
      <c r="V567" s="6">
        <f t="shared" si="16"/>
        <v>0</v>
      </c>
      <c r="W567" s="13">
        <f t="shared" si="18"/>
        <v>1.2829999999999999</v>
      </c>
      <c r="X567" s="13">
        <f t="shared" si="17"/>
        <v>0</v>
      </c>
      <c r="Y567" s="14">
        <f t="shared" si="12"/>
        <v>0</v>
      </c>
    </row>
    <row r="568" spans="1:25" s="3" customFormat="1" x14ac:dyDescent="0.2">
      <c r="A568" s="23">
        <v>5513</v>
      </c>
      <c r="B568" s="5" t="s">
        <v>0</v>
      </c>
      <c r="C568" s="3" t="s">
        <v>22</v>
      </c>
      <c r="D568" s="3" t="s">
        <v>47</v>
      </c>
      <c r="E568" s="3" t="s">
        <v>40</v>
      </c>
      <c r="F568" s="3">
        <v>1</v>
      </c>
      <c r="G568" s="3" t="s">
        <v>9</v>
      </c>
      <c r="H568" s="3" t="s">
        <v>13</v>
      </c>
      <c r="I568" s="3">
        <v>71</v>
      </c>
      <c r="J568" s="3">
        <v>35</v>
      </c>
      <c r="K568" s="3">
        <v>0</v>
      </c>
      <c r="L568" s="4">
        <f t="shared" si="13"/>
        <v>0.96211275016187414</v>
      </c>
      <c r="M568" s="32"/>
      <c r="N568" s="3">
        <v>7</v>
      </c>
      <c r="O568" s="6">
        <v>2.6139999999999999</v>
      </c>
      <c r="P568" s="6">
        <v>2.6480000000000001</v>
      </c>
      <c r="Q568" s="6">
        <v>2.5830000000000002</v>
      </c>
      <c r="R568" s="6">
        <v>0</v>
      </c>
      <c r="S568" s="6">
        <f t="shared" si="14"/>
        <v>2.5830000000000002</v>
      </c>
      <c r="T568" s="6">
        <v>2.67</v>
      </c>
      <c r="U568" s="6">
        <f t="shared" si="15"/>
        <v>2.67</v>
      </c>
      <c r="V568" s="6">
        <f t="shared" si="16"/>
        <v>3.2584269662921272</v>
      </c>
      <c r="W568" s="13">
        <f t="shared" si="18"/>
        <v>2.67</v>
      </c>
      <c r="X568" s="13">
        <f t="shared" si="17"/>
        <v>0</v>
      </c>
      <c r="Y568" s="14">
        <f t="shared" si="12"/>
        <v>0</v>
      </c>
    </row>
    <row r="569" spans="1:25" s="3" customFormat="1" x14ac:dyDescent="0.2">
      <c r="A569" s="23">
        <v>5514</v>
      </c>
      <c r="B569" s="5" t="s">
        <v>0</v>
      </c>
      <c r="C569" s="3" t="s">
        <v>22</v>
      </c>
      <c r="D569" s="3" t="s">
        <v>47</v>
      </c>
      <c r="E569" s="3" t="s">
        <v>40</v>
      </c>
      <c r="F569" s="3">
        <v>1</v>
      </c>
      <c r="G569" s="3" t="s">
        <v>9</v>
      </c>
      <c r="H569" s="3" t="s">
        <v>13</v>
      </c>
      <c r="I569" s="3">
        <v>71</v>
      </c>
      <c r="J569" s="3">
        <v>35</v>
      </c>
      <c r="K569" s="3">
        <v>0</v>
      </c>
      <c r="L569" s="4">
        <f t="shared" si="13"/>
        <v>0.96211275016187414</v>
      </c>
      <c r="M569" s="32"/>
      <c r="N569" s="3">
        <v>8</v>
      </c>
      <c r="O569" s="6">
        <v>3.3820000000000001</v>
      </c>
      <c r="P569" s="6">
        <v>3.1749999999999998</v>
      </c>
      <c r="Q569" s="6">
        <v>3.1219999999999999</v>
      </c>
      <c r="R569" s="6">
        <v>0</v>
      </c>
      <c r="S569" s="6">
        <f t="shared" si="14"/>
        <v>3.1219999999999999</v>
      </c>
      <c r="T569" s="6">
        <v>3.2120000000000002</v>
      </c>
      <c r="U569" s="6">
        <f t="shared" si="15"/>
        <v>3.2120000000000002</v>
      </c>
      <c r="V569" s="6">
        <f t="shared" si="16"/>
        <v>2.8019925280199365</v>
      </c>
      <c r="W569" s="13">
        <f t="shared" si="18"/>
        <v>3.2120000000000002</v>
      </c>
      <c r="X569" s="13">
        <f t="shared" si="17"/>
        <v>0</v>
      </c>
      <c r="Y569" s="14">
        <f t="shared" si="12"/>
        <v>0</v>
      </c>
    </row>
    <row r="570" spans="1:25" s="3" customFormat="1" x14ac:dyDescent="0.2">
      <c r="A570" s="23">
        <v>5515</v>
      </c>
      <c r="B570" s="5" t="s">
        <v>0</v>
      </c>
      <c r="C570" s="3" t="s">
        <v>22</v>
      </c>
      <c r="D570" s="3" t="s">
        <v>47</v>
      </c>
      <c r="E570" s="3" t="s">
        <v>40</v>
      </c>
      <c r="F570" s="3">
        <v>1</v>
      </c>
      <c r="G570" s="3" t="s">
        <v>9</v>
      </c>
      <c r="H570" s="3" t="s">
        <v>13</v>
      </c>
      <c r="I570" s="3">
        <v>71</v>
      </c>
      <c r="J570" s="3">
        <v>35</v>
      </c>
      <c r="K570" s="3">
        <v>0</v>
      </c>
      <c r="L570" s="4">
        <f t="shared" si="13"/>
        <v>0.96211275016187414</v>
      </c>
      <c r="M570" s="32"/>
      <c r="N570" s="3">
        <v>9</v>
      </c>
      <c r="O570" s="6">
        <v>3.165</v>
      </c>
      <c r="P570" s="6">
        <v>3.8719999999999999</v>
      </c>
      <c r="Q570" s="6">
        <v>3.778</v>
      </c>
      <c r="R570" s="6">
        <v>0</v>
      </c>
      <c r="S570" s="6">
        <f t="shared" si="14"/>
        <v>3.778</v>
      </c>
      <c r="T570" s="6">
        <v>3.83</v>
      </c>
      <c r="U570" s="6">
        <f t="shared" si="15"/>
        <v>3.83</v>
      </c>
      <c r="V570" s="6">
        <f t="shared" si="16"/>
        <v>1.3577023498694496</v>
      </c>
      <c r="W570" s="13">
        <f t="shared" si="18"/>
        <v>3.83</v>
      </c>
      <c r="X570" s="13">
        <f t="shared" si="17"/>
        <v>0</v>
      </c>
      <c r="Y570" s="14">
        <f t="shared" si="12"/>
        <v>0</v>
      </c>
    </row>
    <row r="571" spans="1:25" s="3" customFormat="1" x14ac:dyDescent="0.2">
      <c r="A571" s="23">
        <v>5516</v>
      </c>
      <c r="B571" s="5" t="s">
        <v>0</v>
      </c>
      <c r="C571" s="3" t="s">
        <v>22</v>
      </c>
      <c r="D571" s="3" t="s">
        <v>47</v>
      </c>
      <c r="E571" s="3" t="s">
        <v>40</v>
      </c>
      <c r="F571" s="3">
        <v>1</v>
      </c>
      <c r="G571" s="3" t="s">
        <v>9</v>
      </c>
      <c r="H571" s="3" t="s">
        <v>13</v>
      </c>
      <c r="I571" s="3">
        <v>71</v>
      </c>
      <c r="J571" s="3">
        <v>35</v>
      </c>
      <c r="K571" s="3">
        <v>0</v>
      </c>
      <c r="L571" s="4">
        <f t="shared" si="13"/>
        <v>0.96211275016187414</v>
      </c>
      <c r="M571" s="32"/>
      <c r="N571" s="3">
        <v>10</v>
      </c>
      <c r="O571" s="6">
        <v>2.1709999999999998</v>
      </c>
      <c r="P571" s="6">
        <v>1.4890000000000001</v>
      </c>
      <c r="Q571" s="6">
        <v>1.454</v>
      </c>
      <c r="R571" s="6">
        <v>0</v>
      </c>
      <c r="S571" s="6">
        <f t="shared" si="14"/>
        <v>1.454</v>
      </c>
      <c r="T571" s="6">
        <v>1.454</v>
      </c>
      <c r="U571" s="6">
        <f t="shared" si="15"/>
        <v>1.454</v>
      </c>
      <c r="V571" s="6">
        <f t="shared" si="16"/>
        <v>0</v>
      </c>
      <c r="W571" s="13">
        <f t="shared" si="18"/>
        <v>1.454</v>
      </c>
      <c r="X571" s="13">
        <f t="shared" si="17"/>
        <v>0</v>
      </c>
      <c r="Y571" s="14">
        <f t="shared" si="12"/>
        <v>0</v>
      </c>
    </row>
    <row r="572" spans="1:25" s="3" customFormat="1" x14ac:dyDescent="0.2">
      <c r="A572" s="23">
        <v>5517</v>
      </c>
      <c r="B572" s="5" t="s">
        <v>0</v>
      </c>
      <c r="C572" s="3" t="s">
        <v>22</v>
      </c>
      <c r="D572" s="3" t="s">
        <v>47</v>
      </c>
      <c r="E572" s="3" t="s">
        <v>40</v>
      </c>
      <c r="F572" s="3">
        <v>1</v>
      </c>
      <c r="G572" s="3" t="s">
        <v>9</v>
      </c>
      <c r="H572" s="3" t="s">
        <v>13</v>
      </c>
      <c r="I572" s="3">
        <v>71</v>
      </c>
      <c r="J572" s="3">
        <v>35</v>
      </c>
      <c r="K572" s="3">
        <v>0</v>
      </c>
      <c r="L572" s="4">
        <f t="shared" si="13"/>
        <v>0.96211275016187414</v>
      </c>
      <c r="M572" s="32"/>
      <c r="N572" s="3">
        <v>11</v>
      </c>
      <c r="O572" s="6">
        <v>2.9590000000000001</v>
      </c>
      <c r="P572" s="6">
        <v>3.0720000000000001</v>
      </c>
      <c r="Q572" s="6">
        <v>3.02</v>
      </c>
      <c r="R572" s="6">
        <v>0.1</v>
      </c>
      <c r="S572" s="6">
        <f t="shared" si="14"/>
        <v>2.92</v>
      </c>
      <c r="T572" s="6">
        <v>3.02</v>
      </c>
      <c r="U572" s="6">
        <f t="shared" si="15"/>
        <v>2.92</v>
      </c>
      <c r="V572" s="6">
        <f t="shared" si="16"/>
        <v>0</v>
      </c>
      <c r="W572" s="13">
        <f t="shared" si="18"/>
        <v>2.92</v>
      </c>
      <c r="X572" s="13">
        <f t="shared" si="17"/>
        <v>0</v>
      </c>
      <c r="Y572" s="14">
        <f t="shared" si="12"/>
        <v>0</v>
      </c>
    </row>
    <row r="573" spans="1:25" s="3" customFormat="1" x14ac:dyDescent="0.2">
      <c r="A573" s="23">
        <v>5518</v>
      </c>
      <c r="B573" s="5" t="s">
        <v>0</v>
      </c>
      <c r="C573" s="3" t="s">
        <v>22</v>
      </c>
      <c r="D573" s="3" t="s">
        <v>47</v>
      </c>
      <c r="E573" s="3" t="s">
        <v>40</v>
      </c>
      <c r="F573" s="3">
        <v>1</v>
      </c>
      <c r="G573" s="3" t="s">
        <v>9</v>
      </c>
      <c r="H573" s="3" t="s">
        <v>13</v>
      </c>
      <c r="I573" s="3">
        <v>71</v>
      </c>
      <c r="J573" s="3">
        <v>35</v>
      </c>
      <c r="K573" s="3">
        <v>0</v>
      </c>
      <c r="L573" s="4">
        <f t="shared" si="13"/>
        <v>0.96211275016187414</v>
      </c>
      <c r="M573" s="32"/>
      <c r="N573" s="3">
        <v>12</v>
      </c>
      <c r="O573" s="6">
        <v>3.2509999999999999</v>
      </c>
      <c r="P573" s="6">
        <v>3.8330000000000002</v>
      </c>
      <c r="Q573" s="6">
        <v>3.742</v>
      </c>
      <c r="R573" s="6">
        <v>0.183</v>
      </c>
      <c r="S573" s="6">
        <f t="shared" si="14"/>
        <v>3.5590000000000002</v>
      </c>
      <c r="T573" s="6">
        <v>3.7650000000000001</v>
      </c>
      <c r="U573" s="6">
        <f t="shared" si="15"/>
        <v>3.5820000000000003</v>
      </c>
      <c r="V573" s="6">
        <f t="shared" si="16"/>
        <v>0.64209938581798465</v>
      </c>
      <c r="W573" s="13">
        <f t="shared" si="18"/>
        <v>3.5820000000000003</v>
      </c>
      <c r="X573" s="13">
        <f t="shared" si="17"/>
        <v>0</v>
      </c>
      <c r="Y573" s="14">
        <f t="shared" si="12"/>
        <v>0</v>
      </c>
    </row>
    <row r="574" spans="1:25" s="3" customFormat="1" x14ac:dyDescent="0.2">
      <c r="A574" s="23">
        <v>5519</v>
      </c>
      <c r="B574" s="5" t="s">
        <v>0</v>
      </c>
      <c r="C574" s="3" t="s">
        <v>22</v>
      </c>
      <c r="D574" s="3" t="s">
        <v>47</v>
      </c>
      <c r="E574" s="3" t="s">
        <v>40</v>
      </c>
      <c r="F574" s="3">
        <v>1</v>
      </c>
      <c r="G574" s="3" t="s">
        <v>9</v>
      </c>
      <c r="H574" s="3" t="s">
        <v>13</v>
      </c>
      <c r="I574" s="3">
        <v>71</v>
      </c>
      <c r="J574" s="3">
        <v>35</v>
      </c>
      <c r="K574" s="3">
        <v>0</v>
      </c>
      <c r="L574" s="4">
        <f t="shared" si="13"/>
        <v>0.96211275016187414</v>
      </c>
      <c r="M574" s="32"/>
      <c r="N574" s="3">
        <v>13</v>
      </c>
      <c r="O574" s="6">
        <v>3.23</v>
      </c>
      <c r="P574" s="6">
        <v>3.7040000000000002</v>
      </c>
      <c r="Q574" s="6">
        <v>3.6419999999999999</v>
      </c>
      <c r="R574" s="6">
        <v>9.2999999999999999E-2</v>
      </c>
      <c r="S574" s="6">
        <f t="shared" si="14"/>
        <v>3.5489999999999999</v>
      </c>
      <c r="T574" s="6">
        <v>3.6669999999999998</v>
      </c>
      <c r="U574" s="6">
        <f t="shared" si="15"/>
        <v>3.5739999999999998</v>
      </c>
      <c r="V574" s="6">
        <f t="shared" si="16"/>
        <v>0.69949636261891213</v>
      </c>
      <c r="W574" s="13">
        <f t="shared" si="18"/>
        <v>3.5739999999999998</v>
      </c>
      <c r="X574" s="13">
        <f t="shared" si="17"/>
        <v>0</v>
      </c>
      <c r="Y574" s="14">
        <f t="shared" si="12"/>
        <v>0</v>
      </c>
    </row>
    <row r="575" spans="1:25" s="3" customFormat="1" x14ac:dyDescent="0.2">
      <c r="A575" s="23">
        <v>5520</v>
      </c>
      <c r="B575" s="5" t="s">
        <v>0</v>
      </c>
      <c r="C575" s="3" t="s">
        <v>22</v>
      </c>
      <c r="D575" s="3" t="s">
        <v>47</v>
      </c>
      <c r="E575" s="3" t="s">
        <v>40</v>
      </c>
      <c r="F575" s="3">
        <v>1</v>
      </c>
      <c r="G575" s="3" t="s">
        <v>9</v>
      </c>
      <c r="H575" s="3" t="s">
        <v>13</v>
      </c>
      <c r="I575" s="3">
        <v>71</v>
      </c>
      <c r="J575" s="3">
        <v>35</v>
      </c>
      <c r="K575" s="3">
        <v>0</v>
      </c>
      <c r="L575" s="4">
        <f t="shared" si="13"/>
        <v>0.96211275016187414</v>
      </c>
      <c r="M575" s="32"/>
      <c r="N575" s="3">
        <v>14</v>
      </c>
      <c r="O575" s="6">
        <v>2.2240000000000002</v>
      </c>
      <c r="P575" s="6">
        <v>1.7729999999999999</v>
      </c>
      <c r="Q575" s="6">
        <v>1.736</v>
      </c>
      <c r="R575" s="6">
        <v>0</v>
      </c>
      <c r="S575" s="6">
        <f t="shared" si="14"/>
        <v>1.736</v>
      </c>
      <c r="T575" s="6">
        <v>1.736</v>
      </c>
      <c r="U575" s="6">
        <f t="shared" si="15"/>
        <v>1.736</v>
      </c>
      <c r="V575" s="6">
        <f t="shared" si="16"/>
        <v>0</v>
      </c>
      <c r="W575" s="13">
        <f t="shared" si="18"/>
        <v>1.736</v>
      </c>
      <c r="X575" s="13">
        <f t="shared" si="17"/>
        <v>0</v>
      </c>
      <c r="Y575" s="14">
        <f t="shared" si="12"/>
        <v>0</v>
      </c>
    </row>
    <row r="576" spans="1:25" s="3" customFormat="1" x14ac:dyDescent="0.2">
      <c r="A576" s="23">
        <v>5521</v>
      </c>
      <c r="B576" s="5" t="s">
        <v>0</v>
      </c>
      <c r="C576" s="3" t="s">
        <v>22</v>
      </c>
      <c r="D576" s="3" t="s">
        <v>47</v>
      </c>
      <c r="E576" s="3" t="s">
        <v>40</v>
      </c>
      <c r="F576" s="3">
        <v>1</v>
      </c>
      <c r="G576" s="3" t="s">
        <v>9</v>
      </c>
      <c r="H576" s="3" t="s">
        <v>13</v>
      </c>
      <c r="I576" s="3">
        <v>71</v>
      </c>
      <c r="J576" s="3">
        <v>35</v>
      </c>
      <c r="K576" s="3">
        <v>0</v>
      </c>
      <c r="L576" s="4">
        <f t="shared" si="13"/>
        <v>0.96211275016187414</v>
      </c>
      <c r="M576" s="32"/>
      <c r="N576" s="3">
        <v>15</v>
      </c>
      <c r="O576" s="6">
        <v>2.7650000000000001</v>
      </c>
      <c r="P576" s="6">
        <v>2.4590000000000001</v>
      </c>
      <c r="Q576" s="6">
        <v>2.4119999999999999</v>
      </c>
      <c r="R576" s="6">
        <v>0</v>
      </c>
      <c r="S576" s="6">
        <f t="shared" si="14"/>
        <v>2.4119999999999999</v>
      </c>
      <c r="T576" s="6">
        <v>2.4870000000000001</v>
      </c>
      <c r="U576" s="6">
        <f t="shared" si="15"/>
        <v>2.4870000000000001</v>
      </c>
      <c r="V576" s="6">
        <f t="shared" si="16"/>
        <v>3.0156815440289586</v>
      </c>
      <c r="W576" s="13">
        <f t="shared" si="18"/>
        <v>2.4870000000000001</v>
      </c>
      <c r="X576" s="13">
        <f t="shared" si="17"/>
        <v>0</v>
      </c>
      <c r="Y576" s="14">
        <f t="shared" si="12"/>
        <v>0</v>
      </c>
    </row>
    <row r="577" spans="1:25" s="3" customFormat="1" x14ac:dyDescent="0.2">
      <c r="A577" s="23">
        <v>5522</v>
      </c>
      <c r="B577" s="5" t="s">
        <v>0</v>
      </c>
      <c r="C577" s="3" t="s">
        <v>22</v>
      </c>
      <c r="D577" s="3" t="s">
        <v>47</v>
      </c>
      <c r="E577" s="3" t="s">
        <v>40</v>
      </c>
      <c r="F577" s="3">
        <v>1</v>
      </c>
      <c r="G577" s="3" t="s">
        <v>9</v>
      </c>
      <c r="H577" s="3" t="s">
        <v>13</v>
      </c>
      <c r="I577" s="3">
        <v>71</v>
      </c>
      <c r="J577" s="3">
        <v>35</v>
      </c>
      <c r="K577" s="3">
        <v>0</v>
      </c>
      <c r="L577" s="4">
        <f t="shared" si="13"/>
        <v>0.96211275016187414</v>
      </c>
      <c r="M577" s="32"/>
      <c r="N577" s="3">
        <v>16</v>
      </c>
      <c r="O577" s="6">
        <v>2.9580000000000002</v>
      </c>
      <c r="P577" s="6">
        <v>2.093</v>
      </c>
      <c r="Q577" s="6">
        <v>2.0310000000000001</v>
      </c>
      <c r="R577" s="6">
        <v>0</v>
      </c>
      <c r="S577" s="6">
        <f t="shared" si="14"/>
        <v>2.0310000000000001</v>
      </c>
      <c r="T577" s="6">
        <v>2.5249999999999999</v>
      </c>
      <c r="U577" s="6">
        <f t="shared" si="15"/>
        <v>2.5249999999999999</v>
      </c>
      <c r="V577" s="6">
        <f t="shared" si="16"/>
        <v>19.56435643564356</v>
      </c>
      <c r="W577" s="13">
        <f t="shared" si="18"/>
        <v>2.5249999999999999</v>
      </c>
      <c r="X577" s="13">
        <f t="shared" si="17"/>
        <v>0</v>
      </c>
      <c r="Y577" s="14" t="str">
        <f t="shared" ref="Y577:Y640" si="19">IF(V577&gt;10,"NA",X577)</f>
        <v>NA</v>
      </c>
    </row>
    <row r="578" spans="1:25" s="3" customFormat="1" x14ac:dyDescent="0.2">
      <c r="A578" s="23">
        <v>5523</v>
      </c>
      <c r="B578" s="5" t="s">
        <v>0</v>
      </c>
      <c r="C578" s="3" t="s">
        <v>22</v>
      </c>
      <c r="D578" s="3" t="s">
        <v>47</v>
      </c>
      <c r="E578" s="3" t="s">
        <v>40</v>
      </c>
      <c r="F578" s="3">
        <v>1</v>
      </c>
      <c r="G578" s="3" t="s">
        <v>9</v>
      </c>
      <c r="H578" s="3" t="s">
        <v>13</v>
      </c>
      <c r="I578" s="3">
        <v>71</v>
      </c>
      <c r="J578" s="3">
        <v>35</v>
      </c>
      <c r="K578" s="3">
        <v>0</v>
      </c>
      <c r="L578" s="4">
        <f t="shared" si="13"/>
        <v>0.96211275016187414</v>
      </c>
      <c r="M578" s="32"/>
      <c r="N578" s="3">
        <v>17</v>
      </c>
      <c r="O578" s="6">
        <v>2.89</v>
      </c>
      <c r="P578" s="6">
        <v>2.8109999999999999</v>
      </c>
      <c r="Q578" s="6">
        <v>2.762</v>
      </c>
      <c r="R578" s="6">
        <v>0</v>
      </c>
      <c r="S578" s="6">
        <f t="shared" si="14"/>
        <v>2.762</v>
      </c>
      <c r="T578" s="6">
        <v>2.8690000000000002</v>
      </c>
      <c r="U578" s="6">
        <f t="shared" si="15"/>
        <v>2.8690000000000002</v>
      </c>
      <c r="V578" s="6">
        <f t="shared" si="16"/>
        <v>3.7295224817009531</v>
      </c>
      <c r="W578" s="13">
        <f t="shared" si="18"/>
        <v>2.8690000000000002</v>
      </c>
      <c r="X578" s="13">
        <f t="shared" si="17"/>
        <v>0</v>
      </c>
      <c r="Y578" s="14">
        <f t="shared" si="19"/>
        <v>0</v>
      </c>
    </row>
    <row r="579" spans="1:25" s="3" customFormat="1" x14ac:dyDescent="0.2">
      <c r="A579" s="23">
        <v>5524</v>
      </c>
      <c r="B579" s="5" t="s">
        <v>0</v>
      </c>
      <c r="C579" s="3" t="s">
        <v>22</v>
      </c>
      <c r="D579" s="3" t="s">
        <v>47</v>
      </c>
      <c r="E579" s="3" t="s">
        <v>40</v>
      </c>
      <c r="F579" s="3">
        <v>1</v>
      </c>
      <c r="G579" s="3" t="s">
        <v>9</v>
      </c>
      <c r="H579" s="3" t="s">
        <v>13</v>
      </c>
      <c r="I579" s="3">
        <v>71</v>
      </c>
      <c r="J579" s="3">
        <v>35</v>
      </c>
      <c r="K579" s="3">
        <v>0</v>
      </c>
      <c r="L579" s="4">
        <f t="shared" si="13"/>
        <v>0.96211275016187414</v>
      </c>
      <c r="M579" s="32"/>
      <c r="N579" s="3">
        <v>18</v>
      </c>
      <c r="O579" s="6">
        <v>1.94</v>
      </c>
      <c r="P579" s="6">
        <v>1.367</v>
      </c>
      <c r="Q579" s="6">
        <v>1.3180000000000001</v>
      </c>
      <c r="R579" s="6">
        <v>0</v>
      </c>
      <c r="S579" s="6">
        <f t="shared" si="14"/>
        <v>1.3180000000000001</v>
      </c>
      <c r="T579" s="6">
        <v>1.3180000000000001</v>
      </c>
      <c r="U579" s="6">
        <f t="shared" si="15"/>
        <v>1.3180000000000001</v>
      </c>
      <c r="V579" s="6">
        <f t="shared" si="16"/>
        <v>0</v>
      </c>
      <c r="W579" s="13">
        <f t="shared" si="18"/>
        <v>1.3180000000000001</v>
      </c>
      <c r="X579" s="13">
        <f t="shared" si="17"/>
        <v>0</v>
      </c>
      <c r="Y579" s="14">
        <f t="shared" si="19"/>
        <v>0</v>
      </c>
    </row>
    <row r="580" spans="1:25" s="3" customFormat="1" x14ac:dyDescent="0.2">
      <c r="A580" s="23">
        <v>5525</v>
      </c>
      <c r="B580" s="5" t="s">
        <v>0</v>
      </c>
      <c r="C580" s="3" t="s">
        <v>22</v>
      </c>
      <c r="D580" s="3" t="s">
        <v>47</v>
      </c>
      <c r="E580" s="3" t="s">
        <v>40</v>
      </c>
      <c r="F580" s="3">
        <v>1</v>
      </c>
      <c r="G580" s="3" t="s">
        <v>9</v>
      </c>
      <c r="H580" s="3" t="s">
        <v>13</v>
      </c>
      <c r="I580" s="3">
        <v>71</v>
      </c>
      <c r="J580" s="3">
        <v>35</v>
      </c>
      <c r="K580" s="3">
        <v>0</v>
      </c>
      <c r="L580" s="4">
        <f t="shared" si="13"/>
        <v>0.96211275016187414</v>
      </c>
      <c r="M580" s="32"/>
      <c r="N580" s="3">
        <v>19</v>
      </c>
      <c r="O580" s="6">
        <v>2.6</v>
      </c>
      <c r="P580" s="6">
        <v>1.6870000000000001</v>
      </c>
      <c r="Q580" s="6">
        <v>1.6379999999999999</v>
      </c>
      <c r="R580" s="6">
        <v>0</v>
      </c>
      <c r="S580" s="6">
        <f t="shared" si="14"/>
        <v>1.6379999999999999</v>
      </c>
      <c r="T580" s="6">
        <v>1.6379999999999999</v>
      </c>
      <c r="U580" s="6">
        <f t="shared" si="15"/>
        <v>1.6379999999999999</v>
      </c>
      <c r="V580" s="6">
        <f t="shared" si="16"/>
        <v>0</v>
      </c>
      <c r="W580" s="13">
        <f t="shared" si="18"/>
        <v>1.6379999999999999</v>
      </c>
      <c r="X580" s="13">
        <f t="shared" si="17"/>
        <v>0</v>
      </c>
      <c r="Y580" s="14">
        <f t="shared" si="19"/>
        <v>0</v>
      </c>
    </row>
    <row r="581" spans="1:25" s="3" customFormat="1" x14ac:dyDescent="0.2">
      <c r="A581" s="23">
        <v>5526</v>
      </c>
      <c r="B581" s="5" t="s">
        <v>0</v>
      </c>
      <c r="C581" s="3" t="s">
        <v>22</v>
      </c>
      <c r="D581" s="3" t="s">
        <v>47</v>
      </c>
      <c r="E581" s="3" t="s">
        <v>40</v>
      </c>
      <c r="F581" s="3">
        <v>1</v>
      </c>
      <c r="G581" s="3" t="s">
        <v>9</v>
      </c>
      <c r="H581" s="3" t="s">
        <v>13</v>
      </c>
      <c r="I581" s="3">
        <v>71</v>
      </c>
      <c r="J581" s="3">
        <v>35</v>
      </c>
      <c r="K581" s="3">
        <v>0</v>
      </c>
      <c r="L581" s="4">
        <f t="shared" si="13"/>
        <v>0.96211275016187414</v>
      </c>
      <c r="M581" s="32"/>
      <c r="N581" s="3">
        <v>20</v>
      </c>
      <c r="O581" s="6">
        <v>3.113</v>
      </c>
      <c r="P581" s="6">
        <v>3.3109999999999999</v>
      </c>
      <c r="Q581" s="6">
        <v>3.1930000000000001</v>
      </c>
      <c r="R581" s="6">
        <v>0</v>
      </c>
      <c r="S581" s="6">
        <f t="shared" si="14"/>
        <v>3.1930000000000001</v>
      </c>
      <c r="T581" s="6">
        <v>3.2610000000000001</v>
      </c>
      <c r="U581" s="6">
        <f t="shared" si="15"/>
        <v>3.2610000000000001</v>
      </c>
      <c r="V581" s="6">
        <f t="shared" si="16"/>
        <v>2.0852499233363964</v>
      </c>
      <c r="W581" s="13">
        <f t="shared" si="18"/>
        <v>3.2610000000000001</v>
      </c>
      <c r="X581" s="13">
        <f t="shared" si="17"/>
        <v>0</v>
      </c>
      <c r="Y581" s="14">
        <f t="shared" si="19"/>
        <v>0</v>
      </c>
    </row>
    <row r="582" spans="1:25" s="3" customFormat="1" x14ac:dyDescent="0.2">
      <c r="A582" s="23">
        <v>5527</v>
      </c>
      <c r="B582" s="5" t="s">
        <v>0</v>
      </c>
      <c r="C582" s="3" t="s">
        <v>22</v>
      </c>
      <c r="D582" s="3" t="s">
        <v>47</v>
      </c>
      <c r="E582" s="3" t="s">
        <v>40</v>
      </c>
      <c r="F582" s="3">
        <v>1</v>
      </c>
      <c r="G582" s="3" t="s">
        <v>9</v>
      </c>
      <c r="H582" s="3" t="s">
        <v>13</v>
      </c>
      <c r="I582" s="3">
        <v>71</v>
      </c>
      <c r="J582" s="3">
        <v>35</v>
      </c>
      <c r="K582" s="3">
        <v>0</v>
      </c>
      <c r="L582" s="4">
        <f t="shared" si="13"/>
        <v>0.96211275016187414</v>
      </c>
      <c r="M582" s="32"/>
      <c r="N582" s="3">
        <v>21</v>
      </c>
      <c r="O582" s="6">
        <v>2.72</v>
      </c>
      <c r="P582" s="6">
        <v>2.3919999999999999</v>
      </c>
      <c r="Q582" s="6">
        <v>2.3490000000000002</v>
      </c>
      <c r="R582" s="6">
        <v>0</v>
      </c>
      <c r="S582" s="6">
        <f t="shared" si="14"/>
        <v>2.3490000000000002</v>
      </c>
      <c r="T582" s="6">
        <v>2.3490000000000002</v>
      </c>
      <c r="U582" s="6">
        <f t="shared" si="15"/>
        <v>2.3490000000000002</v>
      </c>
      <c r="V582" s="6">
        <f t="shared" si="16"/>
        <v>0</v>
      </c>
      <c r="W582" s="13">
        <f t="shared" si="18"/>
        <v>2.3490000000000002</v>
      </c>
      <c r="X582" s="13">
        <f t="shared" si="17"/>
        <v>0</v>
      </c>
      <c r="Y582" s="14">
        <f t="shared" si="19"/>
        <v>0</v>
      </c>
    </row>
    <row r="583" spans="1:25" s="3" customFormat="1" x14ac:dyDescent="0.2">
      <c r="A583" s="23">
        <v>5528</v>
      </c>
      <c r="B583" s="5" t="s">
        <v>0</v>
      </c>
      <c r="C583" s="3" t="s">
        <v>22</v>
      </c>
      <c r="D583" s="3" t="s">
        <v>47</v>
      </c>
      <c r="E583" s="3" t="s">
        <v>40</v>
      </c>
      <c r="F583" s="3">
        <v>1</v>
      </c>
      <c r="G583" s="3" t="s">
        <v>9</v>
      </c>
      <c r="H583" s="3" t="s">
        <v>13</v>
      </c>
      <c r="I583" s="3">
        <v>71</v>
      </c>
      <c r="J583" s="3">
        <v>35</v>
      </c>
      <c r="K583" s="3">
        <v>0</v>
      </c>
      <c r="L583" s="4">
        <f t="shared" si="13"/>
        <v>0.96211275016187414</v>
      </c>
      <c r="M583" s="32"/>
      <c r="N583" s="3">
        <v>22</v>
      </c>
      <c r="O583" s="6">
        <v>3.13</v>
      </c>
      <c r="P583" s="6">
        <v>2.6669999999999998</v>
      </c>
      <c r="Q583" s="6">
        <v>2.6080000000000001</v>
      </c>
      <c r="R583" s="6">
        <v>9.7000000000000003E-2</v>
      </c>
      <c r="S583" s="6">
        <f t="shared" si="14"/>
        <v>2.5110000000000001</v>
      </c>
      <c r="T583" s="6">
        <v>3.423</v>
      </c>
      <c r="U583" s="6">
        <f t="shared" si="15"/>
        <v>3.3260000000000001</v>
      </c>
      <c r="V583" s="6">
        <f t="shared" si="16"/>
        <v>24.503908598917612</v>
      </c>
      <c r="W583" s="13">
        <f t="shared" si="18"/>
        <v>3.3260000000000001</v>
      </c>
      <c r="X583" s="13">
        <f t="shared" si="17"/>
        <v>0</v>
      </c>
      <c r="Y583" s="14" t="str">
        <f t="shared" si="19"/>
        <v>NA</v>
      </c>
    </row>
    <row r="584" spans="1:25" s="3" customFormat="1" x14ac:dyDescent="0.2">
      <c r="A584" s="23">
        <v>5529</v>
      </c>
      <c r="B584" s="5" t="s">
        <v>0</v>
      </c>
      <c r="C584" s="3" t="s">
        <v>22</v>
      </c>
      <c r="D584" s="3" t="s">
        <v>47</v>
      </c>
      <c r="E584" s="3" t="s">
        <v>40</v>
      </c>
      <c r="F584" s="3">
        <v>1</v>
      </c>
      <c r="G584" s="3" t="s">
        <v>9</v>
      </c>
      <c r="H584" s="3" t="s">
        <v>13</v>
      </c>
      <c r="I584" s="3">
        <v>71</v>
      </c>
      <c r="J584" s="3">
        <v>35</v>
      </c>
      <c r="K584" s="3">
        <v>0</v>
      </c>
      <c r="L584" s="4">
        <f t="shared" si="13"/>
        <v>0.96211275016187414</v>
      </c>
      <c r="M584" s="32"/>
      <c r="N584" s="3">
        <v>23</v>
      </c>
      <c r="O584" s="6">
        <v>1.758</v>
      </c>
      <c r="P584" s="6">
        <v>1.157</v>
      </c>
      <c r="Q584" s="6">
        <v>1.113</v>
      </c>
      <c r="R584" s="6">
        <v>8.0000000000000002E-3</v>
      </c>
      <c r="S584" s="6">
        <f t="shared" si="14"/>
        <v>1.105</v>
      </c>
      <c r="T584" s="6">
        <v>1.113</v>
      </c>
      <c r="U584" s="6">
        <f t="shared" si="15"/>
        <v>1.105</v>
      </c>
      <c r="V584" s="6">
        <f t="shared" si="16"/>
        <v>0</v>
      </c>
      <c r="W584" s="13">
        <v>1.046</v>
      </c>
      <c r="X584" s="13">
        <f t="shared" si="17"/>
        <v>6.0197663971248829</v>
      </c>
      <c r="Y584" s="14">
        <f t="shared" si="19"/>
        <v>6.0197663971248829</v>
      </c>
    </row>
    <row r="585" spans="1:25" s="3" customFormat="1" x14ac:dyDescent="0.2">
      <c r="A585" s="23">
        <v>5530</v>
      </c>
      <c r="B585" s="5" t="s">
        <v>0</v>
      </c>
      <c r="C585" s="3" t="s">
        <v>22</v>
      </c>
      <c r="D585" s="3" t="s">
        <v>47</v>
      </c>
      <c r="E585" s="3" t="s">
        <v>40</v>
      </c>
      <c r="F585" s="3">
        <v>1</v>
      </c>
      <c r="G585" s="3" t="s">
        <v>9</v>
      </c>
      <c r="H585" s="3" t="s">
        <v>13</v>
      </c>
      <c r="I585" s="3">
        <v>71</v>
      </c>
      <c r="J585" s="3">
        <v>35</v>
      </c>
      <c r="K585" s="3">
        <v>0</v>
      </c>
      <c r="L585" s="4">
        <f t="shared" si="13"/>
        <v>0.96211275016187414</v>
      </c>
      <c r="M585" s="32"/>
      <c r="N585" s="3">
        <v>24</v>
      </c>
      <c r="O585" s="6">
        <v>2.4180000000000001</v>
      </c>
      <c r="P585" s="6">
        <v>1.7270000000000001</v>
      </c>
      <c r="Q585" s="6">
        <v>1.6779999999999999</v>
      </c>
      <c r="R585" s="6">
        <v>0</v>
      </c>
      <c r="S585" s="6">
        <f t="shared" si="14"/>
        <v>1.6779999999999999</v>
      </c>
      <c r="T585" s="6">
        <v>1.8540000000000001</v>
      </c>
      <c r="U585" s="6">
        <f t="shared" si="15"/>
        <v>1.8540000000000001</v>
      </c>
      <c r="V585" s="6">
        <f t="shared" si="16"/>
        <v>9.4929881337648467</v>
      </c>
      <c r="W585" s="13">
        <f>U585</f>
        <v>1.8540000000000001</v>
      </c>
      <c r="X585" s="13">
        <f t="shared" si="17"/>
        <v>0</v>
      </c>
      <c r="Y585" s="14">
        <f t="shared" si="19"/>
        <v>0</v>
      </c>
    </row>
    <row r="586" spans="1:25" s="3" customFormat="1" x14ac:dyDescent="0.2">
      <c r="A586" s="23">
        <v>5531</v>
      </c>
      <c r="B586" s="5" t="s">
        <v>0</v>
      </c>
      <c r="C586" s="3" t="s">
        <v>22</v>
      </c>
      <c r="D586" s="3" t="s">
        <v>47</v>
      </c>
      <c r="E586" s="3" t="s">
        <v>40</v>
      </c>
      <c r="F586" s="3">
        <v>1</v>
      </c>
      <c r="G586" s="3" t="s">
        <v>9</v>
      </c>
      <c r="H586" s="3" t="s">
        <v>13</v>
      </c>
      <c r="I586" s="3">
        <v>71</v>
      </c>
      <c r="J586" s="3">
        <v>35</v>
      </c>
      <c r="K586" s="3">
        <v>0</v>
      </c>
      <c r="L586" s="4">
        <f t="shared" si="13"/>
        <v>0.96211275016187414</v>
      </c>
      <c r="M586" s="32"/>
      <c r="N586" s="3">
        <v>25</v>
      </c>
      <c r="O586" s="6">
        <v>1.7869999999999999</v>
      </c>
      <c r="P586" s="6">
        <v>0.91800000000000004</v>
      </c>
      <c r="Q586" s="6">
        <v>0.88600000000000001</v>
      </c>
      <c r="R586" s="6">
        <v>0</v>
      </c>
      <c r="S586" s="6">
        <f t="shared" si="14"/>
        <v>0.88600000000000001</v>
      </c>
      <c r="T586" s="6">
        <v>1.0680000000000001</v>
      </c>
      <c r="U586" s="6">
        <f t="shared" si="15"/>
        <v>1.0680000000000001</v>
      </c>
      <c r="V586" s="6">
        <f t="shared" si="16"/>
        <v>17.041198501872667</v>
      </c>
      <c r="W586" s="13">
        <f>U586</f>
        <v>1.0680000000000001</v>
      </c>
      <c r="X586" s="13">
        <f t="shared" si="17"/>
        <v>0</v>
      </c>
      <c r="Y586" s="14" t="str">
        <f t="shared" si="19"/>
        <v>NA</v>
      </c>
    </row>
    <row r="587" spans="1:25" s="3" customFormat="1" x14ac:dyDescent="0.2">
      <c r="A587" s="23">
        <v>5532</v>
      </c>
      <c r="B587" s="5" t="s">
        <v>0</v>
      </c>
      <c r="C587" s="3" t="s">
        <v>22</v>
      </c>
      <c r="D587" s="3" t="s">
        <v>47</v>
      </c>
      <c r="E587" s="3" t="s">
        <v>40</v>
      </c>
      <c r="F587" s="3">
        <v>1</v>
      </c>
      <c r="G587" s="3" t="s">
        <v>9</v>
      </c>
      <c r="H587" s="3" t="s">
        <v>13</v>
      </c>
      <c r="I587" s="3">
        <v>71</v>
      </c>
      <c r="J587" s="3">
        <v>35</v>
      </c>
      <c r="K587" s="3">
        <v>0</v>
      </c>
      <c r="L587" s="4">
        <f t="shared" si="13"/>
        <v>0.96211275016187414</v>
      </c>
      <c r="M587" s="32"/>
      <c r="N587" s="3">
        <v>26</v>
      </c>
      <c r="O587" s="6">
        <v>2.444</v>
      </c>
      <c r="P587" s="6">
        <v>2.1850000000000001</v>
      </c>
      <c r="Q587" s="6">
        <v>2.1509999999999998</v>
      </c>
      <c r="R587" s="6">
        <v>0</v>
      </c>
      <c r="S587" s="6">
        <f t="shared" si="14"/>
        <v>2.1509999999999998</v>
      </c>
      <c r="T587" s="6">
        <v>2.1509999999999998</v>
      </c>
      <c r="U587" s="6">
        <f t="shared" si="15"/>
        <v>2.1509999999999998</v>
      </c>
      <c r="V587" s="6">
        <f t="shared" si="16"/>
        <v>0</v>
      </c>
      <c r="W587" s="13">
        <f>U587</f>
        <v>2.1509999999999998</v>
      </c>
      <c r="X587" s="13">
        <f t="shared" si="17"/>
        <v>0</v>
      </c>
      <c r="Y587" s="14">
        <f t="shared" si="19"/>
        <v>0</v>
      </c>
    </row>
    <row r="588" spans="1:25" s="3" customFormat="1" x14ac:dyDescent="0.2">
      <c r="A588" s="23">
        <v>5533</v>
      </c>
      <c r="B588" s="5" t="s">
        <v>0</v>
      </c>
      <c r="C588" s="3" t="s">
        <v>22</v>
      </c>
      <c r="D588" s="3" t="s">
        <v>47</v>
      </c>
      <c r="E588" s="3" t="s">
        <v>40</v>
      </c>
      <c r="F588" s="3">
        <v>1</v>
      </c>
      <c r="G588" s="3" t="s">
        <v>9</v>
      </c>
      <c r="H588" s="3" t="s">
        <v>13</v>
      </c>
      <c r="I588" s="3">
        <v>71</v>
      </c>
      <c r="J588" s="3">
        <v>35</v>
      </c>
      <c r="K588" s="3">
        <v>0</v>
      </c>
      <c r="L588" s="4">
        <f t="shared" si="13"/>
        <v>0.96211275016187414</v>
      </c>
      <c r="M588" s="32"/>
      <c r="N588" s="3">
        <v>27</v>
      </c>
      <c r="O588" s="6">
        <v>2.3620000000000001</v>
      </c>
      <c r="P588" s="6">
        <v>1.972</v>
      </c>
      <c r="Q588" s="6">
        <v>1.93</v>
      </c>
      <c r="R588" s="6">
        <v>0</v>
      </c>
      <c r="S588" s="6">
        <f t="shared" si="14"/>
        <v>1.93</v>
      </c>
      <c r="T588" s="6">
        <v>2.0049999999999999</v>
      </c>
      <c r="U588" s="6">
        <f t="shared" si="15"/>
        <v>2.0049999999999999</v>
      </c>
      <c r="V588" s="6">
        <f t="shared" si="16"/>
        <v>3.7406483790523692</v>
      </c>
      <c r="W588" s="13">
        <f>U588</f>
        <v>2.0049999999999999</v>
      </c>
      <c r="X588" s="13">
        <f t="shared" si="17"/>
        <v>0</v>
      </c>
      <c r="Y588" s="14">
        <f t="shared" si="19"/>
        <v>0</v>
      </c>
    </row>
    <row r="589" spans="1:25" s="3" customFormat="1" x14ac:dyDescent="0.2">
      <c r="A589" s="23">
        <v>5534</v>
      </c>
      <c r="B589" s="5" t="s">
        <v>25</v>
      </c>
      <c r="C589" s="3" t="s">
        <v>54</v>
      </c>
      <c r="D589" s="3" t="s">
        <v>47</v>
      </c>
      <c r="E589" s="3" t="s">
        <v>40</v>
      </c>
      <c r="F589" s="3">
        <v>1</v>
      </c>
      <c r="G589" s="3" t="s">
        <v>9</v>
      </c>
      <c r="L589" s="4"/>
      <c r="M589" s="32"/>
      <c r="N589" s="3">
        <v>1</v>
      </c>
      <c r="Q589" s="6"/>
      <c r="R589" s="6"/>
      <c r="S589" s="6"/>
      <c r="T589" s="6"/>
      <c r="U589" s="6"/>
      <c r="V589" s="6"/>
      <c r="W589" s="13"/>
      <c r="X589" s="13"/>
      <c r="Y589" s="14">
        <f t="shared" si="19"/>
        <v>0</v>
      </c>
    </row>
    <row r="590" spans="1:25" s="3" customFormat="1" x14ac:dyDescent="0.2">
      <c r="A590" s="23">
        <v>5535</v>
      </c>
      <c r="B590" s="5" t="s">
        <v>25</v>
      </c>
      <c r="C590" s="3" t="s">
        <v>54</v>
      </c>
      <c r="D590" s="3" t="s">
        <v>47</v>
      </c>
      <c r="E590" s="3" t="s">
        <v>40</v>
      </c>
      <c r="F590" s="3">
        <v>1</v>
      </c>
      <c r="G590" s="3" t="s">
        <v>9</v>
      </c>
      <c r="L590" s="4"/>
      <c r="M590" s="32"/>
      <c r="N590" s="3">
        <v>2</v>
      </c>
      <c r="Q590" s="6"/>
      <c r="R590" s="6"/>
      <c r="S590" s="6"/>
      <c r="T590" s="6"/>
      <c r="U590" s="6"/>
      <c r="V590" s="6"/>
      <c r="W590" s="13"/>
      <c r="X590" s="13"/>
      <c r="Y590" s="14">
        <f t="shared" si="19"/>
        <v>0</v>
      </c>
    </row>
    <row r="591" spans="1:25" s="3" customFormat="1" x14ac:dyDescent="0.2">
      <c r="A591" s="23">
        <v>5536</v>
      </c>
      <c r="B591" s="5" t="s">
        <v>25</v>
      </c>
      <c r="C591" s="3" t="s">
        <v>54</v>
      </c>
      <c r="D591" s="3" t="s">
        <v>47</v>
      </c>
      <c r="E591" s="3" t="s">
        <v>40</v>
      </c>
      <c r="F591" s="3">
        <v>1</v>
      </c>
      <c r="G591" s="3" t="s">
        <v>9</v>
      </c>
      <c r="L591" s="4"/>
      <c r="M591" s="32"/>
      <c r="N591" s="3">
        <v>3</v>
      </c>
      <c r="Q591" s="6"/>
      <c r="R591" s="6"/>
      <c r="S591" s="6"/>
      <c r="T591" s="6"/>
      <c r="U591" s="6"/>
      <c r="V591" s="6"/>
      <c r="W591" s="13"/>
      <c r="X591" s="13"/>
      <c r="Y591" s="14">
        <f t="shared" si="19"/>
        <v>0</v>
      </c>
    </row>
    <row r="592" spans="1:25" s="3" customFormat="1" x14ac:dyDescent="0.2">
      <c r="A592" s="23">
        <v>5537</v>
      </c>
      <c r="B592" s="5" t="s">
        <v>25</v>
      </c>
      <c r="C592" s="3" t="s">
        <v>54</v>
      </c>
      <c r="D592" s="3" t="s">
        <v>47</v>
      </c>
      <c r="E592" s="3" t="s">
        <v>40</v>
      </c>
      <c r="F592" s="3">
        <v>1</v>
      </c>
      <c r="G592" s="3" t="s">
        <v>9</v>
      </c>
      <c r="L592" s="4"/>
      <c r="M592" s="32"/>
      <c r="N592" s="3">
        <v>4</v>
      </c>
      <c r="Q592" s="6"/>
      <c r="R592" s="6"/>
      <c r="S592" s="6"/>
      <c r="T592" s="6"/>
      <c r="U592" s="6"/>
      <c r="V592" s="6"/>
      <c r="W592" s="13"/>
      <c r="X592" s="13"/>
      <c r="Y592" s="14">
        <f t="shared" si="19"/>
        <v>0</v>
      </c>
    </row>
    <row r="593" spans="1:25" s="3" customFormat="1" x14ac:dyDescent="0.2">
      <c r="A593" s="23">
        <v>5538</v>
      </c>
      <c r="B593" s="5" t="s">
        <v>25</v>
      </c>
      <c r="C593" s="3" t="s">
        <v>54</v>
      </c>
      <c r="D593" s="3" t="s">
        <v>47</v>
      </c>
      <c r="E593" s="3" t="s">
        <v>40</v>
      </c>
      <c r="F593" s="3">
        <v>1</v>
      </c>
      <c r="G593" s="3" t="s">
        <v>9</v>
      </c>
      <c r="L593" s="4"/>
      <c r="M593" s="32"/>
      <c r="N593" s="3">
        <v>5</v>
      </c>
      <c r="Q593" s="6"/>
      <c r="R593" s="6"/>
      <c r="S593" s="6"/>
      <c r="T593" s="6"/>
      <c r="U593" s="6"/>
      <c r="V593" s="6"/>
      <c r="W593" s="13"/>
      <c r="X593" s="13"/>
      <c r="Y593" s="14">
        <f t="shared" si="19"/>
        <v>0</v>
      </c>
    </row>
    <row r="594" spans="1:25" s="3" customFormat="1" x14ac:dyDescent="0.2">
      <c r="A594" s="23">
        <v>5539</v>
      </c>
      <c r="B594" s="5" t="s">
        <v>25</v>
      </c>
      <c r="C594" s="3" t="s">
        <v>54</v>
      </c>
      <c r="D594" s="3" t="s">
        <v>47</v>
      </c>
      <c r="E594" s="3" t="s">
        <v>40</v>
      </c>
      <c r="F594" s="3">
        <v>1</v>
      </c>
      <c r="G594" s="3" t="s">
        <v>9</v>
      </c>
      <c r="L594" s="4"/>
      <c r="M594" s="32"/>
      <c r="N594" s="3">
        <v>6</v>
      </c>
      <c r="Q594" s="6"/>
      <c r="R594" s="6"/>
      <c r="S594" s="6"/>
      <c r="T594" s="6"/>
      <c r="U594" s="6"/>
      <c r="V594" s="6"/>
      <c r="W594" s="13"/>
      <c r="X594" s="13"/>
      <c r="Y594" s="14">
        <f t="shared" si="19"/>
        <v>0</v>
      </c>
    </row>
    <row r="595" spans="1:25" s="3" customFormat="1" x14ac:dyDescent="0.2">
      <c r="A595" s="23">
        <v>5540</v>
      </c>
      <c r="B595" s="5" t="s">
        <v>25</v>
      </c>
      <c r="C595" s="3" t="s">
        <v>54</v>
      </c>
      <c r="D595" s="3" t="s">
        <v>47</v>
      </c>
      <c r="E595" s="3" t="s">
        <v>40</v>
      </c>
      <c r="F595" s="3">
        <v>1</v>
      </c>
      <c r="G595" s="3" t="s">
        <v>9</v>
      </c>
      <c r="L595" s="4"/>
      <c r="M595" s="32"/>
      <c r="N595" s="3">
        <v>7</v>
      </c>
      <c r="Q595" s="6"/>
      <c r="R595" s="6"/>
      <c r="S595" s="6"/>
      <c r="T595" s="6"/>
      <c r="U595" s="6"/>
      <c r="V595" s="6"/>
      <c r="W595" s="13"/>
      <c r="X595" s="13"/>
      <c r="Y595" s="14">
        <f t="shared" si="19"/>
        <v>0</v>
      </c>
    </row>
    <row r="596" spans="1:25" s="3" customFormat="1" x14ac:dyDescent="0.2">
      <c r="A596" s="23">
        <v>5541</v>
      </c>
      <c r="B596" s="5" t="s">
        <v>25</v>
      </c>
      <c r="C596" s="3" t="s">
        <v>54</v>
      </c>
      <c r="D596" s="3" t="s">
        <v>47</v>
      </c>
      <c r="E596" s="3" t="s">
        <v>40</v>
      </c>
      <c r="F596" s="3">
        <v>1</v>
      </c>
      <c r="G596" s="3" t="s">
        <v>9</v>
      </c>
      <c r="L596" s="4"/>
      <c r="M596" s="32"/>
      <c r="N596" s="3">
        <v>8</v>
      </c>
      <c r="Q596" s="6"/>
      <c r="R596" s="6"/>
      <c r="S596" s="6"/>
      <c r="T596" s="6"/>
      <c r="U596" s="6"/>
      <c r="V596" s="6"/>
      <c r="W596" s="13"/>
      <c r="X596" s="13"/>
      <c r="Y596" s="14">
        <f t="shared" si="19"/>
        <v>0</v>
      </c>
    </row>
    <row r="597" spans="1:25" s="3" customFormat="1" x14ac:dyDescent="0.2">
      <c r="A597" s="23">
        <v>5542</v>
      </c>
      <c r="B597" s="5" t="s">
        <v>25</v>
      </c>
      <c r="C597" s="3" t="s">
        <v>54</v>
      </c>
      <c r="D597" s="3" t="s">
        <v>47</v>
      </c>
      <c r="E597" s="3" t="s">
        <v>40</v>
      </c>
      <c r="F597" s="3">
        <v>1</v>
      </c>
      <c r="G597" s="3" t="s">
        <v>9</v>
      </c>
      <c r="L597" s="4"/>
      <c r="M597" s="32"/>
      <c r="N597" s="3">
        <v>9</v>
      </c>
      <c r="Q597" s="6"/>
      <c r="R597" s="6"/>
      <c r="S597" s="6"/>
      <c r="T597" s="6"/>
      <c r="U597" s="6"/>
      <c r="V597" s="6"/>
      <c r="W597" s="13"/>
      <c r="X597" s="13"/>
      <c r="Y597" s="14">
        <f t="shared" si="19"/>
        <v>0</v>
      </c>
    </row>
    <row r="598" spans="1:25" s="3" customFormat="1" x14ac:dyDescent="0.2">
      <c r="A598" s="23">
        <v>5543</v>
      </c>
      <c r="B598" s="5" t="s">
        <v>25</v>
      </c>
      <c r="C598" s="3" t="s">
        <v>54</v>
      </c>
      <c r="D598" s="3" t="s">
        <v>47</v>
      </c>
      <c r="E598" s="3" t="s">
        <v>40</v>
      </c>
      <c r="F598" s="3">
        <v>1</v>
      </c>
      <c r="G598" s="3" t="s">
        <v>9</v>
      </c>
      <c r="L598" s="4"/>
      <c r="M598" s="32"/>
      <c r="N598" s="3">
        <v>10</v>
      </c>
      <c r="Q598" s="6"/>
      <c r="R598" s="6"/>
      <c r="S598" s="6"/>
      <c r="T598" s="6"/>
      <c r="U598" s="6"/>
      <c r="V598" s="6"/>
      <c r="W598" s="13"/>
      <c r="X598" s="13"/>
      <c r="Y598" s="14">
        <f t="shared" si="19"/>
        <v>0</v>
      </c>
    </row>
    <row r="599" spans="1:25" s="3" customFormat="1" x14ac:dyDescent="0.2">
      <c r="A599" s="23">
        <v>5544</v>
      </c>
      <c r="B599" s="5" t="s">
        <v>25</v>
      </c>
      <c r="C599" s="3" t="s">
        <v>54</v>
      </c>
      <c r="D599" s="3" t="s">
        <v>47</v>
      </c>
      <c r="E599" s="3" t="s">
        <v>40</v>
      </c>
      <c r="F599" s="3">
        <v>1</v>
      </c>
      <c r="G599" s="3" t="s">
        <v>9</v>
      </c>
      <c r="L599" s="4"/>
      <c r="M599" s="32"/>
      <c r="N599" s="3">
        <v>11</v>
      </c>
      <c r="Q599" s="6"/>
      <c r="R599" s="6"/>
      <c r="S599" s="6"/>
      <c r="T599" s="6"/>
      <c r="U599" s="6"/>
      <c r="V599" s="6"/>
      <c r="W599" s="13"/>
      <c r="X599" s="13"/>
      <c r="Y599" s="14">
        <f t="shared" si="19"/>
        <v>0</v>
      </c>
    </row>
    <row r="600" spans="1:25" s="3" customFormat="1" x14ac:dyDescent="0.2">
      <c r="A600" s="23">
        <v>5545</v>
      </c>
      <c r="B600" s="5" t="s">
        <v>25</v>
      </c>
      <c r="C600" s="3" t="s">
        <v>54</v>
      </c>
      <c r="D600" s="3" t="s">
        <v>47</v>
      </c>
      <c r="E600" s="3" t="s">
        <v>40</v>
      </c>
      <c r="F600" s="3">
        <v>1</v>
      </c>
      <c r="G600" s="3" t="s">
        <v>9</v>
      </c>
      <c r="L600" s="4"/>
      <c r="M600" s="32"/>
      <c r="N600" s="3">
        <v>12</v>
      </c>
      <c r="Q600" s="6"/>
      <c r="R600" s="6"/>
      <c r="S600" s="6"/>
      <c r="T600" s="6"/>
      <c r="U600" s="6"/>
      <c r="V600" s="6"/>
      <c r="W600" s="13"/>
      <c r="X600" s="13"/>
      <c r="Y600" s="14">
        <f t="shared" si="19"/>
        <v>0</v>
      </c>
    </row>
    <row r="601" spans="1:25" s="3" customFormat="1" x14ac:dyDescent="0.2">
      <c r="A601" s="23">
        <v>5546</v>
      </c>
      <c r="B601" s="5" t="s">
        <v>25</v>
      </c>
      <c r="C601" s="3" t="s">
        <v>54</v>
      </c>
      <c r="D601" s="3" t="s">
        <v>47</v>
      </c>
      <c r="E601" s="3" t="s">
        <v>40</v>
      </c>
      <c r="F601" s="3">
        <v>1</v>
      </c>
      <c r="G601" s="3" t="s">
        <v>9</v>
      </c>
      <c r="L601" s="4"/>
      <c r="M601" s="32"/>
      <c r="N601" s="3">
        <v>13</v>
      </c>
      <c r="Q601" s="6"/>
      <c r="R601" s="6"/>
      <c r="S601" s="6"/>
      <c r="T601" s="6"/>
      <c r="U601" s="6"/>
      <c r="V601" s="6"/>
      <c r="W601" s="13"/>
      <c r="X601" s="13"/>
      <c r="Y601" s="14">
        <f t="shared" si="19"/>
        <v>0</v>
      </c>
    </row>
    <row r="602" spans="1:25" s="3" customFormat="1" x14ac:dyDescent="0.2">
      <c r="A602" s="23">
        <v>5547</v>
      </c>
      <c r="B602" s="5" t="s">
        <v>25</v>
      </c>
      <c r="C602" s="3" t="s">
        <v>54</v>
      </c>
      <c r="D602" s="3" t="s">
        <v>47</v>
      </c>
      <c r="E602" s="3" t="s">
        <v>40</v>
      </c>
      <c r="F602" s="3">
        <v>1</v>
      </c>
      <c r="G602" s="3" t="s">
        <v>9</v>
      </c>
      <c r="L602" s="4"/>
      <c r="M602" s="32"/>
      <c r="N602" s="3">
        <v>14</v>
      </c>
      <c r="Q602" s="6"/>
      <c r="R602" s="6"/>
      <c r="S602" s="6"/>
      <c r="T602" s="6"/>
      <c r="U602" s="6"/>
      <c r="V602" s="6"/>
      <c r="W602" s="13"/>
      <c r="X602" s="13"/>
      <c r="Y602" s="14">
        <f t="shared" si="19"/>
        <v>0</v>
      </c>
    </row>
    <row r="603" spans="1:25" s="3" customFormat="1" x14ac:dyDescent="0.2">
      <c r="A603" s="23">
        <v>5548</v>
      </c>
      <c r="B603" s="5" t="s">
        <v>0</v>
      </c>
      <c r="C603" s="3" t="s">
        <v>22</v>
      </c>
      <c r="D603" s="3" t="s">
        <v>47</v>
      </c>
      <c r="E603" s="3" t="s">
        <v>40</v>
      </c>
      <c r="F603" s="3">
        <v>2</v>
      </c>
      <c r="G603" s="3" t="s">
        <v>9</v>
      </c>
      <c r="H603" s="3" t="s">
        <v>13</v>
      </c>
      <c r="I603" s="3">
        <v>71</v>
      </c>
      <c r="J603" s="3">
        <v>153</v>
      </c>
      <c r="K603" s="3">
        <v>0</v>
      </c>
      <c r="L603" s="4">
        <f t="shared" ref="L603:L646" si="20">PI()*(J603/2)^2/1000+PI()*(K603/2)^2/1000</f>
        <v>18.385385606970868</v>
      </c>
      <c r="M603" s="32"/>
      <c r="N603" s="3">
        <v>1</v>
      </c>
      <c r="O603" s="6">
        <v>2.2309999999999999</v>
      </c>
      <c r="P603" s="6">
        <v>1.996</v>
      </c>
      <c r="Q603" s="6">
        <v>1.9330000000000001</v>
      </c>
      <c r="R603" s="6">
        <v>0</v>
      </c>
      <c r="S603" s="6">
        <f t="shared" ref="S603:S646" si="21">Q603-R603</f>
        <v>1.9330000000000001</v>
      </c>
      <c r="T603" s="6">
        <v>1.9330000000000001</v>
      </c>
      <c r="U603" s="6">
        <f t="shared" ref="U603:U646" si="22">T603-R603</f>
        <v>1.9330000000000001</v>
      </c>
      <c r="V603" s="6">
        <f t="shared" ref="V603:V646" si="23">(1-S603/U603)*100</f>
        <v>0</v>
      </c>
      <c r="W603" s="13">
        <f t="shared" ref="W603:W646" si="24">T603</f>
        <v>1.9330000000000001</v>
      </c>
      <c r="X603" s="13">
        <f t="shared" ref="X603:X646" si="25">IF(U603=W603,0,(T603-W603)/T603*100)</f>
        <v>0</v>
      </c>
      <c r="Y603" s="14">
        <f t="shared" si="19"/>
        <v>0</v>
      </c>
    </row>
    <row r="604" spans="1:25" s="3" customFormat="1" x14ac:dyDescent="0.2">
      <c r="A604" s="23">
        <v>5549</v>
      </c>
      <c r="B604" s="5" t="s">
        <v>0</v>
      </c>
      <c r="C604" s="3" t="s">
        <v>22</v>
      </c>
      <c r="D604" s="3" t="s">
        <v>47</v>
      </c>
      <c r="E604" s="3" t="s">
        <v>40</v>
      </c>
      <c r="F604" s="3">
        <v>2</v>
      </c>
      <c r="G604" s="3" t="s">
        <v>9</v>
      </c>
      <c r="H604" s="3" t="s">
        <v>13</v>
      </c>
      <c r="I604" s="3">
        <v>71</v>
      </c>
      <c r="J604" s="3">
        <v>153</v>
      </c>
      <c r="K604" s="3">
        <v>0</v>
      </c>
      <c r="L604" s="4">
        <f t="shared" si="20"/>
        <v>18.385385606970868</v>
      </c>
      <c r="M604" s="32"/>
      <c r="N604" s="3">
        <v>2</v>
      </c>
      <c r="O604" s="6">
        <v>1.724</v>
      </c>
      <c r="P604" s="6">
        <v>1.577</v>
      </c>
      <c r="Q604" s="6">
        <v>1.5229999999999999</v>
      </c>
      <c r="R604" s="6">
        <v>0</v>
      </c>
      <c r="S604" s="6">
        <f t="shared" si="21"/>
        <v>1.5229999999999999</v>
      </c>
      <c r="T604" s="6">
        <v>1.627</v>
      </c>
      <c r="U604" s="6">
        <f t="shared" si="22"/>
        <v>1.627</v>
      </c>
      <c r="V604" s="6">
        <f t="shared" si="23"/>
        <v>6.3921327596804023</v>
      </c>
      <c r="W604" s="13">
        <f t="shared" si="24"/>
        <v>1.627</v>
      </c>
      <c r="X604" s="13">
        <f t="shared" si="25"/>
        <v>0</v>
      </c>
      <c r="Y604" s="14">
        <f t="shared" si="19"/>
        <v>0</v>
      </c>
    </row>
    <row r="605" spans="1:25" s="3" customFormat="1" x14ac:dyDescent="0.2">
      <c r="A605" s="23">
        <v>5550</v>
      </c>
      <c r="B605" s="5" t="s">
        <v>0</v>
      </c>
      <c r="C605" s="3" t="s">
        <v>22</v>
      </c>
      <c r="D605" s="3" t="s">
        <v>47</v>
      </c>
      <c r="E605" s="3" t="s">
        <v>40</v>
      </c>
      <c r="F605" s="3">
        <v>2</v>
      </c>
      <c r="G605" s="3" t="s">
        <v>9</v>
      </c>
      <c r="H605" s="3" t="s">
        <v>13</v>
      </c>
      <c r="I605" s="3">
        <v>71</v>
      </c>
      <c r="J605" s="3">
        <v>153</v>
      </c>
      <c r="K605" s="3">
        <v>0</v>
      </c>
      <c r="L605" s="4">
        <f t="shared" si="20"/>
        <v>18.385385606970868</v>
      </c>
      <c r="M605" s="32"/>
      <c r="N605" s="3">
        <v>3</v>
      </c>
      <c r="O605" s="6">
        <v>1.8049999999999999</v>
      </c>
      <c r="P605" s="6">
        <v>1.1919999999999999</v>
      </c>
      <c r="Q605" s="6">
        <v>1.147</v>
      </c>
      <c r="R605" s="6">
        <v>0</v>
      </c>
      <c r="S605" s="6">
        <f t="shared" si="21"/>
        <v>1.147</v>
      </c>
      <c r="T605" s="6">
        <v>1.147</v>
      </c>
      <c r="U605" s="6">
        <f t="shared" si="22"/>
        <v>1.147</v>
      </c>
      <c r="V605" s="6">
        <f t="shared" si="23"/>
        <v>0</v>
      </c>
      <c r="W605" s="13">
        <f t="shared" si="24"/>
        <v>1.147</v>
      </c>
      <c r="X605" s="13">
        <f t="shared" si="25"/>
        <v>0</v>
      </c>
      <c r="Y605" s="14">
        <f t="shared" si="19"/>
        <v>0</v>
      </c>
    </row>
    <row r="606" spans="1:25" s="3" customFormat="1" x14ac:dyDescent="0.2">
      <c r="A606" s="23">
        <v>5551</v>
      </c>
      <c r="B606" s="5" t="s">
        <v>0</v>
      </c>
      <c r="C606" s="3" t="s">
        <v>22</v>
      </c>
      <c r="D606" s="3" t="s">
        <v>47</v>
      </c>
      <c r="E606" s="3" t="s">
        <v>40</v>
      </c>
      <c r="F606" s="3">
        <v>2</v>
      </c>
      <c r="G606" s="3" t="s">
        <v>9</v>
      </c>
      <c r="H606" s="3" t="s">
        <v>13</v>
      </c>
      <c r="I606" s="3">
        <v>71</v>
      </c>
      <c r="J606" s="3">
        <v>153</v>
      </c>
      <c r="K606" s="3">
        <v>0</v>
      </c>
      <c r="L606" s="4">
        <f t="shared" si="20"/>
        <v>18.385385606970868</v>
      </c>
      <c r="M606" s="32"/>
      <c r="N606" s="3">
        <v>4</v>
      </c>
      <c r="O606" s="6">
        <v>1.806</v>
      </c>
      <c r="P606" s="6">
        <v>1.361</v>
      </c>
      <c r="Q606" s="6">
        <v>1.2989999999999999</v>
      </c>
      <c r="R606" s="6">
        <v>0</v>
      </c>
      <c r="S606" s="6">
        <f t="shared" si="21"/>
        <v>1.2989999999999999</v>
      </c>
      <c r="T606" s="6">
        <v>1.4350000000000001</v>
      </c>
      <c r="U606" s="6">
        <f t="shared" si="22"/>
        <v>1.4350000000000001</v>
      </c>
      <c r="V606" s="6">
        <f t="shared" si="23"/>
        <v>9.4773519163763194</v>
      </c>
      <c r="W606" s="13">
        <f t="shared" si="24"/>
        <v>1.4350000000000001</v>
      </c>
      <c r="X606" s="13">
        <f t="shared" si="25"/>
        <v>0</v>
      </c>
      <c r="Y606" s="14">
        <f t="shared" si="19"/>
        <v>0</v>
      </c>
    </row>
    <row r="607" spans="1:25" s="3" customFormat="1" x14ac:dyDescent="0.2">
      <c r="A607" s="23">
        <v>5552</v>
      </c>
      <c r="B607" s="5" t="s">
        <v>0</v>
      </c>
      <c r="C607" s="3" t="s">
        <v>22</v>
      </c>
      <c r="D607" s="3" t="s">
        <v>47</v>
      </c>
      <c r="E607" s="3" t="s">
        <v>40</v>
      </c>
      <c r="F607" s="3">
        <v>2</v>
      </c>
      <c r="G607" s="3" t="s">
        <v>9</v>
      </c>
      <c r="H607" s="3" t="s">
        <v>13</v>
      </c>
      <c r="I607" s="3">
        <v>71</v>
      </c>
      <c r="J607" s="3">
        <v>153</v>
      </c>
      <c r="K607" s="3">
        <v>0</v>
      </c>
      <c r="L607" s="4">
        <f t="shared" si="20"/>
        <v>18.385385606970868</v>
      </c>
      <c r="M607" s="32"/>
      <c r="N607" s="3">
        <v>5</v>
      </c>
      <c r="O607" s="6">
        <v>2.7370000000000001</v>
      </c>
      <c r="P607" s="6">
        <v>3.01</v>
      </c>
      <c r="Q607" s="6">
        <v>2.9340000000000002</v>
      </c>
      <c r="R607" s="6">
        <v>0</v>
      </c>
      <c r="S607" s="6">
        <f t="shared" si="21"/>
        <v>2.9340000000000002</v>
      </c>
      <c r="T607" s="6">
        <v>2.9340000000000002</v>
      </c>
      <c r="U607" s="6">
        <f t="shared" si="22"/>
        <v>2.9340000000000002</v>
      </c>
      <c r="V607" s="6">
        <f t="shared" si="23"/>
        <v>0</v>
      </c>
      <c r="W607" s="13">
        <f t="shared" si="24"/>
        <v>2.9340000000000002</v>
      </c>
      <c r="X607" s="13">
        <f t="shared" si="25"/>
        <v>0</v>
      </c>
      <c r="Y607" s="14">
        <f t="shared" si="19"/>
        <v>0</v>
      </c>
    </row>
    <row r="608" spans="1:25" s="3" customFormat="1" x14ac:dyDescent="0.2">
      <c r="A608" s="23">
        <v>5553</v>
      </c>
      <c r="B608" s="5" t="s">
        <v>0</v>
      </c>
      <c r="C608" s="3" t="s">
        <v>22</v>
      </c>
      <c r="D608" s="3" t="s">
        <v>47</v>
      </c>
      <c r="E608" s="3" t="s">
        <v>40</v>
      </c>
      <c r="F608" s="3">
        <v>2</v>
      </c>
      <c r="G608" s="3" t="s">
        <v>9</v>
      </c>
      <c r="H608" s="3" t="s">
        <v>13</v>
      </c>
      <c r="I608" s="3">
        <v>71</v>
      </c>
      <c r="J608" s="3">
        <v>153</v>
      </c>
      <c r="K608" s="3">
        <v>0</v>
      </c>
      <c r="L608" s="4">
        <f t="shared" si="20"/>
        <v>18.385385606970868</v>
      </c>
      <c r="M608" s="32"/>
      <c r="N608" s="3">
        <v>6</v>
      </c>
      <c r="O608" s="6">
        <v>2.6440000000000001</v>
      </c>
      <c r="P608" s="6">
        <v>2.8610000000000002</v>
      </c>
      <c r="Q608" s="6">
        <v>2.7810000000000001</v>
      </c>
      <c r="R608" s="6">
        <v>0</v>
      </c>
      <c r="S608" s="6">
        <f t="shared" si="21"/>
        <v>2.7810000000000001</v>
      </c>
      <c r="T608" s="6">
        <v>2.8439999999999999</v>
      </c>
      <c r="U608" s="6">
        <f t="shared" si="22"/>
        <v>2.8439999999999999</v>
      </c>
      <c r="V608" s="6">
        <f t="shared" si="23"/>
        <v>2.2151898734177111</v>
      </c>
      <c r="W608" s="13">
        <f t="shared" si="24"/>
        <v>2.8439999999999999</v>
      </c>
      <c r="X608" s="13">
        <f t="shared" si="25"/>
        <v>0</v>
      </c>
      <c r="Y608" s="14">
        <f t="shared" si="19"/>
        <v>0</v>
      </c>
    </row>
    <row r="609" spans="1:25" s="3" customFormat="1" x14ac:dyDescent="0.2">
      <c r="A609" s="23">
        <v>5554</v>
      </c>
      <c r="B609" s="5" t="s">
        <v>0</v>
      </c>
      <c r="C609" s="3" t="s">
        <v>22</v>
      </c>
      <c r="D609" s="3" t="s">
        <v>47</v>
      </c>
      <c r="E609" s="3" t="s">
        <v>40</v>
      </c>
      <c r="F609" s="3">
        <v>2</v>
      </c>
      <c r="G609" s="3" t="s">
        <v>9</v>
      </c>
      <c r="H609" s="3" t="s">
        <v>13</v>
      </c>
      <c r="I609" s="3">
        <v>71</v>
      </c>
      <c r="J609" s="3">
        <v>153</v>
      </c>
      <c r="K609" s="3">
        <v>0</v>
      </c>
      <c r="L609" s="4">
        <f t="shared" si="20"/>
        <v>18.385385606970868</v>
      </c>
      <c r="M609" s="32"/>
      <c r="N609" s="3">
        <v>7</v>
      </c>
      <c r="O609" s="6">
        <v>3.5880000000000001</v>
      </c>
      <c r="P609" s="6">
        <v>4.6790000000000003</v>
      </c>
      <c r="Q609" s="6">
        <v>4.55</v>
      </c>
      <c r="R609" s="6">
        <v>2.5999999999999999E-2</v>
      </c>
      <c r="S609" s="6">
        <f t="shared" si="21"/>
        <v>4.524</v>
      </c>
      <c r="T609" s="6">
        <v>4.6449999999999996</v>
      </c>
      <c r="U609" s="6">
        <f t="shared" si="22"/>
        <v>4.6189999999999998</v>
      </c>
      <c r="V609" s="6">
        <f t="shared" si="23"/>
        <v>2.0567222342498304</v>
      </c>
      <c r="W609" s="13">
        <f t="shared" si="24"/>
        <v>4.6449999999999996</v>
      </c>
      <c r="X609" s="13">
        <f t="shared" si="25"/>
        <v>0</v>
      </c>
      <c r="Y609" s="14">
        <f t="shared" si="19"/>
        <v>0</v>
      </c>
    </row>
    <row r="610" spans="1:25" s="3" customFormat="1" x14ac:dyDescent="0.2">
      <c r="A610" s="23">
        <v>5555</v>
      </c>
      <c r="B610" s="5" t="s">
        <v>0</v>
      </c>
      <c r="C610" s="3" t="s">
        <v>22</v>
      </c>
      <c r="D610" s="3" t="s">
        <v>47</v>
      </c>
      <c r="E610" s="3" t="s">
        <v>40</v>
      </c>
      <c r="F610" s="3">
        <v>2</v>
      </c>
      <c r="G610" s="3" t="s">
        <v>9</v>
      </c>
      <c r="H610" s="3" t="s">
        <v>13</v>
      </c>
      <c r="I610" s="3">
        <v>71</v>
      </c>
      <c r="J610" s="3">
        <v>153</v>
      </c>
      <c r="K610" s="3">
        <v>0</v>
      </c>
      <c r="L610" s="4">
        <f t="shared" si="20"/>
        <v>18.385385606970868</v>
      </c>
      <c r="M610" s="32"/>
      <c r="N610" s="3">
        <v>8</v>
      </c>
      <c r="O610" s="6">
        <v>2.3690000000000002</v>
      </c>
      <c r="P610" s="6">
        <v>2.6629999999999998</v>
      </c>
      <c r="Q610" s="6">
        <v>2.5760000000000001</v>
      </c>
      <c r="R610" s="6">
        <v>0</v>
      </c>
      <c r="S610" s="6">
        <f t="shared" si="21"/>
        <v>2.5760000000000001</v>
      </c>
      <c r="T610" s="6">
        <v>2.5760000000000001</v>
      </c>
      <c r="U610" s="6">
        <f t="shared" si="22"/>
        <v>2.5760000000000001</v>
      </c>
      <c r="V610" s="6">
        <f t="shared" si="23"/>
        <v>0</v>
      </c>
      <c r="W610" s="13">
        <f t="shared" si="24"/>
        <v>2.5760000000000001</v>
      </c>
      <c r="X610" s="13">
        <f t="shared" si="25"/>
        <v>0</v>
      </c>
      <c r="Y610" s="14">
        <f t="shared" si="19"/>
        <v>0</v>
      </c>
    </row>
    <row r="611" spans="1:25" s="3" customFormat="1" x14ac:dyDescent="0.2">
      <c r="A611" s="23">
        <v>5556</v>
      </c>
      <c r="B611" s="5" t="s">
        <v>0</v>
      </c>
      <c r="C611" s="3" t="s">
        <v>22</v>
      </c>
      <c r="D611" s="3" t="s">
        <v>47</v>
      </c>
      <c r="E611" s="3" t="s">
        <v>40</v>
      </c>
      <c r="F611" s="3">
        <v>2</v>
      </c>
      <c r="G611" s="3" t="s">
        <v>9</v>
      </c>
      <c r="H611" s="3" t="s">
        <v>13</v>
      </c>
      <c r="I611" s="3">
        <v>71</v>
      </c>
      <c r="J611" s="3">
        <v>153</v>
      </c>
      <c r="K611" s="3">
        <v>0</v>
      </c>
      <c r="L611" s="4">
        <f t="shared" si="20"/>
        <v>18.385385606970868</v>
      </c>
      <c r="M611" s="32"/>
      <c r="N611" s="3">
        <v>9</v>
      </c>
      <c r="O611" s="6">
        <v>2.024</v>
      </c>
      <c r="P611" s="6">
        <v>1.4610000000000001</v>
      </c>
      <c r="Q611" s="6">
        <v>1.4239999999999999</v>
      </c>
      <c r="R611" s="6">
        <v>0</v>
      </c>
      <c r="S611" s="6">
        <f t="shared" si="21"/>
        <v>1.4239999999999999</v>
      </c>
      <c r="T611" s="6">
        <v>1.4239999999999999</v>
      </c>
      <c r="U611" s="6">
        <f t="shared" si="22"/>
        <v>1.4239999999999999</v>
      </c>
      <c r="V611" s="6">
        <f t="shared" si="23"/>
        <v>0</v>
      </c>
      <c r="W611" s="13">
        <f t="shared" si="24"/>
        <v>1.4239999999999999</v>
      </c>
      <c r="X611" s="13">
        <f t="shared" si="25"/>
        <v>0</v>
      </c>
      <c r="Y611" s="14">
        <f t="shared" si="19"/>
        <v>0</v>
      </c>
    </row>
    <row r="612" spans="1:25" s="3" customFormat="1" x14ac:dyDescent="0.2">
      <c r="A612" s="23">
        <v>5557</v>
      </c>
      <c r="B612" s="5" t="s">
        <v>0</v>
      </c>
      <c r="C612" s="3" t="s">
        <v>22</v>
      </c>
      <c r="D612" s="3" t="s">
        <v>47</v>
      </c>
      <c r="E612" s="3" t="s">
        <v>40</v>
      </c>
      <c r="F612" s="3">
        <v>2</v>
      </c>
      <c r="G612" s="3" t="s">
        <v>9</v>
      </c>
      <c r="H612" s="3" t="s">
        <v>13</v>
      </c>
      <c r="I612" s="3">
        <v>71</v>
      </c>
      <c r="J612" s="3">
        <v>153</v>
      </c>
      <c r="K612" s="3">
        <v>0</v>
      </c>
      <c r="L612" s="4">
        <f t="shared" si="20"/>
        <v>18.385385606970868</v>
      </c>
      <c r="M612" s="32"/>
      <c r="N612" s="3">
        <v>10</v>
      </c>
      <c r="O612" s="6">
        <v>2.1509999999999998</v>
      </c>
      <c r="P612" s="6">
        <v>1.9370000000000001</v>
      </c>
      <c r="Q612" s="6">
        <v>1.881</v>
      </c>
      <c r="R612" s="6">
        <v>0</v>
      </c>
      <c r="S612" s="6">
        <f t="shared" si="21"/>
        <v>1.881</v>
      </c>
      <c r="T612" s="6">
        <v>1.881</v>
      </c>
      <c r="U612" s="6">
        <f t="shared" si="22"/>
        <v>1.881</v>
      </c>
      <c r="V612" s="6">
        <f t="shared" si="23"/>
        <v>0</v>
      </c>
      <c r="W612" s="13">
        <f t="shared" si="24"/>
        <v>1.881</v>
      </c>
      <c r="X612" s="13">
        <f t="shared" si="25"/>
        <v>0</v>
      </c>
      <c r="Y612" s="14">
        <f t="shared" si="19"/>
        <v>0</v>
      </c>
    </row>
    <row r="613" spans="1:25" s="3" customFormat="1" x14ac:dyDescent="0.2">
      <c r="A613" s="23">
        <v>5558</v>
      </c>
      <c r="B613" s="5" t="s">
        <v>0</v>
      </c>
      <c r="C613" s="3" t="s">
        <v>22</v>
      </c>
      <c r="D613" s="3" t="s">
        <v>47</v>
      </c>
      <c r="E613" s="3" t="s">
        <v>40</v>
      </c>
      <c r="F613" s="3">
        <v>2</v>
      </c>
      <c r="G613" s="3" t="s">
        <v>9</v>
      </c>
      <c r="H613" s="3" t="s">
        <v>13</v>
      </c>
      <c r="I613" s="3">
        <v>71</v>
      </c>
      <c r="J613" s="3">
        <v>153</v>
      </c>
      <c r="K613" s="3">
        <v>0</v>
      </c>
      <c r="L613" s="4">
        <f t="shared" si="20"/>
        <v>18.385385606970868</v>
      </c>
      <c r="M613" s="32"/>
      <c r="N613" s="3">
        <v>11</v>
      </c>
      <c r="O613" s="6">
        <v>3.109</v>
      </c>
      <c r="P613" s="6">
        <v>3.9580000000000002</v>
      </c>
      <c r="Q613" s="6">
        <v>3.8540000000000001</v>
      </c>
      <c r="R613" s="6">
        <v>3.1E-2</v>
      </c>
      <c r="S613" s="6">
        <f t="shared" si="21"/>
        <v>3.823</v>
      </c>
      <c r="T613" s="6">
        <v>3.8540000000000001</v>
      </c>
      <c r="U613" s="6">
        <f t="shared" si="22"/>
        <v>3.823</v>
      </c>
      <c r="V613" s="6">
        <f t="shared" si="23"/>
        <v>0</v>
      </c>
      <c r="W613" s="13">
        <f t="shared" si="24"/>
        <v>3.8540000000000001</v>
      </c>
      <c r="X613" s="13">
        <f t="shared" si="25"/>
        <v>0</v>
      </c>
      <c r="Y613" s="14">
        <f t="shared" si="19"/>
        <v>0</v>
      </c>
    </row>
    <row r="614" spans="1:25" s="3" customFormat="1" x14ac:dyDescent="0.2">
      <c r="A614" s="23">
        <v>5559</v>
      </c>
      <c r="B614" s="5" t="s">
        <v>0</v>
      </c>
      <c r="C614" s="3" t="s">
        <v>22</v>
      </c>
      <c r="D614" s="3" t="s">
        <v>47</v>
      </c>
      <c r="E614" s="3" t="s">
        <v>40</v>
      </c>
      <c r="F614" s="3">
        <v>2</v>
      </c>
      <c r="G614" s="3" t="s">
        <v>9</v>
      </c>
      <c r="H614" s="3" t="s">
        <v>13</v>
      </c>
      <c r="I614" s="3">
        <v>71</v>
      </c>
      <c r="J614" s="3">
        <v>153</v>
      </c>
      <c r="K614" s="3">
        <v>0</v>
      </c>
      <c r="L614" s="4">
        <f t="shared" si="20"/>
        <v>18.385385606970868</v>
      </c>
      <c r="M614" s="32"/>
      <c r="N614" s="3">
        <v>12</v>
      </c>
      <c r="O614" s="6">
        <v>2.0059999999999998</v>
      </c>
      <c r="P614" s="6">
        <v>1.772</v>
      </c>
      <c r="Q614" s="6">
        <v>1.7130000000000001</v>
      </c>
      <c r="R614" s="6">
        <v>0</v>
      </c>
      <c r="S614" s="6">
        <f t="shared" si="21"/>
        <v>1.7130000000000001</v>
      </c>
      <c r="T614" s="6">
        <v>1.758</v>
      </c>
      <c r="U614" s="6">
        <f t="shared" si="22"/>
        <v>1.758</v>
      </c>
      <c r="V614" s="6">
        <f t="shared" si="23"/>
        <v>2.5597269624573316</v>
      </c>
      <c r="W614" s="13">
        <f t="shared" si="24"/>
        <v>1.758</v>
      </c>
      <c r="X614" s="13">
        <f t="shared" si="25"/>
        <v>0</v>
      </c>
      <c r="Y614" s="14">
        <f t="shared" si="19"/>
        <v>0</v>
      </c>
    </row>
    <row r="615" spans="1:25" s="3" customFormat="1" x14ac:dyDescent="0.2">
      <c r="A615" s="23">
        <v>5560</v>
      </c>
      <c r="B615" s="5" t="s">
        <v>0</v>
      </c>
      <c r="C615" s="3" t="s">
        <v>22</v>
      </c>
      <c r="D615" s="3" t="s">
        <v>47</v>
      </c>
      <c r="E615" s="3" t="s">
        <v>40</v>
      </c>
      <c r="F615" s="3">
        <v>2</v>
      </c>
      <c r="G615" s="3" t="s">
        <v>9</v>
      </c>
      <c r="H615" s="3" t="s">
        <v>13</v>
      </c>
      <c r="I615" s="3">
        <v>71</v>
      </c>
      <c r="J615" s="3">
        <v>153</v>
      </c>
      <c r="K615" s="3">
        <v>0</v>
      </c>
      <c r="L615" s="4">
        <f t="shared" si="20"/>
        <v>18.385385606970868</v>
      </c>
      <c r="M615" s="32"/>
      <c r="N615" s="3">
        <v>13</v>
      </c>
      <c r="O615" s="6">
        <v>2.3650000000000002</v>
      </c>
      <c r="P615" s="6">
        <v>2.641</v>
      </c>
      <c r="Q615" s="6">
        <v>2.54</v>
      </c>
      <c r="R615" s="6">
        <v>0</v>
      </c>
      <c r="S615" s="6">
        <f t="shared" si="21"/>
        <v>2.54</v>
      </c>
      <c r="T615" s="6">
        <v>2.54</v>
      </c>
      <c r="U615" s="6">
        <f t="shared" si="22"/>
        <v>2.54</v>
      </c>
      <c r="V615" s="6">
        <f t="shared" si="23"/>
        <v>0</v>
      </c>
      <c r="W615" s="13">
        <f t="shared" si="24"/>
        <v>2.54</v>
      </c>
      <c r="X615" s="13">
        <f t="shared" si="25"/>
        <v>0</v>
      </c>
      <c r="Y615" s="14">
        <f t="shared" si="19"/>
        <v>0</v>
      </c>
    </row>
    <row r="616" spans="1:25" s="3" customFormat="1" x14ac:dyDescent="0.2">
      <c r="A616" s="23">
        <v>5561</v>
      </c>
      <c r="B616" s="5" t="s">
        <v>0</v>
      </c>
      <c r="C616" s="3" t="s">
        <v>22</v>
      </c>
      <c r="D616" s="3" t="s">
        <v>47</v>
      </c>
      <c r="E616" s="3" t="s">
        <v>40</v>
      </c>
      <c r="F616" s="3">
        <v>2</v>
      </c>
      <c r="G616" s="3" t="s">
        <v>9</v>
      </c>
      <c r="H616" s="3" t="s">
        <v>13</v>
      </c>
      <c r="I616" s="3">
        <v>71</v>
      </c>
      <c r="J616" s="3">
        <v>153</v>
      </c>
      <c r="K616" s="3">
        <v>0</v>
      </c>
      <c r="L616" s="4">
        <f t="shared" si="20"/>
        <v>18.385385606970868</v>
      </c>
      <c r="M616" s="32"/>
      <c r="N616" s="3">
        <v>14</v>
      </c>
      <c r="O616" s="6">
        <v>3.9079999999999999</v>
      </c>
      <c r="P616" s="6">
        <v>5.2670000000000003</v>
      </c>
      <c r="Q616" s="6">
        <v>5.173</v>
      </c>
      <c r="R616" s="6">
        <v>0</v>
      </c>
      <c r="S616" s="6">
        <f t="shared" si="21"/>
        <v>5.173</v>
      </c>
      <c r="T616" s="6">
        <v>5.81</v>
      </c>
      <c r="U616" s="6">
        <f t="shared" si="22"/>
        <v>5.81</v>
      </c>
      <c r="V616" s="6">
        <f t="shared" si="23"/>
        <v>10.963855421686741</v>
      </c>
      <c r="W616" s="13">
        <f t="shared" si="24"/>
        <v>5.81</v>
      </c>
      <c r="X616" s="13">
        <f t="shared" si="25"/>
        <v>0</v>
      </c>
      <c r="Y616" s="14" t="str">
        <f t="shared" si="19"/>
        <v>NA</v>
      </c>
    </row>
    <row r="617" spans="1:25" s="3" customFormat="1" x14ac:dyDescent="0.2">
      <c r="A617" s="23">
        <v>5562</v>
      </c>
      <c r="B617" s="5" t="s">
        <v>0</v>
      </c>
      <c r="C617" s="3" t="s">
        <v>22</v>
      </c>
      <c r="D617" s="3" t="s">
        <v>47</v>
      </c>
      <c r="E617" s="3" t="s">
        <v>40</v>
      </c>
      <c r="F617" s="3">
        <v>2</v>
      </c>
      <c r="G617" s="3" t="s">
        <v>9</v>
      </c>
      <c r="H617" s="3" t="s">
        <v>13</v>
      </c>
      <c r="I617" s="3">
        <v>71</v>
      </c>
      <c r="J617" s="3">
        <v>153</v>
      </c>
      <c r="K617" s="3">
        <v>0</v>
      </c>
      <c r="L617" s="4">
        <f t="shared" si="20"/>
        <v>18.385385606970868</v>
      </c>
      <c r="M617" s="32"/>
      <c r="N617" s="3">
        <v>15</v>
      </c>
      <c r="O617" s="6">
        <v>2.0350000000000001</v>
      </c>
      <c r="P617" s="6">
        <v>2.052</v>
      </c>
      <c r="Q617" s="6">
        <v>1.9670000000000001</v>
      </c>
      <c r="R617" s="6">
        <v>0</v>
      </c>
      <c r="S617" s="6">
        <f t="shared" si="21"/>
        <v>1.9670000000000001</v>
      </c>
      <c r="T617" s="6">
        <v>2.157</v>
      </c>
      <c r="U617" s="6">
        <f t="shared" si="22"/>
        <v>2.157</v>
      </c>
      <c r="V617" s="6">
        <f t="shared" si="23"/>
        <v>8.808530366249423</v>
      </c>
      <c r="W617" s="13">
        <f t="shared" si="24"/>
        <v>2.157</v>
      </c>
      <c r="X617" s="13">
        <f t="shared" si="25"/>
        <v>0</v>
      </c>
      <c r="Y617" s="14">
        <f t="shared" si="19"/>
        <v>0</v>
      </c>
    </row>
    <row r="618" spans="1:25" s="3" customFormat="1" x14ac:dyDescent="0.2">
      <c r="A618" s="23">
        <v>5563</v>
      </c>
      <c r="B618" s="5" t="s">
        <v>0</v>
      </c>
      <c r="C618" s="3" t="s">
        <v>22</v>
      </c>
      <c r="D618" s="3" t="s">
        <v>47</v>
      </c>
      <c r="E618" s="3" t="s">
        <v>40</v>
      </c>
      <c r="F618" s="3">
        <v>2</v>
      </c>
      <c r="G618" s="3" t="s">
        <v>17</v>
      </c>
      <c r="H618" s="3" t="s">
        <v>13</v>
      </c>
      <c r="I618" s="3">
        <v>71</v>
      </c>
      <c r="J618" s="3">
        <v>153</v>
      </c>
      <c r="K618" s="3">
        <v>0</v>
      </c>
      <c r="L618" s="4">
        <f t="shared" si="20"/>
        <v>18.385385606970868</v>
      </c>
      <c r="M618" s="32"/>
      <c r="N618" s="3">
        <v>1</v>
      </c>
      <c r="O618" s="6">
        <v>3.0619999999999998</v>
      </c>
      <c r="P618" s="6">
        <v>2.819</v>
      </c>
      <c r="Q618" s="6">
        <v>2.76</v>
      </c>
      <c r="R618" s="6">
        <v>0</v>
      </c>
      <c r="S618" s="6">
        <f t="shared" si="21"/>
        <v>2.76</v>
      </c>
      <c r="T618" s="6">
        <v>2.76</v>
      </c>
      <c r="U618" s="6">
        <f t="shared" si="22"/>
        <v>2.76</v>
      </c>
      <c r="V618" s="6">
        <f t="shared" si="23"/>
        <v>0</v>
      </c>
      <c r="W618" s="13">
        <f t="shared" si="24"/>
        <v>2.76</v>
      </c>
      <c r="X618" s="13">
        <f t="shared" si="25"/>
        <v>0</v>
      </c>
      <c r="Y618" s="14">
        <f t="shared" si="19"/>
        <v>0</v>
      </c>
    </row>
    <row r="619" spans="1:25" s="3" customFormat="1" x14ac:dyDescent="0.2">
      <c r="A619" s="23">
        <v>5564</v>
      </c>
      <c r="B619" s="5" t="s">
        <v>0</v>
      </c>
      <c r="C619" s="3" t="s">
        <v>22</v>
      </c>
      <c r="D619" s="3" t="s">
        <v>47</v>
      </c>
      <c r="E619" s="3" t="s">
        <v>40</v>
      </c>
      <c r="F619" s="3">
        <v>2</v>
      </c>
      <c r="G619" s="3" t="s">
        <v>17</v>
      </c>
      <c r="H619" s="3" t="s">
        <v>13</v>
      </c>
      <c r="I619" s="3">
        <v>71</v>
      </c>
      <c r="J619" s="3">
        <v>153</v>
      </c>
      <c r="K619" s="3">
        <v>0</v>
      </c>
      <c r="L619" s="4">
        <f t="shared" si="20"/>
        <v>18.385385606970868</v>
      </c>
      <c r="M619" s="32"/>
      <c r="N619" s="3">
        <v>2</v>
      </c>
      <c r="O619" s="6">
        <v>3.4460000000000002</v>
      </c>
      <c r="P619" s="6">
        <v>4.0380000000000003</v>
      </c>
      <c r="Q619" s="6">
        <v>3.9710000000000001</v>
      </c>
      <c r="R619" s="6">
        <v>0</v>
      </c>
      <c r="S619" s="6">
        <f t="shared" si="21"/>
        <v>3.9710000000000001</v>
      </c>
      <c r="T619" s="6">
        <v>4.0039999999999996</v>
      </c>
      <c r="U619" s="6">
        <f t="shared" si="22"/>
        <v>4.0039999999999996</v>
      </c>
      <c r="V619" s="6">
        <f t="shared" si="23"/>
        <v>0.82417582417581015</v>
      </c>
      <c r="W619" s="13">
        <f t="shared" si="24"/>
        <v>4.0039999999999996</v>
      </c>
      <c r="X619" s="13">
        <f t="shared" si="25"/>
        <v>0</v>
      </c>
      <c r="Y619" s="14">
        <f t="shared" si="19"/>
        <v>0</v>
      </c>
    </row>
    <row r="620" spans="1:25" s="3" customFormat="1" x14ac:dyDescent="0.2">
      <c r="A620" s="23">
        <v>5565</v>
      </c>
      <c r="B620" s="5" t="s">
        <v>0</v>
      </c>
      <c r="C620" s="3" t="s">
        <v>22</v>
      </c>
      <c r="D620" s="3" t="s">
        <v>47</v>
      </c>
      <c r="E620" s="3" t="s">
        <v>40</v>
      </c>
      <c r="F620" s="3">
        <v>2</v>
      </c>
      <c r="G620" s="3" t="s">
        <v>17</v>
      </c>
      <c r="H620" s="3" t="s">
        <v>13</v>
      </c>
      <c r="I620" s="3">
        <v>71</v>
      </c>
      <c r="J620" s="3">
        <v>153</v>
      </c>
      <c r="K620" s="3">
        <v>0</v>
      </c>
      <c r="L620" s="4">
        <f t="shared" si="20"/>
        <v>18.385385606970868</v>
      </c>
      <c r="M620" s="32"/>
      <c r="N620" s="3">
        <v>3</v>
      </c>
      <c r="O620" s="6">
        <v>2.665</v>
      </c>
      <c r="P620" s="6">
        <v>2.4009999999999998</v>
      </c>
      <c r="Q620" s="6">
        <v>2.3439999999999999</v>
      </c>
      <c r="R620" s="6">
        <v>0</v>
      </c>
      <c r="S620" s="6">
        <f t="shared" si="21"/>
        <v>2.3439999999999999</v>
      </c>
      <c r="T620" s="6">
        <v>2.3439999999999999</v>
      </c>
      <c r="U620" s="6">
        <f t="shared" si="22"/>
        <v>2.3439999999999999</v>
      </c>
      <c r="V620" s="6">
        <f t="shared" si="23"/>
        <v>0</v>
      </c>
      <c r="W620" s="13">
        <f t="shared" si="24"/>
        <v>2.3439999999999999</v>
      </c>
      <c r="X620" s="13">
        <f t="shared" si="25"/>
        <v>0</v>
      </c>
      <c r="Y620" s="14">
        <f t="shared" si="19"/>
        <v>0</v>
      </c>
    </row>
    <row r="621" spans="1:25" s="3" customFormat="1" x14ac:dyDescent="0.2">
      <c r="A621" s="23">
        <v>5566</v>
      </c>
      <c r="B621" s="5" t="s">
        <v>0</v>
      </c>
      <c r="C621" s="3" t="s">
        <v>22</v>
      </c>
      <c r="D621" s="3" t="s">
        <v>47</v>
      </c>
      <c r="E621" s="3" t="s">
        <v>40</v>
      </c>
      <c r="F621" s="3">
        <v>2</v>
      </c>
      <c r="G621" s="3" t="s">
        <v>17</v>
      </c>
      <c r="H621" s="3" t="s">
        <v>13</v>
      </c>
      <c r="I621" s="3">
        <v>71</v>
      </c>
      <c r="J621" s="3">
        <v>153</v>
      </c>
      <c r="K621" s="3">
        <v>0</v>
      </c>
      <c r="L621" s="4">
        <f t="shared" si="20"/>
        <v>18.385385606970868</v>
      </c>
      <c r="M621" s="32"/>
      <c r="N621" s="3">
        <v>4</v>
      </c>
      <c r="O621" s="6">
        <v>2.7759999999999998</v>
      </c>
      <c r="P621" s="6">
        <v>2.5859999999999999</v>
      </c>
      <c r="Q621" s="6">
        <v>2.5219999999999998</v>
      </c>
      <c r="R621" s="6">
        <v>0</v>
      </c>
      <c r="S621" s="6">
        <f t="shared" si="21"/>
        <v>2.5219999999999998</v>
      </c>
      <c r="T621" s="6">
        <v>2.5219999999999998</v>
      </c>
      <c r="U621" s="6">
        <f t="shared" si="22"/>
        <v>2.5219999999999998</v>
      </c>
      <c r="V621" s="6">
        <f t="shared" si="23"/>
        <v>0</v>
      </c>
      <c r="W621" s="13">
        <f t="shared" si="24"/>
        <v>2.5219999999999998</v>
      </c>
      <c r="X621" s="13">
        <f t="shared" si="25"/>
        <v>0</v>
      </c>
      <c r="Y621" s="14">
        <f t="shared" si="19"/>
        <v>0</v>
      </c>
    </row>
    <row r="622" spans="1:25" s="3" customFormat="1" x14ac:dyDescent="0.2">
      <c r="A622" s="23">
        <v>5567</v>
      </c>
      <c r="B622" s="5" t="s">
        <v>0</v>
      </c>
      <c r="C622" s="3" t="s">
        <v>22</v>
      </c>
      <c r="D622" s="3" t="s">
        <v>47</v>
      </c>
      <c r="E622" s="3" t="s">
        <v>40</v>
      </c>
      <c r="F622" s="3">
        <v>2</v>
      </c>
      <c r="G622" s="3" t="s">
        <v>17</v>
      </c>
      <c r="H622" s="3" t="s">
        <v>13</v>
      </c>
      <c r="I622" s="3">
        <v>71</v>
      </c>
      <c r="J622" s="3">
        <v>153</v>
      </c>
      <c r="K622" s="3">
        <v>0</v>
      </c>
      <c r="L622" s="4">
        <f t="shared" si="20"/>
        <v>18.385385606970868</v>
      </c>
      <c r="M622" s="32"/>
      <c r="N622" s="3">
        <v>5</v>
      </c>
      <c r="O622" s="6">
        <v>2.133</v>
      </c>
      <c r="P622" s="6">
        <v>1.671</v>
      </c>
      <c r="Q622" s="6">
        <v>1.6319999999999999</v>
      </c>
      <c r="R622" s="6">
        <v>0</v>
      </c>
      <c r="S622" s="6">
        <f t="shared" si="21"/>
        <v>1.6319999999999999</v>
      </c>
      <c r="T622" s="6">
        <v>1.6319999999999999</v>
      </c>
      <c r="U622" s="6">
        <f t="shared" si="22"/>
        <v>1.6319999999999999</v>
      </c>
      <c r="V622" s="6">
        <f t="shared" si="23"/>
        <v>0</v>
      </c>
      <c r="W622" s="13">
        <f t="shared" si="24"/>
        <v>1.6319999999999999</v>
      </c>
      <c r="X622" s="13">
        <f t="shared" si="25"/>
        <v>0</v>
      </c>
      <c r="Y622" s="14">
        <f t="shared" si="19"/>
        <v>0</v>
      </c>
    </row>
    <row r="623" spans="1:25" s="3" customFormat="1" x14ac:dyDescent="0.2">
      <c r="A623" s="23">
        <v>5568</v>
      </c>
      <c r="B623" s="5" t="s">
        <v>0</v>
      </c>
      <c r="C623" s="3" t="s">
        <v>22</v>
      </c>
      <c r="D623" s="3" t="s">
        <v>47</v>
      </c>
      <c r="E623" s="3" t="s">
        <v>40</v>
      </c>
      <c r="F623" s="3">
        <v>2</v>
      </c>
      <c r="G623" s="3" t="s">
        <v>17</v>
      </c>
      <c r="H623" s="3" t="s">
        <v>13</v>
      </c>
      <c r="I623" s="3">
        <v>71</v>
      </c>
      <c r="J623" s="3">
        <v>153</v>
      </c>
      <c r="K623" s="3">
        <v>0</v>
      </c>
      <c r="L623" s="4">
        <f t="shared" si="20"/>
        <v>18.385385606970868</v>
      </c>
      <c r="M623" s="32"/>
      <c r="N623" s="3">
        <v>6</v>
      </c>
      <c r="O623" s="6">
        <v>1.5029999999999999</v>
      </c>
      <c r="P623" s="6">
        <v>1.35</v>
      </c>
      <c r="Q623" s="6">
        <v>1.3180000000000001</v>
      </c>
      <c r="R623" s="6">
        <v>5.0000000000000001E-3</v>
      </c>
      <c r="S623" s="6">
        <f t="shared" si="21"/>
        <v>1.3130000000000002</v>
      </c>
      <c r="T623" s="6">
        <v>1.3180000000000001</v>
      </c>
      <c r="U623" s="6">
        <f t="shared" si="22"/>
        <v>1.3130000000000002</v>
      </c>
      <c r="V623" s="6">
        <f t="shared" si="23"/>
        <v>0</v>
      </c>
      <c r="W623" s="13">
        <f t="shared" si="24"/>
        <v>1.3180000000000001</v>
      </c>
      <c r="X623" s="13">
        <f t="shared" si="25"/>
        <v>0</v>
      </c>
      <c r="Y623" s="14">
        <f t="shared" si="19"/>
        <v>0</v>
      </c>
    </row>
    <row r="624" spans="1:25" s="3" customFormat="1" x14ac:dyDescent="0.2">
      <c r="A624" s="23">
        <v>5569</v>
      </c>
      <c r="B624" s="5" t="s">
        <v>0</v>
      </c>
      <c r="C624" s="3" t="s">
        <v>22</v>
      </c>
      <c r="D624" s="3" t="s">
        <v>47</v>
      </c>
      <c r="E624" s="3" t="s">
        <v>40</v>
      </c>
      <c r="F624" s="3">
        <v>2</v>
      </c>
      <c r="G624" s="3" t="s">
        <v>17</v>
      </c>
      <c r="H624" s="3" t="s">
        <v>13</v>
      </c>
      <c r="I624" s="3">
        <v>71</v>
      </c>
      <c r="J624" s="3">
        <v>153</v>
      </c>
      <c r="K624" s="3">
        <v>0</v>
      </c>
      <c r="L624" s="4">
        <f t="shared" si="20"/>
        <v>18.385385606970868</v>
      </c>
      <c r="M624" s="32"/>
      <c r="N624" s="3">
        <v>7</v>
      </c>
      <c r="O624" s="6">
        <v>1.9530000000000001</v>
      </c>
      <c r="P624" s="6">
        <v>1.5980000000000001</v>
      </c>
      <c r="Q624" s="6">
        <v>1.544</v>
      </c>
      <c r="R624" s="6">
        <v>2.1999999999999999E-2</v>
      </c>
      <c r="S624" s="6">
        <f t="shared" si="21"/>
        <v>1.522</v>
      </c>
      <c r="T624" s="6">
        <v>1.617</v>
      </c>
      <c r="U624" s="6">
        <f t="shared" si="22"/>
        <v>1.595</v>
      </c>
      <c r="V624" s="6">
        <f t="shared" si="23"/>
        <v>4.5768025078369856</v>
      </c>
      <c r="W624" s="13">
        <f t="shared" si="24"/>
        <v>1.617</v>
      </c>
      <c r="X624" s="13">
        <f t="shared" si="25"/>
        <v>0</v>
      </c>
      <c r="Y624" s="14">
        <f t="shared" si="19"/>
        <v>0</v>
      </c>
    </row>
    <row r="625" spans="1:25" s="3" customFormat="1" x14ac:dyDescent="0.2">
      <c r="A625" s="23">
        <v>5570</v>
      </c>
      <c r="B625" s="5" t="s">
        <v>0</v>
      </c>
      <c r="C625" s="3" t="s">
        <v>22</v>
      </c>
      <c r="D625" s="3" t="s">
        <v>47</v>
      </c>
      <c r="E625" s="3" t="s">
        <v>40</v>
      </c>
      <c r="F625" s="3">
        <v>2</v>
      </c>
      <c r="G625" s="3" t="s">
        <v>17</v>
      </c>
      <c r="H625" s="3" t="s">
        <v>13</v>
      </c>
      <c r="I625" s="3">
        <v>71</v>
      </c>
      <c r="J625" s="3">
        <v>153</v>
      </c>
      <c r="K625" s="3">
        <v>0</v>
      </c>
      <c r="L625" s="4">
        <f t="shared" si="20"/>
        <v>18.385385606970868</v>
      </c>
      <c r="M625" s="32"/>
      <c r="N625" s="3">
        <v>8</v>
      </c>
      <c r="O625" s="6">
        <v>2.181</v>
      </c>
      <c r="P625" s="6">
        <v>1.962</v>
      </c>
      <c r="Q625" s="6">
        <v>1.9119999999999999</v>
      </c>
      <c r="R625" s="6">
        <v>0</v>
      </c>
      <c r="S625" s="6">
        <f t="shared" si="21"/>
        <v>1.9119999999999999</v>
      </c>
      <c r="T625" s="6">
        <v>1.9119999999999999</v>
      </c>
      <c r="U625" s="6">
        <f t="shared" si="22"/>
        <v>1.9119999999999999</v>
      </c>
      <c r="V625" s="6">
        <f t="shared" si="23"/>
        <v>0</v>
      </c>
      <c r="W625" s="13">
        <f t="shared" si="24"/>
        <v>1.9119999999999999</v>
      </c>
      <c r="X625" s="13">
        <f t="shared" si="25"/>
        <v>0</v>
      </c>
      <c r="Y625" s="14">
        <f t="shared" si="19"/>
        <v>0</v>
      </c>
    </row>
    <row r="626" spans="1:25" s="3" customFormat="1" x14ac:dyDescent="0.2">
      <c r="A626" s="23">
        <v>5571</v>
      </c>
      <c r="B626" s="5" t="s">
        <v>0</v>
      </c>
      <c r="C626" s="3" t="s">
        <v>22</v>
      </c>
      <c r="D626" s="3" t="s">
        <v>47</v>
      </c>
      <c r="E626" s="3" t="s">
        <v>40</v>
      </c>
      <c r="F626" s="3">
        <v>2</v>
      </c>
      <c r="G626" s="3" t="s">
        <v>17</v>
      </c>
      <c r="H626" s="3" t="s">
        <v>13</v>
      </c>
      <c r="I626" s="3">
        <v>71</v>
      </c>
      <c r="J626" s="3">
        <v>153</v>
      </c>
      <c r="K626" s="3">
        <v>0</v>
      </c>
      <c r="L626" s="4">
        <f t="shared" si="20"/>
        <v>18.385385606970868</v>
      </c>
      <c r="M626" s="32"/>
      <c r="N626" s="3">
        <v>9</v>
      </c>
      <c r="O626" s="6">
        <v>2.7090000000000001</v>
      </c>
      <c r="P626" s="6">
        <v>2.782</v>
      </c>
      <c r="Q626" s="6">
        <v>2.7269999999999999</v>
      </c>
      <c r="R626" s="6">
        <v>0</v>
      </c>
      <c r="S626" s="6">
        <f t="shared" si="21"/>
        <v>2.7269999999999999</v>
      </c>
      <c r="T626" s="6">
        <v>2.859</v>
      </c>
      <c r="U626" s="6">
        <f t="shared" si="22"/>
        <v>2.859</v>
      </c>
      <c r="V626" s="6">
        <f t="shared" si="23"/>
        <v>4.6169989506820608</v>
      </c>
      <c r="W626" s="13">
        <f t="shared" si="24"/>
        <v>2.859</v>
      </c>
      <c r="X626" s="13">
        <f t="shared" si="25"/>
        <v>0</v>
      </c>
      <c r="Y626" s="14">
        <f t="shared" si="19"/>
        <v>0</v>
      </c>
    </row>
    <row r="627" spans="1:25" s="3" customFormat="1" x14ac:dyDescent="0.2">
      <c r="A627" s="23">
        <v>5572</v>
      </c>
      <c r="B627" s="5" t="s">
        <v>0</v>
      </c>
      <c r="C627" s="3" t="s">
        <v>22</v>
      </c>
      <c r="D627" s="3" t="s">
        <v>47</v>
      </c>
      <c r="E627" s="3" t="s">
        <v>40</v>
      </c>
      <c r="F627" s="3">
        <v>2</v>
      </c>
      <c r="G627" s="3" t="s">
        <v>17</v>
      </c>
      <c r="H627" s="3" t="s">
        <v>13</v>
      </c>
      <c r="I627" s="3">
        <v>71</v>
      </c>
      <c r="J627" s="3">
        <v>153</v>
      </c>
      <c r="K627" s="3">
        <v>0</v>
      </c>
      <c r="L627" s="4">
        <f t="shared" si="20"/>
        <v>18.385385606970868</v>
      </c>
      <c r="M627" s="32"/>
      <c r="N627" s="3">
        <v>10</v>
      </c>
      <c r="O627" s="6">
        <v>2.4609999999999999</v>
      </c>
      <c r="P627" s="6">
        <v>2.2679999999999998</v>
      </c>
      <c r="Q627" s="6">
        <v>2.2010000000000001</v>
      </c>
      <c r="R627" s="6">
        <v>0</v>
      </c>
      <c r="S627" s="6">
        <f t="shared" si="21"/>
        <v>2.2010000000000001</v>
      </c>
      <c r="T627" s="6">
        <v>2.2010000000000001</v>
      </c>
      <c r="U627" s="6">
        <f t="shared" si="22"/>
        <v>2.2010000000000001</v>
      </c>
      <c r="V627" s="6">
        <f t="shared" si="23"/>
        <v>0</v>
      </c>
      <c r="W627" s="13">
        <f t="shared" si="24"/>
        <v>2.2010000000000001</v>
      </c>
      <c r="X627" s="13">
        <f t="shared" si="25"/>
        <v>0</v>
      </c>
      <c r="Y627" s="14">
        <f t="shared" si="19"/>
        <v>0</v>
      </c>
    </row>
    <row r="628" spans="1:25" s="3" customFormat="1" x14ac:dyDescent="0.2">
      <c r="A628" s="23">
        <v>5573</v>
      </c>
      <c r="B628" s="5" t="s">
        <v>0</v>
      </c>
      <c r="C628" s="3" t="s">
        <v>22</v>
      </c>
      <c r="D628" s="3" t="s">
        <v>47</v>
      </c>
      <c r="E628" s="3" t="s">
        <v>40</v>
      </c>
      <c r="F628" s="3">
        <v>2</v>
      </c>
      <c r="G628" s="3" t="s">
        <v>17</v>
      </c>
      <c r="H628" s="3" t="s">
        <v>13</v>
      </c>
      <c r="I628" s="3">
        <v>71</v>
      </c>
      <c r="J628" s="3">
        <v>153</v>
      </c>
      <c r="K628" s="3">
        <v>0</v>
      </c>
      <c r="L628" s="4">
        <f t="shared" si="20"/>
        <v>18.385385606970868</v>
      </c>
      <c r="M628" s="32"/>
      <c r="N628" s="3">
        <v>11</v>
      </c>
      <c r="O628" s="6">
        <v>2.2930000000000001</v>
      </c>
      <c r="P628" s="6">
        <v>1.7909999999999999</v>
      </c>
      <c r="Q628" s="6">
        <v>1.7350000000000001</v>
      </c>
      <c r="R628" s="6">
        <v>0</v>
      </c>
      <c r="S628" s="6">
        <f t="shared" si="21"/>
        <v>1.7350000000000001</v>
      </c>
      <c r="T628" s="6">
        <v>1.917</v>
      </c>
      <c r="U628" s="6">
        <f t="shared" si="22"/>
        <v>1.917</v>
      </c>
      <c r="V628" s="6">
        <f t="shared" si="23"/>
        <v>9.4940010432968176</v>
      </c>
      <c r="W628" s="13">
        <f t="shared" si="24"/>
        <v>1.917</v>
      </c>
      <c r="X628" s="13">
        <f t="shared" si="25"/>
        <v>0</v>
      </c>
      <c r="Y628" s="14">
        <f t="shared" si="19"/>
        <v>0</v>
      </c>
    </row>
    <row r="629" spans="1:25" s="3" customFormat="1" x14ac:dyDescent="0.2">
      <c r="A629" s="23">
        <v>5574</v>
      </c>
      <c r="B629" s="5" t="s">
        <v>0</v>
      </c>
      <c r="C629" s="3" t="s">
        <v>22</v>
      </c>
      <c r="D629" s="3" t="s">
        <v>47</v>
      </c>
      <c r="E629" s="3" t="s">
        <v>40</v>
      </c>
      <c r="F629" s="3">
        <v>2</v>
      </c>
      <c r="G629" s="3" t="s">
        <v>17</v>
      </c>
      <c r="H629" s="3" t="s">
        <v>13</v>
      </c>
      <c r="I629" s="3">
        <v>71</v>
      </c>
      <c r="J629" s="3">
        <v>153</v>
      </c>
      <c r="K629" s="3">
        <v>0</v>
      </c>
      <c r="L629" s="4">
        <f t="shared" si="20"/>
        <v>18.385385606970868</v>
      </c>
      <c r="M629" s="32"/>
      <c r="N629" s="3">
        <v>12</v>
      </c>
      <c r="O629" s="6">
        <v>3.6459999999999999</v>
      </c>
      <c r="P629" s="6">
        <v>4.4279999999999999</v>
      </c>
      <c r="Q629" s="6">
        <v>4.335</v>
      </c>
      <c r="R629" s="6">
        <v>0</v>
      </c>
      <c r="S629" s="6">
        <f t="shared" si="21"/>
        <v>4.335</v>
      </c>
      <c r="T629" s="6">
        <v>4.407</v>
      </c>
      <c r="U629" s="6">
        <f t="shared" si="22"/>
        <v>4.407</v>
      </c>
      <c r="V629" s="6">
        <f t="shared" si="23"/>
        <v>1.6337644656228778</v>
      </c>
      <c r="W629" s="13">
        <f t="shared" si="24"/>
        <v>4.407</v>
      </c>
      <c r="X629" s="13">
        <f t="shared" si="25"/>
        <v>0</v>
      </c>
      <c r="Y629" s="14">
        <f t="shared" si="19"/>
        <v>0</v>
      </c>
    </row>
    <row r="630" spans="1:25" s="3" customFormat="1" x14ac:dyDescent="0.2">
      <c r="A630" s="23">
        <v>5575</v>
      </c>
      <c r="B630" s="5" t="s">
        <v>0</v>
      </c>
      <c r="C630" s="3" t="s">
        <v>22</v>
      </c>
      <c r="D630" s="3" t="s">
        <v>47</v>
      </c>
      <c r="E630" s="3" t="s">
        <v>40</v>
      </c>
      <c r="F630" s="3">
        <v>2</v>
      </c>
      <c r="G630" s="3" t="s">
        <v>17</v>
      </c>
      <c r="H630" s="3" t="s">
        <v>13</v>
      </c>
      <c r="I630" s="3">
        <v>71</v>
      </c>
      <c r="J630" s="3">
        <v>153</v>
      </c>
      <c r="K630" s="3">
        <v>0</v>
      </c>
      <c r="L630" s="4">
        <f t="shared" si="20"/>
        <v>18.385385606970868</v>
      </c>
      <c r="M630" s="32"/>
      <c r="N630" s="3">
        <v>13</v>
      </c>
      <c r="O630" s="6">
        <v>2.875</v>
      </c>
      <c r="P630" s="6">
        <v>2.992</v>
      </c>
      <c r="Q630" s="6">
        <v>2.9169999999999998</v>
      </c>
      <c r="R630" s="6">
        <v>0</v>
      </c>
      <c r="S630" s="6">
        <f t="shared" si="21"/>
        <v>2.9169999999999998</v>
      </c>
      <c r="T630" s="6">
        <v>2.9319999999999999</v>
      </c>
      <c r="U630" s="6">
        <f t="shared" si="22"/>
        <v>2.9319999999999999</v>
      </c>
      <c r="V630" s="6">
        <f t="shared" si="23"/>
        <v>0.51159618008186358</v>
      </c>
      <c r="W630" s="13">
        <f t="shared" si="24"/>
        <v>2.9319999999999999</v>
      </c>
      <c r="X630" s="13">
        <f t="shared" si="25"/>
        <v>0</v>
      </c>
      <c r="Y630" s="14">
        <f t="shared" si="19"/>
        <v>0</v>
      </c>
    </row>
    <row r="631" spans="1:25" s="3" customFormat="1" x14ac:dyDescent="0.2">
      <c r="A631" s="23">
        <v>5576</v>
      </c>
      <c r="B631" s="5" t="s">
        <v>0</v>
      </c>
      <c r="C631" s="3" t="s">
        <v>22</v>
      </c>
      <c r="D631" s="3" t="s">
        <v>47</v>
      </c>
      <c r="E631" s="3" t="s">
        <v>40</v>
      </c>
      <c r="F631" s="3">
        <v>2</v>
      </c>
      <c r="G631" s="3" t="s">
        <v>17</v>
      </c>
      <c r="H631" s="3" t="s">
        <v>13</v>
      </c>
      <c r="I631" s="3">
        <v>71</v>
      </c>
      <c r="J631" s="3">
        <v>153</v>
      </c>
      <c r="K631" s="3">
        <v>0</v>
      </c>
      <c r="L631" s="4">
        <f t="shared" si="20"/>
        <v>18.385385606970868</v>
      </c>
      <c r="M631" s="32"/>
      <c r="N631" s="3">
        <v>14</v>
      </c>
      <c r="O631" s="6">
        <v>4.0990000000000002</v>
      </c>
      <c r="P631" s="6">
        <v>4.7320000000000002</v>
      </c>
      <c r="Q631" s="6">
        <v>4.6340000000000003</v>
      </c>
      <c r="R631" s="6">
        <v>0</v>
      </c>
      <c r="S631" s="6">
        <f t="shared" si="21"/>
        <v>4.6340000000000003</v>
      </c>
      <c r="T631" s="6">
        <v>4.819</v>
      </c>
      <c r="U631" s="6">
        <f t="shared" si="22"/>
        <v>4.819</v>
      </c>
      <c r="V631" s="6">
        <f t="shared" si="23"/>
        <v>3.8389707408175933</v>
      </c>
      <c r="W631" s="13">
        <f t="shared" si="24"/>
        <v>4.819</v>
      </c>
      <c r="X631" s="13">
        <f t="shared" si="25"/>
        <v>0</v>
      </c>
      <c r="Y631" s="14">
        <f t="shared" si="19"/>
        <v>0</v>
      </c>
    </row>
    <row r="632" spans="1:25" s="3" customFormat="1" x14ac:dyDescent="0.2">
      <c r="A632" s="23">
        <v>5577</v>
      </c>
      <c r="B632" s="5" t="s">
        <v>0</v>
      </c>
      <c r="C632" s="3" t="s">
        <v>22</v>
      </c>
      <c r="D632" s="3" t="s">
        <v>47</v>
      </c>
      <c r="E632" s="3" t="s">
        <v>40</v>
      </c>
      <c r="F632" s="3">
        <v>2</v>
      </c>
      <c r="G632" s="3" t="s">
        <v>17</v>
      </c>
      <c r="H632" s="3" t="s">
        <v>13</v>
      </c>
      <c r="I632" s="3">
        <v>71</v>
      </c>
      <c r="J632" s="3">
        <v>153</v>
      </c>
      <c r="K632" s="3">
        <v>0</v>
      </c>
      <c r="L632" s="4">
        <f t="shared" si="20"/>
        <v>18.385385606970868</v>
      </c>
      <c r="M632" s="32"/>
      <c r="N632" s="3">
        <v>15</v>
      </c>
      <c r="O632" s="6" t="s">
        <v>13</v>
      </c>
      <c r="P632" s="6">
        <v>2.3860000000000001</v>
      </c>
      <c r="Q632" s="6">
        <v>2.306</v>
      </c>
      <c r="R632" s="6">
        <v>0</v>
      </c>
      <c r="S632" s="6">
        <f t="shared" si="21"/>
        <v>2.306</v>
      </c>
      <c r="T632" s="6">
        <v>2.7429999999999999</v>
      </c>
      <c r="U632" s="6">
        <f t="shared" si="22"/>
        <v>2.7429999999999999</v>
      </c>
      <c r="V632" s="6">
        <f t="shared" si="23"/>
        <v>15.931461903025879</v>
      </c>
      <c r="W632" s="13">
        <f t="shared" si="24"/>
        <v>2.7429999999999999</v>
      </c>
      <c r="X632" s="13">
        <f t="shared" si="25"/>
        <v>0</v>
      </c>
      <c r="Y632" s="14" t="str">
        <f t="shared" si="19"/>
        <v>NA</v>
      </c>
    </row>
    <row r="633" spans="1:25" s="3" customFormat="1" x14ac:dyDescent="0.2">
      <c r="A633" s="23">
        <v>5578</v>
      </c>
      <c r="B633" s="5" t="s">
        <v>0</v>
      </c>
      <c r="C633" s="3" t="s">
        <v>22</v>
      </c>
      <c r="D633" s="3" t="s">
        <v>47</v>
      </c>
      <c r="E633" s="3" t="s">
        <v>40</v>
      </c>
      <c r="F633" s="3">
        <v>2</v>
      </c>
      <c r="G633" s="3" t="s">
        <v>17</v>
      </c>
      <c r="H633" s="3" t="s">
        <v>13</v>
      </c>
      <c r="I633" s="3">
        <v>71</v>
      </c>
      <c r="J633" s="3">
        <v>153</v>
      </c>
      <c r="K633" s="3">
        <v>0</v>
      </c>
      <c r="L633" s="4">
        <f t="shared" si="20"/>
        <v>18.385385606970868</v>
      </c>
      <c r="M633" s="32"/>
      <c r="N633" s="3">
        <v>16</v>
      </c>
      <c r="O633" s="6">
        <v>3.0259999999999998</v>
      </c>
      <c r="P633" s="6">
        <v>2.915</v>
      </c>
      <c r="Q633" s="6">
        <v>2.8250000000000002</v>
      </c>
      <c r="R633" s="6">
        <v>0</v>
      </c>
      <c r="S633" s="6">
        <f t="shared" si="21"/>
        <v>2.8250000000000002</v>
      </c>
      <c r="T633" s="6">
        <v>2.8380000000000001</v>
      </c>
      <c r="U633" s="6">
        <f t="shared" si="22"/>
        <v>2.8380000000000001</v>
      </c>
      <c r="V633" s="6">
        <f t="shared" si="23"/>
        <v>0.4580690627202233</v>
      </c>
      <c r="W633" s="13">
        <f t="shared" si="24"/>
        <v>2.8380000000000001</v>
      </c>
      <c r="X633" s="13">
        <f t="shared" si="25"/>
        <v>0</v>
      </c>
      <c r="Y633" s="14">
        <f t="shared" si="19"/>
        <v>0</v>
      </c>
    </row>
    <row r="634" spans="1:25" s="3" customFormat="1" x14ac:dyDescent="0.2">
      <c r="A634" s="23">
        <v>5579</v>
      </c>
      <c r="B634" s="5" t="s">
        <v>0</v>
      </c>
      <c r="C634" s="3" t="s">
        <v>22</v>
      </c>
      <c r="D634" s="3" t="s">
        <v>47</v>
      </c>
      <c r="E634" s="3" t="s">
        <v>40</v>
      </c>
      <c r="F634" s="3">
        <v>2</v>
      </c>
      <c r="G634" s="3" t="s">
        <v>17</v>
      </c>
      <c r="H634" s="3" t="s">
        <v>13</v>
      </c>
      <c r="I634" s="3">
        <v>71</v>
      </c>
      <c r="J634" s="3">
        <v>153</v>
      </c>
      <c r="K634" s="3">
        <v>0</v>
      </c>
      <c r="L634" s="4">
        <f t="shared" si="20"/>
        <v>18.385385606970868</v>
      </c>
      <c r="M634" s="32"/>
      <c r="N634" s="3">
        <v>17</v>
      </c>
      <c r="O634" s="6">
        <v>2.5859999999999999</v>
      </c>
      <c r="P634" s="6">
        <v>1.901</v>
      </c>
      <c r="Q634" s="6">
        <v>1.829</v>
      </c>
      <c r="R634" s="6">
        <v>0</v>
      </c>
      <c r="S634" s="6">
        <f t="shared" si="21"/>
        <v>1.829</v>
      </c>
      <c r="T634" s="6">
        <v>1.829</v>
      </c>
      <c r="U634" s="6">
        <f t="shared" si="22"/>
        <v>1.829</v>
      </c>
      <c r="V634" s="6">
        <f t="shared" si="23"/>
        <v>0</v>
      </c>
      <c r="W634" s="13">
        <f t="shared" si="24"/>
        <v>1.829</v>
      </c>
      <c r="X634" s="13">
        <f t="shared" si="25"/>
        <v>0</v>
      </c>
      <c r="Y634" s="14">
        <f t="shared" si="19"/>
        <v>0</v>
      </c>
    </row>
    <row r="635" spans="1:25" s="3" customFormat="1" x14ac:dyDescent="0.2">
      <c r="A635" s="23">
        <v>5580</v>
      </c>
      <c r="B635" s="5" t="s">
        <v>0</v>
      </c>
      <c r="C635" s="3" t="s">
        <v>22</v>
      </c>
      <c r="D635" s="3" t="s">
        <v>47</v>
      </c>
      <c r="E635" s="3" t="s">
        <v>40</v>
      </c>
      <c r="F635" s="3">
        <v>2</v>
      </c>
      <c r="G635" s="3" t="s">
        <v>17</v>
      </c>
      <c r="H635" s="3" t="s">
        <v>13</v>
      </c>
      <c r="I635" s="3">
        <v>71</v>
      </c>
      <c r="J635" s="3">
        <v>153</v>
      </c>
      <c r="K635" s="3">
        <v>0</v>
      </c>
      <c r="L635" s="4">
        <f t="shared" si="20"/>
        <v>18.385385606970868</v>
      </c>
      <c r="M635" s="32"/>
      <c r="N635" s="3">
        <v>18</v>
      </c>
      <c r="O635" s="6">
        <v>2.7069999999999999</v>
      </c>
      <c r="P635" s="6">
        <v>2.0310000000000001</v>
      </c>
      <c r="Q635" s="6">
        <v>1.9730000000000001</v>
      </c>
      <c r="R635" s="6">
        <v>0</v>
      </c>
      <c r="S635" s="6">
        <f t="shared" si="21"/>
        <v>1.9730000000000001</v>
      </c>
      <c r="T635" s="6">
        <v>1.9730000000000001</v>
      </c>
      <c r="U635" s="6">
        <f t="shared" si="22"/>
        <v>1.9730000000000001</v>
      </c>
      <c r="V635" s="6">
        <f t="shared" si="23"/>
        <v>0</v>
      </c>
      <c r="W635" s="13">
        <f t="shared" si="24"/>
        <v>1.9730000000000001</v>
      </c>
      <c r="X635" s="13">
        <f t="shared" si="25"/>
        <v>0</v>
      </c>
      <c r="Y635" s="14">
        <f t="shared" si="19"/>
        <v>0</v>
      </c>
    </row>
    <row r="636" spans="1:25" s="3" customFormat="1" x14ac:dyDescent="0.2">
      <c r="A636" s="23">
        <v>5581</v>
      </c>
      <c r="B636" s="5" t="s">
        <v>0</v>
      </c>
      <c r="C636" s="3" t="s">
        <v>22</v>
      </c>
      <c r="D636" s="3" t="s">
        <v>47</v>
      </c>
      <c r="E636" s="3" t="s">
        <v>40</v>
      </c>
      <c r="F636" s="3">
        <v>2</v>
      </c>
      <c r="G636" s="3" t="s">
        <v>17</v>
      </c>
      <c r="H636" s="3" t="s">
        <v>13</v>
      </c>
      <c r="I636" s="3">
        <v>71</v>
      </c>
      <c r="J636" s="3">
        <v>153</v>
      </c>
      <c r="K636" s="3">
        <v>0</v>
      </c>
      <c r="L636" s="4">
        <f t="shared" si="20"/>
        <v>18.385385606970868</v>
      </c>
      <c r="M636" s="32"/>
      <c r="N636" s="3">
        <v>19</v>
      </c>
      <c r="O636" s="6">
        <v>2.948</v>
      </c>
      <c r="P636" s="6">
        <v>1.9379999999999999</v>
      </c>
      <c r="Q636" s="6">
        <v>1.865</v>
      </c>
      <c r="R636" s="6">
        <v>0</v>
      </c>
      <c r="S636" s="6">
        <f t="shared" si="21"/>
        <v>1.865</v>
      </c>
      <c r="T636" s="6">
        <v>1.865</v>
      </c>
      <c r="U636" s="6">
        <f t="shared" si="22"/>
        <v>1.865</v>
      </c>
      <c r="V636" s="6">
        <f t="shared" si="23"/>
        <v>0</v>
      </c>
      <c r="W636" s="13">
        <f t="shared" si="24"/>
        <v>1.865</v>
      </c>
      <c r="X636" s="13">
        <f t="shared" si="25"/>
        <v>0</v>
      </c>
      <c r="Y636" s="14">
        <f t="shared" si="19"/>
        <v>0</v>
      </c>
    </row>
    <row r="637" spans="1:25" s="3" customFormat="1" x14ac:dyDescent="0.2">
      <c r="A637" s="23">
        <v>5582</v>
      </c>
      <c r="B637" s="5" t="s">
        <v>0</v>
      </c>
      <c r="C637" s="3" t="s">
        <v>22</v>
      </c>
      <c r="D637" s="3" t="s">
        <v>47</v>
      </c>
      <c r="E637" s="3" t="s">
        <v>40</v>
      </c>
      <c r="F637" s="3">
        <v>3</v>
      </c>
      <c r="G637" s="3" t="s">
        <v>9</v>
      </c>
      <c r="H637" s="3" t="s">
        <v>13</v>
      </c>
      <c r="I637" s="3">
        <v>68</v>
      </c>
      <c r="J637" s="3">
        <v>24</v>
      </c>
      <c r="K637" s="3">
        <v>0</v>
      </c>
      <c r="L637" s="4">
        <f t="shared" si="20"/>
        <v>0.45238934211693022</v>
      </c>
      <c r="M637" s="32"/>
      <c r="N637" s="3">
        <v>1</v>
      </c>
      <c r="O637" s="6">
        <v>2.9</v>
      </c>
      <c r="P637" s="6">
        <v>3.702</v>
      </c>
      <c r="Q637" s="6">
        <v>3.6560000000000001</v>
      </c>
      <c r="R637" s="6">
        <v>0</v>
      </c>
      <c r="S637" s="6">
        <f t="shared" si="21"/>
        <v>3.6560000000000001</v>
      </c>
      <c r="T637" s="6">
        <v>3.6560000000000001</v>
      </c>
      <c r="U637" s="6">
        <f t="shared" si="22"/>
        <v>3.6560000000000001</v>
      </c>
      <c r="V637" s="6">
        <f t="shared" si="23"/>
        <v>0</v>
      </c>
      <c r="W637" s="13">
        <f t="shared" si="24"/>
        <v>3.6560000000000001</v>
      </c>
      <c r="X637" s="13">
        <f t="shared" si="25"/>
        <v>0</v>
      </c>
      <c r="Y637" s="14">
        <f t="shared" si="19"/>
        <v>0</v>
      </c>
    </row>
    <row r="638" spans="1:25" s="3" customFormat="1" x14ac:dyDescent="0.2">
      <c r="A638" s="23">
        <v>5583</v>
      </c>
      <c r="B638" s="5" t="s">
        <v>0</v>
      </c>
      <c r="C638" s="3" t="s">
        <v>22</v>
      </c>
      <c r="D638" s="3" t="s">
        <v>47</v>
      </c>
      <c r="E638" s="3" t="s">
        <v>40</v>
      </c>
      <c r="F638" s="3">
        <v>3</v>
      </c>
      <c r="G638" s="3" t="s">
        <v>9</v>
      </c>
      <c r="H638" s="3" t="s">
        <v>13</v>
      </c>
      <c r="I638" s="3">
        <v>68</v>
      </c>
      <c r="J638" s="3">
        <v>24</v>
      </c>
      <c r="K638" s="3">
        <v>0</v>
      </c>
      <c r="L638" s="4">
        <f t="shared" si="20"/>
        <v>0.45238934211693022</v>
      </c>
      <c r="M638" s="32"/>
      <c r="N638" s="3">
        <v>2</v>
      </c>
      <c r="O638" s="6">
        <v>2.52</v>
      </c>
      <c r="P638" s="6">
        <v>2.956</v>
      </c>
      <c r="Q638" s="6">
        <v>2.9180000000000001</v>
      </c>
      <c r="R638" s="6">
        <v>0</v>
      </c>
      <c r="S638" s="6">
        <f t="shared" si="21"/>
        <v>2.9180000000000001</v>
      </c>
      <c r="T638" s="6">
        <v>2.9180000000000001</v>
      </c>
      <c r="U638" s="6">
        <f t="shared" si="22"/>
        <v>2.9180000000000001</v>
      </c>
      <c r="V638" s="6">
        <f t="shared" si="23"/>
        <v>0</v>
      </c>
      <c r="W638" s="13">
        <f t="shared" si="24"/>
        <v>2.9180000000000001</v>
      </c>
      <c r="X638" s="13">
        <f t="shared" si="25"/>
        <v>0</v>
      </c>
      <c r="Y638" s="14">
        <f t="shared" si="19"/>
        <v>0</v>
      </c>
    </row>
    <row r="639" spans="1:25" s="3" customFormat="1" x14ac:dyDescent="0.2">
      <c r="A639" s="23">
        <v>5584</v>
      </c>
      <c r="B639" s="5" t="s">
        <v>0</v>
      </c>
      <c r="C639" s="3" t="s">
        <v>22</v>
      </c>
      <c r="D639" s="3" t="s">
        <v>47</v>
      </c>
      <c r="E639" s="3" t="s">
        <v>40</v>
      </c>
      <c r="F639" s="3">
        <v>3</v>
      </c>
      <c r="G639" s="3" t="s">
        <v>9</v>
      </c>
      <c r="H639" s="3" t="s">
        <v>13</v>
      </c>
      <c r="I639" s="3">
        <v>68</v>
      </c>
      <c r="J639" s="3">
        <v>24</v>
      </c>
      <c r="K639" s="3">
        <v>0</v>
      </c>
      <c r="L639" s="4">
        <f t="shared" si="20"/>
        <v>0.45238934211693022</v>
      </c>
      <c r="M639" s="32"/>
      <c r="N639" s="3">
        <v>3</v>
      </c>
      <c r="O639" s="6">
        <v>2.4359999999999999</v>
      </c>
      <c r="P639" s="6">
        <v>2.262</v>
      </c>
      <c r="Q639" s="6">
        <v>2.2250000000000001</v>
      </c>
      <c r="R639" s="6">
        <f>0.023+0.023</f>
        <v>4.5999999999999999E-2</v>
      </c>
      <c r="S639" s="6">
        <f t="shared" si="21"/>
        <v>2.1790000000000003</v>
      </c>
      <c r="T639" s="6">
        <v>2.2250000000000001</v>
      </c>
      <c r="U639" s="6">
        <f t="shared" si="22"/>
        <v>2.1790000000000003</v>
      </c>
      <c r="V639" s="6">
        <f t="shared" si="23"/>
        <v>0</v>
      </c>
      <c r="W639" s="13">
        <f t="shared" si="24"/>
        <v>2.2250000000000001</v>
      </c>
      <c r="X639" s="13">
        <f t="shared" si="25"/>
        <v>0</v>
      </c>
      <c r="Y639" s="14">
        <f t="shared" si="19"/>
        <v>0</v>
      </c>
    </row>
    <row r="640" spans="1:25" s="3" customFormat="1" x14ac:dyDescent="0.2">
      <c r="A640" s="23">
        <v>5585</v>
      </c>
      <c r="B640" s="5" t="s">
        <v>0</v>
      </c>
      <c r="C640" s="3" t="s">
        <v>22</v>
      </c>
      <c r="D640" s="3" t="s">
        <v>47</v>
      </c>
      <c r="E640" s="3" t="s">
        <v>40</v>
      </c>
      <c r="F640" s="3">
        <v>3</v>
      </c>
      <c r="G640" s="3" t="s">
        <v>9</v>
      </c>
      <c r="H640" s="3" t="s">
        <v>13</v>
      </c>
      <c r="I640" s="3">
        <v>68</v>
      </c>
      <c r="J640" s="3">
        <v>24</v>
      </c>
      <c r="K640" s="3">
        <v>0</v>
      </c>
      <c r="L640" s="4">
        <f t="shared" si="20"/>
        <v>0.45238934211693022</v>
      </c>
      <c r="M640" s="32"/>
      <c r="N640" s="3">
        <v>4</v>
      </c>
      <c r="O640" s="6">
        <v>2.6709999999999998</v>
      </c>
      <c r="P640" s="6">
        <v>2.5790000000000002</v>
      </c>
      <c r="Q640" s="6">
        <v>2.54</v>
      </c>
      <c r="R640" s="6">
        <v>0</v>
      </c>
      <c r="S640" s="6">
        <f t="shared" si="21"/>
        <v>2.54</v>
      </c>
      <c r="T640" s="6">
        <v>3.1230000000000002</v>
      </c>
      <c r="U640" s="6">
        <f t="shared" si="22"/>
        <v>3.1230000000000002</v>
      </c>
      <c r="V640" s="6">
        <f t="shared" si="23"/>
        <v>18.667947486391292</v>
      </c>
      <c r="W640" s="13">
        <f t="shared" si="24"/>
        <v>3.1230000000000002</v>
      </c>
      <c r="X640" s="13">
        <f t="shared" si="25"/>
        <v>0</v>
      </c>
      <c r="Y640" s="14" t="str">
        <f t="shared" si="19"/>
        <v>NA</v>
      </c>
    </row>
    <row r="641" spans="1:25" s="3" customFormat="1" x14ac:dyDescent="0.2">
      <c r="A641" s="23">
        <v>5586</v>
      </c>
      <c r="B641" s="5" t="s">
        <v>0</v>
      </c>
      <c r="C641" s="3" t="s">
        <v>22</v>
      </c>
      <c r="D641" s="3" t="s">
        <v>47</v>
      </c>
      <c r="E641" s="3" t="s">
        <v>40</v>
      </c>
      <c r="F641" s="3">
        <v>3</v>
      </c>
      <c r="G641" s="3" t="s">
        <v>9</v>
      </c>
      <c r="H641" s="3" t="s">
        <v>13</v>
      </c>
      <c r="I641" s="3">
        <v>68</v>
      </c>
      <c r="J641" s="3">
        <v>24</v>
      </c>
      <c r="K641" s="3">
        <v>0</v>
      </c>
      <c r="L641" s="4">
        <f t="shared" si="20"/>
        <v>0.45238934211693022</v>
      </c>
      <c r="M641" s="32"/>
      <c r="N641" s="3">
        <v>5</v>
      </c>
      <c r="O641" s="6">
        <v>1.952</v>
      </c>
      <c r="P641" s="6">
        <v>1.7989999999999999</v>
      </c>
      <c r="Q641" s="6">
        <v>1.7669999999999999</v>
      </c>
      <c r="R641" s="6">
        <v>0</v>
      </c>
      <c r="S641" s="6">
        <f t="shared" si="21"/>
        <v>1.7669999999999999</v>
      </c>
      <c r="T641" s="6">
        <v>1.7669999999999999</v>
      </c>
      <c r="U641" s="6">
        <f t="shared" si="22"/>
        <v>1.7669999999999999</v>
      </c>
      <c r="V641" s="6">
        <f t="shared" si="23"/>
        <v>0</v>
      </c>
      <c r="W641" s="13">
        <f t="shared" si="24"/>
        <v>1.7669999999999999</v>
      </c>
      <c r="X641" s="13">
        <f t="shared" si="25"/>
        <v>0</v>
      </c>
      <c r="Y641" s="14">
        <f t="shared" ref="Y641:Y704" si="26">IF(V641&gt;10,"NA",X641)</f>
        <v>0</v>
      </c>
    </row>
    <row r="642" spans="1:25" s="3" customFormat="1" x14ac:dyDescent="0.2">
      <c r="A642" s="23">
        <v>5587</v>
      </c>
      <c r="B642" s="5" t="s">
        <v>0</v>
      </c>
      <c r="C642" s="3" t="s">
        <v>22</v>
      </c>
      <c r="D642" s="3" t="s">
        <v>47</v>
      </c>
      <c r="E642" s="3" t="s">
        <v>40</v>
      </c>
      <c r="F642" s="3">
        <v>3</v>
      </c>
      <c r="G642" s="3" t="s">
        <v>9</v>
      </c>
      <c r="H642" s="3" t="s">
        <v>13</v>
      </c>
      <c r="I642" s="3">
        <v>68</v>
      </c>
      <c r="J642" s="3">
        <v>24</v>
      </c>
      <c r="K642" s="3">
        <v>0</v>
      </c>
      <c r="L642" s="4">
        <f t="shared" si="20"/>
        <v>0.45238934211693022</v>
      </c>
      <c r="M642" s="32"/>
      <c r="N642" s="3">
        <v>6</v>
      </c>
      <c r="O642" s="6">
        <v>2.62</v>
      </c>
      <c r="P642" s="6">
        <v>4.0119999999999996</v>
      </c>
      <c r="Q642" s="6">
        <v>3.968</v>
      </c>
      <c r="R642" s="6">
        <v>0</v>
      </c>
      <c r="S642" s="6">
        <f t="shared" si="21"/>
        <v>3.968</v>
      </c>
      <c r="T642" s="6">
        <v>4.0590000000000002</v>
      </c>
      <c r="U642" s="6">
        <f t="shared" si="22"/>
        <v>4.0590000000000002</v>
      </c>
      <c r="V642" s="6">
        <f t="shared" si="23"/>
        <v>2.2419315102241932</v>
      </c>
      <c r="W642" s="13">
        <f t="shared" si="24"/>
        <v>4.0590000000000002</v>
      </c>
      <c r="X642" s="13">
        <f t="shared" si="25"/>
        <v>0</v>
      </c>
      <c r="Y642" s="14">
        <f t="shared" si="26"/>
        <v>0</v>
      </c>
    </row>
    <row r="643" spans="1:25" s="3" customFormat="1" x14ac:dyDescent="0.2">
      <c r="A643" s="23">
        <v>5588</v>
      </c>
      <c r="B643" s="5" t="s">
        <v>0</v>
      </c>
      <c r="C643" s="3" t="s">
        <v>22</v>
      </c>
      <c r="D643" s="3" t="s">
        <v>47</v>
      </c>
      <c r="E643" s="3" t="s">
        <v>40</v>
      </c>
      <c r="F643" s="3">
        <v>3</v>
      </c>
      <c r="G643" s="3" t="s">
        <v>9</v>
      </c>
      <c r="H643" s="3" t="s">
        <v>13</v>
      </c>
      <c r="I643" s="3">
        <v>68</v>
      </c>
      <c r="J643" s="3">
        <v>24</v>
      </c>
      <c r="K643" s="3">
        <v>0</v>
      </c>
      <c r="L643" s="4">
        <f t="shared" si="20"/>
        <v>0.45238934211693022</v>
      </c>
      <c r="M643" s="32"/>
      <c r="N643" s="3">
        <v>7</v>
      </c>
      <c r="O643" s="6">
        <v>1.994</v>
      </c>
      <c r="P643" s="6">
        <v>2.0590000000000002</v>
      </c>
      <c r="Q643" s="6">
        <v>2.0230000000000001</v>
      </c>
      <c r="R643" s="6">
        <v>0</v>
      </c>
      <c r="S643" s="6">
        <f t="shared" si="21"/>
        <v>2.0230000000000001</v>
      </c>
      <c r="T643" s="6">
        <v>2.0230000000000001</v>
      </c>
      <c r="U643" s="6">
        <f t="shared" si="22"/>
        <v>2.0230000000000001</v>
      </c>
      <c r="V643" s="6">
        <f t="shared" si="23"/>
        <v>0</v>
      </c>
      <c r="W643" s="13">
        <f t="shared" si="24"/>
        <v>2.0230000000000001</v>
      </c>
      <c r="X643" s="13">
        <f t="shared" si="25"/>
        <v>0</v>
      </c>
      <c r="Y643" s="14">
        <f t="shared" si="26"/>
        <v>0</v>
      </c>
    </row>
    <row r="644" spans="1:25" s="3" customFormat="1" x14ac:dyDescent="0.2">
      <c r="A644" s="23">
        <v>5589</v>
      </c>
      <c r="B644" s="5" t="s">
        <v>0</v>
      </c>
      <c r="C644" s="3" t="s">
        <v>22</v>
      </c>
      <c r="D644" s="3" t="s">
        <v>47</v>
      </c>
      <c r="E644" s="3" t="s">
        <v>40</v>
      </c>
      <c r="F644" s="3">
        <v>3</v>
      </c>
      <c r="G644" s="3" t="s">
        <v>9</v>
      </c>
      <c r="H644" s="3" t="s">
        <v>13</v>
      </c>
      <c r="I644" s="3">
        <v>68</v>
      </c>
      <c r="J644" s="3">
        <v>24</v>
      </c>
      <c r="K644" s="3">
        <v>0</v>
      </c>
      <c r="L644" s="4">
        <f t="shared" si="20"/>
        <v>0.45238934211693022</v>
      </c>
      <c r="M644" s="32"/>
      <c r="N644" s="3">
        <v>8</v>
      </c>
      <c r="O644" s="6">
        <v>3.024</v>
      </c>
      <c r="P644" s="6">
        <v>4.077</v>
      </c>
      <c r="Q644" s="6">
        <v>4.0250000000000004</v>
      </c>
      <c r="R644" s="6">
        <v>0</v>
      </c>
      <c r="S644" s="6">
        <f t="shared" si="21"/>
        <v>4.0250000000000004</v>
      </c>
      <c r="T644" s="6">
        <v>4.0250000000000004</v>
      </c>
      <c r="U644" s="6">
        <f t="shared" si="22"/>
        <v>4.0250000000000004</v>
      </c>
      <c r="V644" s="6">
        <f t="shared" si="23"/>
        <v>0</v>
      </c>
      <c r="W644" s="13">
        <f t="shared" si="24"/>
        <v>4.0250000000000004</v>
      </c>
      <c r="X644" s="13">
        <f t="shared" si="25"/>
        <v>0</v>
      </c>
      <c r="Y644" s="14">
        <f t="shared" si="26"/>
        <v>0</v>
      </c>
    </row>
    <row r="645" spans="1:25" s="3" customFormat="1" x14ac:dyDescent="0.2">
      <c r="A645" s="23">
        <v>5590</v>
      </c>
      <c r="B645" s="5" t="s">
        <v>0</v>
      </c>
      <c r="C645" s="3" t="s">
        <v>22</v>
      </c>
      <c r="D645" s="3" t="s">
        <v>47</v>
      </c>
      <c r="E645" s="3" t="s">
        <v>40</v>
      </c>
      <c r="F645" s="3">
        <v>3</v>
      </c>
      <c r="G645" s="3" t="s">
        <v>9</v>
      </c>
      <c r="H645" s="3" t="s">
        <v>13</v>
      </c>
      <c r="I645" s="3">
        <v>68</v>
      </c>
      <c r="J645" s="3">
        <v>24</v>
      </c>
      <c r="K645" s="3">
        <v>0</v>
      </c>
      <c r="L645" s="4">
        <f t="shared" si="20"/>
        <v>0.45238934211693022</v>
      </c>
      <c r="M645" s="32"/>
      <c r="N645" s="3">
        <v>9</v>
      </c>
      <c r="O645" s="6">
        <v>2.2490000000000001</v>
      </c>
      <c r="P645" s="6">
        <v>2.1880000000000002</v>
      </c>
      <c r="Q645" s="6">
        <v>2.1520000000000001</v>
      </c>
      <c r="R645" s="6">
        <v>1.7999999999999999E-2</v>
      </c>
      <c r="S645" s="6">
        <f t="shared" si="21"/>
        <v>2.1340000000000003</v>
      </c>
      <c r="T645" s="6">
        <v>2.1520000000000001</v>
      </c>
      <c r="U645" s="6">
        <f t="shared" si="22"/>
        <v>2.1340000000000003</v>
      </c>
      <c r="V645" s="6">
        <f t="shared" si="23"/>
        <v>0</v>
      </c>
      <c r="W645" s="13">
        <f t="shared" si="24"/>
        <v>2.1520000000000001</v>
      </c>
      <c r="X645" s="13">
        <f t="shared" si="25"/>
        <v>0</v>
      </c>
      <c r="Y645" s="14">
        <f t="shared" si="26"/>
        <v>0</v>
      </c>
    </row>
    <row r="646" spans="1:25" s="3" customFormat="1" x14ac:dyDescent="0.2">
      <c r="A646" s="23">
        <v>5591</v>
      </c>
      <c r="B646" s="5" t="s">
        <v>0</v>
      </c>
      <c r="C646" s="3" t="s">
        <v>22</v>
      </c>
      <c r="D646" s="3" t="s">
        <v>47</v>
      </c>
      <c r="E646" s="3" t="s">
        <v>40</v>
      </c>
      <c r="F646" s="3">
        <v>3</v>
      </c>
      <c r="G646" s="3" t="s">
        <v>9</v>
      </c>
      <c r="H646" s="3" t="s">
        <v>13</v>
      </c>
      <c r="I646" s="3">
        <v>68</v>
      </c>
      <c r="J646" s="3">
        <v>24</v>
      </c>
      <c r="K646" s="3">
        <v>0</v>
      </c>
      <c r="L646" s="4">
        <f t="shared" si="20"/>
        <v>0.45238934211693022</v>
      </c>
      <c r="M646" s="32"/>
      <c r="N646" s="3">
        <v>10</v>
      </c>
      <c r="O646" s="6">
        <v>1.1739999999999999</v>
      </c>
      <c r="P646" s="6">
        <v>0.59399999999999997</v>
      </c>
      <c r="Q646" s="6">
        <v>0.56999999999999995</v>
      </c>
      <c r="R646" s="6">
        <v>0</v>
      </c>
      <c r="S646" s="6">
        <f t="shared" si="21"/>
        <v>0.56999999999999995</v>
      </c>
      <c r="T646" s="6">
        <v>0.56999999999999995</v>
      </c>
      <c r="U646" s="6">
        <f t="shared" si="22"/>
        <v>0.56999999999999995</v>
      </c>
      <c r="V646" s="6">
        <f t="shared" si="23"/>
        <v>0</v>
      </c>
      <c r="W646" s="13">
        <f t="shared" si="24"/>
        <v>0.56999999999999995</v>
      </c>
      <c r="X646" s="13">
        <f t="shared" si="25"/>
        <v>0</v>
      </c>
      <c r="Y646" s="14">
        <f t="shared" si="26"/>
        <v>0</v>
      </c>
    </row>
    <row r="647" spans="1:25" s="3" customFormat="1" x14ac:dyDescent="0.2">
      <c r="A647" s="23">
        <v>5592</v>
      </c>
      <c r="B647" s="5" t="s">
        <v>0</v>
      </c>
      <c r="C647" s="3" t="s">
        <v>22</v>
      </c>
      <c r="D647" s="3" t="s">
        <v>47</v>
      </c>
      <c r="E647" s="3" t="s">
        <v>40</v>
      </c>
      <c r="F647" s="3">
        <v>4</v>
      </c>
      <c r="G647" s="3" t="s">
        <v>9</v>
      </c>
      <c r="L647" s="4"/>
      <c r="M647" s="32"/>
      <c r="N647" s="3">
        <v>1</v>
      </c>
      <c r="Q647" s="6"/>
      <c r="R647" s="6"/>
      <c r="S647" s="6"/>
      <c r="T647" s="6"/>
      <c r="U647" s="6"/>
      <c r="V647" s="6"/>
      <c r="W647" s="13"/>
      <c r="X647" s="13"/>
      <c r="Y647" s="14">
        <f t="shared" si="26"/>
        <v>0</v>
      </c>
    </row>
    <row r="648" spans="1:25" s="3" customFormat="1" x14ac:dyDescent="0.2">
      <c r="A648" s="23">
        <v>5593</v>
      </c>
      <c r="B648" s="5" t="s">
        <v>0</v>
      </c>
      <c r="C648" s="3" t="s">
        <v>22</v>
      </c>
      <c r="D648" s="3" t="s">
        <v>47</v>
      </c>
      <c r="E648" s="3" t="s">
        <v>40</v>
      </c>
      <c r="F648" s="3">
        <v>4</v>
      </c>
      <c r="G648" s="3" t="s">
        <v>9</v>
      </c>
      <c r="L648" s="4"/>
      <c r="M648" s="32"/>
      <c r="N648" s="3">
        <v>2</v>
      </c>
      <c r="Q648" s="6"/>
      <c r="R648" s="6"/>
      <c r="S648" s="6"/>
      <c r="T648" s="6"/>
      <c r="U648" s="6"/>
      <c r="V648" s="6"/>
      <c r="W648" s="13"/>
      <c r="X648" s="13"/>
      <c r="Y648" s="14">
        <f t="shared" si="26"/>
        <v>0</v>
      </c>
    </row>
    <row r="649" spans="1:25" s="3" customFormat="1" x14ac:dyDescent="0.2">
      <c r="A649" s="23">
        <v>5594</v>
      </c>
      <c r="B649" s="5" t="s">
        <v>0</v>
      </c>
      <c r="C649" s="3" t="s">
        <v>22</v>
      </c>
      <c r="D649" s="3" t="s">
        <v>47</v>
      </c>
      <c r="E649" s="3" t="s">
        <v>40</v>
      </c>
      <c r="F649" s="3">
        <v>4</v>
      </c>
      <c r="G649" s="3" t="s">
        <v>9</v>
      </c>
      <c r="L649" s="4"/>
      <c r="M649" s="32"/>
      <c r="N649" s="3">
        <v>3</v>
      </c>
      <c r="Q649" s="6"/>
      <c r="R649" s="6"/>
      <c r="S649" s="6"/>
      <c r="T649" s="6"/>
      <c r="U649" s="6"/>
      <c r="V649" s="6"/>
      <c r="W649" s="13"/>
      <c r="X649" s="13"/>
      <c r="Y649" s="14">
        <f t="shared" si="26"/>
        <v>0</v>
      </c>
    </row>
    <row r="650" spans="1:25" s="3" customFormat="1" x14ac:dyDescent="0.2">
      <c r="A650" s="23">
        <v>5595</v>
      </c>
      <c r="B650" s="5" t="s">
        <v>0</v>
      </c>
      <c r="C650" s="3" t="s">
        <v>22</v>
      </c>
      <c r="D650" s="3" t="s">
        <v>47</v>
      </c>
      <c r="E650" s="3" t="s">
        <v>40</v>
      </c>
      <c r="F650" s="3">
        <v>4</v>
      </c>
      <c r="G650" s="3" t="s">
        <v>9</v>
      </c>
      <c r="L650" s="4"/>
      <c r="M650" s="32"/>
      <c r="N650" s="3">
        <v>4</v>
      </c>
      <c r="Q650" s="6"/>
      <c r="R650" s="6"/>
      <c r="S650" s="6"/>
      <c r="T650" s="6"/>
      <c r="U650" s="6"/>
      <c r="V650" s="6"/>
      <c r="W650" s="13"/>
      <c r="X650" s="13"/>
      <c r="Y650" s="14">
        <f t="shared" si="26"/>
        <v>0</v>
      </c>
    </row>
    <row r="651" spans="1:25" s="3" customFormat="1" x14ac:dyDescent="0.2">
      <c r="A651" s="23">
        <v>5596</v>
      </c>
      <c r="B651" s="5" t="s">
        <v>0</v>
      </c>
      <c r="C651" s="3" t="s">
        <v>22</v>
      </c>
      <c r="D651" s="3" t="s">
        <v>47</v>
      </c>
      <c r="E651" s="3" t="s">
        <v>40</v>
      </c>
      <c r="F651" s="3">
        <v>4</v>
      </c>
      <c r="G651" s="3" t="s">
        <v>9</v>
      </c>
      <c r="L651" s="4"/>
      <c r="M651" s="32"/>
      <c r="N651" s="3">
        <v>5</v>
      </c>
      <c r="Q651" s="6"/>
      <c r="R651" s="6"/>
      <c r="S651" s="6"/>
      <c r="T651" s="6"/>
      <c r="U651" s="6"/>
      <c r="V651" s="6"/>
      <c r="W651" s="13"/>
      <c r="X651" s="13"/>
      <c r="Y651" s="14">
        <f t="shared" si="26"/>
        <v>0</v>
      </c>
    </row>
    <row r="652" spans="1:25" s="3" customFormat="1" x14ac:dyDescent="0.2">
      <c r="A652" s="23">
        <v>5597</v>
      </c>
      <c r="B652" s="5" t="s">
        <v>0</v>
      </c>
      <c r="C652" s="3" t="s">
        <v>22</v>
      </c>
      <c r="D652" s="3" t="s">
        <v>47</v>
      </c>
      <c r="E652" s="3" t="s">
        <v>40</v>
      </c>
      <c r="F652" s="3">
        <v>4</v>
      </c>
      <c r="G652" s="3" t="s">
        <v>9</v>
      </c>
      <c r="L652" s="4"/>
      <c r="M652" s="32"/>
      <c r="N652" s="3">
        <v>6</v>
      </c>
      <c r="Q652" s="6"/>
      <c r="R652" s="6"/>
      <c r="S652" s="6"/>
      <c r="T652" s="6"/>
      <c r="U652" s="6"/>
      <c r="V652" s="6"/>
      <c r="W652" s="13"/>
      <c r="X652" s="13"/>
      <c r="Y652" s="14">
        <f t="shared" si="26"/>
        <v>0</v>
      </c>
    </row>
    <row r="653" spans="1:25" s="3" customFormat="1" x14ac:dyDescent="0.2">
      <c r="A653" s="23">
        <v>5598</v>
      </c>
      <c r="B653" s="5" t="s">
        <v>0</v>
      </c>
      <c r="C653" s="3" t="s">
        <v>22</v>
      </c>
      <c r="D653" s="3" t="s">
        <v>47</v>
      </c>
      <c r="E653" s="3" t="s">
        <v>40</v>
      </c>
      <c r="F653" s="3">
        <v>4</v>
      </c>
      <c r="G653" s="3" t="s">
        <v>9</v>
      </c>
      <c r="L653" s="4"/>
      <c r="M653" s="32"/>
      <c r="N653" s="3">
        <v>7</v>
      </c>
      <c r="Q653" s="6"/>
      <c r="R653" s="6"/>
      <c r="S653" s="6"/>
      <c r="T653" s="6"/>
      <c r="U653" s="6"/>
      <c r="V653" s="6"/>
      <c r="W653" s="13"/>
      <c r="X653" s="13"/>
      <c r="Y653" s="14">
        <f t="shared" si="26"/>
        <v>0</v>
      </c>
    </row>
    <row r="654" spans="1:25" s="3" customFormat="1" x14ac:dyDescent="0.2">
      <c r="A654" s="23">
        <v>5599</v>
      </c>
      <c r="B654" s="5" t="s">
        <v>0</v>
      </c>
      <c r="C654" s="3" t="s">
        <v>22</v>
      </c>
      <c r="D654" s="3" t="s">
        <v>47</v>
      </c>
      <c r="E654" s="3" t="s">
        <v>40</v>
      </c>
      <c r="F654" s="3">
        <v>4</v>
      </c>
      <c r="G654" s="3" t="s">
        <v>9</v>
      </c>
      <c r="L654" s="4"/>
      <c r="M654" s="32"/>
      <c r="N654" s="3">
        <v>8</v>
      </c>
      <c r="Q654" s="6"/>
      <c r="R654" s="6"/>
      <c r="S654" s="6"/>
      <c r="T654" s="6"/>
      <c r="U654" s="6"/>
      <c r="V654" s="6"/>
      <c r="W654" s="13"/>
      <c r="X654" s="13"/>
      <c r="Y654" s="14">
        <f t="shared" si="26"/>
        <v>0</v>
      </c>
    </row>
    <row r="655" spans="1:25" s="3" customFormat="1" x14ac:dyDescent="0.2">
      <c r="A655" s="23">
        <v>5600</v>
      </c>
      <c r="B655" s="5" t="s">
        <v>0</v>
      </c>
      <c r="C655" s="3" t="s">
        <v>22</v>
      </c>
      <c r="D655" s="3" t="s">
        <v>47</v>
      </c>
      <c r="E655" s="3" t="s">
        <v>40</v>
      </c>
      <c r="F655" s="3">
        <v>4</v>
      </c>
      <c r="G655" s="3" t="s">
        <v>9</v>
      </c>
      <c r="L655" s="4"/>
      <c r="M655" s="32"/>
      <c r="N655" s="3">
        <v>9</v>
      </c>
      <c r="Q655" s="6"/>
      <c r="R655" s="6"/>
      <c r="S655" s="6"/>
      <c r="T655" s="6"/>
      <c r="U655" s="6"/>
      <c r="V655" s="6"/>
      <c r="W655" s="13"/>
      <c r="X655" s="13"/>
      <c r="Y655" s="14">
        <f t="shared" si="26"/>
        <v>0</v>
      </c>
    </row>
    <row r="656" spans="1:25" s="3" customFormat="1" x14ac:dyDescent="0.2">
      <c r="A656" s="23">
        <v>5601</v>
      </c>
      <c r="B656" s="5" t="s">
        <v>0</v>
      </c>
      <c r="C656" s="3" t="s">
        <v>22</v>
      </c>
      <c r="D656" s="3" t="s">
        <v>47</v>
      </c>
      <c r="E656" s="3" t="s">
        <v>40</v>
      </c>
      <c r="F656" s="3">
        <v>4</v>
      </c>
      <c r="G656" s="3" t="s">
        <v>9</v>
      </c>
      <c r="L656" s="4"/>
      <c r="M656" s="32"/>
      <c r="N656" s="3">
        <v>10</v>
      </c>
      <c r="Q656" s="6"/>
      <c r="R656" s="6"/>
      <c r="S656" s="6"/>
      <c r="T656" s="6"/>
      <c r="U656" s="6"/>
      <c r="V656" s="6"/>
      <c r="W656" s="13"/>
      <c r="X656" s="13"/>
      <c r="Y656" s="14">
        <f t="shared" si="26"/>
        <v>0</v>
      </c>
    </row>
    <row r="657" spans="1:25" s="3" customFormat="1" x14ac:dyDescent="0.2">
      <c r="A657" s="23">
        <v>5602</v>
      </c>
      <c r="B657" s="5" t="s">
        <v>0</v>
      </c>
      <c r="C657" s="3" t="s">
        <v>22</v>
      </c>
      <c r="D657" s="3" t="s">
        <v>47</v>
      </c>
      <c r="E657" s="3" t="s">
        <v>40</v>
      </c>
      <c r="F657" s="3">
        <v>4</v>
      </c>
      <c r="G657" s="3" t="s">
        <v>9</v>
      </c>
      <c r="L657" s="4"/>
      <c r="M657" s="32"/>
      <c r="N657" s="3">
        <v>11</v>
      </c>
      <c r="Q657" s="6"/>
      <c r="R657" s="6"/>
      <c r="S657" s="6"/>
      <c r="T657" s="6"/>
      <c r="U657" s="6"/>
      <c r="V657" s="6"/>
      <c r="W657" s="13"/>
      <c r="X657" s="13"/>
      <c r="Y657" s="14">
        <f t="shared" si="26"/>
        <v>0</v>
      </c>
    </row>
    <row r="658" spans="1:25" s="3" customFormat="1" x14ac:dyDescent="0.2">
      <c r="A658" s="23">
        <v>5603</v>
      </c>
      <c r="B658" s="5" t="s">
        <v>0</v>
      </c>
      <c r="C658" s="3" t="s">
        <v>22</v>
      </c>
      <c r="D658" s="3" t="s">
        <v>47</v>
      </c>
      <c r="E658" s="3" t="s">
        <v>40</v>
      </c>
      <c r="F658" s="3">
        <v>4</v>
      </c>
      <c r="G658" s="3" t="s">
        <v>9</v>
      </c>
      <c r="L658" s="4"/>
      <c r="M658" s="32"/>
      <c r="N658" s="3">
        <v>12</v>
      </c>
      <c r="Q658" s="6"/>
      <c r="R658" s="6"/>
      <c r="S658" s="6"/>
      <c r="T658" s="6"/>
      <c r="U658" s="6"/>
      <c r="V658" s="6"/>
      <c r="W658" s="13"/>
      <c r="X658" s="13"/>
      <c r="Y658" s="14">
        <f t="shared" si="26"/>
        <v>0</v>
      </c>
    </row>
    <row r="659" spans="1:25" s="3" customFormat="1" x14ac:dyDescent="0.2">
      <c r="A659" s="23">
        <v>5604</v>
      </c>
      <c r="B659" s="5" t="s">
        <v>0</v>
      </c>
      <c r="C659" s="3" t="s">
        <v>22</v>
      </c>
      <c r="D659" s="3" t="s">
        <v>47</v>
      </c>
      <c r="E659" s="3" t="s">
        <v>40</v>
      </c>
      <c r="F659" s="3">
        <v>4</v>
      </c>
      <c r="G659" s="3" t="s">
        <v>9</v>
      </c>
      <c r="L659" s="4"/>
      <c r="M659" s="32"/>
      <c r="N659" s="3">
        <v>13</v>
      </c>
      <c r="Q659" s="6"/>
      <c r="R659" s="6"/>
      <c r="S659" s="6"/>
      <c r="T659" s="6"/>
      <c r="U659" s="6"/>
      <c r="V659" s="6"/>
      <c r="W659" s="13"/>
      <c r="X659" s="13"/>
      <c r="Y659" s="14">
        <f t="shared" si="26"/>
        <v>0</v>
      </c>
    </row>
    <row r="660" spans="1:25" s="3" customFormat="1" x14ac:dyDescent="0.2">
      <c r="A660" s="23">
        <v>5605</v>
      </c>
      <c r="B660" s="5" t="s">
        <v>0</v>
      </c>
      <c r="C660" s="3" t="s">
        <v>22</v>
      </c>
      <c r="D660" s="3" t="s">
        <v>47</v>
      </c>
      <c r="E660" s="3" t="s">
        <v>40</v>
      </c>
      <c r="F660" s="3">
        <v>4</v>
      </c>
      <c r="G660" s="3" t="s">
        <v>9</v>
      </c>
      <c r="L660" s="4"/>
      <c r="M660" s="32"/>
      <c r="N660" s="3">
        <v>14</v>
      </c>
      <c r="Q660" s="6"/>
      <c r="R660" s="6"/>
      <c r="S660" s="6"/>
      <c r="T660" s="6"/>
      <c r="U660" s="6"/>
      <c r="V660" s="6"/>
      <c r="W660" s="13"/>
      <c r="X660" s="13"/>
      <c r="Y660" s="14">
        <f t="shared" si="26"/>
        <v>0</v>
      </c>
    </row>
    <row r="661" spans="1:25" s="3" customFormat="1" x14ac:dyDescent="0.2">
      <c r="A661" s="23">
        <v>5606</v>
      </c>
      <c r="B661" s="5" t="s">
        <v>0</v>
      </c>
      <c r="C661" s="3" t="s">
        <v>22</v>
      </c>
      <c r="D661" s="3" t="s">
        <v>47</v>
      </c>
      <c r="E661" s="3" t="s">
        <v>40</v>
      </c>
      <c r="F661" s="3">
        <v>4</v>
      </c>
      <c r="G661" s="3" t="s">
        <v>9</v>
      </c>
      <c r="L661" s="4"/>
      <c r="M661" s="32"/>
      <c r="N661" s="3">
        <v>15</v>
      </c>
      <c r="Q661" s="6"/>
      <c r="R661" s="6"/>
      <c r="S661" s="6"/>
      <c r="T661" s="6"/>
      <c r="U661" s="6"/>
      <c r="V661" s="6"/>
      <c r="W661" s="13"/>
      <c r="X661" s="13"/>
      <c r="Y661" s="14">
        <f t="shared" si="26"/>
        <v>0</v>
      </c>
    </row>
    <row r="662" spans="1:25" s="3" customFormat="1" x14ac:dyDescent="0.2">
      <c r="A662" s="23">
        <v>5607</v>
      </c>
      <c r="B662" s="5" t="s">
        <v>0</v>
      </c>
      <c r="C662" s="3" t="s">
        <v>22</v>
      </c>
      <c r="D662" s="3" t="s">
        <v>47</v>
      </c>
      <c r="E662" s="3" t="s">
        <v>40</v>
      </c>
      <c r="F662" s="3">
        <v>4</v>
      </c>
      <c r="G662" s="3" t="s">
        <v>9</v>
      </c>
      <c r="L662" s="4"/>
      <c r="M662" s="32"/>
      <c r="N662" s="3">
        <v>16</v>
      </c>
      <c r="Q662" s="6"/>
      <c r="R662" s="6"/>
      <c r="S662" s="6"/>
      <c r="T662" s="6"/>
      <c r="U662" s="6"/>
      <c r="V662" s="6"/>
      <c r="W662" s="13"/>
      <c r="X662" s="13"/>
      <c r="Y662" s="14">
        <f t="shared" si="26"/>
        <v>0</v>
      </c>
    </row>
    <row r="663" spans="1:25" s="3" customFormat="1" x14ac:dyDescent="0.2">
      <c r="A663" s="23">
        <v>5608</v>
      </c>
      <c r="B663" s="5" t="s">
        <v>0</v>
      </c>
      <c r="C663" s="3" t="s">
        <v>22</v>
      </c>
      <c r="D663" s="3" t="s">
        <v>47</v>
      </c>
      <c r="E663" s="3" t="s">
        <v>40</v>
      </c>
      <c r="F663" s="3">
        <v>4</v>
      </c>
      <c r="G663" s="3" t="s">
        <v>9</v>
      </c>
      <c r="L663" s="4"/>
      <c r="M663" s="32"/>
      <c r="N663" s="3">
        <v>17</v>
      </c>
      <c r="Q663" s="6"/>
      <c r="R663" s="6"/>
      <c r="S663" s="6"/>
      <c r="T663" s="6"/>
      <c r="U663" s="6"/>
      <c r="V663" s="6"/>
      <c r="W663" s="13"/>
      <c r="X663" s="13"/>
      <c r="Y663" s="14">
        <f t="shared" si="26"/>
        <v>0</v>
      </c>
    </row>
    <row r="664" spans="1:25" s="3" customFormat="1" x14ac:dyDescent="0.2">
      <c r="A664" s="23">
        <v>5609</v>
      </c>
      <c r="B664" s="5" t="s">
        <v>0</v>
      </c>
      <c r="C664" s="3" t="s">
        <v>22</v>
      </c>
      <c r="D664" s="3" t="s">
        <v>47</v>
      </c>
      <c r="E664" s="3" t="s">
        <v>40</v>
      </c>
      <c r="F664" s="3">
        <v>4</v>
      </c>
      <c r="G664" s="3" t="s">
        <v>9</v>
      </c>
      <c r="L664" s="4"/>
      <c r="M664" s="32"/>
      <c r="N664" s="3">
        <v>18</v>
      </c>
      <c r="Q664" s="6"/>
      <c r="R664" s="6"/>
      <c r="S664" s="6"/>
      <c r="T664" s="6"/>
      <c r="U664" s="6"/>
      <c r="V664" s="6"/>
      <c r="W664" s="13"/>
      <c r="X664" s="13"/>
      <c r="Y664" s="14">
        <f t="shared" si="26"/>
        <v>0</v>
      </c>
    </row>
    <row r="665" spans="1:25" s="3" customFormat="1" x14ac:dyDescent="0.2">
      <c r="A665" s="23">
        <v>5610</v>
      </c>
      <c r="B665" s="5" t="s">
        <v>0</v>
      </c>
      <c r="C665" s="3" t="s">
        <v>22</v>
      </c>
      <c r="D665" s="3" t="s">
        <v>47</v>
      </c>
      <c r="E665" s="3" t="s">
        <v>40</v>
      </c>
      <c r="F665" s="3">
        <v>4</v>
      </c>
      <c r="G665" s="3" t="s">
        <v>9</v>
      </c>
      <c r="L665" s="4"/>
      <c r="M665" s="32"/>
      <c r="N665" s="3">
        <v>19</v>
      </c>
      <c r="Q665" s="6"/>
      <c r="R665" s="6"/>
      <c r="S665" s="6"/>
      <c r="T665" s="6"/>
      <c r="U665" s="6"/>
      <c r="V665" s="6"/>
      <c r="W665" s="13"/>
      <c r="X665" s="13"/>
      <c r="Y665" s="14">
        <f t="shared" si="26"/>
        <v>0</v>
      </c>
    </row>
    <row r="666" spans="1:25" s="3" customFormat="1" x14ac:dyDescent="0.2">
      <c r="A666" s="23">
        <v>5611</v>
      </c>
      <c r="B666" s="5" t="s">
        <v>0</v>
      </c>
      <c r="C666" s="3" t="s">
        <v>22</v>
      </c>
      <c r="D666" s="3" t="s">
        <v>47</v>
      </c>
      <c r="E666" s="3" t="s">
        <v>40</v>
      </c>
      <c r="F666" s="3">
        <v>4</v>
      </c>
      <c r="G666" s="3" t="s">
        <v>9</v>
      </c>
      <c r="L666" s="4"/>
      <c r="M666" s="32"/>
      <c r="N666" s="3">
        <v>20</v>
      </c>
      <c r="Q666" s="6"/>
      <c r="R666" s="6"/>
      <c r="S666" s="6"/>
      <c r="T666" s="6"/>
      <c r="U666" s="6"/>
      <c r="V666" s="6"/>
      <c r="W666" s="13"/>
      <c r="X666" s="13"/>
      <c r="Y666" s="14">
        <f t="shared" si="26"/>
        <v>0</v>
      </c>
    </row>
    <row r="667" spans="1:25" s="3" customFormat="1" x14ac:dyDescent="0.2">
      <c r="A667" s="23">
        <v>5612</v>
      </c>
      <c r="B667" s="5" t="s">
        <v>0</v>
      </c>
      <c r="C667" s="3" t="s">
        <v>22</v>
      </c>
      <c r="D667" s="3" t="s">
        <v>47</v>
      </c>
      <c r="E667" s="3" t="s">
        <v>40</v>
      </c>
      <c r="F667" s="3">
        <v>4</v>
      </c>
      <c r="G667" s="3" t="s">
        <v>9</v>
      </c>
      <c r="L667" s="4"/>
      <c r="M667" s="32"/>
      <c r="N667" s="3">
        <v>21</v>
      </c>
      <c r="Q667" s="6"/>
      <c r="R667" s="6"/>
      <c r="S667" s="6"/>
      <c r="T667" s="6"/>
      <c r="U667" s="6"/>
      <c r="V667" s="6"/>
      <c r="W667" s="13"/>
      <c r="X667" s="13"/>
      <c r="Y667" s="14">
        <f t="shared" si="26"/>
        <v>0</v>
      </c>
    </row>
    <row r="668" spans="1:25" s="3" customFormat="1" x14ac:dyDescent="0.2">
      <c r="A668" s="23">
        <v>5613</v>
      </c>
      <c r="B668" s="5" t="s">
        <v>0</v>
      </c>
      <c r="C668" s="3" t="s">
        <v>22</v>
      </c>
      <c r="D668" s="3" t="s">
        <v>47</v>
      </c>
      <c r="E668" s="3" t="s">
        <v>40</v>
      </c>
      <c r="F668" s="3">
        <v>5</v>
      </c>
      <c r="G668" s="3" t="s">
        <v>9</v>
      </c>
      <c r="L668" s="4"/>
      <c r="M668" s="32"/>
      <c r="N668" s="3">
        <v>1</v>
      </c>
      <c r="Q668" s="6"/>
      <c r="R668" s="6"/>
      <c r="S668" s="6"/>
      <c r="T668" s="6"/>
      <c r="U668" s="6"/>
      <c r="V668" s="6"/>
      <c r="W668" s="13"/>
      <c r="X668" s="13"/>
      <c r="Y668" s="14">
        <f t="shared" si="26"/>
        <v>0</v>
      </c>
    </row>
    <row r="669" spans="1:25" s="3" customFormat="1" x14ac:dyDescent="0.2">
      <c r="A669" s="23">
        <v>5614</v>
      </c>
      <c r="B669" s="5" t="s">
        <v>0</v>
      </c>
      <c r="C669" s="3" t="s">
        <v>22</v>
      </c>
      <c r="D669" s="3" t="s">
        <v>47</v>
      </c>
      <c r="E669" s="3" t="s">
        <v>40</v>
      </c>
      <c r="F669" s="3">
        <v>5</v>
      </c>
      <c r="G669" s="3" t="s">
        <v>9</v>
      </c>
      <c r="L669" s="4"/>
      <c r="M669" s="32"/>
      <c r="N669" s="3">
        <v>2</v>
      </c>
      <c r="Q669" s="6"/>
      <c r="R669" s="6"/>
      <c r="S669" s="6"/>
      <c r="T669" s="6"/>
      <c r="U669" s="6"/>
      <c r="V669" s="6"/>
      <c r="W669" s="13"/>
      <c r="X669" s="13"/>
      <c r="Y669" s="14">
        <f t="shared" si="26"/>
        <v>0</v>
      </c>
    </row>
    <row r="670" spans="1:25" s="3" customFormat="1" x14ac:dyDescent="0.2">
      <c r="A670" s="23">
        <v>5615</v>
      </c>
      <c r="B670" s="5" t="s">
        <v>0</v>
      </c>
      <c r="C670" s="3" t="s">
        <v>22</v>
      </c>
      <c r="D670" s="3" t="s">
        <v>47</v>
      </c>
      <c r="E670" s="3" t="s">
        <v>40</v>
      </c>
      <c r="F670" s="3">
        <v>5</v>
      </c>
      <c r="G670" s="3" t="s">
        <v>9</v>
      </c>
      <c r="L670" s="4"/>
      <c r="M670" s="32"/>
      <c r="N670" s="3">
        <v>3</v>
      </c>
      <c r="Q670" s="6"/>
      <c r="R670" s="6"/>
      <c r="S670" s="6"/>
      <c r="T670" s="6"/>
      <c r="U670" s="6"/>
      <c r="V670" s="6"/>
      <c r="W670" s="13"/>
      <c r="X670" s="13"/>
      <c r="Y670" s="14">
        <f t="shared" si="26"/>
        <v>0</v>
      </c>
    </row>
    <row r="671" spans="1:25" s="3" customFormat="1" x14ac:dyDescent="0.2">
      <c r="A671" s="23">
        <v>5616</v>
      </c>
      <c r="B671" s="5" t="s">
        <v>0</v>
      </c>
      <c r="C671" s="3" t="s">
        <v>22</v>
      </c>
      <c r="D671" s="3" t="s">
        <v>47</v>
      </c>
      <c r="E671" s="3" t="s">
        <v>40</v>
      </c>
      <c r="F671" s="3">
        <v>5</v>
      </c>
      <c r="G671" s="3" t="s">
        <v>9</v>
      </c>
      <c r="L671" s="4"/>
      <c r="M671" s="32"/>
      <c r="N671" s="3">
        <v>4</v>
      </c>
      <c r="Q671" s="6"/>
      <c r="R671" s="6"/>
      <c r="S671" s="6"/>
      <c r="T671" s="6"/>
      <c r="U671" s="6"/>
      <c r="V671" s="6"/>
      <c r="W671" s="13"/>
      <c r="X671" s="13"/>
      <c r="Y671" s="14">
        <f t="shared" si="26"/>
        <v>0</v>
      </c>
    </row>
    <row r="672" spans="1:25" s="3" customFormat="1" x14ac:dyDescent="0.2">
      <c r="A672" s="23">
        <v>5617</v>
      </c>
      <c r="B672" s="5" t="s">
        <v>0</v>
      </c>
      <c r="C672" s="3" t="s">
        <v>22</v>
      </c>
      <c r="D672" s="3" t="s">
        <v>47</v>
      </c>
      <c r="E672" s="3" t="s">
        <v>40</v>
      </c>
      <c r="F672" s="3">
        <v>5</v>
      </c>
      <c r="G672" s="3" t="s">
        <v>9</v>
      </c>
      <c r="L672" s="4"/>
      <c r="M672" s="32"/>
      <c r="N672" s="3">
        <v>5</v>
      </c>
      <c r="Q672" s="6"/>
      <c r="R672" s="6"/>
      <c r="S672" s="6"/>
      <c r="T672" s="6"/>
      <c r="U672" s="6"/>
      <c r="V672" s="6"/>
      <c r="W672" s="13"/>
      <c r="X672" s="13"/>
      <c r="Y672" s="14">
        <f t="shared" si="26"/>
        <v>0</v>
      </c>
    </row>
    <row r="673" spans="1:25" s="3" customFormat="1" x14ac:dyDescent="0.2">
      <c r="A673" s="23">
        <v>5618</v>
      </c>
      <c r="B673" s="5" t="s">
        <v>0</v>
      </c>
      <c r="C673" s="3" t="s">
        <v>22</v>
      </c>
      <c r="D673" s="3" t="s">
        <v>47</v>
      </c>
      <c r="E673" s="3" t="s">
        <v>40</v>
      </c>
      <c r="F673" s="3">
        <v>5</v>
      </c>
      <c r="G673" s="3" t="s">
        <v>9</v>
      </c>
      <c r="L673" s="4"/>
      <c r="M673" s="32"/>
      <c r="N673" s="3">
        <v>6</v>
      </c>
      <c r="Q673" s="6"/>
      <c r="R673" s="6"/>
      <c r="S673" s="6"/>
      <c r="T673" s="6"/>
      <c r="U673" s="6"/>
      <c r="V673" s="6"/>
      <c r="W673" s="13"/>
      <c r="X673" s="13"/>
      <c r="Y673" s="14">
        <f t="shared" si="26"/>
        <v>0</v>
      </c>
    </row>
    <row r="674" spans="1:25" s="3" customFormat="1" x14ac:dyDescent="0.2">
      <c r="A674" s="23">
        <v>5619</v>
      </c>
      <c r="B674" s="5" t="s">
        <v>0</v>
      </c>
      <c r="C674" s="3" t="s">
        <v>22</v>
      </c>
      <c r="D674" s="3" t="s">
        <v>47</v>
      </c>
      <c r="E674" s="3" t="s">
        <v>40</v>
      </c>
      <c r="F674" s="3">
        <v>5</v>
      </c>
      <c r="G674" s="3" t="s">
        <v>9</v>
      </c>
      <c r="L674" s="4"/>
      <c r="M674" s="32"/>
      <c r="N674" s="3">
        <v>7</v>
      </c>
      <c r="Q674" s="6"/>
      <c r="R674" s="6"/>
      <c r="S674" s="6"/>
      <c r="T674" s="6"/>
      <c r="U674" s="6"/>
      <c r="V674" s="6"/>
      <c r="W674" s="13"/>
      <c r="X674" s="13"/>
      <c r="Y674" s="14">
        <f t="shared" si="26"/>
        <v>0</v>
      </c>
    </row>
    <row r="675" spans="1:25" s="3" customFormat="1" x14ac:dyDescent="0.2">
      <c r="A675" s="23">
        <v>5620</v>
      </c>
      <c r="B675" s="5" t="s">
        <v>0</v>
      </c>
      <c r="C675" s="3" t="s">
        <v>22</v>
      </c>
      <c r="D675" s="3" t="s">
        <v>47</v>
      </c>
      <c r="E675" s="3" t="s">
        <v>40</v>
      </c>
      <c r="F675" s="3">
        <v>5</v>
      </c>
      <c r="G675" s="3" t="s">
        <v>9</v>
      </c>
      <c r="L675" s="4"/>
      <c r="M675" s="32"/>
      <c r="N675" s="3">
        <v>8</v>
      </c>
      <c r="Q675" s="6"/>
      <c r="R675" s="6"/>
      <c r="S675" s="6"/>
      <c r="T675" s="6"/>
      <c r="U675" s="6"/>
      <c r="V675" s="6"/>
      <c r="W675" s="13"/>
      <c r="X675" s="13"/>
      <c r="Y675" s="14">
        <f t="shared" si="26"/>
        <v>0</v>
      </c>
    </row>
    <row r="676" spans="1:25" s="3" customFormat="1" x14ac:dyDescent="0.2">
      <c r="A676" s="23">
        <v>5621</v>
      </c>
      <c r="B676" s="5" t="s">
        <v>0</v>
      </c>
      <c r="C676" s="3" t="s">
        <v>22</v>
      </c>
      <c r="D676" s="3" t="s">
        <v>47</v>
      </c>
      <c r="E676" s="3" t="s">
        <v>40</v>
      </c>
      <c r="F676" s="3">
        <v>5</v>
      </c>
      <c r="G676" s="3" t="s">
        <v>9</v>
      </c>
      <c r="L676" s="4"/>
      <c r="M676" s="32"/>
      <c r="N676" s="3">
        <v>9</v>
      </c>
      <c r="Q676" s="6"/>
      <c r="R676" s="6"/>
      <c r="S676" s="6"/>
      <c r="T676" s="6"/>
      <c r="U676" s="6"/>
      <c r="V676" s="6"/>
      <c r="W676" s="13"/>
      <c r="X676" s="13"/>
      <c r="Y676" s="14">
        <f t="shared" si="26"/>
        <v>0</v>
      </c>
    </row>
    <row r="677" spans="1:25" s="3" customFormat="1" x14ac:dyDescent="0.2">
      <c r="A677" s="23">
        <v>5622</v>
      </c>
      <c r="B677" s="5" t="s">
        <v>0</v>
      </c>
      <c r="C677" s="3" t="s">
        <v>22</v>
      </c>
      <c r="D677" s="3" t="s">
        <v>47</v>
      </c>
      <c r="E677" s="3" t="s">
        <v>40</v>
      </c>
      <c r="F677" s="3">
        <v>5</v>
      </c>
      <c r="G677" s="3" t="s">
        <v>9</v>
      </c>
      <c r="L677" s="4"/>
      <c r="M677" s="32"/>
      <c r="N677" s="3">
        <v>10</v>
      </c>
      <c r="Q677" s="6"/>
      <c r="R677" s="6"/>
      <c r="S677" s="6"/>
      <c r="T677" s="6"/>
      <c r="U677" s="6"/>
      <c r="V677" s="6"/>
      <c r="W677" s="13"/>
      <c r="X677" s="13"/>
      <c r="Y677" s="14">
        <f t="shared" si="26"/>
        <v>0</v>
      </c>
    </row>
    <row r="678" spans="1:25" s="3" customFormat="1" x14ac:dyDescent="0.2">
      <c r="A678" s="23">
        <v>5623</v>
      </c>
      <c r="B678" s="5" t="s">
        <v>0</v>
      </c>
      <c r="C678" s="3" t="s">
        <v>22</v>
      </c>
      <c r="D678" s="3" t="s">
        <v>47</v>
      </c>
      <c r="E678" s="3" t="s">
        <v>40</v>
      </c>
      <c r="F678" s="3">
        <v>5</v>
      </c>
      <c r="G678" s="3" t="s">
        <v>9</v>
      </c>
      <c r="L678" s="4"/>
      <c r="M678" s="32"/>
      <c r="N678" s="3">
        <v>11</v>
      </c>
      <c r="Q678" s="6"/>
      <c r="R678" s="6"/>
      <c r="S678" s="6"/>
      <c r="T678" s="6"/>
      <c r="U678" s="6"/>
      <c r="V678" s="6"/>
      <c r="W678" s="13"/>
      <c r="X678" s="13"/>
      <c r="Y678" s="14">
        <f t="shared" si="26"/>
        <v>0</v>
      </c>
    </row>
    <row r="679" spans="1:25" s="3" customFormat="1" x14ac:dyDescent="0.2">
      <c r="A679" s="23">
        <v>5624</v>
      </c>
      <c r="B679" s="5" t="s">
        <v>0</v>
      </c>
      <c r="C679" s="3" t="s">
        <v>22</v>
      </c>
      <c r="D679" s="3" t="s">
        <v>47</v>
      </c>
      <c r="E679" s="3" t="s">
        <v>40</v>
      </c>
      <c r="F679" s="3">
        <v>5</v>
      </c>
      <c r="G679" s="3" t="s">
        <v>9</v>
      </c>
      <c r="L679" s="4"/>
      <c r="M679" s="32"/>
      <c r="N679" s="3">
        <v>12</v>
      </c>
      <c r="Q679" s="6"/>
      <c r="R679" s="6"/>
      <c r="S679" s="6"/>
      <c r="T679" s="6"/>
      <c r="U679" s="6"/>
      <c r="V679" s="6"/>
      <c r="W679" s="13"/>
      <c r="X679" s="13"/>
      <c r="Y679" s="14">
        <f t="shared" si="26"/>
        <v>0</v>
      </c>
    </row>
    <row r="680" spans="1:25" s="3" customFormat="1" x14ac:dyDescent="0.2">
      <c r="A680" s="23">
        <v>5625</v>
      </c>
      <c r="B680" s="5" t="s">
        <v>0</v>
      </c>
      <c r="C680" s="3" t="s">
        <v>22</v>
      </c>
      <c r="D680" s="3" t="s">
        <v>47</v>
      </c>
      <c r="E680" s="3" t="s">
        <v>40</v>
      </c>
      <c r="F680" s="3">
        <v>5</v>
      </c>
      <c r="G680" s="3" t="s">
        <v>9</v>
      </c>
      <c r="L680" s="4"/>
      <c r="M680" s="32"/>
      <c r="N680" s="3">
        <v>13</v>
      </c>
      <c r="Q680" s="6"/>
      <c r="R680" s="6"/>
      <c r="S680" s="6"/>
      <c r="T680" s="6"/>
      <c r="U680" s="6"/>
      <c r="V680" s="6"/>
      <c r="W680" s="13"/>
      <c r="X680" s="13"/>
      <c r="Y680" s="14">
        <f t="shared" si="26"/>
        <v>0</v>
      </c>
    </row>
    <row r="681" spans="1:25" s="3" customFormat="1" x14ac:dyDescent="0.2">
      <c r="A681" s="23">
        <v>5626</v>
      </c>
      <c r="B681" s="5" t="s">
        <v>0</v>
      </c>
      <c r="C681" s="3" t="s">
        <v>22</v>
      </c>
      <c r="D681" s="3" t="s">
        <v>47</v>
      </c>
      <c r="E681" s="3" t="s">
        <v>40</v>
      </c>
      <c r="F681" s="3">
        <v>6</v>
      </c>
      <c r="G681" s="3" t="s">
        <v>9</v>
      </c>
      <c r="L681" s="4"/>
      <c r="M681" s="32"/>
      <c r="N681" s="3">
        <v>1</v>
      </c>
      <c r="Q681" s="6"/>
      <c r="R681" s="6"/>
      <c r="S681" s="6"/>
      <c r="T681" s="6"/>
      <c r="U681" s="6"/>
      <c r="V681" s="6"/>
      <c r="W681" s="13"/>
      <c r="X681" s="13"/>
      <c r="Y681" s="14">
        <f t="shared" si="26"/>
        <v>0</v>
      </c>
    </row>
    <row r="682" spans="1:25" s="3" customFormat="1" x14ac:dyDescent="0.2">
      <c r="A682" s="23">
        <v>5627</v>
      </c>
      <c r="B682" s="5" t="s">
        <v>0</v>
      </c>
      <c r="C682" s="3" t="s">
        <v>22</v>
      </c>
      <c r="D682" s="3" t="s">
        <v>47</v>
      </c>
      <c r="E682" s="3" t="s">
        <v>40</v>
      </c>
      <c r="F682" s="3">
        <v>6</v>
      </c>
      <c r="G682" s="3" t="s">
        <v>9</v>
      </c>
      <c r="L682" s="4"/>
      <c r="M682" s="32"/>
      <c r="N682" s="3">
        <v>2</v>
      </c>
      <c r="Q682" s="6"/>
      <c r="R682" s="6"/>
      <c r="S682" s="6"/>
      <c r="T682" s="6"/>
      <c r="U682" s="6"/>
      <c r="V682" s="6"/>
      <c r="W682" s="13"/>
      <c r="X682" s="13"/>
      <c r="Y682" s="14">
        <f t="shared" si="26"/>
        <v>0</v>
      </c>
    </row>
    <row r="683" spans="1:25" s="3" customFormat="1" x14ac:dyDescent="0.2">
      <c r="A683" s="23">
        <v>5628</v>
      </c>
      <c r="B683" s="5" t="s">
        <v>0</v>
      </c>
      <c r="C683" s="3" t="s">
        <v>22</v>
      </c>
      <c r="D683" s="3" t="s">
        <v>47</v>
      </c>
      <c r="E683" s="3" t="s">
        <v>40</v>
      </c>
      <c r="F683" s="3">
        <v>6</v>
      </c>
      <c r="G683" s="3" t="s">
        <v>9</v>
      </c>
      <c r="L683" s="4"/>
      <c r="M683" s="32"/>
      <c r="N683" s="3">
        <v>3</v>
      </c>
      <c r="Q683" s="6"/>
      <c r="R683" s="6"/>
      <c r="S683" s="6"/>
      <c r="T683" s="6"/>
      <c r="U683" s="6"/>
      <c r="V683" s="6"/>
      <c r="W683" s="13"/>
      <c r="X683" s="13"/>
      <c r="Y683" s="14">
        <f t="shared" si="26"/>
        <v>0</v>
      </c>
    </row>
    <row r="684" spans="1:25" s="3" customFormat="1" x14ac:dyDescent="0.2">
      <c r="A684" s="23">
        <v>5629</v>
      </c>
      <c r="B684" s="5" t="s">
        <v>0</v>
      </c>
      <c r="C684" s="3" t="s">
        <v>22</v>
      </c>
      <c r="D684" s="3" t="s">
        <v>47</v>
      </c>
      <c r="E684" s="3" t="s">
        <v>40</v>
      </c>
      <c r="F684" s="3">
        <v>6</v>
      </c>
      <c r="G684" s="3" t="s">
        <v>9</v>
      </c>
      <c r="L684" s="4"/>
      <c r="M684" s="32"/>
      <c r="N684" s="3">
        <v>4</v>
      </c>
      <c r="Q684" s="6"/>
      <c r="R684" s="6"/>
      <c r="S684" s="6"/>
      <c r="T684" s="6"/>
      <c r="U684" s="6"/>
      <c r="V684" s="6"/>
      <c r="W684" s="13"/>
      <c r="X684" s="13"/>
      <c r="Y684" s="14">
        <f t="shared" si="26"/>
        <v>0</v>
      </c>
    </row>
    <row r="685" spans="1:25" s="3" customFormat="1" x14ac:dyDescent="0.2">
      <c r="A685" s="23">
        <v>5630</v>
      </c>
      <c r="B685" s="5" t="s">
        <v>0</v>
      </c>
      <c r="C685" s="3" t="s">
        <v>22</v>
      </c>
      <c r="D685" s="3" t="s">
        <v>47</v>
      </c>
      <c r="E685" s="3" t="s">
        <v>40</v>
      </c>
      <c r="F685" s="3">
        <v>6</v>
      </c>
      <c r="G685" s="3" t="s">
        <v>9</v>
      </c>
      <c r="L685" s="4"/>
      <c r="M685" s="32"/>
      <c r="N685" s="3">
        <v>5</v>
      </c>
      <c r="Q685" s="6"/>
      <c r="R685" s="6"/>
      <c r="S685" s="6"/>
      <c r="T685" s="6"/>
      <c r="U685" s="6"/>
      <c r="V685" s="6"/>
      <c r="W685" s="13"/>
      <c r="X685" s="13"/>
      <c r="Y685" s="14">
        <f t="shared" si="26"/>
        <v>0</v>
      </c>
    </row>
    <row r="686" spans="1:25" s="3" customFormat="1" x14ac:dyDescent="0.2">
      <c r="A686" s="23">
        <v>5631</v>
      </c>
      <c r="B686" s="5" t="s">
        <v>0</v>
      </c>
      <c r="C686" s="3" t="s">
        <v>22</v>
      </c>
      <c r="D686" s="3" t="s">
        <v>47</v>
      </c>
      <c r="E686" s="3" t="s">
        <v>40</v>
      </c>
      <c r="F686" s="3">
        <v>6</v>
      </c>
      <c r="G686" s="3" t="s">
        <v>9</v>
      </c>
      <c r="L686" s="4"/>
      <c r="M686" s="32"/>
      <c r="N686" s="3">
        <v>6</v>
      </c>
      <c r="Q686" s="6"/>
      <c r="R686" s="6"/>
      <c r="S686" s="6"/>
      <c r="T686" s="6"/>
      <c r="U686" s="6"/>
      <c r="V686" s="6"/>
      <c r="W686" s="13"/>
      <c r="X686" s="13"/>
      <c r="Y686" s="14">
        <f t="shared" si="26"/>
        <v>0</v>
      </c>
    </row>
    <row r="687" spans="1:25" s="3" customFormat="1" x14ac:dyDescent="0.2">
      <c r="A687" s="23">
        <v>5632</v>
      </c>
      <c r="B687" s="5" t="s">
        <v>0</v>
      </c>
      <c r="C687" s="3" t="s">
        <v>22</v>
      </c>
      <c r="D687" s="3" t="s">
        <v>47</v>
      </c>
      <c r="E687" s="3" t="s">
        <v>40</v>
      </c>
      <c r="F687" s="3">
        <v>6</v>
      </c>
      <c r="G687" s="3" t="s">
        <v>9</v>
      </c>
      <c r="L687" s="4"/>
      <c r="M687" s="32"/>
      <c r="N687" s="3">
        <v>7</v>
      </c>
      <c r="Q687" s="6"/>
      <c r="R687" s="6"/>
      <c r="S687" s="6"/>
      <c r="T687" s="6"/>
      <c r="U687" s="6"/>
      <c r="V687" s="6"/>
      <c r="W687" s="13"/>
      <c r="X687" s="13"/>
      <c r="Y687" s="14">
        <f t="shared" si="26"/>
        <v>0</v>
      </c>
    </row>
    <row r="688" spans="1:25" s="3" customFormat="1" x14ac:dyDescent="0.2">
      <c r="A688" s="23">
        <v>5633</v>
      </c>
      <c r="B688" s="5" t="s">
        <v>0</v>
      </c>
      <c r="C688" s="3" t="s">
        <v>22</v>
      </c>
      <c r="D688" s="3" t="s">
        <v>47</v>
      </c>
      <c r="E688" s="3" t="s">
        <v>40</v>
      </c>
      <c r="F688" s="3">
        <v>6</v>
      </c>
      <c r="G688" s="3" t="s">
        <v>9</v>
      </c>
      <c r="L688" s="4"/>
      <c r="M688" s="32"/>
      <c r="N688" s="3">
        <v>8</v>
      </c>
      <c r="Q688" s="6"/>
      <c r="R688" s="6"/>
      <c r="S688" s="6"/>
      <c r="T688" s="6"/>
      <c r="U688" s="6"/>
      <c r="V688" s="6"/>
      <c r="W688" s="13"/>
      <c r="X688" s="13"/>
      <c r="Y688" s="14">
        <f t="shared" si="26"/>
        <v>0</v>
      </c>
    </row>
    <row r="689" spans="1:25" s="3" customFormat="1" x14ac:dyDescent="0.2">
      <c r="A689" s="23">
        <v>5634</v>
      </c>
      <c r="B689" s="5" t="s">
        <v>0</v>
      </c>
      <c r="C689" s="3" t="s">
        <v>22</v>
      </c>
      <c r="D689" s="3" t="s">
        <v>47</v>
      </c>
      <c r="E689" s="3" t="s">
        <v>40</v>
      </c>
      <c r="F689" s="3">
        <v>6</v>
      </c>
      <c r="G689" s="3" t="s">
        <v>9</v>
      </c>
      <c r="L689" s="4"/>
      <c r="M689" s="32"/>
      <c r="N689" s="3">
        <v>9</v>
      </c>
      <c r="Q689" s="6"/>
      <c r="R689" s="6"/>
      <c r="S689" s="6"/>
      <c r="T689" s="6"/>
      <c r="U689" s="6"/>
      <c r="V689" s="6"/>
      <c r="W689" s="13"/>
      <c r="X689" s="13"/>
      <c r="Y689" s="14">
        <f t="shared" si="26"/>
        <v>0</v>
      </c>
    </row>
    <row r="690" spans="1:25" s="3" customFormat="1" x14ac:dyDescent="0.2">
      <c r="A690" s="23">
        <v>5635</v>
      </c>
      <c r="B690" s="5" t="s">
        <v>0</v>
      </c>
      <c r="C690" s="3" t="s">
        <v>22</v>
      </c>
      <c r="D690" s="3" t="s">
        <v>47</v>
      </c>
      <c r="E690" s="3" t="s">
        <v>40</v>
      </c>
      <c r="F690" s="3">
        <v>6</v>
      </c>
      <c r="G690" s="3" t="s">
        <v>9</v>
      </c>
      <c r="L690" s="4"/>
      <c r="M690" s="32"/>
      <c r="N690" s="3">
        <v>10</v>
      </c>
      <c r="Q690" s="6"/>
      <c r="R690" s="6"/>
      <c r="S690" s="6"/>
      <c r="T690" s="6"/>
      <c r="U690" s="6"/>
      <c r="V690" s="6"/>
      <c r="W690" s="13"/>
      <c r="X690" s="13"/>
      <c r="Y690" s="14">
        <f t="shared" si="26"/>
        <v>0</v>
      </c>
    </row>
    <row r="691" spans="1:25" s="3" customFormat="1" x14ac:dyDescent="0.2">
      <c r="A691" s="23">
        <v>5636</v>
      </c>
      <c r="B691" s="5" t="s">
        <v>0</v>
      </c>
      <c r="C691" s="3" t="s">
        <v>22</v>
      </c>
      <c r="D691" s="3" t="s">
        <v>47</v>
      </c>
      <c r="E691" s="3" t="s">
        <v>40</v>
      </c>
      <c r="F691" s="3">
        <v>6</v>
      </c>
      <c r="G691" s="3" t="s">
        <v>9</v>
      </c>
      <c r="L691" s="4"/>
      <c r="M691" s="32"/>
      <c r="N691" s="3">
        <v>11</v>
      </c>
      <c r="Q691" s="6"/>
      <c r="R691" s="6"/>
      <c r="S691" s="6"/>
      <c r="T691" s="6"/>
      <c r="U691" s="6"/>
      <c r="V691" s="6"/>
      <c r="W691" s="13"/>
      <c r="X691" s="13"/>
      <c r="Y691" s="14">
        <f t="shared" si="26"/>
        <v>0</v>
      </c>
    </row>
    <row r="692" spans="1:25" s="3" customFormat="1" x14ac:dyDescent="0.2">
      <c r="A692" s="23">
        <v>5637</v>
      </c>
      <c r="B692" s="5" t="s">
        <v>0</v>
      </c>
      <c r="C692" s="3" t="s">
        <v>22</v>
      </c>
      <c r="D692" s="3" t="s">
        <v>47</v>
      </c>
      <c r="E692" s="3" t="s">
        <v>40</v>
      </c>
      <c r="F692" s="3">
        <v>6</v>
      </c>
      <c r="G692" s="3" t="s">
        <v>9</v>
      </c>
      <c r="L692" s="4"/>
      <c r="M692" s="32"/>
      <c r="N692" s="3">
        <v>12</v>
      </c>
      <c r="Q692" s="6"/>
      <c r="R692" s="6"/>
      <c r="S692" s="6"/>
      <c r="T692" s="6"/>
      <c r="U692" s="6"/>
      <c r="V692" s="6"/>
      <c r="W692" s="13"/>
      <c r="X692" s="13"/>
      <c r="Y692" s="14">
        <f t="shared" si="26"/>
        <v>0</v>
      </c>
    </row>
    <row r="693" spans="1:25" s="3" customFormat="1" x14ac:dyDescent="0.2">
      <c r="A693" s="23">
        <v>5638</v>
      </c>
      <c r="B693" s="5" t="s">
        <v>0</v>
      </c>
      <c r="C693" s="3" t="s">
        <v>22</v>
      </c>
      <c r="D693" s="3" t="s">
        <v>47</v>
      </c>
      <c r="E693" s="3" t="s">
        <v>40</v>
      </c>
      <c r="F693" s="3">
        <v>6</v>
      </c>
      <c r="G693" s="3" t="s">
        <v>9</v>
      </c>
      <c r="L693" s="4"/>
      <c r="M693" s="32"/>
      <c r="N693" s="3">
        <v>13</v>
      </c>
      <c r="Q693" s="6"/>
      <c r="R693" s="6"/>
      <c r="S693" s="6"/>
      <c r="T693" s="6"/>
      <c r="U693" s="6"/>
      <c r="V693" s="6"/>
      <c r="W693" s="13"/>
      <c r="X693" s="13"/>
      <c r="Y693" s="14">
        <f t="shared" si="26"/>
        <v>0</v>
      </c>
    </row>
    <row r="694" spans="1:25" s="3" customFormat="1" x14ac:dyDescent="0.2">
      <c r="A694" s="23">
        <v>5639</v>
      </c>
      <c r="B694" s="5" t="s">
        <v>0</v>
      </c>
      <c r="C694" s="3" t="s">
        <v>22</v>
      </c>
      <c r="D694" s="3" t="s">
        <v>47</v>
      </c>
      <c r="E694" s="3" t="s">
        <v>40</v>
      </c>
      <c r="F694" s="3">
        <v>6</v>
      </c>
      <c r="G694" s="3" t="s">
        <v>17</v>
      </c>
      <c r="L694" s="4"/>
      <c r="M694" s="32"/>
      <c r="N694" s="3">
        <v>1</v>
      </c>
      <c r="Q694" s="6"/>
      <c r="R694" s="6"/>
      <c r="S694" s="6"/>
      <c r="T694" s="6"/>
      <c r="U694" s="6"/>
      <c r="V694" s="6"/>
      <c r="W694" s="13"/>
      <c r="X694" s="13"/>
      <c r="Y694" s="14">
        <f t="shared" si="26"/>
        <v>0</v>
      </c>
    </row>
    <row r="695" spans="1:25" s="3" customFormat="1" x14ac:dyDescent="0.2">
      <c r="A695" s="23">
        <v>5640</v>
      </c>
      <c r="B695" s="5" t="s">
        <v>0</v>
      </c>
      <c r="C695" s="3" t="s">
        <v>22</v>
      </c>
      <c r="D695" s="3" t="s">
        <v>47</v>
      </c>
      <c r="E695" s="3" t="s">
        <v>40</v>
      </c>
      <c r="F695" s="3">
        <v>6</v>
      </c>
      <c r="G695" s="3" t="s">
        <v>17</v>
      </c>
      <c r="L695" s="4"/>
      <c r="M695" s="32"/>
      <c r="N695" s="3">
        <v>2</v>
      </c>
      <c r="Q695" s="6"/>
      <c r="R695" s="6"/>
      <c r="S695" s="6"/>
      <c r="T695" s="6"/>
      <c r="U695" s="6"/>
      <c r="V695" s="6"/>
      <c r="W695" s="13"/>
      <c r="X695" s="13"/>
      <c r="Y695" s="14">
        <f t="shared" si="26"/>
        <v>0</v>
      </c>
    </row>
    <row r="696" spans="1:25" s="3" customFormat="1" x14ac:dyDescent="0.2">
      <c r="A696" s="23">
        <v>5641</v>
      </c>
      <c r="B696" s="5" t="s">
        <v>0</v>
      </c>
      <c r="C696" s="3" t="s">
        <v>22</v>
      </c>
      <c r="D696" s="3" t="s">
        <v>47</v>
      </c>
      <c r="E696" s="3" t="s">
        <v>40</v>
      </c>
      <c r="F696" s="3">
        <v>6</v>
      </c>
      <c r="G696" s="3" t="s">
        <v>17</v>
      </c>
      <c r="L696" s="4"/>
      <c r="M696" s="32"/>
      <c r="N696" s="3">
        <v>3</v>
      </c>
      <c r="Q696" s="6"/>
      <c r="R696" s="6"/>
      <c r="S696" s="6"/>
      <c r="T696" s="6"/>
      <c r="U696" s="6"/>
      <c r="V696" s="6"/>
      <c r="W696" s="13"/>
      <c r="X696" s="13"/>
      <c r="Y696" s="14">
        <f t="shared" si="26"/>
        <v>0</v>
      </c>
    </row>
    <row r="697" spans="1:25" s="3" customFormat="1" x14ac:dyDescent="0.2">
      <c r="A697" s="23">
        <v>5642</v>
      </c>
      <c r="B697" s="5" t="s">
        <v>0</v>
      </c>
      <c r="C697" s="3" t="s">
        <v>22</v>
      </c>
      <c r="D697" s="3" t="s">
        <v>47</v>
      </c>
      <c r="E697" s="3" t="s">
        <v>40</v>
      </c>
      <c r="F697" s="3">
        <v>6</v>
      </c>
      <c r="G697" s="3" t="s">
        <v>17</v>
      </c>
      <c r="L697" s="4"/>
      <c r="M697" s="32"/>
      <c r="N697" s="3">
        <v>4</v>
      </c>
      <c r="Q697" s="6"/>
      <c r="R697" s="6"/>
      <c r="S697" s="6"/>
      <c r="T697" s="6"/>
      <c r="U697" s="6"/>
      <c r="V697" s="6"/>
      <c r="W697" s="13"/>
      <c r="X697" s="13"/>
      <c r="Y697" s="14">
        <f t="shared" si="26"/>
        <v>0</v>
      </c>
    </row>
    <row r="698" spans="1:25" s="3" customFormat="1" x14ac:dyDescent="0.2">
      <c r="A698" s="23">
        <v>5643</v>
      </c>
      <c r="B698" s="5" t="s">
        <v>0</v>
      </c>
      <c r="C698" s="3" t="s">
        <v>22</v>
      </c>
      <c r="D698" s="3" t="s">
        <v>47</v>
      </c>
      <c r="E698" s="3" t="s">
        <v>40</v>
      </c>
      <c r="F698" s="3">
        <v>6</v>
      </c>
      <c r="G698" s="3" t="s">
        <v>17</v>
      </c>
      <c r="L698" s="4"/>
      <c r="M698" s="32"/>
      <c r="N698" s="3">
        <v>5</v>
      </c>
      <c r="Q698" s="6"/>
      <c r="R698" s="6"/>
      <c r="S698" s="6"/>
      <c r="T698" s="6"/>
      <c r="U698" s="6"/>
      <c r="V698" s="6"/>
      <c r="W698" s="13"/>
      <c r="X698" s="13"/>
      <c r="Y698" s="14">
        <f t="shared" si="26"/>
        <v>0</v>
      </c>
    </row>
    <row r="699" spans="1:25" s="3" customFormat="1" x14ac:dyDescent="0.2">
      <c r="A699" s="23">
        <v>5644</v>
      </c>
      <c r="B699" s="5" t="s">
        <v>0</v>
      </c>
      <c r="C699" s="3" t="s">
        <v>22</v>
      </c>
      <c r="D699" s="3" t="s">
        <v>47</v>
      </c>
      <c r="E699" s="3" t="s">
        <v>40</v>
      </c>
      <c r="F699" s="3">
        <v>6</v>
      </c>
      <c r="G699" s="3" t="s">
        <v>17</v>
      </c>
      <c r="L699" s="4"/>
      <c r="M699" s="32"/>
      <c r="N699" s="3">
        <v>6</v>
      </c>
      <c r="Q699" s="6"/>
      <c r="R699" s="6"/>
      <c r="S699" s="6"/>
      <c r="T699" s="6"/>
      <c r="U699" s="6"/>
      <c r="V699" s="6"/>
      <c r="W699" s="13"/>
      <c r="X699" s="13"/>
      <c r="Y699" s="14">
        <f t="shared" si="26"/>
        <v>0</v>
      </c>
    </row>
    <row r="700" spans="1:25" s="3" customFormat="1" x14ac:dyDescent="0.2">
      <c r="A700" s="23">
        <v>5645</v>
      </c>
      <c r="B700" s="5" t="s">
        <v>0</v>
      </c>
      <c r="C700" s="3" t="s">
        <v>22</v>
      </c>
      <c r="D700" s="3" t="s">
        <v>47</v>
      </c>
      <c r="E700" s="3" t="s">
        <v>40</v>
      </c>
      <c r="F700" s="3">
        <v>6</v>
      </c>
      <c r="G700" s="3" t="s">
        <v>17</v>
      </c>
      <c r="L700" s="4"/>
      <c r="M700" s="32"/>
      <c r="N700" s="3">
        <v>7</v>
      </c>
      <c r="Q700" s="6"/>
      <c r="R700" s="6"/>
      <c r="S700" s="6"/>
      <c r="T700" s="6"/>
      <c r="U700" s="6"/>
      <c r="V700" s="6"/>
      <c r="W700" s="13"/>
      <c r="X700" s="13"/>
      <c r="Y700" s="14">
        <f t="shared" si="26"/>
        <v>0</v>
      </c>
    </row>
    <row r="701" spans="1:25" s="3" customFormat="1" x14ac:dyDescent="0.2">
      <c r="A701" s="23">
        <v>5646</v>
      </c>
      <c r="B701" s="5" t="s">
        <v>0</v>
      </c>
      <c r="C701" s="3" t="s">
        <v>22</v>
      </c>
      <c r="D701" s="3" t="s">
        <v>47</v>
      </c>
      <c r="E701" s="3" t="s">
        <v>40</v>
      </c>
      <c r="F701" s="3">
        <v>6</v>
      </c>
      <c r="G701" s="3" t="s">
        <v>17</v>
      </c>
      <c r="L701" s="4"/>
      <c r="M701" s="32"/>
      <c r="N701" s="3">
        <v>8</v>
      </c>
      <c r="Q701" s="6"/>
      <c r="R701" s="6"/>
      <c r="S701" s="6"/>
      <c r="T701" s="6"/>
      <c r="U701" s="6"/>
      <c r="V701" s="6"/>
      <c r="W701" s="13"/>
      <c r="X701" s="13"/>
      <c r="Y701" s="14">
        <f t="shared" si="26"/>
        <v>0</v>
      </c>
    </row>
    <row r="702" spans="1:25" s="3" customFormat="1" x14ac:dyDescent="0.2">
      <c r="A702" s="23">
        <v>5647</v>
      </c>
      <c r="B702" s="5" t="s">
        <v>0</v>
      </c>
      <c r="C702" s="3" t="s">
        <v>22</v>
      </c>
      <c r="D702" s="3" t="s">
        <v>47</v>
      </c>
      <c r="E702" s="3" t="s">
        <v>40</v>
      </c>
      <c r="F702" s="3">
        <v>6</v>
      </c>
      <c r="G702" s="3" t="s">
        <v>17</v>
      </c>
      <c r="L702" s="4"/>
      <c r="M702" s="32"/>
      <c r="N702" s="3">
        <v>9</v>
      </c>
      <c r="Q702" s="6"/>
      <c r="R702" s="6"/>
      <c r="S702" s="6"/>
      <c r="T702" s="6"/>
      <c r="U702" s="6"/>
      <c r="V702" s="6"/>
      <c r="W702" s="13"/>
      <c r="X702" s="13"/>
      <c r="Y702" s="14">
        <f t="shared" si="26"/>
        <v>0</v>
      </c>
    </row>
    <row r="703" spans="1:25" s="3" customFormat="1" x14ac:dyDescent="0.2">
      <c r="A703" s="23">
        <v>5648</v>
      </c>
      <c r="B703" s="5" t="s">
        <v>0</v>
      </c>
      <c r="C703" s="3" t="s">
        <v>22</v>
      </c>
      <c r="D703" s="3" t="s">
        <v>47</v>
      </c>
      <c r="E703" s="3" t="s">
        <v>40</v>
      </c>
      <c r="F703" s="3">
        <v>7</v>
      </c>
      <c r="G703" s="3" t="s">
        <v>9</v>
      </c>
      <c r="L703" s="4"/>
      <c r="M703" s="32"/>
      <c r="N703" s="3">
        <v>1</v>
      </c>
      <c r="Q703" s="6"/>
      <c r="R703" s="6"/>
      <c r="S703" s="6"/>
      <c r="T703" s="6"/>
      <c r="U703" s="6"/>
      <c r="V703" s="6"/>
      <c r="W703" s="13"/>
      <c r="X703" s="13"/>
      <c r="Y703" s="14">
        <f t="shared" si="26"/>
        <v>0</v>
      </c>
    </row>
    <row r="704" spans="1:25" s="3" customFormat="1" x14ac:dyDescent="0.2">
      <c r="A704" s="23">
        <v>5649</v>
      </c>
      <c r="B704" s="5" t="s">
        <v>0</v>
      </c>
      <c r="C704" s="3" t="s">
        <v>22</v>
      </c>
      <c r="D704" s="3" t="s">
        <v>47</v>
      </c>
      <c r="E704" s="3" t="s">
        <v>40</v>
      </c>
      <c r="F704" s="3">
        <v>7</v>
      </c>
      <c r="G704" s="3" t="s">
        <v>9</v>
      </c>
      <c r="L704" s="4"/>
      <c r="M704" s="32"/>
      <c r="N704" s="3">
        <v>2</v>
      </c>
      <c r="Q704" s="6"/>
      <c r="R704" s="6"/>
      <c r="S704" s="6"/>
      <c r="T704" s="6"/>
      <c r="U704" s="6"/>
      <c r="V704" s="6"/>
      <c r="W704" s="13"/>
      <c r="X704" s="13"/>
      <c r="Y704" s="14">
        <f t="shared" si="26"/>
        <v>0</v>
      </c>
    </row>
    <row r="705" spans="1:25" s="3" customFormat="1" x14ac:dyDescent="0.2">
      <c r="A705" s="23">
        <v>5650</v>
      </c>
      <c r="B705" s="5" t="s">
        <v>0</v>
      </c>
      <c r="C705" s="3" t="s">
        <v>22</v>
      </c>
      <c r="D705" s="3" t="s">
        <v>47</v>
      </c>
      <c r="E705" s="3" t="s">
        <v>40</v>
      </c>
      <c r="F705" s="3">
        <v>7</v>
      </c>
      <c r="G705" s="3" t="s">
        <v>9</v>
      </c>
      <c r="L705" s="4"/>
      <c r="M705" s="32"/>
      <c r="N705" s="3">
        <v>3</v>
      </c>
      <c r="Q705" s="6"/>
      <c r="R705" s="6"/>
      <c r="S705" s="6"/>
      <c r="T705" s="6"/>
      <c r="U705" s="6"/>
      <c r="V705" s="6"/>
      <c r="W705" s="13"/>
      <c r="X705" s="13"/>
      <c r="Y705" s="14">
        <f t="shared" ref="Y705:Y768" si="27">IF(V705&gt;10,"NA",X705)</f>
        <v>0</v>
      </c>
    </row>
    <row r="706" spans="1:25" s="3" customFormat="1" x14ac:dyDescent="0.2">
      <c r="A706" s="23">
        <v>5651</v>
      </c>
      <c r="B706" s="5" t="s">
        <v>0</v>
      </c>
      <c r="C706" s="3" t="s">
        <v>22</v>
      </c>
      <c r="D706" s="3" t="s">
        <v>47</v>
      </c>
      <c r="E706" s="3" t="s">
        <v>40</v>
      </c>
      <c r="F706" s="3">
        <v>7</v>
      </c>
      <c r="G706" s="3" t="s">
        <v>9</v>
      </c>
      <c r="L706" s="4"/>
      <c r="M706" s="32"/>
      <c r="N706" s="3">
        <v>4</v>
      </c>
      <c r="Q706" s="6"/>
      <c r="R706" s="6"/>
      <c r="S706" s="6"/>
      <c r="T706" s="6"/>
      <c r="U706" s="6"/>
      <c r="V706" s="6"/>
      <c r="W706" s="13"/>
      <c r="X706" s="13"/>
      <c r="Y706" s="14">
        <f t="shared" si="27"/>
        <v>0</v>
      </c>
    </row>
    <row r="707" spans="1:25" s="3" customFormat="1" x14ac:dyDescent="0.2">
      <c r="A707" s="23">
        <v>5652</v>
      </c>
      <c r="B707" s="5" t="s">
        <v>0</v>
      </c>
      <c r="C707" s="3" t="s">
        <v>22</v>
      </c>
      <c r="D707" s="3" t="s">
        <v>47</v>
      </c>
      <c r="E707" s="3" t="s">
        <v>40</v>
      </c>
      <c r="F707" s="3">
        <v>7</v>
      </c>
      <c r="G707" s="3" t="s">
        <v>9</v>
      </c>
      <c r="L707" s="4"/>
      <c r="M707" s="32"/>
      <c r="N707" s="3">
        <v>5</v>
      </c>
      <c r="Q707" s="6"/>
      <c r="R707" s="6"/>
      <c r="S707" s="6"/>
      <c r="T707" s="6"/>
      <c r="U707" s="6"/>
      <c r="V707" s="6"/>
      <c r="W707" s="13"/>
      <c r="X707" s="13"/>
      <c r="Y707" s="14">
        <f t="shared" si="27"/>
        <v>0</v>
      </c>
    </row>
    <row r="708" spans="1:25" s="3" customFormat="1" x14ac:dyDescent="0.2">
      <c r="A708" s="23">
        <v>5653</v>
      </c>
      <c r="B708" s="5" t="s">
        <v>0</v>
      </c>
      <c r="C708" s="3" t="s">
        <v>22</v>
      </c>
      <c r="D708" s="3" t="s">
        <v>47</v>
      </c>
      <c r="E708" s="3" t="s">
        <v>40</v>
      </c>
      <c r="F708" s="3">
        <v>7</v>
      </c>
      <c r="G708" s="3" t="s">
        <v>9</v>
      </c>
      <c r="L708" s="4"/>
      <c r="M708" s="32"/>
      <c r="N708" s="3">
        <v>6</v>
      </c>
      <c r="Q708" s="6"/>
      <c r="R708" s="6"/>
      <c r="S708" s="6"/>
      <c r="T708" s="6"/>
      <c r="U708" s="6"/>
      <c r="V708" s="6"/>
      <c r="W708" s="13"/>
      <c r="X708" s="13"/>
      <c r="Y708" s="14">
        <f t="shared" si="27"/>
        <v>0</v>
      </c>
    </row>
    <row r="709" spans="1:25" s="3" customFormat="1" x14ac:dyDescent="0.2">
      <c r="A709" s="23">
        <v>5654</v>
      </c>
      <c r="B709" s="5" t="s">
        <v>0</v>
      </c>
      <c r="C709" s="3" t="s">
        <v>22</v>
      </c>
      <c r="D709" s="3" t="s">
        <v>47</v>
      </c>
      <c r="E709" s="3" t="s">
        <v>40</v>
      </c>
      <c r="F709" s="3">
        <v>7</v>
      </c>
      <c r="G709" s="3" t="s">
        <v>9</v>
      </c>
      <c r="L709" s="4"/>
      <c r="M709" s="32"/>
      <c r="N709" s="3">
        <v>7</v>
      </c>
      <c r="Q709" s="6"/>
      <c r="R709" s="6"/>
      <c r="S709" s="6"/>
      <c r="T709" s="6"/>
      <c r="U709" s="6"/>
      <c r="V709" s="6"/>
      <c r="W709" s="13"/>
      <c r="X709" s="13"/>
      <c r="Y709" s="14">
        <f t="shared" si="27"/>
        <v>0</v>
      </c>
    </row>
    <row r="710" spans="1:25" s="3" customFormat="1" x14ac:dyDescent="0.2">
      <c r="A710" s="23">
        <v>5655</v>
      </c>
      <c r="B710" s="5" t="s">
        <v>0</v>
      </c>
      <c r="C710" s="3" t="s">
        <v>22</v>
      </c>
      <c r="D710" s="3" t="s">
        <v>47</v>
      </c>
      <c r="E710" s="3" t="s">
        <v>40</v>
      </c>
      <c r="F710" s="3">
        <v>7</v>
      </c>
      <c r="G710" s="3" t="s">
        <v>9</v>
      </c>
      <c r="L710" s="4"/>
      <c r="M710" s="32"/>
      <c r="N710" s="3">
        <v>8</v>
      </c>
      <c r="Q710" s="6"/>
      <c r="R710" s="6"/>
      <c r="S710" s="6"/>
      <c r="T710" s="6"/>
      <c r="U710" s="6"/>
      <c r="V710" s="6"/>
      <c r="W710" s="13"/>
      <c r="X710" s="13"/>
      <c r="Y710" s="14">
        <f t="shared" si="27"/>
        <v>0</v>
      </c>
    </row>
    <row r="711" spans="1:25" s="3" customFormat="1" x14ac:dyDescent="0.2">
      <c r="A711" s="23">
        <v>5656</v>
      </c>
      <c r="B711" s="5" t="s">
        <v>0</v>
      </c>
      <c r="C711" s="3" t="s">
        <v>22</v>
      </c>
      <c r="D711" s="3" t="s">
        <v>47</v>
      </c>
      <c r="E711" s="3" t="s">
        <v>40</v>
      </c>
      <c r="F711" s="3">
        <v>7</v>
      </c>
      <c r="G711" s="3" t="s">
        <v>9</v>
      </c>
      <c r="L711" s="4"/>
      <c r="M711" s="32"/>
      <c r="N711" s="3">
        <v>9</v>
      </c>
      <c r="Q711" s="6"/>
      <c r="R711" s="6"/>
      <c r="S711" s="6"/>
      <c r="T711" s="6"/>
      <c r="U711" s="6"/>
      <c r="V711" s="6"/>
      <c r="W711" s="13"/>
      <c r="X711" s="13"/>
      <c r="Y711" s="14">
        <f t="shared" si="27"/>
        <v>0</v>
      </c>
    </row>
    <row r="712" spans="1:25" s="3" customFormat="1" x14ac:dyDescent="0.2">
      <c r="A712" s="23">
        <v>5657</v>
      </c>
      <c r="B712" s="5" t="s">
        <v>0</v>
      </c>
      <c r="C712" s="3" t="s">
        <v>22</v>
      </c>
      <c r="D712" s="3" t="s">
        <v>47</v>
      </c>
      <c r="E712" s="3" t="s">
        <v>40</v>
      </c>
      <c r="F712" s="3">
        <v>7</v>
      </c>
      <c r="G712" s="3" t="s">
        <v>9</v>
      </c>
      <c r="L712" s="4"/>
      <c r="M712" s="32"/>
      <c r="N712" s="3">
        <v>10</v>
      </c>
      <c r="Q712" s="6"/>
      <c r="R712" s="6"/>
      <c r="S712" s="6"/>
      <c r="T712" s="6"/>
      <c r="U712" s="6"/>
      <c r="V712" s="6"/>
      <c r="W712" s="13"/>
      <c r="X712" s="13"/>
      <c r="Y712" s="14">
        <f t="shared" si="27"/>
        <v>0</v>
      </c>
    </row>
    <row r="713" spans="1:25" s="3" customFormat="1" x14ac:dyDescent="0.2">
      <c r="A713" s="23">
        <v>5658</v>
      </c>
      <c r="B713" s="5" t="s">
        <v>0</v>
      </c>
      <c r="C713" s="3" t="s">
        <v>22</v>
      </c>
      <c r="D713" s="3" t="s">
        <v>47</v>
      </c>
      <c r="E713" s="3" t="s">
        <v>40</v>
      </c>
      <c r="F713" s="3">
        <v>7</v>
      </c>
      <c r="G713" s="3" t="s">
        <v>9</v>
      </c>
      <c r="L713" s="4"/>
      <c r="M713" s="32"/>
      <c r="N713" s="3">
        <v>11</v>
      </c>
      <c r="Q713" s="6"/>
      <c r="R713" s="6"/>
      <c r="S713" s="6"/>
      <c r="T713" s="6"/>
      <c r="U713" s="6"/>
      <c r="V713" s="6"/>
      <c r="W713" s="13"/>
      <c r="X713" s="13"/>
      <c r="Y713" s="14">
        <f t="shared" si="27"/>
        <v>0</v>
      </c>
    </row>
    <row r="714" spans="1:25" s="3" customFormat="1" x14ac:dyDescent="0.2">
      <c r="A714" s="23">
        <v>5659</v>
      </c>
      <c r="B714" s="5" t="s">
        <v>0</v>
      </c>
      <c r="C714" s="3" t="s">
        <v>22</v>
      </c>
      <c r="D714" s="3" t="s">
        <v>47</v>
      </c>
      <c r="E714" s="3" t="s">
        <v>40</v>
      </c>
      <c r="F714" s="3">
        <v>7</v>
      </c>
      <c r="G714" s="3" t="s">
        <v>9</v>
      </c>
      <c r="L714" s="4"/>
      <c r="M714" s="32"/>
      <c r="N714" s="3">
        <v>12</v>
      </c>
      <c r="Q714" s="6"/>
      <c r="R714" s="6"/>
      <c r="S714" s="6"/>
      <c r="T714" s="6"/>
      <c r="U714" s="6"/>
      <c r="V714" s="6"/>
      <c r="W714" s="13"/>
      <c r="X714" s="13"/>
      <c r="Y714" s="14">
        <f t="shared" si="27"/>
        <v>0</v>
      </c>
    </row>
    <row r="715" spans="1:25" s="3" customFormat="1" x14ac:dyDescent="0.2">
      <c r="A715" s="23">
        <v>5660</v>
      </c>
      <c r="B715" s="5" t="s">
        <v>0</v>
      </c>
      <c r="C715" s="3" t="s">
        <v>22</v>
      </c>
      <c r="D715" s="3" t="s">
        <v>47</v>
      </c>
      <c r="E715" s="3" t="s">
        <v>40</v>
      </c>
      <c r="F715" s="3">
        <v>7</v>
      </c>
      <c r="G715" s="3" t="s">
        <v>9</v>
      </c>
      <c r="L715" s="4"/>
      <c r="M715" s="32"/>
      <c r="N715" s="3">
        <v>13</v>
      </c>
      <c r="Q715" s="6"/>
      <c r="R715" s="6"/>
      <c r="S715" s="6"/>
      <c r="T715" s="6"/>
      <c r="U715" s="6"/>
      <c r="V715" s="6"/>
      <c r="W715" s="13"/>
      <c r="X715" s="13"/>
      <c r="Y715" s="14">
        <f t="shared" si="27"/>
        <v>0</v>
      </c>
    </row>
    <row r="716" spans="1:25" s="3" customFormat="1" x14ac:dyDescent="0.2">
      <c r="A716" s="23">
        <v>5661</v>
      </c>
      <c r="B716" s="5" t="s">
        <v>0</v>
      </c>
      <c r="C716" s="3" t="s">
        <v>22</v>
      </c>
      <c r="D716" s="3" t="s">
        <v>47</v>
      </c>
      <c r="E716" s="3" t="s">
        <v>40</v>
      </c>
      <c r="F716" s="3">
        <v>7</v>
      </c>
      <c r="G716" s="3" t="s">
        <v>9</v>
      </c>
      <c r="L716" s="4"/>
      <c r="M716" s="32"/>
      <c r="N716" s="3">
        <v>14</v>
      </c>
      <c r="Q716" s="6"/>
      <c r="R716" s="6"/>
      <c r="S716" s="6"/>
      <c r="T716" s="6"/>
      <c r="U716" s="6"/>
      <c r="V716" s="6"/>
      <c r="W716" s="13"/>
      <c r="X716" s="13"/>
      <c r="Y716" s="14">
        <f t="shared" si="27"/>
        <v>0</v>
      </c>
    </row>
    <row r="717" spans="1:25" s="3" customFormat="1" x14ac:dyDescent="0.2">
      <c r="A717" s="23">
        <v>5662</v>
      </c>
      <c r="B717" s="5" t="s">
        <v>0</v>
      </c>
      <c r="C717" s="3" t="s">
        <v>22</v>
      </c>
      <c r="D717" s="3" t="s">
        <v>47</v>
      </c>
      <c r="E717" s="3" t="s">
        <v>40</v>
      </c>
      <c r="F717" s="3">
        <v>7</v>
      </c>
      <c r="G717" s="3" t="s">
        <v>9</v>
      </c>
      <c r="L717" s="4"/>
      <c r="M717" s="32"/>
      <c r="N717" s="3">
        <v>15</v>
      </c>
      <c r="Q717" s="6"/>
      <c r="R717" s="6"/>
      <c r="S717" s="6"/>
      <c r="T717" s="6"/>
      <c r="U717" s="6"/>
      <c r="V717" s="6"/>
      <c r="W717" s="13"/>
      <c r="X717" s="13"/>
      <c r="Y717" s="14">
        <f t="shared" si="27"/>
        <v>0</v>
      </c>
    </row>
    <row r="718" spans="1:25" s="3" customFormat="1" x14ac:dyDescent="0.2">
      <c r="A718" s="23">
        <v>5663</v>
      </c>
      <c r="B718" s="5" t="s">
        <v>0</v>
      </c>
      <c r="C718" s="3" t="s">
        <v>22</v>
      </c>
      <c r="D718" s="3" t="s">
        <v>47</v>
      </c>
      <c r="E718" s="3" t="s">
        <v>40</v>
      </c>
      <c r="F718" s="3">
        <v>8</v>
      </c>
      <c r="G718" s="3" t="s">
        <v>9</v>
      </c>
      <c r="L718" s="4"/>
      <c r="M718" s="32"/>
      <c r="N718" s="3">
        <v>1</v>
      </c>
      <c r="Q718" s="6"/>
      <c r="R718" s="6"/>
      <c r="S718" s="6"/>
      <c r="T718" s="6"/>
      <c r="U718" s="6"/>
      <c r="V718" s="6"/>
      <c r="W718" s="13"/>
      <c r="X718" s="13"/>
      <c r="Y718" s="14">
        <f t="shared" si="27"/>
        <v>0</v>
      </c>
    </row>
    <row r="719" spans="1:25" s="3" customFormat="1" x14ac:dyDescent="0.2">
      <c r="A719" s="23">
        <v>5664</v>
      </c>
      <c r="B719" s="5" t="s">
        <v>0</v>
      </c>
      <c r="C719" s="3" t="s">
        <v>22</v>
      </c>
      <c r="D719" s="3" t="s">
        <v>47</v>
      </c>
      <c r="E719" s="3" t="s">
        <v>40</v>
      </c>
      <c r="F719" s="3">
        <v>8</v>
      </c>
      <c r="G719" s="3" t="s">
        <v>9</v>
      </c>
      <c r="L719" s="4"/>
      <c r="M719" s="32"/>
      <c r="N719" s="3">
        <v>2</v>
      </c>
      <c r="Q719" s="6"/>
      <c r="R719" s="6"/>
      <c r="S719" s="6"/>
      <c r="T719" s="6"/>
      <c r="U719" s="6"/>
      <c r="V719" s="6"/>
      <c r="W719" s="13"/>
      <c r="X719" s="13"/>
      <c r="Y719" s="14">
        <f t="shared" si="27"/>
        <v>0</v>
      </c>
    </row>
    <row r="720" spans="1:25" s="3" customFormat="1" x14ac:dyDescent="0.2">
      <c r="A720" s="23">
        <v>5665</v>
      </c>
      <c r="B720" s="5" t="s">
        <v>0</v>
      </c>
      <c r="C720" s="3" t="s">
        <v>22</v>
      </c>
      <c r="D720" s="3" t="s">
        <v>47</v>
      </c>
      <c r="E720" s="3" t="s">
        <v>40</v>
      </c>
      <c r="F720" s="3">
        <v>8</v>
      </c>
      <c r="G720" s="3" t="s">
        <v>9</v>
      </c>
      <c r="L720" s="4"/>
      <c r="M720" s="32"/>
      <c r="N720" s="3">
        <v>3</v>
      </c>
      <c r="Q720" s="6"/>
      <c r="R720" s="6"/>
      <c r="S720" s="6"/>
      <c r="T720" s="6"/>
      <c r="U720" s="6"/>
      <c r="V720" s="6"/>
      <c r="W720" s="13"/>
      <c r="X720" s="13"/>
      <c r="Y720" s="14">
        <f t="shared" si="27"/>
        <v>0</v>
      </c>
    </row>
    <row r="721" spans="1:25" s="3" customFormat="1" x14ac:dyDescent="0.2">
      <c r="A721" s="23">
        <v>5666</v>
      </c>
      <c r="B721" s="5" t="s">
        <v>0</v>
      </c>
      <c r="C721" s="3" t="s">
        <v>22</v>
      </c>
      <c r="D721" s="3" t="s">
        <v>47</v>
      </c>
      <c r="E721" s="3" t="s">
        <v>40</v>
      </c>
      <c r="F721" s="3">
        <v>8</v>
      </c>
      <c r="G721" s="3" t="s">
        <v>9</v>
      </c>
      <c r="L721" s="4"/>
      <c r="M721" s="32"/>
      <c r="N721" s="3">
        <v>4</v>
      </c>
      <c r="Q721" s="6"/>
      <c r="R721" s="6"/>
      <c r="S721" s="6"/>
      <c r="T721" s="6"/>
      <c r="U721" s="6"/>
      <c r="V721" s="6"/>
      <c r="W721" s="13"/>
      <c r="X721" s="13"/>
      <c r="Y721" s="14">
        <f t="shared" si="27"/>
        <v>0</v>
      </c>
    </row>
    <row r="722" spans="1:25" s="3" customFormat="1" x14ac:dyDescent="0.2">
      <c r="A722" s="23">
        <v>5667</v>
      </c>
      <c r="B722" s="5" t="s">
        <v>0</v>
      </c>
      <c r="C722" s="3" t="s">
        <v>22</v>
      </c>
      <c r="D722" s="3" t="s">
        <v>47</v>
      </c>
      <c r="E722" s="3" t="s">
        <v>40</v>
      </c>
      <c r="F722" s="3">
        <v>8</v>
      </c>
      <c r="G722" s="3" t="s">
        <v>9</v>
      </c>
      <c r="L722" s="4"/>
      <c r="M722" s="32"/>
      <c r="N722" s="3">
        <v>5</v>
      </c>
      <c r="Q722" s="6"/>
      <c r="R722" s="6"/>
      <c r="S722" s="6"/>
      <c r="T722" s="6"/>
      <c r="U722" s="6"/>
      <c r="V722" s="6"/>
      <c r="W722" s="13"/>
      <c r="X722" s="13"/>
      <c r="Y722" s="14">
        <f t="shared" si="27"/>
        <v>0</v>
      </c>
    </row>
    <row r="723" spans="1:25" s="3" customFormat="1" x14ac:dyDescent="0.2">
      <c r="A723" s="23">
        <v>5668</v>
      </c>
      <c r="B723" s="5" t="s">
        <v>0</v>
      </c>
      <c r="C723" s="3" t="s">
        <v>22</v>
      </c>
      <c r="D723" s="3" t="s">
        <v>47</v>
      </c>
      <c r="E723" s="3" t="s">
        <v>40</v>
      </c>
      <c r="F723" s="3">
        <v>8</v>
      </c>
      <c r="G723" s="3" t="s">
        <v>9</v>
      </c>
      <c r="L723" s="4"/>
      <c r="M723" s="32"/>
      <c r="N723" s="3">
        <v>6</v>
      </c>
      <c r="Q723" s="6"/>
      <c r="R723" s="6"/>
      <c r="S723" s="6"/>
      <c r="T723" s="6"/>
      <c r="U723" s="6"/>
      <c r="V723" s="6"/>
      <c r="W723" s="13"/>
      <c r="X723" s="13"/>
      <c r="Y723" s="14">
        <f t="shared" si="27"/>
        <v>0</v>
      </c>
    </row>
    <row r="724" spans="1:25" s="3" customFormat="1" x14ac:dyDescent="0.2">
      <c r="A724" s="23">
        <v>5669</v>
      </c>
      <c r="B724" s="5" t="s">
        <v>0</v>
      </c>
      <c r="C724" s="3" t="s">
        <v>22</v>
      </c>
      <c r="D724" s="3" t="s">
        <v>47</v>
      </c>
      <c r="E724" s="3" t="s">
        <v>40</v>
      </c>
      <c r="F724" s="3">
        <v>8</v>
      </c>
      <c r="G724" s="3" t="s">
        <v>9</v>
      </c>
      <c r="L724" s="4"/>
      <c r="M724" s="32"/>
      <c r="N724" s="3">
        <v>7</v>
      </c>
      <c r="Q724" s="6"/>
      <c r="R724" s="6"/>
      <c r="S724" s="6"/>
      <c r="T724" s="6"/>
      <c r="U724" s="6"/>
      <c r="V724" s="6"/>
      <c r="W724" s="13"/>
      <c r="X724" s="13"/>
      <c r="Y724" s="14">
        <f t="shared" si="27"/>
        <v>0</v>
      </c>
    </row>
    <row r="725" spans="1:25" s="3" customFormat="1" x14ac:dyDescent="0.2">
      <c r="A725" s="23">
        <v>5670</v>
      </c>
      <c r="B725" s="5" t="s">
        <v>0</v>
      </c>
      <c r="C725" s="3" t="s">
        <v>22</v>
      </c>
      <c r="D725" s="3" t="s">
        <v>47</v>
      </c>
      <c r="E725" s="3" t="s">
        <v>40</v>
      </c>
      <c r="F725" s="3">
        <v>8</v>
      </c>
      <c r="G725" s="3" t="s">
        <v>9</v>
      </c>
      <c r="L725" s="4"/>
      <c r="M725" s="32"/>
      <c r="N725" s="3">
        <v>8</v>
      </c>
      <c r="Q725" s="6"/>
      <c r="R725" s="6"/>
      <c r="S725" s="6"/>
      <c r="T725" s="6"/>
      <c r="U725" s="6"/>
      <c r="V725" s="6"/>
      <c r="W725" s="13"/>
      <c r="X725" s="13"/>
      <c r="Y725" s="14">
        <f t="shared" si="27"/>
        <v>0</v>
      </c>
    </row>
    <row r="726" spans="1:25" s="3" customFormat="1" x14ac:dyDescent="0.2">
      <c r="A726" s="23">
        <v>5671</v>
      </c>
      <c r="B726" s="5" t="s">
        <v>0</v>
      </c>
      <c r="C726" s="3" t="s">
        <v>22</v>
      </c>
      <c r="D726" s="3" t="s">
        <v>47</v>
      </c>
      <c r="E726" s="3" t="s">
        <v>40</v>
      </c>
      <c r="F726" s="3">
        <v>8</v>
      </c>
      <c r="G726" s="3" t="s">
        <v>9</v>
      </c>
      <c r="L726" s="4"/>
      <c r="M726" s="32"/>
      <c r="N726" s="3">
        <v>9</v>
      </c>
      <c r="Q726" s="6"/>
      <c r="R726" s="6"/>
      <c r="S726" s="6"/>
      <c r="T726" s="6"/>
      <c r="U726" s="6"/>
      <c r="V726" s="6"/>
      <c r="W726" s="13"/>
      <c r="X726" s="13"/>
      <c r="Y726" s="14">
        <f t="shared" si="27"/>
        <v>0</v>
      </c>
    </row>
    <row r="727" spans="1:25" s="3" customFormat="1" x14ac:dyDescent="0.2">
      <c r="A727" s="23">
        <v>5672</v>
      </c>
      <c r="B727" s="5" t="s">
        <v>0</v>
      </c>
      <c r="C727" s="3" t="s">
        <v>22</v>
      </c>
      <c r="D727" s="3" t="s">
        <v>47</v>
      </c>
      <c r="E727" s="3" t="s">
        <v>40</v>
      </c>
      <c r="F727" s="3">
        <v>8</v>
      </c>
      <c r="G727" s="3" t="s">
        <v>9</v>
      </c>
      <c r="L727" s="4"/>
      <c r="M727" s="32"/>
      <c r="N727" s="3">
        <v>10</v>
      </c>
      <c r="Q727" s="6"/>
      <c r="R727" s="6"/>
      <c r="S727" s="6"/>
      <c r="T727" s="6"/>
      <c r="U727" s="6"/>
      <c r="V727" s="6"/>
      <c r="W727" s="13"/>
      <c r="X727" s="13"/>
      <c r="Y727" s="14">
        <f t="shared" si="27"/>
        <v>0</v>
      </c>
    </row>
    <row r="728" spans="1:25" s="3" customFormat="1" x14ac:dyDescent="0.2">
      <c r="A728" s="23">
        <v>5673</v>
      </c>
      <c r="B728" s="5" t="s">
        <v>0</v>
      </c>
      <c r="C728" s="3" t="s">
        <v>22</v>
      </c>
      <c r="D728" s="3" t="s">
        <v>47</v>
      </c>
      <c r="E728" s="3" t="s">
        <v>40</v>
      </c>
      <c r="F728" s="3">
        <v>8</v>
      </c>
      <c r="G728" s="3" t="s">
        <v>17</v>
      </c>
      <c r="L728" s="4"/>
      <c r="M728" s="32"/>
      <c r="N728" s="3">
        <v>1</v>
      </c>
      <c r="Q728" s="6"/>
      <c r="R728" s="6"/>
      <c r="S728" s="6"/>
      <c r="T728" s="6"/>
      <c r="U728" s="6"/>
      <c r="V728" s="6"/>
      <c r="W728" s="13"/>
      <c r="X728" s="13"/>
      <c r="Y728" s="14">
        <f t="shared" si="27"/>
        <v>0</v>
      </c>
    </row>
    <row r="729" spans="1:25" s="3" customFormat="1" x14ac:dyDescent="0.2">
      <c r="A729" s="23">
        <v>5674</v>
      </c>
      <c r="B729" s="5" t="s">
        <v>0</v>
      </c>
      <c r="C729" s="3" t="s">
        <v>22</v>
      </c>
      <c r="D729" s="3" t="s">
        <v>47</v>
      </c>
      <c r="E729" s="3" t="s">
        <v>40</v>
      </c>
      <c r="F729" s="3">
        <v>8</v>
      </c>
      <c r="G729" s="3" t="s">
        <v>17</v>
      </c>
      <c r="L729" s="4"/>
      <c r="M729" s="32"/>
      <c r="N729" s="3">
        <v>2</v>
      </c>
      <c r="Q729" s="6"/>
      <c r="R729" s="6"/>
      <c r="S729" s="6"/>
      <c r="T729" s="6"/>
      <c r="U729" s="6"/>
      <c r="V729" s="6"/>
      <c r="W729" s="13"/>
      <c r="X729" s="13"/>
      <c r="Y729" s="14">
        <f t="shared" si="27"/>
        <v>0</v>
      </c>
    </row>
    <row r="730" spans="1:25" s="3" customFormat="1" x14ac:dyDescent="0.2">
      <c r="A730" s="23">
        <v>5675</v>
      </c>
      <c r="B730" s="5" t="s">
        <v>0</v>
      </c>
      <c r="C730" s="3" t="s">
        <v>22</v>
      </c>
      <c r="D730" s="3" t="s">
        <v>47</v>
      </c>
      <c r="E730" s="3" t="s">
        <v>40</v>
      </c>
      <c r="F730" s="3">
        <v>8</v>
      </c>
      <c r="G730" s="3" t="s">
        <v>17</v>
      </c>
      <c r="L730" s="4"/>
      <c r="M730" s="32"/>
      <c r="N730" s="3">
        <v>3</v>
      </c>
      <c r="Q730" s="6"/>
      <c r="R730" s="6"/>
      <c r="S730" s="6"/>
      <c r="T730" s="6"/>
      <c r="U730" s="6"/>
      <c r="V730" s="6"/>
      <c r="W730" s="13"/>
      <c r="X730" s="13"/>
      <c r="Y730" s="14">
        <f t="shared" si="27"/>
        <v>0</v>
      </c>
    </row>
    <row r="731" spans="1:25" s="3" customFormat="1" x14ac:dyDescent="0.2">
      <c r="A731" s="23">
        <v>5676</v>
      </c>
      <c r="B731" s="5" t="s">
        <v>0</v>
      </c>
      <c r="C731" s="3" t="s">
        <v>22</v>
      </c>
      <c r="D731" s="3" t="s">
        <v>47</v>
      </c>
      <c r="E731" s="3" t="s">
        <v>40</v>
      </c>
      <c r="F731" s="3">
        <v>8</v>
      </c>
      <c r="G731" s="3" t="s">
        <v>17</v>
      </c>
      <c r="L731" s="4"/>
      <c r="M731" s="32"/>
      <c r="N731" s="3">
        <v>4</v>
      </c>
      <c r="Q731" s="6"/>
      <c r="R731" s="6"/>
      <c r="S731" s="6"/>
      <c r="T731" s="6"/>
      <c r="U731" s="6"/>
      <c r="V731" s="6"/>
      <c r="W731" s="13"/>
      <c r="X731" s="13"/>
      <c r="Y731" s="14">
        <f t="shared" si="27"/>
        <v>0</v>
      </c>
    </row>
    <row r="732" spans="1:25" s="3" customFormat="1" x14ac:dyDescent="0.2">
      <c r="A732" s="23">
        <v>5677</v>
      </c>
      <c r="B732" s="5" t="s">
        <v>0</v>
      </c>
      <c r="C732" s="3" t="s">
        <v>22</v>
      </c>
      <c r="D732" s="3" t="s">
        <v>47</v>
      </c>
      <c r="E732" s="3" t="s">
        <v>40</v>
      </c>
      <c r="F732" s="3">
        <v>8</v>
      </c>
      <c r="G732" s="3" t="s">
        <v>17</v>
      </c>
      <c r="L732" s="4"/>
      <c r="M732" s="32"/>
      <c r="N732" s="3">
        <v>5</v>
      </c>
      <c r="Q732" s="6"/>
      <c r="R732" s="6"/>
      <c r="S732" s="6"/>
      <c r="T732" s="6"/>
      <c r="U732" s="6"/>
      <c r="V732" s="6"/>
      <c r="W732" s="13"/>
      <c r="X732" s="13"/>
      <c r="Y732" s="14">
        <f t="shared" si="27"/>
        <v>0</v>
      </c>
    </row>
    <row r="733" spans="1:25" s="3" customFormat="1" x14ac:dyDescent="0.2">
      <c r="A733" s="23">
        <v>5678</v>
      </c>
      <c r="B733" s="5" t="s">
        <v>0</v>
      </c>
      <c r="C733" s="3" t="s">
        <v>22</v>
      </c>
      <c r="D733" s="3" t="s">
        <v>47</v>
      </c>
      <c r="E733" s="3" t="s">
        <v>40</v>
      </c>
      <c r="F733" s="3">
        <v>8</v>
      </c>
      <c r="G733" s="3" t="s">
        <v>17</v>
      </c>
      <c r="L733" s="4"/>
      <c r="M733" s="32"/>
      <c r="N733" s="3">
        <v>6</v>
      </c>
      <c r="Q733" s="6"/>
      <c r="R733" s="6"/>
      <c r="S733" s="6"/>
      <c r="T733" s="6"/>
      <c r="U733" s="6"/>
      <c r="V733" s="6"/>
      <c r="W733" s="13"/>
      <c r="X733" s="13"/>
      <c r="Y733" s="14">
        <f t="shared" si="27"/>
        <v>0</v>
      </c>
    </row>
    <row r="734" spans="1:25" s="3" customFormat="1" x14ac:dyDescent="0.2">
      <c r="A734" s="23">
        <v>5679</v>
      </c>
      <c r="B734" s="5" t="s">
        <v>0</v>
      </c>
      <c r="C734" s="3" t="s">
        <v>22</v>
      </c>
      <c r="D734" s="3" t="s">
        <v>47</v>
      </c>
      <c r="E734" s="3" t="s">
        <v>40</v>
      </c>
      <c r="F734" s="3">
        <v>8</v>
      </c>
      <c r="G734" s="3" t="s">
        <v>17</v>
      </c>
      <c r="L734" s="4"/>
      <c r="M734" s="32"/>
      <c r="N734" s="3">
        <v>7</v>
      </c>
      <c r="Q734" s="6"/>
      <c r="R734" s="6"/>
      <c r="S734" s="6"/>
      <c r="T734" s="6"/>
      <c r="U734" s="6"/>
      <c r="V734" s="6"/>
      <c r="W734" s="13"/>
      <c r="X734" s="13"/>
      <c r="Y734" s="14">
        <f t="shared" si="27"/>
        <v>0</v>
      </c>
    </row>
    <row r="735" spans="1:25" s="3" customFormat="1" x14ac:dyDescent="0.2">
      <c r="A735" s="23">
        <v>5680</v>
      </c>
      <c r="B735" s="5" t="s">
        <v>0</v>
      </c>
      <c r="C735" s="3" t="s">
        <v>22</v>
      </c>
      <c r="D735" s="3" t="s">
        <v>47</v>
      </c>
      <c r="E735" s="3" t="s">
        <v>40</v>
      </c>
      <c r="F735" s="3">
        <v>8</v>
      </c>
      <c r="G735" s="3" t="s">
        <v>17</v>
      </c>
      <c r="L735" s="4"/>
      <c r="M735" s="32"/>
      <c r="N735" s="3">
        <v>8</v>
      </c>
      <c r="Q735" s="6"/>
      <c r="R735" s="6"/>
      <c r="S735" s="6"/>
      <c r="T735" s="6"/>
      <c r="U735" s="6"/>
      <c r="V735" s="6"/>
      <c r="W735" s="13"/>
      <c r="X735" s="13"/>
      <c r="Y735" s="14">
        <f t="shared" si="27"/>
        <v>0</v>
      </c>
    </row>
    <row r="736" spans="1:25" s="3" customFormat="1" x14ac:dyDescent="0.2">
      <c r="A736" s="23">
        <v>5681</v>
      </c>
      <c r="B736" s="5" t="s">
        <v>0</v>
      </c>
      <c r="C736" s="3" t="s">
        <v>22</v>
      </c>
      <c r="D736" s="3" t="s">
        <v>47</v>
      </c>
      <c r="E736" s="3" t="s">
        <v>40</v>
      </c>
      <c r="F736" s="3">
        <v>8</v>
      </c>
      <c r="G736" s="3" t="s">
        <v>17</v>
      </c>
      <c r="L736" s="4"/>
      <c r="M736" s="32"/>
      <c r="N736" s="3">
        <v>9</v>
      </c>
      <c r="Q736" s="6"/>
      <c r="R736" s="6"/>
      <c r="S736" s="6"/>
      <c r="T736" s="6"/>
      <c r="U736" s="6"/>
      <c r="V736" s="6"/>
      <c r="W736" s="13"/>
      <c r="X736" s="13"/>
      <c r="Y736" s="14">
        <f t="shared" si="27"/>
        <v>0</v>
      </c>
    </row>
    <row r="737" spans="1:25" s="3" customFormat="1" x14ac:dyDescent="0.2">
      <c r="A737" s="23">
        <v>5682</v>
      </c>
      <c r="B737" s="5" t="s">
        <v>0</v>
      </c>
      <c r="C737" s="3" t="s">
        <v>22</v>
      </c>
      <c r="D737" s="3" t="s">
        <v>47</v>
      </c>
      <c r="E737" s="3" t="s">
        <v>40</v>
      </c>
      <c r="F737" s="3">
        <v>8</v>
      </c>
      <c r="G737" s="3" t="s">
        <v>17</v>
      </c>
      <c r="L737" s="4"/>
      <c r="M737" s="32"/>
      <c r="N737" s="3">
        <v>10</v>
      </c>
      <c r="Q737" s="6"/>
      <c r="R737" s="6"/>
      <c r="S737" s="6"/>
      <c r="T737" s="6"/>
      <c r="U737" s="6"/>
      <c r="V737" s="6"/>
      <c r="W737" s="13"/>
      <c r="X737" s="13"/>
      <c r="Y737" s="14">
        <f t="shared" si="27"/>
        <v>0</v>
      </c>
    </row>
    <row r="738" spans="1:25" s="3" customFormat="1" x14ac:dyDescent="0.2">
      <c r="A738" s="23">
        <v>5683</v>
      </c>
      <c r="B738" s="5" t="s">
        <v>0</v>
      </c>
      <c r="C738" s="3" t="s">
        <v>22</v>
      </c>
      <c r="D738" s="3" t="s">
        <v>47</v>
      </c>
      <c r="E738" s="3" t="s">
        <v>40</v>
      </c>
      <c r="F738" s="3">
        <v>8</v>
      </c>
      <c r="G738" s="3" t="s">
        <v>17</v>
      </c>
      <c r="L738" s="4"/>
      <c r="M738" s="32"/>
      <c r="N738" s="3">
        <v>11</v>
      </c>
      <c r="Q738" s="6"/>
      <c r="R738" s="6"/>
      <c r="S738" s="6"/>
      <c r="T738" s="6"/>
      <c r="U738" s="6"/>
      <c r="V738" s="6"/>
      <c r="W738" s="13"/>
      <c r="X738" s="13"/>
      <c r="Y738" s="14">
        <f t="shared" si="27"/>
        <v>0</v>
      </c>
    </row>
    <row r="739" spans="1:25" s="3" customFormat="1" x14ac:dyDescent="0.2">
      <c r="A739" s="23">
        <v>5684</v>
      </c>
      <c r="B739" s="5" t="s">
        <v>0</v>
      </c>
      <c r="C739" s="3" t="s">
        <v>22</v>
      </c>
      <c r="D739" s="3" t="s">
        <v>47</v>
      </c>
      <c r="E739" s="3" t="s">
        <v>40</v>
      </c>
      <c r="F739" s="3">
        <v>9</v>
      </c>
      <c r="G739" s="3" t="s">
        <v>9</v>
      </c>
      <c r="L739" s="4"/>
      <c r="M739" s="32"/>
      <c r="N739" s="3">
        <v>1</v>
      </c>
      <c r="Q739" s="6"/>
      <c r="R739" s="6"/>
      <c r="S739" s="6"/>
      <c r="T739" s="6"/>
      <c r="U739" s="6"/>
      <c r="V739" s="6"/>
      <c r="W739" s="13"/>
      <c r="X739" s="13"/>
      <c r="Y739" s="14">
        <f t="shared" si="27"/>
        <v>0</v>
      </c>
    </row>
    <row r="740" spans="1:25" s="3" customFormat="1" x14ac:dyDescent="0.2">
      <c r="A740" s="23">
        <v>5685</v>
      </c>
      <c r="B740" s="5" t="s">
        <v>0</v>
      </c>
      <c r="C740" s="3" t="s">
        <v>22</v>
      </c>
      <c r="D740" s="3" t="s">
        <v>47</v>
      </c>
      <c r="E740" s="3" t="s">
        <v>40</v>
      </c>
      <c r="F740" s="3">
        <v>9</v>
      </c>
      <c r="G740" s="3" t="s">
        <v>9</v>
      </c>
      <c r="L740" s="4"/>
      <c r="M740" s="32"/>
      <c r="N740" s="3">
        <v>2</v>
      </c>
      <c r="Q740" s="6"/>
      <c r="R740" s="6"/>
      <c r="S740" s="6"/>
      <c r="T740" s="6"/>
      <c r="U740" s="6"/>
      <c r="V740" s="6"/>
      <c r="W740" s="13"/>
      <c r="X740" s="13"/>
      <c r="Y740" s="14">
        <f t="shared" si="27"/>
        <v>0</v>
      </c>
    </row>
    <row r="741" spans="1:25" s="3" customFormat="1" x14ac:dyDescent="0.2">
      <c r="A741" s="23">
        <v>5686</v>
      </c>
      <c r="B741" s="5" t="s">
        <v>0</v>
      </c>
      <c r="C741" s="3" t="s">
        <v>22</v>
      </c>
      <c r="D741" s="3" t="s">
        <v>47</v>
      </c>
      <c r="E741" s="3" t="s">
        <v>40</v>
      </c>
      <c r="F741" s="3">
        <v>9</v>
      </c>
      <c r="G741" s="3" t="s">
        <v>9</v>
      </c>
      <c r="L741" s="4"/>
      <c r="M741" s="32"/>
      <c r="N741" s="3">
        <v>3</v>
      </c>
      <c r="Q741" s="6"/>
      <c r="R741" s="6"/>
      <c r="S741" s="6"/>
      <c r="T741" s="6"/>
      <c r="U741" s="6"/>
      <c r="V741" s="6"/>
      <c r="W741" s="13"/>
      <c r="X741" s="13"/>
      <c r="Y741" s="14">
        <f t="shared" si="27"/>
        <v>0</v>
      </c>
    </row>
    <row r="742" spans="1:25" s="3" customFormat="1" x14ac:dyDescent="0.2">
      <c r="A742" s="23">
        <v>5687</v>
      </c>
      <c r="B742" s="5" t="s">
        <v>0</v>
      </c>
      <c r="C742" s="3" t="s">
        <v>22</v>
      </c>
      <c r="D742" s="3" t="s">
        <v>47</v>
      </c>
      <c r="E742" s="3" t="s">
        <v>40</v>
      </c>
      <c r="F742" s="3">
        <v>9</v>
      </c>
      <c r="G742" s="3" t="s">
        <v>9</v>
      </c>
      <c r="L742" s="4"/>
      <c r="M742" s="32"/>
      <c r="N742" s="3">
        <v>4</v>
      </c>
      <c r="Q742" s="6"/>
      <c r="R742" s="6"/>
      <c r="S742" s="6"/>
      <c r="T742" s="6"/>
      <c r="U742" s="6"/>
      <c r="V742" s="6"/>
      <c r="W742" s="13"/>
      <c r="X742" s="13"/>
      <c r="Y742" s="14">
        <f t="shared" si="27"/>
        <v>0</v>
      </c>
    </row>
    <row r="743" spans="1:25" s="3" customFormat="1" x14ac:dyDescent="0.2">
      <c r="A743" s="23">
        <v>5688</v>
      </c>
      <c r="B743" s="5" t="s">
        <v>0</v>
      </c>
      <c r="C743" s="3" t="s">
        <v>22</v>
      </c>
      <c r="D743" s="3" t="s">
        <v>47</v>
      </c>
      <c r="E743" s="3" t="s">
        <v>40</v>
      </c>
      <c r="F743" s="3">
        <v>9</v>
      </c>
      <c r="G743" s="3" t="s">
        <v>9</v>
      </c>
      <c r="L743" s="4"/>
      <c r="M743" s="32"/>
      <c r="N743" s="3">
        <v>5</v>
      </c>
      <c r="Q743" s="6"/>
      <c r="R743" s="6"/>
      <c r="S743" s="6"/>
      <c r="T743" s="6"/>
      <c r="U743" s="6"/>
      <c r="V743" s="6"/>
      <c r="W743" s="13"/>
      <c r="X743" s="13"/>
      <c r="Y743" s="14">
        <f t="shared" si="27"/>
        <v>0</v>
      </c>
    </row>
    <row r="744" spans="1:25" s="3" customFormat="1" x14ac:dyDescent="0.2">
      <c r="A744" s="23">
        <v>5689</v>
      </c>
      <c r="B744" s="5" t="s">
        <v>0</v>
      </c>
      <c r="C744" s="3" t="s">
        <v>22</v>
      </c>
      <c r="D744" s="3" t="s">
        <v>47</v>
      </c>
      <c r="E744" s="3" t="s">
        <v>40</v>
      </c>
      <c r="F744" s="3">
        <v>9</v>
      </c>
      <c r="G744" s="3" t="s">
        <v>9</v>
      </c>
      <c r="L744" s="4"/>
      <c r="M744" s="32"/>
      <c r="N744" s="3">
        <v>6</v>
      </c>
      <c r="Q744" s="6"/>
      <c r="R744" s="6"/>
      <c r="S744" s="6"/>
      <c r="T744" s="6"/>
      <c r="U744" s="6"/>
      <c r="V744" s="6"/>
      <c r="W744" s="13"/>
      <c r="X744" s="13"/>
      <c r="Y744" s="14">
        <f t="shared" si="27"/>
        <v>0</v>
      </c>
    </row>
    <row r="745" spans="1:25" s="3" customFormat="1" x14ac:dyDescent="0.2">
      <c r="A745" s="23">
        <v>5690</v>
      </c>
      <c r="B745" s="5" t="s">
        <v>0</v>
      </c>
      <c r="C745" s="3" t="s">
        <v>22</v>
      </c>
      <c r="D745" s="3" t="s">
        <v>47</v>
      </c>
      <c r="E745" s="3" t="s">
        <v>40</v>
      </c>
      <c r="F745" s="3">
        <v>9</v>
      </c>
      <c r="G745" s="3" t="s">
        <v>9</v>
      </c>
      <c r="L745" s="4"/>
      <c r="M745" s="32"/>
      <c r="N745" s="3">
        <v>7</v>
      </c>
      <c r="Q745" s="6"/>
      <c r="R745" s="6"/>
      <c r="S745" s="6"/>
      <c r="T745" s="6"/>
      <c r="U745" s="6"/>
      <c r="V745" s="6"/>
      <c r="W745" s="13"/>
      <c r="X745" s="13"/>
      <c r="Y745" s="14">
        <f t="shared" si="27"/>
        <v>0</v>
      </c>
    </row>
    <row r="746" spans="1:25" s="3" customFormat="1" x14ac:dyDescent="0.2">
      <c r="A746" s="23">
        <v>5691</v>
      </c>
      <c r="B746" s="5" t="s">
        <v>0</v>
      </c>
      <c r="C746" s="3" t="s">
        <v>22</v>
      </c>
      <c r="D746" s="3" t="s">
        <v>47</v>
      </c>
      <c r="E746" s="3" t="s">
        <v>40</v>
      </c>
      <c r="F746" s="3">
        <v>9</v>
      </c>
      <c r="G746" s="3" t="s">
        <v>9</v>
      </c>
      <c r="L746" s="4"/>
      <c r="M746" s="32"/>
      <c r="N746" s="3">
        <v>8</v>
      </c>
      <c r="Q746" s="6"/>
      <c r="R746" s="6"/>
      <c r="S746" s="6"/>
      <c r="T746" s="6"/>
      <c r="U746" s="6"/>
      <c r="V746" s="6"/>
      <c r="W746" s="13"/>
      <c r="X746" s="13"/>
      <c r="Y746" s="14">
        <f t="shared" si="27"/>
        <v>0</v>
      </c>
    </row>
    <row r="747" spans="1:25" s="3" customFormat="1" x14ac:dyDescent="0.2">
      <c r="A747" s="23">
        <v>5692</v>
      </c>
      <c r="B747" s="5" t="s">
        <v>0</v>
      </c>
      <c r="C747" s="3" t="s">
        <v>22</v>
      </c>
      <c r="D747" s="3" t="s">
        <v>47</v>
      </c>
      <c r="E747" s="3" t="s">
        <v>40</v>
      </c>
      <c r="F747" s="3">
        <v>9</v>
      </c>
      <c r="G747" s="3" t="s">
        <v>9</v>
      </c>
      <c r="L747" s="4"/>
      <c r="M747" s="32"/>
      <c r="N747" s="3">
        <v>9</v>
      </c>
      <c r="Q747" s="6"/>
      <c r="R747" s="6"/>
      <c r="S747" s="6"/>
      <c r="T747" s="6"/>
      <c r="U747" s="6"/>
      <c r="V747" s="6"/>
      <c r="W747" s="13"/>
      <c r="X747" s="13"/>
      <c r="Y747" s="14">
        <f t="shared" si="27"/>
        <v>0</v>
      </c>
    </row>
    <row r="748" spans="1:25" s="3" customFormat="1" x14ac:dyDescent="0.2">
      <c r="A748" s="23">
        <v>5693</v>
      </c>
      <c r="B748" s="5" t="s">
        <v>0</v>
      </c>
      <c r="C748" s="3" t="s">
        <v>22</v>
      </c>
      <c r="D748" s="3" t="s">
        <v>47</v>
      </c>
      <c r="E748" s="3" t="s">
        <v>40</v>
      </c>
      <c r="F748" s="3">
        <v>9</v>
      </c>
      <c r="G748" s="3" t="s">
        <v>9</v>
      </c>
      <c r="L748" s="4"/>
      <c r="M748" s="32"/>
      <c r="N748" s="3">
        <v>10</v>
      </c>
      <c r="Q748" s="6"/>
      <c r="R748" s="6"/>
      <c r="S748" s="6"/>
      <c r="T748" s="6"/>
      <c r="U748" s="6"/>
      <c r="V748" s="6"/>
      <c r="W748" s="13"/>
      <c r="X748" s="13"/>
      <c r="Y748" s="14">
        <f t="shared" si="27"/>
        <v>0</v>
      </c>
    </row>
    <row r="749" spans="1:25" s="3" customFormat="1" x14ac:dyDescent="0.2">
      <c r="A749" s="23">
        <v>5694</v>
      </c>
      <c r="B749" s="5" t="s">
        <v>0</v>
      </c>
      <c r="C749" s="3" t="s">
        <v>22</v>
      </c>
      <c r="D749" s="3" t="s">
        <v>47</v>
      </c>
      <c r="E749" s="3" t="s">
        <v>40</v>
      </c>
      <c r="F749" s="3">
        <v>9</v>
      </c>
      <c r="G749" s="3" t="s">
        <v>9</v>
      </c>
      <c r="L749" s="4"/>
      <c r="M749" s="32"/>
      <c r="N749" s="3">
        <v>11</v>
      </c>
      <c r="Q749" s="6"/>
      <c r="R749" s="6"/>
      <c r="S749" s="6"/>
      <c r="T749" s="6"/>
      <c r="U749" s="6"/>
      <c r="V749" s="6"/>
      <c r="W749" s="13"/>
      <c r="X749" s="13"/>
      <c r="Y749" s="14">
        <f t="shared" si="27"/>
        <v>0</v>
      </c>
    </row>
    <row r="750" spans="1:25" s="3" customFormat="1" x14ac:dyDescent="0.2">
      <c r="A750" s="23">
        <v>5695</v>
      </c>
      <c r="B750" s="5" t="s">
        <v>0</v>
      </c>
      <c r="C750" s="3" t="s">
        <v>22</v>
      </c>
      <c r="D750" s="3" t="s">
        <v>47</v>
      </c>
      <c r="E750" s="3" t="s">
        <v>40</v>
      </c>
      <c r="F750" s="3">
        <v>9</v>
      </c>
      <c r="G750" s="3" t="s">
        <v>9</v>
      </c>
      <c r="L750" s="4"/>
      <c r="M750" s="32"/>
      <c r="N750" s="3">
        <v>12</v>
      </c>
      <c r="Q750" s="6"/>
      <c r="R750" s="6"/>
      <c r="S750" s="6"/>
      <c r="T750" s="6"/>
      <c r="U750" s="6"/>
      <c r="V750" s="6"/>
      <c r="W750" s="13"/>
      <c r="X750" s="13"/>
      <c r="Y750" s="14">
        <f t="shared" si="27"/>
        <v>0</v>
      </c>
    </row>
    <row r="751" spans="1:25" s="3" customFormat="1" x14ac:dyDescent="0.2">
      <c r="A751" s="23">
        <v>5696</v>
      </c>
      <c r="B751" s="5" t="s">
        <v>0</v>
      </c>
      <c r="C751" s="3" t="s">
        <v>22</v>
      </c>
      <c r="D751" s="3" t="s">
        <v>47</v>
      </c>
      <c r="E751" s="3" t="s">
        <v>40</v>
      </c>
      <c r="F751" s="3">
        <v>9</v>
      </c>
      <c r="G751" s="3" t="s">
        <v>9</v>
      </c>
      <c r="L751" s="4"/>
      <c r="M751" s="32"/>
      <c r="N751" s="3">
        <v>13</v>
      </c>
      <c r="Q751" s="6"/>
      <c r="R751" s="6"/>
      <c r="S751" s="6"/>
      <c r="T751" s="6"/>
      <c r="U751" s="6"/>
      <c r="V751" s="6"/>
      <c r="W751" s="13"/>
      <c r="X751" s="13"/>
      <c r="Y751" s="14">
        <f t="shared" si="27"/>
        <v>0</v>
      </c>
    </row>
    <row r="752" spans="1:25" s="3" customFormat="1" x14ac:dyDescent="0.2">
      <c r="A752" s="23">
        <v>5697</v>
      </c>
      <c r="B752" s="5" t="s">
        <v>0</v>
      </c>
      <c r="C752" s="3" t="s">
        <v>22</v>
      </c>
      <c r="D752" s="3" t="s">
        <v>47</v>
      </c>
      <c r="E752" s="3" t="s">
        <v>40</v>
      </c>
      <c r="F752" s="3">
        <v>9</v>
      </c>
      <c r="G752" s="3" t="s">
        <v>9</v>
      </c>
      <c r="L752" s="4"/>
      <c r="M752" s="32"/>
      <c r="N752" s="3">
        <v>14</v>
      </c>
      <c r="Q752" s="6"/>
      <c r="R752" s="6"/>
      <c r="S752" s="6"/>
      <c r="T752" s="6"/>
      <c r="U752" s="6"/>
      <c r="V752" s="6"/>
      <c r="W752" s="13"/>
      <c r="X752" s="13"/>
      <c r="Y752" s="14">
        <f t="shared" si="27"/>
        <v>0</v>
      </c>
    </row>
    <row r="753" spans="1:25" s="3" customFormat="1" x14ac:dyDescent="0.2">
      <c r="A753" s="23">
        <v>5698</v>
      </c>
      <c r="B753" s="5" t="s">
        <v>0</v>
      </c>
      <c r="C753" s="3" t="s">
        <v>22</v>
      </c>
      <c r="D753" s="3" t="s">
        <v>47</v>
      </c>
      <c r="E753" s="3" t="s">
        <v>40</v>
      </c>
      <c r="F753" s="3">
        <v>9</v>
      </c>
      <c r="G753" s="3" t="s">
        <v>9</v>
      </c>
      <c r="L753" s="4"/>
      <c r="M753" s="32"/>
      <c r="N753" s="3">
        <v>15</v>
      </c>
      <c r="Q753" s="6"/>
      <c r="R753" s="6"/>
      <c r="S753" s="6"/>
      <c r="T753" s="6"/>
      <c r="U753" s="6"/>
      <c r="V753" s="6"/>
      <c r="W753" s="13"/>
      <c r="X753" s="13"/>
      <c r="Y753" s="14">
        <f t="shared" si="27"/>
        <v>0</v>
      </c>
    </row>
    <row r="754" spans="1:25" s="3" customFormat="1" x14ac:dyDescent="0.2">
      <c r="A754" s="23">
        <v>5699</v>
      </c>
      <c r="B754" s="5" t="s">
        <v>0</v>
      </c>
      <c r="C754" s="3" t="s">
        <v>22</v>
      </c>
      <c r="D754" s="3" t="s">
        <v>47</v>
      </c>
      <c r="E754" s="3" t="s">
        <v>40</v>
      </c>
      <c r="F754" s="3">
        <v>10</v>
      </c>
      <c r="G754" s="3" t="s">
        <v>9</v>
      </c>
      <c r="L754" s="4"/>
      <c r="M754" s="32"/>
      <c r="N754" s="3">
        <v>1</v>
      </c>
      <c r="Q754" s="6"/>
      <c r="R754" s="6"/>
      <c r="S754" s="6"/>
      <c r="T754" s="6"/>
      <c r="U754" s="6"/>
      <c r="V754" s="6"/>
      <c r="W754" s="13"/>
      <c r="X754" s="13"/>
      <c r="Y754" s="14">
        <f t="shared" si="27"/>
        <v>0</v>
      </c>
    </row>
    <row r="755" spans="1:25" s="3" customFormat="1" x14ac:dyDescent="0.2">
      <c r="A755" s="23">
        <v>5700</v>
      </c>
      <c r="B755" s="5" t="s">
        <v>0</v>
      </c>
      <c r="C755" s="3" t="s">
        <v>22</v>
      </c>
      <c r="D755" s="3" t="s">
        <v>47</v>
      </c>
      <c r="E755" s="3" t="s">
        <v>40</v>
      </c>
      <c r="F755" s="3">
        <v>10</v>
      </c>
      <c r="G755" s="3" t="s">
        <v>9</v>
      </c>
      <c r="L755" s="4"/>
      <c r="M755" s="32"/>
      <c r="N755" s="3">
        <v>2</v>
      </c>
      <c r="Q755" s="6"/>
      <c r="R755" s="6"/>
      <c r="S755" s="6"/>
      <c r="T755" s="6"/>
      <c r="U755" s="6"/>
      <c r="V755" s="6"/>
      <c r="W755" s="13"/>
      <c r="X755" s="13"/>
      <c r="Y755" s="14">
        <f t="shared" si="27"/>
        <v>0</v>
      </c>
    </row>
    <row r="756" spans="1:25" s="3" customFormat="1" x14ac:dyDescent="0.2">
      <c r="A756" s="23">
        <v>5701</v>
      </c>
      <c r="B756" s="5" t="s">
        <v>0</v>
      </c>
      <c r="C756" s="3" t="s">
        <v>22</v>
      </c>
      <c r="D756" s="3" t="s">
        <v>47</v>
      </c>
      <c r="E756" s="3" t="s">
        <v>40</v>
      </c>
      <c r="F756" s="3">
        <v>10</v>
      </c>
      <c r="G756" s="3" t="s">
        <v>9</v>
      </c>
      <c r="L756" s="4"/>
      <c r="M756" s="32"/>
      <c r="N756" s="3">
        <v>3</v>
      </c>
      <c r="Q756" s="6"/>
      <c r="R756" s="6"/>
      <c r="S756" s="6"/>
      <c r="T756" s="6"/>
      <c r="U756" s="6"/>
      <c r="V756" s="6"/>
      <c r="W756" s="13"/>
      <c r="X756" s="13"/>
      <c r="Y756" s="14">
        <f t="shared" si="27"/>
        <v>0</v>
      </c>
    </row>
    <row r="757" spans="1:25" s="3" customFormat="1" x14ac:dyDescent="0.2">
      <c r="A757" s="23">
        <v>5702</v>
      </c>
      <c r="B757" s="5" t="s">
        <v>0</v>
      </c>
      <c r="C757" s="3" t="s">
        <v>22</v>
      </c>
      <c r="D757" s="3" t="s">
        <v>47</v>
      </c>
      <c r="E757" s="3" t="s">
        <v>40</v>
      </c>
      <c r="F757" s="3">
        <v>10</v>
      </c>
      <c r="G757" s="3" t="s">
        <v>9</v>
      </c>
      <c r="L757" s="4"/>
      <c r="M757" s="32"/>
      <c r="N757" s="3">
        <v>4</v>
      </c>
      <c r="Q757" s="6"/>
      <c r="R757" s="6"/>
      <c r="S757" s="6"/>
      <c r="T757" s="6"/>
      <c r="U757" s="6"/>
      <c r="V757" s="6"/>
      <c r="W757" s="13"/>
      <c r="X757" s="13"/>
      <c r="Y757" s="14">
        <f t="shared" si="27"/>
        <v>0</v>
      </c>
    </row>
    <row r="758" spans="1:25" s="3" customFormat="1" x14ac:dyDescent="0.2">
      <c r="A758" s="23">
        <v>5703</v>
      </c>
      <c r="B758" s="5" t="s">
        <v>0</v>
      </c>
      <c r="C758" s="3" t="s">
        <v>22</v>
      </c>
      <c r="D758" s="3" t="s">
        <v>47</v>
      </c>
      <c r="E758" s="3" t="s">
        <v>40</v>
      </c>
      <c r="F758" s="3">
        <v>10</v>
      </c>
      <c r="G758" s="3" t="s">
        <v>9</v>
      </c>
      <c r="L758" s="4"/>
      <c r="M758" s="32"/>
      <c r="N758" s="3">
        <v>5</v>
      </c>
      <c r="Q758" s="6"/>
      <c r="R758" s="6"/>
      <c r="S758" s="6"/>
      <c r="T758" s="6"/>
      <c r="U758" s="6"/>
      <c r="V758" s="6"/>
      <c r="W758" s="13"/>
      <c r="X758" s="13"/>
      <c r="Y758" s="14">
        <f t="shared" si="27"/>
        <v>0</v>
      </c>
    </row>
    <row r="759" spans="1:25" s="3" customFormat="1" x14ac:dyDescent="0.2">
      <c r="A759" s="23">
        <v>5704</v>
      </c>
      <c r="B759" s="5" t="s">
        <v>0</v>
      </c>
      <c r="C759" s="3" t="s">
        <v>22</v>
      </c>
      <c r="D759" s="3" t="s">
        <v>47</v>
      </c>
      <c r="E759" s="3" t="s">
        <v>40</v>
      </c>
      <c r="F759" s="3">
        <v>10</v>
      </c>
      <c r="G759" s="3" t="s">
        <v>9</v>
      </c>
      <c r="L759" s="4"/>
      <c r="M759" s="32"/>
      <c r="N759" s="3">
        <v>6</v>
      </c>
      <c r="Q759" s="6"/>
      <c r="R759" s="6"/>
      <c r="S759" s="6"/>
      <c r="T759" s="6"/>
      <c r="U759" s="6"/>
      <c r="V759" s="6"/>
      <c r="W759" s="13"/>
      <c r="X759" s="13"/>
      <c r="Y759" s="14">
        <f t="shared" si="27"/>
        <v>0</v>
      </c>
    </row>
    <row r="760" spans="1:25" s="3" customFormat="1" x14ac:dyDescent="0.2">
      <c r="A760" s="23">
        <v>5705</v>
      </c>
      <c r="B760" s="5" t="s">
        <v>0</v>
      </c>
      <c r="C760" s="3" t="s">
        <v>22</v>
      </c>
      <c r="D760" s="3" t="s">
        <v>47</v>
      </c>
      <c r="E760" s="3" t="s">
        <v>40</v>
      </c>
      <c r="F760" s="3">
        <v>10</v>
      </c>
      <c r="G760" s="3" t="s">
        <v>9</v>
      </c>
      <c r="L760" s="4"/>
      <c r="M760" s="32"/>
      <c r="N760" s="3">
        <v>7</v>
      </c>
      <c r="Q760" s="6"/>
      <c r="R760" s="6"/>
      <c r="S760" s="6"/>
      <c r="T760" s="6"/>
      <c r="U760" s="6"/>
      <c r="V760" s="6"/>
      <c r="W760" s="13"/>
      <c r="X760" s="13"/>
      <c r="Y760" s="14">
        <f t="shared" si="27"/>
        <v>0</v>
      </c>
    </row>
    <row r="761" spans="1:25" s="3" customFormat="1" x14ac:dyDescent="0.2">
      <c r="A761" s="23">
        <v>5706</v>
      </c>
      <c r="B761" s="5" t="s">
        <v>0</v>
      </c>
      <c r="C761" s="3" t="s">
        <v>22</v>
      </c>
      <c r="D761" s="3" t="s">
        <v>47</v>
      </c>
      <c r="E761" s="3" t="s">
        <v>40</v>
      </c>
      <c r="F761" s="3">
        <v>10</v>
      </c>
      <c r="G761" s="3" t="s">
        <v>9</v>
      </c>
      <c r="L761" s="4"/>
      <c r="M761" s="32"/>
      <c r="N761" s="3">
        <v>8</v>
      </c>
      <c r="Q761" s="6"/>
      <c r="R761" s="6"/>
      <c r="S761" s="6"/>
      <c r="T761" s="6"/>
      <c r="U761" s="6"/>
      <c r="V761" s="6"/>
      <c r="W761" s="13"/>
      <c r="X761" s="13"/>
      <c r="Y761" s="14">
        <f t="shared" si="27"/>
        <v>0</v>
      </c>
    </row>
    <row r="762" spans="1:25" s="3" customFormat="1" x14ac:dyDescent="0.2">
      <c r="A762" s="23">
        <v>5707</v>
      </c>
      <c r="B762" s="5" t="s">
        <v>0</v>
      </c>
      <c r="C762" s="3" t="s">
        <v>22</v>
      </c>
      <c r="D762" s="3" t="s">
        <v>47</v>
      </c>
      <c r="E762" s="3" t="s">
        <v>40</v>
      </c>
      <c r="F762" s="3">
        <v>10</v>
      </c>
      <c r="G762" s="3" t="s">
        <v>9</v>
      </c>
      <c r="L762" s="4"/>
      <c r="M762" s="32"/>
      <c r="N762" s="3">
        <v>9</v>
      </c>
      <c r="Q762" s="6"/>
      <c r="R762" s="6"/>
      <c r="S762" s="6"/>
      <c r="T762" s="6"/>
      <c r="U762" s="6"/>
      <c r="V762" s="6"/>
      <c r="W762" s="13"/>
      <c r="X762" s="13"/>
      <c r="Y762" s="14">
        <f t="shared" si="27"/>
        <v>0</v>
      </c>
    </row>
    <row r="763" spans="1:25" s="3" customFormat="1" x14ac:dyDescent="0.2">
      <c r="A763" s="23">
        <v>5708</v>
      </c>
      <c r="B763" s="5" t="s">
        <v>0</v>
      </c>
      <c r="C763" s="3" t="s">
        <v>22</v>
      </c>
      <c r="D763" s="3" t="s">
        <v>47</v>
      </c>
      <c r="E763" s="3" t="s">
        <v>40</v>
      </c>
      <c r="F763" s="3">
        <v>10</v>
      </c>
      <c r="G763" s="3" t="s">
        <v>9</v>
      </c>
      <c r="L763" s="4"/>
      <c r="M763" s="32"/>
      <c r="N763" s="3">
        <v>10</v>
      </c>
      <c r="Q763" s="6"/>
      <c r="R763" s="6"/>
      <c r="S763" s="6"/>
      <c r="T763" s="6"/>
      <c r="U763" s="6"/>
      <c r="V763" s="6"/>
      <c r="W763" s="13"/>
      <c r="X763" s="13"/>
      <c r="Y763" s="14">
        <f t="shared" si="27"/>
        <v>0</v>
      </c>
    </row>
    <row r="764" spans="1:25" s="3" customFormat="1" x14ac:dyDescent="0.2">
      <c r="A764" s="23">
        <v>5709</v>
      </c>
      <c r="B764" s="5" t="s">
        <v>0</v>
      </c>
      <c r="C764" s="3" t="s">
        <v>22</v>
      </c>
      <c r="D764" s="3" t="s">
        <v>47</v>
      </c>
      <c r="E764" s="3" t="s">
        <v>40</v>
      </c>
      <c r="F764" s="3">
        <v>10</v>
      </c>
      <c r="G764" s="3" t="s">
        <v>9</v>
      </c>
      <c r="L764" s="4"/>
      <c r="M764" s="32"/>
      <c r="N764" s="3">
        <v>11</v>
      </c>
      <c r="Q764" s="6"/>
      <c r="R764" s="6"/>
      <c r="S764" s="6"/>
      <c r="T764" s="6"/>
      <c r="U764" s="6"/>
      <c r="V764" s="6"/>
      <c r="W764" s="13"/>
      <c r="X764" s="13"/>
      <c r="Y764" s="14">
        <f t="shared" si="27"/>
        <v>0</v>
      </c>
    </row>
    <row r="765" spans="1:25" s="3" customFormat="1" x14ac:dyDescent="0.2">
      <c r="A765" s="23">
        <v>5710</v>
      </c>
      <c r="B765" s="5" t="s">
        <v>0</v>
      </c>
      <c r="C765" s="3" t="s">
        <v>22</v>
      </c>
      <c r="D765" s="3" t="s">
        <v>47</v>
      </c>
      <c r="E765" s="3" t="s">
        <v>40</v>
      </c>
      <c r="F765" s="3">
        <v>11</v>
      </c>
      <c r="G765" s="3" t="s">
        <v>9</v>
      </c>
      <c r="L765" s="4"/>
      <c r="M765" s="32"/>
      <c r="N765" s="3">
        <v>1</v>
      </c>
      <c r="Q765" s="6"/>
      <c r="R765" s="6"/>
      <c r="S765" s="6"/>
      <c r="T765" s="6"/>
      <c r="U765" s="6"/>
      <c r="V765" s="6"/>
      <c r="W765" s="13"/>
      <c r="X765" s="13"/>
      <c r="Y765" s="14">
        <f t="shared" si="27"/>
        <v>0</v>
      </c>
    </row>
    <row r="766" spans="1:25" s="3" customFormat="1" x14ac:dyDescent="0.2">
      <c r="A766" s="23">
        <v>5711</v>
      </c>
      <c r="B766" s="5" t="s">
        <v>0</v>
      </c>
      <c r="C766" s="3" t="s">
        <v>22</v>
      </c>
      <c r="D766" s="3" t="s">
        <v>47</v>
      </c>
      <c r="E766" s="3" t="s">
        <v>40</v>
      </c>
      <c r="F766" s="3">
        <v>11</v>
      </c>
      <c r="G766" s="3" t="s">
        <v>9</v>
      </c>
      <c r="L766" s="4"/>
      <c r="M766" s="32"/>
      <c r="N766" s="3">
        <v>2</v>
      </c>
      <c r="Q766" s="6"/>
      <c r="R766" s="6"/>
      <c r="S766" s="6"/>
      <c r="T766" s="6"/>
      <c r="U766" s="6"/>
      <c r="V766" s="6"/>
      <c r="W766" s="13"/>
      <c r="X766" s="13"/>
      <c r="Y766" s="14">
        <f t="shared" si="27"/>
        <v>0</v>
      </c>
    </row>
    <row r="767" spans="1:25" s="3" customFormat="1" x14ac:dyDescent="0.2">
      <c r="A767" s="23">
        <v>5712</v>
      </c>
      <c r="B767" s="5" t="s">
        <v>0</v>
      </c>
      <c r="C767" s="3" t="s">
        <v>22</v>
      </c>
      <c r="D767" s="3" t="s">
        <v>47</v>
      </c>
      <c r="E767" s="3" t="s">
        <v>40</v>
      </c>
      <c r="F767" s="3">
        <v>11</v>
      </c>
      <c r="G767" s="3" t="s">
        <v>9</v>
      </c>
      <c r="L767" s="4"/>
      <c r="M767" s="32"/>
      <c r="N767" s="3">
        <v>3</v>
      </c>
      <c r="Q767" s="6"/>
      <c r="R767" s="6"/>
      <c r="S767" s="6"/>
      <c r="T767" s="6"/>
      <c r="U767" s="6"/>
      <c r="V767" s="6"/>
      <c r="W767" s="13"/>
      <c r="X767" s="13"/>
      <c r="Y767" s="14">
        <f t="shared" si="27"/>
        <v>0</v>
      </c>
    </row>
    <row r="768" spans="1:25" s="3" customFormat="1" x14ac:dyDescent="0.2">
      <c r="A768" s="23">
        <v>5713</v>
      </c>
      <c r="B768" s="5" t="s">
        <v>0</v>
      </c>
      <c r="C768" s="3" t="s">
        <v>22</v>
      </c>
      <c r="D768" s="3" t="s">
        <v>47</v>
      </c>
      <c r="E768" s="3" t="s">
        <v>40</v>
      </c>
      <c r="F768" s="3">
        <v>11</v>
      </c>
      <c r="G768" s="3" t="s">
        <v>9</v>
      </c>
      <c r="L768" s="4"/>
      <c r="M768" s="32"/>
      <c r="N768" s="3">
        <v>4</v>
      </c>
      <c r="Q768" s="6"/>
      <c r="R768" s="6"/>
      <c r="S768" s="6"/>
      <c r="T768" s="6"/>
      <c r="U768" s="6"/>
      <c r="V768" s="6"/>
      <c r="W768" s="13"/>
      <c r="X768" s="13"/>
      <c r="Y768" s="14">
        <f t="shared" si="27"/>
        <v>0</v>
      </c>
    </row>
    <row r="769" spans="1:25" s="3" customFormat="1" x14ac:dyDescent="0.2">
      <c r="A769" s="23">
        <v>5714</v>
      </c>
      <c r="B769" s="5" t="s">
        <v>0</v>
      </c>
      <c r="C769" s="3" t="s">
        <v>22</v>
      </c>
      <c r="D769" s="3" t="s">
        <v>47</v>
      </c>
      <c r="E769" s="3" t="s">
        <v>40</v>
      </c>
      <c r="F769" s="3">
        <v>11</v>
      </c>
      <c r="G769" s="3" t="s">
        <v>9</v>
      </c>
      <c r="L769" s="4"/>
      <c r="M769" s="32"/>
      <c r="N769" s="3">
        <v>5</v>
      </c>
      <c r="Q769" s="6"/>
      <c r="R769" s="6"/>
      <c r="S769" s="6"/>
      <c r="T769" s="6"/>
      <c r="U769" s="6"/>
      <c r="V769" s="6"/>
      <c r="W769" s="13"/>
      <c r="X769" s="13"/>
      <c r="Y769" s="14">
        <f t="shared" ref="Y769:Y832" si="28">IF(V769&gt;10,"NA",X769)</f>
        <v>0</v>
      </c>
    </row>
    <row r="770" spans="1:25" s="3" customFormat="1" x14ac:dyDescent="0.2">
      <c r="A770" s="23">
        <v>5715</v>
      </c>
      <c r="B770" s="5" t="s">
        <v>0</v>
      </c>
      <c r="C770" s="3" t="s">
        <v>22</v>
      </c>
      <c r="D770" s="3" t="s">
        <v>47</v>
      </c>
      <c r="E770" s="3" t="s">
        <v>40</v>
      </c>
      <c r="F770" s="3">
        <v>11</v>
      </c>
      <c r="G770" s="3" t="s">
        <v>9</v>
      </c>
      <c r="L770" s="4"/>
      <c r="M770" s="32"/>
      <c r="N770" s="3">
        <v>6</v>
      </c>
      <c r="Q770" s="6"/>
      <c r="R770" s="6"/>
      <c r="S770" s="6"/>
      <c r="T770" s="6"/>
      <c r="U770" s="6"/>
      <c r="V770" s="6"/>
      <c r="W770" s="13"/>
      <c r="X770" s="13"/>
      <c r="Y770" s="14">
        <f t="shared" si="28"/>
        <v>0</v>
      </c>
    </row>
    <row r="771" spans="1:25" s="3" customFormat="1" x14ac:dyDescent="0.2">
      <c r="A771" s="23">
        <v>5716</v>
      </c>
      <c r="B771" s="5" t="s">
        <v>0</v>
      </c>
      <c r="C771" s="3" t="s">
        <v>22</v>
      </c>
      <c r="D771" s="3" t="s">
        <v>47</v>
      </c>
      <c r="E771" s="3" t="s">
        <v>40</v>
      </c>
      <c r="F771" s="3">
        <v>11</v>
      </c>
      <c r="G771" s="3" t="s">
        <v>9</v>
      </c>
      <c r="L771" s="4"/>
      <c r="M771" s="32"/>
      <c r="N771" s="3">
        <v>7</v>
      </c>
      <c r="Q771" s="6"/>
      <c r="R771" s="6"/>
      <c r="S771" s="6"/>
      <c r="T771" s="6"/>
      <c r="U771" s="6"/>
      <c r="V771" s="6"/>
      <c r="W771" s="13"/>
      <c r="X771" s="13"/>
      <c r="Y771" s="14">
        <f t="shared" si="28"/>
        <v>0</v>
      </c>
    </row>
    <row r="772" spans="1:25" s="3" customFormat="1" x14ac:dyDescent="0.2">
      <c r="A772" s="23">
        <v>5717</v>
      </c>
      <c r="B772" s="5" t="s">
        <v>0</v>
      </c>
      <c r="C772" s="3" t="s">
        <v>22</v>
      </c>
      <c r="D772" s="3" t="s">
        <v>47</v>
      </c>
      <c r="E772" s="3" t="s">
        <v>40</v>
      </c>
      <c r="F772" s="3">
        <v>11</v>
      </c>
      <c r="G772" s="3" t="s">
        <v>9</v>
      </c>
      <c r="L772" s="4"/>
      <c r="M772" s="32"/>
      <c r="N772" s="3">
        <v>8</v>
      </c>
      <c r="Q772" s="6"/>
      <c r="R772" s="6"/>
      <c r="S772" s="6"/>
      <c r="T772" s="6"/>
      <c r="U772" s="6"/>
      <c r="V772" s="6"/>
      <c r="W772" s="13"/>
      <c r="X772" s="13"/>
      <c r="Y772" s="14">
        <f t="shared" si="28"/>
        <v>0</v>
      </c>
    </row>
    <row r="773" spans="1:25" s="3" customFormat="1" x14ac:dyDescent="0.2">
      <c r="A773" s="23">
        <v>5718</v>
      </c>
      <c r="B773" s="5" t="s">
        <v>0</v>
      </c>
      <c r="C773" s="3" t="s">
        <v>22</v>
      </c>
      <c r="D773" s="3" t="s">
        <v>47</v>
      </c>
      <c r="E773" s="3" t="s">
        <v>40</v>
      </c>
      <c r="F773" s="3">
        <v>11</v>
      </c>
      <c r="G773" s="3" t="s">
        <v>9</v>
      </c>
      <c r="L773" s="4"/>
      <c r="M773" s="32"/>
      <c r="N773" s="3">
        <v>9</v>
      </c>
      <c r="Q773" s="6"/>
      <c r="R773" s="6"/>
      <c r="S773" s="6"/>
      <c r="T773" s="6"/>
      <c r="U773" s="6"/>
      <c r="V773" s="6"/>
      <c r="W773" s="13"/>
      <c r="X773" s="13"/>
      <c r="Y773" s="14">
        <f t="shared" si="28"/>
        <v>0</v>
      </c>
    </row>
    <row r="774" spans="1:25" s="3" customFormat="1" x14ac:dyDescent="0.2">
      <c r="A774" s="23">
        <v>5719</v>
      </c>
      <c r="B774" s="5" t="s">
        <v>0</v>
      </c>
      <c r="C774" s="3" t="s">
        <v>22</v>
      </c>
      <c r="D774" s="3" t="s">
        <v>47</v>
      </c>
      <c r="E774" s="3" t="s">
        <v>40</v>
      </c>
      <c r="F774" s="3">
        <v>11</v>
      </c>
      <c r="G774" s="3" t="s">
        <v>9</v>
      </c>
      <c r="L774" s="4"/>
      <c r="M774" s="32"/>
      <c r="N774" s="3">
        <v>10</v>
      </c>
      <c r="Q774" s="6"/>
      <c r="R774" s="6"/>
      <c r="S774" s="6"/>
      <c r="T774" s="6"/>
      <c r="U774" s="6"/>
      <c r="V774" s="6"/>
      <c r="W774" s="13"/>
      <c r="X774" s="13"/>
      <c r="Y774" s="14">
        <f t="shared" si="28"/>
        <v>0</v>
      </c>
    </row>
    <row r="775" spans="1:25" s="3" customFormat="1" x14ac:dyDescent="0.2">
      <c r="A775" s="23">
        <v>5720</v>
      </c>
      <c r="B775" s="5" t="s">
        <v>0</v>
      </c>
      <c r="C775" s="3" t="s">
        <v>22</v>
      </c>
      <c r="D775" s="3" t="s">
        <v>47</v>
      </c>
      <c r="E775" s="3" t="s">
        <v>40</v>
      </c>
      <c r="F775" s="3">
        <v>11</v>
      </c>
      <c r="G775" s="3" t="s">
        <v>9</v>
      </c>
      <c r="L775" s="4"/>
      <c r="M775" s="32"/>
      <c r="N775" s="3">
        <v>11</v>
      </c>
      <c r="Q775" s="6"/>
      <c r="R775" s="6"/>
      <c r="S775" s="6"/>
      <c r="T775" s="6"/>
      <c r="U775" s="6"/>
      <c r="V775" s="6"/>
      <c r="W775" s="13"/>
      <c r="X775" s="13"/>
      <c r="Y775" s="14">
        <f t="shared" si="28"/>
        <v>0</v>
      </c>
    </row>
    <row r="776" spans="1:25" s="3" customFormat="1" x14ac:dyDescent="0.2">
      <c r="A776" s="23">
        <v>5721</v>
      </c>
      <c r="B776" s="3" t="s">
        <v>0</v>
      </c>
      <c r="C776" s="3" t="s">
        <v>46</v>
      </c>
      <c r="D776" s="3" t="s">
        <v>47</v>
      </c>
      <c r="E776" s="3" t="s">
        <v>40</v>
      </c>
      <c r="F776" s="3">
        <v>12</v>
      </c>
      <c r="G776" s="3" t="s">
        <v>9</v>
      </c>
      <c r="L776" s="4"/>
      <c r="M776" s="32"/>
      <c r="N776" s="3">
        <v>1</v>
      </c>
      <c r="Q776" s="6"/>
      <c r="R776" s="6"/>
      <c r="S776" s="6"/>
      <c r="T776" s="6"/>
      <c r="U776" s="6"/>
      <c r="V776" s="6"/>
      <c r="W776" s="13"/>
      <c r="X776" s="13"/>
      <c r="Y776" s="14">
        <f t="shared" si="28"/>
        <v>0</v>
      </c>
    </row>
    <row r="777" spans="1:25" s="3" customFormat="1" x14ac:dyDescent="0.2">
      <c r="A777" s="23">
        <v>5722</v>
      </c>
      <c r="B777" s="3" t="s">
        <v>0</v>
      </c>
      <c r="C777" s="3" t="s">
        <v>46</v>
      </c>
      <c r="D777" s="3" t="s">
        <v>47</v>
      </c>
      <c r="E777" s="3" t="s">
        <v>40</v>
      </c>
      <c r="F777" s="3">
        <v>12</v>
      </c>
      <c r="G777" s="3" t="s">
        <v>9</v>
      </c>
      <c r="L777" s="4"/>
      <c r="M777" s="32"/>
      <c r="N777" s="3">
        <v>2</v>
      </c>
      <c r="Q777" s="6"/>
      <c r="R777" s="6"/>
      <c r="S777" s="6"/>
      <c r="T777" s="6"/>
      <c r="U777" s="6"/>
      <c r="V777" s="6"/>
      <c r="W777" s="13"/>
      <c r="X777" s="13"/>
      <c r="Y777" s="14">
        <f t="shared" si="28"/>
        <v>0</v>
      </c>
    </row>
    <row r="778" spans="1:25" s="3" customFormat="1" x14ac:dyDescent="0.2">
      <c r="A778" s="23">
        <v>5723</v>
      </c>
      <c r="B778" s="3" t="s">
        <v>0</v>
      </c>
      <c r="C778" s="3" t="s">
        <v>46</v>
      </c>
      <c r="D778" s="3" t="s">
        <v>47</v>
      </c>
      <c r="E778" s="3" t="s">
        <v>40</v>
      </c>
      <c r="F778" s="3">
        <v>12</v>
      </c>
      <c r="G778" s="3" t="s">
        <v>9</v>
      </c>
      <c r="L778" s="4"/>
      <c r="M778" s="32"/>
      <c r="N778" s="3">
        <v>3</v>
      </c>
      <c r="Q778" s="6"/>
      <c r="R778" s="6"/>
      <c r="S778" s="6"/>
      <c r="T778" s="6"/>
      <c r="U778" s="6"/>
      <c r="V778" s="6"/>
      <c r="W778" s="13"/>
      <c r="X778" s="13"/>
      <c r="Y778" s="14">
        <f t="shared" si="28"/>
        <v>0</v>
      </c>
    </row>
    <row r="779" spans="1:25" s="3" customFormat="1" x14ac:dyDescent="0.2">
      <c r="A779" s="23">
        <v>5724</v>
      </c>
      <c r="B779" s="3" t="s">
        <v>0</v>
      </c>
      <c r="C779" s="3" t="s">
        <v>46</v>
      </c>
      <c r="D779" s="3" t="s">
        <v>47</v>
      </c>
      <c r="E779" s="3" t="s">
        <v>40</v>
      </c>
      <c r="F779" s="3">
        <v>12</v>
      </c>
      <c r="G779" s="3" t="s">
        <v>9</v>
      </c>
      <c r="L779" s="4"/>
      <c r="M779" s="32"/>
      <c r="N779" s="3">
        <v>4</v>
      </c>
      <c r="Q779" s="6"/>
      <c r="R779" s="6"/>
      <c r="S779" s="6"/>
      <c r="T779" s="6"/>
      <c r="U779" s="6"/>
      <c r="V779" s="6"/>
      <c r="W779" s="13"/>
      <c r="X779" s="13"/>
      <c r="Y779" s="14">
        <f t="shared" si="28"/>
        <v>0</v>
      </c>
    </row>
    <row r="780" spans="1:25" s="3" customFormat="1" x14ac:dyDescent="0.2">
      <c r="A780" s="23">
        <v>5725</v>
      </c>
      <c r="B780" s="3" t="s">
        <v>0</v>
      </c>
      <c r="C780" s="3" t="s">
        <v>46</v>
      </c>
      <c r="D780" s="3" t="s">
        <v>47</v>
      </c>
      <c r="E780" s="3" t="s">
        <v>40</v>
      </c>
      <c r="F780" s="3">
        <v>12</v>
      </c>
      <c r="G780" s="3" t="s">
        <v>9</v>
      </c>
      <c r="L780" s="4"/>
      <c r="M780" s="32"/>
      <c r="N780" s="3">
        <v>5</v>
      </c>
      <c r="Q780" s="6"/>
      <c r="R780" s="6"/>
      <c r="S780" s="6"/>
      <c r="T780" s="6"/>
      <c r="U780" s="6"/>
      <c r="V780" s="6"/>
      <c r="W780" s="13"/>
      <c r="X780" s="13"/>
      <c r="Y780" s="14">
        <f t="shared" si="28"/>
        <v>0</v>
      </c>
    </row>
    <row r="781" spans="1:25" s="3" customFormat="1" x14ac:dyDescent="0.2">
      <c r="A781" s="23">
        <v>5726</v>
      </c>
      <c r="B781" s="3" t="s">
        <v>0</v>
      </c>
      <c r="C781" s="3" t="s">
        <v>46</v>
      </c>
      <c r="D781" s="3" t="s">
        <v>47</v>
      </c>
      <c r="E781" s="3" t="s">
        <v>40</v>
      </c>
      <c r="F781" s="3">
        <v>12</v>
      </c>
      <c r="G781" s="3" t="s">
        <v>9</v>
      </c>
      <c r="L781" s="4"/>
      <c r="M781" s="32"/>
      <c r="N781" s="3">
        <v>6</v>
      </c>
      <c r="Q781" s="6"/>
      <c r="R781" s="6"/>
      <c r="S781" s="6"/>
      <c r="T781" s="6"/>
      <c r="U781" s="6"/>
      <c r="V781" s="6"/>
      <c r="W781" s="13"/>
      <c r="X781" s="13"/>
      <c r="Y781" s="14">
        <f t="shared" si="28"/>
        <v>0</v>
      </c>
    </row>
    <row r="782" spans="1:25" s="3" customFormat="1" x14ac:dyDescent="0.2">
      <c r="A782" s="23">
        <v>5727</v>
      </c>
      <c r="B782" s="3" t="s">
        <v>0</v>
      </c>
      <c r="C782" s="3" t="s">
        <v>46</v>
      </c>
      <c r="D782" s="3" t="s">
        <v>47</v>
      </c>
      <c r="E782" s="3" t="s">
        <v>40</v>
      </c>
      <c r="F782" s="3">
        <v>12</v>
      </c>
      <c r="G782" s="3" t="s">
        <v>9</v>
      </c>
      <c r="L782" s="4"/>
      <c r="M782" s="32"/>
      <c r="N782" s="3">
        <v>7</v>
      </c>
      <c r="Q782" s="6"/>
      <c r="R782" s="6"/>
      <c r="S782" s="6"/>
      <c r="T782" s="6"/>
      <c r="U782" s="6"/>
      <c r="V782" s="6"/>
      <c r="W782" s="13"/>
      <c r="X782" s="13"/>
      <c r="Y782" s="14">
        <f t="shared" si="28"/>
        <v>0</v>
      </c>
    </row>
    <row r="783" spans="1:25" s="3" customFormat="1" x14ac:dyDescent="0.2">
      <c r="A783" s="23">
        <v>5728</v>
      </c>
      <c r="B783" s="3" t="s">
        <v>0</v>
      </c>
      <c r="C783" s="3" t="s">
        <v>46</v>
      </c>
      <c r="D783" s="3" t="s">
        <v>47</v>
      </c>
      <c r="E783" s="3" t="s">
        <v>40</v>
      </c>
      <c r="F783" s="3">
        <v>12</v>
      </c>
      <c r="G783" s="3" t="s">
        <v>9</v>
      </c>
      <c r="L783" s="4"/>
      <c r="M783" s="32"/>
      <c r="N783" s="3">
        <v>8</v>
      </c>
      <c r="Q783" s="6"/>
      <c r="R783" s="6"/>
      <c r="S783" s="6"/>
      <c r="T783" s="6"/>
      <c r="U783" s="6"/>
      <c r="V783" s="6"/>
      <c r="W783" s="13"/>
      <c r="X783" s="13"/>
      <c r="Y783" s="14">
        <f t="shared" si="28"/>
        <v>0</v>
      </c>
    </row>
    <row r="784" spans="1:25" s="3" customFormat="1" x14ac:dyDescent="0.2">
      <c r="A784" s="23">
        <v>5729</v>
      </c>
      <c r="B784" s="3" t="s">
        <v>0</v>
      </c>
      <c r="C784" s="3" t="s">
        <v>46</v>
      </c>
      <c r="D784" s="3" t="s">
        <v>47</v>
      </c>
      <c r="E784" s="3" t="s">
        <v>40</v>
      </c>
      <c r="F784" s="3">
        <v>12</v>
      </c>
      <c r="G784" s="3" t="s">
        <v>9</v>
      </c>
      <c r="L784" s="4"/>
      <c r="M784" s="32"/>
      <c r="N784" s="3">
        <v>9</v>
      </c>
      <c r="Q784" s="6"/>
      <c r="R784" s="6"/>
      <c r="S784" s="6"/>
      <c r="T784" s="6"/>
      <c r="U784" s="6"/>
      <c r="V784" s="6"/>
      <c r="W784" s="13"/>
      <c r="X784" s="13"/>
      <c r="Y784" s="14">
        <f t="shared" si="28"/>
        <v>0</v>
      </c>
    </row>
    <row r="785" spans="1:25" s="3" customFormat="1" x14ac:dyDescent="0.2">
      <c r="A785" s="23">
        <v>5730</v>
      </c>
      <c r="B785" s="3" t="s">
        <v>0</v>
      </c>
      <c r="C785" s="3" t="s">
        <v>46</v>
      </c>
      <c r="D785" s="3" t="s">
        <v>47</v>
      </c>
      <c r="E785" s="3" t="s">
        <v>40</v>
      </c>
      <c r="F785" s="3">
        <v>12</v>
      </c>
      <c r="G785" s="3" t="s">
        <v>9</v>
      </c>
      <c r="L785" s="4"/>
      <c r="M785" s="32"/>
      <c r="N785" s="3">
        <v>10</v>
      </c>
      <c r="Q785" s="6"/>
      <c r="R785" s="6"/>
      <c r="S785" s="6"/>
      <c r="T785" s="6"/>
      <c r="U785" s="6"/>
      <c r="V785" s="6"/>
      <c r="W785" s="13"/>
      <c r="X785" s="13"/>
      <c r="Y785" s="14">
        <f t="shared" si="28"/>
        <v>0</v>
      </c>
    </row>
    <row r="786" spans="1:25" s="3" customFormat="1" x14ac:dyDescent="0.2">
      <c r="A786" s="23">
        <v>5731</v>
      </c>
      <c r="B786" s="3" t="s">
        <v>0</v>
      </c>
      <c r="C786" s="3" t="s">
        <v>46</v>
      </c>
      <c r="D786" s="3" t="s">
        <v>47</v>
      </c>
      <c r="E786" s="3" t="s">
        <v>40</v>
      </c>
      <c r="F786" s="3">
        <v>12</v>
      </c>
      <c r="G786" s="3" t="s">
        <v>9</v>
      </c>
      <c r="L786" s="4"/>
      <c r="M786" s="32"/>
      <c r="N786" s="3">
        <v>11</v>
      </c>
      <c r="Q786" s="6"/>
      <c r="R786" s="6"/>
      <c r="S786" s="6"/>
      <c r="T786" s="6"/>
      <c r="U786" s="6"/>
      <c r="V786" s="6"/>
      <c r="W786" s="13"/>
      <c r="X786" s="13"/>
      <c r="Y786" s="14">
        <f t="shared" si="28"/>
        <v>0</v>
      </c>
    </row>
    <row r="787" spans="1:25" s="3" customFormat="1" x14ac:dyDescent="0.2">
      <c r="A787" s="23">
        <v>5732</v>
      </c>
      <c r="B787" s="3" t="s">
        <v>0</v>
      </c>
      <c r="C787" s="3" t="s">
        <v>46</v>
      </c>
      <c r="D787" s="3" t="s">
        <v>47</v>
      </c>
      <c r="E787" s="3" t="s">
        <v>40</v>
      </c>
      <c r="F787" s="3">
        <v>12</v>
      </c>
      <c r="G787" s="3" t="s">
        <v>9</v>
      </c>
      <c r="L787" s="4"/>
      <c r="M787" s="32"/>
      <c r="N787" s="3">
        <v>12</v>
      </c>
      <c r="Q787" s="6"/>
      <c r="R787" s="6"/>
      <c r="S787" s="6"/>
      <c r="T787" s="6"/>
      <c r="U787" s="6"/>
      <c r="V787" s="6"/>
      <c r="W787" s="13"/>
      <c r="X787" s="13"/>
      <c r="Y787" s="14">
        <f t="shared" si="28"/>
        <v>0</v>
      </c>
    </row>
    <row r="788" spans="1:25" s="3" customFormat="1" x14ac:dyDescent="0.2">
      <c r="A788" s="23">
        <v>5733</v>
      </c>
      <c r="B788" s="3" t="s">
        <v>0</v>
      </c>
      <c r="C788" s="3" t="s">
        <v>46</v>
      </c>
      <c r="D788" s="3" t="s">
        <v>47</v>
      </c>
      <c r="E788" s="3" t="s">
        <v>40</v>
      </c>
      <c r="F788" s="3">
        <v>12</v>
      </c>
      <c r="G788" s="3" t="s">
        <v>9</v>
      </c>
      <c r="L788" s="4"/>
      <c r="M788" s="32"/>
      <c r="N788" s="3">
        <v>13</v>
      </c>
      <c r="Q788" s="6"/>
      <c r="R788" s="6"/>
      <c r="S788" s="6"/>
      <c r="T788" s="6"/>
      <c r="U788" s="6"/>
      <c r="V788" s="6"/>
      <c r="W788" s="13"/>
      <c r="X788" s="13"/>
      <c r="Y788" s="14">
        <f t="shared" si="28"/>
        <v>0</v>
      </c>
    </row>
    <row r="789" spans="1:25" s="3" customFormat="1" x14ac:dyDescent="0.2">
      <c r="A789" s="23">
        <v>5734</v>
      </c>
      <c r="B789" s="3" t="s">
        <v>0</v>
      </c>
      <c r="C789" s="3" t="s">
        <v>46</v>
      </c>
      <c r="D789" s="3" t="s">
        <v>47</v>
      </c>
      <c r="E789" s="3" t="s">
        <v>40</v>
      </c>
      <c r="F789" s="3">
        <v>12</v>
      </c>
      <c r="G789" s="3" t="s">
        <v>9</v>
      </c>
      <c r="L789" s="4"/>
      <c r="M789" s="32"/>
      <c r="N789" s="3">
        <v>14</v>
      </c>
      <c r="Q789" s="6"/>
      <c r="R789" s="6"/>
      <c r="S789" s="6"/>
      <c r="T789" s="6"/>
      <c r="U789" s="6"/>
      <c r="V789" s="6"/>
      <c r="W789" s="13"/>
      <c r="X789" s="13"/>
      <c r="Y789" s="14">
        <f t="shared" si="28"/>
        <v>0</v>
      </c>
    </row>
    <row r="790" spans="1:25" s="3" customFormat="1" x14ac:dyDescent="0.2">
      <c r="A790" s="23">
        <v>5735</v>
      </c>
      <c r="B790" s="3" t="s">
        <v>0</v>
      </c>
      <c r="C790" s="3" t="s">
        <v>46</v>
      </c>
      <c r="D790" s="3" t="s">
        <v>47</v>
      </c>
      <c r="E790" s="3" t="s">
        <v>40</v>
      </c>
      <c r="F790" s="3">
        <v>12</v>
      </c>
      <c r="G790" s="3" t="s">
        <v>9</v>
      </c>
      <c r="L790" s="4"/>
      <c r="M790" s="32"/>
      <c r="N790" s="3">
        <v>15</v>
      </c>
      <c r="Q790" s="6"/>
      <c r="R790" s="6"/>
      <c r="S790" s="6"/>
      <c r="T790" s="6"/>
      <c r="U790" s="6"/>
      <c r="V790" s="6"/>
      <c r="W790" s="13"/>
      <c r="X790" s="13"/>
      <c r="Y790" s="14">
        <f t="shared" si="28"/>
        <v>0</v>
      </c>
    </row>
    <row r="791" spans="1:25" s="3" customFormat="1" x14ac:dyDescent="0.2">
      <c r="A791" s="23">
        <v>5736</v>
      </c>
      <c r="B791" s="3" t="s">
        <v>0</v>
      </c>
      <c r="C791" s="3" t="s">
        <v>46</v>
      </c>
      <c r="D791" s="3" t="s">
        <v>47</v>
      </c>
      <c r="E791" s="3" t="s">
        <v>40</v>
      </c>
      <c r="F791" s="3">
        <v>12</v>
      </c>
      <c r="G791" s="3" t="s">
        <v>9</v>
      </c>
      <c r="L791" s="4"/>
      <c r="M791" s="32"/>
      <c r="N791" s="3">
        <v>16</v>
      </c>
      <c r="Q791" s="6"/>
      <c r="R791" s="6"/>
      <c r="S791" s="6"/>
      <c r="T791" s="6"/>
      <c r="U791" s="6"/>
      <c r="V791" s="6"/>
      <c r="W791" s="13"/>
      <c r="X791" s="13"/>
      <c r="Y791" s="14">
        <f t="shared" si="28"/>
        <v>0</v>
      </c>
    </row>
    <row r="792" spans="1:25" s="3" customFormat="1" x14ac:dyDescent="0.2">
      <c r="A792" s="23">
        <v>5737</v>
      </c>
      <c r="B792" s="3" t="s">
        <v>0</v>
      </c>
      <c r="C792" s="3" t="s">
        <v>46</v>
      </c>
      <c r="D792" s="3" t="s">
        <v>47</v>
      </c>
      <c r="E792" s="3" t="s">
        <v>40</v>
      </c>
      <c r="F792" s="3">
        <v>12</v>
      </c>
      <c r="G792" s="3" t="s">
        <v>9</v>
      </c>
      <c r="L792" s="4"/>
      <c r="M792" s="32"/>
      <c r="N792" s="3">
        <v>17</v>
      </c>
      <c r="Q792" s="6"/>
      <c r="R792" s="6"/>
      <c r="S792" s="6"/>
      <c r="T792" s="6"/>
      <c r="U792" s="6"/>
      <c r="V792" s="6"/>
      <c r="W792" s="13"/>
      <c r="X792" s="13"/>
      <c r="Y792" s="14">
        <f t="shared" si="28"/>
        <v>0</v>
      </c>
    </row>
    <row r="793" spans="1:25" s="3" customFormat="1" x14ac:dyDescent="0.2">
      <c r="A793" s="23">
        <v>5738</v>
      </c>
      <c r="B793" s="3" t="s">
        <v>0</v>
      </c>
      <c r="C793" s="3" t="s">
        <v>46</v>
      </c>
      <c r="D793" s="3" t="s">
        <v>47</v>
      </c>
      <c r="E793" s="3" t="s">
        <v>40</v>
      </c>
      <c r="F793" s="3">
        <v>12</v>
      </c>
      <c r="G793" s="3" t="s">
        <v>9</v>
      </c>
      <c r="L793" s="4"/>
      <c r="M793" s="32"/>
      <c r="N793" s="3">
        <v>18</v>
      </c>
      <c r="Q793" s="6"/>
      <c r="R793" s="6"/>
      <c r="S793" s="6"/>
      <c r="T793" s="6"/>
      <c r="U793" s="6"/>
      <c r="V793" s="6"/>
      <c r="W793" s="13"/>
      <c r="X793" s="13"/>
      <c r="Y793" s="14">
        <f t="shared" si="28"/>
        <v>0</v>
      </c>
    </row>
    <row r="794" spans="1:25" s="3" customFormat="1" x14ac:dyDescent="0.2">
      <c r="A794" s="23">
        <v>5739</v>
      </c>
      <c r="B794" s="3" t="s">
        <v>0</v>
      </c>
      <c r="C794" s="3" t="s">
        <v>46</v>
      </c>
      <c r="D794" s="3" t="s">
        <v>47</v>
      </c>
      <c r="E794" s="3" t="s">
        <v>40</v>
      </c>
      <c r="F794" s="3">
        <v>12</v>
      </c>
      <c r="G794" s="3" t="s">
        <v>9</v>
      </c>
      <c r="L794" s="4"/>
      <c r="M794" s="32"/>
      <c r="N794" s="3">
        <v>19</v>
      </c>
      <c r="Q794" s="6"/>
      <c r="R794" s="6"/>
      <c r="S794" s="6"/>
      <c r="T794" s="6"/>
      <c r="U794" s="6"/>
      <c r="V794" s="6"/>
      <c r="W794" s="13"/>
      <c r="X794" s="13"/>
      <c r="Y794" s="14">
        <f t="shared" si="28"/>
        <v>0</v>
      </c>
    </row>
    <row r="795" spans="1:25" s="3" customFormat="1" x14ac:dyDescent="0.2">
      <c r="A795" s="23">
        <v>5740</v>
      </c>
      <c r="B795" s="3" t="s">
        <v>0</v>
      </c>
      <c r="C795" s="3" t="s">
        <v>46</v>
      </c>
      <c r="D795" s="3" t="s">
        <v>47</v>
      </c>
      <c r="E795" s="3" t="s">
        <v>40</v>
      </c>
      <c r="F795" s="3">
        <v>12</v>
      </c>
      <c r="G795" s="3" t="s">
        <v>9</v>
      </c>
      <c r="L795" s="4"/>
      <c r="M795" s="32"/>
      <c r="N795" s="3">
        <v>20</v>
      </c>
      <c r="Q795" s="6"/>
      <c r="R795" s="6"/>
      <c r="S795" s="6"/>
      <c r="T795" s="6"/>
      <c r="U795" s="6"/>
      <c r="V795" s="6"/>
      <c r="W795" s="13"/>
      <c r="X795" s="13"/>
      <c r="Y795" s="14">
        <f t="shared" si="28"/>
        <v>0</v>
      </c>
    </row>
    <row r="796" spans="1:25" s="3" customFormat="1" x14ac:dyDescent="0.2">
      <c r="A796" s="23">
        <v>5741</v>
      </c>
      <c r="B796" s="3" t="s">
        <v>0</v>
      </c>
      <c r="C796" s="3" t="s">
        <v>46</v>
      </c>
      <c r="D796" s="3" t="s">
        <v>47</v>
      </c>
      <c r="E796" s="3" t="s">
        <v>40</v>
      </c>
      <c r="F796" s="3">
        <v>12</v>
      </c>
      <c r="G796" s="3" t="s">
        <v>9</v>
      </c>
      <c r="L796" s="4"/>
      <c r="M796" s="32"/>
      <c r="N796" s="3">
        <v>21</v>
      </c>
      <c r="Q796" s="6"/>
      <c r="R796" s="6"/>
      <c r="S796" s="6"/>
      <c r="T796" s="6"/>
      <c r="U796" s="6"/>
      <c r="V796" s="6"/>
      <c r="W796" s="13"/>
      <c r="X796" s="13"/>
      <c r="Y796" s="14">
        <f t="shared" si="28"/>
        <v>0</v>
      </c>
    </row>
    <row r="797" spans="1:25" s="3" customFormat="1" x14ac:dyDescent="0.2">
      <c r="A797" s="23">
        <v>5742</v>
      </c>
      <c r="B797" s="3" t="s">
        <v>0</v>
      </c>
      <c r="C797" s="3" t="s">
        <v>46</v>
      </c>
      <c r="D797" s="3" t="s">
        <v>47</v>
      </c>
      <c r="E797" s="3" t="s">
        <v>40</v>
      </c>
      <c r="F797" s="3">
        <v>12</v>
      </c>
      <c r="G797" s="3" t="s">
        <v>9</v>
      </c>
      <c r="L797" s="4"/>
      <c r="M797" s="32"/>
      <c r="N797" s="3">
        <v>22</v>
      </c>
      <c r="Q797" s="6"/>
      <c r="R797" s="6"/>
      <c r="S797" s="6"/>
      <c r="T797" s="6"/>
      <c r="U797" s="6"/>
      <c r="V797" s="6"/>
      <c r="W797" s="13"/>
      <c r="X797" s="13"/>
      <c r="Y797" s="14">
        <f t="shared" si="28"/>
        <v>0</v>
      </c>
    </row>
    <row r="798" spans="1:25" s="3" customFormat="1" x14ac:dyDescent="0.2">
      <c r="A798" s="23">
        <v>5743</v>
      </c>
      <c r="B798" s="3" t="s">
        <v>0</v>
      </c>
      <c r="C798" s="3" t="s">
        <v>46</v>
      </c>
      <c r="D798" s="3" t="s">
        <v>47</v>
      </c>
      <c r="E798" s="3" t="s">
        <v>40</v>
      </c>
      <c r="F798" s="3">
        <v>12</v>
      </c>
      <c r="G798" s="3" t="s">
        <v>9</v>
      </c>
      <c r="L798" s="4"/>
      <c r="M798" s="32"/>
      <c r="N798" s="3">
        <v>23</v>
      </c>
      <c r="Q798" s="6"/>
      <c r="R798" s="6"/>
      <c r="S798" s="6"/>
      <c r="T798" s="6"/>
      <c r="U798" s="6"/>
      <c r="V798" s="6"/>
      <c r="W798" s="13"/>
      <c r="X798" s="13"/>
      <c r="Y798" s="14">
        <f t="shared" si="28"/>
        <v>0</v>
      </c>
    </row>
    <row r="799" spans="1:25" s="3" customFormat="1" x14ac:dyDescent="0.2">
      <c r="A799" s="23">
        <v>5744</v>
      </c>
      <c r="B799" s="3" t="s">
        <v>0</v>
      </c>
      <c r="C799" s="3" t="s">
        <v>46</v>
      </c>
      <c r="D799" s="3" t="s">
        <v>47</v>
      </c>
      <c r="E799" s="3" t="s">
        <v>40</v>
      </c>
      <c r="F799" s="3">
        <v>12</v>
      </c>
      <c r="G799" s="3" t="s">
        <v>9</v>
      </c>
      <c r="L799" s="4"/>
      <c r="M799" s="32"/>
      <c r="N799" s="3">
        <v>24</v>
      </c>
      <c r="Q799" s="6"/>
      <c r="R799" s="6"/>
      <c r="S799" s="6"/>
      <c r="T799" s="6"/>
      <c r="U799" s="6"/>
      <c r="V799" s="6"/>
      <c r="W799" s="13"/>
      <c r="X799" s="13"/>
      <c r="Y799" s="14">
        <f t="shared" si="28"/>
        <v>0</v>
      </c>
    </row>
    <row r="800" spans="1:25" s="3" customFormat="1" x14ac:dyDescent="0.2">
      <c r="A800" s="23">
        <v>5745</v>
      </c>
      <c r="B800" s="3" t="s">
        <v>0</v>
      </c>
      <c r="C800" s="3" t="s">
        <v>46</v>
      </c>
      <c r="D800" s="3" t="s">
        <v>47</v>
      </c>
      <c r="E800" s="3" t="s">
        <v>40</v>
      </c>
      <c r="F800" s="3">
        <v>12</v>
      </c>
      <c r="G800" s="3" t="s">
        <v>17</v>
      </c>
      <c r="L800" s="4"/>
      <c r="M800" s="32"/>
      <c r="N800" s="3">
        <v>1</v>
      </c>
      <c r="Q800" s="6"/>
      <c r="R800" s="6"/>
      <c r="S800" s="6"/>
      <c r="T800" s="6"/>
      <c r="U800" s="6"/>
      <c r="V800" s="6"/>
      <c r="W800" s="13"/>
      <c r="X800" s="13"/>
      <c r="Y800" s="14">
        <f t="shared" si="28"/>
        <v>0</v>
      </c>
    </row>
    <row r="801" spans="1:25" s="3" customFormat="1" x14ac:dyDescent="0.2">
      <c r="A801" s="23">
        <v>5746</v>
      </c>
      <c r="B801" s="3" t="s">
        <v>0</v>
      </c>
      <c r="C801" s="3" t="s">
        <v>46</v>
      </c>
      <c r="D801" s="3" t="s">
        <v>47</v>
      </c>
      <c r="E801" s="3" t="s">
        <v>40</v>
      </c>
      <c r="F801" s="3">
        <v>12</v>
      </c>
      <c r="G801" s="3" t="s">
        <v>17</v>
      </c>
      <c r="L801" s="4"/>
      <c r="M801" s="32"/>
      <c r="N801" s="3">
        <v>2</v>
      </c>
      <c r="Q801" s="6"/>
      <c r="R801" s="6"/>
      <c r="S801" s="6"/>
      <c r="T801" s="6"/>
      <c r="U801" s="6"/>
      <c r="V801" s="6"/>
      <c r="W801" s="13"/>
      <c r="X801" s="13"/>
      <c r="Y801" s="14">
        <f t="shared" si="28"/>
        <v>0</v>
      </c>
    </row>
    <row r="802" spans="1:25" s="3" customFormat="1" x14ac:dyDescent="0.2">
      <c r="A802" s="23">
        <v>5747</v>
      </c>
      <c r="B802" s="3" t="s">
        <v>0</v>
      </c>
      <c r="C802" s="3" t="s">
        <v>46</v>
      </c>
      <c r="D802" s="3" t="s">
        <v>47</v>
      </c>
      <c r="E802" s="3" t="s">
        <v>40</v>
      </c>
      <c r="F802" s="3">
        <v>12</v>
      </c>
      <c r="G802" s="3" t="s">
        <v>17</v>
      </c>
      <c r="L802" s="4"/>
      <c r="M802" s="32"/>
      <c r="N802" s="3">
        <v>3</v>
      </c>
      <c r="Q802" s="6"/>
      <c r="R802" s="6"/>
      <c r="S802" s="6"/>
      <c r="T802" s="6"/>
      <c r="U802" s="6"/>
      <c r="V802" s="6"/>
      <c r="W802" s="13"/>
      <c r="X802" s="13"/>
      <c r="Y802" s="14">
        <f t="shared" si="28"/>
        <v>0</v>
      </c>
    </row>
    <row r="803" spans="1:25" s="3" customFormat="1" x14ac:dyDescent="0.2">
      <c r="A803" s="23">
        <v>5748</v>
      </c>
      <c r="B803" s="3" t="s">
        <v>0</v>
      </c>
      <c r="C803" s="3" t="s">
        <v>46</v>
      </c>
      <c r="D803" s="3" t="s">
        <v>47</v>
      </c>
      <c r="E803" s="3" t="s">
        <v>40</v>
      </c>
      <c r="F803" s="3">
        <v>12</v>
      </c>
      <c r="G803" s="3" t="s">
        <v>17</v>
      </c>
      <c r="L803" s="4"/>
      <c r="M803" s="32"/>
      <c r="N803" s="3">
        <v>4</v>
      </c>
      <c r="Q803" s="6"/>
      <c r="R803" s="6"/>
      <c r="S803" s="6"/>
      <c r="T803" s="6"/>
      <c r="U803" s="6"/>
      <c r="V803" s="6"/>
      <c r="W803" s="13"/>
      <c r="X803" s="13"/>
      <c r="Y803" s="14">
        <f t="shared" si="28"/>
        <v>0</v>
      </c>
    </row>
    <row r="804" spans="1:25" s="3" customFormat="1" x14ac:dyDescent="0.2">
      <c r="A804" s="23">
        <v>5749</v>
      </c>
      <c r="B804" s="3" t="s">
        <v>0</v>
      </c>
      <c r="C804" s="3" t="s">
        <v>46</v>
      </c>
      <c r="D804" s="3" t="s">
        <v>47</v>
      </c>
      <c r="E804" s="3" t="s">
        <v>40</v>
      </c>
      <c r="F804" s="3">
        <v>12</v>
      </c>
      <c r="G804" s="3" t="s">
        <v>17</v>
      </c>
      <c r="L804" s="4"/>
      <c r="M804" s="32"/>
      <c r="N804" s="3">
        <v>5</v>
      </c>
      <c r="Q804" s="6"/>
      <c r="R804" s="6"/>
      <c r="S804" s="6"/>
      <c r="T804" s="6"/>
      <c r="U804" s="6"/>
      <c r="V804" s="6"/>
      <c r="W804" s="13"/>
      <c r="X804" s="13"/>
      <c r="Y804" s="14">
        <f t="shared" si="28"/>
        <v>0</v>
      </c>
    </row>
    <row r="805" spans="1:25" s="3" customFormat="1" x14ac:dyDescent="0.2">
      <c r="A805" s="23">
        <v>5750</v>
      </c>
      <c r="B805" s="3" t="s">
        <v>0</v>
      </c>
      <c r="C805" s="3" t="s">
        <v>46</v>
      </c>
      <c r="D805" s="3" t="s">
        <v>47</v>
      </c>
      <c r="E805" s="3" t="s">
        <v>40</v>
      </c>
      <c r="F805" s="3">
        <v>12</v>
      </c>
      <c r="G805" s="3" t="s">
        <v>17</v>
      </c>
      <c r="L805" s="4"/>
      <c r="M805" s="32"/>
      <c r="N805" s="3">
        <v>6</v>
      </c>
      <c r="Q805" s="6"/>
      <c r="R805" s="6"/>
      <c r="S805" s="6"/>
      <c r="T805" s="6"/>
      <c r="U805" s="6"/>
      <c r="V805" s="6"/>
      <c r="W805" s="13"/>
      <c r="X805" s="13"/>
      <c r="Y805" s="14">
        <f t="shared" si="28"/>
        <v>0</v>
      </c>
    </row>
    <row r="806" spans="1:25" s="3" customFormat="1" x14ac:dyDescent="0.2">
      <c r="A806" s="23">
        <v>5751</v>
      </c>
      <c r="B806" s="3" t="s">
        <v>0</v>
      </c>
      <c r="C806" s="3" t="s">
        <v>46</v>
      </c>
      <c r="D806" s="3" t="s">
        <v>47</v>
      </c>
      <c r="E806" s="3" t="s">
        <v>40</v>
      </c>
      <c r="F806" s="3">
        <v>12</v>
      </c>
      <c r="G806" s="3" t="s">
        <v>17</v>
      </c>
      <c r="L806" s="4"/>
      <c r="M806" s="32"/>
      <c r="N806" s="3">
        <v>7</v>
      </c>
      <c r="Q806" s="6"/>
      <c r="R806" s="6"/>
      <c r="S806" s="6"/>
      <c r="T806" s="6"/>
      <c r="U806" s="6"/>
      <c r="V806" s="6"/>
      <c r="W806" s="13"/>
      <c r="X806" s="13"/>
      <c r="Y806" s="14">
        <f t="shared" si="28"/>
        <v>0</v>
      </c>
    </row>
    <row r="807" spans="1:25" s="3" customFormat="1" x14ac:dyDescent="0.2">
      <c r="A807" s="23">
        <v>5752</v>
      </c>
      <c r="B807" s="3" t="s">
        <v>0</v>
      </c>
      <c r="C807" s="3" t="s">
        <v>46</v>
      </c>
      <c r="D807" s="3" t="s">
        <v>47</v>
      </c>
      <c r="E807" s="3" t="s">
        <v>40</v>
      </c>
      <c r="F807" s="3">
        <v>12</v>
      </c>
      <c r="G807" s="3" t="s">
        <v>17</v>
      </c>
      <c r="L807" s="4"/>
      <c r="M807" s="32"/>
      <c r="N807" s="3">
        <v>8</v>
      </c>
      <c r="Q807" s="6"/>
      <c r="R807" s="6"/>
      <c r="S807" s="6"/>
      <c r="T807" s="6"/>
      <c r="U807" s="6"/>
      <c r="V807" s="6"/>
      <c r="W807" s="13"/>
      <c r="X807" s="13"/>
      <c r="Y807" s="14">
        <f t="shared" si="28"/>
        <v>0</v>
      </c>
    </row>
    <row r="808" spans="1:25" s="3" customFormat="1" x14ac:dyDescent="0.2">
      <c r="A808" s="23">
        <v>5753</v>
      </c>
      <c r="B808" s="3" t="s">
        <v>0</v>
      </c>
      <c r="C808" s="3" t="s">
        <v>46</v>
      </c>
      <c r="D808" s="3" t="s">
        <v>47</v>
      </c>
      <c r="E808" s="3" t="s">
        <v>40</v>
      </c>
      <c r="F808" s="3">
        <v>12</v>
      </c>
      <c r="G808" s="3" t="s">
        <v>17</v>
      </c>
      <c r="L808" s="4"/>
      <c r="M808" s="32"/>
      <c r="N808" s="3">
        <v>9</v>
      </c>
      <c r="Q808" s="6"/>
      <c r="R808" s="6"/>
      <c r="S808" s="6"/>
      <c r="T808" s="6"/>
      <c r="U808" s="6"/>
      <c r="V808" s="6"/>
      <c r="W808" s="13"/>
      <c r="X808" s="13"/>
      <c r="Y808" s="14">
        <f t="shared" si="28"/>
        <v>0</v>
      </c>
    </row>
    <row r="809" spans="1:25" s="3" customFormat="1" x14ac:dyDescent="0.2">
      <c r="A809" s="23">
        <v>5754</v>
      </c>
      <c r="B809" s="3" t="s">
        <v>0</v>
      </c>
      <c r="C809" s="3" t="s">
        <v>46</v>
      </c>
      <c r="D809" s="3" t="s">
        <v>47</v>
      </c>
      <c r="E809" s="3" t="s">
        <v>40</v>
      </c>
      <c r="F809" s="3">
        <v>12</v>
      </c>
      <c r="G809" s="3" t="s">
        <v>17</v>
      </c>
      <c r="L809" s="4"/>
      <c r="M809" s="32"/>
      <c r="N809" s="3">
        <v>10</v>
      </c>
      <c r="Q809" s="6"/>
      <c r="R809" s="6"/>
      <c r="S809" s="6"/>
      <c r="T809" s="6"/>
      <c r="U809" s="6"/>
      <c r="V809" s="6"/>
      <c r="W809" s="13"/>
      <c r="X809" s="13"/>
      <c r="Y809" s="14">
        <f t="shared" si="28"/>
        <v>0</v>
      </c>
    </row>
    <row r="810" spans="1:25" s="3" customFormat="1" x14ac:dyDescent="0.2">
      <c r="A810" s="23">
        <v>5755</v>
      </c>
      <c r="B810" s="3" t="s">
        <v>0</v>
      </c>
      <c r="C810" s="3" t="s">
        <v>46</v>
      </c>
      <c r="D810" s="3" t="s">
        <v>47</v>
      </c>
      <c r="E810" s="3" t="s">
        <v>40</v>
      </c>
      <c r="F810" s="3">
        <v>12</v>
      </c>
      <c r="G810" s="3" t="s">
        <v>17</v>
      </c>
      <c r="L810" s="4"/>
      <c r="M810" s="32"/>
      <c r="N810" s="3">
        <v>11</v>
      </c>
      <c r="Q810" s="6"/>
      <c r="R810" s="6"/>
      <c r="S810" s="6"/>
      <c r="T810" s="6"/>
      <c r="U810" s="6"/>
      <c r="V810" s="6"/>
      <c r="W810" s="13"/>
      <c r="X810" s="13"/>
      <c r="Y810" s="14">
        <f t="shared" si="28"/>
        <v>0</v>
      </c>
    </row>
    <row r="811" spans="1:25" s="3" customFormat="1" x14ac:dyDescent="0.2">
      <c r="A811" s="23">
        <v>5756</v>
      </c>
      <c r="B811" s="3" t="s">
        <v>0</v>
      </c>
      <c r="C811" s="3" t="s">
        <v>46</v>
      </c>
      <c r="D811" s="3" t="s">
        <v>47</v>
      </c>
      <c r="E811" s="3" t="s">
        <v>40</v>
      </c>
      <c r="F811" s="3">
        <v>12</v>
      </c>
      <c r="G811" s="3" t="s">
        <v>17</v>
      </c>
      <c r="L811" s="4"/>
      <c r="M811" s="32"/>
      <c r="N811" s="3">
        <v>12</v>
      </c>
      <c r="Q811" s="6"/>
      <c r="R811" s="6"/>
      <c r="S811" s="6"/>
      <c r="T811" s="6"/>
      <c r="U811" s="6"/>
      <c r="V811" s="6"/>
      <c r="W811" s="13"/>
      <c r="X811" s="13"/>
      <c r="Y811" s="14">
        <f t="shared" si="28"/>
        <v>0</v>
      </c>
    </row>
    <row r="812" spans="1:25" s="3" customFormat="1" x14ac:dyDescent="0.2">
      <c r="A812" s="23">
        <v>5757</v>
      </c>
      <c r="B812" s="3" t="s">
        <v>0</v>
      </c>
      <c r="C812" s="3" t="s">
        <v>46</v>
      </c>
      <c r="D812" s="3" t="s">
        <v>47</v>
      </c>
      <c r="E812" s="3" t="s">
        <v>40</v>
      </c>
      <c r="F812" s="3">
        <v>12</v>
      </c>
      <c r="G812" s="3" t="s">
        <v>17</v>
      </c>
      <c r="L812" s="4"/>
      <c r="M812" s="32"/>
      <c r="N812" s="3">
        <v>13</v>
      </c>
      <c r="Q812" s="6"/>
      <c r="R812" s="6"/>
      <c r="S812" s="6"/>
      <c r="T812" s="6"/>
      <c r="U812" s="6"/>
      <c r="V812" s="6"/>
      <c r="W812" s="13"/>
      <c r="X812" s="13"/>
      <c r="Y812" s="14">
        <f t="shared" si="28"/>
        <v>0</v>
      </c>
    </row>
    <row r="813" spans="1:25" s="3" customFormat="1" x14ac:dyDescent="0.2">
      <c r="A813" s="23">
        <v>5758</v>
      </c>
      <c r="B813" s="3" t="s">
        <v>0</v>
      </c>
      <c r="C813" s="3" t="s">
        <v>46</v>
      </c>
      <c r="D813" s="3" t="s">
        <v>47</v>
      </c>
      <c r="E813" s="3" t="s">
        <v>40</v>
      </c>
      <c r="F813" s="3">
        <v>12</v>
      </c>
      <c r="G813" s="3" t="s">
        <v>17</v>
      </c>
      <c r="L813" s="4"/>
      <c r="M813" s="32"/>
      <c r="N813" s="3">
        <v>14</v>
      </c>
      <c r="Q813" s="6"/>
      <c r="R813" s="6"/>
      <c r="S813" s="6"/>
      <c r="T813" s="6"/>
      <c r="U813" s="6"/>
      <c r="V813" s="6"/>
      <c r="W813" s="13"/>
      <c r="X813" s="13"/>
      <c r="Y813" s="14">
        <f t="shared" si="28"/>
        <v>0</v>
      </c>
    </row>
    <row r="814" spans="1:25" s="3" customFormat="1" x14ac:dyDescent="0.2">
      <c r="A814" s="23">
        <v>5759</v>
      </c>
      <c r="B814" s="3" t="s">
        <v>0</v>
      </c>
      <c r="C814" s="3" t="s">
        <v>46</v>
      </c>
      <c r="D814" s="3" t="s">
        <v>47</v>
      </c>
      <c r="E814" s="3" t="s">
        <v>40</v>
      </c>
      <c r="F814" s="3">
        <v>12</v>
      </c>
      <c r="G814" s="3" t="s">
        <v>17</v>
      </c>
      <c r="L814" s="4"/>
      <c r="M814" s="32"/>
      <c r="N814" s="3">
        <v>15</v>
      </c>
      <c r="Q814" s="6"/>
      <c r="R814" s="6"/>
      <c r="S814" s="6"/>
      <c r="T814" s="6"/>
      <c r="U814" s="6"/>
      <c r="V814" s="6"/>
      <c r="W814" s="13"/>
      <c r="X814" s="13"/>
      <c r="Y814" s="14">
        <f t="shared" si="28"/>
        <v>0</v>
      </c>
    </row>
    <row r="815" spans="1:25" s="3" customFormat="1" x14ac:dyDescent="0.2">
      <c r="A815" s="23">
        <v>5760</v>
      </c>
      <c r="B815" s="3" t="s">
        <v>0</v>
      </c>
      <c r="C815" s="3" t="s">
        <v>46</v>
      </c>
      <c r="D815" s="3" t="s">
        <v>47</v>
      </c>
      <c r="E815" s="3" t="s">
        <v>40</v>
      </c>
      <c r="F815" s="3">
        <v>13</v>
      </c>
      <c r="G815" s="3" t="s">
        <v>9</v>
      </c>
      <c r="L815" s="4"/>
      <c r="M815" s="32"/>
      <c r="N815" s="3">
        <v>1</v>
      </c>
      <c r="Q815" s="6"/>
      <c r="R815" s="6"/>
      <c r="S815" s="6"/>
      <c r="T815" s="6"/>
      <c r="U815" s="6"/>
      <c r="V815" s="6"/>
      <c r="W815" s="13"/>
      <c r="X815" s="13"/>
      <c r="Y815" s="14">
        <f t="shared" si="28"/>
        <v>0</v>
      </c>
    </row>
    <row r="816" spans="1:25" s="3" customFormat="1" x14ac:dyDescent="0.2">
      <c r="A816" s="23">
        <v>5761</v>
      </c>
      <c r="B816" s="3" t="s">
        <v>0</v>
      </c>
      <c r="C816" s="3" t="s">
        <v>46</v>
      </c>
      <c r="D816" s="3" t="s">
        <v>47</v>
      </c>
      <c r="E816" s="3" t="s">
        <v>40</v>
      </c>
      <c r="F816" s="3">
        <v>13</v>
      </c>
      <c r="G816" s="3" t="s">
        <v>9</v>
      </c>
      <c r="L816" s="4"/>
      <c r="M816" s="32"/>
      <c r="N816" s="3">
        <v>2</v>
      </c>
      <c r="Q816" s="6"/>
      <c r="R816" s="6"/>
      <c r="S816" s="6"/>
      <c r="T816" s="6"/>
      <c r="U816" s="6"/>
      <c r="V816" s="6"/>
      <c r="W816" s="13"/>
      <c r="X816" s="13"/>
      <c r="Y816" s="14">
        <f t="shared" si="28"/>
        <v>0</v>
      </c>
    </row>
    <row r="817" spans="1:25" s="3" customFormat="1" x14ac:dyDescent="0.2">
      <c r="A817" s="23">
        <v>5762</v>
      </c>
      <c r="B817" s="3" t="s">
        <v>0</v>
      </c>
      <c r="C817" s="3" t="s">
        <v>46</v>
      </c>
      <c r="D817" s="3" t="s">
        <v>47</v>
      </c>
      <c r="E817" s="3" t="s">
        <v>40</v>
      </c>
      <c r="F817" s="3">
        <v>13</v>
      </c>
      <c r="G817" s="3" t="s">
        <v>9</v>
      </c>
      <c r="L817" s="4"/>
      <c r="M817" s="32"/>
      <c r="N817" s="3">
        <v>3</v>
      </c>
      <c r="Q817" s="6"/>
      <c r="R817" s="6"/>
      <c r="S817" s="6"/>
      <c r="T817" s="6"/>
      <c r="U817" s="6"/>
      <c r="V817" s="6"/>
      <c r="W817" s="13"/>
      <c r="X817" s="13"/>
      <c r="Y817" s="14">
        <f t="shared" si="28"/>
        <v>0</v>
      </c>
    </row>
    <row r="818" spans="1:25" s="3" customFormat="1" x14ac:dyDescent="0.2">
      <c r="A818" s="23">
        <v>5763</v>
      </c>
      <c r="B818" s="3" t="s">
        <v>0</v>
      </c>
      <c r="C818" s="3" t="s">
        <v>46</v>
      </c>
      <c r="D818" s="3" t="s">
        <v>47</v>
      </c>
      <c r="E818" s="3" t="s">
        <v>40</v>
      </c>
      <c r="F818" s="3">
        <v>13</v>
      </c>
      <c r="G818" s="3" t="s">
        <v>9</v>
      </c>
      <c r="L818" s="4"/>
      <c r="M818" s="32"/>
      <c r="N818" s="3">
        <v>4</v>
      </c>
      <c r="Q818" s="6"/>
      <c r="R818" s="6"/>
      <c r="S818" s="6"/>
      <c r="T818" s="6"/>
      <c r="U818" s="6"/>
      <c r="V818" s="6"/>
      <c r="W818" s="13"/>
      <c r="X818" s="13"/>
      <c r="Y818" s="14">
        <f t="shared" si="28"/>
        <v>0</v>
      </c>
    </row>
    <row r="819" spans="1:25" s="3" customFormat="1" x14ac:dyDescent="0.2">
      <c r="A819" s="23">
        <v>5764</v>
      </c>
      <c r="B819" s="3" t="s">
        <v>0</v>
      </c>
      <c r="C819" s="3" t="s">
        <v>46</v>
      </c>
      <c r="D819" s="3" t="s">
        <v>47</v>
      </c>
      <c r="E819" s="3" t="s">
        <v>40</v>
      </c>
      <c r="F819" s="3">
        <v>13</v>
      </c>
      <c r="G819" s="3" t="s">
        <v>9</v>
      </c>
      <c r="L819" s="4"/>
      <c r="M819" s="32"/>
      <c r="N819" s="3">
        <v>5</v>
      </c>
      <c r="Q819" s="6"/>
      <c r="R819" s="6"/>
      <c r="S819" s="6"/>
      <c r="T819" s="6"/>
      <c r="U819" s="6"/>
      <c r="V819" s="6"/>
      <c r="W819" s="13"/>
      <c r="X819" s="13"/>
      <c r="Y819" s="14">
        <f t="shared" si="28"/>
        <v>0</v>
      </c>
    </row>
    <row r="820" spans="1:25" s="3" customFormat="1" x14ac:dyDescent="0.2">
      <c r="A820" s="23">
        <v>5765</v>
      </c>
      <c r="B820" s="3" t="s">
        <v>0</v>
      </c>
      <c r="C820" s="3" t="s">
        <v>46</v>
      </c>
      <c r="D820" s="3" t="s">
        <v>47</v>
      </c>
      <c r="E820" s="3" t="s">
        <v>40</v>
      </c>
      <c r="F820" s="3">
        <v>13</v>
      </c>
      <c r="G820" s="3" t="s">
        <v>9</v>
      </c>
      <c r="L820" s="4"/>
      <c r="M820" s="32"/>
      <c r="N820" s="3">
        <v>6</v>
      </c>
      <c r="Q820" s="6"/>
      <c r="R820" s="6"/>
      <c r="S820" s="6"/>
      <c r="T820" s="6"/>
      <c r="U820" s="6"/>
      <c r="V820" s="6"/>
      <c r="W820" s="13"/>
      <c r="X820" s="13"/>
      <c r="Y820" s="14">
        <f t="shared" si="28"/>
        <v>0</v>
      </c>
    </row>
    <row r="821" spans="1:25" s="3" customFormat="1" x14ac:dyDescent="0.2">
      <c r="A821" s="23">
        <v>5766</v>
      </c>
      <c r="B821" s="3" t="s">
        <v>0</v>
      </c>
      <c r="C821" s="3" t="s">
        <v>46</v>
      </c>
      <c r="D821" s="3" t="s">
        <v>47</v>
      </c>
      <c r="E821" s="3" t="s">
        <v>40</v>
      </c>
      <c r="F821" s="3">
        <v>13</v>
      </c>
      <c r="G821" s="3" t="s">
        <v>9</v>
      </c>
      <c r="L821" s="4"/>
      <c r="M821" s="32"/>
      <c r="N821" s="3">
        <v>7</v>
      </c>
      <c r="Q821" s="6"/>
      <c r="R821" s="6"/>
      <c r="S821" s="6"/>
      <c r="T821" s="6"/>
      <c r="U821" s="6"/>
      <c r="V821" s="6"/>
      <c r="W821" s="13"/>
      <c r="X821" s="13"/>
      <c r="Y821" s="14">
        <f t="shared" si="28"/>
        <v>0</v>
      </c>
    </row>
    <row r="822" spans="1:25" s="3" customFormat="1" x14ac:dyDescent="0.2">
      <c r="A822" s="23">
        <v>5767</v>
      </c>
      <c r="B822" s="3" t="s">
        <v>0</v>
      </c>
      <c r="C822" s="3" t="s">
        <v>46</v>
      </c>
      <c r="D822" s="3" t="s">
        <v>47</v>
      </c>
      <c r="E822" s="3" t="s">
        <v>40</v>
      </c>
      <c r="F822" s="3">
        <v>13</v>
      </c>
      <c r="G822" s="3" t="s">
        <v>9</v>
      </c>
      <c r="L822" s="4"/>
      <c r="M822" s="32"/>
      <c r="N822" s="3">
        <v>8</v>
      </c>
      <c r="Q822" s="6"/>
      <c r="R822" s="6"/>
      <c r="S822" s="6"/>
      <c r="T822" s="6"/>
      <c r="U822" s="6"/>
      <c r="V822" s="6"/>
      <c r="W822" s="13"/>
      <c r="X822" s="13"/>
      <c r="Y822" s="14">
        <f t="shared" si="28"/>
        <v>0</v>
      </c>
    </row>
    <row r="823" spans="1:25" s="3" customFormat="1" x14ac:dyDescent="0.2">
      <c r="A823" s="23">
        <v>5768</v>
      </c>
      <c r="B823" s="3" t="s">
        <v>0</v>
      </c>
      <c r="C823" s="3" t="s">
        <v>46</v>
      </c>
      <c r="D823" s="3" t="s">
        <v>47</v>
      </c>
      <c r="E823" s="3" t="s">
        <v>40</v>
      </c>
      <c r="F823" s="3">
        <v>13</v>
      </c>
      <c r="G823" s="3" t="s">
        <v>9</v>
      </c>
      <c r="L823" s="4"/>
      <c r="M823" s="32"/>
      <c r="N823" s="3">
        <v>9</v>
      </c>
      <c r="Q823" s="6"/>
      <c r="R823" s="6"/>
      <c r="S823" s="6"/>
      <c r="T823" s="6"/>
      <c r="U823" s="6"/>
      <c r="V823" s="6"/>
      <c r="W823" s="13"/>
      <c r="X823" s="13"/>
      <c r="Y823" s="14">
        <f t="shared" si="28"/>
        <v>0</v>
      </c>
    </row>
    <row r="824" spans="1:25" s="3" customFormat="1" x14ac:dyDescent="0.2">
      <c r="A824" s="23">
        <v>5769</v>
      </c>
      <c r="B824" s="3" t="s">
        <v>0</v>
      </c>
      <c r="C824" s="3" t="s">
        <v>46</v>
      </c>
      <c r="D824" s="3" t="s">
        <v>47</v>
      </c>
      <c r="E824" s="3" t="s">
        <v>40</v>
      </c>
      <c r="F824" s="3">
        <v>13</v>
      </c>
      <c r="G824" s="3" t="s">
        <v>9</v>
      </c>
      <c r="L824" s="4"/>
      <c r="M824" s="32"/>
      <c r="N824" s="3">
        <v>10</v>
      </c>
      <c r="Q824" s="6"/>
      <c r="R824" s="6"/>
      <c r="S824" s="6"/>
      <c r="T824" s="6"/>
      <c r="U824" s="6"/>
      <c r="V824" s="6"/>
      <c r="W824" s="13"/>
      <c r="X824" s="13"/>
      <c r="Y824" s="14">
        <f t="shared" si="28"/>
        <v>0</v>
      </c>
    </row>
    <row r="825" spans="1:25" s="3" customFormat="1" x14ac:dyDescent="0.2">
      <c r="A825" s="23">
        <v>5770</v>
      </c>
      <c r="B825" s="3" t="s">
        <v>0</v>
      </c>
      <c r="C825" s="3" t="s">
        <v>46</v>
      </c>
      <c r="D825" s="3" t="s">
        <v>47</v>
      </c>
      <c r="E825" s="3" t="s">
        <v>40</v>
      </c>
      <c r="F825" s="3">
        <v>13</v>
      </c>
      <c r="G825" s="3" t="s">
        <v>9</v>
      </c>
      <c r="L825" s="4"/>
      <c r="M825" s="32"/>
      <c r="N825" s="3">
        <v>11</v>
      </c>
      <c r="Q825" s="6"/>
      <c r="R825" s="6"/>
      <c r="S825" s="6"/>
      <c r="T825" s="6"/>
      <c r="U825" s="6"/>
      <c r="V825" s="6"/>
      <c r="W825" s="13"/>
      <c r="X825" s="13"/>
      <c r="Y825" s="14">
        <f t="shared" si="28"/>
        <v>0</v>
      </c>
    </row>
    <row r="826" spans="1:25" s="3" customFormat="1" x14ac:dyDescent="0.2">
      <c r="A826" s="23">
        <v>5771</v>
      </c>
      <c r="B826" s="3" t="s">
        <v>0</v>
      </c>
      <c r="C826" s="3" t="s">
        <v>46</v>
      </c>
      <c r="D826" s="3" t="s">
        <v>47</v>
      </c>
      <c r="E826" s="3" t="s">
        <v>40</v>
      </c>
      <c r="F826" s="3">
        <v>13</v>
      </c>
      <c r="G826" s="3" t="s">
        <v>17</v>
      </c>
      <c r="L826" s="4"/>
      <c r="M826" s="32"/>
      <c r="N826" s="3">
        <v>1</v>
      </c>
      <c r="Q826" s="6"/>
      <c r="R826" s="6"/>
      <c r="S826" s="6"/>
      <c r="T826" s="6"/>
      <c r="U826" s="6"/>
      <c r="V826" s="6"/>
      <c r="W826" s="13"/>
      <c r="X826" s="13"/>
      <c r="Y826" s="14">
        <f t="shared" si="28"/>
        <v>0</v>
      </c>
    </row>
    <row r="827" spans="1:25" s="3" customFormat="1" x14ac:dyDescent="0.2">
      <c r="A827" s="23">
        <v>5772</v>
      </c>
      <c r="B827" s="3" t="s">
        <v>0</v>
      </c>
      <c r="C827" s="3" t="s">
        <v>46</v>
      </c>
      <c r="D827" s="3" t="s">
        <v>47</v>
      </c>
      <c r="E827" s="3" t="s">
        <v>40</v>
      </c>
      <c r="F827" s="3">
        <v>13</v>
      </c>
      <c r="G827" s="3" t="s">
        <v>17</v>
      </c>
      <c r="L827" s="4"/>
      <c r="M827" s="32"/>
      <c r="N827" s="3">
        <v>2</v>
      </c>
      <c r="Q827" s="6"/>
      <c r="R827" s="6"/>
      <c r="S827" s="6"/>
      <c r="T827" s="6"/>
      <c r="U827" s="6"/>
      <c r="V827" s="6"/>
      <c r="W827" s="13"/>
      <c r="X827" s="13"/>
      <c r="Y827" s="14">
        <f t="shared" si="28"/>
        <v>0</v>
      </c>
    </row>
    <row r="828" spans="1:25" s="3" customFormat="1" x14ac:dyDescent="0.2">
      <c r="A828" s="23">
        <v>5773</v>
      </c>
      <c r="B828" s="3" t="s">
        <v>0</v>
      </c>
      <c r="C828" s="3" t="s">
        <v>46</v>
      </c>
      <c r="D828" s="3" t="s">
        <v>47</v>
      </c>
      <c r="E828" s="3" t="s">
        <v>40</v>
      </c>
      <c r="F828" s="3">
        <v>13</v>
      </c>
      <c r="G828" s="3" t="s">
        <v>17</v>
      </c>
      <c r="L828" s="4"/>
      <c r="M828" s="32"/>
      <c r="N828" s="3">
        <v>3</v>
      </c>
      <c r="Q828" s="6"/>
      <c r="R828" s="6"/>
      <c r="S828" s="6"/>
      <c r="T828" s="6"/>
      <c r="U828" s="6"/>
      <c r="V828" s="6"/>
      <c r="W828" s="13"/>
      <c r="X828" s="13"/>
      <c r="Y828" s="14">
        <f t="shared" si="28"/>
        <v>0</v>
      </c>
    </row>
    <row r="829" spans="1:25" s="3" customFormat="1" x14ac:dyDescent="0.2">
      <c r="A829" s="23">
        <v>5774</v>
      </c>
      <c r="B829" s="3" t="s">
        <v>0</v>
      </c>
      <c r="C829" s="3" t="s">
        <v>46</v>
      </c>
      <c r="D829" s="3" t="s">
        <v>47</v>
      </c>
      <c r="E829" s="3" t="s">
        <v>40</v>
      </c>
      <c r="F829" s="3">
        <v>13</v>
      </c>
      <c r="G829" s="3" t="s">
        <v>17</v>
      </c>
      <c r="L829" s="4"/>
      <c r="M829" s="32"/>
      <c r="N829" s="3">
        <v>4</v>
      </c>
      <c r="Q829" s="6"/>
      <c r="R829" s="6"/>
      <c r="S829" s="6"/>
      <c r="T829" s="6"/>
      <c r="U829" s="6"/>
      <c r="V829" s="6"/>
      <c r="W829" s="13"/>
      <c r="X829" s="13"/>
      <c r="Y829" s="14">
        <f t="shared" si="28"/>
        <v>0</v>
      </c>
    </row>
    <row r="830" spans="1:25" s="3" customFormat="1" x14ac:dyDescent="0.2">
      <c r="A830" s="23">
        <v>5775</v>
      </c>
      <c r="B830" s="3" t="s">
        <v>0</v>
      </c>
      <c r="C830" s="3" t="s">
        <v>46</v>
      </c>
      <c r="D830" s="3" t="s">
        <v>47</v>
      </c>
      <c r="E830" s="3" t="s">
        <v>40</v>
      </c>
      <c r="F830" s="3">
        <v>13</v>
      </c>
      <c r="G830" s="3" t="s">
        <v>17</v>
      </c>
      <c r="L830" s="4"/>
      <c r="M830" s="32"/>
      <c r="N830" s="3">
        <v>5</v>
      </c>
      <c r="Q830" s="6"/>
      <c r="R830" s="6"/>
      <c r="S830" s="6"/>
      <c r="T830" s="6"/>
      <c r="U830" s="6"/>
      <c r="V830" s="6"/>
      <c r="W830" s="13"/>
      <c r="X830" s="13"/>
      <c r="Y830" s="14">
        <f t="shared" si="28"/>
        <v>0</v>
      </c>
    </row>
    <row r="831" spans="1:25" s="3" customFormat="1" x14ac:dyDescent="0.2">
      <c r="A831" s="23">
        <v>5776</v>
      </c>
      <c r="B831" s="3" t="s">
        <v>0</v>
      </c>
      <c r="C831" s="3" t="s">
        <v>46</v>
      </c>
      <c r="D831" s="3" t="s">
        <v>47</v>
      </c>
      <c r="E831" s="3" t="s">
        <v>40</v>
      </c>
      <c r="F831" s="3">
        <v>13</v>
      </c>
      <c r="G831" s="3" t="s">
        <v>17</v>
      </c>
      <c r="L831" s="4"/>
      <c r="M831" s="32"/>
      <c r="N831" s="3">
        <v>6</v>
      </c>
      <c r="Q831" s="6"/>
      <c r="R831" s="6"/>
      <c r="S831" s="6"/>
      <c r="T831" s="6"/>
      <c r="U831" s="6"/>
      <c r="V831" s="6"/>
      <c r="W831" s="13"/>
      <c r="X831" s="13"/>
      <c r="Y831" s="14">
        <f t="shared" si="28"/>
        <v>0</v>
      </c>
    </row>
    <row r="832" spans="1:25" s="3" customFormat="1" x14ac:dyDescent="0.2">
      <c r="A832" s="23">
        <v>5777</v>
      </c>
      <c r="B832" s="3" t="s">
        <v>0</v>
      </c>
      <c r="C832" s="3" t="s">
        <v>46</v>
      </c>
      <c r="D832" s="3" t="s">
        <v>47</v>
      </c>
      <c r="E832" s="3" t="s">
        <v>40</v>
      </c>
      <c r="F832" s="3">
        <v>13</v>
      </c>
      <c r="G832" s="3" t="s">
        <v>17</v>
      </c>
      <c r="L832" s="4"/>
      <c r="M832" s="32"/>
      <c r="N832" s="3">
        <v>7</v>
      </c>
      <c r="Q832" s="6"/>
      <c r="R832" s="6"/>
      <c r="S832" s="6"/>
      <c r="T832" s="6"/>
      <c r="U832" s="6"/>
      <c r="V832" s="6"/>
      <c r="W832" s="13"/>
      <c r="X832" s="13"/>
      <c r="Y832" s="14">
        <f t="shared" si="28"/>
        <v>0</v>
      </c>
    </row>
    <row r="833" spans="1:25" s="3" customFormat="1" x14ac:dyDescent="0.2">
      <c r="A833" s="23">
        <v>5778</v>
      </c>
      <c r="B833" s="3" t="s">
        <v>0</v>
      </c>
      <c r="C833" s="3" t="s">
        <v>46</v>
      </c>
      <c r="D833" s="3" t="s">
        <v>47</v>
      </c>
      <c r="E833" s="3" t="s">
        <v>40</v>
      </c>
      <c r="F833" s="3">
        <v>13</v>
      </c>
      <c r="G833" s="3" t="s">
        <v>17</v>
      </c>
      <c r="L833" s="4"/>
      <c r="M833" s="32"/>
      <c r="N833" s="3">
        <v>8</v>
      </c>
      <c r="Q833" s="6"/>
      <c r="R833" s="6"/>
      <c r="S833" s="6"/>
      <c r="T833" s="6"/>
      <c r="U833" s="6"/>
      <c r="V833" s="6"/>
      <c r="W833" s="13"/>
      <c r="X833" s="13"/>
      <c r="Y833" s="14">
        <f t="shared" ref="Y833:Y896" si="29">IF(V833&gt;10,"NA",X833)</f>
        <v>0</v>
      </c>
    </row>
    <row r="834" spans="1:25" s="3" customFormat="1" x14ac:dyDescent="0.2">
      <c r="A834" s="23">
        <v>5779</v>
      </c>
      <c r="B834" s="3" t="s">
        <v>0</v>
      </c>
      <c r="C834" s="3" t="s">
        <v>46</v>
      </c>
      <c r="D834" s="3" t="s">
        <v>47</v>
      </c>
      <c r="E834" s="3" t="s">
        <v>40</v>
      </c>
      <c r="F834" s="3">
        <v>13</v>
      </c>
      <c r="G834" s="3" t="s">
        <v>17</v>
      </c>
      <c r="L834" s="4"/>
      <c r="M834" s="32"/>
      <c r="N834" s="3">
        <v>9</v>
      </c>
      <c r="Q834" s="6"/>
      <c r="R834" s="6"/>
      <c r="S834" s="6"/>
      <c r="T834" s="6"/>
      <c r="U834" s="6"/>
      <c r="V834" s="6"/>
      <c r="W834" s="13"/>
      <c r="X834" s="13"/>
      <c r="Y834" s="14">
        <f t="shared" si="29"/>
        <v>0</v>
      </c>
    </row>
    <row r="835" spans="1:25" s="3" customFormat="1" x14ac:dyDescent="0.2">
      <c r="A835" s="23">
        <v>5780</v>
      </c>
      <c r="B835" s="3" t="s">
        <v>0</v>
      </c>
      <c r="C835" s="3" t="s">
        <v>46</v>
      </c>
      <c r="D835" s="3" t="s">
        <v>47</v>
      </c>
      <c r="E835" s="3" t="s">
        <v>40</v>
      </c>
      <c r="F835" s="3">
        <v>13</v>
      </c>
      <c r="G835" s="3" t="s">
        <v>17</v>
      </c>
      <c r="L835" s="4"/>
      <c r="M835" s="32"/>
      <c r="N835" s="3">
        <v>10</v>
      </c>
      <c r="Q835" s="6"/>
      <c r="R835" s="6"/>
      <c r="S835" s="6"/>
      <c r="T835" s="6"/>
      <c r="U835" s="6"/>
      <c r="V835" s="6"/>
      <c r="W835" s="13"/>
      <c r="X835" s="13"/>
      <c r="Y835" s="14">
        <f t="shared" si="29"/>
        <v>0</v>
      </c>
    </row>
    <row r="836" spans="1:25" s="3" customFormat="1" x14ac:dyDescent="0.2">
      <c r="A836" s="23">
        <v>5781</v>
      </c>
      <c r="B836" s="3" t="s">
        <v>0</v>
      </c>
      <c r="C836" s="3" t="s">
        <v>46</v>
      </c>
      <c r="D836" s="3" t="s">
        <v>47</v>
      </c>
      <c r="E836" s="3" t="s">
        <v>40</v>
      </c>
      <c r="F836" s="3">
        <v>13</v>
      </c>
      <c r="G836" s="3" t="s">
        <v>17</v>
      </c>
      <c r="L836" s="4"/>
      <c r="M836" s="32"/>
      <c r="N836" s="3">
        <v>11</v>
      </c>
      <c r="Q836" s="6"/>
      <c r="R836" s="6"/>
      <c r="S836" s="6"/>
      <c r="T836" s="6"/>
      <c r="U836" s="6"/>
      <c r="V836" s="6"/>
      <c r="W836" s="13"/>
      <c r="X836" s="13"/>
      <c r="Y836" s="14">
        <f t="shared" si="29"/>
        <v>0</v>
      </c>
    </row>
    <row r="837" spans="1:25" s="3" customFormat="1" x14ac:dyDescent="0.2">
      <c r="A837" s="23">
        <v>5782</v>
      </c>
      <c r="B837" s="3" t="s">
        <v>0</v>
      </c>
      <c r="C837" s="3" t="s">
        <v>46</v>
      </c>
      <c r="D837" s="3" t="s">
        <v>47</v>
      </c>
      <c r="E837" s="3" t="s">
        <v>40</v>
      </c>
      <c r="F837" s="3">
        <v>13</v>
      </c>
      <c r="G837" s="3" t="s">
        <v>17</v>
      </c>
      <c r="L837" s="4"/>
      <c r="M837" s="32"/>
      <c r="N837" s="3">
        <v>12</v>
      </c>
      <c r="Q837" s="6"/>
      <c r="R837" s="6"/>
      <c r="S837" s="6"/>
      <c r="T837" s="6"/>
      <c r="U837" s="6"/>
      <c r="V837" s="6"/>
      <c r="W837" s="13"/>
      <c r="X837" s="13"/>
      <c r="Y837" s="14">
        <f t="shared" si="29"/>
        <v>0</v>
      </c>
    </row>
    <row r="838" spans="1:25" s="3" customFormat="1" x14ac:dyDescent="0.2">
      <c r="A838" s="23">
        <v>5783</v>
      </c>
      <c r="B838" s="3" t="s">
        <v>0</v>
      </c>
      <c r="C838" s="3" t="s">
        <v>46</v>
      </c>
      <c r="D838" s="3" t="s">
        <v>47</v>
      </c>
      <c r="E838" s="3" t="s">
        <v>40</v>
      </c>
      <c r="F838" s="3">
        <v>13</v>
      </c>
      <c r="G838" s="3" t="s">
        <v>17</v>
      </c>
      <c r="L838" s="4"/>
      <c r="M838" s="32"/>
      <c r="N838" s="3">
        <v>13</v>
      </c>
      <c r="Q838" s="6"/>
      <c r="R838" s="6"/>
      <c r="S838" s="6"/>
      <c r="T838" s="6"/>
      <c r="U838" s="6"/>
      <c r="V838" s="6"/>
      <c r="W838" s="13"/>
      <c r="X838" s="13"/>
      <c r="Y838" s="14">
        <f t="shared" si="29"/>
        <v>0</v>
      </c>
    </row>
    <row r="839" spans="1:25" s="3" customFormat="1" x14ac:dyDescent="0.2">
      <c r="A839" s="23">
        <v>5784</v>
      </c>
      <c r="B839" s="3" t="s">
        <v>0</v>
      </c>
      <c r="C839" s="3" t="s">
        <v>46</v>
      </c>
      <c r="D839" s="3" t="s">
        <v>47</v>
      </c>
      <c r="E839" s="3" t="s">
        <v>40</v>
      </c>
      <c r="F839" s="3">
        <v>13</v>
      </c>
      <c r="G839" s="3" t="s">
        <v>17</v>
      </c>
      <c r="L839" s="4"/>
      <c r="M839" s="32"/>
      <c r="N839" s="3">
        <v>14</v>
      </c>
      <c r="Q839" s="6"/>
      <c r="R839" s="6"/>
      <c r="S839" s="6"/>
      <c r="T839" s="6"/>
      <c r="U839" s="6"/>
      <c r="V839" s="6"/>
      <c r="W839" s="13"/>
      <c r="X839" s="13"/>
      <c r="Y839" s="14">
        <f t="shared" si="29"/>
        <v>0</v>
      </c>
    </row>
    <row r="840" spans="1:25" s="3" customFormat="1" x14ac:dyDescent="0.2">
      <c r="A840" s="23">
        <v>5785</v>
      </c>
      <c r="B840" s="3" t="s">
        <v>0</v>
      </c>
      <c r="C840" s="3" t="s">
        <v>46</v>
      </c>
      <c r="D840" s="3" t="s">
        <v>47</v>
      </c>
      <c r="E840" s="3" t="s">
        <v>40</v>
      </c>
      <c r="F840" s="3">
        <v>13</v>
      </c>
      <c r="G840" s="3" t="s">
        <v>17</v>
      </c>
      <c r="L840" s="4"/>
      <c r="M840" s="32"/>
      <c r="N840" s="3">
        <v>15</v>
      </c>
      <c r="Q840" s="6"/>
      <c r="R840" s="6"/>
      <c r="S840" s="6"/>
      <c r="T840" s="6"/>
      <c r="U840" s="6"/>
      <c r="V840" s="6"/>
      <c r="W840" s="13"/>
      <c r="X840" s="13"/>
      <c r="Y840" s="14">
        <f t="shared" si="29"/>
        <v>0</v>
      </c>
    </row>
    <row r="841" spans="1:25" s="3" customFormat="1" x14ac:dyDescent="0.2">
      <c r="A841" s="23">
        <v>5786</v>
      </c>
      <c r="B841" s="3" t="s">
        <v>0</v>
      </c>
      <c r="C841" s="3" t="s">
        <v>46</v>
      </c>
      <c r="D841" s="3" t="s">
        <v>47</v>
      </c>
      <c r="E841" s="3" t="s">
        <v>40</v>
      </c>
      <c r="F841" s="3">
        <v>14</v>
      </c>
      <c r="G841" s="3" t="s">
        <v>9</v>
      </c>
      <c r="L841" s="4"/>
      <c r="M841" s="32"/>
      <c r="N841" s="3">
        <v>1</v>
      </c>
      <c r="Q841" s="6"/>
      <c r="R841" s="6"/>
      <c r="S841" s="6"/>
      <c r="T841" s="6"/>
      <c r="U841" s="6"/>
      <c r="V841" s="6"/>
      <c r="W841" s="13"/>
      <c r="X841" s="13"/>
      <c r="Y841" s="14">
        <f t="shared" si="29"/>
        <v>0</v>
      </c>
    </row>
    <row r="842" spans="1:25" s="3" customFormat="1" x14ac:dyDescent="0.2">
      <c r="A842" s="23">
        <v>5787</v>
      </c>
      <c r="B842" s="3" t="s">
        <v>0</v>
      </c>
      <c r="C842" s="3" t="s">
        <v>46</v>
      </c>
      <c r="D842" s="3" t="s">
        <v>47</v>
      </c>
      <c r="E842" s="3" t="s">
        <v>40</v>
      </c>
      <c r="F842" s="3">
        <v>14</v>
      </c>
      <c r="G842" s="3" t="s">
        <v>9</v>
      </c>
      <c r="L842" s="4"/>
      <c r="M842" s="32"/>
      <c r="N842" s="3">
        <v>2</v>
      </c>
      <c r="Q842" s="6"/>
      <c r="R842" s="6"/>
      <c r="S842" s="6"/>
      <c r="T842" s="6"/>
      <c r="U842" s="6"/>
      <c r="V842" s="6"/>
      <c r="W842" s="13"/>
      <c r="X842" s="13"/>
      <c r="Y842" s="14">
        <f t="shared" si="29"/>
        <v>0</v>
      </c>
    </row>
    <row r="843" spans="1:25" s="3" customFormat="1" x14ac:dyDescent="0.2">
      <c r="A843" s="23">
        <v>5788</v>
      </c>
      <c r="B843" s="3" t="s">
        <v>0</v>
      </c>
      <c r="C843" s="3" t="s">
        <v>46</v>
      </c>
      <c r="D843" s="3" t="s">
        <v>47</v>
      </c>
      <c r="E843" s="3" t="s">
        <v>40</v>
      </c>
      <c r="F843" s="3">
        <v>14</v>
      </c>
      <c r="G843" s="3" t="s">
        <v>9</v>
      </c>
      <c r="L843" s="4"/>
      <c r="M843" s="32"/>
      <c r="N843" s="3">
        <v>3</v>
      </c>
      <c r="Q843" s="6"/>
      <c r="R843" s="6"/>
      <c r="S843" s="6"/>
      <c r="T843" s="6"/>
      <c r="U843" s="6"/>
      <c r="V843" s="6"/>
      <c r="W843" s="13"/>
      <c r="X843" s="13"/>
      <c r="Y843" s="14">
        <f t="shared" si="29"/>
        <v>0</v>
      </c>
    </row>
    <row r="844" spans="1:25" s="3" customFormat="1" x14ac:dyDescent="0.2">
      <c r="A844" s="23">
        <v>5789</v>
      </c>
      <c r="B844" s="3" t="s">
        <v>0</v>
      </c>
      <c r="C844" s="3" t="s">
        <v>46</v>
      </c>
      <c r="D844" s="3" t="s">
        <v>47</v>
      </c>
      <c r="E844" s="3" t="s">
        <v>40</v>
      </c>
      <c r="F844" s="3">
        <v>14</v>
      </c>
      <c r="G844" s="3" t="s">
        <v>9</v>
      </c>
      <c r="L844" s="4"/>
      <c r="M844" s="32"/>
      <c r="N844" s="3">
        <v>4</v>
      </c>
      <c r="Q844" s="6"/>
      <c r="R844" s="6"/>
      <c r="S844" s="6"/>
      <c r="T844" s="6"/>
      <c r="U844" s="6"/>
      <c r="V844" s="6"/>
      <c r="W844" s="13"/>
      <c r="X844" s="13"/>
      <c r="Y844" s="14">
        <f t="shared" si="29"/>
        <v>0</v>
      </c>
    </row>
    <row r="845" spans="1:25" s="3" customFormat="1" x14ac:dyDescent="0.2">
      <c r="A845" s="23">
        <v>5790</v>
      </c>
      <c r="B845" s="3" t="s">
        <v>0</v>
      </c>
      <c r="C845" s="3" t="s">
        <v>46</v>
      </c>
      <c r="D845" s="3" t="s">
        <v>47</v>
      </c>
      <c r="E845" s="3" t="s">
        <v>40</v>
      </c>
      <c r="F845" s="3">
        <v>14</v>
      </c>
      <c r="G845" s="3" t="s">
        <v>9</v>
      </c>
      <c r="L845" s="4"/>
      <c r="M845" s="32"/>
      <c r="N845" s="3">
        <v>5</v>
      </c>
      <c r="Q845" s="6"/>
      <c r="R845" s="6"/>
      <c r="S845" s="6"/>
      <c r="T845" s="6"/>
      <c r="U845" s="6"/>
      <c r="V845" s="6"/>
      <c r="W845" s="13"/>
      <c r="X845" s="13"/>
      <c r="Y845" s="14">
        <f t="shared" si="29"/>
        <v>0</v>
      </c>
    </row>
    <row r="846" spans="1:25" s="3" customFormat="1" x14ac:dyDescent="0.2">
      <c r="A846" s="23">
        <v>5791</v>
      </c>
      <c r="B846" s="3" t="s">
        <v>0</v>
      </c>
      <c r="C846" s="3" t="s">
        <v>46</v>
      </c>
      <c r="D846" s="3" t="s">
        <v>47</v>
      </c>
      <c r="E846" s="3" t="s">
        <v>40</v>
      </c>
      <c r="F846" s="3">
        <v>14</v>
      </c>
      <c r="G846" s="3" t="s">
        <v>9</v>
      </c>
      <c r="L846" s="4"/>
      <c r="M846" s="32"/>
      <c r="N846" s="3">
        <v>6</v>
      </c>
      <c r="Q846" s="6"/>
      <c r="R846" s="6"/>
      <c r="S846" s="6"/>
      <c r="T846" s="6"/>
      <c r="U846" s="6"/>
      <c r="V846" s="6"/>
      <c r="W846" s="13"/>
      <c r="X846" s="13"/>
      <c r="Y846" s="14">
        <f t="shared" si="29"/>
        <v>0</v>
      </c>
    </row>
    <row r="847" spans="1:25" s="3" customFormat="1" x14ac:dyDescent="0.2">
      <c r="A847" s="23">
        <v>5792</v>
      </c>
      <c r="B847" s="3" t="s">
        <v>0</v>
      </c>
      <c r="C847" s="3" t="s">
        <v>46</v>
      </c>
      <c r="D847" s="3" t="s">
        <v>47</v>
      </c>
      <c r="E847" s="3" t="s">
        <v>40</v>
      </c>
      <c r="F847" s="3">
        <v>14</v>
      </c>
      <c r="G847" s="3" t="s">
        <v>9</v>
      </c>
      <c r="L847" s="4"/>
      <c r="M847" s="32"/>
      <c r="N847" s="3">
        <v>7</v>
      </c>
      <c r="Q847" s="6"/>
      <c r="R847" s="6"/>
      <c r="S847" s="6"/>
      <c r="T847" s="6"/>
      <c r="U847" s="6"/>
      <c r="V847" s="6"/>
      <c r="W847" s="13"/>
      <c r="X847" s="13"/>
      <c r="Y847" s="14">
        <f t="shared" si="29"/>
        <v>0</v>
      </c>
    </row>
    <row r="848" spans="1:25" s="3" customFormat="1" x14ac:dyDescent="0.2">
      <c r="A848" s="23">
        <v>5793</v>
      </c>
      <c r="B848" s="3" t="s">
        <v>0</v>
      </c>
      <c r="C848" s="3" t="s">
        <v>46</v>
      </c>
      <c r="D848" s="3" t="s">
        <v>47</v>
      </c>
      <c r="E848" s="3" t="s">
        <v>40</v>
      </c>
      <c r="F848" s="3">
        <v>14</v>
      </c>
      <c r="G848" s="3" t="s">
        <v>9</v>
      </c>
      <c r="L848" s="4"/>
      <c r="M848" s="32"/>
      <c r="N848" s="3">
        <v>8</v>
      </c>
      <c r="Q848" s="6"/>
      <c r="R848" s="6"/>
      <c r="S848" s="6"/>
      <c r="T848" s="6"/>
      <c r="U848" s="6"/>
      <c r="V848" s="6"/>
      <c r="W848" s="13"/>
      <c r="X848" s="13"/>
      <c r="Y848" s="14">
        <f t="shared" si="29"/>
        <v>0</v>
      </c>
    </row>
    <row r="849" spans="1:25" s="3" customFormat="1" x14ac:dyDescent="0.2">
      <c r="A849" s="23">
        <v>5794</v>
      </c>
      <c r="B849" s="3" t="s">
        <v>0</v>
      </c>
      <c r="C849" s="3" t="s">
        <v>46</v>
      </c>
      <c r="D849" s="3" t="s">
        <v>47</v>
      </c>
      <c r="E849" s="3" t="s">
        <v>40</v>
      </c>
      <c r="F849" s="3">
        <v>14</v>
      </c>
      <c r="G849" s="3" t="s">
        <v>9</v>
      </c>
      <c r="L849" s="4"/>
      <c r="M849" s="32"/>
      <c r="N849" s="3">
        <v>9</v>
      </c>
      <c r="Q849" s="6"/>
      <c r="R849" s="6"/>
      <c r="S849" s="6"/>
      <c r="T849" s="6"/>
      <c r="U849" s="6"/>
      <c r="V849" s="6"/>
      <c r="W849" s="13"/>
      <c r="X849" s="13"/>
      <c r="Y849" s="14">
        <f t="shared" si="29"/>
        <v>0</v>
      </c>
    </row>
    <row r="850" spans="1:25" s="3" customFormat="1" x14ac:dyDescent="0.2">
      <c r="A850" s="23">
        <v>5795</v>
      </c>
      <c r="B850" s="3" t="s">
        <v>0</v>
      </c>
      <c r="C850" s="3" t="s">
        <v>46</v>
      </c>
      <c r="D850" s="3" t="s">
        <v>47</v>
      </c>
      <c r="E850" s="3" t="s">
        <v>40</v>
      </c>
      <c r="F850" s="3">
        <v>14</v>
      </c>
      <c r="G850" s="3" t="s">
        <v>9</v>
      </c>
      <c r="L850" s="4"/>
      <c r="M850" s="32"/>
      <c r="N850" s="3">
        <v>10</v>
      </c>
      <c r="Q850" s="6"/>
      <c r="R850" s="6"/>
      <c r="S850" s="6"/>
      <c r="T850" s="6"/>
      <c r="U850" s="6"/>
      <c r="V850" s="6"/>
      <c r="W850" s="13"/>
      <c r="X850" s="13"/>
      <c r="Y850" s="14">
        <f t="shared" si="29"/>
        <v>0</v>
      </c>
    </row>
    <row r="851" spans="1:25" s="3" customFormat="1" x14ac:dyDescent="0.2">
      <c r="A851" s="23">
        <v>5796</v>
      </c>
      <c r="B851" s="3" t="s">
        <v>0</v>
      </c>
      <c r="C851" s="3" t="s">
        <v>46</v>
      </c>
      <c r="D851" s="3" t="s">
        <v>47</v>
      </c>
      <c r="E851" s="3" t="s">
        <v>40</v>
      </c>
      <c r="F851" s="3">
        <v>14</v>
      </c>
      <c r="G851" s="3" t="s">
        <v>9</v>
      </c>
      <c r="L851" s="4"/>
      <c r="M851" s="32"/>
      <c r="N851" s="3">
        <v>11</v>
      </c>
      <c r="Q851" s="6"/>
      <c r="R851" s="6"/>
      <c r="S851" s="6"/>
      <c r="T851" s="6"/>
      <c r="U851" s="6"/>
      <c r="V851" s="6"/>
      <c r="W851" s="13"/>
      <c r="X851" s="13"/>
      <c r="Y851" s="14">
        <f t="shared" si="29"/>
        <v>0</v>
      </c>
    </row>
    <row r="852" spans="1:25" s="3" customFormat="1" x14ac:dyDescent="0.2">
      <c r="A852" s="23">
        <v>5797</v>
      </c>
      <c r="B852" s="3" t="s">
        <v>0</v>
      </c>
      <c r="C852" s="3" t="s">
        <v>46</v>
      </c>
      <c r="D852" s="3" t="s">
        <v>47</v>
      </c>
      <c r="E852" s="3" t="s">
        <v>40</v>
      </c>
      <c r="F852" s="3">
        <v>14</v>
      </c>
      <c r="G852" s="3" t="s">
        <v>9</v>
      </c>
      <c r="L852" s="4"/>
      <c r="M852" s="32"/>
      <c r="N852" s="3">
        <v>12</v>
      </c>
      <c r="Q852" s="6"/>
      <c r="R852" s="6"/>
      <c r="S852" s="6"/>
      <c r="T852" s="6"/>
      <c r="U852" s="6"/>
      <c r="V852" s="6"/>
      <c r="W852" s="13"/>
      <c r="X852" s="13"/>
      <c r="Y852" s="14">
        <f t="shared" si="29"/>
        <v>0</v>
      </c>
    </row>
    <row r="853" spans="1:25" s="3" customFormat="1" x14ac:dyDescent="0.2">
      <c r="A853" s="23">
        <v>5798</v>
      </c>
      <c r="B853" s="3" t="s">
        <v>0</v>
      </c>
      <c r="C853" s="3" t="s">
        <v>46</v>
      </c>
      <c r="D853" s="3" t="s">
        <v>47</v>
      </c>
      <c r="E853" s="3" t="s">
        <v>40</v>
      </c>
      <c r="F853" s="3">
        <v>14</v>
      </c>
      <c r="G853" s="3" t="s">
        <v>9</v>
      </c>
      <c r="L853" s="4"/>
      <c r="M853" s="32"/>
      <c r="N853" s="3">
        <v>13</v>
      </c>
      <c r="Q853" s="6"/>
      <c r="R853" s="6"/>
      <c r="S853" s="6"/>
      <c r="T853" s="6"/>
      <c r="U853" s="6"/>
      <c r="V853" s="6"/>
      <c r="W853" s="13"/>
      <c r="X853" s="13"/>
      <c r="Y853" s="14">
        <f t="shared" si="29"/>
        <v>0</v>
      </c>
    </row>
    <row r="854" spans="1:25" s="3" customFormat="1" x14ac:dyDescent="0.2">
      <c r="A854" s="23">
        <v>5799</v>
      </c>
      <c r="B854" s="3" t="s">
        <v>0</v>
      </c>
      <c r="C854" s="3" t="s">
        <v>46</v>
      </c>
      <c r="D854" s="3" t="s">
        <v>47</v>
      </c>
      <c r="E854" s="3" t="s">
        <v>40</v>
      </c>
      <c r="F854" s="3">
        <v>14</v>
      </c>
      <c r="G854" s="3" t="s">
        <v>9</v>
      </c>
      <c r="L854" s="4"/>
      <c r="M854" s="32"/>
      <c r="N854" s="3">
        <v>14</v>
      </c>
      <c r="Q854" s="6"/>
      <c r="R854" s="6"/>
      <c r="S854" s="6"/>
      <c r="T854" s="6"/>
      <c r="U854" s="6"/>
      <c r="V854" s="6"/>
      <c r="W854" s="13"/>
      <c r="X854" s="13"/>
      <c r="Y854" s="14">
        <f t="shared" si="29"/>
        <v>0</v>
      </c>
    </row>
    <row r="855" spans="1:25" s="3" customFormat="1" x14ac:dyDescent="0.2">
      <c r="A855" s="23">
        <v>5800</v>
      </c>
      <c r="B855" s="3" t="s">
        <v>0</v>
      </c>
      <c r="C855" s="3" t="s">
        <v>46</v>
      </c>
      <c r="D855" s="3" t="s">
        <v>47</v>
      </c>
      <c r="E855" s="3" t="s">
        <v>40</v>
      </c>
      <c r="F855" s="3">
        <v>14</v>
      </c>
      <c r="G855" s="3" t="s">
        <v>9</v>
      </c>
      <c r="L855" s="4"/>
      <c r="M855" s="32"/>
      <c r="N855" s="3">
        <v>15</v>
      </c>
      <c r="Q855" s="6"/>
      <c r="R855" s="6"/>
      <c r="S855" s="6"/>
      <c r="T855" s="6"/>
      <c r="U855" s="6"/>
      <c r="V855" s="6"/>
      <c r="W855" s="13"/>
      <c r="X855" s="13"/>
      <c r="Y855" s="14">
        <f t="shared" si="29"/>
        <v>0</v>
      </c>
    </row>
    <row r="856" spans="1:25" s="3" customFormat="1" x14ac:dyDescent="0.2">
      <c r="A856" s="23">
        <v>5801</v>
      </c>
      <c r="B856" s="3" t="s">
        <v>0</v>
      </c>
      <c r="C856" s="3" t="s">
        <v>46</v>
      </c>
      <c r="D856" s="3" t="s">
        <v>47</v>
      </c>
      <c r="E856" s="3" t="s">
        <v>40</v>
      </c>
      <c r="F856" s="3">
        <v>14</v>
      </c>
      <c r="G856" s="3" t="s">
        <v>9</v>
      </c>
      <c r="L856" s="4"/>
      <c r="M856" s="32"/>
      <c r="N856" s="3">
        <v>16</v>
      </c>
      <c r="Q856" s="6"/>
      <c r="R856" s="6"/>
      <c r="S856" s="6"/>
      <c r="T856" s="6"/>
      <c r="U856" s="6"/>
      <c r="V856" s="6"/>
      <c r="W856" s="13"/>
      <c r="X856" s="13"/>
      <c r="Y856" s="14">
        <f t="shared" si="29"/>
        <v>0</v>
      </c>
    </row>
    <row r="857" spans="1:25" s="3" customFormat="1" x14ac:dyDescent="0.2">
      <c r="A857" s="23">
        <v>5802</v>
      </c>
      <c r="B857" s="3" t="s">
        <v>0</v>
      </c>
      <c r="C857" s="3" t="s">
        <v>46</v>
      </c>
      <c r="D857" s="3" t="s">
        <v>47</v>
      </c>
      <c r="E857" s="3" t="s">
        <v>40</v>
      </c>
      <c r="F857" s="3">
        <v>15</v>
      </c>
      <c r="G857" s="3" t="s">
        <v>9</v>
      </c>
      <c r="L857" s="4"/>
      <c r="M857" s="32"/>
      <c r="N857" s="3">
        <v>1</v>
      </c>
      <c r="Q857" s="6"/>
      <c r="R857" s="6"/>
      <c r="S857" s="6"/>
      <c r="T857" s="6"/>
      <c r="U857" s="6"/>
      <c r="V857" s="6"/>
      <c r="W857" s="13"/>
      <c r="X857" s="13"/>
      <c r="Y857" s="14">
        <f t="shared" si="29"/>
        <v>0</v>
      </c>
    </row>
    <row r="858" spans="1:25" s="3" customFormat="1" x14ac:dyDescent="0.2">
      <c r="A858" s="23">
        <v>5803</v>
      </c>
      <c r="B858" s="3" t="s">
        <v>0</v>
      </c>
      <c r="C858" s="3" t="s">
        <v>46</v>
      </c>
      <c r="D858" s="3" t="s">
        <v>47</v>
      </c>
      <c r="E858" s="3" t="s">
        <v>40</v>
      </c>
      <c r="F858" s="3">
        <v>15</v>
      </c>
      <c r="G858" s="3" t="s">
        <v>9</v>
      </c>
      <c r="L858" s="4"/>
      <c r="M858" s="32"/>
      <c r="N858" s="3">
        <v>2</v>
      </c>
      <c r="Q858" s="6"/>
      <c r="R858" s="6"/>
      <c r="S858" s="6"/>
      <c r="T858" s="6"/>
      <c r="U858" s="6"/>
      <c r="V858" s="6"/>
      <c r="W858" s="13"/>
      <c r="X858" s="13"/>
      <c r="Y858" s="14">
        <f t="shared" si="29"/>
        <v>0</v>
      </c>
    </row>
    <row r="859" spans="1:25" s="3" customFormat="1" x14ac:dyDescent="0.2">
      <c r="A859" s="23">
        <v>5804</v>
      </c>
      <c r="B859" s="3" t="s">
        <v>0</v>
      </c>
      <c r="C859" s="3" t="s">
        <v>46</v>
      </c>
      <c r="D859" s="3" t="s">
        <v>47</v>
      </c>
      <c r="E859" s="3" t="s">
        <v>40</v>
      </c>
      <c r="F859" s="3">
        <v>15</v>
      </c>
      <c r="G859" s="3" t="s">
        <v>9</v>
      </c>
      <c r="L859" s="4"/>
      <c r="M859" s="32"/>
      <c r="N859" s="3">
        <v>3</v>
      </c>
      <c r="Q859" s="6"/>
      <c r="R859" s="6"/>
      <c r="S859" s="6"/>
      <c r="T859" s="6"/>
      <c r="U859" s="6"/>
      <c r="V859" s="6"/>
      <c r="W859" s="13"/>
      <c r="X859" s="13"/>
      <c r="Y859" s="14">
        <f t="shared" si="29"/>
        <v>0</v>
      </c>
    </row>
    <row r="860" spans="1:25" s="3" customFormat="1" x14ac:dyDescent="0.2">
      <c r="A860" s="23">
        <v>5805</v>
      </c>
      <c r="B860" s="3" t="s">
        <v>0</v>
      </c>
      <c r="C860" s="3" t="s">
        <v>46</v>
      </c>
      <c r="D860" s="3" t="s">
        <v>47</v>
      </c>
      <c r="E860" s="3" t="s">
        <v>40</v>
      </c>
      <c r="F860" s="3">
        <v>15</v>
      </c>
      <c r="G860" s="3" t="s">
        <v>9</v>
      </c>
      <c r="L860" s="4"/>
      <c r="M860" s="32"/>
      <c r="N860" s="3">
        <v>4</v>
      </c>
      <c r="Q860" s="6"/>
      <c r="R860" s="6"/>
      <c r="S860" s="6"/>
      <c r="T860" s="6"/>
      <c r="U860" s="6"/>
      <c r="V860" s="6"/>
      <c r="W860" s="13"/>
      <c r="X860" s="13"/>
      <c r="Y860" s="14">
        <f t="shared" si="29"/>
        <v>0</v>
      </c>
    </row>
    <row r="861" spans="1:25" s="3" customFormat="1" x14ac:dyDescent="0.2">
      <c r="A861" s="23">
        <v>5806</v>
      </c>
      <c r="B861" s="3" t="s">
        <v>0</v>
      </c>
      <c r="C861" s="3" t="s">
        <v>46</v>
      </c>
      <c r="D861" s="3" t="s">
        <v>47</v>
      </c>
      <c r="E861" s="3" t="s">
        <v>40</v>
      </c>
      <c r="F861" s="3">
        <v>15</v>
      </c>
      <c r="G861" s="3" t="s">
        <v>9</v>
      </c>
      <c r="L861" s="4"/>
      <c r="M861" s="32"/>
      <c r="N861" s="3">
        <v>5</v>
      </c>
      <c r="Q861" s="6"/>
      <c r="R861" s="6"/>
      <c r="S861" s="6"/>
      <c r="T861" s="6"/>
      <c r="U861" s="6"/>
      <c r="V861" s="6"/>
      <c r="W861" s="13"/>
      <c r="X861" s="13"/>
      <c r="Y861" s="14">
        <f t="shared" si="29"/>
        <v>0</v>
      </c>
    </row>
    <row r="862" spans="1:25" s="3" customFormat="1" x14ac:dyDescent="0.2">
      <c r="A862" s="23">
        <v>5807</v>
      </c>
      <c r="B862" s="3" t="s">
        <v>0</v>
      </c>
      <c r="C862" s="3" t="s">
        <v>46</v>
      </c>
      <c r="D862" s="3" t="s">
        <v>47</v>
      </c>
      <c r="E862" s="3" t="s">
        <v>40</v>
      </c>
      <c r="F862" s="3">
        <v>15</v>
      </c>
      <c r="G862" s="3" t="s">
        <v>9</v>
      </c>
      <c r="L862" s="4"/>
      <c r="M862" s="32"/>
      <c r="N862" s="3">
        <v>6</v>
      </c>
      <c r="Q862" s="6"/>
      <c r="R862" s="6"/>
      <c r="S862" s="6"/>
      <c r="T862" s="6"/>
      <c r="U862" s="6"/>
      <c r="V862" s="6"/>
      <c r="W862" s="13"/>
      <c r="X862" s="13"/>
      <c r="Y862" s="14">
        <f t="shared" si="29"/>
        <v>0</v>
      </c>
    </row>
    <row r="863" spans="1:25" s="3" customFormat="1" x14ac:dyDescent="0.2">
      <c r="A863" s="23">
        <v>5808</v>
      </c>
      <c r="B863" s="3" t="s">
        <v>0</v>
      </c>
      <c r="C863" s="3" t="s">
        <v>46</v>
      </c>
      <c r="D863" s="3" t="s">
        <v>47</v>
      </c>
      <c r="E863" s="3" t="s">
        <v>40</v>
      </c>
      <c r="F863" s="3">
        <v>15</v>
      </c>
      <c r="G863" s="3" t="s">
        <v>9</v>
      </c>
      <c r="L863" s="4"/>
      <c r="M863" s="32"/>
      <c r="N863" s="3">
        <v>7</v>
      </c>
      <c r="Q863" s="6"/>
      <c r="R863" s="6"/>
      <c r="S863" s="6"/>
      <c r="T863" s="6"/>
      <c r="U863" s="6"/>
      <c r="V863" s="6"/>
      <c r="W863" s="13"/>
      <c r="X863" s="13"/>
      <c r="Y863" s="14">
        <f t="shared" si="29"/>
        <v>0</v>
      </c>
    </row>
    <row r="864" spans="1:25" s="3" customFormat="1" x14ac:dyDescent="0.2">
      <c r="A864" s="23">
        <v>5809</v>
      </c>
      <c r="B864" s="3" t="s">
        <v>0</v>
      </c>
      <c r="C864" s="3" t="s">
        <v>46</v>
      </c>
      <c r="D864" s="3" t="s">
        <v>47</v>
      </c>
      <c r="E864" s="3" t="s">
        <v>40</v>
      </c>
      <c r="F864" s="3">
        <v>15</v>
      </c>
      <c r="G864" s="3" t="s">
        <v>9</v>
      </c>
      <c r="L864" s="4"/>
      <c r="M864" s="32"/>
      <c r="N864" s="3">
        <v>8</v>
      </c>
      <c r="Q864" s="6"/>
      <c r="R864" s="6"/>
      <c r="S864" s="6"/>
      <c r="T864" s="6"/>
      <c r="U864" s="6"/>
      <c r="V864" s="6"/>
      <c r="W864" s="13"/>
      <c r="X864" s="13"/>
      <c r="Y864" s="14">
        <f t="shared" si="29"/>
        <v>0</v>
      </c>
    </row>
    <row r="865" spans="1:25" s="3" customFormat="1" x14ac:dyDescent="0.2">
      <c r="A865" s="23">
        <v>5810</v>
      </c>
      <c r="B865" s="3" t="s">
        <v>0</v>
      </c>
      <c r="C865" s="3" t="s">
        <v>46</v>
      </c>
      <c r="D865" s="3" t="s">
        <v>47</v>
      </c>
      <c r="E865" s="3" t="s">
        <v>40</v>
      </c>
      <c r="F865" s="3">
        <v>15</v>
      </c>
      <c r="G865" s="3" t="s">
        <v>9</v>
      </c>
      <c r="L865" s="4"/>
      <c r="M865" s="32"/>
      <c r="N865" s="3">
        <v>9</v>
      </c>
      <c r="Q865" s="6"/>
      <c r="R865" s="6"/>
      <c r="S865" s="6"/>
      <c r="T865" s="6"/>
      <c r="U865" s="6"/>
      <c r="V865" s="6"/>
      <c r="W865" s="13"/>
      <c r="X865" s="13"/>
      <c r="Y865" s="14">
        <f t="shared" si="29"/>
        <v>0</v>
      </c>
    </row>
    <row r="866" spans="1:25" s="3" customFormat="1" x14ac:dyDescent="0.2">
      <c r="A866" s="23">
        <v>5811</v>
      </c>
      <c r="B866" s="3" t="s">
        <v>0</v>
      </c>
      <c r="C866" s="3" t="s">
        <v>46</v>
      </c>
      <c r="D866" s="3" t="s">
        <v>47</v>
      </c>
      <c r="E866" s="3" t="s">
        <v>40</v>
      </c>
      <c r="F866" s="3">
        <v>15</v>
      </c>
      <c r="G866" s="3" t="s">
        <v>9</v>
      </c>
      <c r="L866" s="4"/>
      <c r="M866" s="32"/>
      <c r="N866" s="3">
        <v>10</v>
      </c>
      <c r="Q866" s="6"/>
      <c r="R866" s="6"/>
      <c r="S866" s="6"/>
      <c r="T866" s="6"/>
      <c r="U866" s="6"/>
      <c r="V866" s="6"/>
      <c r="W866" s="13"/>
      <c r="X866" s="13"/>
      <c r="Y866" s="14">
        <f t="shared" si="29"/>
        <v>0</v>
      </c>
    </row>
    <row r="867" spans="1:25" s="3" customFormat="1" x14ac:dyDescent="0.2">
      <c r="A867" s="23">
        <v>5812</v>
      </c>
      <c r="B867" s="3" t="s">
        <v>0</v>
      </c>
      <c r="C867" s="3" t="s">
        <v>46</v>
      </c>
      <c r="D867" s="3" t="s">
        <v>47</v>
      </c>
      <c r="E867" s="3" t="s">
        <v>40</v>
      </c>
      <c r="F867" s="3">
        <v>15</v>
      </c>
      <c r="G867" s="3" t="s">
        <v>9</v>
      </c>
      <c r="L867" s="4"/>
      <c r="M867" s="32"/>
      <c r="N867" s="3">
        <v>11</v>
      </c>
      <c r="Q867" s="6"/>
      <c r="R867" s="6"/>
      <c r="S867" s="6"/>
      <c r="T867" s="6"/>
      <c r="U867" s="6"/>
      <c r="V867" s="6"/>
      <c r="W867" s="13"/>
      <c r="X867" s="13"/>
      <c r="Y867" s="14">
        <f t="shared" si="29"/>
        <v>0</v>
      </c>
    </row>
    <row r="868" spans="1:25" s="3" customFormat="1" x14ac:dyDescent="0.2">
      <c r="A868" s="23">
        <v>5813</v>
      </c>
      <c r="B868" s="3" t="s">
        <v>0</v>
      </c>
      <c r="C868" s="3" t="s">
        <v>46</v>
      </c>
      <c r="D868" s="3" t="s">
        <v>47</v>
      </c>
      <c r="E868" s="3" t="s">
        <v>40</v>
      </c>
      <c r="F868" s="3">
        <v>15</v>
      </c>
      <c r="G868" s="3" t="s">
        <v>9</v>
      </c>
      <c r="L868" s="4"/>
      <c r="M868" s="32"/>
      <c r="N868" s="3">
        <v>12</v>
      </c>
      <c r="Q868" s="6"/>
      <c r="R868" s="6"/>
      <c r="S868" s="6"/>
      <c r="T868" s="6"/>
      <c r="U868" s="6"/>
      <c r="V868" s="6"/>
      <c r="W868" s="13"/>
      <c r="X868" s="13"/>
      <c r="Y868" s="14">
        <f t="shared" si="29"/>
        <v>0</v>
      </c>
    </row>
    <row r="869" spans="1:25" s="3" customFormat="1" x14ac:dyDescent="0.2">
      <c r="A869" s="23">
        <v>5814</v>
      </c>
      <c r="B869" s="3" t="s">
        <v>0</v>
      </c>
      <c r="C869" s="3" t="s">
        <v>46</v>
      </c>
      <c r="D869" s="3" t="s">
        <v>47</v>
      </c>
      <c r="E869" s="3" t="s">
        <v>40</v>
      </c>
      <c r="F869" s="3">
        <v>16</v>
      </c>
      <c r="G869" s="3" t="s">
        <v>9</v>
      </c>
      <c r="L869" s="4"/>
      <c r="M869" s="32"/>
      <c r="N869" s="3">
        <v>1</v>
      </c>
      <c r="Q869" s="6"/>
      <c r="R869" s="6"/>
      <c r="S869" s="6"/>
      <c r="T869" s="6"/>
      <c r="U869" s="6"/>
      <c r="V869" s="6"/>
      <c r="W869" s="13"/>
      <c r="X869" s="13"/>
      <c r="Y869" s="14">
        <f t="shared" si="29"/>
        <v>0</v>
      </c>
    </row>
    <row r="870" spans="1:25" s="3" customFormat="1" x14ac:dyDescent="0.2">
      <c r="A870" s="23">
        <v>5815</v>
      </c>
      <c r="B870" s="3" t="s">
        <v>0</v>
      </c>
      <c r="C870" s="3" t="s">
        <v>46</v>
      </c>
      <c r="D870" s="3" t="s">
        <v>47</v>
      </c>
      <c r="E870" s="3" t="s">
        <v>40</v>
      </c>
      <c r="F870" s="3">
        <v>16</v>
      </c>
      <c r="G870" s="3" t="s">
        <v>9</v>
      </c>
      <c r="L870" s="4"/>
      <c r="M870" s="32"/>
      <c r="N870" s="3">
        <v>2</v>
      </c>
      <c r="Q870" s="6"/>
      <c r="R870" s="6"/>
      <c r="S870" s="6"/>
      <c r="T870" s="6"/>
      <c r="U870" s="6"/>
      <c r="V870" s="6"/>
      <c r="W870" s="13"/>
      <c r="X870" s="13"/>
      <c r="Y870" s="14">
        <f t="shared" si="29"/>
        <v>0</v>
      </c>
    </row>
    <row r="871" spans="1:25" s="3" customFormat="1" x14ac:dyDescent="0.2">
      <c r="A871" s="23">
        <v>5816</v>
      </c>
      <c r="B871" s="3" t="s">
        <v>0</v>
      </c>
      <c r="C871" s="3" t="s">
        <v>46</v>
      </c>
      <c r="D871" s="3" t="s">
        <v>47</v>
      </c>
      <c r="E871" s="3" t="s">
        <v>40</v>
      </c>
      <c r="F871" s="3">
        <v>16</v>
      </c>
      <c r="G871" s="3" t="s">
        <v>9</v>
      </c>
      <c r="L871" s="4"/>
      <c r="M871" s="32"/>
      <c r="N871" s="3">
        <v>3</v>
      </c>
      <c r="Q871" s="6"/>
      <c r="R871" s="6"/>
      <c r="S871" s="6"/>
      <c r="T871" s="6"/>
      <c r="U871" s="6"/>
      <c r="V871" s="6"/>
      <c r="W871" s="13"/>
      <c r="X871" s="13"/>
      <c r="Y871" s="14">
        <f t="shared" si="29"/>
        <v>0</v>
      </c>
    </row>
    <row r="872" spans="1:25" s="3" customFormat="1" x14ac:dyDescent="0.2">
      <c r="A872" s="23">
        <v>5817</v>
      </c>
      <c r="B872" s="3" t="s">
        <v>0</v>
      </c>
      <c r="C872" s="3" t="s">
        <v>46</v>
      </c>
      <c r="D872" s="3" t="s">
        <v>47</v>
      </c>
      <c r="E872" s="3" t="s">
        <v>40</v>
      </c>
      <c r="F872" s="3">
        <v>16</v>
      </c>
      <c r="G872" s="3" t="s">
        <v>9</v>
      </c>
      <c r="L872" s="4"/>
      <c r="M872" s="32"/>
      <c r="N872" s="3">
        <v>4</v>
      </c>
      <c r="Q872" s="6"/>
      <c r="R872" s="6"/>
      <c r="S872" s="6"/>
      <c r="T872" s="6"/>
      <c r="U872" s="6"/>
      <c r="V872" s="6"/>
      <c r="W872" s="13"/>
      <c r="X872" s="13"/>
      <c r="Y872" s="14">
        <f t="shared" si="29"/>
        <v>0</v>
      </c>
    </row>
    <row r="873" spans="1:25" s="3" customFormat="1" x14ac:dyDescent="0.2">
      <c r="A873" s="23">
        <v>5818</v>
      </c>
      <c r="B873" s="3" t="s">
        <v>0</v>
      </c>
      <c r="C873" s="3" t="s">
        <v>46</v>
      </c>
      <c r="D873" s="3" t="s">
        <v>47</v>
      </c>
      <c r="E873" s="3" t="s">
        <v>40</v>
      </c>
      <c r="F873" s="3">
        <v>16</v>
      </c>
      <c r="G873" s="3" t="s">
        <v>9</v>
      </c>
      <c r="L873" s="4"/>
      <c r="M873" s="32"/>
      <c r="N873" s="3">
        <v>5</v>
      </c>
      <c r="Q873" s="6"/>
      <c r="R873" s="6"/>
      <c r="S873" s="6"/>
      <c r="T873" s="6"/>
      <c r="U873" s="6"/>
      <c r="V873" s="6"/>
      <c r="W873" s="13"/>
      <c r="X873" s="13"/>
      <c r="Y873" s="14">
        <f t="shared" si="29"/>
        <v>0</v>
      </c>
    </row>
    <row r="874" spans="1:25" s="3" customFormat="1" x14ac:dyDescent="0.2">
      <c r="A874" s="23">
        <v>5819</v>
      </c>
      <c r="B874" s="3" t="s">
        <v>0</v>
      </c>
      <c r="C874" s="3" t="s">
        <v>46</v>
      </c>
      <c r="D874" s="3" t="s">
        <v>47</v>
      </c>
      <c r="E874" s="3" t="s">
        <v>40</v>
      </c>
      <c r="F874" s="3">
        <v>16</v>
      </c>
      <c r="G874" s="3" t="s">
        <v>9</v>
      </c>
      <c r="L874" s="4"/>
      <c r="M874" s="32"/>
      <c r="N874" s="3">
        <v>6</v>
      </c>
      <c r="Q874" s="6"/>
      <c r="R874" s="6"/>
      <c r="S874" s="6"/>
      <c r="T874" s="6"/>
      <c r="U874" s="6"/>
      <c r="V874" s="6"/>
      <c r="W874" s="13"/>
      <c r="X874" s="13"/>
      <c r="Y874" s="14">
        <f t="shared" si="29"/>
        <v>0</v>
      </c>
    </row>
    <row r="875" spans="1:25" s="3" customFormat="1" x14ac:dyDescent="0.2">
      <c r="A875" s="23">
        <v>5820</v>
      </c>
      <c r="B875" s="3" t="s">
        <v>0</v>
      </c>
      <c r="C875" s="3" t="s">
        <v>46</v>
      </c>
      <c r="D875" s="3" t="s">
        <v>47</v>
      </c>
      <c r="E875" s="3" t="s">
        <v>40</v>
      </c>
      <c r="F875" s="3">
        <v>16</v>
      </c>
      <c r="G875" s="3" t="s">
        <v>9</v>
      </c>
      <c r="L875" s="4"/>
      <c r="M875" s="32"/>
      <c r="N875" s="3">
        <v>7</v>
      </c>
      <c r="Q875" s="6"/>
      <c r="R875" s="6"/>
      <c r="S875" s="6"/>
      <c r="T875" s="6"/>
      <c r="U875" s="6"/>
      <c r="V875" s="6"/>
      <c r="W875" s="13"/>
      <c r="X875" s="13"/>
      <c r="Y875" s="14">
        <f t="shared" si="29"/>
        <v>0</v>
      </c>
    </row>
    <row r="876" spans="1:25" s="3" customFormat="1" x14ac:dyDescent="0.2">
      <c r="A876" s="23">
        <v>5821</v>
      </c>
      <c r="B876" s="3" t="s">
        <v>0</v>
      </c>
      <c r="C876" s="3" t="s">
        <v>46</v>
      </c>
      <c r="D876" s="3" t="s">
        <v>47</v>
      </c>
      <c r="E876" s="3" t="s">
        <v>40</v>
      </c>
      <c r="F876" s="3">
        <v>16</v>
      </c>
      <c r="G876" s="3" t="s">
        <v>9</v>
      </c>
      <c r="L876" s="4"/>
      <c r="M876" s="32"/>
      <c r="N876" s="3">
        <v>8</v>
      </c>
      <c r="Q876" s="6"/>
      <c r="R876" s="6"/>
      <c r="S876" s="6"/>
      <c r="T876" s="6"/>
      <c r="U876" s="6"/>
      <c r="V876" s="6"/>
      <c r="W876" s="13"/>
      <c r="X876" s="13"/>
      <c r="Y876" s="14">
        <f t="shared" si="29"/>
        <v>0</v>
      </c>
    </row>
    <row r="877" spans="1:25" s="3" customFormat="1" x14ac:dyDescent="0.2">
      <c r="A877" s="23">
        <v>5822</v>
      </c>
      <c r="B877" s="3" t="s">
        <v>0</v>
      </c>
      <c r="C877" s="3" t="s">
        <v>46</v>
      </c>
      <c r="D877" s="3" t="s">
        <v>47</v>
      </c>
      <c r="E877" s="3" t="s">
        <v>40</v>
      </c>
      <c r="F877" s="3">
        <v>16</v>
      </c>
      <c r="G877" s="3" t="s">
        <v>9</v>
      </c>
      <c r="L877" s="4"/>
      <c r="M877" s="32"/>
      <c r="N877" s="3">
        <v>9</v>
      </c>
      <c r="Q877" s="6"/>
      <c r="R877" s="6"/>
      <c r="S877" s="6"/>
      <c r="T877" s="6"/>
      <c r="U877" s="6"/>
      <c r="V877" s="6"/>
      <c r="W877" s="13"/>
      <c r="X877" s="13"/>
      <c r="Y877" s="14">
        <f t="shared" si="29"/>
        <v>0</v>
      </c>
    </row>
    <row r="878" spans="1:25" s="3" customFormat="1" x14ac:dyDescent="0.2">
      <c r="A878" s="23">
        <v>5823</v>
      </c>
      <c r="B878" s="3" t="s">
        <v>0</v>
      </c>
      <c r="C878" s="3" t="s">
        <v>46</v>
      </c>
      <c r="D878" s="3" t="s">
        <v>47</v>
      </c>
      <c r="E878" s="3" t="s">
        <v>40</v>
      </c>
      <c r="F878" s="3">
        <v>16</v>
      </c>
      <c r="G878" s="3" t="s">
        <v>9</v>
      </c>
      <c r="L878" s="4"/>
      <c r="M878" s="32"/>
      <c r="N878" s="3">
        <v>10</v>
      </c>
      <c r="Q878" s="6"/>
      <c r="R878" s="6"/>
      <c r="S878" s="6"/>
      <c r="T878" s="6"/>
      <c r="U878" s="6"/>
      <c r="V878" s="6"/>
      <c r="W878" s="13"/>
      <c r="X878" s="13"/>
      <c r="Y878" s="14">
        <f t="shared" si="29"/>
        <v>0</v>
      </c>
    </row>
    <row r="879" spans="1:25" s="3" customFormat="1" x14ac:dyDescent="0.2">
      <c r="A879" s="23">
        <v>5824</v>
      </c>
      <c r="B879" s="3" t="s">
        <v>0</v>
      </c>
      <c r="C879" s="3" t="s">
        <v>46</v>
      </c>
      <c r="D879" s="3" t="s">
        <v>47</v>
      </c>
      <c r="E879" s="3" t="s">
        <v>40</v>
      </c>
      <c r="F879" s="3">
        <v>16</v>
      </c>
      <c r="G879" s="3" t="s">
        <v>9</v>
      </c>
      <c r="L879" s="4"/>
      <c r="M879" s="32"/>
      <c r="N879" s="3">
        <v>11</v>
      </c>
      <c r="Q879" s="6"/>
      <c r="R879" s="6"/>
      <c r="S879" s="6"/>
      <c r="T879" s="6"/>
      <c r="U879" s="6"/>
      <c r="V879" s="6"/>
      <c r="W879" s="13"/>
      <c r="X879" s="13"/>
      <c r="Y879" s="14">
        <f t="shared" si="29"/>
        <v>0</v>
      </c>
    </row>
    <row r="880" spans="1:25" s="3" customFormat="1" x14ac:dyDescent="0.2">
      <c r="A880" s="23">
        <v>5825</v>
      </c>
      <c r="B880" s="3" t="s">
        <v>0</v>
      </c>
      <c r="C880" s="3" t="s">
        <v>46</v>
      </c>
      <c r="D880" s="3" t="s">
        <v>47</v>
      </c>
      <c r="E880" s="3" t="s">
        <v>40</v>
      </c>
      <c r="F880" s="3">
        <v>16</v>
      </c>
      <c r="G880" s="3" t="s">
        <v>9</v>
      </c>
      <c r="L880" s="4"/>
      <c r="M880" s="32"/>
      <c r="N880" s="3">
        <v>12</v>
      </c>
      <c r="Q880" s="6"/>
      <c r="R880" s="6"/>
      <c r="S880" s="6"/>
      <c r="T880" s="6"/>
      <c r="U880" s="6"/>
      <c r="V880" s="6"/>
      <c r="W880" s="13"/>
      <c r="X880" s="13"/>
      <c r="Y880" s="14">
        <f t="shared" si="29"/>
        <v>0</v>
      </c>
    </row>
    <row r="881" spans="1:25" s="3" customFormat="1" x14ac:dyDescent="0.2">
      <c r="A881" s="23">
        <v>5826</v>
      </c>
      <c r="B881" s="3" t="s">
        <v>0</v>
      </c>
      <c r="C881" s="3" t="s">
        <v>46</v>
      </c>
      <c r="D881" s="3" t="s">
        <v>47</v>
      </c>
      <c r="E881" s="3" t="s">
        <v>40</v>
      </c>
      <c r="F881" s="3">
        <v>16</v>
      </c>
      <c r="G881" s="3" t="s">
        <v>9</v>
      </c>
      <c r="L881" s="4"/>
      <c r="M881" s="32"/>
      <c r="N881" s="3">
        <v>13</v>
      </c>
      <c r="Q881" s="6"/>
      <c r="R881" s="6"/>
      <c r="S881" s="6"/>
      <c r="T881" s="6"/>
      <c r="U881" s="6"/>
      <c r="V881" s="6"/>
      <c r="W881" s="13"/>
      <c r="X881" s="13"/>
      <c r="Y881" s="14">
        <f t="shared" si="29"/>
        <v>0</v>
      </c>
    </row>
    <row r="882" spans="1:25" s="3" customFormat="1" x14ac:dyDescent="0.2">
      <c r="A882" s="23">
        <v>5827</v>
      </c>
      <c r="B882" s="3" t="s">
        <v>0</v>
      </c>
      <c r="C882" s="3" t="s">
        <v>46</v>
      </c>
      <c r="D882" s="3" t="s">
        <v>47</v>
      </c>
      <c r="E882" s="3" t="s">
        <v>40</v>
      </c>
      <c r="F882" s="3">
        <v>16</v>
      </c>
      <c r="G882" s="3" t="s">
        <v>9</v>
      </c>
      <c r="L882" s="4"/>
      <c r="M882" s="32"/>
      <c r="N882" s="3">
        <v>14</v>
      </c>
      <c r="Q882" s="6"/>
      <c r="R882" s="6"/>
      <c r="S882" s="6"/>
      <c r="T882" s="6"/>
      <c r="U882" s="6"/>
      <c r="V882" s="6"/>
      <c r="W882" s="13"/>
      <c r="X882" s="13"/>
      <c r="Y882" s="14">
        <f t="shared" si="29"/>
        <v>0</v>
      </c>
    </row>
    <row r="883" spans="1:25" s="3" customFormat="1" x14ac:dyDescent="0.2">
      <c r="A883" s="23">
        <v>5828</v>
      </c>
      <c r="B883" s="3" t="s">
        <v>0</v>
      </c>
      <c r="C883" s="3" t="s">
        <v>46</v>
      </c>
      <c r="D883" s="3" t="s">
        <v>47</v>
      </c>
      <c r="E883" s="3" t="s">
        <v>40</v>
      </c>
      <c r="F883" s="3">
        <v>16</v>
      </c>
      <c r="G883" s="3" t="s">
        <v>9</v>
      </c>
      <c r="L883" s="4"/>
      <c r="M883" s="32"/>
      <c r="N883" s="3">
        <v>15</v>
      </c>
      <c r="Q883" s="6"/>
      <c r="R883" s="6"/>
      <c r="S883" s="6"/>
      <c r="T883" s="6"/>
      <c r="U883" s="6"/>
      <c r="V883" s="6"/>
      <c r="W883" s="13"/>
      <c r="X883" s="13"/>
      <c r="Y883" s="14">
        <f t="shared" si="29"/>
        <v>0</v>
      </c>
    </row>
    <row r="884" spans="1:25" s="3" customFormat="1" x14ac:dyDescent="0.2">
      <c r="A884" s="23">
        <v>5829</v>
      </c>
      <c r="B884" s="3" t="s">
        <v>0</v>
      </c>
      <c r="C884" s="3" t="s">
        <v>46</v>
      </c>
      <c r="D884" s="3" t="s">
        <v>47</v>
      </c>
      <c r="E884" s="3" t="s">
        <v>40</v>
      </c>
      <c r="F884" s="3">
        <v>16</v>
      </c>
      <c r="G884" s="3" t="s">
        <v>9</v>
      </c>
      <c r="L884" s="4"/>
      <c r="M884" s="32"/>
      <c r="N884" s="3">
        <v>16</v>
      </c>
      <c r="Q884" s="6"/>
      <c r="R884" s="6"/>
      <c r="S884" s="6"/>
      <c r="T884" s="6"/>
      <c r="U884" s="6"/>
      <c r="V884" s="6"/>
      <c r="W884" s="13"/>
      <c r="X884" s="13"/>
      <c r="Y884" s="14">
        <f t="shared" si="29"/>
        <v>0</v>
      </c>
    </row>
    <row r="885" spans="1:25" s="3" customFormat="1" x14ac:dyDescent="0.2">
      <c r="A885" s="23">
        <v>5830</v>
      </c>
      <c r="B885" s="3" t="s">
        <v>0</v>
      </c>
      <c r="C885" s="3" t="s">
        <v>46</v>
      </c>
      <c r="D885" s="3" t="s">
        <v>47</v>
      </c>
      <c r="E885" s="3" t="s">
        <v>40</v>
      </c>
      <c r="F885" s="3">
        <v>16</v>
      </c>
      <c r="G885" s="3" t="s">
        <v>9</v>
      </c>
      <c r="L885" s="4"/>
      <c r="M885" s="32"/>
      <c r="N885" s="3">
        <v>17</v>
      </c>
      <c r="Q885" s="6"/>
      <c r="R885" s="6"/>
      <c r="S885" s="6"/>
      <c r="T885" s="6"/>
      <c r="U885" s="6"/>
      <c r="V885" s="6"/>
      <c r="W885" s="13"/>
      <c r="X885" s="13"/>
      <c r="Y885" s="14">
        <f t="shared" si="29"/>
        <v>0</v>
      </c>
    </row>
    <row r="886" spans="1:25" s="3" customFormat="1" x14ac:dyDescent="0.2">
      <c r="A886" s="23">
        <v>5831</v>
      </c>
      <c r="B886" s="3" t="s">
        <v>0</v>
      </c>
      <c r="C886" s="3" t="s">
        <v>46</v>
      </c>
      <c r="D886" s="3" t="s">
        <v>47</v>
      </c>
      <c r="E886" s="3" t="s">
        <v>40</v>
      </c>
      <c r="F886" s="3">
        <v>16</v>
      </c>
      <c r="G886" s="3" t="s">
        <v>9</v>
      </c>
      <c r="L886" s="4"/>
      <c r="M886" s="32"/>
      <c r="N886" s="3">
        <v>18</v>
      </c>
      <c r="Q886" s="6"/>
      <c r="R886" s="6"/>
      <c r="S886" s="6"/>
      <c r="T886" s="6"/>
      <c r="U886" s="6"/>
      <c r="V886" s="6"/>
      <c r="W886" s="13"/>
      <c r="X886" s="13"/>
      <c r="Y886" s="14">
        <f t="shared" si="29"/>
        <v>0</v>
      </c>
    </row>
    <row r="887" spans="1:25" s="3" customFormat="1" x14ac:dyDescent="0.2">
      <c r="A887" s="23">
        <v>5832</v>
      </c>
      <c r="B887" s="3" t="s">
        <v>0</v>
      </c>
      <c r="C887" s="3" t="s">
        <v>46</v>
      </c>
      <c r="D887" s="3" t="s">
        <v>47</v>
      </c>
      <c r="E887" s="3" t="s">
        <v>40</v>
      </c>
      <c r="F887" s="3">
        <v>17</v>
      </c>
      <c r="G887" s="3" t="s">
        <v>9</v>
      </c>
      <c r="L887" s="4"/>
      <c r="M887" s="32"/>
      <c r="N887" s="3">
        <v>1</v>
      </c>
      <c r="Q887" s="6"/>
      <c r="R887" s="6"/>
      <c r="S887" s="6"/>
      <c r="T887" s="6"/>
      <c r="U887" s="6"/>
      <c r="V887" s="6"/>
      <c r="W887" s="13"/>
      <c r="X887" s="13"/>
      <c r="Y887" s="14">
        <f t="shared" si="29"/>
        <v>0</v>
      </c>
    </row>
    <row r="888" spans="1:25" s="3" customFormat="1" x14ac:dyDescent="0.2">
      <c r="A888" s="23">
        <v>5833</v>
      </c>
      <c r="B888" s="3" t="s">
        <v>0</v>
      </c>
      <c r="C888" s="3" t="s">
        <v>46</v>
      </c>
      <c r="D888" s="3" t="s">
        <v>47</v>
      </c>
      <c r="E888" s="3" t="s">
        <v>40</v>
      </c>
      <c r="F888" s="3">
        <v>17</v>
      </c>
      <c r="G888" s="3" t="s">
        <v>9</v>
      </c>
      <c r="L888" s="4"/>
      <c r="M888" s="32"/>
      <c r="N888" s="3">
        <v>2</v>
      </c>
      <c r="Q888" s="6"/>
      <c r="R888" s="6"/>
      <c r="S888" s="6"/>
      <c r="T888" s="6"/>
      <c r="U888" s="6"/>
      <c r="V888" s="6"/>
      <c r="W888" s="13"/>
      <c r="X888" s="13"/>
      <c r="Y888" s="14">
        <f t="shared" si="29"/>
        <v>0</v>
      </c>
    </row>
    <row r="889" spans="1:25" s="3" customFormat="1" x14ac:dyDescent="0.2">
      <c r="A889" s="23">
        <v>5834</v>
      </c>
      <c r="B889" s="3" t="s">
        <v>0</v>
      </c>
      <c r="C889" s="3" t="s">
        <v>46</v>
      </c>
      <c r="D889" s="3" t="s">
        <v>47</v>
      </c>
      <c r="E889" s="3" t="s">
        <v>40</v>
      </c>
      <c r="F889" s="3">
        <v>17</v>
      </c>
      <c r="G889" s="3" t="s">
        <v>9</v>
      </c>
      <c r="L889" s="4"/>
      <c r="M889" s="32"/>
      <c r="N889" s="3">
        <v>3</v>
      </c>
      <c r="Q889" s="6"/>
      <c r="R889" s="6"/>
      <c r="S889" s="6"/>
      <c r="T889" s="6"/>
      <c r="U889" s="6"/>
      <c r="V889" s="6"/>
      <c r="W889" s="13"/>
      <c r="X889" s="13"/>
      <c r="Y889" s="14">
        <f t="shared" si="29"/>
        <v>0</v>
      </c>
    </row>
    <row r="890" spans="1:25" s="3" customFormat="1" x14ac:dyDescent="0.2">
      <c r="A890" s="23">
        <v>5835</v>
      </c>
      <c r="B890" s="3" t="s">
        <v>0</v>
      </c>
      <c r="C890" s="3" t="s">
        <v>46</v>
      </c>
      <c r="D890" s="3" t="s">
        <v>47</v>
      </c>
      <c r="E890" s="3" t="s">
        <v>40</v>
      </c>
      <c r="F890" s="3">
        <v>17</v>
      </c>
      <c r="G890" s="3" t="s">
        <v>9</v>
      </c>
      <c r="L890" s="4"/>
      <c r="M890" s="32"/>
      <c r="N890" s="3">
        <v>4</v>
      </c>
      <c r="Q890" s="6"/>
      <c r="R890" s="6"/>
      <c r="S890" s="6"/>
      <c r="T890" s="6"/>
      <c r="U890" s="6"/>
      <c r="V890" s="6"/>
      <c r="W890" s="13"/>
      <c r="X890" s="13"/>
      <c r="Y890" s="14">
        <f t="shared" si="29"/>
        <v>0</v>
      </c>
    </row>
    <row r="891" spans="1:25" s="3" customFormat="1" x14ac:dyDescent="0.2">
      <c r="A891" s="23">
        <v>5836</v>
      </c>
      <c r="B891" s="3" t="s">
        <v>0</v>
      </c>
      <c r="C891" s="3" t="s">
        <v>46</v>
      </c>
      <c r="D891" s="3" t="s">
        <v>47</v>
      </c>
      <c r="E891" s="3" t="s">
        <v>40</v>
      </c>
      <c r="F891" s="3">
        <v>17</v>
      </c>
      <c r="G891" s="3" t="s">
        <v>9</v>
      </c>
      <c r="L891" s="4"/>
      <c r="M891" s="32"/>
      <c r="N891" s="3">
        <v>5</v>
      </c>
      <c r="Q891" s="6"/>
      <c r="R891" s="6"/>
      <c r="S891" s="6"/>
      <c r="T891" s="6"/>
      <c r="U891" s="6"/>
      <c r="V891" s="6"/>
      <c r="W891" s="13"/>
      <c r="X891" s="13"/>
      <c r="Y891" s="14">
        <f t="shared" si="29"/>
        <v>0</v>
      </c>
    </row>
    <row r="892" spans="1:25" s="3" customFormat="1" x14ac:dyDescent="0.2">
      <c r="A892" s="23">
        <v>5837</v>
      </c>
      <c r="B892" s="3" t="s">
        <v>0</v>
      </c>
      <c r="C892" s="3" t="s">
        <v>46</v>
      </c>
      <c r="D892" s="3" t="s">
        <v>47</v>
      </c>
      <c r="E892" s="3" t="s">
        <v>40</v>
      </c>
      <c r="F892" s="3">
        <v>17</v>
      </c>
      <c r="G892" s="3" t="s">
        <v>9</v>
      </c>
      <c r="L892" s="4"/>
      <c r="M892" s="32"/>
      <c r="N892" s="3">
        <v>6</v>
      </c>
      <c r="Q892" s="6"/>
      <c r="R892" s="6"/>
      <c r="S892" s="6"/>
      <c r="T892" s="6"/>
      <c r="U892" s="6"/>
      <c r="V892" s="6"/>
      <c r="W892" s="13"/>
      <c r="X892" s="13"/>
      <c r="Y892" s="14">
        <f t="shared" si="29"/>
        <v>0</v>
      </c>
    </row>
    <row r="893" spans="1:25" s="3" customFormat="1" x14ac:dyDescent="0.2">
      <c r="A893" s="23">
        <v>5838</v>
      </c>
      <c r="B893" s="3" t="s">
        <v>0</v>
      </c>
      <c r="C893" s="3" t="s">
        <v>46</v>
      </c>
      <c r="D893" s="3" t="s">
        <v>47</v>
      </c>
      <c r="E893" s="3" t="s">
        <v>40</v>
      </c>
      <c r="F893" s="3">
        <v>17</v>
      </c>
      <c r="G893" s="3" t="s">
        <v>9</v>
      </c>
      <c r="L893" s="4"/>
      <c r="M893" s="32"/>
      <c r="N893" s="3">
        <v>7</v>
      </c>
      <c r="Q893" s="6"/>
      <c r="R893" s="6"/>
      <c r="S893" s="6"/>
      <c r="T893" s="6"/>
      <c r="U893" s="6"/>
      <c r="V893" s="6"/>
      <c r="W893" s="13"/>
      <c r="X893" s="13"/>
      <c r="Y893" s="14">
        <f t="shared" si="29"/>
        <v>0</v>
      </c>
    </row>
    <row r="894" spans="1:25" s="3" customFormat="1" x14ac:dyDescent="0.2">
      <c r="A894" s="23">
        <v>5839</v>
      </c>
      <c r="B894" s="3" t="s">
        <v>0</v>
      </c>
      <c r="C894" s="3" t="s">
        <v>46</v>
      </c>
      <c r="D894" s="3" t="s">
        <v>47</v>
      </c>
      <c r="E894" s="3" t="s">
        <v>40</v>
      </c>
      <c r="F894" s="3">
        <v>17</v>
      </c>
      <c r="G894" s="3" t="s">
        <v>9</v>
      </c>
      <c r="L894" s="4"/>
      <c r="M894" s="32"/>
      <c r="N894" s="3">
        <v>8</v>
      </c>
      <c r="Q894" s="6"/>
      <c r="R894" s="6"/>
      <c r="S894" s="6"/>
      <c r="T894" s="6"/>
      <c r="U894" s="6"/>
      <c r="V894" s="6"/>
      <c r="W894" s="13"/>
      <c r="X894" s="13"/>
      <c r="Y894" s="14">
        <f t="shared" si="29"/>
        <v>0</v>
      </c>
    </row>
    <row r="895" spans="1:25" s="3" customFormat="1" x14ac:dyDescent="0.2">
      <c r="A895" s="23">
        <v>5840</v>
      </c>
      <c r="B895" s="3" t="s">
        <v>0</v>
      </c>
      <c r="C895" s="3" t="s">
        <v>46</v>
      </c>
      <c r="D895" s="3" t="s">
        <v>47</v>
      </c>
      <c r="E895" s="3" t="s">
        <v>40</v>
      </c>
      <c r="F895" s="3">
        <v>17</v>
      </c>
      <c r="G895" s="3" t="s">
        <v>9</v>
      </c>
      <c r="L895" s="4"/>
      <c r="M895" s="32"/>
      <c r="N895" s="3">
        <v>9</v>
      </c>
      <c r="Q895" s="6"/>
      <c r="R895" s="6"/>
      <c r="S895" s="6"/>
      <c r="T895" s="6"/>
      <c r="U895" s="6"/>
      <c r="V895" s="6"/>
      <c r="W895" s="13"/>
      <c r="X895" s="13"/>
      <c r="Y895" s="14">
        <f t="shared" si="29"/>
        <v>0</v>
      </c>
    </row>
    <row r="896" spans="1:25" s="3" customFormat="1" x14ac:dyDescent="0.2">
      <c r="A896" s="23">
        <v>5841</v>
      </c>
      <c r="B896" s="3" t="s">
        <v>0</v>
      </c>
      <c r="C896" s="3" t="s">
        <v>46</v>
      </c>
      <c r="D896" s="3" t="s">
        <v>47</v>
      </c>
      <c r="E896" s="3" t="s">
        <v>40</v>
      </c>
      <c r="F896" s="3">
        <v>17</v>
      </c>
      <c r="G896" s="3" t="s">
        <v>9</v>
      </c>
      <c r="L896" s="4"/>
      <c r="M896" s="32"/>
      <c r="N896" s="3">
        <v>10</v>
      </c>
      <c r="Q896" s="6"/>
      <c r="R896" s="6"/>
      <c r="S896" s="6"/>
      <c r="T896" s="6"/>
      <c r="U896" s="6"/>
      <c r="V896" s="6"/>
      <c r="W896" s="13"/>
      <c r="X896" s="13"/>
      <c r="Y896" s="14">
        <f t="shared" si="29"/>
        <v>0</v>
      </c>
    </row>
    <row r="897" spans="1:25" s="3" customFormat="1" x14ac:dyDescent="0.2">
      <c r="A897" s="23">
        <v>5842</v>
      </c>
      <c r="B897" s="3" t="s">
        <v>0</v>
      </c>
      <c r="C897" s="3" t="s">
        <v>46</v>
      </c>
      <c r="D897" s="3" t="s">
        <v>47</v>
      </c>
      <c r="E897" s="3" t="s">
        <v>40</v>
      </c>
      <c r="F897" s="3">
        <v>17</v>
      </c>
      <c r="G897" s="3" t="s">
        <v>9</v>
      </c>
      <c r="L897" s="4"/>
      <c r="M897" s="32"/>
      <c r="N897" s="3">
        <v>11</v>
      </c>
      <c r="Q897" s="6"/>
      <c r="R897" s="6"/>
      <c r="S897" s="6"/>
      <c r="T897" s="6"/>
      <c r="U897" s="6"/>
      <c r="V897" s="6"/>
      <c r="W897" s="13"/>
      <c r="X897" s="13"/>
      <c r="Y897" s="14">
        <f t="shared" ref="Y897:Y960" si="30">IF(V897&gt;10,"NA",X897)</f>
        <v>0</v>
      </c>
    </row>
    <row r="898" spans="1:25" s="3" customFormat="1" x14ac:dyDescent="0.2">
      <c r="A898" s="23">
        <v>5843</v>
      </c>
      <c r="B898" s="3" t="s">
        <v>0</v>
      </c>
      <c r="C898" s="3" t="s">
        <v>46</v>
      </c>
      <c r="D898" s="3" t="s">
        <v>47</v>
      </c>
      <c r="E898" s="3" t="s">
        <v>40</v>
      </c>
      <c r="F898" s="3">
        <v>17</v>
      </c>
      <c r="G898" s="3" t="s">
        <v>9</v>
      </c>
      <c r="L898" s="4"/>
      <c r="M898" s="32"/>
      <c r="N898" s="3">
        <v>12</v>
      </c>
      <c r="Q898" s="6"/>
      <c r="R898" s="6"/>
      <c r="S898" s="6"/>
      <c r="T898" s="6"/>
      <c r="U898" s="6"/>
      <c r="V898" s="6"/>
      <c r="W898" s="13"/>
      <c r="X898" s="13"/>
      <c r="Y898" s="14">
        <f t="shared" si="30"/>
        <v>0</v>
      </c>
    </row>
    <row r="899" spans="1:25" s="3" customFormat="1" x14ac:dyDescent="0.2">
      <c r="A899" s="23">
        <v>5844</v>
      </c>
      <c r="B899" s="3" t="s">
        <v>0</v>
      </c>
      <c r="C899" s="3" t="s">
        <v>46</v>
      </c>
      <c r="D899" s="3" t="s">
        <v>47</v>
      </c>
      <c r="E899" s="3" t="s">
        <v>40</v>
      </c>
      <c r="F899" s="3">
        <v>17</v>
      </c>
      <c r="G899" s="3" t="s">
        <v>17</v>
      </c>
      <c r="L899" s="4"/>
      <c r="M899" s="32"/>
      <c r="N899" s="3">
        <v>1</v>
      </c>
      <c r="Q899" s="6"/>
      <c r="R899" s="6"/>
      <c r="S899" s="6"/>
      <c r="T899" s="6"/>
      <c r="U899" s="6"/>
      <c r="V899" s="6"/>
      <c r="W899" s="13"/>
      <c r="X899" s="13"/>
      <c r="Y899" s="14">
        <f t="shared" si="30"/>
        <v>0</v>
      </c>
    </row>
    <row r="900" spans="1:25" s="3" customFormat="1" x14ac:dyDescent="0.2">
      <c r="A900" s="23">
        <v>5845</v>
      </c>
      <c r="B900" s="3" t="s">
        <v>0</v>
      </c>
      <c r="C900" s="3" t="s">
        <v>46</v>
      </c>
      <c r="D900" s="3" t="s">
        <v>47</v>
      </c>
      <c r="E900" s="3" t="s">
        <v>40</v>
      </c>
      <c r="F900" s="3">
        <v>17</v>
      </c>
      <c r="G900" s="3" t="s">
        <v>17</v>
      </c>
      <c r="L900" s="4"/>
      <c r="M900" s="32"/>
      <c r="N900" s="3">
        <v>2</v>
      </c>
      <c r="Q900" s="6"/>
      <c r="R900" s="6"/>
      <c r="S900" s="6"/>
      <c r="T900" s="6"/>
      <c r="U900" s="6"/>
      <c r="V900" s="6"/>
      <c r="W900" s="13"/>
      <c r="X900" s="13"/>
      <c r="Y900" s="14">
        <f t="shared" si="30"/>
        <v>0</v>
      </c>
    </row>
    <row r="901" spans="1:25" s="3" customFormat="1" x14ac:dyDescent="0.2">
      <c r="A901" s="23">
        <v>5846</v>
      </c>
      <c r="B901" s="3" t="s">
        <v>0</v>
      </c>
      <c r="C901" s="3" t="s">
        <v>46</v>
      </c>
      <c r="D901" s="3" t="s">
        <v>47</v>
      </c>
      <c r="E901" s="3" t="s">
        <v>40</v>
      </c>
      <c r="F901" s="3">
        <v>17</v>
      </c>
      <c r="G901" s="3" t="s">
        <v>17</v>
      </c>
      <c r="L901" s="4"/>
      <c r="M901" s="32"/>
      <c r="N901" s="3">
        <v>3</v>
      </c>
      <c r="Q901" s="6"/>
      <c r="R901" s="6"/>
      <c r="S901" s="6"/>
      <c r="T901" s="6"/>
      <c r="U901" s="6"/>
      <c r="V901" s="6"/>
      <c r="W901" s="13"/>
      <c r="X901" s="13"/>
      <c r="Y901" s="14">
        <f t="shared" si="30"/>
        <v>0</v>
      </c>
    </row>
    <row r="902" spans="1:25" s="3" customFormat="1" x14ac:dyDescent="0.2">
      <c r="A902" s="23">
        <v>5847</v>
      </c>
      <c r="B902" s="3" t="s">
        <v>0</v>
      </c>
      <c r="C902" s="3" t="s">
        <v>46</v>
      </c>
      <c r="D902" s="3" t="s">
        <v>47</v>
      </c>
      <c r="E902" s="3" t="s">
        <v>40</v>
      </c>
      <c r="F902" s="3">
        <v>17</v>
      </c>
      <c r="G902" s="3" t="s">
        <v>17</v>
      </c>
      <c r="L902" s="4"/>
      <c r="M902" s="32"/>
      <c r="N902" s="3">
        <v>4</v>
      </c>
      <c r="Q902" s="6"/>
      <c r="R902" s="6"/>
      <c r="S902" s="6"/>
      <c r="T902" s="6"/>
      <c r="U902" s="6"/>
      <c r="V902" s="6"/>
      <c r="W902" s="13"/>
      <c r="X902" s="13"/>
      <c r="Y902" s="14">
        <f t="shared" si="30"/>
        <v>0</v>
      </c>
    </row>
    <row r="903" spans="1:25" s="3" customFormat="1" x14ac:dyDescent="0.2">
      <c r="A903" s="23">
        <v>5848</v>
      </c>
      <c r="B903" s="3" t="s">
        <v>0</v>
      </c>
      <c r="C903" s="3" t="s">
        <v>46</v>
      </c>
      <c r="D903" s="3" t="s">
        <v>47</v>
      </c>
      <c r="E903" s="3" t="s">
        <v>40</v>
      </c>
      <c r="F903" s="3">
        <v>17</v>
      </c>
      <c r="G903" s="3" t="s">
        <v>17</v>
      </c>
      <c r="L903" s="4"/>
      <c r="M903" s="32"/>
      <c r="N903" s="3">
        <v>5</v>
      </c>
      <c r="Q903" s="6"/>
      <c r="R903" s="6"/>
      <c r="S903" s="6"/>
      <c r="T903" s="6"/>
      <c r="U903" s="6"/>
      <c r="V903" s="6"/>
      <c r="W903" s="13"/>
      <c r="X903" s="13"/>
      <c r="Y903" s="14">
        <f t="shared" si="30"/>
        <v>0</v>
      </c>
    </row>
    <row r="904" spans="1:25" s="3" customFormat="1" x14ac:dyDescent="0.2">
      <c r="A904" s="23">
        <v>5849</v>
      </c>
      <c r="B904" s="3" t="s">
        <v>0</v>
      </c>
      <c r="C904" s="3" t="s">
        <v>46</v>
      </c>
      <c r="D904" s="3" t="s">
        <v>47</v>
      </c>
      <c r="E904" s="3" t="s">
        <v>40</v>
      </c>
      <c r="F904" s="3">
        <v>17</v>
      </c>
      <c r="G904" s="3" t="s">
        <v>17</v>
      </c>
      <c r="L904" s="4"/>
      <c r="M904" s="32"/>
      <c r="N904" s="3">
        <v>6</v>
      </c>
      <c r="Q904" s="6"/>
      <c r="R904" s="6"/>
      <c r="S904" s="6"/>
      <c r="T904" s="6"/>
      <c r="U904" s="6"/>
      <c r="V904" s="6"/>
      <c r="W904" s="13"/>
      <c r="X904" s="13"/>
      <c r="Y904" s="14">
        <f t="shared" si="30"/>
        <v>0</v>
      </c>
    </row>
    <row r="905" spans="1:25" s="3" customFormat="1" x14ac:dyDescent="0.2">
      <c r="A905" s="23">
        <v>5850</v>
      </c>
      <c r="B905" s="3" t="s">
        <v>0</v>
      </c>
      <c r="C905" s="3" t="s">
        <v>46</v>
      </c>
      <c r="D905" s="3" t="s">
        <v>47</v>
      </c>
      <c r="E905" s="3" t="s">
        <v>40</v>
      </c>
      <c r="F905" s="3">
        <v>17</v>
      </c>
      <c r="G905" s="3" t="s">
        <v>17</v>
      </c>
      <c r="L905" s="4"/>
      <c r="M905" s="32"/>
      <c r="N905" s="3">
        <v>7</v>
      </c>
      <c r="Q905" s="6"/>
      <c r="R905" s="6"/>
      <c r="S905" s="6"/>
      <c r="T905" s="6"/>
      <c r="U905" s="6"/>
      <c r="V905" s="6"/>
      <c r="W905" s="13"/>
      <c r="X905" s="13"/>
      <c r="Y905" s="14">
        <f t="shared" si="30"/>
        <v>0</v>
      </c>
    </row>
    <row r="906" spans="1:25" s="3" customFormat="1" x14ac:dyDescent="0.2">
      <c r="A906" s="23">
        <v>5851</v>
      </c>
      <c r="B906" s="3" t="s">
        <v>0</v>
      </c>
      <c r="C906" s="3" t="s">
        <v>46</v>
      </c>
      <c r="D906" s="3" t="s">
        <v>47</v>
      </c>
      <c r="E906" s="3" t="s">
        <v>40</v>
      </c>
      <c r="F906" s="3">
        <v>17</v>
      </c>
      <c r="G906" s="3" t="s">
        <v>17</v>
      </c>
      <c r="L906" s="4"/>
      <c r="M906" s="32"/>
      <c r="N906" s="3">
        <v>8</v>
      </c>
      <c r="Q906" s="6"/>
      <c r="R906" s="6"/>
      <c r="S906" s="6"/>
      <c r="T906" s="6"/>
      <c r="U906" s="6"/>
      <c r="V906" s="6"/>
      <c r="W906" s="13"/>
      <c r="X906" s="13"/>
      <c r="Y906" s="14">
        <f t="shared" si="30"/>
        <v>0</v>
      </c>
    </row>
    <row r="907" spans="1:25" s="3" customFormat="1" x14ac:dyDescent="0.2">
      <c r="A907" s="23">
        <v>5852</v>
      </c>
      <c r="B907" s="3" t="s">
        <v>0</v>
      </c>
      <c r="C907" s="3" t="s">
        <v>46</v>
      </c>
      <c r="D907" s="3" t="s">
        <v>47</v>
      </c>
      <c r="E907" s="3" t="s">
        <v>40</v>
      </c>
      <c r="F907" s="3">
        <v>17</v>
      </c>
      <c r="G907" s="3" t="s">
        <v>17</v>
      </c>
      <c r="L907" s="4"/>
      <c r="M907" s="32"/>
      <c r="N907" s="3">
        <v>9</v>
      </c>
      <c r="Q907" s="6"/>
      <c r="R907" s="6"/>
      <c r="S907" s="6"/>
      <c r="T907" s="6"/>
      <c r="U907" s="6"/>
      <c r="V907" s="6"/>
      <c r="W907" s="13"/>
      <c r="X907" s="13"/>
      <c r="Y907" s="14">
        <f t="shared" si="30"/>
        <v>0</v>
      </c>
    </row>
    <row r="908" spans="1:25" s="3" customFormat="1" x14ac:dyDescent="0.2">
      <c r="A908" s="23">
        <v>5853</v>
      </c>
      <c r="B908" s="3" t="s">
        <v>0</v>
      </c>
      <c r="C908" s="3" t="s">
        <v>46</v>
      </c>
      <c r="D908" s="3" t="s">
        <v>47</v>
      </c>
      <c r="E908" s="3" t="s">
        <v>40</v>
      </c>
      <c r="F908" s="3">
        <v>17</v>
      </c>
      <c r="G908" s="3" t="s">
        <v>17</v>
      </c>
      <c r="L908" s="4"/>
      <c r="M908" s="32"/>
      <c r="N908" s="3">
        <v>10</v>
      </c>
      <c r="Q908" s="6"/>
      <c r="R908" s="6"/>
      <c r="S908" s="6"/>
      <c r="T908" s="6"/>
      <c r="U908" s="6"/>
      <c r="V908" s="6"/>
      <c r="W908" s="13"/>
      <c r="X908" s="13"/>
      <c r="Y908" s="14">
        <f t="shared" si="30"/>
        <v>0</v>
      </c>
    </row>
    <row r="909" spans="1:25" s="3" customFormat="1" x14ac:dyDescent="0.2">
      <c r="A909" s="23">
        <v>5854</v>
      </c>
      <c r="B909" s="3" t="s">
        <v>0</v>
      </c>
      <c r="C909" s="3" t="s">
        <v>46</v>
      </c>
      <c r="D909" s="3" t="s">
        <v>47</v>
      </c>
      <c r="E909" s="3" t="s">
        <v>40</v>
      </c>
      <c r="F909" s="3">
        <v>17</v>
      </c>
      <c r="G909" s="3" t="s">
        <v>17</v>
      </c>
      <c r="L909" s="4"/>
      <c r="M909" s="32"/>
      <c r="N909" s="3">
        <v>11</v>
      </c>
      <c r="Q909" s="6"/>
      <c r="R909" s="6"/>
      <c r="S909" s="6"/>
      <c r="T909" s="6"/>
      <c r="U909" s="6"/>
      <c r="V909" s="6"/>
      <c r="W909" s="13"/>
      <c r="X909" s="13"/>
      <c r="Y909" s="14">
        <f t="shared" si="30"/>
        <v>0</v>
      </c>
    </row>
    <row r="910" spans="1:25" s="3" customFormat="1" x14ac:dyDescent="0.2">
      <c r="A910" s="23">
        <v>5855</v>
      </c>
      <c r="B910" s="3" t="s">
        <v>0</v>
      </c>
      <c r="C910" s="3" t="s">
        <v>46</v>
      </c>
      <c r="D910" s="3" t="s">
        <v>47</v>
      </c>
      <c r="E910" s="3" t="s">
        <v>40</v>
      </c>
      <c r="F910" s="3">
        <v>17</v>
      </c>
      <c r="G910" s="3" t="s">
        <v>17</v>
      </c>
      <c r="L910" s="4"/>
      <c r="M910" s="32"/>
      <c r="N910" s="3">
        <v>12</v>
      </c>
      <c r="Q910" s="6"/>
      <c r="R910" s="6"/>
      <c r="S910" s="6"/>
      <c r="T910" s="6"/>
      <c r="U910" s="6"/>
      <c r="V910" s="6"/>
      <c r="W910" s="13"/>
      <c r="X910" s="13"/>
      <c r="Y910" s="14">
        <f t="shared" si="30"/>
        <v>0</v>
      </c>
    </row>
    <row r="911" spans="1:25" s="3" customFormat="1" x14ac:dyDescent="0.2">
      <c r="A911" s="23">
        <v>5856</v>
      </c>
      <c r="B911" s="3" t="s">
        <v>0</v>
      </c>
      <c r="C911" s="3" t="s">
        <v>46</v>
      </c>
      <c r="D911" s="3" t="s">
        <v>47</v>
      </c>
      <c r="E911" s="3" t="s">
        <v>40</v>
      </c>
      <c r="F911" s="3">
        <v>17</v>
      </c>
      <c r="G911" s="3" t="s">
        <v>17</v>
      </c>
      <c r="L911" s="4"/>
      <c r="M911" s="32"/>
      <c r="N911" s="3">
        <v>13</v>
      </c>
      <c r="Q911" s="6"/>
      <c r="R911" s="6"/>
      <c r="S911" s="6"/>
      <c r="T911" s="6"/>
      <c r="U911" s="6"/>
      <c r="V911" s="6"/>
      <c r="W911" s="13"/>
      <c r="X911" s="13"/>
      <c r="Y911" s="14">
        <f t="shared" si="30"/>
        <v>0</v>
      </c>
    </row>
    <row r="912" spans="1:25" s="3" customFormat="1" x14ac:dyDescent="0.2">
      <c r="A912" s="23">
        <v>5857</v>
      </c>
      <c r="B912" s="3" t="s">
        <v>0</v>
      </c>
      <c r="C912" s="3" t="s">
        <v>46</v>
      </c>
      <c r="D912" s="3" t="s">
        <v>47</v>
      </c>
      <c r="E912" s="3" t="s">
        <v>40</v>
      </c>
      <c r="F912" s="3">
        <v>17</v>
      </c>
      <c r="G912" s="3" t="s">
        <v>17</v>
      </c>
      <c r="L912" s="4"/>
      <c r="M912" s="32"/>
      <c r="N912" s="3">
        <v>14</v>
      </c>
      <c r="Q912" s="6"/>
      <c r="R912" s="6"/>
      <c r="S912" s="6"/>
      <c r="T912" s="6"/>
      <c r="U912" s="6"/>
      <c r="V912" s="6"/>
      <c r="W912" s="13"/>
      <c r="X912" s="13"/>
      <c r="Y912" s="14">
        <f t="shared" si="30"/>
        <v>0</v>
      </c>
    </row>
    <row r="913" spans="1:25" s="3" customFormat="1" x14ac:dyDescent="0.2">
      <c r="A913" s="23">
        <v>5858</v>
      </c>
      <c r="B913" s="3" t="s">
        <v>0</v>
      </c>
      <c r="C913" s="3" t="s">
        <v>46</v>
      </c>
      <c r="D913" s="3" t="s">
        <v>47</v>
      </c>
      <c r="E913" s="3" t="s">
        <v>40</v>
      </c>
      <c r="F913" s="3">
        <v>17</v>
      </c>
      <c r="G913" s="3" t="s">
        <v>17</v>
      </c>
      <c r="L913" s="4"/>
      <c r="M913" s="32"/>
      <c r="N913" s="3">
        <v>15</v>
      </c>
      <c r="Q913" s="6"/>
      <c r="R913" s="6"/>
      <c r="S913" s="6"/>
      <c r="T913" s="6"/>
      <c r="U913" s="6"/>
      <c r="V913" s="6"/>
      <c r="W913" s="13"/>
      <c r="X913" s="13"/>
      <c r="Y913" s="14">
        <f t="shared" si="30"/>
        <v>0</v>
      </c>
    </row>
    <row r="914" spans="1:25" s="3" customFormat="1" x14ac:dyDescent="0.2">
      <c r="A914" s="23">
        <v>5859</v>
      </c>
      <c r="B914" s="3" t="s">
        <v>0</v>
      </c>
      <c r="C914" s="3" t="s">
        <v>46</v>
      </c>
      <c r="D914" s="3" t="s">
        <v>47</v>
      </c>
      <c r="E914" s="3" t="s">
        <v>40</v>
      </c>
      <c r="F914" s="3">
        <v>18</v>
      </c>
      <c r="G914" s="3" t="s">
        <v>9</v>
      </c>
      <c r="L914" s="4"/>
      <c r="M914" s="32"/>
      <c r="N914" s="3">
        <v>1</v>
      </c>
      <c r="Q914" s="6"/>
      <c r="R914" s="6"/>
      <c r="S914" s="6"/>
      <c r="T914" s="6"/>
      <c r="U914" s="6"/>
      <c r="V914" s="6"/>
      <c r="W914" s="13"/>
      <c r="X914" s="13"/>
      <c r="Y914" s="14">
        <f t="shared" si="30"/>
        <v>0</v>
      </c>
    </row>
    <row r="915" spans="1:25" s="3" customFormat="1" x14ac:dyDescent="0.2">
      <c r="A915" s="23">
        <v>5860</v>
      </c>
      <c r="B915" s="3" t="s">
        <v>0</v>
      </c>
      <c r="C915" s="3" t="s">
        <v>46</v>
      </c>
      <c r="D915" s="3" t="s">
        <v>47</v>
      </c>
      <c r="E915" s="3" t="s">
        <v>40</v>
      </c>
      <c r="F915" s="3">
        <v>18</v>
      </c>
      <c r="G915" s="3" t="s">
        <v>9</v>
      </c>
      <c r="L915" s="4"/>
      <c r="M915" s="32"/>
      <c r="N915" s="3">
        <v>2</v>
      </c>
      <c r="Q915" s="6"/>
      <c r="R915" s="6"/>
      <c r="S915" s="6"/>
      <c r="T915" s="6"/>
      <c r="U915" s="6"/>
      <c r="V915" s="6"/>
      <c r="W915" s="13"/>
      <c r="X915" s="13"/>
      <c r="Y915" s="14">
        <f t="shared" si="30"/>
        <v>0</v>
      </c>
    </row>
    <row r="916" spans="1:25" s="3" customFormat="1" x14ac:dyDescent="0.2">
      <c r="A916" s="23">
        <v>5861</v>
      </c>
      <c r="B916" s="3" t="s">
        <v>0</v>
      </c>
      <c r="C916" s="3" t="s">
        <v>46</v>
      </c>
      <c r="D916" s="3" t="s">
        <v>47</v>
      </c>
      <c r="E916" s="3" t="s">
        <v>40</v>
      </c>
      <c r="F916" s="3">
        <v>18</v>
      </c>
      <c r="G916" s="3" t="s">
        <v>9</v>
      </c>
      <c r="L916" s="4"/>
      <c r="M916" s="32"/>
      <c r="N916" s="3">
        <v>3</v>
      </c>
      <c r="Q916" s="6"/>
      <c r="R916" s="6"/>
      <c r="S916" s="6"/>
      <c r="T916" s="6"/>
      <c r="U916" s="6"/>
      <c r="V916" s="6"/>
      <c r="W916" s="13"/>
      <c r="X916" s="13"/>
      <c r="Y916" s="14">
        <f t="shared" si="30"/>
        <v>0</v>
      </c>
    </row>
    <row r="917" spans="1:25" s="3" customFormat="1" x14ac:dyDescent="0.2">
      <c r="A917" s="23">
        <v>5862</v>
      </c>
      <c r="B917" s="3" t="s">
        <v>0</v>
      </c>
      <c r="C917" s="3" t="s">
        <v>46</v>
      </c>
      <c r="D917" s="3" t="s">
        <v>47</v>
      </c>
      <c r="E917" s="3" t="s">
        <v>40</v>
      </c>
      <c r="F917" s="3">
        <v>18</v>
      </c>
      <c r="G917" s="3" t="s">
        <v>9</v>
      </c>
      <c r="L917" s="4"/>
      <c r="M917" s="32"/>
      <c r="N917" s="3">
        <v>4</v>
      </c>
      <c r="Q917" s="6"/>
      <c r="R917" s="6"/>
      <c r="S917" s="6"/>
      <c r="T917" s="6"/>
      <c r="U917" s="6"/>
      <c r="V917" s="6"/>
      <c r="W917" s="13"/>
      <c r="X917" s="13"/>
      <c r="Y917" s="14">
        <f t="shared" si="30"/>
        <v>0</v>
      </c>
    </row>
    <row r="918" spans="1:25" s="3" customFormat="1" x14ac:dyDescent="0.2">
      <c r="A918" s="23">
        <v>5863</v>
      </c>
      <c r="B918" s="3" t="s">
        <v>0</v>
      </c>
      <c r="C918" s="3" t="s">
        <v>46</v>
      </c>
      <c r="D918" s="3" t="s">
        <v>47</v>
      </c>
      <c r="E918" s="3" t="s">
        <v>40</v>
      </c>
      <c r="F918" s="3">
        <v>18</v>
      </c>
      <c r="G918" s="3" t="s">
        <v>9</v>
      </c>
      <c r="L918" s="4"/>
      <c r="M918" s="32"/>
      <c r="N918" s="3">
        <v>5</v>
      </c>
      <c r="Q918" s="6"/>
      <c r="R918" s="6"/>
      <c r="S918" s="6"/>
      <c r="T918" s="6"/>
      <c r="U918" s="6"/>
      <c r="V918" s="6"/>
      <c r="W918" s="13"/>
      <c r="X918" s="13"/>
      <c r="Y918" s="14">
        <f t="shared" si="30"/>
        <v>0</v>
      </c>
    </row>
    <row r="919" spans="1:25" s="3" customFormat="1" x14ac:dyDescent="0.2">
      <c r="A919" s="23">
        <v>5864</v>
      </c>
      <c r="B919" s="3" t="s">
        <v>0</v>
      </c>
      <c r="C919" s="3" t="s">
        <v>46</v>
      </c>
      <c r="D919" s="3" t="s">
        <v>47</v>
      </c>
      <c r="E919" s="3" t="s">
        <v>40</v>
      </c>
      <c r="F919" s="3">
        <v>18</v>
      </c>
      <c r="G919" s="3" t="s">
        <v>9</v>
      </c>
      <c r="L919" s="4"/>
      <c r="M919" s="32"/>
      <c r="N919" s="3">
        <v>6</v>
      </c>
      <c r="Q919" s="6"/>
      <c r="R919" s="6"/>
      <c r="S919" s="6"/>
      <c r="T919" s="6"/>
      <c r="U919" s="6"/>
      <c r="V919" s="6"/>
      <c r="W919" s="13"/>
      <c r="X919" s="13"/>
      <c r="Y919" s="14">
        <f t="shared" si="30"/>
        <v>0</v>
      </c>
    </row>
    <row r="920" spans="1:25" s="3" customFormat="1" x14ac:dyDescent="0.2">
      <c r="A920" s="23">
        <v>5865</v>
      </c>
      <c r="B920" s="3" t="s">
        <v>0</v>
      </c>
      <c r="C920" s="3" t="s">
        <v>46</v>
      </c>
      <c r="D920" s="3" t="s">
        <v>47</v>
      </c>
      <c r="E920" s="3" t="s">
        <v>40</v>
      </c>
      <c r="F920" s="3">
        <v>18</v>
      </c>
      <c r="G920" s="3" t="s">
        <v>9</v>
      </c>
      <c r="L920" s="4"/>
      <c r="M920" s="32"/>
      <c r="N920" s="3">
        <v>7</v>
      </c>
      <c r="Q920" s="6"/>
      <c r="R920" s="6"/>
      <c r="S920" s="6"/>
      <c r="T920" s="6"/>
      <c r="U920" s="6"/>
      <c r="V920" s="6"/>
      <c r="W920" s="13"/>
      <c r="X920" s="13"/>
      <c r="Y920" s="14">
        <f t="shared" si="30"/>
        <v>0</v>
      </c>
    </row>
    <row r="921" spans="1:25" s="3" customFormat="1" x14ac:dyDescent="0.2">
      <c r="A921" s="23">
        <v>5866</v>
      </c>
      <c r="B921" s="3" t="s">
        <v>0</v>
      </c>
      <c r="C921" s="3" t="s">
        <v>46</v>
      </c>
      <c r="D921" s="3" t="s">
        <v>47</v>
      </c>
      <c r="E921" s="3" t="s">
        <v>40</v>
      </c>
      <c r="F921" s="3">
        <v>18</v>
      </c>
      <c r="G921" s="3" t="s">
        <v>9</v>
      </c>
      <c r="L921" s="4"/>
      <c r="M921" s="32"/>
      <c r="N921" s="3">
        <v>8</v>
      </c>
      <c r="Q921" s="6"/>
      <c r="R921" s="6"/>
      <c r="S921" s="6"/>
      <c r="T921" s="6"/>
      <c r="U921" s="6"/>
      <c r="V921" s="6"/>
      <c r="W921" s="13"/>
      <c r="X921" s="13"/>
      <c r="Y921" s="14">
        <f t="shared" si="30"/>
        <v>0</v>
      </c>
    </row>
    <row r="922" spans="1:25" s="3" customFormat="1" x14ac:dyDescent="0.2">
      <c r="A922" s="23">
        <v>5867</v>
      </c>
      <c r="B922" s="3" t="s">
        <v>0</v>
      </c>
      <c r="C922" s="3" t="s">
        <v>46</v>
      </c>
      <c r="D922" s="3" t="s">
        <v>47</v>
      </c>
      <c r="E922" s="3" t="s">
        <v>40</v>
      </c>
      <c r="F922" s="3">
        <v>18</v>
      </c>
      <c r="G922" s="3" t="s">
        <v>9</v>
      </c>
      <c r="L922" s="4"/>
      <c r="M922" s="32"/>
      <c r="N922" s="3">
        <v>9</v>
      </c>
      <c r="Q922" s="6"/>
      <c r="R922" s="6"/>
      <c r="S922" s="6"/>
      <c r="T922" s="6"/>
      <c r="U922" s="6"/>
      <c r="V922" s="6"/>
      <c r="W922" s="13"/>
      <c r="X922" s="13"/>
      <c r="Y922" s="14">
        <f t="shared" si="30"/>
        <v>0</v>
      </c>
    </row>
    <row r="923" spans="1:25" s="3" customFormat="1" x14ac:dyDescent="0.2">
      <c r="A923" s="23">
        <v>5868</v>
      </c>
      <c r="B923" s="3" t="s">
        <v>0</v>
      </c>
      <c r="C923" s="3" t="s">
        <v>46</v>
      </c>
      <c r="D923" s="3" t="s">
        <v>47</v>
      </c>
      <c r="E923" s="3" t="s">
        <v>40</v>
      </c>
      <c r="F923" s="3">
        <v>18</v>
      </c>
      <c r="G923" s="3" t="s">
        <v>9</v>
      </c>
      <c r="L923" s="4"/>
      <c r="M923" s="32"/>
      <c r="N923" s="3">
        <v>10</v>
      </c>
      <c r="Q923" s="6"/>
      <c r="R923" s="6"/>
      <c r="S923" s="6"/>
      <c r="T923" s="6"/>
      <c r="U923" s="6"/>
      <c r="V923" s="6"/>
      <c r="W923" s="13"/>
      <c r="X923" s="13"/>
      <c r="Y923" s="14">
        <f t="shared" si="30"/>
        <v>0</v>
      </c>
    </row>
    <row r="924" spans="1:25" s="3" customFormat="1" x14ac:dyDescent="0.2">
      <c r="A924" s="23">
        <v>5869</v>
      </c>
      <c r="B924" s="3" t="s">
        <v>0</v>
      </c>
      <c r="C924" s="3" t="s">
        <v>46</v>
      </c>
      <c r="D924" s="3" t="s">
        <v>47</v>
      </c>
      <c r="E924" s="3" t="s">
        <v>40</v>
      </c>
      <c r="F924" s="3">
        <v>18</v>
      </c>
      <c r="G924" s="3" t="s">
        <v>9</v>
      </c>
      <c r="L924" s="4"/>
      <c r="M924" s="32"/>
      <c r="N924" s="3">
        <v>11</v>
      </c>
      <c r="Q924" s="6"/>
      <c r="R924" s="6"/>
      <c r="S924" s="6"/>
      <c r="T924" s="6"/>
      <c r="U924" s="6"/>
      <c r="V924" s="6"/>
      <c r="W924" s="13"/>
      <c r="X924" s="13"/>
      <c r="Y924" s="14">
        <f t="shared" si="30"/>
        <v>0</v>
      </c>
    </row>
    <row r="925" spans="1:25" s="3" customFormat="1" x14ac:dyDescent="0.2">
      <c r="A925" s="23">
        <v>5870</v>
      </c>
      <c r="B925" s="3" t="s">
        <v>0</v>
      </c>
      <c r="C925" s="3" t="s">
        <v>46</v>
      </c>
      <c r="D925" s="3" t="s">
        <v>47</v>
      </c>
      <c r="E925" s="3" t="s">
        <v>40</v>
      </c>
      <c r="F925" s="3">
        <v>18</v>
      </c>
      <c r="G925" s="3" t="s">
        <v>9</v>
      </c>
      <c r="L925" s="4"/>
      <c r="M925" s="32"/>
      <c r="N925" s="3">
        <v>12</v>
      </c>
      <c r="Q925" s="6"/>
      <c r="R925" s="6"/>
      <c r="S925" s="6"/>
      <c r="T925" s="6"/>
      <c r="U925" s="6"/>
      <c r="V925" s="6"/>
      <c r="W925" s="13"/>
      <c r="X925" s="13"/>
      <c r="Y925" s="14">
        <f t="shared" si="30"/>
        <v>0</v>
      </c>
    </row>
    <row r="926" spans="1:25" s="3" customFormat="1" x14ac:dyDescent="0.2">
      <c r="A926" s="23">
        <v>5871</v>
      </c>
      <c r="B926" s="3" t="s">
        <v>0</v>
      </c>
      <c r="C926" s="3" t="s">
        <v>46</v>
      </c>
      <c r="D926" s="3" t="s">
        <v>47</v>
      </c>
      <c r="E926" s="3" t="s">
        <v>40</v>
      </c>
      <c r="F926" s="3">
        <v>18</v>
      </c>
      <c r="G926" s="3" t="s">
        <v>9</v>
      </c>
      <c r="L926" s="4"/>
      <c r="M926" s="32"/>
      <c r="N926" s="3">
        <v>13</v>
      </c>
      <c r="Q926" s="6"/>
      <c r="R926" s="6"/>
      <c r="S926" s="6"/>
      <c r="T926" s="6"/>
      <c r="U926" s="6"/>
      <c r="V926" s="6"/>
      <c r="W926" s="13"/>
      <c r="X926" s="13"/>
      <c r="Y926" s="14">
        <f t="shared" si="30"/>
        <v>0</v>
      </c>
    </row>
    <row r="927" spans="1:25" s="3" customFormat="1" x14ac:dyDescent="0.2">
      <c r="A927" s="23">
        <v>5872</v>
      </c>
      <c r="B927" s="3" t="s">
        <v>0</v>
      </c>
      <c r="C927" s="3" t="s">
        <v>46</v>
      </c>
      <c r="D927" s="3" t="s">
        <v>47</v>
      </c>
      <c r="E927" s="3" t="s">
        <v>40</v>
      </c>
      <c r="F927" s="3">
        <v>18</v>
      </c>
      <c r="G927" s="3" t="s">
        <v>9</v>
      </c>
      <c r="L927" s="4"/>
      <c r="M927" s="32"/>
      <c r="N927" s="3">
        <v>14</v>
      </c>
      <c r="Q927" s="6"/>
      <c r="R927" s="6"/>
      <c r="S927" s="6"/>
      <c r="T927" s="6"/>
      <c r="U927" s="6"/>
      <c r="V927" s="6"/>
      <c r="W927" s="13"/>
      <c r="X927" s="13"/>
      <c r="Y927" s="14">
        <f t="shared" si="30"/>
        <v>0</v>
      </c>
    </row>
    <row r="928" spans="1:25" s="3" customFormat="1" x14ac:dyDescent="0.2">
      <c r="A928" s="23">
        <v>5873</v>
      </c>
      <c r="B928" s="3" t="s">
        <v>0</v>
      </c>
      <c r="C928" s="3" t="s">
        <v>46</v>
      </c>
      <c r="D928" s="3" t="s">
        <v>47</v>
      </c>
      <c r="E928" s="3" t="s">
        <v>40</v>
      </c>
      <c r="F928" s="3">
        <v>18</v>
      </c>
      <c r="G928" s="3" t="s">
        <v>9</v>
      </c>
      <c r="L928" s="4"/>
      <c r="M928" s="32"/>
      <c r="N928" s="3">
        <v>15</v>
      </c>
      <c r="Q928" s="6"/>
      <c r="R928" s="6"/>
      <c r="S928" s="6"/>
      <c r="T928" s="6"/>
      <c r="U928" s="6"/>
      <c r="V928" s="6"/>
      <c r="W928" s="13"/>
      <c r="X928" s="13"/>
      <c r="Y928" s="14">
        <f t="shared" si="30"/>
        <v>0</v>
      </c>
    </row>
    <row r="929" spans="1:25" s="3" customFormat="1" x14ac:dyDescent="0.2">
      <c r="A929" s="23">
        <v>5874</v>
      </c>
      <c r="B929" s="3" t="s">
        <v>0</v>
      </c>
      <c r="C929" s="3" t="s">
        <v>46</v>
      </c>
      <c r="D929" s="3" t="s">
        <v>47</v>
      </c>
      <c r="E929" s="3" t="s">
        <v>40</v>
      </c>
      <c r="F929" s="3">
        <v>18</v>
      </c>
      <c r="G929" s="3" t="s">
        <v>9</v>
      </c>
      <c r="L929" s="4"/>
      <c r="M929" s="32"/>
      <c r="N929" s="3">
        <v>16</v>
      </c>
      <c r="Q929" s="6"/>
      <c r="R929" s="6"/>
      <c r="S929" s="6"/>
      <c r="T929" s="6"/>
      <c r="U929" s="6"/>
      <c r="V929" s="6"/>
      <c r="W929" s="13"/>
      <c r="X929" s="13"/>
      <c r="Y929" s="14">
        <f t="shared" si="30"/>
        <v>0</v>
      </c>
    </row>
    <row r="930" spans="1:25" s="3" customFormat="1" x14ac:dyDescent="0.2">
      <c r="A930" s="23">
        <v>5875</v>
      </c>
      <c r="B930" s="3" t="s">
        <v>0</v>
      </c>
      <c r="C930" s="3" t="s">
        <v>46</v>
      </c>
      <c r="D930" s="3" t="s">
        <v>47</v>
      </c>
      <c r="E930" s="3" t="s">
        <v>40</v>
      </c>
      <c r="F930" s="3">
        <v>18</v>
      </c>
      <c r="G930" s="3" t="s">
        <v>9</v>
      </c>
      <c r="L930" s="4"/>
      <c r="M930" s="32"/>
      <c r="N930" s="3">
        <v>17</v>
      </c>
      <c r="Q930" s="6"/>
      <c r="R930" s="6"/>
      <c r="S930" s="6"/>
      <c r="T930" s="6"/>
      <c r="U930" s="6"/>
      <c r="V930" s="6"/>
      <c r="W930" s="13"/>
      <c r="X930" s="13"/>
      <c r="Y930" s="14">
        <f t="shared" si="30"/>
        <v>0</v>
      </c>
    </row>
    <row r="931" spans="1:25" s="3" customFormat="1" x14ac:dyDescent="0.2">
      <c r="A931" s="23">
        <v>5876</v>
      </c>
      <c r="B931" s="3" t="s">
        <v>0</v>
      </c>
      <c r="C931" s="3" t="s">
        <v>46</v>
      </c>
      <c r="D931" s="3" t="s">
        <v>47</v>
      </c>
      <c r="E931" s="3" t="s">
        <v>40</v>
      </c>
      <c r="F931" s="3">
        <v>18</v>
      </c>
      <c r="G931" s="3" t="s">
        <v>9</v>
      </c>
      <c r="L931" s="4"/>
      <c r="M931" s="32"/>
      <c r="N931" s="3">
        <v>18</v>
      </c>
      <c r="Q931" s="6"/>
      <c r="R931" s="6"/>
      <c r="S931" s="6"/>
      <c r="T931" s="6"/>
      <c r="U931" s="6"/>
      <c r="V931" s="6"/>
      <c r="W931" s="13"/>
      <c r="X931" s="13"/>
      <c r="Y931" s="14">
        <f t="shared" si="30"/>
        <v>0</v>
      </c>
    </row>
    <row r="932" spans="1:25" s="3" customFormat="1" x14ac:dyDescent="0.2">
      <c r="A932" s="23">
        <v>5877</v>
      </c>
      <c r="B932" s="3" t="s">
        <v>0</v>
      </c>
      <c r="C932" s="3" t="s">
        <v>46</v>
      </c>
      <c r="D932" s="3" t="s">
        <v>47</v>
      </c>
      <c r="E932" s="3" t="s">
        <v>40</v>
      </c>
      <c r="F932" s="3">
        <v>18</v>
      </c>
      <c r="G932" s="3" t="s">
        <v>9</v>
      </c>
      <c r="L932" s="4"/>
      <c r="M932" s="32"/>
      <c r="N932" s="3">
        <v>19</v>
      </c>
      <c r="Q932" s="6"/>
      <c r="R932" s="6"/>
      <c r="S932" s="6"/>
      <c r="T932" s="6"/>
      <c r="U932" s="6"/>
      <c r="V932" s="6"/>
      <c r="W932" s="13"/>
      <c r="X932" s="13"/>
      <c r="Y932" s="14">
        <f t="shared" si="30"/>
        <v>0</v>
      </c>
    </row>
    <row r="933" spans="1:25" s="3" customFormat="1" x14ac:dyDescent="0.2">
      <c r="A933" s="23">
        <v>5878</v>
      </c>
      <c r="B933" s="3" t="s">
        <v>0</v>
      </c>
      <c r="C933" s="3" t="s">
        <v>46</v>
      </c>
      <c r="D933" s="3" t="s">
        <v>47</v>
      </c>
      <c r="E933" s="3" t="s">
        <v>40</v>
      </c>
      <c r="F933" s="3">
        <v>18</v>
      </c>
      <c r="G933" s="3" t="s">
        <v>9</v>
      </c>
      <c r="L933" s="4"/>
      <c r="M933" s="32"/>
      <c r="N933" s="3">
        <v>20</v>
      </c>
      <c r="Q933" s="6"/>
      <c r="R933" s="6"/>
      <c r="S933" s="6"/>
      <c r="T933" s="6"/>
      <c r="U933" s="6"/>
      <c r="V933" s="6"/>
      <c r="W933" s="13"/>
      <c r="X933" s="13"/>
      <c r="Y933" s="14">
        <f t="shared" si="30"/>
        <v>0</v>
      </c>
    </row>
    <row r="934" spans="1:25" s="3" customFormat="1" x14ac:dyDescent="0.2">
      <c r="A934" s="23">
        <v>5879</v>
      </c>
      <c r="B934" s="3" t="s">
        <v>0</v>
      </c>
      <c r="C934" s="3" t="s">
        <v>46</v>
      </c>
      <c r="D934" s="3" t="s">
        <v>47</v>
      </c>
      <c r="E934" s="3" t="s">
        <v>40</v>
      </c>
      <c r="F934" s="3">
        <v>18</v>
      </c>
      <c r="G934" s="3" t="s">
        <v>9</v>
      </c>
      <c r="L934" s="4"/>
      <c r="M934" s="32"/>
      <c r="N934" s="3">
        <v>21</v>
      </c>
      <c r="Q934" s="6"/>
      <c r="R934" s="6"/>
      <c r="S934" s="6"/>
      <c r="T934" s="6"/>
      <c r="U934" s="6"/>
      <c r="V934" s="6"/>
      <c r="W934" s="13"/>
      <c r="X934" s="13"/>
      <c r="Y934" s="14">
        <f t="shared" si="30"/>
        <v>0</v>
      </c>
    </row>
    <row r="935" spans="1:25" s="3" customFormat="1" x14ac:dyDescent="0.2">
      <c r="A935" s="23">
        <v>5880</v>
      </c>
      <c r="B935" s="3" t="s">
        <v>0</v>
      </c>
      <c r="C935" s="3" t="s">
        <v>46</v>
      </c>
      <c r="D935" s="3" t="s">
        <v>47</v>
      </c>
      <c r="E935" s="3" t="s">
        <v>40</v>
      </c>
      <c r="F935" s="3">
        <v>18</v>
      </c>
      <c r="G935" s="3" t="s">
        <v>9</v>
      </c>
      <c r="L935" s="4"/>
      <c r="M935" s="32"/>
      <c r="N935" s="3">
        <v>22</v>
      </c>
      <c r="Q935" s="6"/>
      <c r="R935" s="6"/>
      <c r="S935" s="6"/>
      <c r="T935" s="6"/>
      <c r="U935" s="6"/>
      <c r="V935" s="6"/>
      <c r="W935" s="13"/>
      <c r="X935" s="13"/>
      <c r="Y935" s="14">
        <f t="shared" si="30"/>
        <v>0</v>
      </c>
    </row>
    <row r="936" spans="1:25" s="3" customFormat="1" x14ac:dyDescent="0.2">
      <c r="A936" s="23">
        <v>5881</v>
      </c>
      <c r="B936" s="3" t="s">
        <v>0</v>
      </c>
      <c r="C936" s="3" t="s">
        <v>46</v>
      </c>
      <c r="D936" s="3" t="s">
        <v>47</v>
      </c>
      <c r="E936" s="3" t="s">
        <v>40</v>
      </c>
      <c r="F936" s="3">
        <v>18</v>
      </c>
      <c r="G936" s="3" t="s">
        <v>9</v>
      </c>
      <c r="L936" s="4"/>
      <c r="M936" s="32"/>
      <c r="N936" s="3">
        <v>23</v>
      </c>
      <c r="Q936" s="6"/>
      <c r="R936" s="6"/>
      <c r="S936" s="6"/>
      <c r="T936" s="6"/>
      <c r="U936" s="6"/>
      <c r="V936" s="6"/>
      <c r="W936" s="13"/>
      <c r="X936" s="13"/>
      <c r="Y936" s="14">
        <f t="shared" si="30"/>
        <v>0</v>
      </c>
    </row>
    <row r="937" spans="1:25" s="3" customFormat="1" x14ac:dyDescent="0.2">
      <c r="A937" s="23">
        <v>5882</v>
      </c>
      <c r="B937" s="3" t="s">
        <v>0</v>
      </c>
      <c r="C937" s="3" t="s">
        <v>46</v>
      </c>
      <c r="D937" s="3" t="s">
        <v>47</v>
      </c>
      <c r="E937" s="3" t="s">
        <v>40</v>
      </c>
      <c r="F937" s="3">
        <v>18</v>
      </c>
      <c r="G937" s="3" t="s">
        <v>9</v>
      </c>
      <c r="L937" s="4"/>
      <c r="M937" s="32"/>
      <c r="N937" s="3">
        <v>24</v>
      </c>
      <c r="Q937" s="6"/>
      <c r="R937" s="6"/>
      <c r="S937" s="6"/>
      <c r="T937" s="6"/>
      <c r="U937" s="6"/>
      <c r="V937" s="6"/>
      <c r="W937" s="13"/>
      <c r="X937" s="13"/>
      <c r="Y937" s="14">
        <f t="shared" si="30"/>
        <v>0</v>
      </c>
    </row>
    <row r="938" spans="1:25" s="3" customFormat="1" x14ac:dyDescent="0.2">
      <c r="A938" s="23">
        <v>5883</v>
      </c>
      <c r="B938" s="3" t="s">
        <v>0</v>
      </c>
      <c r="C938" s="3" t="s">
        <v>46</v>
      </c>
      <c r="D938" s="3" t="s">
        <v>47</v>
      </c>
      <c r="E938" s="3" t="s">
        <v>40</v>
      </c>
      <c r="F938" s="3">
        <v>18</v>
      </c>
      <c r="G938" s="3" t="s">
        <v>17</v>
      </c>
      <c r="L938" s="4"/>
      <c r="M938" s="32"/>
      <c r="N938" s="3">
        <v>1</v>
      </c>
      <c r="Q938" s="6"/>
      <c r="R938" s="6"/>
      <c r="S938" s="6"/>
      <c r="T938" s="6"/>
      <c r="U938" s="6"/>
      <c r="V938" s="6"/>
      <c r="W938" s="13"/>
      <c r="X938" s="13"/>
      <c r="Y938" s="14">
        <f t="shared" si="30"/>
        <v>0</v>
      </c>
    </row>
    <row r="939" spans="1:25" s="3" customFormat="1" x14ac:dyDescent="0.2">
      <c r="A939" s="23">
        <v>5884</v>
      </c>
      <c r="B939" s="3" t="s">
        <v>0</v>
      </c>
      <c r="C939" s="3" t="s">
        <v>46</v>
      </c>
      <c r="D939" s="3" t="s">
        <v>47</v>
      </c>
      <c r="E939" s="3" t="s">
        <v>40</v>
      </c>
      <c r="F939" s="3">
        <v>18</v>
      </c>
      <c r="G939" s="3" t="s">
        <v>17</v>
      </c>
      <c r="L939" s="4"/>
      <c r="M939" s="32"/>
      <c r="N939" s="3">
        <v>2</v>
      </c>
      <c r="Q939" s="6"/>
      <c r="R939" s="6"/>
      <c r="S939" s="6"/>
      <c r="T939" s="6"/>
      <c r="U939" s="6"/>
      <c r="V939" s="6"/>
      <c r="W939" s="13"/>
      <c r="X939" s="13"/>
      <c r="Y939" s="14">
        <f t="shared" si="30"/>
        <v>0</v>
      </c>
    </row>
    <row r="940" spans="1:25" s="3" customFormat="1" x14ac:dyDescent="0.2">
      <c r="A940" s="23">
        <v>5885</v>
      </c>
      <c r="B940" s="3" t="s">
        <v>0</v>
      </c>
      <c r="C940" s="3" t="s">
        <v>46</v>
      </c>
      <c r="D940" s="3" t="s">
        <v>47</v>
      </c>
      <c r="E940" s="3" t="s">
        <v>40</v>
      </c>
      <c r="F940" s="3">
        <v>18</v>
      </c>
      <c r="G940" s="3" t="s">
        <v>17</v>
      </c>
      <c r="L940" s="4"/>
      <c r="M940" s="32"/>
      <c r="N940" s="3">
        <v>3</v>
      </c>
      <c r="Q940" s="6"/>
      <c r="R940" s="6"/>
      <c r="S940" s="6"/>
      <c r="T940" s="6"/>
      <c r="U940" s="6"/>
      <c r="V940" s="6"/>
      <c r="W940" s="13"/>
      <c r="X940" s="13"/>
      <c r="Y940" s="14">
        <f t="shared" si="30"/>
        <v>0</v>
      </c>
    </row>
    <row r="941" spans="1:25" s="3" customFormat="1" x14ac:dyDescent="0.2">
      <c r="A941" s="23">
        <v>5886</v>
      </c>
      <c r="B941" s="3" t="s">
        <v>0</v>
      </c>
      <c r="C941" s="3" t="s">
        <v>46</v>
      </c>
      <c r="D941" s="3" t="s">
        <v>47</v>
      </c>
      <c r="E941" s="3" t="s">
        <v>40</v>
      </c>
      <c r="F941" s="3">
        <v>18</v>
      </c>
      <c r="G941" s="3" t="s">
        <v>17</v>
      </c>
      <c r="L941" s="4"/>
      <c r="M941" s="32"/>
      <c r="N941" s="3">
        <v>4</v>
      </c>
      <c r="Q941" s="6"/>
      <c r="R941" s="6"/>
      <c r="S941" s="6"/>
      <c r="T941" s="6"/>
      <c r="U941" s="6"/>
      <c r="V941" s="6"/>
      <c r="W941" s="13"/>
      <c r="X941" s="13"/>
      <c r="Y941" s="14">
        <f t="shared" si="30"/>
        <v>0</v>
      </c>
    </row>
    <row r="942" spans="1:25" s="3" customFormat="1" x14ac:dyDescent="0.2">
      <c r="A942" s="23">
        <v>5887</v>
      </c>
      <c r="B942" s="3" t="s">
        <v>0</v>
      </c>
      <c r="C942" s="3" t="s">
        <v>46</v>
      </c>
      <c r="D942" s="3" t="s">
        <v>47</v>
      </c>
      <c r="E942" s="3" t="s">
        <v>40</v>
      </c>
      <c r="F942" s="3">
        <v>18</v>
      </c>
      <c r="G942" s="3" t="s">
        <v>17</v>
      </c>
      <c r="L942" s="4"/>
      <c r="M942" s="32"/>
      <c r="N942" s="3">
        <v>5</v>
      </c>
      <c r="Q942" s="6"/>
      <c r="R942" s="6"/>
      <c r="S942" s="6"/>
      <c r="T942" s="6"/>
      <c r="U942" s="6"/>
      <c r="V942" s="6"/>
      <c r="W942" s="13"/>
      <c r="X942" s="13"/>
      <c r="Y942" s="14">
        <f t="shared" si="30"/>
        <v>0</v>
      </c>
    </row>
    <row r="943" spans="1:25" s="3" customFormat="1" x14ac:dyDescent="0.2">
      <c r="A943" s="23">
        <v>5888</v>
      </c>
      <c r="B943" s="3" t="s">
        <v>0</v>
      </c>
      <c r="C943" s="3" t="s">
        <v>46</v>
      </c>
      <c r="D943" s="3" t="s">
        <v>47</v>
      </c>
      <c r="E943" s="3" t="s">
        <v>40</v>
      </c>
      <c r="F943" s="3">
        <v>18</v>
      </c>
      <c r="G943" s="3" t="s">
        <v>17</v>
      </c>
      <c r="L943" s="4"/>
      <c r="M943" s="32"/>
      <c r="N943" s="3">
        <v>6</v>
      </c>
      <c r="Q943" s="6"/>
      <c r="R943" s="6"/>
      <c r="S943" s="6"/>
      <c r="T943" s="6"/>
      <c r="U943" s="6"/>
      <c r="V943" s="6"/>
      <c r="W943" s="13"/>
      <c r="X943" s="13"/>
      <c r="Y943" s="14">
        <f t="shared" si="30"/>
        <v>0</v>
      </c>
    </row>
    <row r="944" spans="1:25" s="3" customFormat="1" x14ac:dyDescent="0.2">
      <c r="A944" s="23">
        <v>5889</v>
      </c>
      <c r="B944" s="3" t="s">
        <v>0</v>
      </c>
      <c r="C944" s="3" t="s">
        <v>46</v>
      </c>
      <c r="D944" s="3" t="s">
        <v>47</v>
      </c>
      <c r="E944" s="3" t="s">
        <v>40</v>
      </c>
      <c r="F944" s="3">
        <v>18</v>
      </c>
      <c r="G944" s="3" t="s">
        <v>17</v>
      </c>
      <c r="L944" s="4"/>
      <c r="M944" s="32"/>
      <c r="N944" s="3">
        <v>7</v>
      </c>
      <c r="Q944" s="6"/>
      <c r="R944" s="6"/>
      <c r="S944" s="6"/>
      <c r="T944" s="6"/>
      <c r="U944" s="6"/>
      <c r="V944" s="6"/>
      <c r="W944" s="13"/>
      <c r="X944" s="13"/>
      <c r="Y944" s="14">
        <f t="shared" si="30"/>
        <v>0</v>
      </c>
    </row>
    <row r="945" spans="1:25" s="3" customFormat="1" x14ac:dyDescent="0.2">
      <c r="A945" s="23">
        <v>5890</v>
      </c>
      <c r="B945" s="3" t="s">
        <v>0</v>
      </c>
      <c r="C945" s="3" t="s">
        <v>46</v>
      </c>
      <c r="D945" s="3" t="s">
        <v>47</v>
      </c>
      <c r="E945" s="3" t="s">
        <v>40</v>
      </c>
      <c r="F945" s="3">
        <v>18</v>
      </c>
      <c r="G945" s="3" t="s">
        <v>17</v>
      </c>
      <c r="L945" s="4"/>
      <c r="M945" s="32"/>
      <c r="N945" s="3">
        <v>8</v>
      </c>
      <c r="Q945" s="6"/>
      <c r="R945" s="6"/>
      <c r="S945" s="6"/>
      <c r="T945" s="6"/>
      <c r="U945" s="6"/>
      <c r="V945" s="6"/>
      <c r="W945" s="13"/>
      <c r="X945" s="13"/>
      <c r="Y945" s="14">
        <f t="shared" si="30"/>
        <v>0</v>
      </c>
    </row>
    <row r="946" spans="1:25" s="3" customFormat="1" x14ac:dyDescent="0.2">
      <c r="A946" s="23">
        <v>5891</v>
      </c>
      <c r="B946" s="3" t="s">
        <v>0</v>
      </c>
      <c r="C946" s="3" t="s">
        <v>46</v>
      </c>
      <c r="D946" s="3" t="s">
        <v>47</v>
      </c>
      <c r="E946" s="3" t="s">
        <v>40</v>
      </c>
      <c r="F946" s="3">
        <v>18</v>
      </c>
      <c r="G946" s="3" t="s">
        <v>17</v>
      </c>
      <c r="L946" s="4"/>
      <c r="M946" s="32"/>
      <c r="N946" s="3">
        <v>9</v>
      </c>
      <c r="Q946" s="6"/>
      <c r="R946" s="6"/>
      <c r="S946" s="6"/>
      <c r="T946" s="6"/>
      <c r="U946" s="6"/>
      <c r="V946" s="6"/>
      <c r="W946" s="13"/>
      <c r="X946" s="13"/>
      <c r="Y946" s="14">
        <f t="shared" si="30"/>
        <v>0</v>
      </c>
    </row>
    <row r="947" spans="1:25" s="3" customFormat="1" x14ac:dyDescent="0.2">
      <c r="A947" s="23">
        <v>5892</v>
      </c>
      <c r="B947" s="3" t="s">
        <v>0</v>
      </c>
      <c r="C947" s="3" t="s">
        <v>46</v>
      </c>
      <c r="D947" s="3" t="s">
        <v>47</v>
      </c>
      <c r="E947" s="3" t="s">
        <v>40</v>
      </c>
      <c r="F947" s="3">
        <v>18</v>
      </c>
      <c r="G947" s="3" t="s">
        <v>17</v>
      </c>
      <c r="L947" s="4"/>
      <c r="M947" s="32"/>
      <c r="N947" s="3">
        <v>10</v>
      </c>
      <c r="Q947" s="6"/>
      <c r="R947" s="6"/>
      <c r="S947" s="6"/>
      <c r="T947" s="6"/>
      <c r="U947" s="6"/>
      <c r="V947" s="6"/>
      <c r="W947" s="13"/>
      <c r="X947" s="13"/>
      <c r="Y947" s="14">
        <f t="shared" si="30"/>
        <v>0</v>
      </c>
    </row>
    <row r="948" spans="1:25" s="3" customFormat="1" x14ac:dyDescent="0.2">
      <c r="A948" s="23">
        <v>5893</v>
      </c>
      <c r="B948" s="3" t="s">
        <v>0</v>
      </c>
      <c r="C948" s="3" t="s">
        <v>46</v>
      </c>
      <c r="D948" s="3" t="s">
        <v>47</v>
      </c>
      <c r="E948" s="3" t="s">
        <v>40</v>
      </c>
      <c r="F948" s="3">
        <v>18</v>
      </c>
      <c r="G948" s="3" t="s">
        <v>17</v>
      </c>
      <c r="L948" s="4"/>
      <c r="M948" s="32"/>
      <c r="N948" s="3">
        <v>11</v>
      </c>
      <c r="Q948" s="6"/>
      <c r="R948" s="6"/>
      <c r="S948" s="6"/>
      <c r="T948" s="6"/>
      <c r="U948" s="6"/>
      <c r="V948" s="6"/>
      <c r="W948" s="13"/>
      <c r="X948" s="13"/>
      <c r="Y948" s="14">
        <f t="shared" si="30"/>
        <v>0</v>
      </c>
    </row>
    <row r="949" spans="1:25" s="3" customFormat="1" x14ac:dyDescent="0.2">
      <c r="A949" s="23">
        <v>5894</v>
      </c>
      <c r="B949" s="3" t="s">
        <v>0</v>
      </c>
      <c r="C949" s="3" t="s">
        <v>46</v>
      </c>
      <c r="D949" s="3" t="s">
        <v>47</v>
      </c>
      <c r="E949" s="3" t="s">
        <v>40</v>
      </c>
      <c r="F949" s="3">
        <v>18</v>
      </c>
      <c r="G949" s="3" t="s">
        <v>17</v>
      </c>
      <c r="L949" s="4"/>
      <c r="M949" s="32"/>
      <c r="N949" s="3">
        <v>12</v>
      </c>
      <c r="Q949" s="6"/>
      <c r="R949" s="6"/>
      <c r="S949" s="6"/>
      <c r="T949" s="6"/>
      <c r="U949" s="6"/>
      <c r="V949" s="6"/>
      <c r="W949" s="13"/>
      <c r="X949" s="13"/>
      <c r="Y949" s="14">
        <f t="shared" si="30"/>
        <v>0</v>
      </c>
    </row>
    <row r="950" spans="1:25" s="3" customFormat="1" x14ac:dyDescent="0.2">
      <c r="A950" s="23">
        <v>5895</v>
      </c>
      <c r="B950" s="3" t="s">
        <v>0</v>
      </c>
      <c r="C950" s="3" t="s">
        <v>46</v>
      </c>
      <c r="D950" s="3" t="s">
        <v>47</v>
      </c>
      <c r="E950" s="3" t="s">
        <v>40</v>
      </c>
      <c r="F950" s="3">
        <v>18</v>
      </c>
      <c r="G950" s="3" t="s">
        <v>17</v>
      </c>
      <c r="L950" s="4"/>
      <c r="M950" s="32"/>
      <c r="N950" s="3">
        <v>13</v>
      </c>
      <c r="Q950" s="6"/>
      <c r="R950" s="6"/>
      <c r="S950" s="6"/>
      <c r="T950" s="6"/>
      <c r="U950" s="6"/>
      <c r="V950" s="6"/>
      <c r="W950" s="13"/>
      <c r="X950" s="13"/>
      <c r="Y950" s="14">
        <f t="shared" si="30"/>
        <v>0</v>
      </c>
    </row>
    <row r="951" spans="1:25" s="3" customFormat="1" x14ac:dyDescent="0.2">
      <c r="A951" s="23">
        <v>5896</v>
      </c>
      <c r="B951" s="3" t="s">
        <v>0</v>
      </c>
      <c r="C951" s="3" t="s">
        <v>46</v>
      </c>
      <c r="D951" s="3" t="s">
        <v>47</v>
      </c>
      <c r="E951" s="3" t="s">
        <v>40</v>
      </c>
      <c r="F951" s="3">
        <v>18</v>
      </c>
      <c r="G951" s="3" t="s">
        <v>17</v>
      </c>
      <c r="L951" s="4"/>
      <c r="M951" s="32"/>
      <c r="N951" s="3">
        <v>14</v>
      </c>
      <c r="Q951" s="6"/>
      <c r="R951" s="6"/>
      <c r="S951" s="6"/>
      <c r="T951" s="6"/>
      <c r="U951" s="6"/>
      <c r="V951" s="6"/>
      <c r="W951" s="13"/>
      <c r="X951" s="13"/>
      <c r="Y951" s="14">
        <f t="shared" si="30"/>
        <v>0</v>
      </c>
    </row>
    <row r="952" spans="1:25" s="3" customFormat="1" x14ac:dyDescent="0.2">
      <c r="A952" s="23">
        <v>5897</v>
      </c>
      <c r="B952" s="3" t="s">
        <v>0</v>
      </c>
      <c r="C952" s="3" t="s">
        <v>46</v>
      </c>
      <c r="D952" s="3" t="s">
        <v>47</v>
      </c>
      <c r="E952" s="3" t="s">
        <v>40</v>
      </c>
      <c r="F952" s="3">
        <v>18</v>
      </c>
      <c r="G952" s="3" t="s">
        <v>17</v>
      </c>
      <c r="L952" s="4"/>
      <c r="M952" s="32"/>
      <c r="N952" s="3">
        <v>15</v>
      </c>
      <c r="Q952" s="6"/>
      <c r="R952" s="6"/>
      <c r="S952" s="6"/>
      <c r="T952" s="6"/>
      <c r="U952" s="6"/>
      <c r="V952" s="6"/>
      <c r="W952" s="13"/>
      <c r="X952" s="13"/>
      <c r="Y952" s="14">
        <f t="shared" si="30"/>
        <v>0</v>
      </c>
    </row>
    <row r="953" spans="1:25" s="3" customFormat="1" x14ac:dyDescent="0.2">
      <c r="A953" s="23">
        <v>5898</v>
      </c>
      <c r="B953" s="3" t="s">
        <v>0</v>
      </c>
      <c r="C953" s="3" t="s">
        <v>46</v>
      </c>
      <c r="D953" s="3" t="s">
        <v>47</v>
      </c>
      <c r="E953" s="3" t="s">
        <v>40</v>
      </c>
      <c r="F953" s="3">
        <v>18</v>
      </c>
      <c r="G953" s="3" t="s">
        <v>17</v>
      </c>
      <c r="L953" s="4"/>
      <c r="M953" s="32"/>
      <c r="N953" s="3">
        <v>16</v>
      </c>
      <c r="Q953" s="6"/>
      <c r="R953" s="6"/>
      <c r="S953" s="6"/>
      <c r="T953" s="6"/>
      <c r="U953" s="6"/>
      <c r="V953" s="6"/>
      <c r="W953" s="13"/>
      <c r="X953" s="13"/>
      <c r="Y953" s="14">
        <f t="shared" si="30"/>
        <v>0</v>
      </c>
    </row>
    <row r="954" spans="1:25" s="3" customFormat="1" x14ac:dyDescent="0.2">
      <c r="A954" s="23">
        <v>5899</v>
      </c>
      <c r="B954" s="3" t="s">
        <v>0</v>
      </c>
      <c r="C954" s="3" t="s">
        <v>46</v>
      </c>
      <c r="D954" s="3" t="s">
        <v>47</v>
      </c>
      <c r="E954" s="3" t="s">
        <v>40</v>
      </c>
      <c r="F954" s="3">
        <v>19</v>
      </c>
      <c r="G954" s="3" t="s">
        <v>9</v>
      </c>
      <c r="L954" s="4"/>
      <c r="M954" s="32"/>
      <c r="N954" s="3">
        <v>1</v>
      </c>
      <c r="Q954" s="6"/>
      <c r="R954" s="6"/>
      <c r="S954" s="6"/>
      <c r="T954" s="6"/>
      <c r="U954" s="6"/>
      <c r="V954" s="6"/>
      <c r="W954" s="13"/>
      <c r="X954" s="13"/>
      <c r="Y954" s="14">
        <f t="shared" si="30"/>
        <v>0</v>
      </c>
    </row>
    <row r="955" spans="1:25" s="3" customFormat="1" x14ac:dyDescent="0.2">
      <c r="A955" s="23">
        <v>5900</v>
      </c>
      <c r="B955" s="3" t="s">
        <v>0</v>
      </c>
      <c r="C955" s="3" t="s">
        <v>46</v>
      </c>
      <c r="D955" s="3" t="s">
        <v>47</v>
      </c>
      <c r="E955" s="3" t="s">
        <v>40</v>
      </c>
      <c r="F955" s="3">
        <v>19</v>
      </c>
      <c r="G955" s="3" t="s">
        <v>9</v>
      </c>
      <c r="L955" s="4"/>
      <c r="M955" s="32"/>
      <c r="N955" s="3">
        <v>2</v>
      </c>
      <c r="Q955" s="6"/>
      <c r="R955" s="6"/>
      <c r="S955" s="6"/>
      <c r="T955" s="6"/>
      <c r="U955" s="6"/>
      <c r="V955" s="6"/>
      <c r="W955" s="13"/>
      <c r="X955" s="13"/>
      <c r="Y955" s="14">
        <f t="shared" si="30"/>
        <v>0</v>
      </c>
    </row>
    <row r="956" spans="1:25" s="3" customFormat="1" x14ac:dyDescent="0.2">
      <c r="A956" s="23">
        <v>5901</v>
      </c>
      <c r="B956" s="3" t="s">
        <v>0</v>
      </c>
      <c r="C956" s="3" t="s">
        <v>46</v>
      </c>
      <c r="D956" s="3" t="s">
        <v>47</v>
      </c>
      <c r="E956" s="3" t="s">
        <v>40</v>
      </c>
      <c r="F956" s="3">
        <v>19</v>
      </c>
      <c r="G956" s="3" t="s">
        <v>9</v>
      </c>
      <c r="L956" s="4"/>
      <c r="M956" s="32"/>
      <c r="N956" s="3">
        <v>3</v>
      </c>
      <c r="Q956" s="6"/>
      <c r="R956" s="6"/>
      <c r="S956" s="6"/>
      <c r="T956" s="6"/>
      <c r="U956" s="6"/>
      <c r="V956" s="6"/>
      <c r="W956" s="13"/>
      <c r="X956" s="13"/>
      <c r="Y956" s="14">
        <f t="shared" si="30"/>
        <v>0</v>
      </c>
    </row>
    <row r="957" spans="1:25" s="3" customFormat="1" x14ac:dyDescent="0.2">
      <c r="A957" s="23">
        <v>5902</v>
      </c>
      <c r="B957" s="3" t="s">
        <v>0</v>
      </c>
      <c r="C957" s="3" t="s">
        <v>46</v>
      </c>
      <c r="D957" s="3" t="s">
        <v>47</v>
      </c>
      <c r="E957" s="3" t="s">
        <v>40</v>
      </c>
      <c r="F957" s="3">
        <v>19</v>
      </c>
      <c r="G957" s="3" t="s">
        <v>9</v>
      </c>
      <c r="L957" s="4"/>
      <c r="M957" s="32"/>
      <c r="N957" s="3">
        <v>4</v>
      </c>
      <c r="Q957" s="6"/>
      <c r="R957" s="6"/>
      <c r="S957" s="6"/>
      <c r="T957" s="6"/>
      <c r="U957" s="6"/>
      <c r="V957" s="6"/>
      <c r="W957" s="13"/>
      <c r="X957" s="13"/>
      <c r="Y957" s="14">
        <f t="shared" si="30"/>
        <v>0</v>
      </c>
    </row>
    <row r="958" spans="1:25" s="3" customFormat="1" x14ac:dyDescent="0.2">
      <c r="A958" s="23">
        <v>5903</v>
      </c>
      <c r="B958" s="3" t="s">
        <v>0</v>
      </c>
      <c r="C958" s="3" t="s">
        <v>46</v>
      </c>
      <c r="D958" s="3" t="s">
        <v>47</v>
      </c>
      <c r="E958" s="3" t="s">
        <v>40</v>
      </c>
      <c r="F958" s="3">
        <v>19</v>
      </c>
      <c r="G958" s="3" t="s">
        <v>9</v>
      </c>
      <c r="L958" s="4"/>
      <c r="M958" s="32"/>
      <c r="N958" s="3">
        <v>5</v>
      </c>
      <c r="Q958" s="6"/>
      <c r="R958" s="6"/>
      <c r="S958" s="6"/>
      <c r="T958" s="6"/>
      <c r="U958" s="6"/>
      <c r="V958" s="6"/>
      <c r="W958" s="13"/>
      <c r="X958" s="13"/>
      <c r="Y958" s="14">
        <f t="shared" si="30"/>
        <v>0</v>
      </c>
    </row>
    <row r="959" spans="1:25" s="3" customFormat="1" x14ac:dyDescent="0.2">
      <c r="A959" s="23">
        <v>5904</v>
      </c>
      <c r="B959" s="3" t="s">
        <v>0</v>
      </c>
      <c r="C959" s="3" t="s">
        <v>46</v>
      </c>
      <c r="D959" s="3" t="s">
        <v>47</v>
      </c>
      <c r="E959" s="3" t="s">
        <v>40</v>
      </c>
      <c r="F959" s="3">
        <v>19</v>
      </c>
      <c r="G959" s="3" t="s">
        <v>9</v>
      </c>
      <c r="L959" s="4"/>
      <c r="M959" s="32"/>
      <c r="N959" s="3">
        <v>6</v>
      </c>
      <c r="Q959" s="6"/>
      <c r="R959" s="6"/>
      <c r="S959" s="6"/>
      <c r="T959" s="6"/>
      <c r="U959" s="6"/>
      <c r="V959" s="6"/>
      <c r="W959" s="13"/>
      <c r="X959" s="13"/>
      <c r="Y959" s="14">
        <f t="shared" si="30"/>
        <v>0</v>
      </c>
    </row>
    <row r="960" spans="1:25" s="3" customFormat="1" x14ac:dyDescent="0.2">
      <c r="A960" s="23">
        <v>5905</v>
      </c>
      <c r="B960" s="3" t="s">
        <v>0</v>
      </c>
      <c r="C960" s="3" t="s">
        <v>46</v>
      </c>
      <c r="D960" s="3" t="s">
        <v>47</v>
      </c>
      <c r="E960" s="3" t="s">
        <v>40</v>
      </c>
      <c r="F960" s="3">
        <v>19</v>
      </c>
      <c r="G960" s="3" t="s">
        <v>9</v>
      </c>
      <c r="L960" s="4"/>
      <c r="M960" s="32"/>
      <c r="N960" s="3">
        <v>7</v>
      </c>
      <c r="Q960" s="6"/>
      <c r="R960" s="6"/>
      <c r="S960" s="6"/>
      <c r="T960" s="6"/>
      <c r="U960" s="6"/>
      <c r="V960" s="6"/>
      <c r="W960" s="13"/>
      <c r="X960" s="13"/>
      <c r="Y960" s="14">
        <f t="shared" si="30"/>
        <v>0</v>
      </c>
    </row>
    <row r="961" spans="1:25" s="3" customFormat="1" x14ac:dyDescent="0.2">
      <c r="A961" s="23">
        <v>5906</v>
      </c>
      <c r="B961" s="3" t="s">
        <v>0</v>
      </c>
      <c r="C961" s="3" t="s">
        <v>46</v>
      </c>
      <c r="D961" s="3" t="s">
        <v>47</v>
      </c>
      <c r="E961" s="3" t="s">
        <v>40</v>
      </c>
      <c r="F961" s="3">
        <v>19</v>
      </c>
      <c r="G961" s="3" t="s">
        <v>9</v>
      </c>
      <c r="L961" s="4"/>
      <c r="M961" s="32"/>
      <c r="N961" s="3">
        <v>8</v>
      </c>
      <c r="Q961" s="6"/>
      <c r="R961" s="6"/>
      <c r="S961" s="6"/>
      <c r="T961" s="6"/>
      <c r="U961" s="6"/>
      <c r="V961" s="6"/>
      <c r="W961" s="13"/>
      <c r="X961" s="13"/>
      <c r="Y961" s="14">
        <f t="shared" ref="Y961:Y1024" si="31">IF(V961&gt;10,"NA",X961)</f>
        <v>0</v>
      </c>
    </row>
    <row r="962" spans="1:25" s="3" customFormat="1" x14ac:dyDescent="0.2">
      <c r="A962" s="23">
        <v>5907</v>
      </c>
      <c r="B962" s="3" t="s">
        <v>0</v>
      </c>
      <c r="C962" s="3" t="s">
        <v>46</v>
      </c>
      <c r="D962" s="3" t="s">
        <v>47</v>
      </c>
      <c r="E962" s="3" t="s">
        <v>40</v>
      </c>
      <c r="F962" s="3">
        <v>19</v>
      </c>
      <c r="G962" s="3" t="s">
        <v>9</v>
      </c>
      <c r="L962" s="4"/>
      <c r="M962" s="32"/>
      <c r="N962" s="3">
        <v>9</v>
      </c>
      <c r="Q962" s="6"/>
      <c r="R962" s="6"/>
      <c r="S962" s="6"/>
      <c r="T962" s="6"/>
      <c r="U962" s="6"/>
      <c r="V962" s="6"/>
      <c r="W962" s="13"/>
      <c r="X962" s="13"/>
      <c r="Y962" s="14">
        <f t="shared" si="31"/>
        <v>0</v>
      </c>
    </row>
    <row r="963" spans="1:25" s="3" customFormat="1" x14ac:dyDescent="0.2">
      <c r="A963" s="23">
        <v>5908</v>
      </c>
      <c r="B963" s="3" t="s">
        <v>0</v>
      </c>
      <c r="C963" s="3" t="s">
        <v>46</v>
      </c>
      <c r="D963" s="3" t="s">
        <v>47</v>
      </c>
      <c r="E963" s="3" t="s">
        <v>40</v>
      </c>
      <c r="F963" s="3">
        <v>19</v>
      </c>
      <c r="G963" s="3" t="s">
        <v>9</v>
      </c>
      <c r="L963" s="4"/>
      <c r="M963" s="32"/>
      <c r="N963" s="3">
        <v>10</v>
      </c>
      <c r="Q963" s="6"/>
      <c r="R963" s="6"/>
      <c r="S963" s="6"/>
      <c r="T963" s="6"/>
      <c r="U963" s="6"/>
      <c r="V963" s="6"/>
      <c r="W963" s="13"/>
      <c r="X963" s="13"/>
      <c r="Y963" s="14">
        <f t="shared" si="31"/>
        <v>0</v>
      </c>
    </row>
    <row r="964" spans="1:25" s="3" customFormat="1" x14ac:dyDescent="0.2">
      <c r="A964" s="23">
        <v>5909</v>
      </c>
      <c r="B964" s="3" t="s">
        <v>0</v>
      </c>
      <c r="C964" s="3" t="s">
        <v>46</v>
      </c>
      <c r="D964" s="3" t="s">
        <v>47</v>
      </c>
      <c r="E964" s="3" t="s">
        <v>40</v>
      </c>
      <c r="F964" s="3">
        <v>19</v>
      </c>
      <c r="G964" s="3" t="s">
        <v>9</v>
      </c>
      <c r="L964" s="4"/>
      <c r="M964" s="32"/>
      <c r="N964" s="3">
        <v>11</v>
      </c>
      <c r="Q964" s="6"/>
      <c r="R964" s="6"/>
      <c r="S964" s="6"/>
      <c r="T964" s="6"/>
      <c r="U964" s="6"/>
      <c r="V964" s="6"/>
      <c r="W964" s="13"/>
      <c r="X964" s="13"/>
      <c r="Y964" s="14">
        <f t="shared" si="31"/>
        <v>0</v>
      </c>
    </row>
    <row r="965" spans="1:25" s="3" customFormat="1" x14ac:dyDescent="0.2">
      <c r="A965" s="23">
        <v>5910</v>
      </c>
      <c r="B965" s="3" t="s">
        <v>0</v>
      </c>
      <c r="C965" s="3" t="s">
        <v>46</v>
      </c>
      <c r="D965" s="3" t="s">
        <v>47</v>
      </c>
      <c r="E965" s="3" t="s">
        <v>40</v>
      </c>
      <c r="F965" s="3">
        <v>19</v>
      </c>
      <c r="G965" s="3" t="s">
        <v>9</v>
      </c>
      <c r="L965" s="4"/>
      <c r="M965" s="32"/>
      <c r="N965" s="3">
        <v>12</v>
      </c>
      <c r="Q965" s="6"/>
      <c r="R965" s="6"/>
      <c r="S965" s="6"/>
      <c r="T965" s="6"/>
      <c r="U965" s="6"/>
      <c r="V965" s="6"/>
      <c r="W965" s="13"/>
      <c r="X965" s="13"/>
      <c r="Y965" s="14">
        <f t="shared" si="31"/>
        <v>0</v>
      </c>
    </row>
    <row r="966" spans="1:25" s="3" customFormat="1" x14ac:dyDescent="0.2">
      <c r="A966" s="23">
        <v>5911</v>
      </c>
      <c r="B966" s="3" t="s">
        <v>0</v>
      </c>
      <c r="C966" s="3" t="s">
        <v>46</v>
      </c>
      <c r="D966" s="3" t="s">
        <v>47</v>
      </c>
      <c r="E966" s="3" t="s">
        <v>40</v>
      </c>
      <c r="F966" s="3">
        <v>19</v>
      </c>
      <c r="G966" s="3" t="s">
        <v>9</v>
      </c>
      <c r="L966" s="4"/>
      <c r="M966" s="32"/>
      <c r="N966" s="3">
        <v>13</v>
      </c>
      <c r="Q966" s="6"/>
      <c r="R966" s="6"/>
      <c r="S966" s="6"/>
      <c r="T966" s="6"/>
      <c r="U966" s="6"/>
      <c r="V966" s="6"/>
      <c r="W966" s="13"/>
      <c r="X966" s="13"/>
      <c r="Y966" s="14">
        <f t="shared" si="31"/>
        <v>0</v>
      </c>
    </row>
    <row r="967" spans="1:25" s="3" customFormat="1" x14ac:dyDescent="0.2">
      <c r="A967" s="23">
        <v>5912</v>
      </c>
      <c r="B967" s="3" t="s">
        <v>0</v>
      </c>
      <c r="C967" s="3" t="s">
        <v>46</v>
      </c>
      <c r="D967" s="3" t="s">
        <v>47</v>
      </c>
      <c r="E967" s="3" t="s">
        <v>40</v>
      </c>
      <c r="F967" s="3">
        <v>19</v>
      </c>
      <c r="G967" s="3" t="s">
        <v>9</v>
      </c>
      <c r="L967" s="4"/>
      <c r="M967" s="32"/>
      <c r="N967" s="3">
        <v>14</v>
      </c>
      <c r="Q967" s="6"/>
      <c r="R967" s="6"/>
      <c r="S967" s="6"/>
      <c r="T967" s="6"/>
      <c r="U967" s="6"/>
      <c r="V967" s="6"/>
      <c r="W967" s="13"/>
      <c r="X967" s="13"/>
      <c r="Y967" s="14">
        <f t="shared" si="31"/>
        <v>0</v>
      </c>
    </row>
    <row r="968" spans="1:25" s="3" customFormat="1" x14ac:dyDescent="0.2">
      <c r="A968" s="23">
        <v>5913</v>
      </c>
      <c r="B968" s="3" t="s">
        <v>0</v>
      </c>
      <c r="C968" s="3" t="s">
        <v>46</v>
      </c>
      <c r="D968" s="3" t="s">
        <v>47</v>
      </c>
      <c r="E968" s="3" t="s">
        <v>40</v>
      </c>
      <c r="F968" s="3">
        <v>20</v>
      </c>
      <c r="G968" s="3" t="s">
        <v>9</v>
      </c>
      <c r="L968" s="4"/>
      <c r="M968" s="32"/>
      <c r="N968" s="3">
        <v>1</v>
      </c>
      <c r="Q968" s="6"/>
      <c r="R968" s="6"/>
      <c r="S968" s="6"/>
      <c r="T968" s="6"/>
      <c r="U968" s="6"/>
      <c r="V968" s="6"/>
      <c r="W968" s="13"/>
      <c r="X968" s="13"/>
      <c r="Y968" s="14">
        <f t="shared" si="31"/>
        <v>0</v>
      </c>
    </row>
    <row r="969" spans="1:25" s="3" customFormat="1" x14ac:dyDescent="0.2">
      <c r="A969" s="23">
        <v>5914</v>
      </c>
      <c r="B969" s="3" t="s">
        <v>0</v>
      </c>
      <c r="C969" s="3" t="s">
        <v>46</v>
      </c>
      <c r="D969" s="3" t="s">
        <v>47</v>
      </c>
      <c r="E969" s="3" t="s">
        <v>40</v>
      </c>
      <c r="F969" s="3">
        <v>20</v>
      </c>
      <c r="G969" s="3" t="s">
        <v>9</v>
      </c>
      <c r="L969" s="4"/>
      <c r="M969" s="32"/>
      <c r="N969" s="3">
        <v>2</v>
      </c>
      <c r="Q969" s="6"/>
      <c r="R969" s="6"/>
      <c r="S969" s="6"/>
      <c r="T969" s="6"/>
      <c r="U969" s="6"/>
      <c r="V969" s="6"/>
      <c r="W969" s="13"/>
      <c r="X969" s="13"/>
      <c r="Y969" s="14">
        <f t="shared" si="31"/>
        <v>0</v>
      </c>
    </row>
    <row r="970" spans="1:25" s="3" customFormat="1" x14ac:dyDescent="0.2">
      <c r="A970" s="23">
        <v>5915</v>
      </c>
      <c r="B970" s="3" t="s">
        <v>0</v>
      </c>
      <c r="C970" s="3" t="s">
        <v>46</v>
      </c>
      <c r="D970" s="3" t="s">
        <v>47</v>
      </c>
      <c r="E970" s="3" t="s">
        <v>40</v>
      </c>
      <c r="F970" s="3">
        <v>20</v>
      </c>
      <c r="G970" s="3" t="s">
        <v>9</v>
      </c>
      <c r="L970" s="4"/>
      <c r="M970" s="32"/>
      <c r="N970" s="3">
        <v>3</v>
      </c>
      <c r="Q970" s="6"/>
      <c r="R970" s="6"/>
      <c r="S970" s="6"/>
      <c r="T970" s="6"/>
      <c r="U970" s="6"/>
      <c r="V970" s="6"/>
      <c r="W970" s="13"/>
      <c r="X970" s="13"/>
      <c r="Y970" s="14">
        <f t="shared" si="31"/>
        <v>0</v>
      </c>
    </row>
    <row r="971" spans="1:25" s="3" customFormat="1" x14ac:dyDescent="0.2">
      <c r="A971" s="23">
        <v>5916</v>
      </c>
      <c r="B971" s="3" t="s">
        <v>0</v>
      </c>
      <c r="C971" s="3" t="s">
        <v>46</v>
      </c>
      <c r="D971" s="3" t="s">
        <v>47</v>
      </c>
      <c r="E971" s="3" t="s">
        <v>40</v>
      </c>
      <c r="F971" s="3">
        <v>20</v>
      </c>
      <c r="G971" s="3" t="s">
        <v>9</v>
      </c>
      <c r="L971" s="4"/>
      <c r="M971" s="32"/>
      <c r="N971" s="3">
        <v>4</v>
      </c>
      <c r="Q971" s="6"/>
      <c r="R971" s="6"/>
      <c r="S971" s="6"/>
      <c r="T971" s="6"/>
      <c r="U971" s="6"/>
      <c r="V971" s="6"/>
      <c r="W971" s="13"/>
      <c r="X971" s="13"/>
      <c r="Y971" s="14">
        <f t="shared" si="31"/>
        <v>0</v>
      </c>
    </row>
    <row r="972" spans="1:25" s="3" customFormat="1" x14ac:dyDescent="0.2">
      <c r="A972" s="23">
        <v>5917</v>
      </c>
      <c r="B972" s="3" t="s">
        <v>0</v>
      </c>
      <c r="C972" s="3" t="s">
        <v>46</v>
      </c>
      <c r="D972" s="3" t="s">
        <v>47</v>
      </c>
      <c r="E972" s="3" t="s">
        <v>40</v>
      </c>
      <c r="F972" s="3">
        <v>20</v>
      </c>
      <c r="G972" s="3" t="s">
        <v>9</v>
      </c>
      <c r="L972" s="4"/>
      <c r="M972" s="32"/>
      <c r="N972" s="3">
        <v>5</v>
      </c>
      <c r="Q972" s="6"/>
      <c r="R972" s="6"/>
      <c r="S972" s="6"/>
      <c r="T972" s="6"/>
      <c r="U972" s="6"/>
      <c r="V972" s="6"/>
      <c r="W972" s="13"/>
      <c r="X972" s="13"/>
      <c r="Y972" s="14">
        <f t="shared" si="31"/>
        <v>0</v>
      </c>
    </row>
    <row r="973" spans="1:25" s="3" customFormat="1" x14ac:dyDescent="0.2">
      <c r="A973" s="23">
        <v>5918</v>
      </c>
      <c r="B973" s="3" t="s">
        <v>0</v>
      </c>
      <c r="C973" s="3" t="s">
        <v>46</v>
      </c>
      <c r="D973" s="3" t="s">
        <v>47</v>
      </c>
      <c r="E973" s="3" t="s">
        <v>40</v>
      </c>
      <c r="F973" s="3">
        <v>20</v>
      </c>
      <c r="G973" s="3" t="s">
        <v>9</v>
      </c>
      <c r="L973" s="4"/>
      <c r="M973" s="32"/>
      <c r="N973" s="3">
        <v>6</v>
      </c>
      <c r="Q973" s="6"/>
      <c r="R973" s="6"/>
      <c r="S973" s="6"/>
      <c r="T973" s="6"/>
      <c r="U973" s="6"/>
      <c r="V973" s="6"/>
      <c r="W973" s="13"/>
      <c r="X973" s="13"/>
      <c r="Y973" s="14">
        <f t="shared" si="31"/>
        <v>0</v>
      </c>
    </row>
    <row r="974" spans="1:25" s="3" customFormat="1" x14ac:dyDescent="0.2">
      <c r="A974" s="23">
        <v>5919</v>
      </c>
      <c r="B974" s="3" t="s">
        <v>0</v>
      </c>
      <c r="C974" s="3" t="s">
        <v>46</v>
      </c>
      <c r="D974" s="3" t="s">
        <v>47</v>
      </c>
      <c r="E974" s="3" t="s">
        <v>40</v>
      </c>
      <c r="F974" s="3">
        <v>20</v>
      </c>
      <c r="G974" s="3" t="s">
        <v>9</v>
      </c>
      <c r="L974" s="4"/>
      <c r="M974" s="32"/>
      <c r="N974" s="3">
        <v>7</v>
      </c>
      <c r="Q974" s="6"/>
      <c r="R974" s="6"/>
      <c r="S974" s="6"/>
      <c r="T974" s="6"/>
      <c r="U974" s="6"/>
      <c r="V974" s="6"/>
      <c r="W974" s="13"/>
      <c r="X974" s="13"/>
      <c r="Y974" s="14">
        <f t="shared" si="31"/>
        <v>0</v>
      </c>
    </row>
    <row r="975" spans="1:25" s="3" customFormat="1" x14ac:dyDescent="0.2">
      <c r="A975" s="23">
        <v>5920</v>
      </c>
      <c r="B975" s="3" t="s">
        <v>0</v>
      </c>
      <c r="C975" s="3" t="s">
        <v>46</v>
      </c>
      <c r="D975" s="3" t="s">
        <v>47</v>
      </c>
      <c r="E975" s="3" t="s">
        <v>40</v>
      </c>
      <c r="F975" s="3">
        <v>20</v>
      </c>
      <c r="G975" s="3" t="s">
        <v>9</v>
      </c>
      <c r="L975" s="4"/>
      <c r="M975" s="32"/>
      <c r="N975" s="3">
        <v>8</v>
      </c>
      <c r="Q975" s="6"/>
      <c r="R975" s="6"/>
      <c r="S975" s="6"/>
      <c r="T975" s="6"/>
      <c r="U975" s="6"/>
      <c r="V975" s="6"/>
      <c r="W975" s="13"/>
      <c r="X975" s="13"/>
      <c r="Y975" s="14">
        <f t="shared" si="31"/>
        <v>0</v>
      </c>
    </row>
    <row r="976" spans="1:25" s="3" customFormat="1" x14ac:dyDescent="0.2">
      <c r="A976" s="23">
        <v>5921</v>
      </c>
      <c r="B976" s="3" t="s">
        <v>0</v>
      </c>
      <c r="C976" s="3" t="s">
        <v>46</v>
      </c>
      <c r="D976" s="3" t="s">
        <v>47</v>
      </c>
      <c r="E976" s="3" t="s">
        <v>40</v>
      </c>
      <c r="F976" s="3">
        <v>20</v>
      </c>
      <c r="G976" s="3" t="s">
        <v>9</v>
      </c>
      <c r="L976" s="4"/>
      <c r="M976" s="32"/>
      <c r="N976" s="3">
        <v>9</v>
      </c>
      <c r="Q976" s="6"/>
      <c r="R976" s="6"/>
      <c r="S976" s="6"/>
      <c r="T976" s="6"/>
      <c r="U976" s="6"/>
      <c r="V976" s="6"/>
      <c r="W976" s="13"/>
      <c r="X976" s="13"/>
      <c r="Y976" s="14">
        <f t="shared" si="31"/>
        <v>0</v>
      </c>
    </row>
    <row r="977" spans="1:25" s="3" customFormat="1" x14ac:dyDescent="0.2">
      <c r="A977" s="23">
        <v>5922</v>
      </c>
      <c r="B977" s="3" t="s">
        <v>0</v>
      </c>
      <c r="C977" s="3" t="s">
        <v>46</v>
      </c>
      <c r="D977" s="3" t="s">
        <v>47</v>
      </c>
      <c r="E977" s="3" t="s">
        <v>40</v>
      </c>
      <c r="F977" s="3">
        <v>20</v>
      </c>
      <c r="G977" s="3" t="s">
        <v>9</v>
      </c>
      <c r="L977" s="4"/>
      <c r="M977" s="32"/>
      <c r="N977" s="3">
        <v>10</v>
      </c>
      <c r="Q977" s="6"/>
      <c r="R977" s="6"/>
      <c r="S977" s="6"/>
      <c r="T977" s="6"/>
      <c r="U977" s="6"/>
      <c r="V977" s="6"/>
      <c r="W977" s="13"/>
      <c r="X977" s="13"/>
      <c r="Y977" s="14">
        <f t="shared" si="31"/>
        <v>0</v>
      </c>
    </row>
    <row r="978" spans="1:25" s="3" customFormat="1" x14ac:dyDescent="0.2">
      <c r="A978" s="23">
        <v>5923</v>
      </c>
      <c r="B978" s="3" t="s">
        <v>0</v>
      </c>
      <c r="C978" s="3" t="s">
        <v>46</v>
      </c>
      <c r="D978" s="3" t="s">
        <v>47</v>
      </c>
      <c r="E978" s="3" t="s">
        <v>40</v>
      </c>
      <c r="F978" s="3">
        <v>20</v>
      </c>
      <c r="G978" s="3" t="s">
        <v>9</v>
      </c>
      <c r="L978" s="4"/>
      <c r="M978" s="32"/>
      <c r="N978" s="3">
        <v>11</v>
      </c>
      <c r="Q978" s="6"/>
      <c r="R978" s="6"/>
      <c r="S978" s="6"/>
      <c r="T978" s="6"/>
      <c r="U978" s="6"/>
      <c r="V978" s="6"/>
      <c r="W978" s="13"/>
      <c r="X978" s="13"/>
      <c r="Y978" s="14">
        <f t="shared" si="31"/>
        <v>0</v>
      </c>
    </row>
    <row r="979" spans="1:25" s="3" customFormat="1" x14ac:dyDescent="0.2">
      <c r="A979" s="23">
        <v>5924</v>
      </c>
      <c r="B979" s="3" t="s">
        <v>0</v>
      </c>
      <c r="C979" s="3" t="s">
        <v>46</v>
      </c>
      <c r="D979" s="3" t="s">
        <v>47</v>
      </c>
      <c r="E979" s="3" t="s">
        <v>40</v>
      </c>
      <c r="F979" s="3">
        <v>20</v>
      </c>
      <c r="G979" s="3" t="s">
        <v>9</v>
      </c>
      <c r="L979" s="4"/>
      <c r="M979" s="32"/>
      <c r="N979" s="3">
        <v>12</v>
      </c>
      <c r="Q979" s="6"/>
      <c r="R979" s="6"/>
      <c r="S979" s="6"/>
      <c r="T979" s="6"/>
      <c r="U979" s="6"/>
      <c r="V979" s="6"/>
      <c r="W979" s="13"/>
      <c r="X979" s="13"/>
      <c r="Y979" s="14">
        <f t="shared" si="31"/>
        <v>0</v>
      </c>
    </row>
    <row r="980" spans="1:25" s="3" customFormat="1" x14ac:dyDescent="0.2">
      <c r="A980" s="23">
        <v>5925</v>
      </c>
      <c r="B980" s="3" t="s">
        <v>0</v>
      </c>
      <c r="C980" s="3" t="s">
        <v>46</v>
      </c>
      <c r="D980" s="3" t="s">
        <v>47</v>
      </c>
      <c r="E980" s="3" t="s">
        <v>40</v>
      </c>
      <c r="F980" s="3">
        <v>20</v>
      </c>
      <c r="G980" s="3" t="s">
        <v>17</v>
      </c>
      <c r="L980" s="4"/>
      <c r="M980" s="32"/>
      <c r="N980" s="3">
        <v>1</v>
      </c>
      <c r="Q980" s="6"/>
      <c r="R980" s="6"/>
      <c r="S980" s="6"/>
      <c r="T980" s="6"/>
      <c r="U980" s="6"/>
      <c r="V980" s="6"/>
      <c r="W980" s="13"/>
      <c r="X980" s="13"/>
      <c r="Y980" s="14">
        <f t="shared" si="31"/>
        <v>0</v>
      </c>
    </row>
    <row r="981" spans="1:25" s="3" customFormat="1" x14ac:dyDescent="0.2">
      <c r="A981" s="23">
        <v>5926</v>
      </c>
      <c r="B981" s="3" t="s">
        <v>0</v>
      </c>
      <c r="C981" s="3" t="s">
        <v>46</v>
      </c>
      <c r="D981" s="3" t="s">
        <v>47</v>
      </c>
      <c r="E981" s="3" t="s">
        <v>40</v>
      </c>
      <c r="F981" s="3">
        <v>20</v>
      </c>
      <c r="G981" s="3" t="s">
        <v>17</v>
      </c>
      <c r="L981" s="4"/>
      <c r="M981" s="32"/>
      <c r="N981" s="3">
        <v>2</v>
      </c>
      <c r="Q981" s="6"/>
      <c r="R981" s="6"/>
      <c r="S981" s="6"/>
      <c r="T981" s="6"/>
      <c r="U981" s="6"/>
      <c r="V981" s="6"/>
      <c r="W981" s="13"/>
      <c r="X981" s="13"/>
      <c r="Y981" s="14">
        <f t="shared" si="31"/>
        <v>0</v>
      </c>
    </row>
    <row r="982" spans="1:25" s="3" customFormat="1" x14ac:dyDescent="0.2">
      <c r="A982" s="23">
        <v>5927</v>
      </c>
      <c r="B982" s="3" t="s">
        <v>0</v>
      </c>
      <c r="C982" s="3" t="s">
        <v>46</v>
      </c>
      <c r="D982" s="3" t="s">
        <v>47</v>
      </c>
      <c r="E982" s="3" t="s">
        <v>40</v>
      </c>
      <c r="F982" s="3">
        <v>20</v>
      </c>
      <c r="G982" s="3" t="s">
        <v>17</v>
      </c>
      <c r="L982" s="4"/>
      <c r="M982" s="32"/>
      <c r="N982" s="3">
        <v>3</v>
      </c>
      <c r="Q982" s="6"/>
      <c r="R982" s="6"/>
      <c r="S982" s="6"/>
      <c r="T982" s="6"/>
      <c r="U982" s="6"/>
      <c r="V982" s="6"/>
      <c r="W982" s="13"/>
      <c r="X982" s="13"/>
      <c r="Y982" s="14">
        <f t="shared" si="31"/>
        <v>0</v>
      </c>
    </row>
    <row r="983" spans="1:25" s="3" customFormat="1" x14ac:dyDescent="0.2">
      <c r="A983" s="23">
        <v>5928</v>
      </c>
      <c r="B983" s="3" t="s">
        <v>0</v>
      </c>
      <c r="C983" s="3" t="s">
        <v>46</v>
      </c>
      <c r="D983" s="3" t="s">
        <v>47</v>
      </c>
      <c r="E983" s="3" t="s">
        <v>40</v>
      </c>
      <c r="F983" s="3">
        <v>20</v>
      </c>
      <c r="G983" s="3" t="s">
        <v>17</v>
      </c>
      <c r="L983" s="4"/>
      <c r="M983" s="32"/>
      <c r="N983" s="3">
        <v>4</v>
      </c>
      <c r="Q983" s="6"/>
      <c r="R983" s="6"/>
      <c r="S983" s="6"/>
      <c r="T983" s="6"/>
      <c r="U983" s="6"/>
      <c r="V983" s="6"/>
      <c r="W983" s="13"/>
      <c r="X983" s="13"/>
      <c r="Y983" s="14">
        <f t="shared" si="31"/>
        <v>0</v>
      </c>
    </row>
    <row r="984" spans="1:25" s="3" customFormat="1" x14ac:dyDescent="0.2">
      <c r="A984" s="23">
        <v>5929</v>
      </c>
      <c r="B984" s="3" t="s">
        <v>0</v>
      </c>
      <c r="C984" s="3" t="s">
        <v>46</v>
      </c>
      <c r="D984" s="3" t="s">
        <v>47</v>
      </c>
      <c r="E984" s="3" t="s">
        <v>40</v>
      </c>
      <c r="F984" s="3">
        <v>20</v>
      </c>
      <c r="G984" s="3" t="s">
        <v>17</v>
      </c>
      <c r="L984" s="4"/>
      <c r="M984" s="32"/>
      <c r="N984" s="3">
        <v>5</v>
      </c>
      <c r="Q984" s="6"/>
      <c r="R984" s="6"/>
      <c r="S984" s="6"/>
      <c r="T984" s="6"/>
      <c r="U984" s="6"/>
      <c r="V984" s="6"/>
      <c r="W984" s="13"/>
      <c r="X984" s="13"/>
      <c r="Y984" s="14">
        <f t="shared" si="31"/>
        <v>0</v>
      </c>
    </row>
    <row r="985" spans="1:25" s="3" customFormat="1" x14ac:dyDescent="0.2">
      <c r="A985" s="23">
        <v>5930</v>
      </c>
      <c r="B985" s="3" t="s">
        <v>0</v>
      </c>
      <c r="C985" s="3" t="s">
        <v>46</v>
      </c>
      <c r="D985" s="3" t="s">
        <v>47</v>
      </c>
      <c r="E985" s="3" t="s">
        <v>40</v>
      </c>
      <c r="F985" s="3">
        <v>20</v>
      </c>
      <c r="G985" s="3" t="s">
        <v>17</v>
      </c>
      <c r="L985" s="4"/>
      <c r="M985" s="32"/>
      <c r="N985" s="3">
        <v>6</v>
      </c>
      <c r="Q985" s="6"/>
      <c r="R985" s="6"/>
      <c r="S985" s="6"/>
      <c r="T985" s="6"/>
      <c r="U985" s="6"/>
      <c r="V985" s="6"/>
      <c r="W985" s="13"/>
      <c r="X985" s="13"/>
      <c r="Y985" s="14">
        <f t="shared" si="31"/>
        <v>0</v>
      </c>
    </row>
    <row r="986" spans="1:25" s="3" customFormat="1" x14ac:dyDescent="0.2">
      <c r="A986" s="23">
        <v>5931</v>
      </c>
      <c r="B986" s="3" t="s">
        <v>0</v>
      </c>
      <c r="C986" s="3" t="s">
        <v>46</v>
      </c>
      <c r="D986" s="3" t="s">
        <v>47</v>
      </c>
      <c r="E986" s="3" t="s">
        <v>40</v>
      </c>
      <c r="F986" s="3">
        <v>20</v>
      </c>
      <c r="G986" s="3" t="s">
        <v>17</v>
      </c>
      <c r="L986" s="4"/>
      <c r="M986" s="32"/>
      <c r="N986" s="3">
        <v>7</v>
      </c>
      <c r="Q986" s="6"/>
      <c r="R986" s="6"/>
      <c r="S986" s="6"/>
      <c r="T986" s="6"/>
      <c r="U986" s="6"/>
      <c r="V986" s="6"/>
      <c r="W986" s="13"/>
      <c r="X986" s="13"/>
      <c r="Y986" s="14">
        <f t="shared" si="31"/>
        <v>0</v>
      </c>
    </row>
    <row r="987" spans="1:25" s="3" customFormat="1" x14ac:dyDescent="0.2">
      <c r="A987" s="23">
        <v>5932</v>
      </c>
      <c r="B987" s="3" t="s">
        <v>0</v>
      </c>
      <c r="C987" s="3" t="s">
        <v>46</v>
      </c>
      <c r="D987" s="3" t="s">
        <v>47</v>
      </c>
      <c r="E987" s="3" t="s">
        <v>40</v>
      </c>
      <c r="F987" s="3">
        <v>20</v>
      </c>
      <c r="G987" s="3" t="s">
        <v>17</v>
      </c>
      <c r="L987" s="4"/>
      <c r="M987" s="32"/>
      <c r="N987" s="3">
        <v>8</v>
      </c>
      <c r="Q987" s="6"/>
      <c r="R987" s="6"/>
      <c r="S987" s="6"/>
      <c r="T987" s="6"/>
      <c r="U987" s="6"/>
      <c r="V987" s="6"/>
      <c r="W987" s="13"/>
      <c r="X987" s="13"/>
      <c r="Y987" s="14">
        <f t="shared" si="31"/>
        <v>0</v>
      </c>
    </row>
    <row r="988" spans="1:25" s="3" customFormat="1" x14ac:dyDescent="0.2">
      <c r="A988" s="23">
        <v>5933</v>
      </c>
      <c r="B988" s="3" t="s">
        <v>0</v>
      </c>
      <c r="C988" s="3" t="s">
        <v>46</v>
      </c>
      <c r="D988" s="3" t="s">
        <v>47</v>
      </c>
      <c r="E988" s="3" t="s">
        <v>40</v>
      </c>
      <c r="F988" s="3">
        <v>20</v>
      </c>
      <c r="G988" s="3" t="s">
        <v>17</v>
      </c>
      <c r="L988" s="4"/>
      <c r="M988" s="32"/>
      <c r="N988" s="3">
        <v>9</v>
      </c>
      <c r="Q988" s="6"/>
      <c r="R988" s="6"/>
      <c r="S988" s="6"/>
      <c r="T988" s="6"/>
      <c r="U988" s="6"/>
      <c r="V988" s="6"/>
      <c r="W988" s="13"/>
      <c r="X988" s="13"/>
      <c r="Y988" s="14">
        <f t="shared" si="31"/>
        <v>0</v>
      </c>
    </row>
    <row r="989" spans="1:25" s="3" customFormat="1" x14ac:dyDescent="0.2">
      <c r="A989" s="23">
        <v>5934</v>
      </c>
      <c r="B989" s="3" t="s">
        <v>0</v>
      </c>
      <c r="C989" s="3" t="s">
        <v>46</v>
      </c>
      <c r="D989" s="3" t="s">
        <v>47</v>
      </c>
      <c r="E989" s="3" t="s">
        <v>40</v>
      </c>
      <c r="F989" s="3">
        <v>20</v>
      </c>
      <c r="G989" s="3" t="s">
        <v>17</v>
      </c>
      <c r="L989" s="4"/>
      <c r="M989" s="32"/>
      <c r="N989" s="3">
        <v>10</v>
      </c>
      <c r="Q989" s="6"/>
      <c r="R989" s="6"/>
      <c r="S989" s="6"/>
      <c r="T989" s="6"/>
      <c r="U989" s="6"/>
      <c r="V989" s="6"/>
      <c r="W989" s="13"/>
      <c r="X989" s="13"/>
      <c r="Y989" s="14">
        <f t="shared" si="31"/>
        <v>0</v>
      </c>
    </row>
    <row r="990" spans="1:25" s="3" customFormat="1" x14ac:dyDescent="0.2">
      <c r="A990" s="23">
        <v>5935</v>
      </c>
      <c r="B990" s="3" t="s">
        <v>0</v>
      </c>
      <c r="C990" s="3" t="s">
        <v>46</v>
      </c>
      <c r="D990" s="3" t="s">
        <v>47</v>
      </c>
      <c r="E990" s="3" t="s">
        <v>40</v>
      </c>
      <c r="F990" s="3">
        <v>20</v>
      </c>
      <c r="G990" s="3" t="s">
        <v>17</v>
      </c>
      <c r="L990" s="4"/>
      <c r="M990" s="32"/>
      <c r="N990" s="3">
        <v>11</v>
      </c>
      <c r="Q990" s="6"/>
      <c r="R990" s="6"/>
      <c r="S990" s="6"/>
      <c r="T990" s="6"/>
      <c r="U990" s="6"/>
      <c r="V990" s="6"/>
      <c r="W990" s="13"/>
      <c r="X990" s="13"/>
      <c r="Y990" s="14">
        <f t="shared" si="31"/>
        <v>0</v>
      </c>
    </row>
    <row r="991" spans="1:25" s="3" customFormat="1" x14ac:dyDescent="0.2">
      <c r="A991" s="23">
        <v>5936</v>
      </c>
      <c r="B991" s="3" t="s">
        <v>0</v>
      </c>
      <c r="C991" s="3" t="s">
        <v>46</v>
      </c>
      <c r="D991" s="3" t="s">
        <v>47</v>
      </c>
      <c r="E991" s="3" t="s">
        <v>40</v>
      </c>
      <c r="F991" s="3">
        <v>20</v>
      </c>
      <c r="G991" s="3" t="s">
        <v>17</v>
      </c>
      <c r="L991" s="4"/>
      <c r="M991" s="32"/>
      <c r="N991" s="3">
        <v>12</v>
      </c>
      <c r="Q991" s="6"/>
      <c r="R991" s="6"/>
      <c r="S991" s="6"/>
      <c r="T991" s="6"/>
      <c r="U991" s="6"/>
      <c r="V991" s="6"/>
      <c r="W991" s="13"/>
      <c r="X991" s="13"/>
      <c r="Y991" s="14">
        <f t="shared" si="31"/>
        <v>0</v>
      </c>
    </row>
    <row r="992" spans="1:25" s="3" customFormat="1" x14ac:dyDescent="0.2">
      <c r="A992" s="23">
        <v>5937</v>
      </c>
      <c r="B992" s="3" t="s">
        <v>0</v>
      </c>
      <c r="C992" s="3" t="s">
        <v>46</v>
      </c>
      <c r="D992" s="3" t="s">
        <v>47</v>
      </c>
      <c r="E992" s="3" t="s">
        <v>40</v>
      </c>
      <c r="F992" s="3">
        <v>20</v>
      </c>
      <c r="G992" s="3" t="s">
        <v>17</v>
      </c>
      <c r="L992" s="4"/>
      <c r="M992" s="32"/>
      <c r="N992" s="3">
        <v>13</v>
      </c>
      <c r="Q992" s="6"/>
      <c r="R992" s="6"/>
      <c r="S992" s="6"/>
      <c r="T992" s="6"/>
      <c r="U992" s="6"/>
      <c r="V992" s="6"/>
      <c r="W992" s="13"/>
      <c r="X992" s="13"/>
      <c r="Y992" s="14">
        <f t="shared" si="31"/>
        <v>0</v>
      </c>
    </row>
    <row r="993" spans="1:25" s="3" customFormat="1" x14ac:dyDescent="0.2">
      <c r="A993" s="23">
        <v>5938</v>
      </c>
      <c r="B993" s="3" t="s">
        <v>0</v>
      </c>
      <c r="C993" s="3" t="s">
        <v>46</v>
      </c>
      <c r="D993" s="3" t="s">
        <v>47</v>
      </c>
      <c r="E993" s="3" t="s">
        <v>40</v>
      </c>
      <c r="F993" s="3">
        <v>20</v>
      </c>
      <c r="G993" s="3" t="s">
        <v>17</v>
      </c>
      <c r="L993" s="4"/>
      <c r="M993" s="32"/>
      <c r="N993" s="3">
        <v>14</v>
      </c>
      <c r="Q993" s="6"/>
      <c r="R993" s="6"/>
      <c r="S993" s="6"/>
      <c r="T993" s="6"/>
      <c r="U993" s="6"/>
      <c r="V993" s="6"/>
      <c r="W993" s="13"/>
      <c r="X993" s="13"/>
      <c r="Y993" s="14">
        <f t="shared" si="31"/>
        <v>0</v>
      </c>
    </row>
    <row r="994" spans="1:25" s="3" customFormat="1" x14ac:dyDescent="0.2">
      <c r="A994" s="23">
        <v>5939</v>
      </c>
      <c r="B994" s="3" t="s">
        <v>0</v>
      </c>
      <c r="C994" s="3" t="s">
        <v>46</v>
      </c>
      <c r="D994" s="3" t="s">
        <v>47</v>
      </c>
      <c r="E994" s="3" t="s">
        <v>40</v>
      </c>
      <c r="F994" s="3">
        <v>20</v>
      </c>
      <c r="G994" s="3" t="s">
        <v>17</v>
      </c>
      <c r="L994" s="4"/>
      <c r="M994" s="32"/>
      <c r="N994" s="3">
        <v>15</v>
      </c>
      <c r="Q994" s="6"/>
      <c r="R994" s="6"/>
      <c r="S994" s="6"/>
      <c r="T994" s="6"/>
      <c r="U994" s="6"/>
      <c r="V994" s="6"/>
      <c r="W994" s="13"/>
      <c r="X994" s="13"/>
      <c r="Y994" s="14">
        <f t="shared" si="31"/>
        <v>0</v>
      </c>
    </row>
    <row r="995" spans="1:25" s="3" customFormat="1" x14ac:dyDescent="0.2">
      <c r="A995" s="23">
        <v>5940</v>
      </c>
      <c r="B995" s="3" t="s">
        <v>0</v>
      </c>
      <c r="C995" s="3" t="s">
        <v>46</v>
      </c>
      <c r="D995" s="3" t="s">
        <v>47</v>
      </c>
      <c r="E995" s="3" t="s">
        <v>40</v>
      </c>
      <c r="F995" s="3">
        <v>20</v>
      </c>
      <c r="G995" s="3" t="s">
        <v>17</v>
      </c>
      <c r="L995" s="4"/>
      <c r="M995" s="32"/>
      <c r="N995" s="3">
        <v>16</v>
      </c>
      <c r="Q995" s="6"/>
      <c r="R995" s="6"/>
      <c r="S995" s="6"/>
      <c r="T995" s="6"/>
      <c r="U995" s="6"/>
      <c r="V995" s="6"/>
      <c r="W995" s="13"/>
      <c r="X995" s="13"/>
      <c r="Y995" s="14">
        <f t="shared" si="31"/>
        <v>0</v>
      </c>
    </row>
    <row r="996" spans="1:25" s="3" customFormat="1" x14ac:dyDescent="0.2">
      <c r="A996" s="23">
        <v>5941</v>
      </c>
      <c r="B996" s="3" t="s">
        <v>0</v>
      </c>
      <c r="C996" s="3" t="s">
        <v>46</v>
      </c>
      <c r="D996" s="3" t="s">
        <v>47</v>
      </c>
      <c r="E996" s="3" t="s">
        <v>40</v>
      </c>
      <c r="F996" s="3">
        <v>20</v>
      </c>
      <c r="G996" s="3" t="s">
        <v>17</v>
      </c>
      <c r="L996" s="4"/>
      <c r="M996" s="32"/>
      <c r="N996" s="3">
        <v>17</v>
      </c>
      <c r="Q996" s="6"/>
      <c r="R996" s="6"/>
      <c r="S996" s="6"/>
      <c r="T996" s="6"/>
      <c r="U996" s="6"/>
      <c r="V996" s="6"/>
      <c r="W996" s="13"/>
      <c r="X996" s="13"/>
      <c r="Y996" s="14">
        <f t="shared" si="31"/>
        <v>0</v>
      </c>
    </row>
    <row r="997" spans="1:25" s="3" customFormat="1" x14ac:dyDescent="0.2">
      <c r="A997" s="23">
        <v>5942</v>
      </c>
      <c r="B997" s="3" t="s">
        <v>0</v>
      </c>
      <c r="C997" s="3" t="s">
        <v>46</v>
      </c>
      <c r="D997" s="3" t="s">
        <v>47</v>
      </c>
      <c r="E997" s="3" t="s">
        <v>40</v>
      </c>
      <c r="F997" s="3">
        <v>20</v>
      </c>
      <c r="G997" s="3" t="s">
        <v>17</v>
      </c>
      <c r="L997" s="4"/>
      <c r="M997" s="32"/>
      <c r="N997" s="3">
        <v>18</v>
      </c>
      <c r="Q997" s="6"/>
      <c r="R997" s="6"/>
      <c r="S997" s="6"/>
      <c r="T997" s="6"/>
      <c r="U997" s="6"/>
      <c r="V997" s="6"/>
      <c r="W997" s="13"/>
      <c r="X997" s="13"/>
      <c r="Y997" s="14">
        <f t="shared" si="31"/>
        <v>0</v>
      </c>
    </row>
    <row r="998" spans="1:25" s="3" customFormat="1" x14ac:dyDescent="0.2">
      <c r="A998" s="23">
        <v>5943</v>
      </c>
      <c r="B998" s="3" t="s">
        <v>0</v>
      </c>
      <c r="C998" s="3" t="s">
        <v>46</v>
      </c>
      <c r="D998" s="3" t="s">
        <v>47</v>
      </c>
      <c r="E998" s="3" t="s">
        <v>40</v>
      </c>
      <c r="F998" s="3">
        <v>21</v>
      </c>
      <c r="G998" s="3" t="s">
        <v>9</v>
      </c>
      <c r="L998" s="4"/>
      <c r="M998" s="32"/>
      <c r="N998" s="3">
        <v>1</v>
      </c>
      <c r="Q998" s="6"/>
      <c r="R998" s="6"/>
      <c r="S998" s="6"/>
      <c r="T998" s="6"/>
      <c r="U998" s="6"/>
      <c r="V998" s="6"/>
      <c r="W998" s="13"/>
      <c r="X998" s="13"/>
      <c r="Y998" s="14">
        <f t="shared" si="31"/>
        <v>0</v>
      </c>
    </row>
    <row r="999" spans="1:25" s="3" customFormat="1" x14ac:dyDescent="0.2">
      <c r="A999" s="23">
        <v>5944</v>
      </c>
      <c r="B999" s="3" t="s">
        <v>0</v>
      </c>
      <c r="C999" s="3" t="s">
        <v>46</v>
      </c>
      <c r="D999" s="3" t="s">
        <v>47</v>
      </c>
      <c r="E999" s="3" t="s">
        <v>40</v>
      </c>
      <c r="F999" s="3">
        <v>21</v>
      </c>
      <c r="G999" s="3" t="s">
        <v>9</v>
      </c>
      <c r="L999" s="4"/>
      <c r="M999" s="32"/>
      <c r="N999" s="3">
        <v>2</v>
      </c>
      <c r="Q999" s="6"/>
      <c r="R999" s="6"/>
      <c r="S999" s="6"/>
      <c r="T999" s="6"/>
      <c r="U999" s="6"/>
      <c r="V999" s="6"/>
      <c r="W999" s="13"/>
      <c r="X999" s="13"/>
      <c r="Y999" s="14">
        <f t="shared" si="31"/>
        <v>0</v>
      </c>
    </row>
    <row r="1000" spans="1:25" s="3" customFormat="1" x14ac:dyDescent="0.2">
      <c r="A1000" s="23">
        <v>5945</v>
      </c>
      <c r="B1000" s="3" t="s">
        <v>0</v>
      </c>
      <c r="C1000" s="3" t="s">
        <v>46</v>
      </c>
      <c r="D1000" s="3" t="s">
        <v>47</v>
      </c>
      <c r="E1000" s="3" t="s">
        <v>40</v>
      </c>
      <c r="F1000" s="3">
        <v>21</v>
      </c>
      <c r="G1000" s="3" t="s">
        <v>9</v>
      </c>
      <c r="L1000" s="4"/>
      <c r="M1000" s="32"/>
      <c r="N1000" s="3">
        <v>3</v>
      </c>
      <c r="Q1000" s="6"/>
      <c r="R1000" s="6"/>
      <c r="S1000" s="6"/>
      <c r="T1000" s="6"/>
      <c r="U1000" s="6"/>
      <c r="V1000" s="6"/>
      <c r="W1000" s="13"/>
      <c r="X1000" s="13"/>
      <c r="Y1000" s="14">
        <f t="shared" si="31"/>
        <v>0</v>
      </c>
    </row>
    <row r="1001" spans="1:25" s="3" customFormat="1" x14ac:dyDescent="0.2">
      <c r="A1001" s="23">
        <v>5946</v>
      </c>
      <c r="B1001" s="3" t="s">
        <v>0</v>
      </c>
      <c r="C1001" s="3" t="s">
        <v>46</v>
      </c>
      <c r="D1001" s="3" t="s">
        <v>47</v>
      </c>
      <c r="E1001" s="3" t="s">
        <v>40</v>
      </c>
      <c r="F1001" s="3">
        <v>21</v>
      </c>
      <c r="G1001" s="3" t="s">
        <v>9</v>
      </c>
      <c r="L1001" s="4"/>
      <c r="M1001" s="32"/>
      <c r="N1001" s="3">
        <v>4</v>
      </c>
      <c r="Q1001" s="6"/>
      <c r="R1001" s="6"/>
      <c r="S1001" s="6"/>
      <c r="T1001" s="6"/>
      <c r="U1001" s="6"/>
      <c r="V1001" s="6"/>
      <c r="W1001" s="13"/>
      <c r="X1001" s="13"/>
      <c r="Y1001" s="14">
        <f t="shared" si="31"/>
        <v>0</v>
      </c>
    </row>
    <row r="1002" spans="1:25" s="3" customFormat="1" x14ac:dyDescent="0.2">
      <c r="A1002" s="23">
        <v>5947</v>
      </c>
      <c r="B1002" s="3" t="s">
        <v>0</v>
      </c>
      <c r="C1002" s="3" t="s">
        <v>46</v>
      </c>
      <c r="D1002" s="3" t="s">
        <v>47</v>
      </c>
      <c r="E1002" s="3" t="s">
        <v>40</v>
      </c>
      <c r="F1002" s="3">
        <v>21</v>
      </c>
      <c r="G1002" s="3" t="s">
        <v>9</v>
      </c>
      <c r="L1002" s="4"/>
      <c r="M1002" s="32"/>
      <c r="N1002" s="3">
        <v>5</v>
      </c>
      <c r="Q1002" s="6"/>
      <c r="R1002" s="6"/>
      <c r="S1002" s="6"/>
      <c r="T1002" s="6"/>
      <c r="U1002" s="6"/>
      <c r="V1002" s="6"/>
      <c r="W1002" s="13"/>
      <c r="X1002" s="13"/>
      <c r="Y1002" s="14">
        <f t="shared" si="31"/>
        <v>0</v>
      </c>
    </row>
    <row r="1003" spans="1:25" s="3" customFormat="1" x14ac:dyDescent="0.2">
      <c r="A1003" s="23">
        <v>5948</v>
      </c>
      <c r="B1003" s="3" t="s">
        <v>0</v>
      </c>
      <c r="C1003" s="3" t="s">
        <v>46</v>
      </c>
      <c r="D1003" s="3" t="s">
        <v>47</v>
      </c>
      <c r="E1003" s="3" t="s">
        <v>40</v>
      </c>
      <c r="F1003" s="3">
        <v>21</v>
      </c>
      <c r="G1003" s="3" t="s">
        <v>9</v>
      </c>
      <c r="L1003" s="4"/>
      <c r="M1003" s="32"/>
      <c r="N1003" s="3">
        <v>6</v>
      </c>
      <c r="Q1003" s="6"/>
      <c r="R1003" s="6"/>
      <c r="S1003" s="6"/>
      <c r="T1003" s="6"/>
      <c r="U1003" s="6"/>
      <c r="V1003" s="6"/>
      <c r="W1003" s="13"/>
      <c r="X1003" s="13"/>
      <c r="Y1003" s="14">
        <f t="shared" si="31"/>
        <v>0</v>
      </c>
    </row>
    <row r="1004" spans="1:25" s="3" customFormat="1" x14ac:dyDescent="0.2">
      <c r="A1004" s="23">
        <v>5949</v>
      </c>
      <c r="B1004" s="3" t="s">
        <v>0</v>
      </c>
      <c r="C1004" s="3" t="s">
        <v>46</v>
      </c>
      <c r="D1004" s="3" t="s">
        <v>47</v>
      </c>
      <c r="E1004" s="3" t="s">
        <v>40</v>
      </c>
      <c r="F1004" s="3">
        <v>21</v>
      </c>
      <c r="G1004" s="3" t="s">
        <v>9</v>
      </c>
      <c r="L1004" s="4"/>
      <c r="M1004" s="32"/>
      <c r="N1004" s="3">
        <v>7</v>
      </c>
      <c r="Q1004" s="6"/>
      <c r="R1004" s="6"/>
      <c r="S1004" s="6"/>
      <c r="T1004" s="6"/>
      <c r="U1004" s="6"/>
      <c r="V1004" s="6"/>
      <c r="W1004" s="13"/>
      <c r="X1004" s="13"/>
      <c r="Y1004" s="14">
        <f t="shared" si="31"/>
        <v>0</v>
      </c>
    </row>
    <row r="1005" spans="1:25" s="3" customFormat="1" x14ac:dyDescent="0.2">
      <c r="A1005" s="23">
        <v>5950</v>
      </c>
      <c r="B1005" s="3" t="s">
        <v>0</v>
      </c>
      <c r="C1005" s="3" t="s">
        <v>46</v>
      </c>
      <c r="D1005" s="3" t="s">
        <v>47</v>
      </c>
      <c r="E1005" s="3" t="s">
        <v>40</v>
      </c>
      <c r="F1005" s="3">
        <v>21</v>
      </c>
      <c r="G1005" s="3" t="s">
        <v>9</v>
      </c>
      <c r="L1005" s="4"/>
      <c r="M1005" s="32"/>
      <c r="N1005" s="3">
        <v>8</v>
      </c>
      <c r="Q1005" s="6"/>
      <c r="R1005" s="6"/>
      <c r="S1005" s="6"/>
      <c r="T1005" s="6"/>
      <c r="U1005" s="6"/>
      <c r="V1005" s="6"/>
      <c r="W1005" s="13"/>
      <c r="X1005" s="13"/>
      <c r="Y1005" s="14">
        <f t="shared" si="31"/>
        <v>0</v>
      </c>
    </row>
    <row r="1006" spans="1:25" s="3" customFormat="1" x14ac:dyDescent="0.2">
      <c r="A1006" s="23">
        <v>5951</v>
      </c>
      <c r="B1006" s="3" t="s">
        <v>0</v>
      </c>
      <c r="C1006" s="3" t="s">
        <v>46</v>
      </c>
      <c r="D1006" s="3" t="s">
        <v>47</v>
      </c>
      <c r="E1006" s="3" t="s">
        <v>40</v>
      </c>
      <c r="F1006" s="3">
        <v>21</v>
      </c>
      <c r="G1006" s="3" t="s">
        <v>9</v>
      </c>
      <c r="L1006" s="4"/>
      <c r="M1006" s="32"/>
      <c r="N1006" s="3">
        <v>9</v>
      </c>
      <c r="Q1006" s="6"/>
      <c r="R1006" s="6"/>
      <c r="S1006" s="6"/>
      <c r="T1006" s="6"/>
      <c r="U1006" s="6"/>
      <c r="V1006" s="6"/>
      <c r="W1006" s="13"/>
      <c r="X1006" s="13"/>
      <c r="Y1006" s="14">
        <f t="shared" si="31"/>
        <v>0</v>
      </c>
    </row>
    <row r="1007" spans="1:25" s="3" customFormat="1" x14ac:dyDescent="0.2">
      <c r="A1007" s="23">
        <v>5952</v>
      </c>
      <c r="B1007" s="3" t="s">
        <v>0</v>
      </c>
      <c r="C1007" s="3" t="s">
        <v>46</v>
      </c>
      <c r="D1007" s="3" t="s">
        <v>47</v>
      </c>
      <c r="E1007" s="3" t="s">
        <v>40</v>
      </c>
      <c r="F1007" s="3">
        <v>21</v>
      </c>
      <c r="G1007" s="3" t="s">
        <v>9</v>
      </c>
      <c r="L1007" s="4"/>
      <c r="M1007" s="32"/>
      <c r="N1007" s="3">
        <v>10</v>
      </c>
      <c r="Q1007" s="6"/>
      <c r="R1007" s="6"/>
      <c r="S1007" s="6"/>
      <c r="T1007" s="6"/>
      <c r="U1007" s="6"/>
      <c r="V1007" s="6"/>
      <c r="W1007" s="13"/>
      <c r="X1007" s="13"/>
      <c r="Y1007" s="14">
        <f t="shared" si="31"/>
        <v>0</v>
      </c>
    </row>
    <row r="1008" spans="1:25" s="3" customFormat="1" x14ac:dyDescent="0.2">
      <c r="A1008" s="23">
        <v>5953</v>
      </c>
      <c r="B1008" s="3" t="s">
        <v>0</v>
      </c>
      <c r="C1008" s="3" t="s">
        <v>46</v>
      </c>
      <c r="D1008" s="3" t="s">
        <v>47</v>
      </c>
      <c r="E1008" s="3" t="s">
        <v>40</v>
      </c>
      <c r="F1008" s="3">
        <v>21</v>
      </c>
      <c r="G1008" s="3" t="s">
        <v>9</v>
      </c>
      <c r="L1008" s="4"/>
      <c r="M1008" s="32"/>
      <c r="N1008" s="3">
        <v>11</v>
      </c>
      <c r="Q1008" s="6"/>
      <c r="R1008" s="6"/>
      <c r="S1008" s="6"/>
      <c r="T1008" s="6"/>
      <c r="U1008" s="6"/>
      <c r="V1008" s="6"/>
      <c r="W1008" s="13"/>
      <c r="X1008" s="13"/>
      <c r="Y1008" s="14">
        <f t="shared" si="31"/>
        <v>0</v>
      </c>
    </row>
    <row r="1009" spans="1:25" s="3" customFormat="1" x14ac:dyDescent="0.2">
      <c r="A1009" s="23">
        <v>5954</v>
      </c>
      <c r="B1009" s="3" t="s">
        <v>0</v>
      </c>
      <c r="C1009" s="3" t="s">
        <v>46</v>
      </c>
      <c r="D1009" s="3" t="s">
        <v>47</v>
      </c>
      <c r="E1009" s="3" t="s">
        <v>40</v>
      </c>
      <c r="F1009" s="3">
        <v>21</v>
      </c>
      <c r="G1009" s="3" t="s">
        <v>9</v>
      </c>
      <c r="L1009" s="4"/>
      <c r="M1009" s="32"/>
      <c r="N1009" s="3">
        <v>12</v>
      </c>
      <c r="Q1009" s="6"/>
      <c r="R1009" s="6"/>
      <c r="S1009" s="6"/>
      <c r="T1009" s="6"/>
      <c r="U1009" s="6"/>
      <c r="V1009" s="6"/>
      <c r="W1009" s="13"/>
      <c r="X1009" s="13"/>
      <c r="Y1009" s="14">
        <f t="shared" si="31"/>
        <v>0</v>
      </c>
    </row>
    <row r="1010" spans="1:25" s="3" customFormat="1" x14ac:dyDescent="0.2">
      <c r="A1010" s="23">
        <v>5955</v>
      </c>
      <c r="B1010" s="3" t="s">
        <v>0</v>
      </c>
      <c r="C1010" s="3" t="s">
        <v>46</v>
      </c>
      <c r="D1010" s="3" t="s">
        <v>47</v>
      </c>
      <c r="E1010" s="3" t="s">
        <v>40</v>
      </c>
      <c r="F1010" s="3">
        <v>21</v>
      </c>
      <c r="G1010" s="3" t="s">
        <v>9</v>
      </c>
      <c r="L1010" s="4"/>
      <c r="M1010" s="32"/>
      <c r="N1010" s="3">
        <v>13</v>
      </c>
      <c r="Q1010" s="6"/>
      <c r="R1010" s="6"/>
      <c r="S1010" s="6"/>
      <c r="T1010" s="6"/>
      <c r="U1010" s="6"/>
      <c r="V1010" s="6"/>
      <c r="W1010" s="13"/>
      <c r="X1010" s="13"/>
      <c r="Y1010" s="14">
        <f t="shared" si="31"/>
        <v>0</v>
      </c>
    </row>
    <row r="1011" spans="1:25" s="3" customFormat="1" x14ac:dyDescent="0.2">
      <c r="A1011" s="23">
        <v>5956</v>
      </c>
      <c r="B1011" s="3" t="s">
        <v>0</v>
      </c>
      <c r="C1011" s="3" t="s">
        <v>46</v>
      </c>
      <c r="D1011" s="3" t="s">
        <v>47</v>
      </c>
      <c r="E1011" s="3" t="s">
        <v>40</v>
      </c>
      <c r="F1011" s="3">
        <v>21</v>
      </c>
      <c r="G1011" s="3" t="s">
        <v>9</v>
      </c>
      <c r="L1011" s="4"/>
      <c r="M1011" s="32"/>
      <c r="N1011" s="3">
        <v>14</v>
      </c>
      <c r="Q1011" s="6"/>
      <c r="R1011" s="6"/>
      <c r="S1011" s="6"/>
      <c r="T1011" s="6"/>
      <c r="U1011" s="6"/>
      <c r="V1011" s="6"/>
      <c r="W1011" s="13"/>
      <c r="X1011" s="13"/>
      <c r="Y1011" s="14">
        <f t="shared" si="31"/>
        <v>0</v>
      </c>
    </row>
    <row r="1012" spans="1:25" s="3" customFormat="1" x14ac:dyDescent="0.2">
      <c r="A1012" s="23">
        <v>5957</v>
      </c>
      <c r="B1012" s="3" t="s">
        <v>0</v>
      </c>
      <c r="C1012" s="3" t="s">
        <v>46</v>
      </c>
      <c r="D1012" s="3" t="s">
        <v>47</v>
      </c>
      <c r="E1012" s="3" t="s">
        <v>40</v>
      </c>
      <c r="F1012" s="3">
        <v>21</v>
      </c>
      <c r="G1012" s="3" t="s">
        <v>9</v>
      </c>
      <c r="L1012" s="4"/>
      <c r="M1012" s="32"/>
      <c r="N1012" s="3">
        <v>15</v>
      </c>
      <c r="Q1012" s="6"/>
      <c r="R1012" s="6"/>
      <c r="S1012" s="6"/>
      <c r="T1012" s="6"/>
      <c r="U1012" s="6"/>
      <c r="V1012" s="6"/>
      <c r="W1012" s="13"/>
      <c r="X1012" s="13"/>
      <c r="Y1012" s="14">
        <f t="shared" si="31"/>
        <v>0</v>
      </c>
    </row>
    <row r="1013" spans="1:25" s="3" customFormat="1" x14ac:dyDescent="0.2">
      <c r="A1013" s="23">
        <v>5958</v>
      </c>
      <c r="B1013" s="3" t="s">
        <v>0</v>
      </c>
      <c r="C1013" s="3" t="s">
        <v>46</v>
      </c>
      <c r="D1013" s="3" t="s">
        <v>47</v>
      </c>
      <c r="E1013" s="3" t="s">
        <v>40</v>
      </c>
      <c r="F1013" s="3">
        <v>21</v>
      </c>
      <c r="G1013" s="3" t="s">
        <v>9</v>
      </c>
      <c r="L1013" s="4"/>
      <c r="M1013" s="32"/>
      <c r="N1013" s="3">
        <v>16</v>
      </c>
      <c r="Q1013" s="6"/>
      <c r="R1013" s="6"/>
      <c r="S1013" s="6"/>
      <c r="T1013" s="6"/>
      <c r="U1013" s="6"/>
      <c r="V1013" s="6"/>
      <c r="W1013" s="13"/>
      <c r="X1013" s="13"/>
      <c r="Y1013" s="14">
        <f t="shared" si="31"/>
        <v>0</v>
      </c>
    </row>
    <row r="1014" spans="1:25" s="3" customFormat="1" x14ac:dyDescent="0.2">
      <c r="A1014" s="23">
        <v>5959</v>
      </c>
      <c r="B1014" s="3" t="s">
        <v>0</v>
      </c>
      <c r="C1014" s="3" t="s">
        <v>46</v>
      </c>
      <c r="D1014" s="3" t="s">
        <v>47</v>
      </c>
      <c r="E1014" s="3" t="s">
        <v>40</v>
      </c>
      <c r="F1014" s="3">
        <v>21</v>
      </c>
      <c r="G1014" s="3" t="s">
        <v>9</v>
      </c>
      <c r="L1014" s="4"/>
      <c r="M1014" s="32"/>
      <c r="N1014" s="3">
        <v>17</v>
      </c>
      <c r="Q1014" s="6"/>
      <c r="R1014" s="6"/>
      <c r="S1014" s="6"/>
      <c r="T1014" s="6"/>
      <c r="U1014" s="6"/>
      <c r="V1014" s="6"/>
      <c r="W1014" s="13"/>
      <c r="X1014" s="13"/>
      <c r="Y1014" s="14">
        <f t="shared" si="31"/>
        <v>0</v>
      </c>
    </row>
    <row r="1015" spans="1:25" s="3" customFormat="1" x14ac:dyDescent="0.2">
      <c r="A1015" s="23">
        <v>5960</v>
      </c>
      <c r="B1015" s="3" t="s">
        <v>0</v>
      </c>
      <c r="C1015" s="3" t="s">
        <v>46</v>
      </c>
      <c r="D1015" s="3" t="s">
        <v>47</v>
      </c>
      <c r="E1015" s="3" t="s">
        <v>40</v>
      </c>
      <c r="F1015" s="3">
        <v>21</v>
      </c>
      <c r="G1015" s="3" t="s">
        <v>9</v>
      </c>
      <c r="L1015" s="4"/>
      <c r="M1015" s="32"/>
      <c r="N1015" s="3">
        <v>18</v>
      </c>
      <c r="Q1015" s="6"/>
      <c r="R1015" s="6"/>
      <c r="S1015" s="6"/>
      <c r="T1015" s="6"/>
      <c r="U1015" s="6"/>
      <c r="V1015" s="6"/>
      <c r="W1015" s="13"/>
      <c r="X1015" s="13"/>
      <c r="Y1015" s="14">
        <f t="shared" si="31"/>
        <v>0</v>
      </c>
    </row>
    <row r="1016" spans="1:25" s="3" customFormat="1" x14ac:dyDescent="0.2">
      <c r="A1016" s="23">
        <v>5961</v>
      </c>
      <c r="B1016" s="3" t="s">
        <v>0</v>
      </c>
      <c r="C1016" s="3" t="s">
        <v>46</v>
      </c>
      <c r="D1016" s="3" t="s">
        <v>47</v>
      </c>
      <c r="E1016" s="3" t="s">
        <v>40</v>
      </c>
      <c r="F1016" s="3">
        <v>21</v>
      </c>
      <c r="G1016" s="3" t="s">
        <v>17</v>
      </c>
      <c r="L1016" s="4"/>
      <c r="M1016" s="32"/>
      <c r="N1016" s="3">
        <v>1</v>
      </c>
      <c r="Q1016" s="6"/>
      <c r="R1016" s="6"/>
      <c r="S1016" s="6"/>
      <c r="T1016" s="6"/>
      <c r="U1016" s="6"/>
      <c r="V1016" s="6"/>
      <c r="W1016" s="13"/>
      <c r="X1016" s="13"/>
      <c r="Y1016" s="14">
        <f t="shared" si="31"/>
        <v>0</v>
      </c>
    </row>
    <row r="1017" spans="1:25" s="3" customFormat="1" x14ac:dyDescent="0.2">
      <c r="A1017" s="23">
        <v>5962</v>
      </c>
      <c r="B1017" s="3" t="s">
        <v>0</v>
      </c>
      <c r="C1017" s="3" t="s">
        <v>46</v>
      </c>
      <c r="D1017" s="3" t="s">
        <v>47</v>
      </c>
      <c r="E1017" s="3" t="s">
        <v>40</v>
      </c>
      <c r="F1017" s="3">
        <v>21</v>
      </c>
      <c r="G1017" s="3" t="s">
        <v>17</v>
      </c>
      <c r="L1017" s="4"/>
      <c r="M1017" s="32"/>
      <c r="N1017" s="3">
        <v>2</v>
      </c>
      <c r="Q1017" s="6"/>
      <c r="R1017" s="6"/>
      <c r="S1017" s="6"/>
      <c r="T1017" s="6"/>
      <c r="U1017" s="6"/>
      <c r="V1017" s="6"/>
      <c r="W1017" s="13"/>
      <c r="X1017" s="13"/>
      <c r="Y1017" s="14">
        <f t="shared" si="31"/>
        <v>0</v>
      </c>
    </row>
    <row r="1018" spans="1:25" s="3" customFormat="1" x14ac:dyDescent="0.2">
      <c r="A1018" s="23">
        <v>5963</v>
      </c>
      <c r="B1018" s="3" t="s">
        <v>0</v>
      </c>
      <c r="C1018" s="3" t="s">
        <v>46</v>
      </c>
      <c r="D1018" s="3" t="s">
        <v>47</v>
      </c>
      <c r="E1018" s="3" t="s">
        <v>40</v>
      </c>
      <c r="F1018" s="3">
        <v>21</v>
      </c>
      <c r="G1018" s="3" t="s">
        <v>17</v>
      </c>
      <c r="L1018" s="4"/>
      <c r="M1018" s="32"/>
      <c r="N1018" s="3">
        <v>3</v>
      </c>
      <c r="Q1018" s="6"/>
      <c r="R1018" s="6"/>
      <c r="S1018" s="6"/>
      <c r="T1018" s="6"/>
      <c r="U1018" s="6"/>
      <c r="V1018" s="6"/>
      <c r="W1018" s="13"/>
      <c r="X1018" s="13"/>
      <c r="Y1018" s="14">
        <f t="shared" si="31"/>
        <v>0</v>
      </c>
    </row>
    <row r="1019" spans="1:25" s="3" customFormat="1" x14ac:dyDescent="0.2">
      <c r="A1019" s="23">
        <v>5964</v>
      </c>
      <c r="B1019" s="3" t="s">
        <v>0</v>
      </c>
      <c r="C1019" s="3" t="s">
        <v>46</v>
      </c>
      <c r="D1019" s="3" t="s">
        <v>47</v>
      </c>
      <c r="E1019" s="3" t="s">
        <v>40</v>
      </c>
      <c r="F1019" s="3">
        <v>21</v>
      </c>
      <c r="G1019" s="3" t="s">
        <v>17</v>
      </c>
      <c r="L1019" s="4"/>
      <c r="M1019" s="32"/>
      <c r="N1019" s="3">
        <v>4</v>
      </c>
      <c r="Q1019" s="6"/>
      <c r="R1019" s="6"/>
      <c r="S1019" s="6"/>
      <c r="T1019" s="6"/>
      <c r="U1019" s="6"/>
      <c r="V1019" s="6"/>
      <c r="W1019" s="13"/>
      <c r="X1019" s="13"/>
      <c r="Y1019" s="14">
        <f t="shared" si="31"/>
        <v>0</v>
      </c>
    </row>
    <row r="1020" spans="1:25" s="3" customFormat="1" x14ac:dyDescent="0.2">
      <c r="A1020" s="23">
        <v>5965</v>
      </c>
      <c r="B1020" s="3" t="s">
        <v>0</v>
      </c>
      <c r="C1020" s="3" t="s">
        <v>46</v>
      </c>
      <c r="D1020" s="3" t="s">
        <v>47</v>
      </c>
      <c r="E1020" s="3" t="s">
        <v>40</v>
      </c>
      <c r="F1020" s="3">
        <v>21</v>
      </c>
      <c r="G1020" s="3" t="s">
        <v>17</v>
      </c>
      <c r="L1020" s="4"/>
      <c r="M1020" s="32"/>
      <c r="N1020" s="3">
        <v>5</v>
      </c>
      <c r="Q1020" s="6"/>
      <c r="R1020" s="6"/>
      <c r="S1020" s="6"/>
      <c r="T1020" s="6"/>
      <c r="U1020" s="6"/>
      <c r="V1020" s="6"/>
      <c r="W1020" s="13"/>
      <c r="X1020" s="13"/>
      <c r="Y1020" s="14">
        <f t="shared" si="31"/>
        <v>0</v>
      </c>
    </row>
    <row r="1021" spans="1:25" s="3" customFormat="1" x14ac:dyDescent="0.2">
      <c r="A1021" s="23">
        <v>5966</v>
      </c>
      <c r="B1021" s="3" t="s">
        <v>0</v>
      </c>
      <c r="C1021" s="3" t="s">
        <v>46</v>
      </c>
      <c r="D1021" s="3" t="s">
        <v>47</v>
      </c>
      <c r="E1021" s="3" t="s">
        <v>40</v>
      </c>
      <c r="F1021" s="3">
        <v>21</v>
      </c>
      <c r="G1021" s="3" t="s">
        <v>17</v>
      </c>
      <c r="L1021" s="4"/>
      <c r="M1021" s="32"/>
      <c r="N1021" s="3">
        <v>6</v>
      </c>
      <c r="Q1021" s="6"/>
      <c r="R1021" s="6"/>
      <c r="S1021" s="6"/>
      <c r="T1021" s="6"/>
      <c r="U1021" s="6"/>
      <c r="V1021" s="6"/>
      <c r="W1021" s="13"/>
      <c r="X1021" s="13"/>
      <c r="Y1021" s="14">
        <f t="shared" si="31"/>
        <v>0</v>
      </c>
    </row>
    <row r="1022" spans="1:25" s="3" customFormat="1" x14ac:dyDescent="0.2">
      <c r="A1022" s="23">
        <v>5967</v>
      </c>
      <c r="B1022" s="3" t="s">
        <v>0</v>
      </c>
      <c r="C1022" s="3" t="s">
        <v>46</v>
      </c>
      <c r="D1022" s="3" t="s">
        <v>47</v>
      </c>
      <c r="E1022" s="3" t="s">
        <v>40</v>
      </c>
      <c r="F1022" s="3">
        <v>21</v>
      </c>
      <c r="G1022" s="3" t="s">
        <v>17</v>
      </c>
      <c r="L1022" s="4"/>
      <c r="M1022" s="32"/>
      <c r="N1022" s="3">
        <v>7</v>
      </c>
      <c r="Q1022" s="6"/>
      <c r="R1022" s="6"/>
      <c r="S1022" s="6"/>
      <c r="T1022" s="6"/>
      <c r="U1022" s="6"/>
      <c r="V1022" s="6"/>
      <c r="W1022" s="13"/>
      <c r="X1022" s="13"/>
      <c r="Y1022" s="14">
        <f t="shared" si="31"/>
        <v>0</v>
      </c>
    </row>
    <row r="1023" spans="1:25" s="3" customFormat="1" x14ac:dyDescent="0.2">
      <c r="A1023" s="23">
        <v>5968</v>
      </c>
      <c r="B1023" s="3" t="s">
        <v>0</v>
      </c>
      <c r="C1023" s="3" t="s">
        <v>46</v>
      </c>
      <c r="D1023" s="3" t="s">
        <v>47</v>
      </c>
      <c r="E1023" s="3" t="s">
        <v>40</v>
      </c>
      <c r="F1023" s="3">
        <v>21</v>
      </c>
      <c r="G1023" s="3" t="s">
        <v>17</v>
      </c>
      <c r="L1023" s="4"/>
      <c r="M1023" s="32"/>
      <c r="N1023" s="3">
        <v>8</v>
      </c>
      <c r="Q1023" s="6"/>
      <c r="R1023" s="6"/>
      <c r="S1023" s="6"/>
      <c r="T1023" s="6"/>
      <c r="U1023" s="6"/>
      <c r="V1023" s="6"/>
      <c r="W1023" s="13"/>
      <c r="X1023" s="13"/>
      <c r="Y1023" s="14">
        <f t="shared" si="31"/>
        <v>0</v>
      </c>
    </row>
    <row r="1024" spans="1:25" s="3" customFormat="1" x14ac:dyDescent="0.2">
      <c r="A1024" s="23">
        <v>5969</v>
      </c>
      <c r="B1024" s="3" t="s">
        <v>0</v>
      </c>
      <c r="C1024" s="3" t="s">
        <v>46</v>
      </c>
      <c r="D1024" s="3" t="s">
        <v>47</v>
      </c>
      <c r="E1024" s="3" t="s">
        <v>40</v>
      </c>
      <c r="F1024" s="3">
        <v>21</v>
      </c>
      <c r="G1024" s="3" t="s">
        <v>17</v>
      </c>
      <c r="L1024" s="4"/>
      <c r="M1024" s="32"/>
      <c r="N1024" s="3">
        <v>9</v>
      </c>
      <c r="Q1024" s="6"/>
      <c r="R1024" s="6"/>
      <c r="S1024" s="6"/>
      <c r="T1024" s="6"/>
      <c r="U1024" s="6"/>
      <c r="V1024" s="6"/>
      <c r="W1024" s="13"/>
      <c r="X1024" s="13"/>
      <c r="Y1024" s="14">
        <f t="shared" si="31"/>
        <v>0</v>
      </c>
    </row>
    <row r="1025" spans="1:25" s="3" customFormat="1" x14ac:dyDescent="0.2">
      <c r="A1025" s="23">
        <v>5970</v>
      </c>
      <c r="B1025" s="3" t="s">
        <v>0</v>
      </c>
      <c r="C1025" s="3" t="s">
        <v>46</v>
      </c>
      <c r="D1025" s="3" t="s">
        <v>47</v>
      </c>
      <c r="E1025" s="3" t="s">
        <v>40</v>
      </c>
      <c r="F1025" s="3">
        <v>21</v>
      </c>
      <c r="G1025" s="3" t="s">
        <v>17</v>
      </c>
      <c r="L1025" s="4"/>
      <c r="M1025" s="32"/>
      <c r="N1025" s="3">
        <v>10</v>
      </c>
      <c r="Q1025" s="6"/>
      <c r="R1025" s="6"/>
      <c r="S1025" s="6"/>
      <c r="T1025" s="6"/>
      <c r="U1025" s="6"/>
      <c r="V1025" s="6"/>
      <c r="W1025" s="13"/>
      <c r="X1025" s="13"/>
      <c r="Y1025" s="14">
        <f t="shared" ref="Y1025:Y1088" si="32">IF(V1025&gt;10,"NA",X1025)</f>
        <v>0</v>
      </c>
    </row>
    <row r="1026" spans="1:25" s="3" customFormat="1" x14ac:dyDescent="0.2">
      <c r="A1026" s="23">
        <v>5971</v>
      </c>
      <c r="B1026" s="3" t="s">
        <v>0</v>
      </c>
      <c r="C1026" s="3" t="s">
        <v>46</v>
      </c>
      <c r="D1026" s="3" t="s">
        <v>47</v>
      </c>
      <c r="E1026" s="3" t="s">
        <v>40</v>
      </c>
      <c r="F1026" s="3">
        <v>21</v>
      </c>
      <c r="G1026" s="3" t="s">
        <v>17</v>
      </c>
      <c r="L1026" s="4"/>
      <c r="M1026" s="32"/>
      <c r="N1026" s="3">
        <v>11</v>
      </c>
      <c r="Q1026" s="6"/>
      <c r="R1026" s="6"/>
      <c r="S1026" s="6"/>
      <c r="T1026" s="6"/>
      <c r="U1026" s="6"/>
      <c r="V1026" s="6"/>
      <c r="W1026" s="13"/>
      <c r="X1026" s="13"/>
      <c r="Y1026" s="14">
        <f t="shared" si="32"/>
        <v>0</v>
      </c>
    </row>
    <row r="1027" spans="1:25" s="3" customFormat="1" x14ac:dyDescent="0.2">
      <c r="A1027" s="23">
        <v>5972</v>
      </c>
      <c r="B1027" s="3" t="s">
        <v>0</v>
      </c>
      <c r="C1027" s="3" t="s">
        <v>46</v>
      </c>
      <c r="D1027" s="3" t="s">
        <v>47</v>
      </c>
      <c r="E1027" s="3" t="s">
        <v>40</v>
      </c>
      <c r="F1027" s="3">
        <v>21</v>
      </c>
      <c r="G1027" s="3" t="s">
        <v>17</v>
      </c>
      <c r="L1027" s="4"/>
      <c r="M1027" s="32"/>
      <c r="N1027" s="3">
        <v>12</v>
      </c>
      <c r="Q1027" s="6"/>
      <c r="R1027" s="6"/>
      <c r="S1027" s="6"/>
      <c r="T1027" s="6"/>
      <c r="U1027" s="6"/>
      <c r="V1027" s="6"/>
      <c r="W1027" s="13"/>
      <c r="X1027" s="13"/>
      <c r="Y1027" s="14">
        <f t="shared" si="32"/>
        <v>0</v>
      </c>
    </row>
    <row r="1028" spans="1:25" s="3" customFormat="1" x14ac:dyDescent="0.2">
      <c r="A1028" s="23">
        <v>5973</v>
      </c>
      <c r="B1028" s="3" t="s">
        <v>0</v>
      </c>
      <c r="C1028" s="3" t="s">
        <v>46</v>
      </c>
      <c r="D1028" s="3" t="s">
        <v>47</v>
      </c>
      <c r="E1028" s="3" t="s">
        <v>40</v>
      </c>
      <c r="F1028" s="3">
        <v>21</v>
      </c>
      <c r="G1028" s="3" t="s">
        <v>17</v>
      </c>
      <c r="L1028" s="4"/>
      <c r="M1028" s="32"/>
      <c r="N1028" s="3">
        <v>13</v>
      </c>
      <c r="Q1028" s="6"/>
      <c r="R1028" s="6"/>
      <c r="S1028" s="6"/>
      <c r="T1028" s="6"/>
      <c r="U1028" s="6"/>
      <c r="V1028" s="6"/>
      <c r="W1028" s="13"/>
      <c r="X1028" s="13"/>
      <c r="Y1028" s="14">
        <f t="shared" si="32"/>
        <v>0</v>
      </c>
    </row>
    <row r="1029" spans="1:25" s="3" customFormat="1" x14ac:dyDescent="0.2">
      <c r="A1029" s="23">
        <v>5974</v>
      </c>
      <c r="B1029" s="3" t="s">
        <v>0</v>
      </c>
      <c r="C1029" s="3" t="s">
        <v>46</v>
      </c>
      <c r="D1029" s="3" t="s">
        <v>47</v>
      </c>
      <c r="E1029" s="3" t="s">
        <v>40</v>
      </c>
      <c r="F1029" s="3">
        <v>21</v>
      </c>
      <c r="G1029" s="3" t="s">
        <v>17</v>
      </c>
      <c r="L1029" s="4"/>
      <c r="M1029" s="32"/>
      <c r="N1029" s="3">
        <v>14</v>
      </c>
      <c r="Q1029" s="6"/>
      <c r="R1029" s="6"/>
      <c r="S1029" s="6"/>
      <c r="T1029" s="6"/>
      <c r="U1029" s="6"/>
      <c r="V1029" s="6"/>
      <c r="W1029" s="13"/>
      <c r="X1029" s="13"/>
      <c r="Y1029" s="14">
        <f t="shared" si="32"/>
        <v>0</v>
      </c>
    </row>
    <row r="1030" spans="1:25" s="3" customFormat="1" x14ac:dyDescent="0.2">
      <c r="A1030" s="23">
        <v>5975</v>
      </c>
      <c r="B1030" s="3" t="s">
        <v>0</v>
      </c>
      <c r="C1030" s="3" t="s">
        <v>46</v>
      </c>
      <c r="D1030" s="3" t="s">
        <v>47</v>
      </c>
      <c r="E1030" s="3" t="s">
        <v>40</v>
      </c>
      <c r="F1030" s="3">
        <v>21</v>
      </c>
      <c r="G1030" s="3" t="s">
        <v>17</v>
      </c>
      <c r="L1030" s="4"/>
      <c r="M1030" s="32"/>
      <c r="N1030" s="3">
        <v>15</v>
      </c>
      <c r="Q1030" s="6"/>
      <c r="R1030" s="6"/>
      <c r="S1030" s="6"/>
      <c r="T1030" s="6"/>
      <c r="U1030" s="6"/>
      <c r="V1030" s="6"/>
      <c r="W1030" s="13"/>
      <c r="X1030" s="13"/>
      <c r="Y1030" s="14">
        <f t="shared" si="32"/>
        <v>0</v>
      </c>
    </row>
    <row r="1031" spans="1:25" s="3" customFormat="1" x14ac:dyDescent="0.2">
      <c r="A1031" s="23">
        <v>5976</v>
      </c>
      <c r="B1031" s="3" t="s">
        <v>0</v>
      </c>
      <c r="C1031" s="3" t="s">
        <v>46</v>
      </c>
      <c r="D1031" s="3" t="s">
        <v>47</v>
      </c>
      <c r="E1031" s="3" t="s">
        <v>40</v>
      </c>
      <c r="F1031" s="3">
        <v>21</v>
      </c>
      <c r="G1031" s="3" t="s">
        <v>17</v>
      </c>
      <c r="L1031" s="4"/>
      <c r="M1031" s="32"/>
      <c r="N1031" s="3">
        <v>16</v>
      </c>
      <c r="Q1031" s="6"/>
      <c r="R1031" s="6"/>
      <c r="S1031" s="6"/>
      <c r="T1031" s="6"/>
      <c r="U1031" s="6"/>
      <c r="V1031" s="6"/>
      <c r="W1031" s="13"/>
      <c r="X1031" s="13"/>
      <c r="Y1031" s="14">
        <f t="shared" si="32"/>
        <v>0</v>
      </c>
    </row>
    <row r="1032" spans="1:25" s="3" customFormat="1" x14ac:dyDescent="0.2">
      <c r="A1032" s="23">
        <v>5977</v>
      </c>
      <c r="B1032" s="3" t="s">
        <v>0</v>
      </c>
      <c r="C1032" s="3" t="s">
        <v>46</v>
      </c>
      <c r="D1032" s="3" t="s">
        <v>47</v>
      </c>
      <c r="E1032" s="3" t="s">
        <v>40</v>
      </c>
      <c r="F1032" s="3">
        <v>21</v>
      </c>
      <c r="G1032" s="3" t="s">
        <v>17</v>
      </c>
      <c r="L1032" s="4"/>
      <c r="M1032" s="32"/>
      <c r="N1032" s="3">
        <v>17</v>
      </c>
      <c r="Q1032" s="6"/>
      <c r="R1032" s="6"/>
      <c r="S1032" s="6"/>
      <c r="T1032" s="6"/>
      <c r="U1032" s="6"/>
      <c r="V1032" s="6"/>
      <c r="W1032" s="13"/>
      <c r="X1032" s="13"/>
      <c r="Y1032" s="14">
        <f t="shared" si="32"/>
        <v>0</v>
      </c>
    </row>
    <row r="1033" spans="1:25" s="3" customFormat="1" x14ac:dyDescent="0.2">
      <c r="A1033" s="23">
        <v>5978</v>
      </c>
      <c r="B1033" s="3" t="s">
        <v>0</v>
      </c>
      <c r="C1033" s="3" t="s">
        <v>46</v>
      </c>
      <c r="D1033" s="3" t="s">
        <v>47</v>
      </c>
      <c r="E1033" s="3" t="s">
        <v>40</v>
      </c>
      <c r="F1033" s="3">
        <v>21</v>
      </c>
      <c r="G1033" s="3" t="s">
        <v>17</v>
      </c>
      <c r="L1033" s="4"/>
      <c r="M1033" s="32"/>
      <c r="N1033" s="3">
        <v>18</v>
      </c>
      <c r="Q1033" s="6"/>
      <c r="R1033" s="6"/>
      <c r="S1033" s="6"/>
      <c r="T1033" s="6"/>
      <c r="U1033" s="6"/>
      <c r="V1033" s="6"/>
      <c r="W1033" s="13"/>
      <c r="X1033" s="13"/>
      <c r="Y1033" s="14">
        <f t="shared" si="32"/>
        <v>0</v>
      </c>
    </row>
    <row r="1034" spans="1:25" s="3" customFormat="1" x14ac:dyDescent="0.2">
      <c r="A1034" s="23">
        <v>5979</v>
      </c>
      <c r="B1034" s="3" t="s">
        <v>0</v>
      </c>
      <c r="C1034" s="3" t="s">
        <v>46</v>
      </c>
      <c r="D1034" s="3" t="s">
        <v>47</v>
      </c>
      <c r="E1034" s="3" t="s">
        <v>40</v>
      </c>
      <c r="F1034" s="3">
        <v>21</v>
      </c>
      <c r="G1034" s="3" t="s">
        <v>17</v>
      </c>
      <c r="L1034" s="4"/>
      <c r="M1034" s="32"/>
      <c r="N1034" s="3">
        <v>19</v>
      </c>
      <c r="Q1034" s="6"/>
      <c r="R1034" s="6"/>
      <c r="S1034" s="6"/>
      <c r="T1034" s="6"/>
      <c r="U1034" s="6"/>
      <c r="V1034" s="6"/>
      <c r="W1034" s="13"/>
      <c r="X1034" s="13"/>
      <c r="Y1034" s="14">
        <f t="shared" si="32"/>
        <v>0</v>
      </c>
    </row>
    <row r="1035" spans="1:25" s="3" customFormat="1" x14ac:dyDescent="0.2">
      <c r="A1035" s="23">
        <v>5980</v>
      </c>
      <c r="B1035" s="3" t="s">
        <v>0</v>
      </c>
      <c r="C1035" s="3" t="s">
        <v>46</v>
      </c>
      <c r="D1035" s="3" t="s">
        <v>47</v>
      </c>
      <c r="E1035" s="3" t="s">
        <v>40</v>
      </c>
      <c r="F1035" s="3">
        <v>22</v>
      </c>
      <c r="G1035" s="3" t="s">
        <v>9</v>
      </c>
      <c r="L1035" s="4"/>
      <c r="M1035" s="32"/>
      <c r="N1035" s="3">
        <v>1</v>
      </c>
      <c r="Q1035" s="6"/>
      <c r="R1035" s="6"/>
      <c r="S1035" s="6"/>
      <c r="T1035" s="6"/>
      <c r="U1035" s="6"/>
      <c r="V1035" s="6"/>
      <c r="W1035" s="13"/>
      <c r="X1035" s="13"/>
      <c r="Y1035" s="14">
        <f t="shared" si="32"/>
        <v>0</v>
      </c>
    </row>
    <row r="1036" spans="1:25" s="3" customFormat="1" x14ac:dyDescent="0.2">
      <c r="A1036" s="23">
        <v>5981</v>
      </c>
      <c r="B1036" s="3" t="s">
        <v>0</v>
      </c>
      <c r="C1036" s="3" t="s">
        <v>46</v>
      </c>
      <c r="D1036" s="3" t="s">
        <v>47</v>
      </c>
      <c r="E1036" s="3" t="s">
        <v>40</v>
      </c>
      <c r="F1036" s="3">
        <v>22</v>
      </c>
      <c r="G1036" s="3" t="s">
        <v>9</v>
      </c>
      <c r="L1036" s="4"/>
      <c r="M1036" s="32"/>
      <c r="N1036" s="3">
        <v>2</v>
      </c>
      <c r="Q1036" s="6"/>
      <c r="R1036" s="6"/>
      <c r="S1036" s="6"/>
      <c r="T1036" s="6"/>
      <c r="U1036" s="6"/>
      <c r="V1036" s="6"/>
      <c r="W1036" s="13"/>
      <c r="X1036" s="13"/>
      <c r="Y1036" s="14">
        <f t="shared" si="32"/>
        <v>0</v>
      </c>
    </row>
    <row r="1037" spans="1:25" s="3" customFormat="1" x14ac:dyDescent="0.2">
      <c r="A1037" s="23">
        <v>5982</v>
      </c>
      <c r="B1037" s="3" t="s">
        <v>0</v>
      </c>
      <c r="C1037" s="3" t="s">
        <v>46</v>
      </c>
      <c r="D1037" s="3" t="s">
        <v>47</v>
      </c>
      <c r="E1037" s="3" t="s">
        <v>40</v>
      </c>
      <c r="F1037" s="3">
        <v>22</v>
      </c>
      <c r="G1037" s="3" t="s">
        <v>9</v>
      </c>
      <c r="L1037" s="4"/>
      <c r="M1037" s="32"/>
      <c r="N1037" s="3">
        <v>3</v>
      </c>
      <c r="Q1037" s="6"/>
      <c r="R1037" s="6"/>
      <c r="S1037" s="6"/>
      <c r="T1037" s="6"/>
      <c r="U1037" s="6"/>
      <c r="V1037" s="6"/>
      <c r="W1037" s="13"/>
      <c r="X1037" s="13"/>
      <c r="Y1037" s="14">
        <f t="shared" si="32"/>
        <v>0</v>
      </c>
    </row>
    <row r="1038" spans="1:25" s="3" customFormat="1" x14ac:dyDescent="0.2">
      <c r="A1038" s="23">
        <v>5983</v>
      </c>
      <c r="B1038" s="3" t="s">
        <v>0</v>
      </c>
      <c r="C1038" s="3" t="s">
        <v>46</v>
      </c>
      <c r="D1038" s="3" t="s">
        <v>47</v>
      </c>
      <c r="E1038" s="3" t="s">
        <v>40</v>
      </c>
      <c r="F1038" s="3">
        <v>22</v>
      </c>
      <c r="G1038" s="3" t="s">
        <v>9</v>
      </c>
      <c r="L1038" s="4"/>
      <c r="M1038" s="32"/>
      <c r="N1038" s="3">
        <v>4</v>
      </c>
      <c r="Q1038" s="6"/>
      <c r="R1038" s="6"/>
      <c r="S1038" s="6"/>
      <c r="T1038" s="6"/>
      <c r="U1038" s="6"/>
      <c r="V1038" s="6"/>
      <c r="W1038" s="13"/>
      <c r="X1038" s="13"/>
      <c r="Y1038" s="14">
        <f t="shared" si="32"/>
        <v>0</v>
      </c>
    </row>
    <row r="1039" spans="1:25" s="3" customFormat="1" x14ac:dyDescent="0.2">
      <c r="A1039" s="23">
        <v>5984</v>
      </c>
      <c r="B1039" s="3" t="s">
        <v>0</v>
      </c>
      <c r="C1039" s="3" t="s">
        <v>46</v>
      </c>
      <c r="D1039" s="3" t="s">
        <v>47</v>
      </c>
      <c r="E1039" s="3" t="s">
        <v>40</v>
      </c>
      <c r="F1039" s="3">
        <v>22</v>
      </c>
      <c r="G1039" s="3" t="s">
        <v>9</v>
      </c>
      <c r="L1039" s="4"/>
      <c r="M1039" s="32"/>
      <c r="N1039" s="3">
        <v>5</v>
      </c>
      <c r="Q1039" s="6"/>
      <c r="R1039" s="6"/>
      <c r="S1039" s="6"/>
      <c r="T1039" s="6"/>
      <c r="U1039" s="6"/>
      <c r="V1039" s="6"/>
      <c r="W1039" s="13"/>
      <c r="X1039" s="13"/>
      <c r="Y1039" s="14">
        <f t="shared" si="32"/>
        <v>0</v>
      </c>
    </row>
    <row r="1040" spans="1:25" s="3" customFormat="1" x14ac:dyDescent="0.2">
      <c r="A1040" s="23">
        <v>5985</v>
      </c>
      <c r="B1040" s="3" t="s">
        <v>0</v>
      </c>
      <c r="C1040" s="3" t="s">
        <v>46</v>
      </c>
      <c r="D1040" s="3" t="s">
        <v>47</v>
      </c>
      <c r="E1040" s="3" t="s">
        <v>40</v>
      </c>
      <c r="F1040" s="3">
        <v>22</v>
      </c>
      <c r="G1040" s="3" t="s">
        <v>9</v>
      </c>
      <c r="L1040" s="4"/>
      <c r="M1040" s="32"/>
      <c r="N1040" s="3">
        <v>6</v>
      </c>
      <c r="Q1040" s="6"/>
      <c r="R1040" s="6"/>
      <c r="S1040" s="6"/>
      <c r="T1040" s="6"/>
      <c r="U1040" s="6"/>
      <c r="V1040" s="6"/>
      <c r="W1040" s="13"/>
      <c r="X1040" s="13"/>
      <c r="Y1040" s="14">
        <f t="shared" si="32"/>
        <v>0</v>
      </c>
    </row>
    <row r="1041" spans="1:25" s="3" customFormat="1" x14ac:dyDescent="0.2">
      <c r="A1041" s="23">
        <v>5986</v>
      </c>
      <c r="B1041" s="3" t="s">
        <v>0</v>
      </c>
      <c r="C1041" s="3" t="s">
        <v>46</v>
      </c>
      <c r="D1041" s="3" t="s">
        <v>47</v>
      </c>
      <c r="E1041" s="3" t="s">
        <v>40</v>
      </c>
      <c r="F1041" s="3">
        <v>22</v>
      </c>
      <c r="G1041" s="3" t="s">
        <v>9</v>
      </c>
      <c r="L1041" s="4"/>
      <c r="M1041" s="32"/>
      <c r="N1041" s="3">
        <v>7</v>
      </c>
      <c r="Q1041" s="6"/>
      <c r="R1041" s="6"/>
      <c r="S1041" s="6"/>
      <c r="T1041" s="6"/>
      <c r="U1041" s="6"/>
      <c r="V1041" s="6"/>
      <c r="W1041" s="13"/>
      <c r="X1041" s="13"/>
      <c r="Y1041" s="14">
        <f t="shared" si="32"/>
        <v>0</v>
      </c>
    </row>
    <row r="1042" spans="1:25" s="3" customFormat="1" x14ac:dyDescent="0.2">
      <c r="A1042" s="23">
        <v>5987</v>
      </c>
      <c r="B1042" s="3" t="s">
        <v>0</v>
      </c>
      <c r="C1042" s="3" t="s">
        <v>46</v>
      </c>
      <c r="D1042" s="3" t="s">
        <v>47</v>
      </c>
      <c r="E1042" s="3" t="s">
        <v>40</v>
      </c>
      <c r="F1042" s="3">
        <v>22</v>
      </c>
      <c r="G1042" s="3" t="s">
        <v>9</v>
      </c>
      <c r="L1042" s="4"/>
      <c r="M1042" s="32"/>
      <c r="N1042" s="3">
        <v>8</v>
      </c>
      <c r="Q1042" s="6"/>
      <c r="R1042" s="6"/>
      <c r="S1042" s="6"/>
      <c r="T1042" s="6"/>
      <c r="U1042" s="6"/>
      <c r="V1042" s="6"/>
      <c r="W1042" s="13"/>
      <c r="X1042" s="13"/>
      <c r="Y1042" s="14">
        <f t="shared" si="32"/>
        <v>0</v>
      </c>
    </row>
    <row r="1043" spans="1:25" s="3" customFormat="1" x14ac:dyDescent="0.2">
      <c r="A1043" s="23">
        <v>5988</v>
      </c>
      <c r="B1043" s="3" t="s">
        <v>0</v>
      </c>
      <c r="C1043" s="3" t="s">
        <v>46</v>
      </c>
      <c r="D1043" s="3" t="s">
        <v>47</v>
      </c>
      <c r="E1043" s="3" t="s">
        <v>40</v>
      </c>
      <c r="F1043" s="3">
        <v>22</v>
      </c>
      <c r="G1043" s="3" t="s">
        <v>9</v>
      </c>
      <c r="L1043" s="4"/>
      <c r="M1043" s="32"/>
      <c r="N1043" s="3">
        <v>9</v>
      </c>
      <c r="Q1043" s="6"/>
      <c r="R1043" s="6"/>
      <c r="S1043" s="6"/>
      <c r="T1043" s="6"/>
      <c r="U1043" s="6"/>
      <c r="V1043" s="6"/>
      <c r="W1043" s="13"/>
      <c r="X1043" s="13"/>
      <c r="Y1043" s="14">
        <f t="shared" si="32"/>
        <v>0</v>
      </c>
    </row>
    <row r="1044" spans="1:25" s="3" customFormat="1" x14ac:dyDescent="0.2">
      <c r="A1044" s="23">
        <v>5989</v>
      </c>
      <c r="B1044" s="3" t="s">
        <v>0</v>
      </c>
      <c r="C1044" s="3" t="s">
        <v>46</v>
      </c>
      <c r="D1044" s="3" t="s">
        <v>47</v>
      </c>
      <c r="E1044" s="3" t="s">
        <v>40</v>
      </c>
      <c r="F1044" s="3">
        <v>22</v>
      </c>
      <c r="G1044" s="3" t="s">
        <v>9</v>
      </c>
      <c r="L1044" s="4"/>
      <c r="M1044" s="32"/>
      <c r="N1044" s="3">
        <v>10</v>
      </c>
      <c r="Q1044" s="6"/>
      <c r="R1044" s="6"/>
      <c r="S1044" s="6"/>
      <c r="T1044" s="6"/>
      <c r="U1044" s="6"/>
      <c r="V1044" s="6"/>
      <c r="W1044" s="13"/>
      <c r="X1044" s="13"/>
      <c r="Y1044" s="14">
        <f t="shared" si="32"/>
        <v>0</v>
      </c>
    </row>
    <row r="1045" spans="1:25" s="3" customFormat="1" x14ac:dyDescent="0.2">
      <c r="A1045" s="23">
        <v>5990</v>
      </c>
      <c r="B1045" s="3" t="s">
        <v>0</v>
      </c>
      <c r="C1045" s="3" t="s">
        <v>46</v>
      </c>
      <c r="D1045" s="3" t="s">
        <v>47</v>
      </c>
      <c r="E1045" s="3" t="s">
        <v>40</v>
      </c>
      <c r="F1045" s="3">
        <v>22</v>
      </c>
      <c r="G1045" s="3" t="s">
        <v>9</v>
      </c>
      <c r="L1045" s="4"/>
      <c r="M1045" s="32"/>
      <c r="N1045" s="3">
        <v>11</v>
      </c>
      <c r="Q1045" s="6"/>
      <c r="R1045" s="6"/>
      <c r="S1045" s="6"/>
      <c r="T1045" s="6"/>
      <c r="U1045" s="6"/>
      <c r="V1045" s="6"/>
      <c r="W1045" s="13"/>
      <c r="X1045" s="13"/>
      <c r="Y1045" s="14">
        <f t="shared" si="32"/>
        <v>0</v>
      </c>
    </row>
    <row r="1046" spans="1:25" s="3" customFormat="1" x14ac:dyDescent="0.2">
      <c r="A1046" s="23">
        <v>5991</v>
      </c>
      <c r="B1046" s="3" t="s">
        <v>0</v>
      </c>
      <c r="C1046" s="3" t="s">
        <v>46</v>
      </c>
      <c r="D1046" s="3" t="s">
        <v>47</v>
      </c>
      <c r="E1046" s="3" t="s">
        <v>40</v>
      </c>
      <c r="F1046" s="3">
        <v>22</v>
      </c>
      <c r="G1046" s="3" t="s">
        <v>9</v>
      </c>
      <c r="L1046" s="4"/>
      <c r="M1046" s="32"/>
      <c r="N1046" s="3">
        <v>12</v>
      </c>
      <c r="Q1046" s="6"/>
      <c r="R1046" s="6"/>
      <c r="S1046" s="6"/>
      <c r="T1046" s="6"/>
      <c r="U1046" s="6"/>
      <c r="V1046" s="6"/>
      <c r="W1046" s="13"/>
      <c r="X1046" s="13"/>
      <c r="Y1046" s="14">
        <f t="shared" si="32"/>
        <v>0</v>
      </c>
    </row>
    <row r="1047" spans="1:25" s="3" customFormat="1" x14ac:dyDescent="0.2">
      <c r="A1047" s="23">
        <v>5992</v>
      </c>
      <c r="B1047" s="3" t="s">
        <v>0</v>
      </c>
      <c r="C1047" s="3" t="s">
        <v>46</v>
      </c>
      <c r="D1047" s="3" t="s">
        <v>47</v>
      </c>
      <c r="E1047" s="3" t="s">
        <v>40</v>
      </c>
      <c r="F1047" s="3">
        <v>22</v>
      </c>
      <c r="G1047" s="3" t="s">
        <v>9</v>
      </c>
      <c r="L1047" s="4"/>
      <c r="M1047" s="32"/>
      <c r="N1047" s="3">
        <v>13</v>
      </c>
      <c r="Q1047" s="6"/>
      <c r="R1047" s="6"/>
      <c r="S1047" s="6"/>
      <c r="T1047" s="6"/>
      <c r="U1047" s="6"/>
      <c r="V1047" s="6"/>
      <c r="W1047" s="13"/>
      <c r="X1047" s="13"/>
      <c r="Y1047" s="14">
        <f t="shared" si="32"/>
        <v>0</v>
      </c>
    </row>
    <row r="1048" spans="1:25" s="3" customFormat="1" x14ac:dyDescent="0.2">
      <c r="A1048" s="23">
        <v>5993</v>
      </c>
      <c r="B1048" s="3" t="s">
        <v>0</v>
      </c>
      <c r="C1048" s="3" t="s">
        <v>46</v>
      </c>
      <c r="D1048" s="3" t="s">
        <v>47</v>
      </c>
      <c r="E1048" s="3" t="s">
        <v>40</v>
      </c>
      <c r="F1048" s="3">
        <v>22</v>
      </c>
      <c r="G1048" s="3" t="s">
        <v>17</v>
      </c>
      <c r="L1048" s="4"/>
      <c r="M1048" s="32"/>
      <c r="N1048" s="3">
        <v>1</v>
      </c>
      <c r="Q1048" s="6"/>
      <c r="R1048" s="6"/>
      <c r="S1048" s="6"/>
      <c r="T1048" s="6"/>
      <c r="U1048" s="6"/>
      <c r="V1048" s="6"/>
      <c r="W1048" s="13"/>
      <c r="X1048" s="13"/>
      <c r="Y1048" s="14">
        <f t="shared" si="32"/>
        <v>0</v>
      </c>
    </row>
    <row r="1049" spans="1:25" s="3" customFormat="1" x14ac:dyDescent="0.2">
      <c r="A1049" s="23">
        <v>5994</v>
      </c>
      <c r="B1049" s="3" t="s">
        <v>0</v>
      </c>
      <c r="C1049" s="3" t="s">
        <v>46</v>
      </c>
      <c r="D1049" s="3" t="s">
        <v>47</v>
      </c>
      <c r="E1049" s="3" t="s">
        <v>40</v>
      </c>
      <c r="F1049" s="3">
        <v>22</v>
      </c>
      <c r="G1049" s="3" t="s">
        <v>17</v>
      </c>
      <c r="L1049" s="4"/>
      <c r="M1049" s="32"/>
      <c r="N1049" s="3">
        <v>2</v>
      </c>
      <c r="Q1049" s="6"/>
      <c r="R1049" s="6"/>
      <c r="S1049" s="6"/>
      <c r="T1049" s="6"/>
      <c r="U1049" s="6"/>
      <c r="V1049" s="6"/>
      <c r="W1049" s="13"/>
      <c r="X1049" s="13"/>
      <c r="Y1049" s="14">
        <f t="shared" si="32"/>
        <v>0</v>
      </c>
    </row>
    <row r="1050" spans="1:25" s="3" customFormat="1" x14ac:dyDescent="0.2">
      <c r="A1050" s="23">
        <v>5995</v>
      </c>
      <c r="B1050" s="3" t="s">
        <v>0</v>
      </c>
      <c r="C1050" s="3" t="s">
        <v>46</v>
      </c>
      <c r="D1050" s="3" t="s">
        <v>47</v>
      </c>
      <c r="E1050" s="3" t="s">
        <v>40</v>
      </c>
      <c r="F1050" s="3">
        <v>22</v>
      </c>
      <c r="G1050" s="3" t="s">
        <v>17</v>
      </c>
      <c r="L1050" s="4"/>
      <c r="M1050" s="32"/>
      <c r="N1050" s="3">
        <v>3</v>
      </c>
      <c r="Q1050" s="6"/>
      <c r="R1050" s="6"/>
      <c r="S1050" s="6"/>
      <c r="T1050" s="6"/>
      <c r="U1050" s="6"/>
      <c r="V1050" s="6"/>
      <c r="W1050" s="13"/>
      <c r="X1050" s="13"/>
      <c r="Y1050" s="14">
        <f t="shared" si="32"/>
        <v>0</v>
      </c>
    </row>
    <row r="1051" spans="1:25" s="3" customFormat="1" x14ac:dyDescent="0.2">
      <c r="A1051" s="23">
        <v>5996</v>
      </c>
      <c r="B1051" s="3" t="s">
        <v>0</v>
      </c>
      <c r="C1051" s="3" t="s">
        <v>46</v>
      </c>
      <c r="D1051" s="3" t="s">
        <v>47</v>
      </c>
      <c r="E1051" s="3" t="s">
        <v>40</v>
      </c>
      <c r="F1051" s="3">
        <v>22</v>
      </c>
      <c r="G1051" s="3" t="s">
        <v>17</v>
      </c>
      <c r="L1051" s="4"/>
      <c r="M1051" s="32"/>
      <c r="N1051" s="3">
        <v>4</v>
      </c>
      <c r="Q1051" s="6"/>
      <c r="R1051" s="6"/>
      <c r="S1051" s="6"/>
      <c r="T1051" s="6"/>
      <c r="U1051" s="6"/>
      <c r="V1051" s="6"/>
      <c r="W1051" s="13"/>
      <c r="X1051" s="13"/>
      <c r="Y1051" s="14">
        <f t="shared" si="32"/>
        <v>0</v>
      </c>
    </row>
    <row r="1052" spans="1:25" s="3" customFormat="1" x14ac:dyDescent="0.2">
      <c r="A1052" s="23">
        <v>5997</v>
      </c>
      <c r="B1052" s="3" t="s">
        <v>0</v>
      </c>
      <c r="C1052" s="3" t="s">
        <v>46</v>
      </c>
      <c r="D1052" s="3" t="s">
        <v>47</v>
      </c>
      <c r="E1052" s="3" t="s">
        <v>40</v>
      </c>
      <c r="F1052" s="3">
        <v>22</v>
      </c>
      <c r="G1052" s="3" t="s">
        <v>17</v>
      </c>
      <c r="L1052" s="4"/>
      <c r="M1052" s="32"/>
      <c r="N1052" s="3">
        <v>5</v>
      </c>
      <c r="Q1052" s="6"/>
      <c r="R1052" s="6"/>
      <c r="S1052" s="6"/>
      <c r="T1052" s="6"/>
      <c r="U1052" s="6"/>
      <c r="V1052" s="6"/>
      <c r="W1052" s="13"/>
      <c r="X1052" s="13"/>
      <c r="Y1052" s="14">
        <f t="shared" si="32"/>
        <v>0</v>
      </c>
    </row>
    <row r="1053" spans="1:25" s="3" customFormat="1" x14ac:dyDescent="0.2">
      <c r="A1053" s="23">
        <v>5998</v>
      </c>
      <c r="B1053" s="3" t="s">
        <v>0</v>
      </c>
      <c r="C1053" s="3" t="s">
        <v>46</v>
      </c>
      <c r="D1053" s="3" t="s">
        <v>47</v>
      </c>
      <c r="E1053" s="3" t="s">
        <v>40</v>
      </c>
      <c r="F1053" s="3">
        <v>22</v>
      </c>
      <c r="G1053" s="3" t="s">
        <v>17</v>
      </c>
      <c r="L1053" s="4"/>
      <c r="M1053" s="32"/>
      <c r="N1053" s="3">
        <v>6</v>
      </c>
      <c r="Q1053" s="6"/>
      <c r="R1053" s="6"/>
      <c r="S1053" s="6"/>
      <c r="T1053" s="6"/>
      <c r="U1053" s="6"/>
      <c r="V1053" s="6"/>
      <c r="W1053" s="13"/>
      <c r="X1053" s="13"/>
      <c r="Y1053" s="14">
        <f t="shared" si="32"/>
        <v>0</v>
      </c>
    </row>
    <row r="1054" spans="1:25" s="3" customFormat="1" x14ac:dyDescent="0.2">
      <c r="A1054" s="23">
        <v>5999</v>
      </c>
      <c r="B1054" s="3" t="s">
        <v>0</v>
      </c>
      <c r="C1054" s="3" t="s">
        <v>46</v>
      </c>
      <c r="D1054" s="3" t="s">
        <v>47</v>
      </c>
      <c r="E1054" s="3" t="s">
        <v>40</v>
      </c>
      <c r="F1054" s="3">
        <v>22</v>
      </c>
      <c r="G1054" s="3" t="s">
        <v>17</v>
      </c>
      <c r="L1054" s="4"/>
      <c r="M1054" s="32"/>
      <c r="N1054" s="3">
        <v>7</v>
      </c>
      <c r="Q1054" s="6"/>
      <c r="R1054" s="6"/>
      <c r="S1054" s="6"/>
      <c r="T1054" s="6"/>
      <c r="U1054" s="6"/>
      <c r="V1054" s="6"/>
      <c r="W1054" s="13"/>
      <c r="X1054" s="13"/>
      <c r="Y1054" s="14">
        <f t="shared" si="32"/>
        <v>0</v>
      </c>
    </row>
    <row r="1055" spans="1:25" s="3" customFormat="1" x14ac:dyDescent="0.2">
      <c r="A1055" s="23">
        <v>6000</v>
      </c>
      <c r="B1055" s="3" t="s">
        <v>0</v>
      </c>
      <c r="C1055" s="3" t="s">
        <v>46</v>
      </c>
      <c r="D1055" s="3" t="s">
        <v>47</v>
      </c>
      <c r="E1055" s="3" t="s">
        <v>40</v>
      </c>
      <c r="F1055" s="3">
        <v>22</v>
      </c>
      <c r="G1055" s="3" t="s">
        <v>17</v>
      </c>
      <c r="L1055" s="4"/>
      <c r="M1055" s="32"/>
      <c r="N1055" s="3">
        <v>8</v>
      </c>
      <c r="Q1055" s="6"/>
      <c r="R1055" s="6"/>
      <c r="S1055" s="6"/>
      <c r="T1055" s="6"/>
      <c r="U1055" s="6"/>
      <c r="V1055" s="6"/>
      <c r="W1055" s="13"/>
      <c r="X1055" s="13"/>
      <c r="Y1055" s="14">
        <f t="shared" si="32"/>
        <v>0</v>
      </c>
    </row>
    <row r="1056" spans="1:25" s="3" customFormat="1" x14ac:dyDescent="0.2">
      <c r="A1056" s="23">
        <v>6001</v>
      </c>
      <c r="B1056" s="3" t="s">
        <v>0</v>
      </c>
      <c r="C1056" s="3" t="s">
        <v>46</v>
      </c>
      <c r="D1056" s="3" t="s">
        <v>47</v>
      </c>
      <c r="E1056" s="3" t="s">
        <v>40</v>
      </c>
      <c r="F1056" s="3">
        <v>22</v>
      </c>
      <c r="G1056" s="3" t="s">
        <v>17</v>
      </c>
      <c r="L1056" s="4"/>
      <c r="M1056" s="32"/>
      <c r="N1056" s="3">
        <v>9</v>
      </c>
      <c r="Q1056" s="6"/>
      <c r="R1056" s="6"/>
      <c r="S1056" s="6"/>
      <c r="T1056" s="6"/>
      <c r="U1056" s="6"/>
      <c r="V1056" s="6"/>
      <c r="W1056" s="13"/>
      <c r="X1056" s="13"/>
      <c r="Y1056" s="14">
        <f t="shared" si="32"/>
        <v>0</v>
      </c>
    </row>
    <row r="1057" spans="1:25" s="3" customFormat="1" x14ac:dyDescent="0.2">
      <c r="A1057" s="23">
        <v>6002</v>
      </c>
      <c r="B1057" s="3" t="s">
        <v>0</v>
      </c>
      <c r="C1057" s="3" t="s">
        <v>46</v>
      </c>
      <c r="D1057" s="3" t="s">
        <v>47</v>
      </c>
      <c r="E1057" s="3" t="s">
        <v>40</v>
      </c>
      <c r="F1057" s="3">
        <v>22</v>
      </c>
      <c r="G1057" s="3" t="s">
        <v>17</v>
      </c>
      <c r="L1057" s="4"/>
      <c r="M1057" s="32"/>
      <c r="N1057" s="3">
        <v>10</v>
      </c>
      <c r="Q1057" s="6"/>
      <c r="R1057" s="6"/>
      <c r="S1057" s="6"/>
      <c r="T1057" s="6"/>
      <c r="U1057" s="6"/>
      <c r="V1057" s="6"/>
      <c r="W1057" s="13"/>
      <c r="X1057" s="13"/>
      <c r="Y1057" s="14">
        <f t="shared" si="32"/>
        <v>0</v>
      </c>
    </row>
    <row r="1058" spans="1:25" s="3" customFormat="1" x14ac:dyDescent="0.2">
      <c r="A1058" s="23">
        <v>6003</v>
      </c>
      <c r="B1058" s="3" t="s">
        <v>0</v>
      </c>
      <c r="C1058" s="3" t="s">
        <v>46</v>
      </c>
      <c r="D1058" s="3" t="s">
        <v>47</v>
      </c>
      <c r="E1058" s="3" t="s">
        <v>40</v>
      </c>
      <c r="F1058" s="3">
        <v>22</v>
      </c>
      <c r="G1058" s="3" t="s">
        <v>17</v>
      </c>
      <c r="L1058" s="4"/>
      <c r="M1058" s="32"/>
      <c r="N1058" s="3">
        <v>11</v>
      </c>
      <c r="Q1058" s="6"/>
      <c r="R1058" s="6"/>
      <c r="S1058" s="6"/>
      <c r="T1058" s="6"/>
      <c r="U1058" s="6"/>
      <c r="V1058" s="6"/>
      <c r="W1058" s="13"/>
      <c r="X1058" s="13"/>
      <c r="Y1058" s="14">
        <f t="shared" si="32"/>
        <v>0</v>
      </c>
    </row>
    <row r="1059" spans="1:25" s="3" customFormat="1" x14ac:dyDescent="0.2">
      <c r="A1059" s="23">
        <v>6004</v>
      </c>
      <c r="B1059" s="3" t="s">
        <v>0</v>
      </c>
      <c r="C1059" s="3" t="s">
        <v>46</v>
      </c>
      <c r="D1059" s="3" t="s">
        <v>47</v>
      </c>
      <c r="E1059" s="3" t="s">
        <v>40</v>
      </c>
      <c r="F1059" s="3">
        <v>23</v>
      </c>
      <c r="G1059" s="3" t="s">
        <v>9</v>
      </c>
      <c r="L1059" s="4"/>
      <c r="M1059" s="32"/>
      <c r="N1059" s="3">
        <v>1</v>
      </c>
      <c r="Q1059" s="6"/>
      <c r="R1059" s="6"/>
      <c r="S1059" s="6"/>
      <c r="T1059" s="6"/>
      <c r="U1059" s="6"/>
      <c r="V1059" s="6"/>
      <c r="W1059" s="13"/>
      <c r="X1059" s="13"/>
      <c r="Y1059" s="14">
        <f t="shared" si="32"/>
        <v>0</v>
      </c>
    </row>
    <row r="1060" spans="1:25" s="3" customFormat="1" x14ac:dyDescent="0.2">
      <c r="A1060" s="23">
        <v>6005</v>
      </c>
      <c r="B1060" s="3" t="s">
        <v>0</v>
      </c>
      <c r="C1060" s="3" t="s">
        <v>46</v>
      </c>
      <c r="D1060" s="3" t="s">
        <v>47</v>
      </c>
      <c r="E1060" s="3" t="s">
        <v>40</v>
      </c>
      <c r="F1060" s="3">
        <v>23</v>
      </c>
      <c r="G1060" s="3" t="s">
        <v>9</v>
      </c>
      <c r="L1060" s="4"/>
      <c r="M1060" s="32"/>
      <c r="N1060" s="3">
        <v>2</v>
      </c>
      <c r="Q1060" s="6"/>
      <c r="R1060" s="6"/>
      <c r="S1060" s="6"/>
      <c r="T1060" s="6"/>
      <c r="U1060" s="6"/>
      <c r="V1060" s="6"/>
      <c r="W1060" s="13"/>
      <c r="X1060" s="13"/>
      <c r="Y1060" s="14">
        <f t="shared" si="32"/>
        <v>0</v>
      </c>
    </row>
    <row r="1061" spans="1:25" s="3" customFormat="1" x14ac:dyDescent="0.2">
      <c r="A1061" s="23">
        <v>6006</v>
      </c>
      <c r="B1061" s="3" t="s">
        <v>0</v>
      </c>
      <c r="C1061" s="3" t="s">
        <v>46</v>
      </c>
      <c r="D1061" s="3" t="s">
        <v>47</v>
      </c>
      <c r="E1061" s="3" t="s">
        <v>40</v>
      </c>
      <c r="F1061" s="3">
        <v>23</v>
      </c>
      <c r="G1061" s="3" t="s">
        <v>9</v>
      </c>
      <c r="L1061" s="4"/>
      <c r="M1061" s="32"/>
      <c r="N1061" s="3">
        <v>3</v>
      </c>
      <c r="Q1061" s="6"/>
      <c r="R1061" s="6"/>
      <c r="S1061" s="6"/>
      <c r="T1061" s="6"/>
      <c r="U1061" s="6"/>
      <c r="V1061" s="6"/>
      <c r="W1061" s="13"/>
      <c r="X1061" s="13"/>
      <c r="Y1061" s="14">
        <f t="shared" si="32"/>
        <v>0</v>
      </c>
    </row>
    <row r="1062" spans="1:25" s="3" customFormat="1" x14ac:dyDescent="0.2">
      <c r="A1062" s="23">
        <v>6007</v>
      </c>
      <c r="B1062" s="3" t="s">
        <v>0</v>
      </c>
      <c r="C1062" s="3" t="s">
        <v>46</v>
      </c>
      <c r="D1062" s="3" t="s">
        <v>47</v>
      </c>
      <c r="E1062" s="3" t="s">
        <v>40</v>
      </c>
      <c r="F1062" s="3">
        <v>23</v>
      </c>
      <c r="G1062" s="3" t="s">
        <v>9</v>
      </c>
      <c r="L1062" s="4"/>
      <c r="M1062" s="32"/>
      <c r="N1062" s="3">
        <v>4</v>
      </c>
      <c r="Q1062" s="6"/>
      <c r="R1062" s="6"/>
      <c r="S1062" s="6"/>
      <c r="T1062" s="6"/>
      <c r="U1062" s="6"/>
      <c r="V1062" s="6"/>
      <c r="W1062" s="13"/>
      <c r="X1062" s="13"/>
      <c r="Y1062" s="14">
        <f t="shared" si="32"/>
        <v>0</v>
      </c>
    </row>
    <row r="1063" spans="1:25" s="3" customFormat="1" x14ac:dyDescent="0.2">
      <c r="A1063" s="23">
        <v>6008</v>
      </c>
      <c r="B1063" s="3" t="s">
        <v>0</v>
      </c>
      <c r="C1063" s="3" t="s">
        <v>46</v>
      </c>
      <c r="D1063" s="3" t="s">
        <v>47</v>
      </c>
      <c r="E1063" s="3" t="s">
        <v>40</v>
      </c>
      <c r="F1063" s="3">
        <v>23</v>
      </c>
      <c r="G1063" s="3" t="s">
        <v>9</v>
      </c>
      <c r="L1063" s="4"/>
      <c r="M1063" s="32"/>
      <c r="N1063" s="3">
        <v>5</v>
      </c>
      <c r="Q1063" s="6"/>
      <c r="R1063" s="6"/>
      <c r="S1063" s="6"/>
      <c r="T1063" s="6"/>
      <c r="U1063" s="6"/>
      <c r="V1063" s="6"/>
      <c r="W1063" s="13"/>
      <c r="X1063" s="13"/>
      <c r="Y1063" s="14">
        <f t="shared" si="32"/>
        <v>0</v>
      </c>
    </row>
    <row r="1064" spans="1:25" s="3" customFormat="1" x14ac:dyDescent="0.2">
      <c r="A1064" s="23">
        <v>6009</v>
      </c>
      <c r="B1064" s="3" t="s">
        <v>0</v>
      </c>
      <c r="C1064" s="3" t="s">
        <v>46</v>
      </c>
      <c r="D1064" s="3" t="s">
        <v>47</v>
      </c>
      <c r="E1064" s="3" t="s">
        <v>40</v>
      </c>
      <c r="F1064" s="3">
        <v>23</v>
      </c>
      <c r="G1064" s="3" t="s">
        <v>9</v>
      </c>
      <c r="L1064" s="4"/>
      <c r="M1064" s="32"/>
      <c r="N1064" s="3">
        <v>6</v>
      </c>
      <c r="Q1064" s="6"/>
      <c r="R1064" s="6"/>
      <c r="S1064" s="6"/>
      <c r="T1064" s="6"/>
      <c r="U1064" s="6"/>
      <c r="V1064" s="6"/>
      <c r="W1064" s="13"/>
      <c r="X1064" s="13"/>
      <c r="Y1064" s="14">
        <f t="shared" si="32"/>
        <v>0</v>
      </c>
    </row>
    <row r="1065" spans="1:25" s="3" customFormat="1" x14ac:dyDescent="0.2">
      <c r="A1065" s="23">
        <v>6010</v>
      </c>
      <c r="B1065" s="3" t="s">
        <v>0</v>
      </c>
      <c r="C1065" s="3" t="s">
        <v>46</v>
      </c>
      <c r="D1065" s="3" t="s">
        <v>47</v>
      </c>
      <c r="E1065" s="3" t="s">
        <v>40</v>
      </c>
      <c r="F1065" s="3">
        <v>23</v>
      </c>
      <c r="G1065" s="3" t="s">
        <v>9</v>
      </c>
      <c r="L1065" s="4"/>
      <c r="M1065" s="32"/>
      <c r="N1065" s="3">
        <v>7</v>
      </c>
      <c r="Q1065" s="6"/>
      <c r="R1065" s="6"/>
      <c r="S1065" s="6"/>
      <c r="T1065" s="6"/>
      <c r="U1065" s="6"/>
      <c r="V1065" s="6"/>
      <c r="W1065" s="13"/>
      <c r="X1065" s="13"/>
      <c r="Y1065" s="14">
        <f t="shared" si="32"/>
        <v>0</v>
      </c>
    </row>
    <row r="1066" spans="1:25" s="3" customFormat="1" x14ac:dyDescent="0.2">
      <c r="A1066" s="23">
        <v>6011</v>
      </c>
      <c r="B1066" s="3" t="s">
        <v>0</v>
      </c>
      <c r="C1066" s="3" t="s">
        <v>46</v>
      </c>
      <c r="D1066" s="3" t="s">
        <v>47</v>
      </c>
      <c r="E1066" s="3" t="s">
        <v>40</v>
      </c>
      <c r="F1066" s="3">
        <v>23</v>
      </c>
      <c r="G1066" s="3" t="s">
        <v>9</v>
      </c>
      <c r="L1066" s="4"/>
      <c r="M1066" s="32"/>
      <c r="N1066" s="3">
        <v>8</v>
      </c>
      <c r="Q1066" s="6"/>
      <c r="R1066" s="6"/>
      <c r="S1066" s="6"/>
      <c r="T1066" s="6"/>
      <c r="U1066" s="6"/>
      <c r="V1066" s="6"/>
      <c r="W1066" s="13"/>
      <c r="X1066" s="13"/>
      <c r="Y1066" s="14">
        <f t="shared" si="32"/>
        <v>0</v>
      </c>
    </row>
    <row r="1067" spans="1:25" s="3" customFormat="1" x14ac:dyDescent="0.2">
      <c r="A1067" s="23">
        <v>6012</v>
      </c>
      <c r="B1067" s="3" t="s">
        <v>0</v>
      </c>
      <c r="C1067" s="3" t="s">
        <v>46</v>
      </c>
      <c r="D1067" s="3" t="s">
        <v>47</v>
      </c>
      <c r="E1067" s="3" t="s">
        <v>40</v>
      </c>
      <c r="F1067" s="3">
        <v>23</v>
      </c>
      <c r="G1067" s="3" t="s">
        <v>9</v>
      </c>
      <c r="L1067" s="4"/>
      <c r="M1067" s="32"/>
      <c r="N1067" s="3">
        <v>9</v>
      </c>
      <c r="Q1067" s="6"/>
      <c r="R1067" s="6"/>
      <c r="S1067" s="6"/>
      <c r="T1067" s="6"/>
      <c r="U1067" s="6"/>
      <c r="V1067" s="6"/>
      <c r="W1067" s="13"/>
      <c r="X1067" s="13"/>
      <c r="Y1067" s="14">
        <f t="shared" si="32"/>
        <v>0</v>
      </c>
    </row>
    <row r="1068" spans="1:25" s="3" customFormat="1" x14ac:dyDescent="0.2">
      <c r="A1068" s="23">
        <v>6013</v>
      </c>
      <c r="B1068" s="3" t="s">
        <v>0</v>
      </c>
      <c r="C1068" s="3" t="s">
        <v>46</v>
      </c>
      <c r="D1068" s="3" t="s">
        <v>47</v>
      </c>
      <c r="E1068" s="3" t="s">
        <v>40</v>
      </c>
      <c r="F1068" s="3">
        <v>23</v>
      </c>
      <c r="G1068" s="3" t="s">
        <v>9</v>
      </c>
      <c r="L1068" s="4"/>
      <c r="M1068" s="32"/>
      <c r="N1068" s="3">
        <v>10</v>
      </c>
      <c r="Q1068" s="6"/>
      <c r="R1068" s="6"/>
      <c r="S1068" s="6"/>
      <c r="T1068" s="6"/>
      <c r="U1068" s="6"/>
      <c r="V1068" s="6"/>
      <c r="W1068" s="13"/>
      <c r="X1068" s="13"/>
      <c r="Y1068" s="14">
        <f t="shared" si="32"/>
        <v>0</v>
      </c>
    </row>
    <row r="1069" spans="1:25" s="3" customFormat="1" x14ac:dyDescent="0.2">
      <c r="A1069" s="23">
        <v>6014</v>
      </c>
      <c r="B1069" s="3" t="s">
        <v>0</v>
      </c>
      <c r="C1069" s="3" t="s">
        <v>46</v>
      </c>
      <c r="D1069" s="3" t="s">
        <v>47</v>
      </c>
      <c r="E1069" s="3" t="s">
        <v>40</v>
      </c>
      <c r="F1069" s="3">
        <v>23</v>
      </c>
      <c r="G1069" s="3" t="s">
        <v>9</v>
      </c>
      <c r="L1069" s="4"/>
      <c r="M1069" s="32"/>
      <c r="N1069" s="3">
        <v>11</v>
      </c>
      <c r="Q1069" s="6"/>
      <c r="R1069" s="6"/>
      <c r="S1069" s="6"/>
      <c r="T1069" s="6"/>
      <c r="U1069" s="6"/>
      <c r="V1069" s="6"/>
      <c r="W1069" s="13"/>
      <c r="X1069" s="13"/>
      <c r="Y1069" s="14">
        <f t="shared" si="32"/>
        <v>0</v>
      </c>
    </row>
    <row r="1070" spans="1:25" s="3" customFormat="1" x14ac:dyDescent="0.2">
      <c r="A1070" s="23">
        <v>6015</v>
      </c>
      <c r="B1070" s="3" t="s">
        <v>0</v>
      </c>
      <c r="C1070" s="3" t="s">
        <v>46</v>
      </c>
      <c r="D1070" s="3" t="s">
        <v>47</v>
      </c>
      <c r="E1070" s="3" t="s">
        <v>40</v>
      </c>
      <c r="F1070" s="3">
        <v>23</v>
      </c>
      <c r="G1070" s="3" t="s">
        <v>9</v>
      </c>
      <c r="L1070" s="4"/>
      <c r="M1070" s="32"/>
      <c r="N1070" s="3">
        <v>12</v>
      </c>
      <c r="Q1070" s="6"/>
      <c r="R1070" s="6"/>
      <c r="S1070" s="6"/>
      <c r="T1070" s="6"/>
      <c r="U1070" s="6"/>
      <c r="V1070" s="6"/>
      <c r="W1070" s="13"/>
      <c r="X1070" s="13"/>
      <c r="Y1070" s="14">
        <f t="shared" si="32"/>
        <v>0</v>
      </c>
    </row>
    <row r="1071" spans="1:25" s="3" customFormat="1" x14ac:dyDescent="0.2">
      <c r="A1071" s="23">
        <v>6016</v>
      </c>
      <c r="B1071" s="3" t="s">
        <v>0</v>
      </c>
      <c r="C1071" s="3" t="s">
        <v>46</v>
      </c>
      <c r="D1071" s="3" t="s">
        <v>47</v>
      </c>
      <c r="E1071" s="3" t="s">
        <v>40</v>
      </c>
      <c r="F1071" s="3">
        <v>23</v>
      </c>
      <c r="G1071" s="3" t="s">
        <v>9</v>
      </c>
      <c r="L1071" s="4"/>
      <c r="M1071" s="32"/>
      <c r="N1071" s="3">
        <v>13</v>
      </c>
      <c r="Q1071" s="6"/>
      <c r="R1071" s="6"/>
      <c r="S1071" s="6"/>
      <c r="T1071" s="6"/>
      <c r="U1071" s="6"/>
      <c r="V1071" s="6"/>
      <c r="W1071" s="13"/>
      <c r="X1071" s="13"/>
      <c r="Y1071" s="14">
        <f t="shared" si="32"/>
        <v>0</v>
      </c>
    </row>
    <row r="1072" spans="1:25" s="3" customFormat="1" x14ac:dyDescent="0.2">
      <c r="A1072" s="23">
        <v>6017</v>
      </c>
      <c r="B1072" s="3" t="s">
        <v>0</v>
      </c>
      <c r="C1072" s="3" t="s">
        <v>46</v>
      </c>
      <c r="D1072" s="3" t="s">
        <v>47</v>
      </c>
      <c r="E1072" s="3" t="s">
        <v>40</v>
      </c>
      <c r="F1072" s="3">
        <v>23</v>
      </c>
      <c r="G1072" s="3" t="s">
        <v>9</v>
      </c>
      <c r="L1072" s="4"/>
      <c r="M1072" s="32"/>
      <c r="N1072" s="3">
        <v>14</v>
      </c>
      <c r="Q1072" s="6"/>
      <c r="R1072" s="6"/>
      <c r="S1072" s="6"/>
      <c r="T1072" s="6"/>
      <c r="U1072" s="6"/>
      <c r="V1072" s="6"/>
      <c r="W1072" s="13"/>
      <c r="X1072" s="13"/>
      <c r="Y1072" s="14">
        <f t="shared" si="32"/>
        <v>0</v>
      </c>
    </row>
    <row r="1073" spans="1:25" s="3" customFormat="1" x14ac:dyDescent="0.2">
      <c r="A1073" s="23">
        <v>6018</v>
      </c>
      <c r="B1073" s="3" t="s">
        <v>0</v>
      </c>
      <c r="C1073" s="3" t="s">
        <v>46</v>
      </c>
      <c r="D1073" s="3" t="s">
        <v>47</v>
      </c>
      <c r="E1073" s="3" t="s">
        <v>40</v>
      </c>
      <c r="F1073" s="3">
        <v>23</v>
      </c>
      <c r="G1073" s="3" t="s">
        <v>9</v>
      </c>
      <c r="L1073" s="4"/>
      <c r="M1073" s="32"/>
      <c r="N1073" s="3">
        <v>15</v>
      </c>
      <c r="Q1073" s="6"/>
      <c r="R1073" s="6"/>
      <c r="S1073" s="6"/>
      <c r="T1073" s="6"/>
      <c r="U1073" s="6"/>
      <c r="V1073" s="6"/>
      <c r="W1073" s="13"/>
      <c r="X1073" s="13"/>
      <c r="Y1073" s="14">
        <f t="shared" si="32"/>
        <v>0</v>
      </c>
    </row>
    <row r="1074" spans="1:25" s="3" customFormat="1" x14ac:dyDescent="0.2">
      <c r="A1074" s="23">
        <v>6019</v>
      </c>
      <c r="B1074" s="3" t="s">
        <v>0</v>
      </c>
      <c r="C1074" s="3" t="s">
        <v>46</v>
      </c>
      <c r="D1074" s="3" t="s">
        <v>47</v>
      </c>
      <c r="E1074" s="3" t="s">
        <v>40</v>
      </c>
      <c r="F1074" s="3">
        <v>23</v>
      </c>
      <c r="G1074" s="3" t="s">
        <v>9</v>
      </c>
      <c r="L1074" s="4"/>
      <c r="M1074" s="32"/>
      <c r="N1074" s="3">
        <v>16</v>
      </c>
      <c r="Q1074" s="6"/>
      <c r="R1074" s="6"/>
      <c r="S1074" s="6"/>
      <c r="T1074" s="6"/>
      <c r="U1074" s="6"/>
      <c r="V1074" s="6"/>
      <c r="W1074" s="13"/>
      <c r="X1074" s="13"/>
      <c r="Y1074" s="14">
        <f t="shared" si="32"/>
        <v>0</v>
      </c>
    </row>
    <row r="1075" spans="1:25" s="3" customFormat="1" x14ac:dyDescent="0.2">
      <c r="A1075" s="23">
        <v>6020</v>
      </c>
      <c r="B1075" s="3" t="s">
        <v>0</v>
      </c>
      <c r="C1075" s="3" t="s">
        <v>46</v>
      </c>
      <c r="D1075" s="3" t="s">
        <v>47</v>
      </c>
      <c r="E1075" s="3" t="s">
        <v>40</v>
      </c>
      <c r="F1075" s="3">
        <v>24</v>
      </c>
      <c r="G1075" s="3" t="s">
        <v>9</v>
      </c>
      <c r="L1075" s="4"/>
      <c r="M1075" s="32"/>
      <c r="N1075" s="3">
        <v>1</v>
      </c>
      <c r="Q1075" s="6"/>
      <c r="R1075" s="6"/>
      <c r="S1075" s="6"/>
      <c r="T1075" s="6"/>
      <c r="U1075" s="6"/>
      <c r="V1075" s="6"/>
      <c r="W1075" s="13"/>
      <c r="X1075" s="13"/>
      <c r="Y1075" s="14">
        <f t="shared" si="32"/>
        <v>0</v>
      </c>
    </row>
    <row r="1076" spans="1:25" s="3" customFormat="1" x14ac:dyDescent="0.2">
      <c r="A1076" s="23">
        <v>6021</v>
      </c>
      <c r="B1076" s="3" t="s">
        <v>0</v>
      </c>
      <c r="C1076" s="3" t="s">
        <v>46</v>
      </c>
      <c r="D1076" s="3" t="s">
        <v>47</v>
      </c>
      <c r="E1076" s="3" t="s">
        <v>40</v>
      </c>
      <c r="F1076" s="3">
        <v>24</v>
      </c>
      <c r="G1076" s="3" t="s">
        <v>9</v>
      </c>
      <c r="L1076" s="4"/>
      <c r="M1076" s="32"/>
      <c r="N1076" s="3">
        <v>2</v>
      </c>
      <c r="Q1076" s="6"/>
      <c r="R1076" s="6"/>
      <c r="S1076" s="6"/>
      <c r="T1076" s="6"/>
      <c r="U1076" s="6"/>
      <c r="V1076" s="6"/>
      <c r="W1076" s="13"/>
      <c r="X1076" s="13"/>
      <c r="Y1076" s="14">
        <f t="shared" si="32"/>
        <v>0</v>
      </c>
    </row>
    <row r="1077" spans="1:25" s="3" customFormat="1" x14ac:dyDescent="0.2">
      <c r="A1077" s="23">
        <v>6022</v>
      </c>
      <c r="B1077" s="3" t="s">
        <v>0</v>
      </c>
      <c r="C1077" s="3" t="s">
        <v>46</v>
      </c>
      <c r="D1077" s="3" t="s">
        <v>47</v>
      </c>
      <c r="E1077" s="3" t="s">
        <v>40</v>
      </c>
      <c r="F1077" s="3">
        <v>24</v>
      </c>
      <c r="G1077" s="3" t="s">
        <v>9</v>
      </c>
      <c r="L1077" s="4"/>
      <c r="M1077" s="32"/>
      <c r="N1077" s="3">
        <v>3</v>
      </c>
      <c r="Q1077" s="6"/>
      <c r="R1077" s="6"/>
      <c r="S1077" s="6"/>
      <c r="T1077" s="6"/>
      <c r="U1077" s="6"/>
      <c r="V1077" s="6"/>
      <c r="W1077" s="13"/>
      <c r="X1077" s="13"/>
      <c r="Y1077" s="14">
        <f t="shared" si="32"/>
        <v>0</v>
      </c>
    </row>
    <row r="1078" spans="1:25" s="3" customFormat="1" x14ac:dyDescent="0.2">
      <c r="A1078" s="23">
        <v>6023</v>
      </c>
      <c r="B1078" s="3" t="s">
        <v>0</v>
      </c>
      <c r="C1078" s="3" t="s">
        <v>46</v>
      </c>
      <c r="D1078" s="3" t="s">
        <v>47</v>
      </c>
      <c r="E1078" s="3" t="s">
        <v>40</v>
      </c>
      <c r="F1078" s="3">
        <v>24</v>
      </c>
      <c r="G1078" s="3" t="s">
        <v>9</v>
      </c>
      <c r="L1078" s="4"/>
      <c r="M1078" s="32"/>
      <c r="N1078" s="3">
        <v>4</v>
      </c>
      <c r="Q1078" s="6"/>
      <c r="R1078" s="6"/>
      <c r="S1078" s="6"/>
      <c r="T1078" s="6"/>
      <c r="U1078" s="6"/>
      <c r="V1078" s="6"/>
      <c r="W1078" s="13"/>
      <c r="X1078" s="13"/>
      <c r="Y1078" s="14">
        <f t="shared" si="32"/>
        <v>0</v>
      </c>
    </row>
    <row r="1079" spans="1:25" s="3" customFormat="1" x14ac:dyDescent="0.2">
      <c r="A1079" s="23">
        <v>6024</v>
      </c>
      <c r="B1079" s="3" t="s">
        <v>0</v>
      </c>
      <c r="C1079" s="3" t="s">
        <v>46</v>
      </c>
      <c r="D1079" s="3" t="s">
        <v>47</v>
      </c>
      <c r="E1079" s="3" t="s">
        <v>40</v>
      </c>
      <c r="F1079" s="3">
        <v>24</v>
      </c>
      <c r="G1079" s="3" t="s">
        <v>9</v>
      </c>
      <c r="L1079" s="4"/>
      <c r="M1079" s="32"/>
      <c r="N1079" s="3">
        <v>5</v>
      </c>
      <c r="Q1079" s="6"/>
      <c r="R1079" s="6"/>
      <c r="S1079" s="6"/>
      <c r="T1079" s="6"/>
      <c r="U1079" s="6"/>
      <c r="V1079" s="6"/>
      <c r="W1079" s="13"/>
      <c r="X1079" s="13"/>
      <c r="Y1079" s="14">
        <f t="shared" si="32"/>
        <v>0</v>
      </c>
    </row>
    <row r="1080" spans="1:25" s="3" customFormat="1" x14ac:dyDescent="0.2">
      <c r="A1080" s="23">
        <v>6025</v>
      </c>
      <c r="B1080" s="3" t="s">
        <v>0</v>
      </c>
      <c r="C1080" s="3" t="s">
        <v>46</v>
      </c>
      <c r="D1080" s="3" t="s">
        <v>47</v>
      </c>
      <c r="E1080" s="3" t="s">
        <v>40</v>
      </c>
      <c r="F1080" s="3">
        <v>24</v>
      </c>
      <c r="G1080" s="3" t="s">
        <v>9</v>
      </c>
      <c r="L1080" s="4"/>
      <c r="M1080" s="32"/>
      <c r="N1080" s="3">
        <v>6</v>
      </c>
      <c r="Q1080" s="6"/>
      <c r="R1080" s="6"/>
      <c r="S1080" s="6"/>
      <c r="T1080" s="6"/>
      <c r="U1080" s="6"/>
      <c r="V1080" s="6"/>
      <c r="W1080" s="13"/>
      <c r="X1080" s="13"/>
      <c r="Y1080" s="14">
        <f t="shared" si="32"/>
        <v>0</v>
      </c>
    </row>
    <row r="1081" spans="1:25" s="3" customFormat="1" x14ac:dyDescent="0.2">
      <c r="A1081" s="23">
        <v>6026</v>
      </c>
      <c r="B1081" s="3" t="s">
        <v>0</v>
      </c>
      <c r="C1081" s="3" t="s">
        <v>46</v>
      </c>
      <c r="D1081" s="3" t="s">
        <v>47</v>
      </c>
      <c r="E1081" s="3" t="s">
        <v>40</v>
      </c>
      <c r="F1081" s="3">
        <v>24</v>
      </c>
      <c r="G1081" s="3" t="s">
        <v>9</v>
      </c>
      <c r="L1081" s="4"/>
      <c r="M1081" s="32"/>
      <c r="N1081" s="3">
        <v>7</v>
      </c>
      <c r="Q1081" s="6"/>
      <c r="R1081" s="6"/>
      <c r="S1081" s="6"/>
      <c r="T1081" s="6"/>
      <c r="U1081" s="6"/>
      <c r="V1081" s="6"/>
      <c r="W1081" s="13"/>
      <c r="X1081" s="13"/>
      <c r="Y1081" s="14">
        <f t="shared" si="32"/>
        <v>0</v>
      </c>
    </row>
    <row r="1082" spans="1:25" s="3" customFormat="1" x14ac:dyDescent="0.2">
      <c r="A1082" s="23">
        <v>6027</v>
      </c>
      <c r="B1082" s="3" t="s">
        <v>0</v>
      </c>
      <c r="C1082" s="3" t="s">
        <v>46</v>
      </c>
      <c r="D1082" s="3" t="s">
        <v>47</v>
      </c>
      <c r="E1082" s="3" t="s">
        <v>40</v>
      </c>
      <c r="F1082" s="3">
        <v>24</v>
      </c>
      <c r="G1082" s="3" t="s">
        <v>9</v>
      </c>
      <c r="L1082" s="4"/>
      <c r="M1082" s="32"/>
      <c r="N1082" s="3">
        <v>8</v>
      </c>
      <c r="Q1082" s="6"/>
      <c r="R1082" s="6"/>
      <c r="S1082" s="6"/>
      <c r="T1082" s="6"/>
      <c r="U1082" s="6"/>
      <c r="V1082" s="6"/>
      <c r="W1082" s="13"/>
      <c r="X1082" s="13"/>
      <c r="Y1082" s="14">
        <f t="shared" si="32"/>
        <v>0</v>
      </c>
    </row>
    <row r="1083" spans="1:25" s="3" customFormat="1" x14ac:dyDescent="0.2">
      <c r="A1083" s="23">
        <v>6028</v>
      </c>
      <c r="B1083" s="3" t="s">
        <v>0</v>
      </c>
      <c r="C1083" s="3" t="s">
        <v>46</v>
      </c>
      <c r="D1083" s="3" t="s">
        <v>47</v>
      </c>
      <c r="E1083" s="3" t="s">
        <v>40</v>
      </c>
      <c r="F1083" s="3">
        <v>24</v>
      </c>
      <c r="G1083" s="3" t="s">
        <v>9</v>
      </c>
      <c r="L1083" s="4"/>
      <c r="M1083" s="32"/>
      <c r="N1083" s="3">
        <v>9</v>
      </c>
      <c r="Q1083" s="6"/>
      <c r="R1083" s="6"/>
      <c r="S1083" s="6"/>
      <c r="T1083" s="6"/>
      <c r="U1083" s="6"/>
      <c r="V1083" s="6"/>
      <c r="W1083" s="13"/>
      <c r="X1083" s="13"/>
      <c r="Y1083" s="14">
        <f t="shared" si="32"/>
        <v>0</v>
      </c>
    </row>
    <row r="1084" spans="1:25" s="3" customFormat="1" x14ac:dyDescent="0.2">
      <c r="A1084" s="23">
        <v>6029</v>
      </c>
      <c r="B1084" s="3" t="s">
        <v>0</v>
      </c>
      <c r="C1084" s="3" t="s">
        <v>46</v>
      </c>
      <c r="D1084" s="3" t="s">
        <v>47</v>
      </c>
      <c r="E1084" s="3" t="s">
        <v>40</v>
      </c>
      <c r="F1084" s="3">
        <v>24</v>
      </c>
      <c r="G1084" s="3" t="s">
        <v>9</v>
      </c>
      <c r="L1084" s="4"/>
      <c r="M1084" s="32"/>
      <c r="N1084" s="3">
        <v>10</v>
      </c>
      <c r="Q1084" s="6"/>
      <c r="R1084" s="6"/>
      <c r="S1084" s="6"/>
      <c r="T1084" s="6"/>
      <c r="U1084" s="6"/>
      <c r="V1084" s="6"/>
      <c r="W1084" s="13"/>
      <c r="X1084" s="13"/>
      <c r="Y1084" s="14">
        <f t="shared" si="32"/>
        <v>0</v>
      </c>
    </row>
    <row r="1085" spans="1:25" s="3" customFormat="1" x14ac:dyDescent="0.2">
      <c r="A1085" s="23">
        <v>6030</v>
      </c>
      <c r="B1085" s="3" t="s">
        <v>0</v>
      </c>
      <c r="C1085" s="3" t="s">
        <v>46</v>
      </c>
      <c r="D1085" s="3" t="s">
        <v>47</v>
      </c>
      <c r="E1085" s="3" t="s">
        <v>40</v>
      </c>
      <c r="F1085" s="3">
        <v>24</v>
      </c>
      <c r="G1085" s="3" t="s">
        <v>17</v>
      </c>
      <c r="L1085" s="4"/>
      <c r="M1085" s="32"/>
      <c r="N1085" s="3">
        <v>1</v>
      </c>
      <c r="Q1085" s="6"/>
      <c r="R1085" s="6"/>
      <c r="S1085" s="6"/>
      <c r="T1085" s="6"/>
      <c r="U1085" s="6"/>
      <c r="V1085" s="6"/>
      <c r="W1085" s="13"/>
      <c r="X1085" s="13"/>
      <c r="Y1085" s="14">
        <f t="shared" si="32"/>
        <v>0</v>
      </c>
    </row>
    <row r="1086" spans="1:25" s="3" customFormat="1" x14ac:dyDescent="0.2">
      <c r="A1086" s="23">
        <v>6031</v>
      </c>
      <c r="B1086" s="3" t="s">
        <v>0</v>
      </c>
      <c r="C1086" s="3" t="s">
        <v>46</v>
      </c>
      <c r="D1086" s="3" t="s">
        <v>47</v>
      </c>
      <c r="E1086" s="3" t="s">
        <v>40</v>
      </c>
      <c r="F1086" s="3">
        <v>24</v>
      </c>
      <c r="G1086" s="3" t="s">
        <v>17</v>
      </c>
      <c r="L1086" s="4"/>
      <c r="M1086" s="32"/>
      <c r="N1086" s="3">
        <v>2</v>
      </c>
      <c r="Q1086" s="6"/>
      <c r="R1086" s="6"/>
      <c r="S1086" s="6"/>
      <c r="T1086" s="6"/>
      <c r="U1086" s="6"/>
      <c r="V1086" s="6"/>
      <c r="W1086" s="13"/>
      <c r="X1086" s="13"/>
      <c r="Y1086" s="14">
        <f t="shared" si="32"/>
        <v>0</v>
      </c>
    </row>
    <row r="1087" spans="1:25" s="3" customFormat="1" x14ac:dyDescent="0.2">
      <c r="A1087" s="23">
        <v>6032</v>
      </c>
      <c r="B1087" s="3" t="s">
        <v>0</v>
      </c>
      <c r="C1087" s="3" t="s">
        <v>46</v>
      </c>
      <c r="D1087" s="3" t="s">
        <v>47</v>
      </c>
      <c r="E1087" s="3" t="s">
        <v>40</v>
      </c>
      <c r="F1087" s="3">
        <v>24</v>
      </c>
      <c r="G1087" s="3" t="s">
        <v>17</v>
      </c>
      <c r="L1087" s="4"/>
      <c r="M1087" s="32"/>
      <c r="N1087" s="3">
        <v>3</v>
      </c>
      <c r="Q1087" s="6"/>
      <c r="R1087" s="6"/>
      <c r="S1087" s="6"/>
      <c r="T1087" s="6"/>
      <c r="U1087" s="6"/>
      <c r="V1087" s="6"/>
      <c r="W1087" s="13"/>
      <c r="X1087" s="13"/>
      <c r="Y1087" s="14">
        <f t="shared" si="32"/>
        <v>0</v>
      </c>
    </row>
    <row r="1088" spans="1:25" s="3" customFormat="1" x14ac:dyDescent="0.2">
      <c r="A1088" s="23">
        <v>6033</v>
      </c>
      <c r="B1088" s="3" t="s">
        <v>0</v>
      </c>
      <c r="C1088" s="3" t="s">
        <v>46</v>
      </c>
      <c r="D1088" s="3" t="s">
        <v>47</v>
      </c>
      <c r="E1088" s="3" t="s">
        <v>40</v>
      </c>
      <c r="F1088" s="3">
        <v>24</v>
      </c>
      <c r="G1088" s="3" t="s">
        <v>17</v>
      </c>
      <c r="L1088" s="4"/>
      <c r="M1088" s="32"/>
      <c r="N1088" s="3">
        <v>4</v>
      </c>
      <c r="Q1088" s="6"/>
      <c r="R1088" s="6"/>
      <c r="S1088" s="6"/>
      <c r="T1088" s="6"/>
      <c r="U1088" s="6"/>
      <c r="V1088" s="6"/>
      <c r="W1088" s="13"/>
      <c r="X1088" s="13"/>
      <c r="Y1088" s="14">
        <f t="shared" si="32"/>
        <v>0</v>
      </c>
    </row>
    <row r="1089" spans="1:25" s="3" customFormat="1" x14ac:dyDescent="0.2">
      <c r="A1089" s="23">
        <v>6034</v>
      </c>
      <c r="B1089" s="3" t="s">
        <v>0</v>
      </c>
      <c r="C1089" s="3" t="s">
        <v>46</v>
      </c>
      <c r="D1089" s="3" t="s">
        <v>47</v>
      </c>
      <c r="E1089" s="3" t="s">
        <v>40</v>
      </c>
      <c r="F1089" s="3">
        <v>24</v>
      </c>
      <c r="G1089" s="3" t="s">
        <v>17</v>
      </c>
      <c r="L1089" s="4"/>
      <c r="M1089" s="32"/>
      <c r="N1089" s="3">
        <v>5</v>
      </c>
      <c r="Q1089" s="6"/>
      <c r="R1089" s="6"/>
      <c r="S1089" s="6"/>
      <c r="T1089" s="6"/>
      <c r="U1089" s="6"/>
      <c r="V1089" s="6"/>
      <c r="W1089" s="13"/>
      <c r="X1089" s="13"/>
      <c r="Y1089" s="14">
        <f t="shared" ref="Y1089:Y1152" si="33">IF(V1089&gt;10,"NA",X1089)</f>
        <v>0</v>
      </c>
    </row>
    <row r="1090" spans="1:25" s="3" customFormat="1" x14ac:dyDescent="0.2">
      <c r="A1090" s="23">
        <v>6035</v>
      </c>
      <c r="B1090" s="3" t="s">
        <v>0</v>
      </c>
      <c r="C1090" s="3" t="s">
        <v>46</v>
      </c>
      <c r="D1090" s="3" t="s">
        <v>47</v>
      </c>
      <c r="E1090" s="3" t="s">
        <v>40</v>
      </c>
      <c r="F1090" s="3">
        <v>24</v>
      </c>
      <c r="G1090" s="3" t="s">
        <v>17</v>
      </c>
      <c r="L1090" s="4"/>
      <c r="M1090" s="32"/>
      <c r="N1090" s="3">
        <v>6</v>
      </c>
      <c r="Q1090" s="6"/>
      <c r="R1090" s="6"/>
      <c r="S1090" s="6"/>
      <c r="T1090" s="6"/>
      <c r="U1090" s="6"/>
      <c r="V1090" s="6"/>
      <c r="W1090" s="13"/>
      <c r="X1090" s="13"/>
      <c r="Y1090" s="14">
        <f t="shared" si="33"/>
        <v>0</v>
      </c>
    </row>
    <row r="1091" spans="1:25" s="3" customFormat="1" x14ac:dyDescent="0.2">
      <c r="A1091" s="23">
        <v>6036</v>
      </c>
      <c r="B1091" s="3" t="s">
        <v>0</v>
      </c>
      <c r="C1091" s="3" t="s">
        <v>46</v>
      </c>
      <c r="D1091" s="3" t="s">
        <v>47</v>
      </c>
      <c r="E1091" s="3" t="s">
        <v>40</v>
      </c>
      <c r="F1091" s="3">
        <v>24</v>
      </c>
      <c r="G1091" s="3" t="s">
        <v>17</v>
      </c>
      <c r="L1091" s="4"/>
      <c r="M1091" s="32"/>
      <c r="N1091" s="3">
        <v>7</v>
      </c>
      <c r="Q1091" s="6"/>
      <c r="R1091" s="6"/>
      <c r="S1091" s="6"/>
      <c r="T1091" s="6"/>
      <c r="U1091" s="6"/>
      <c r="V1091" s="6"/>
      <c r="W1091" s="13"/>
      <c r="X1091" s="13"/>
      <c r="Y1091" s="14">
        <f t="shared" si="33"/>
        <v>0</v>
      </c>
    </row>
    <row r="1092" spans="1:25" s="3" customFormat="1" x14ac:dyDescent="0.2">
      <c r="A1092" s="23">
        <v>6037</v>
      </c>
      <c r="B1092" s="3" t="s">
        <v>0</v>
      </c>
      <c r="C1092" s="3" t="s">
        <v>46</v>
      </c>
      <c r="D1092" s="3" t="s">
        <v>47</v>
      </c>
      <c r="E1092" s="3" t="s">
        <v>40</v>
      </c>
      <c r="F1092" s="3">
        <v>24</v>
      </c>
      <c r="G1092" s="3" t="s">
        <v>17</v>
      </c>
      <c r="L1092" s="4"/>
      <c r="M1092" s="32"/>
      <c r="N1092" s="3">
        <v>8</v>
      </c>
      <c r="Q1092" s="6"/>
      <c r="R1092" s="6"/>
      <c r="S1092" s="6"/>
      <c r="T1092" s="6"/>
      <c r="U1092" s="6"/>
      <c r="V1092" s="6"/>
      <c r="W1092" s="13"/>
      <c r="X1092" s="13"/>
      <c r="Y1092" s="14">
        <f t="shared" si="33"/>
        <v>0</v>
      </c>
    </row>
    <row r="1093" spans="1:25" s="3" customFormat="1" x14ac:dyDescent="0.2">
      <c r="A1093" s="23">
        <v>6038</v>
      </c>
      <c r="B1093" s="3" t="s">
        <v>0</v>
      </c>
      <c r="C1093" s="3" t="s">
        <v>46</v>
      </c>
      <c r="D1093" s="3" t="s">
        <v>47</v>
      </c>
      <c r="E1093" s="3" t="s">
        <v>40</v>
      </c>
      <c r="F1093" s="3">
        <v>24</v>
      </c>
      <c r="G1093" s="3" t="s">
        <v>17</v>
      </c>
      <c r="L1093" s="4"/>
      <c r="M1093" s="32"/>
      <c r="N1093" s="3">
        <v>9</v>
      </c>
      <c r="Q1093" s="6"/>
      <c r="R1093" s="6"/>
      <c r="S1093" s="6"/>
      <c r="T1093" s="6"/>
      <c r="U1093" s="6"/>
      <c r="V1093" s="6"/>
      <c r="W1093" s="13"/>
      <c r="X1093" s="13"/>
      <c r="Y1093" s="14">
        <f t="shared" si="33"/>
        <v>0</v>
      </c>
    </row>
    <row r="1094" spans="1:25" s="3" customFormat="1" x14ac:dyDescent="0.2">
      <c r="A1094" s="23">
        <v>6039</v>
      </c>
      <c r="B1094" s="3" t="s">
        <v>0</v>
      </c>
      <c r="C1094" s="3" t="s">
        <v>46</v>
      </c>
      <c r="D1094" s="3" t="s">
        <v>47</v>
      </c>
      <c r="E1094" s="3" t="s">
        <v>40</v>
      </c>
      <c r="F1094" s="3">
        <v>24</v>
      </c>
      <c r="G1094" s="3" t="s">
        <v>17</v>
      </c>
      <c r="L1094" s="4"/>
      <c r="M1094" s="32"/>
      <c r="N1094" s="3">
        <v>10</v>
      </c>
      <c r="Q1094" s="6"/>
      <c r="R1094" s="6"/>
      <c r="S1094" s="6"/>
      <c r="T1094" s="6"/>
      <c r="U1094" s="6"/>
      <c r="V1094" s="6"/>
      <c r="W1094" s="13"/>
      <c r="X1094" s="13"/>
      <c r="Y1094" s="14">
        <f t="shared" si="33"/>
        <v>0</v>
      </c>
    </row>
    <row r="1095" spans="1:25" s="3" customFormat="1" x14ac:dyDescent="0.2">
      <c r="A1095" s="23">
        <v>6040</v>
      </c>
      <c r="B1095" s="3" t="s">
        <v>0</v>
      </c>
      <c r="C1095" s="3" t="s">
        <v>46</v>
      </c>
      <c r="D1095" s="3" t="s">
        <v>47</v>
      </c>
      <c r="E1095" s="3" t="s">
        <v>40</v>
      </c>
      <c r="F1095" s="3">
        <v>24</v>
      </c>
      <c r="G1095" s="3" t="s">
        <v>17</v>
      </c>
      <c r="L1095" s="4"/>
      <c r="M1095" s="32"/>
      <c r="N1095" s="3">
        <v>11</v>
      </c>
      <c r="Q1095" s="6"/>
      <c r="R1095" s="6"/>
      <c r="S1095" s="6"/>
      <c r="T1095" s="6"/>
      <c r="U1095" s="6"/>
      <c r="V1095" s="6"/>
      <c r="W1095" s="13"/>
      <c r="X1095" s="13"/>
      <c r="Y1095" s="14">
        <f t="shared" si="33"/>
        <v>0</v>
      </c>
    </row>
    <row r="1096" spans="1:25" s="3" customFormat="1" x14ac:dyDescent="0.2">
      <c r="A1096" s="23">
        <v>6041</v>
      </c>
      <c r="B1096" s="3" t="s">
        <v>0</v>
      </c>
      <c r="C1096" s="3" t="s">
        <v>46</v>
      </c>
      <c r="D1096" s="3" t="s">
        <v>47</v>
      </c>
      <c r="E1096" s="3" t="s">
        <v>40</v>
      </c>
      <c r="F1096" s="3">
        <v>24</v>
      </c>
      <c r="G1096" s="3" t="s">
        <v>17</v>
      </c>
      <c r="L1096" s="4"/>
      <c r="M1096" s="32"/>
      <c r="N1096" s="3">
        <v>12</v>
      </c>
      <c r="Q1096" s="6"/>
      <c r="R1096" s="6"/>
      <c r="S1096" s="6"/>
      <c r="T1096" s="6"/>
      <c r="U1096" s="6"/>
      <c r="V1096" s="6"/>
      <c r="W1096" s="13"/>
      <c r="X1096" s="13"/>
      <c r="Y1096" s="14">
        <f t="shared" si="33"/>
        <v>0</v>
      </c>
    </row>
    <row r="1097" spans="1:25" s="3" customFormat="1" x14ac:dyDescent="0.2">
      <c r="A1097" s="23">
        <v>6042</v>
      </c>
      <c r="B1097" s="3" t="s">
        <v>0</v>
      </c>
      <c r="C1097" s="3" t="s">
        <v>46</v>
      </c>
      <c r="D1097" s="3" t="s">
        <v>47</v>
      </c>
      <c r="E1097" s="3" t="s">
        <v>40</v>
      </c>
      <c r="F1097" s="3">
        <v>24</v>
      </c>
      <c r="G1097" s="3" t="s">
        <v>17</v>
      </c>
      <c r="L1097" s="4"/>
      <c r="M1097" s="32"/>
      <c r="N1097" s="3">
        <v>13</v>
      </c>
      <c r="Q1097" s="6"/>
      <c r="R1097" s="6"/>
      <c r="S1097" s="6"/>
      <c r="T1097" s="6"/>
      <c r="U1097" s="6"/>
      <c r="V1097" s="6"/>
      <c r="W1097" s="13"/>
      <c r="X1097" s="13"/>
      <c r="Y1097" s="14">
        <f t="shared" si="33"/>
        <v>0</v>
      </c>
    </row>
    <row r="1098" spans="1:25" s="3" customFormat="1" x14ac:dyDescent="0.2">
      <c r="A1098" s="23">
        <v>6043</v>
      </c>
      <c r="B1098" s="3" t="s">
        <v>0</v>
      </c>
      <c r="C1098" s="3" t="s">
        <v>46</v>
      </c>
      <c r="D1098" s="3" t="s">
        <v>47</v>
      </c>
      <c r="E1098" s="3" t="s">
        <v>40</v>
      </c>
      <c r="F1098" s="3">
        <v>24</v>
      </c>
      <c r="G1098" s="3" t="s">
        <v>17</v>
      </c>
      <c r="L1098" s="4"/>
      <c r="M1098" s="32"/>
      <c r="N1098" s="3">
        <v>14</v>
      </c>
      <c r="Q1098" s="6"/>
      <c r="R1098" s="6"/>
      <c r="S1098" s="6"/>
      <c r="T1098" s="6"/>
      <c r="U1098" s="6"/>
      <c r="V1098" s="6"/>
      <c r="W1098" s="13"/>
      <c r="X1098" s="13"/>
      <c r="Y1098" s="14">
        <f t="shared" si="33"/>
        <v>0</v>
      </c>
    </row>
    <row r="1099" spans="1:25" s="3" customFormat="1" x14ac:dyDescent="0.2">
      <c r="A1099" s="23">
        <v>6044</v>
      </c>
      <c r="B1099" s="3" t="s">
        <v>0</v>
      </c>
      <c r="C1099" s="3" t="s">
        <v>51</v>
      </c>
      <c r="D1099" s="3" t="s">
        <v>47</v>
      </c>
      <c r="E1099" s="3" t="s">
        <v>40</v>
      </c>
      <c r="F1099" s="3">
        <v>25</v>
      </c>
      <c r="G1099" s="3" t="s">
        <v>9</v>
      </c>
      <c r="L1099" s="4"/>
      <c r="M1099" s="32"/>
      <c r="N1099" s="3">
        <v>1</v>
      </c>
      <c r="Q1099" s="6"/>
      <c r="R1099" s="6"/>
      <c r="S1099" s="6"/>
      <c r="T1099" s="6"/>
      <c r="U1099" s="6"/>
      <c r="V1099" s="6"/>
      <c r="W1099" s="13"/>
      <c r="X1099" s="13"/>
      <c r="Y1099" s="14">
        <f t="shared" si="33"/>
        <v>0</v>
      </c>
    </row>
    <row r="1100" spans="1:25" s="3" customFormat="1" x14ac:dyDescent="0.2">
      <c r="A1100" s="23">
        <v>6045</v>
      </c>
      <c r="B1100" s="3" t="s">
        <v>0</v>
      </c>
      <c r="C1100" s="3" t="s">
        <v>51</v>
      </c>
      <c r="D1100" s="3" t="s">
        <v>47</v>
      </c>
      <c r="E1100" s="3" t="s">
        <v>40</v>
      </c>
      <c r="F1100" s="3">
        <v>25</v>
      </c>
      <c r="G1100" s="3" t="s">
        <v>9</v>
      </c>
      <c r="L1100" s="4"/>
      <c r="M1100" s="32"/>
      <c r="N1100" s="3">
        <v>2</v>
      </c>
      <c r="Q1100" s="6"/>
      <c r="R1100" s="6"/>
      <c r="S1100" s="6"/>
      <c r="T1100" s="6"/>
      <c r="U1100" s="6"/>
      <c r="V1100" s="6"/>
      <c r="W1100" s="13"/>
      <c r="X1100" s="13"/>
      <c r="Y1100" s="14">
        <f t="shared" si="33"/>
        <v>0</v>
      </c>
    </row>
    <row r="1101" spans="1:25" s="3" customFormat="1" x14ac:dyDescent="0.2">
      <c r="A1101" s="23">
        <v>6046</v>
      </c>
      <c r="B1101" s="3" t="s">
        <v>0</v>
      </c>
      <c r="C1101" s="3" t="s">
        <v>51</v>
      </c>
      <c r="D1101" s="3" t="s">
        <v>47</v>
      </c>
      <c r="E1101" s="3" t="s">
        <v>40</v>
      </c>
      <c r="F1101" s="3">
        <v>25</v>
      </c>
      <c r="G1101" s="3" t="s">
        <v>9</v>
      </c>
      <c r="L1101" s="4"/>
      <c r="M1101" s="32"/>
      <c r="N1101" s="3">
        <v>3</v>
      </c>
      <c r="Q1101" s="6"/>
      <c r="R1101" s="6"/>
      <c r="S1101" s="6"/>
      <c r="T1101" s="6"/>
      <c r="U1101" s="6"/>
      <c r="V1101" s="6"/>
      <c r="W1101" s="13"/>
      <c r="X1101" s="13"/>
      <c r="Y1101" s="14">
        <f t="shared" si="33"/>
        <v>0</v>
      </c>
    </row>
    <row r="1102" spans="1:25" s="3" customFormat="1" x14ac:dyDescent="0.2">
      <c r="A1102" s="23">
        <v>6047</v>
      </c>
      <c r="B1102" s="3" t="s">
        <v>0</v>
      </c>
      <c r="C1102" s="3" t="s">
        <v>51</v>
      </c>
      <c r="D1102" s="3" t="s">
        <v>47</v>
      </c>
      <c r="E1102" s="3" t="s">
        <v>40</v>
      </c>
      <c r="F1102" s="3">
        <v>25</v>
      </c>
      <c r="G1102" s="3" t="s">
        <v>9</v>
      </c>
      <c r="L1102" s="4"/>
      <c r="M1102" s="32"/>
      <c r="N1102" s="3">
        <v>4</v>
      </c>
      <c r="Q1102" s="6"/>
      <c r="R1102" s="6"/>
      <c r="S1102" s="6"/>
      <c r="T1102" s="6"/>
      <c r="U1102" s="6"/>
      <c r="V1102" s="6"/>
      <c r="W1102" s="13"/>
      <c r="X1102" s="13"/>
      <c r="Y1102" s="14">
        <f t="shared" si="33"/>
        <v>0</v>
      </c>
    </row>
    <row r="1103" spans="1:25" s="3" customFormat="1" x14ac:dyDescent="0.2">
      <c r="A1103" s="23">
        <v>6048</v>
      </c>
      <c r="B1103" s="3" t="s">
        <v>0</v>
      </c>
      <c r="C1103" s="3" t="s">
        <v>51</v>
      </c>
      <c r="D1103" s="3" t="s">
        <v>47</v>
      </c>
      <c r="E1103" s="3" t="s">
        <v>40</v>
      </c>
      <c r="F1103" s="3">
        <v>25</v>
      </c>
      <c r="G1103" s="3" t="s">
        <v>9</v>
      </c>
      <c r="L1103" s="4"/>
      <c r="M1103" s="32"/>
      <c r="N1103" s="3">
        <v>5</v>
      </c>
      <c r="Q1103" s="6"/>
      <c r="R1103" s="6"/>
      <c r="S1103" s="6"/>
      <c r="T1103" s="6"/>
      <c r="U1103" s="6"/>
      <c r="V1103" s="6"/>
      <c r="W1103" s="13"/>
      <c r="X1103" s="13"/>
      <c r="Y1103" s="14">
        <f t="shared" si="33"/>
        <v>0</v>
      </c>
    </row>
    <row r="1104" spans="1:25" s="3" customFormat="1" x14ac:dyDescent="0.2">
      <c r="A1104" s="23">
        <v>6049</v>
      </c>
      <c r="B1104" s="3" t="s">
        <v>0</v>
      </c>
      <c r="C1104" s="3" t="s">
        <v>51</v>
      </c>
      <c r="D1104" s="3" t="s">
        <v>47</v>
      </c>
      <c r="E1104" s="3" t="s">
        <v>40</v>
      </c>
      <c r="F1104" s="3">
        <v>25</v>
      </c>
      <c r="G1104" s="3" t="s">
        <v>9</v>
      </c>
      <c r="L1104" s="4"/>
      <c r="M1104" s="32"/>
      <c r="N1104" s="3">
        <v>6</v>
      </c>
      <c r="Q1104" s="6"/>
      <c r="R1104" s="6"/>
      <c r="S1104" s="6"/>
      <c r="T1104" s="6"/>
      <c r="U1104" s="6"/>
      <c r="V1104" s="6"/>
      <c r="W1104" s="13"/>
      <c r="X1104" s="13"/>
      <c r="Y1104" s="14">
        <f t="shared" si="33"/>
        <v>0</v>
      </c>
    </row>
    <row r="1105" spans="1:25" s="3" customFormat="1" x14ac:dyDescent="0.2">
      <c r="A1105" s="23">
        <v>6050</v>
      </c>
      <c r="B1105" s="3" t="s">
        <v>0</v>
      </c>
      <c r="C1105" s="3" t="s">
        <v>51</v>
      </c>
      <c r="D1105" s="3" t="s">
        <v>47</v>
      </c>
      <c r="E1105" s="3" t="s">
        <v>40</v>
      </c>
      <c r="F1105" s="3">
        <v>25</v>
      </c>
      <c r="G1105" s="3" t="s">
        <v>9</v>
      </c>
      <c r="L1105" s="4"/>
      <c r="M1105" s="32"/>
      <c r="N1105" s="3">
        <v>7</v>
      </c>
      <c r="Q1105" s="6"/>
      <c r="R1105" s="6"/>
      <c r="S1105" s="6"/>
      <c r="T1105" s="6"/>
      <c r="U1105" s="6"/>
      <c r="V1105" s="6"/>
      <c r="W1105" s="13"/>
      <c r="X1105" s="13"/>
      <c r="Y1105" s="14">
        <f t="shared" si="33"/>
        <v>0</v>
      </c>
    </row>
    <row r="1106" spans="1:25" s="3" customFormat="1" x14ac:dyDescent="0.2">
      <c r="A1106" s="23">
        <v>6051</v>
      </c>
      <c r="B1106" s="3" t="s">
        <v>0</v>
      </c>
      <c r="C1106" s="3" t="s">
        <v>51</v>
      </c>
      <c r="D1106" s="3" t="s">
        <v>47</v>
      </c>
      <c r="E1106" s="3" t="s">
        <v>40</v>
      </c>
      <c r="F1106" s="3">
        <v>25</v>
      </c>
      <c r="G1106" s="3" t="s">
        <v>9</v>
      </c>
      <c r="L1106" s="4"/>
      <c r="M1106" s="32"/>
      <c r="N1106" s="3">
        <v>8</v>
      </c>
      <c r="Q1106" s="6"/>
      <c r="R1106" s="6"/>
      <c r="S1106" s="6"/>
      <c r="T1106" s="6"/>
      <c r="U1106" s="6"/>
      <c r="V1106" s="6"/>
      <c r="W1106" s="13"/>
      <c r="X1106" s="13"/>
      <c r="Y1106" s="14">
        <f t="shared" si="33"/>
        <v>0</v>
      </c>
    </row>
    <row r="1107" spans="1:25" s="3" customFormat="1" x14ac:dyDescent="0.2">
      <c r="A1107" s="23">
        <v>6052</v>
      </c>
      <c r="B1107" s="3" t="s">
        <v>0</v>
      </c>
      <c r="C1107" s="3" t="s">
        <v>51</v>
      </c>
      <c r="D1107" s="3" t="s">
        <v>47</v>
      </c>
      <c r="E1107" s="3" t="s">
        <v>40</v>
      </c>
      <c r="F1107" s="3">
        <v>25</v>
      </c>
      <c r="G1107" s="3" t="s">
        <v>9</v>
      </c>
      <c r="L1107" s="4"/>
      <c r="M1107" s="32"/>
      <c r="N1107" s="3">
        <v>9</v>
      </c>
      <c r="Q1107" s="6"/>
      <c r="R1107" s="6"/>
      <c r="S1107" s="6"/>
      <c r="T1107" s="6"/>
      <c r="U1107" s="6"/>
      <c r="V1107" s="6"/>
      <c r="W1107" s="13"/>
      <c r="X1107" s="13"/>
      <c r="Y1107" s="14">
        <f t="shared" si="33"/>
        <v>0</v>
      </c>
    </row>
    <row r="1108" spans="1:25" s="3" customFormat="1" x14ac:dyDescent="0.2">
      <c r="A1108" s="23">
        <v>6053</v>
      </c>
      <c r="B1108" s="3" t="s">
        <v>0</v>
      </c>
      <c r="C1108" s="3" t="s">
        <v>51</v>
      </c>
      <c r="D1108" s="3" t="s">
        <v>47</v>
      </c>
      <c r="E1108" s="3" t="s">
        <v>40</v>
      </c>
      <c r="F1108" s="3">
        <v>25</v>
      </c>
      <c r="G1108" s="3" t="s">
        <v>9</v>
      </c>
      <c r="L1108" s="4"/>
      <c r="M1108" s="32"/>
      <c r="N1108" s="3">
        <v>10</v>
      </c>
      <c r="Q1108" s="6"/>
      <c r="R1108" s="6"/>
      <c r="S1108" s="6"/>
      <c r="T1108" s="6"/>
      <c r="U1108" s="6"/>
      <c r="V1108" s="6"/>
      <c r="W1108" s="13"/>
      <c r="X1108" s="13"/>
      <c r="Y1108" s="14">
        <f t="shared" si="33"/>
        <v>0</v>
      </c>
    </row>
    <row r="1109" spans="1:25" s="3" customFormat="1" x14ac:dyDescent="0.2">
      <c r="A1109" s="23">
        <v>6054</v>
      </c>
      <c r="B1109" s="3" t="s">
        <v>0</v>
      </c>
      <c r="C1109" s="3" t="s">
        <v>51</v>
      </c>
      <c r="D1109" s="3" t="s">
        <v>47</v>
      </c>
      <c r="E1109" s="3" t="s">
        <v>40</v>
      </c>
      <c r="F1109" s="3">
        <v>25</v>
      </c>
      <c r="G1109" s="3" t="s">
        <v>9</v>
      </c>
      <c r="L1109" s="4"/>
      <c r="M1109" s="32"/>
      <c r="N1109" s="3">
        <v>11</v>
      </c>
      <c r="Q1109" s="6"/>
      <c r="R1109" s="6"/>
      <c r="S1109" s="6"/>
      <c r="T1109" s="6"/>
      <c r="U1109" s="6"/>
      <c r="V1109" s="6"/>
      <c r="W1109" s="13"/>
      <c r="X1109" s="13"/>
      <c r="Y1109" s="14">
        <f t="shared" si="33"/>
        <v>0</v>
      </c>
    </row>
    <row r="1110" spans="1:25" s="3" customFormat="1" x14ac:dyDescent="0.2">
      <c r="A1110" s="23">
        <v>6055</v>
      </c>
      <c r="B1110" s="3" t="s">
        <v>0</v>
      </c>
      <c r="C1110" s="3" t="s">
        <v>51</v>
      </c>
      <c r="D1110" s="3" t="s">
        <v>47</v>
      </c>
      <c r="E1110" s="3" t="s">
        <v>40</v>
      </c>
      <c r="F1110" s="3">
        <v>25</v>
      </c>
      <c r="G1110" s="3" t="s">
        <v>9</v>
      </c>
      <c r="L1110" s="4"/>
      <c r="M1110" s="32"/>
      <c r="N1110" s="3">
        <v>12</v>
      </c>
      <c r="Q1110" s="6"/>
      <c r="R1110" s="6"/>
      <c r="S1110" s="6"/>
      <c r="T1110" s="6"/>
      <c r="U1110" s="6"/>
      <c r="V1110" s="6"/>
      <c r="W1110" s="13"/>
      <c r="X1110" s="13"/>
      <c r="Y1110" s="14">
        <f t="shared" si="33"/>
        <v>0</v>
      </c>
    </row>
    <row r="1111" spans="1:25" s="3" customFormat="1" x14ac:dyDescent="0.2">
      <c r="A1111" s="23">
        <v>6056</v>
      </c>
      <c r="B1111" s="3" t="s">
        <v>0</v>
      </c>
      <c r="C1111" s="3" t="s">
        <v>51</v>
      </c>
      <c r="D1111" s="3" t="s">
        <v>47</v>
      </c>
      <c r="E1111" s="3" t="s">
        <v>40</v>
      </c>
      <c r="F1111" s="3">
        <v>25</v>
      </c>
      <c r="G1111" s="3" t="s">
        <v>9</v>
      </c>
      <c r="L1111" s="4"/>
      <c r="M1111" s="32"/>
      <c r="N1111" s="3">
        <v>13</v>
      </c>
      <c r="Q1111" s="6"/>
      <c r="R1111" s="6"/>
      <c r="S1111" s="6"/>
      <c r="T1111" s="6"/>
      <c r="U1111" s="6"/>
      <c r="V1111" s="6"/>
      <c r="W1111" s="13"/>
      <c r="X1111" s="13"/>
      <c r="Y1111" s="14">
        <f t="shared" si="33"/>
        <v>0</v>
      </c>
    </row>
    <row r="1112" spans="1:25" s="3" customFormat="1" x14ac:dyDescent="0.2">
      <c r="A1112" s="23">
        <v>6057</v>
      </c>
      <c r="B1112" s="3" t="s">
        <v>0</v>
      </c>
      <c r="C1112" s="3" t="s">
        <v>51</v>
      </c>
      <c r="D1112" s="3" t="s">
        <v>47</v>
      </c>
      <c r="E1112" s="3" t="s">
        <v>40</v>
      </c>
      <c r="F1112" s="3">
        <v>25</v>
      </c>
      <c r="G1112" s="3" t="s">
        <v>9</v>
      </c>
      <c r="L1112" s="4"/>
      <c r="M1112" s="32"/>
      <c r="N1112" s="3">
        <v>14</v>
      </c>
      <c r="Q1112" s="6"/>
      <c r="R1112" s="6"/>
      <c r="S1112" s="6"/>
      <c r="T1112" s="6"/>
      <c r="U1112" s="6"/>
      <c r="V1112" s="6"/>
      <c r="W1112" s="13"/>
      <c r="X1112" s="13"/>
      <c r="Y1112" s="14">
        <f t="shared" si="33"/>
        <v>0</v>
      </c>
    </row>
    <row r="1113" spans="1:25" s="3" customFormat="1" x14ac:dyDescent="0.2">
      <c r="A1113" s="23">
        <v>6058</v>
      </c>
      <c r="B1113" s="3" t="s">
        <v>0</v>
      </c>
      <c r="C1113" s="3" t="s">
        <v>51</v>
      </c>
      <c r="D1113" s="3" t="s">
        <v>47</v>
      </c>
      <c r="E1113" s="3" t="s">
        <v>40</v>
      </c>
      <c r="F1113" s="3">
        <v>25</v>
      </c>
      <c r="G1113" s="3" t="s">
        <v>17</v>
      </c>
      <c r="L1113" s="4"/>
      <c r="M1113" s="32"/>
      <c r="N1113" s="3">
        <v>1</v>
      </c>
      <c r="Q1113" s="6"/>
      <c r="R1113" s="6"/>
      <c r="S1113" s="6"/>
      <c r="T1113" s="6"/>
      <c r="U1113" s="6"/>
      <c r="V1113" s="6"/>
      <c r="W1113" s="13"/>
      <c r="X1113" s="13"/>
      <c r="Y1113" s="14">
        <f t="shared" si="33"/>
        <v>0</v>
      </c>
    </row>
    <row r="1114" spans="1:25" s="3" customFormat="1" x14ac:dyDescent="0.2">
      <c r="A1114" s="23">
        <v>6059</v>
      </c>
      <c r="B1114" s="3" t="s">
        <v>0</v>
      </c>
      <c r="C1114" s="3" t="s">
        <v>51</v>
      </c>
      <c r="D1114" s="3" t="s">
        <v>47</v>
      </c>
      <c r="E1114" s="3" t="s">
        <v>40</v>
      </c>
      <c r="F1114" s="3">
        <v>25</v>
      </c>
      <c r="G1114" s="3" t="s">
        <v>17</v>
      </c>
      <c r="L1114" s="4"/>
      <c r="M1114" s="32"/>
      <c r="N1114" s="3">
        <v>2</v>
      </c>
      <c r="Q1114" s="6"/>
      <c r="R1114" s="6"/>
      <c r="S1114" s="6"/>
      <c r="T1114" s="6"/>
      <c r="U1114" s="6"/>
      <c r="V1114" s="6"/>
      <c r="W1114" s="13"/>
      <c r="X1114" s="13"/>
      <c r="Y1114" s="14">
        <f t="shared" si="33"/>
        <v>0</v>
      </c>
    </row>
    <row r="1115" spans="1:25" s="3" customFormat="1" x14ac:dyDescent="0.2">
      <c r="A1115" s="23">
        <v>6060</v>
      </c>
      <c r="B1115" s="3" t="s">
        <v>0</v>
      </c>
      <c r="C1115" s="3" t="s">
        <v>51</v>
      </c>
      <c r="D1115" s="3" t="s">
        <v>47</v>
      </c>
      <c r="E1115" s="3" t="s">
        <v>40</v>
      </c>
      <c r="F1115" s="3">
        <v>25</v>
      </c>
      <c r="G1115" s="3" t="s">
        <v>17</v>
      </c>
      <c r="L1115" s="4"/>
      <c r="M1115" s="32"/>
      <c r="N1115" s="3">
        <v>3</v>
      </c>
      <c r="Q1115" s="6"/>
      <c r="R1115" s="6"/>
      <c r="S1115" s="6"/>
      <c r="T1115" s="6"/>
      <c r="U1115" s="6"/>
      <c r="V1115" s="6"/>
      <c r="W1115" s="13"/>
      <c r="X1115" s="13"/>
      <c r="Y1115" s="14">
        <f t="shared" si="33"/>
        <v>0</v>
      </c>
    </row>
    <row r="1116" spans="1:25" s="3" customFormat="1" x14ac:dyDescent="0.2">
      <c r="A1116" s="23">
        <v>6061</v>
      </c>
      <c r="B1116" s="3" t="s">
        <v>0</v>
      </c>
      <c r="C1116" s="3" t="s">
        <v>51</v>
      </c>
      <c r="D1116" s="3" t="s">
        <v>47</v>
      </c>
      <c r="E1116" s="3" t="s">
        <v>40</v>
      </c>
      <c r="F1116" s="3">
        <v>25</v>
      </c>
      <c r="G1116" s="3" t="s">
        <v>17</v>
      </c>
      <c r="L1116" s="4"/>
      <c r="M1116" s="32"/>
      <c r="N1116" s="3">
        <v>4</v>
      </c>
      <c r="Q1116" s="6"/>
      <c r="R1116" s="6"/>
      <c r="S1116" s="6"/>
      <c r="T1116" s="6"/>
      <c r="U1116" s="6"/>
      <c r="V1116" s="6"/>
      <c r="W1116" s="13"/>
      <c r="X1116" s="13"/>
      <c r="Y1116" s="14">
        <f t="shared" si="33"/>
        <v>0</v>
      </c>
    </row>
    <row r="1117" spans="1:25" s="3" customFormat="1" x14ac:dyDescent="0.2">
      <c r="A1117" s="23">
        <v>6062</v>
      </c>
      <c r="B1117" s="3" t="s">
        <v>0</v>
      </c>
      <c r="C1117" s="3" t="s">
        <v>51</v>
      </c>
      <c r="D1117" s="3" t="s">
        <v>47</v>
      </c>
      <c r="E1117" s="3" t="s">
        <v>40</v>
      </c>
      <c r="F1117" s="3">
        <v>25</v>
      </c>
      <c r="G1117" s="3" t="s">
        <v>17</v>
      </c>
      <c r="L1117" s="4"/>
      <c r="M1117" s="32"/>
      <c r="N1117" s="3">
        <v>5</v>
      </c>
      <c r="Q1117" s="6"/>
      <c r="R1117" s="6"/>
      <c r="S1117" s="6"/>
      <c r="T1117" s="6"/>
      <c r="U1117" s="6"/>
      <c r="V1117" s="6"/>
      <c r="W1117" s="13"/>
      <c r="X1117" s="13"/>
      <c r="Y1117" s="14">
        <f t="shared" si="33"/>
        <v>0</v>
      </c>
    </row>
    <row r="1118" spans="1:25" s="3" customFormat="1" x14ac:dyDescent="0.2">
      <c r="A1118" s="23">
        <v>6063</v>
      </c>
      <c r="B1118" s="3" t="s">
        <v>0</v>
      </c>
      <c r="C1118" s="3" t="s">
        <v>51</v>
      </c>
      <c r="D1118" s="3" t="s">
        <v>47</v>
      </c>
      <c r="E1118" s="3" t="s">
        <v>40</v>
      </c>
      <c r="F1118" s="3">
        <v>25</v>
      </c>
      <c r="G1118" s="3" t="s">
        <v>17</v>
      </c>
      <c r="L1118" s="4"/>
      <c r="M1118" s="32"/>
      <c r="N1118" s="3">
        <v>6</v>
      </c>
      <c r="Q1118" s="6"/>
      <c r="R1118" s="6"/>
      <c r="S1118" s="6"/>
      <c r="T1118" s="6"/>
      <c r="U1118" s="6"/>
      <c r="V1118" s="6"/>
      <c r="W1118" s="13"/>
      <c r="X1118" s="13"/>
      <c r="Y1118" s="14">
        <f t="shared" si="33"/>
        <v>0</v>
      </c>
    </row>
    <row r="1119" spans="1:25" s="3" customFormat="1" x14ac:dyDescent="0.2">
      <c r="A1119" s="23">
        <v>6064</v>
      </c>
      <c r="B1119" s="3" t="s">
        <v>0</v>
      </c>
      <c r="C1119" s="3" t="s">
        <v>51</v>
      </c>
      <c r="D1119" s="3" t="s">
        <v>47</v>
      </c>
      <c r="E1119" s="3" t="s">
        <v>40</v>
      </c>
      <c r="F1119" s="3">
        <v>25</v>
      </c>
      <c r="G1119" s="3" t="s">
        <v>17</v>
      </c>
      <c r="L1119" s="4"/>
      <c r="M1119" s="32"/>
      <c r="N1119" s="3">
        <v>7</v>
      </c>
      <c r="Q1119" s="6"/>
      <c r="R1119" s="6"/>
      <c r="S1119" s="6"/>
      <c r="T1119" s="6"/>
      <c r="U1119" s="6"/>
      <c r="V1119" s="6"/>
      <c r="W1119" s="13"/>
      <c r="X1119" s="13"/>
      <c r="Y1119" s="14">
        <f t="shared" si="33"/>
        <v>0</v>
      </c>
    </row>
    <row r="1120" spans="1:25" s="3" customFormat="1" x14ac:dyDescent="0.2">
      <c r="A1120" s="23">
        <v>6065</v>
      </c>
      <c r="B1120" s="3" t="s">
        <v>0</v>
      </c>
      <c r="C1120" s="3" t="s">
        <v>51</v>
      </c>
      <c r="D1120" s="3" t="s">
        <v>47</v>
      </c>
      <c r="E1120" s="3" t="s">
        <v>40</v>
      </c>
      <c r="F1120" s="3">
        <v>25</v>
      </c>
      <c r="G1120" s="3" t="s">
        <v>17</v>
      </c>
      <c r="L1120" s="4"/>
      <c r="M1120" s="32"/>
      <c r="N1120" s="3">
        <v>8</v>
      </c>
      <c r="Q1120" s="6"/>
      <c r="R1120" s="6"/>
      <c r="S1120" s="6"/>
      <c r="T1120" s="6"/>
      <c r="U1120" s="6"/>
      <c r="V1120" s="6"/>
      <c r="W1120" s="13"/>
      <c r="X1120" s="13"/>
      <c r="Y1120" s="14">
        <f t="shared" si="33"/>
        <v>0</v>
      </c>
    </row>
    <row r="1121" spans="1:25" s="3" customFormat="1" x14ac:dyDescent="0.2">
      <c r="A1121" s="23">
        <v>6066</v>
      </c>
      <c r="B1121" s="3" t="s">
        <v>0</v>
      </c>
      <c r="C1121" s="3" t="s">
        <v>51</v>
      </c>
      <c r="D1121" s="3" t="s">
        <v>47</v>
      </c>
      <c r="E1121" s="3" t="s">
        <v>40</v>
      </c>
      <c r="F1121" s="3">
        <v>25</v>
      </c>
      <c r="G1121" s="3" t="s">
        <v>17</v>
      </c>
      <c r="L1121" s="4"/>
      <c r="M1121" s="32"/>
      <c r="N1121" s="3">
        <v>9</v>
      </c>
      <c r="Q1121" s="6"/>
      <c r="R1121" s="6"/>
      <c r="S1121" s="6"/>
      <c r="T1121" s="6"/>
      <c r="U1121" s="6"/>
      <c r="V1121" s="6"/>
      <c r="W1121" s="13"/>
      <c r="X1121" s="13"/>
      <c r="Y1121" s="14">
        <f t="shared" si="33"/>
        <v>0</v>
      </c>
    </row>
    <row r="1122" spans="1:25" s="3" customFormat="1" x14ac:dyDescent="0.2">
      <c r="A1122" s="23">
        <v>6067</v>
      </c>
      <c r="B1122" s="3" t="s">
        <v>0</v>
      </c>
      <c r="C1122" s="3" t="s">
        <v>51</v>
      </c>
      <c r="D1122" s="3" t="s">
        <v>47</v>
      </c>
      <c r="E1122" s="3" t="s">
        <v>40</v>
      </c>
      <c r="F1122" s="3">
        <v>25</v>
      </c>
      <c r="G1122" s="3" t="s">
        <v>17</v>
      </c>
      <c r="L1122" s="4"/>
      <c r="M1122" s="32"/>
      <c r="N1122" s="3">
        <v>10</v>
      </c>
      <c r="Q1122" s="6"/>
      <c r="R1122" s="6"/>
      <c r="S1122" s="6"/>
      <c r="T1122" s="6"/>
      <c r="U1122" s="6"/>
      <c r="V1122" s="6"/>
      <c r="W1122" s="13"/>
      <c r="X1122" s="13"/>
      <c r="Y1122" s="14">
        <f t="shared" si="33"/>
        <v>0</v>
      </c>
    </row>
    <row r="1123" spans="1:25" s="3" customFormat="1" x14ac:dyDescent="0.2">
      <c r="A1123" s="23">
        <v>6068</v>
      </c>
      <c r="B1123" s="3" t="s">
        <v>0</v>
      </c>
      <c r="C1123" s="3" t="s">
        <v>51</v>
      </c>
      <c r="D1123" s="3" t="s">
        <v>47</v>
      </c>
      <c r="E1123" s="3" t="s">
        <v>40</v>
      </c>
      <c r="F1123" s="3">
        <v>25</v>
      </c>
      <c r="G1123" s="3" t="s">
        <v>17</v>
      </c>
      <c r="L1123" s="4"/>
      <c r="M1123" s="32"/>
      <c r="N1123" s="3">
        <v>11</v>
      </c>
      <c r="Q1123" s="6"/>
      <c r="R1123" s="6"/>
      <c r="S1123" s="6"/>
      <c r="T1123" s="6"/>
      <c r="U1123" s="6"/>
      <c r="V1123" s="6"/>
      <c r="W1123" s="13"/>
      <c r="X1123" s="13"/>
      <c r="Y1123" s="14">
        <f t="shared" si="33"/>
        <v>0</v>
      </c>
    </row>
    <row r="1124" spans="1:25" s="3" customFormat="1" x14ac:dyDescent="0.2">
      <c r="A1124" s="23">
        <v>6069</v>
      </c>
      <c r="B1124" s="3" t="s">
        <v>0</v>
      </c>
      <c r="C1124" s="3" t="s">
        <v>51</v>
      </c>
      <c r="D1124" s="3" t="s">
        <v>47</v>
      </c>
      <c r="E1124" s="3" t="s">
        <v>40</v>
      </c>
      <c r="F1124" s="3">
        <v>25</v>
      </c>
      <c r="G1124" s="3" t="s">
        <v>17</v>
      </c>
      <c r="L1124" s="4"/>
      <c r="M1124" s="32"/>
      <c r="N1124" s="3">
        <v>12</v>
      </c>
      <c r="Q1124" s="6"/>
      <c r="R1124" s="6"/>
      <c r="S1124" s="6"/>
      <c r="T1124" s="6"/>
      <c r="U1124" s="6"/>
      <c r="V1124" s="6"/>
      <c r="W1124" s="13"/>
      <c r="X1124" s="13"/>
      <c r="Y1124" s="14">
        <f t="shared" si="33"/>
        <v>0</v>
      </c>
    </row>
    <row r="1125" spans="1:25" s="3" customFormat="1" x14ac:dyDescent="0.2">
      <c r="A1125" s="23">
        <v>6070</v>
      </c>
      <c r="B1125" s="3" t="s">
        <v>0</v>
      </c>
      <c r="C1125" s="3" t="s">
        <v>51</v>
      </c>
      <c r="D1125" s="3" t="s">
        <v>47</v>
      </c>
      <c r="E1125" s="3" t="s">
        <v>40</v>
      </c>
      <c r="F1125" s="3">
        <v>25</v>
      </c>
      <c r="G1125" s="3" t="s">
        <v>17</v>
      </c>
      <c r="L1125" s="4"/>
      <c r="M1125" s="32"/>
      <c r="N1125" s="3">
        <v>13</v>
      </c>
      <c r="Q1125" s="6"/>
      <c r="R1125" s="6"/>
      <c r="S1125" s="6"/>
      <c r="T1125" s="6"/>
      <c r="U1125" s="6"/>
      <c r="V1125" s="6"/>
      <c r="W1125" s="13"/>
      <c r="X1125" s="13"/>
      <c r="Y1125" s="14">
        <f t="shared" si="33"/>
        <v>0</v>
      </c>
    </row>
    <row r="1126" spans="1:25" s="3" customFormat="1" x14ac:dyDescent="0.2">
      <c r="A1126" s="23">
        <v>6071</v>
      </c>
      <c r="B1126" s="3" t="s">
        <v>0</v>
      </c>
      <c r="C1126" s="3" t="s">
        <v>51</v>
      </c>
      <c r="D1126" s="3" t="s">
        <v>47</v>
      </c>
      <c r="E1126" s="3" t="s">
        <v>40</v>
      </c>
      <c r="F1126" s="3">
        <v>25</v>
      </c>
      <c r="G1126" s="3" t="s">
        <v>17</v>
      </c>
      <c r="L1126" s="4"/>
      <c r="M1126" s="32"/>
      <c r="N1126" s="3">
        <v>14</v>
      </c>
      <c r="Q1126" s="6"/>
      <c r="R1126" s="6"/>
      <c r="S1126" s="6"/>
      <c r="T1126" s="6"/>
      <c r="U1126" s="6"/>
      <c r="V1126" s="6"/>
      <c r="W1126" s="13"/>
      <c r="X1126" s="13"/>
      <c r="Y1126" s="14">
        <f t="shared" si="33"/>
        <v>0</v>
      </c>
    </row>
    <row r="1127" spans="1:25" s="3" customFormat="1" x14ac:dyDescent="0.2">
      <c r="A1127" s="23">
        <v>6072</v>
      </c>
      <c r="B1127" s="3" t="s">
        <v>0</v>
      </c>
      <c r="C1127" s="3" t="s">
        <v>51</v>
      </c>
      <c r="D1127" s="3" t="s">
        <v>47</v>
      </c>
      <c r="E1127" s="3" t="s">
        <v>40</v>
      </c>
      <c r="F1127" s="3">
        <v>26</v>
      </c>
      <c r="G1127" s="3" t="s">
        <v>9</v>
      </c>
      <c r="L1127" s="4"/>
      <c r="M1127" s="32"/>
      <c r="N1127" s="3">
        <v>1</v>
      </c>
      <c r="Q1127" s="6"/>
      <c r="R1127" s="6"/>
      <c r="S1127" s="6"/>
      <c r="T1127" s="6"/>
      <c r="U1127" s="6"/>
      <c r="V1127" s="6"/>
      <c r="W1127" s="13"/>
      <c r="X1127" s="13"/>
      <c r="Y1127" s="14">
        <f t="shared" si="33"/>
        <v>0</v>
      </c>
    </row>
    <row r="1128" spans="1:25" s="3" customFormat="1" x14ac:dyDescent="0.2">
      <c r="A1128" s="23">
        <v>6073</v>
      </c>
      <c r="B1128" s="3" t="s">
        <v>0</v>
      </c>
      <c r="C1128" s="3" t="s">
        <v>51</v>
      </c>
      <c r="D1128" s="3" t="s">
        <v>47</v>
      </c>
      <c r="E1128" s="3" t="s">
        <v>40</v>
      </c>
      <c r="F1128" s="3">
        <v>26</v>
      </c>
      <c r="G1128" s="3" t="s">
        <v>9</v>
      </c>
      <c r="L1128" s="4"/>
      <c r="M1128" s="32"/>
      <c r="N1128" s="3">
        <v>2</v>
      </c>
      <c r="Q1128" s="6"/>
      <c r="R1128" s="6"/>
      <c r="S1128" s="6"/>
      <c r="T1128" s="6"/>
      <c r="U1128" s="6"/>
      <c r="V1128" s="6"/>
      <c r="W1128" s="13"/>
      <c r="X1128" s="13"/>
      <c r="Y1128" s="14">
        <f t="shared" si="33"/>
        <v>0</v>
      </c>
    </row>
    <row r="1129" spans="1:25" s="3" customFormat="1" x14ac:dyDescent="0.2">
      <c r="A1129" s="23">
        <v>6074</v>
      </c>
      <c r="B1129" s="3" t="s">
        <v>0</v>
      </c>
      <c r="C1129" s="3" t="s">
        <v>51</v>
      </c>
      <c r="D1129" s="3" t="s">
        <v>47</v>
      </c>
      <c r="E1129" s="3" t="s">
        <v>40</v>
      </c>
      <c r="F1129" s="3">
        <v>26</v>
      </c>
      <c r="G1129" s="3" t="s">
        <v>9</v>
      </c>
      <c r="L1129" s="4"/>
      <c r="M1129" s="32"/>
      <c r="N1129" s="3">
        <v>3</v>
      </c>
      <c r="Q1129" s="6"/>
      <c r="R1129" s="6"/>
      <c r="S1129" s="6"/>
      <c r="T1129" s="6"/>
      <c r="U1129" s="6"/>
      <c r="V1129" s="6"/>
      <c r="W1129" s="13"/>
      <c r="X1129" s="13"/>
      <c r="Y1129" s="14">
        <f t="shared" si="33"/>
        <v>0</v>
      </c>
    </row>
    <row r="1130" spans="1:25" s="3" customFormat="1" x14ac:dyDescent="0.2">
      <c r="A1130" s="23">
        <v>6075</v>
      </c>
      <c r="B1130" s="3" t="s">
        <v>0</v>
      </c>
      <c r="C1130" s="3" t="s">
        <v>51</v>
      </c>
      <c r="D1130" s="3" t="s">
        <v>47</v>
      </c>
      <c r="E1130" s="3" t="s">
        <v>40</v>
      </c>
      <c r="F1130" s="3">
        <v>26</v>
      </c>
      <c r="G1130" s="3" t="s">
        <v>9</v>
      </c>
      <c r="L1130" s="4"/>
      <c r="M1130" s="32"/>
      <c r="N1130" s="3">
        <v>4</v>
      </c>
      <c r="Q1130" s="6"/>
      <c r="R1130" s="6"/>
      <c r="S1130" s="6"/>
      <c r="T1130" s="6"/>
      <c r="U1130" s="6"/>
      <c r="V1130" s="6"/>
      <c r="W1130" s="13"/>
      <c r="X1130" s="13"/>
      <c r="Y1130" s="14">
        <f t="shared" si="33"/>
        <v>0</v>
      </c>
    </row>
    <row r="1131" spans="1:25" s="3" customFormat="1" x14ac:dyDescent="0.2">
      <c r="A1131" s="23">
        <v>6076</v>
      </c>
      <c r="B1131" s="3" t="s">
        <v>0</v>
      </c>
      <c r="C1131" s="3" t="s">
        <v>51</v>
      </c>
      <c r="D1131" s="3" t="s">
        <v>47</v>
      </c>
      <c r="E1131" s="3" t="s">
        <v>40</v>
      </c>
      <c r="F1131" s="3">
        <v>26</v>
      </c>
      <c r="G1131" s="3" t="s">
        <v>9</v>
      </c>
      <c r="L1131" s="4"/>
      <c r="M1131" s="32"/>
      <c r="N1131" s="3">
        <v>5</v>
      </c>
      <c r="Q1131" s="6"/>
      <c r="R1131" s="6"/>
      <c r="S1131" s="6"/>
      <c r="T1131" s="6"/>
      <c r="U1131" s="6"/>
      <c r="V1131" s="6"/>
      <c r="W1131" s="13"/>
      <c r="X1131" s="13"/>
      <c r="Y1131" s="14">
        <f t="shared" si="33"/>
        <v>0</v>
      </c>
    </row>
    <row r="1132" spans="1:25" s="3" customFormat="1" x14ac:dyDescent="0.2">
      <c r="A1132" s="23">
        <v>6077</v>
      </c>
      <c r="B1132" s="3" t="s">
        <v>0</v>
      </c>
      <c r="C1132" s="3" t="s">
        <v>51</v>
      </c>
      <c r="D1132" s="3" t="s">
        <v>47</v>
      </c>
      <c r="E1132" s="3" t="s">
        <v>40</v>
      </c>
      <c r="F1132" s="3">
        <v>26</v>
      </c>
      <c r="G1132" s="3" t="s">
        <v>9</v>
      </c>
      <c r="L1132" s="4"/>
      <c r="M1132" s="32"/>
      <c r="N1132" s="3">
        <v>6</v>
      </c>
      <c r="Q1132" s="6"/>
      <c r="R1132" s="6"/>
      <c r="S1132" s="6"/>
      <c r="T1132" s="6"/>
      <c r="U1132" s="6"/>
      <c r="V1132" s="6"/>
      <c r="W1132" s="13"/>
      <c r="X1132" s="13"/>
      <c r="Y1132" s="14">
        <f t="shared" si="33"/>
        <v>0</v>
      </c>
    </row>
    <row r="1133" spans="1:25" s="3" customFormat="1" x14ac:dyDescent="0.2">
      <c r="A1133" s="23">
        <v>6078</v>
      </c>
      <c r="B1133" s="3" t="s">
        <v>0</v>
      </c>
      <c r="C1133" s="3" t="s">
        <v>51</v>
      </c>
      <c r="D1133" s="3" t="s">
        <v>47</v>
      </c>
      <c r="E1133" s="3" t="s">
        <v>40</v>
      </c>
      <c r="F1133" s="3">
        <v>26</v>
      </c>
      <c r="G1133" s="3" t="s">
        <v>9</v>
      </c>
      <c r="L1133" s="4"/>
      <c r="M1133" s="32"/>
      <c r="N1133" s="3">
        <v>7</v>
      </c>
      <c r="Q1133" s="6"/>
      <c r="R1133" s="6"/>
      <c r="S1133" s="6"/>
      <c r="T1133" s="6"/>
      <c r="U1133" s="6"/>
      <c r="V1133" s="6"/>
      <c r="W1133" s="13"/>
      <c r="X1133" s="13"/>
      <c r="Y1133" s="14">
        <f t="shared" si="33"/>
        <v>0</v>
      </c>
    </row>
    <row r="1134" spans="1:25" s="3" customFormat="1" x14ac:dyDescent="0.2">
      <c r="A1134" s="23">
        <v>6079</v>
      </c>
      <c r="B1134" s="3" t="s">
        <v>0</v>
      </c>
      <c r="C1134" s="3" t="s">
        <v>51</v>
      </c>
      <c r="D1134" s="3" t="s">
        <v>47</v>
      </c>
      <c r="E1134" s="3" t="s">
        <v>40</v>
      </c>
      <c r="F1134" s="3">
        <v>26</v>
      </c>
      <c r="G1134" s="3" t="s">
        <v>9</v>
      </c>
      <c r="L1134" s="4"/>
      <c r="M1134" s="32"/>
      <c r="N1134" s="3">
        <v>8</v>
      </c>
      <c r="Q1134" s="6"/>
      <c r="R1134" s="6"/>
      <c r="S1134" s="6"/>
      <c r="T1134" s="6"/>
      <c r="U1134" s="6"/>
      <c r="V1134" s="6"/>
      <c r="W1134" s="13"/>
      <c r="X1134" s="13"/>
      <c r="Y1134" s="14">
        <f t="shared" si="33"/>
        <v>0</v>
      </c>
    </row>
    <row r="1135" spans="1:25" s="3" customFormat="1" x14ac:dyDescent="0.2">
      <c r="A1135" s="23">
        <v>6080</v>
      </c>
      <c r="B1135" s="3" t="s">
        <v>0</v>
      </c>
      <c r="C1135" s="3" t="s">
        <v>51</v>
      </c>
      <c r="D1135" s="3" t="s">
        <v>47</v>
      </c>
      <c r="E1135" s="3" t="s">
        <v>40</v>
      </c>
      <c r="F1135" s="3">
        <v>26</v>
      </c>
      <c r="G1135" s="3" t="s">
        <v>9</v>
      </c>
      <c r="L1135" s="4"/>
      <c r="M1135" s="32"/>
      <c r="N1135" s="3">
        <v>9</v>
      </c>
      <c r="Q1135" s="6"/>
      <c r="R1135" s="6"/>
      <c r="S1135" s="6"/>
      <c r="T1135" s="6"/>
      <c r="U1135" s="6"/>
      <c r="V1135" s="6"/>
      <c r="W1135" s="13"/>
      <c r="X1135" s="13"/>
      <c r="Y1135" s="14">
        <f t="shared" si="33"/>
        <v>0</v>
      </c>
    </row>
    <row r="1136" spans="1:25" s="3" customFormat="1" x14ac:dyDescent="0.2">
      <c r="A1136" s="23">
        <v>6081</v>
      </c>
      <c r="B1136" s="3" t="s">
        <v>0</v>
      </c>
      <c r="C1136" s="3" t="s">
        <v>51</v>
      </c>
      <c r="D1136" s="3" t="s">
        <v>47</v>
      </c>
      <c r="E1136" s="3" t="s">
        <v>40</v>
      </c>
      <c r="F1136" s="3">
        <v>26</v>
      </c>
      <c r="G1136" s="3" t="s">
        <v>9</v>
      </c>
      <c r="L1136" s="4"/>
      <c r="M1136" s="32"/>
      <c r="N1136" s="3">
        <v>10</v>
      </c>
      <c r="Q1136" s="6"/>
      <c r="R1136" s="6"/>
      <c r="S1136" s="6"/>
      <c r="T1136" s="6"/>
      <c r="U1136" s="6"/>
      <c r="V1136" s="6"/>
      <c r="W1136" s="13"/>
      <c r="X1136" s="13"/>
      <c r="Y1136" s="14">
        <f t="shared" si="33"/>
        <v>0</v>
      </c>
    </row>
    <row r="1137" spans="1:25" s="3" customFormat="1" x14ac:dyDescent="0.2">
      <c r="A1137" s="23">
        <v>6082</v>
      </c>
      <c r="B1137" s="3" t="s">
        <v>0</v>
      </c>
      <c r="C1137" s="3" t="s">
        <v>51</v>
      </c>
      <c r="D1137" s="3" t="s">
        <v>47</v>
      </c>
      <c r="E1137" s="3" t="s">
        <v>40</v>
      </c>
      <c r="F1137" s="3">
        <v>26</v>
      </c>
      <c r="G1137" s="3" t="s">
        <v>9</v>
      </c>
      <c r="L1137" s="4"/>
      <c r="M1137" s="32"/>
      <c r="N1137" s="3">
        <v>11</v>
      </c>
      <c r="Q1137" s="6"/>
      <c r="R1137" s="6"/>
      <c r="S1137" s="6"/>
      <c r="T1137" s="6"/>
      <c r="U1137" s="6"/>
      <c r="V1137" s="6"/>
      <c r="W1137" s="13"/>
      <c r="X1137" s="13"/>
      <c r="Y1137" s="14">
        <f t="shared" si="33"/>
        <v>0</v>
      </c>
    </row>
    <row r="1138" spans="1:25" s="3" customFormat="1" x14ac:dyDescent="0.2">
      <c r="A1138" s="23">
        <v>6083</v>
      </c>
      <c r="B1138" s="3" t="s">
        <v>0</v>
      </c>
      <c r="C1138" s="3" t="s">
        <v>51</v>
      </c>
      <c r="D1138" s="3" t="s">
        <v>47</v>
      </c>
      <c r="E1138" s="3" t="s">
        <v>40</v>
      </c>
      <c r="F1138" s="3">
        <v>26</v>
      </c>
      <c r="G1138" s="3" t="s">
        <v>9</v>
      </c>
      <c r="L1138" s="4"/>
      <c r="M1138" s="32"/>
      <c r="N1138" s="3">
        <v>12</v>
      </c>
      <c r="Q1138" s="6"/>
      <c r="R1138" s="6"/>
      <c r="S1138" s="6"/>
      <c r="T1138" s="6"/>
      <c r="U1138" s="6"/>
      <c r="V1138" s="6"/>
      <c r="W1138" s="13"/>
      <c r="X1138" s="13"/>
      <c r="Y1138" s="14">
        <f t="shared" si="33"/>
        <v>0</v>
      </c>
    </row>
    <row r="1139" spans="1:25" s="3" customFormat="1" x14ac:dyDescent="0.2">
      <c r="A1139" s="23">
        <v>6084</v>
      </c>
      <c r="B1139" s="3" t="s">
        <v>0</v>
      </c>
      <c r="C1139" s="3" t="s">
        <v>51</v>
      </c>
      <c r="D1139" s="3" t="s">
        <v>47</v>
      </c>
      <c r="E1139" s="3" t="s">
        <v>40</v>
      </c>
      <c r="F1139" s="3">
        <v>26</v>
      </c>
      <c r="G1139" s="3" t="s">
        <v>9</v>
      </c>
      <c r="L1139" s="4"/>
      <c r="M1139" s="32"/>
      <c r="N1139" s="3">
        <v>13</v>
      </c>
      <c r="Q1139" s="6"/>
      <c r="R1139" s="6"/>
      <c r="S1139" s="6"/>
      <c r="T1139" s="6"/>
      <c r="U1139" s="6"/>
      <c r="V1139" s="6"/>
      <c r="W1139" s="13"/>
      <c r="X1139" s="13"/>
      <c r="Y1139" s="14">
        <f t="shared" si="33"/>
        <v>0</v>
      </c>
    </row>
    <row r="1140" spans="1:25" s="3" customFormat="1" x14ac:dyDescent="0.2">
      <c r="A1140" s="23">
        <v>6085</v>
      </c>
      <c r="B1140" s="3" t="s">
        <v>0</v>
      </c>
      <c r="C1140" s="3" t="s">
        <v>51</v>
      </c>
      <c r="D1140" s="3" t="s">
        <v>47</v>
      </c>
      <c r="E1140" s="3" t="s">
        <v>40</v>
      </c>
      <c r="F1140" s="3">
        <v>26</v>
      </c>
      <c r="G1140" s="3" t="s">
        <v>17</v>
      </c>
      <c r="L1140" s="4"/>
      <c r="M1140" s="32"/>
      <c r="N1140" s="3">
        <v>1</v>
      </c>
      <c r="Q1140" s="6"/>
      <c r="R1140" s="6"/>
      <c r="S1140" s="6"/>
      <c r="T1140" s="6"/>
      <c r="U1140" s="6"/>
      <c r="V1140" s="6"/>
      <c r="W1140" s="13"/>
      <c r="X1140" s="13"/>
      <c r="Y1140" s="14">
        <f t="shared" si="33"/>
        <v>0</v>
      </c>
    </row>
    <row r="1141" spans="1:25" s="3" customFormat="1" x14ac:dyDescent="0.2">
      <c r="A1141" s="23">
        <v>6086</v>
      </c>
      <c r="B1141" s="3" t="s">
        <v>0</v>
      </c>
      <c r="C1141" s="3" t="s">
        <v>51</v>
      </c>
      <c r="D1141" s="3" t="s">
        <v>47</v>
      </c>
      <c r="E1141" s="3" t="s">
        <v>40</v>
      </c>
      <c r="F1141" s="3">
        <v>26</v>
      </c>
      <c r="G1141" s="3" t="s">
        <v>17</v>
      </c>
      <c r="L1141" s="4"/>
      <c r="M1141" s="32"/>
      <c r="N1141" s="3">
        <v>2</v>
      </c>
      <c r="Q1141" s="6"/>
      <c r="R1141" s="6"/>
      <c r="S1141" s="6"/>
      <c r="T1141" s="6"/>
      <c r="U1141" s="6"/>
      <c r="V1141" s="6"/>
      <c r="W1141" s="13"/>
      <c r="X1141" s="13"/>
      <c r="Y1141" s="14">
        <f t="shared" si="33"/>
        <v>0</v>
      </c>
    </row>
    <row r="1142" spans="1:25" s="3" customFormat="1" x14ac:dyDescent="0.2">
      <c r="A1142" s="23">
        <v>6087</v>
      </c>
      <c r="B1142" s="3" t="s">
        <v>0</v>
      </c>
      <c r="C1142" s="3" t="s">
        <v>51</v>
      </c>
      <c r="D1142" s="3" t="s">
        <v>47</v>
      </c>
      <c r="E1142" s="3" t="s">
        <v>40</v>
      </c>
      <c r="F1142" s="3">
        <v>26</v>
      </c>
      <c r="G1142" s="3" t="s">
        <v>17</v>
      </c>
      <c r="L1142" s="4"/>
      <c r="M1142" s="32"/>
      <c r="N1142" s="3">
        <v>3</v>
      </c>
      <c r="Q1142" s="6"/>
      <c r="R1142" s="6"/>
      <c r="S1142" s="6"/>
      <c r="T1142" s="6"/>
      <c r="U1142" s="6"/>
      <c r="V1142" s="6"/>
      <c r="W1142" s="13"/>
      <c r="X1142" s="13"/>
      <c r="Y1142" s="14">
        <f t="shared" si="33"/>
        <v>0</v>
      </c>
    </row>
    <row r="1143" spans="1:25" s="3" customFormat="1" x14ac:dyDescent="0.2">
      <c r="A1143" s="23">
        <v>6088</v>
      </c>
      <c r="B1143" s="3" t="s">
        <v>0</v>
      </c>
      <c r="C1143" s="3" t="s">
        <v>51</v>
      </c>
      <c r="D1143" s="3" t="s">
        <v>47</v>
      </c>
      <c r="E1143" s="3" t="s">
        <v>40</v>
      </c>
      <c r="F1143" s="3">
        <v>26</v>
      </c>
      <c r="G1143" s="3" t="s">
        <v>17</v>
      </c>
      <c r="L1143" s="4"/>
      <c r="M1143" s="32"/>
      <c r="N1143" s="3">
        <v>4</v>
      </c>
      <c r="Q1143" s="6"/>
      <c r="R1143" s="6"/>
      <c r="S1143" s="6"/>
      <c r="T1143" s="6"/>
      <c r="U1143" s="6"/>
      <c r="V1143" s="6"/>
      <c r="W1143" s="13"/>
      <c r="X1143" s="13"/>
      <c r="Y1143" s="14">
        <f t="shared" si="33"/>
        <v>0</v>
      </c>
    </row>
    <row r="1144" spans="1:25" s="3" customFormat="1" x14ac:dyDescent="0.2">
      <c r="A1144" s="23">
        <v>6089</v>
      </c>
      <c r="B1144" s="3" t="s">
        <v>0</v>
      </c>
      <c r="C1144" s="3" t="s">
        <v>51</v>
      </c>
      <c r="D1144" s="3" t="s">
        <v>47</v>
      </c>
      <c r="E1144" s="3" t="s">
        <v>40</v>
      </c>
      <c r="F1144" s="3">
        <v>26</v>
      </c>
      <c r="G1144" s="3" t="s">
        <v>17</v>
      </c>
      <c r="L1144" s="4"/>
      <c r="M1144" s="32"/>
      <c r="N1144" s="3">
        <v>5</v>
      </c>
      <c r="Q1144" s="6"/>
      <c r="R1144" s="6"/>
      <c r="S1144" s="6"/>
      <c r="T1144" s="6"/>
      <c r="U1144" s="6"/>
      <c r="V1144" s="6"/>
      <c r="W1144" s="13"/>
      <c r="X1144" s="13"/>
      <c r="Y1144" s="14">
        <f t="shared" si="33"/>
        <v>0</v>
      </c>
    </row>
    <row r="1145" spans="1:25" s="3" customFormat="1" x14ac:dyDescent="0.2">
      <c r="A1145" s="23">
        <v>6090</v>
      </c>
      <c r="B1145" s="3" t="s">
        <v>0</v>
      </c>
      <c r="C1145" s="3" t="s">
        <v>51</v>
      </c>
      <c r="D1145" s="3" t="s">
        <v>47</v>
      </c>
      <c r="E1145" s="3" t="s">
        <v>40</v>
      </c>
      <c r="F1145" s="3">
        <v>26</v>
      </c>
      <c r="G1145" s="3" t="s">
        <v>17</v>
      </c>
      <c r="L1145" s="4"/>
      <c r="M1145" s="32"/>
      <c r="N1145" s="3">
        <v>6</v>
      </c>
      <c r="Q1145" s="6"/>
      <c r="R1145" s="6"/>
      <c r="S1145" s="6"/>
      <c r="T1145" s="6"/>
      <c r="U1145" s="6"/>
      <c r="V1145" s="6"/>
      <c r="W1145" s="13"/>
      <c r="X1145" s="13"/>
      <c r="Y1145" s="14">
        <f t="shared" si="33"/>
        <v>0</v>
      </c>
    </row>
    <row r="1146" spans="1:25" s="3" customFormat="1" x14ac:dyDescent="0.2">
      <c r="A1146" s="23">
        <v>6091</v>
      </c>
      <c r="B1146" s="3" t="s">
        <v>0</v>
      </c>
      <c r="C1146" s="3" t="s">
        <v>51</v>
      </c>
      <c r="D1146" s="3" t="s">
        <v>47</v>
      </c>
      <c r="E1146" s="3" t="s">
        <v>40</v>
      </c>
      <c r="F1146" s="3">
        <v>26</v>
      </c>
      <c r="G1146" s="3" t="s">
        <v>17</v>
      </c>
      <c r="L1146" s="4"/>
      <c r="M1146" s="32"/>
      <c r="N1146" s="3">
        <v>7</v>
      </c>
      <c r="Q1146" s="6"/>
      <c r="R1146" s="6"/>
      <c r="S1146" s="6"/>
      <c r="T1146" s="6"/>
      <c r="U1146" s="6"/>
      <c r="V1146" s="6"/>
      <c r="W1146" s="13"/>
      <c r="X1146" s="13"/>
      <c r="Y1146" s="14">
        <f t="shared" si="33"/>
        <v>0</v>
      </c>
    </row>
    <row r="1147" spans="1:25" s="3" customFormat="1" x14ac:dyDescent="0.2">
      <c r="A1147" s="23">
        <v>6092</v>
      </c>
      <c r="B1147" s="3" t="s">
        <v>0</v>
      </c>
      <c r="C1147" s="3" t="s">
        <v>51</v>
      </c>
      <c r="D1147" s="3" t="s">
        <v>47</v>
      </c>
      <c r="E1147" s="3" t="s">
        <v>40</v>
      </c>
      <c r="F1147" s="3">
        <v>26</v>
      </c>
      <c r="G1147" s="3" t="s">
        <v>17</v>
      </c>
      <c r="L1147" s="4"/>
      <c r="M1147" s="32"/>
      <c r="N1147" s="3">
        <v>8</v>
      </c>
      <c r="Q1147" s="6"/>
      <c r="R1147" s="6"/>
      <c r="S1147" s="6"/>
      <c r="T1147" s="6"/>
      <c r="U1147" s="6"/>
      <c r="V1147" s="6"/>
      <c r="W1147" s="13"/>
      <c r="X1147" s="13"/>
      <c r="Y1147" s="14">
        <f t="shared" si="33"/>
        <v>0</v>
      </c>
    </row>
    <row r="1148" spans="1:25" s="3" customFormat="1" x14ac:dyDescent="0.2">
      <c r="A1148" s="23">
        <v>6093</v>
      </c>
      <c r="B1148" s="3" t="s">
        <v>0</v>
      </c>
      <c r="C1148" s="3" t="s">
        <v>51</v>
      </c>
      <c r="D1148" s="3" t="s">
        <v>47</v>
      </c>
      <c r="E1148" s="3" t="s">
        <v>40</v>
      </c>
      <c r="F1148" s="3">
        <v>26</v>
      </c>
      <c r="G1148" s="3" t="s">
        <v>17</v>
      </c>
      <c r="L1148" s="4"/>
      <c r="M1148" s="32"/>
      <c r="N1148" s="3">
        <v>9</v>
      </c>
      <c r="Q1148" s="6"/>
      <c r="R1148" s="6"/>
      <c r="S1148" s="6"/>
      <c r="T1148" s="6"/>
      <c r="U1148" s="6"/>
      <c r="V1148" s="6"/>
      <c r="W1148" s="13"/>
      <c r="X1148" s="13"/>
      <c r="Y1148" s="14">
        <f t="shared" si="33"/>
        <v>0</v>
      </c>
    </row>
    <row r="1149" spans="1:25" s="3" customFormat="1" x14ac:dyDescent="0.2">
      <c r="A1149" s="23">
        <v>6094</v>
      </c>
      <c r="B1149" s="3" t="s">
        <v>0</v>
      </c>
      <c r="C1149" s="3" t="s">
        <v>51</v>
      </c>
      <c r="D1149" s="3" t="s">
        <v>47</v>
      </c>
      <c r="E1149" s="3" t="s">
        <v>40</v>
      </c>
      <c r="F1149" s="3">
        <v>26</v>
      </c>
      <c r="G1149" s="3" t="s">
        <v>17</v>
      </c>
      <c r="L1149" s="4"/>
      <c r="M1149" s="32"/>
      <c r="N1149" s="3">
        <v>10</v>
      </c>
      <c r="Q1149" s="6"/>
      <c r="R1149" s="6"/>
      <c r="S1149" s="6"/>
      <c r="T1149" s="6"/>
      <c r="U1149" s="6"/>
      <c r="V1149" s="6"/>
      <c r="W1149" s="13"/>
      <c r="X1149" s="13"/>
      <c r="Y1149" s="14">
        <f t="shared" si="33"/>
        <v>0</v>
      </c>
    </row>
    <row r="1150" spans="1:25" s="3" customFormat="1" x14ac:dyDescent="0.2">
      <c r="A1150" s="23">
        <v>6095</v>
      </c>
      <c r="B1150" s="3" t="s">
        <v>0</v>
      </c>
      <c r="C1150" s="3" t="s">
        <v>51</v>
      </c>
      <c r="D1150" s="3" t="s">
        <v>47</v>
      </c>
      <c r="E1150" s="3" t="s">
        <v>40</v>
      </c>
      <c r="F1150" s="3">
        <v>26</v>
      </c>
      <c r="G1150" s="3" t="s">
        <v>17</v>
      </c>
      <c r="L1150" s="4"/>
      <c r="M1150" s="32"/>
      <c r="N1150" s="3">
        <v>11</v>
      </c>
      <c r="Q1150" s="6"/>
      <c r="R1150" s="6"/>
      <c r="S1150" s="6"/>
      <c r="T1150" s="6"/>
      <c r="U1150" s="6"/>
      <c r="V1150" s="6"/>
      <c r="W1150" s="13"/>
      <c r="X1150" s="13"/>
      <c r="Y1150" s="14">
        <f t="shared" si="33"/>
        <v>0</v>
      </c>
    </row>
    <row r="1151" spans="1:25" s="3" customFormat="1" x14ac:dyDescent="0.2">
      <c r="A1151" s="23">
        <v>6096</v>
      </c>
      <c r="B1151" s="3" t="s">
        <v>0</v>
      </c>
      <c r="C1151" s="3" t="s">
        <v>51</v>
      </c>
      <c r="D1151" s="3" t="s">
        <v>47</v>
      </c>
      <c r="E1151" s="3" t="s">
        <v>40</v>
      </c>
      <c r="F1151" s="3">
        <v>26</v>
      </c>
      <c r="G1151" s="3" t="s">
        <v>17</v>
      </c>
      <c r="L1151" s="4"/>
      <c r="M1151" s="32"/>
      <c r="N1151" s="3">
        <v>12</v>
      </c>
      <c r="Q1151" s="6"/>
      <c r="R1151" s="6"/>
      <c r="S1151" s="6"/>
      <c r="T1151" s="6"/>
      <c r="U1151" s="6"/>
      <c r="V1151" s="6"/>
      <c r="W1151" s="13"/>
      <c r="X1151" s="13"/>
      <c r="Y1151" s="14">
        <f t="shared" si="33"/>
        <v>0</v>
      </c>
    </row>
    <row r="1152" spans="1:25" s="3" customFormat="1" x14ac:dyDescent="0.2">
      <c r="A1152" s="23">
        <v>6097</v>
      </c>
      <c r="B1152" s="3" t="s">
        <v>0</v>
      </c>
      <c r="C1152" s="3" t="s">
        <v>51</v>
      </c>
      <c r="D1152" s="3" t="s">
        <v>47</v>
      </c>
      <c r="E1152" s="3" t="s">
        <v>40</v>
      </c>
      <c r="F1152" s="3">
        <v>26</v>
      </c>
      <c r="G1152" s="3" t="s">
        <v>17</v>
      </c>
      <c r="L1152" s="4"/>
      <c r="M1152" s="32"/>
      <c r="N1152" s="3">
        <v>13</v>
      </c>
      <c r="Q1152" s="6"/>
      <c r="R1152" s="6"/>
      <c r="S1152" s="6"/>
      <c r="T1152" s="6"/>
      <c r="U1152" s="6"/>
      <c r="V1152" s="6"/>
      <c r="W1152" s="13"/>
      <c r="X1152" s="13"/>
      <c r="Y1152" s="14">
        <f t="shared" si="33"/>
        <v>0</v>
      </c>
    </row>
    <row r="1153" spans="1:25" s="3" customFormat="1" x14ac:dyDescent="0.2">
      <c r="A1153" s="23">
        <v>6098</v>
      </c>
      <c r="B1153" s="3" t="s">
        <v>0</v>
      </c>
      <c r="C1153" s="3" t="s">
        <v>51</v>
      </c>
      <c r="D1153" s="3" t="s">
        <v>47</v>
      </c>
      <c r="E1153" s="3" t="s">
        <v>40</v>
      </c>
      <c r="F1153" s="3">
        <v>27</v>
      </c>
      <c r="G1153" s="3" t="s">
        <v>9</v>
      </c>
      <c r="L1153" s="4"/>
      <c r="M1153" s="32"/>
      <c r="N1153" s="3">
        <v>1</v>
      </c>
      <c r="Q1153" s="6"/>
      <c r="R1153" s="6"/>
      <c r="S1153" s="6"/>
      <c r="T1153" s="6"/>
      <c r="U1153" s="6"/>
      <c r="V1153" s="6"/>
      <c r="W1153" s="13"/>
      <c r="X1153" s="13"/>
      <c r="Y1153" s="14">
        <f t="shared" ref="Y1153:Y1216" si="34">IF(V1153&gt;10,"NA",X1153)</f>
        <v>0</v>
      </c>
    </row>
    <row r="1154" spans="1:25" s="3" customFormat="1" x14ac:dyDescent="0.2">
      <c r="A1154" s="23">
        <v>6099</v>
      </c>
      <c r="B1154" s="3" t="s">
        <v>0</v>
      </c>
      <c r="C1154" s="3" t="s">
        <v>51</v>
      </c>
      <c r="D1154" s="3" t="s">
        <v>47</v>
      </c>
      <c r="E1154" s="3" t="s">
        <v>40</v>
      </c>
      <c r="F1154" s="3">
        <v>27</v>
      </c>
      <c r="G1154" s="3" t="s">
        <v>9</v>
      </c>
      <c r="L1154" s="4"/>
      <c r="M1154" s="32"/>
      <c r="N1154" s="3">
        <v>2</v>
      </c>
      <c r="Q1154" s="6"/>
      <c r="R1154" s="6"/>
      <c r="S1154" s="6"/>
      <c r="T1154" s="6"/>
      <c r="U1154" s="6"/>
      <c r="V1154" s="6"/>
      <c r="W1154" s="13"/>
      <c r="X1154" s="13"/>
      <c r="Y1154" s="14">
        <f t="shared" si="34"/>
        <v>0</v>
      </c>
    </row>
    <row r="1155" spans="1:25" s="3" customFormat="1" x14ac:dyDescent="0.2">
      <c r="A1155" s="23">
        <v>6100</v>
      </c>
      <c r="B1155" s="3" t="s">
        <v>0</v>
      </c>
      <c r="C1155" s="3" t="s">
        <v>51</v>
      </c>
      <c r="D1155" s="3" t="s">
        <v>47</v>
      </c>
      <c r="E1155" s="3" t="s">
        <v>40</v>
      </c>
      <c r="F1155" s="3">
        <v>27</v>
      </c>
      <c r="G1155" s="3" t="s">
        <v>9</v>
      </c>
      <c r="L1155" s="4"/>
      <c r="M1155" s="32"/>
      <c r="N1155" s="3">
        <v>3</v>
      </c>
      <c r="Q1155" s="6"/>
      <c r="R1155" s="6"/>
      <c r="S1155" s="6"/>
      <c r="T1155" s="6"/>
      <c r="U1155" s="6"/>
      <c r="V1155" s="6"/>
      <c r="W1155" s="13"/>
      <c r="X1155" s="13"/>
      <c r="Y1155" s="14">
        <f t="shared" si="34"/>
        <v>0</v>
      </c>
    </row>
    <row r="1156" spans="1:25" s="3" customFormat="1" x14ac:dyDescent="0.2">
      <c r="A1156" s="23">
        <v>6101</v>
      </c>
      <c r="B1156" s="3" t="s">
        <v>0</v>
      </c>
      <c r="C1156" s="3" t="s">
        <v>51</v>
      </c>
      <c r="D1156" s="3" t="s">
        <v>47</v>
      </c>
      <c r="E1156" s="3" t="s">
        <v>40</v>
      </c>
      <c r="F1156" s="3">
        <v>27</v>
      </c>
      <c r="G1156" s="3" t="s">
        <v>9</v>
      </c>
      <c r="L1156" s="4"/>
      <c r="M1156" s="32"/>
      <c r="N1156" s="3">
        <v>4</v>
      </c>
      <c r="Q1156" s="6"/>
      <c r="R1156" s="6"/>
      <c r="S1156" s="6"/>
      <c r="T1156" s="6"/>
      <c r="U1156" s="6"/>
      <c r="V1156" s="6"/>
      <c r="W1156" s="13"/>
      <c r="X1156" s="13"/>
      <c r="Y1156" s="14">
        <f t="shared" si="34"/>
        <v>0</v>
      </c>
    </row>
    <row r="1157" spans="1:25" s="3" customFormat="1" x14ac:dyDescent="0.2">
      <c r="A1157" s="23">
        <v>6102</v>
      </c>
      <c r="B1157" s="3" t="s">
        <v>0</v>
      </c>
      <c r="C1157" s="3" t="s">
        <v>51</v>
      </c>
      <c r="D1157" s="3" t="s">
        <v>47</v>
      </c>
      <c r="E1157" s="3" t="s">
        <v>40</v>
      </c>
      <c r="F1157" s="3">
        <v>27</v>
      </c>
      <c r="G1157" s="3" t="s">
        <v>9</v>
      </c>
      <c r="L1157" s="4"/>
      <c r="M1157" s="32"/>
      <c r="N1157" s="3">
        <v>5</v>
      </c>
      <c r="Q1157" s="6"/>
      <c r="R1157" s="6"/>
      <c r="S1157" s="6"/>
      <c r="T1157" s="6"/>
      <c r="U1157" s="6"/>
      <c r="V1157" s="6"/>
      <c r="W1157" s="13"/>
      <c r="X1157" s="13"/>
      <c r="Y1157" s="14">
        <f t="shared" si="34"/>
        <v>0</v>
      </c>
    </row>
    <row r="1158" spans="1:25" s="3" customFormat="1" x14ac:dyDescent="0.2">
      <c r="A1158" s="23">
        <v>6103</v>
      </c>
      <c r="B1158" s="3" t="s">
        <v>0</v>
      </c>
      <c r="C1158" s="3" t="s">
        <v>51</v>
      </c>
      <c r="D1158" s="3" t="s">
        <v>47</v>
      </c>
      <c r="E1158" s="3" t="s">
        <v>40</v>
      </c>
      <c r="F1158" s="3">
        <v>27</v>
      </c>
      <c r="G1158" s="3" t="s">
        <v>9</v>
      </c>
      <c r="L1158" s="4"/>
      <c r="M1158" s="32"/>
      <c r="N1158" s="3">
        <v>6</v>
      </c>
      <c r="Q1158" s="6"/>
      <c r="R1158" s="6"/>
      <c r="S1158" s="6"/>
      <c r="T1158" s="6"/>
      <c r="U1158" s="6"/>
      <c r="V1158" s="6"/>
      <c r="W1158" s="13"/>
      <c r="X1158" s="13"/>
      <c r="Y1158" s="14">
        <f t="shared" si="34"/>
        <v>0</v>
      </c>
    </row>
    <row r="1159" spans="1:25" s="3" customFormat="1" x14ac:dyDescent="0.2">
      <c r="A1159" s="23">
        <v>6104</v>
      </c>
      <c r="B1159" s="3" t="s">
        <v>0</v>
      </c>
      <c r="C1159" s="3" t="s">
        <v>51</v>
      </c>
      <c r="D1159" s="3" t="s">
        <v>47</v>
      </c>
      <c r="E1159" s="3" t="s">
        <v>40</v>
      </c>
      <c r="F1159" s="3">
        <v>27</v>
      </c>
      <c r="G1159" s="3" t="s">
        <v>9</v>
      </c>
      <c r="L1159" s="4"/>
      <c r="M1159" s="32"/>
      <c r="N1159" s="3">
        <v>7</v>
      </c>
      <c r="Q1159" s="6"/>
      <c r="R1159" s="6"/>
      <c r="S1159" s="6"/>
      <c r="T1159" s="6"/>
      <c r="U1159" s="6"/>
      <c r="V1159" s="6"/>
      <c r="W1159" s="13"/>
      <c r="X1159" s="13"/>
      <c r="Y1159" s="14">
        <f t="shared" si="34"/>
        <v>0</v>
      </c>
    </row>
    <row r="1160" spans="1:25" s="3" customFormat="1" x14ac:dyDescent="0.2">
      <c r="A1160" s="23">
        <v>6105</v>
      </c>
      <c r="B1160" s="3" t="s">
        <v>0</v>
      </c>
      <c r="C1160" s="3" t="s">
        <v>51</v>
      </c>
      <c r="D1160" s="3" t="s">
        <v>47</v>
      </c>
      <c r="E1160" s="3" t="s">
        <v>40</v>
      </c>
      <c r="F1160" s="3">
        <v>27</v>
      </c>
      <c r="G1160" s="3" t="s">
        <v>9</v>
      </c>
      <c r="L1160" s="4"/>
      <c r="M1160" s="32"/>
      <c r="N1160" s="3">
        <v>8</v>
      </c>
      <c r="Q1160" s="6"/>
      <c r="R1160" s="6"/>
      <c r="S1160" s="6"/>
      <c r="T1160" s="6"/>
      <c r="U1160" s="6"/>
      <c r="V1160" s="6"/>
      <c r="W1160" s="13"/>
      <c r="X1160" s="13"/>
      <c r="Y1160" s="14">
        <f t="shared" si="34"/>
        <v>0</v>
      </c>
    </row>
    <row r="1161" spans="1:25" s="3" customFormat="1" x14ac:dyDescent="0.2">
      <c r="A1161" s="23">
        <v>6106</v>
      </c>
      <c r="B1161" s="3" t="s">
        <v>0</v>
      </c>
      <c r="C1161" s="3" t="s">
        <v>51</v>
      </c>
      <c r="D1161" s="3" t="s">
        <v>47</v>
      </c>
      <c r="E1161" s="3" t="s">
        <v>40</v>
      </c>
      <c r="F1161" s="3">
        <v>27</v>
      </c>
      <c r="G1161" s="3" t="s">
        <v>9</v>
      </c>
      <c r="L1161" s="4"/>
      <c r="M1161" s="32"/>
      <c r="N1161" s="3">
        <v>9</v>
      </c>
      <c r="Q1161" s="6"/>
      <c r="R1161" s="6"/>
      <c r="S1161" s="6"/>
      <c r="T1161" s="6"/>
      <c r="U1161" s="6"/>
      <c r="V1161" s="6"/>
      <c r="W1161" s="13"/>
      <c r="X1161" s="13"/>
      <c r="Y1161" s="14">
        <f t="shared" si="34"/>
        <v>0</v>
      </c>
    </row>
    <row r="1162" spans="1:25" s="3" customFormat="1" x14ac:dyDescent="0.2">
      <c r="A1162" s="23">
        <v>6107</v>
      </c>
      <c r="B1162" s="3" t="s">
        <v>0</v>
      </c>
      <c r="C1162" s="3" t="s">
        <v>51</v>
      </c>
      <c r="D1162" s="3" t="s">
        <v>47</v>
      </c>
      <c r="E1162" s="3" t="s">
        <v>40</v>
      </c>
      <c r="F1162" s="3">
        <v>27</v>
      </c>
      <c r="G1162" s="3" t="s">
        <v>9</v>
      </c>
      <c r="L1162" s="4"/>
      <c r="M1162" s="32"/>
      <c r="N1162" s="3">
        <v>10</v>
      </c>
      <c r="Q1162" s="6"/>
      <c r="R1162" s="6"/>
      <c r="S1162" s="6"/>
      <c r="T1162" s="6"/>
      <c r="U1162" s="6"/>
      <c r="V1162" s="6"/>
      <c r="W1162" s="13"/>
      <c r="X1162" s="13"/>
      <c r="Y1162" s="14">
        <f t="shared" si="34"/>
        <v>0</v>
      </c>
    </row>
    <row r="1163" spans="1:25" s="3" customFormat="1" x14ac:dyDescent="0.2">
      <c r="A1163" s="23">
        <v>6108</v>
      </c>
      <c r="B1163" s="3" t="s">
        <v>0</v>
      </c>
      <c r="C1163" s="3" t="s">
        <v>51</v>
      </c>
      <c r="D1163" s="3" t="s">
        <v>47</v>
      </c>
      <c r="E1163" s="3" t="s">
        <v>40</v>
      </c>
      <c r="F1163" s="3">
        <v>27</v>
      </c>
      <c r="G1163" s="3" t="s">
        <v>9</v>
      </c>
      <c r="L1163" s="4"/>
      <c r="M1163" s="32"/>
      <c r="N1163" s="3">
        <v>11</v>
      </c>
      <c r="Q1163" s="6"/>
      <c r="R1163" s="6"/>
      <c r="S1163" s="6"/>
      <c r="T1163" s="6"/>
      <c r="U1163" s="6"/>
      <c r="V1163" s="6"/>
      <c r="W1163" s="13"/>
      <c r="X1163" s="13"/>
      <c r="Y1163" s="14">
        <f t="shared" si="34"/>
        <v>0</v>
      </c>
    </row>
    <row r="1164" spans="1:25" s="3" customFormat="1" x14ac:dyDescent="0.2">
      <c r="A1164" s="23">
        <v>6109</v>
      </c>
      <c r="B1164" s="3" t="s">
        <v>0</v>
      </c>
      <c r="C1164" s="3" t="s">
        <v>51</v>
      </c>
      <c r="D1164" s="3" t="s">
        <v>47</v>
      </c>
      <c r="E1164" s="3" t="s">
        <v>40</v>
      </c>
      <c r="F1164" s="3">
        <v>27</v>
      </c>
      <c r="G1164" s="3" t="s">
        <v>9</v>
      </c>
      <c r="L1164" s="4"/>
      <c r="M1164" s="32"/>
      <c r="N1164" s="3">
        <v>12</v>
      </c>
      <c r="Q1164" s="6"/>
      <c r="R1164" s="6"/>
      <c r="S1164" s="6"/>
      <c r="T1164" s="6"/>
      <c r="U1164" s="6"/>
      <c r="V1164" s="6"/>
      <c r="W1164" s="13"/>
      <c r="X1164" s="13"/>
      <c r="Y1164" s="14">
        <f t="shared" si="34"/>
        <v>0</v>
      </c>
    </row>
    <row r="1165" spans="1:25" s="3" customFormat="1" x14ac:dyDescent="0.2">
      <c r="A1165" s="23">
        <v>6110</v>
      </c>
      <c r="B1165" s="3" t="s">
        <v>0</v>
      </c>
      <c r="C1165" s="3" t="s">
        <v>51</v>
      </c>
      <c r="D1165" s="3" t="s">
        <v>47</v>
      </c>
      <c r="E1165" s="3" t="s">
        <v>40</v>
      </c>
      <c r="F1165" s="3">
        <v>27</v>
      </c>
      <c r="G1165" s="3" t="s">
        <v>9</v>
      </c>
      <c r="L1165" s="4"/>
      <c r="M1165" s="32"/>
      <c r="N1165" s="3">
        <v>13</v>
      </c>
      <c r="Q1165" s="6"/>
      <c r="R1165" s="6"/>
      <c r="S1165" s="6"/>
      <c r="T1165" s="6"/>
      <c r="U1165" s="6"/>
      <c r="V1165" s="6"/>
      <c r="W1165" s="13"/>
      <c r="X1165" s="13"/>
      <c r="Y1165" s="14">
        <f t="shared" si="34"/>
        <v>0</v>
      </c>
    </row>
    <row r="1166" spans="1:25" s="3" customFormat="1" x14ac:dyDescent="0.2">
      <c r="A1166" s="23">
        <v>6111</v>
      </c>
      <c r="B1166" s="3" t="s">
        <v>0</v>
      </c>
      <c r="C1166" s="3" t="s">
        <v>51</v>
      </c>
      <c r="D1166" s="3" t="s">
        <v>47</v>
      </c>
      <c r="E1166" s="3" t="s">
        <v>40</v>
      </c>
      <c r="F1166" s="3">
        <v>27</v>
      </c>
      <c r="G1166" s="3" t="s">
        <v>17</v>
      </c>
      <c r="L1166" s="4"/>
      <c r="M1166" s="32"/>
      <c r="N1166" s="3">
        <v>1</v>
      </c>
      <c r="Q1166" s="6"/>
      <c r="R1166" s="6"/>
      <c r="S1166" s="6"/>
      <c r="T1166" s="6"/>
      <c r="U1166" s="6"/>
      <c r="V1166" s="6"/>
      <c r="W1166" s="13"/>
      <c r="X1166" s="13"/>
      <c r="Y1166" s="14">
        <f t="shared" si="34"/>
        <v>0</v>
      </c>
    </row>
    <row r="1167" spans="1:25" s="3" customFormat="1" x14ac:dyDescent="0.2">
      <c r="A1167" s="23">
        <v>6112</v>
      </c>
      <c r="B1167" s="3" t="s">
        <v>0</v>
      </c>
      <c r="C1167" s="3" t="s">
        <v>51</v>
      </c>
      <c r="D1167" s="3" t="s">
        <v>47</v>
      </c>
      <c r="E1167" s="3" t="s">
        <v>40</v>
      </c>
      <c r="F1167" s="3">
        <v>27</v>
      </c>
      <c r="G1167" s="3" t="s">
        <v>17</v>
      </c>
      <c r="L1167" s="4"/>
      <c r="M1167" s="32"/>
      <c r="N1167" s="3">
        <v>2</v>
      </c>
      <c r="Q1167" s="6"/>
      <c r="R1167" s="6"/>
      <c r="S1167" s="6"/>
      <c r="T1167" s="6"/>
      <c r="U1167" s="6"/>
      <c r="V1167" s="6"/>
      <c r="W1167" s="13"/>
      <c r="X1167" s="13"/>
      <c r="Y1167" s="14">
        <f t="shared" si="34"/>
        <v>0</v>
      </c>
    </row>
    <row r="1168" spans="1:25" s="3" customFormat="1" x14ac:dyDescent="0.2">
      <c r="A1168" s="23">
        <v>6113</v>
      </c>
      <c r="B1168" s="3" t="s">
        <v>0</v>
      </c>
      <c r="C1168" s="3" t="s">
        <v>51</v>
      </c>
      <c r="D1168" s="3" t="s">
        <v>47</v>
      </c>
      <c r="E1168" s="3" t="s">
        <v>40</v>
      </c>
      <c r="F1168" s="3">
        <v>27</v>
      </c>
      <c r="G1168" s="3" t="s">
        <v>17</v>
      </c>
      <c r="L1168" s="4"/>
      <c r="M1168" s="32"/>
      <c r="N1168" s="3">
        <v>3</v>
      </c>
      <c r="Q1168" s="6"/>
      <c r="R1168" s="6"/>
      <c r="S1168" s="6"/>
      <c r="T1168" s="6"/>
      <c r="U1168" s="6"/>
      <c r="V1168" s="6"/>
      <c r="W1168" s="13"/>
      <c r="X1168" s="13"/>
      <c r="Y1168" s="14">
        <f t="shared" si="34"/>
        <v>0</v>
      </c>
    </row>
    <row r="1169" spans="1:25" s="3" customFormat="1" x14ac:dyDescent="0.2">
      <c r="A1169" s="23">
        <v>6114</v>
      </c>
      <c r="B1169" s="3" t="s">
        <v>0</v>
      </c>
      <c r="C1169" s="3" t="s">
        <v>51</v>
      </c>
      <c r="D1169" s="3" t="s">
        <v>47</v>
      </c>
      <c r="E1169" s="3" t="s">
        <v>40</v>
      </c>
      <c r="F1169" s="3">
        <v>27</v>
      </c>
      <c r="G1169" s="3" t="s">
        <v>17</v>
      </c>
      <c r="L1169" s="4"/>
      <c r="M1169" s="32"/>
      <c r="N1169" s="3">
        <v>4</v>
      </c>
      <c r="Q1169" s="6"/>
      <c r="R1169" s="6"/>
      <c r="S1169" s="6"/>
      <c r="T1169" s="6"/>
      <c r="U1169" s="6"/>
      <c r="V1169" s="6"/>
      <c r="W1169" s="13"/>
      <c r="X1169" s="13"/>
      <c r="Y1169" s="14">
        <f t="shared" si="34"/>
        <v>0</v>
      </c>
    </row>
    <row r="1170" spans="1:25" s="3" customFormat="1" x14ac:dyDescent="0.2">
      <c r="A1170" s="23">
        <v>6115</v>
      </c>
      <c r="B1170" s="3" t="s">
        <v>0</v>
      </c>
      <c r="C1170" s="3" t="s">
        <v>51</v>
      </c>
      <c r="D1170" s="3" t="s">
        <v>47</v>
      </c>
      <c r="E1170" s="3" t="s">
        <v>40</v>
      </c>
      <c r="F1170" s="3">
        <v>27</v>
      </c>
      <c r="G1170" s="3" t="s">
        <v>17</v>
      </c>
      <c r="L1170" s="4"/>
      <c r="M1170" s="32"/>
      <c r="N1170" s="3">
        <v>5</v>
      </c>
      <c r="Q1170" s="6"/>
      <c r="R1170" s="6"/>
      <c r="S1170" s="6"/>
      <c r="T1170" s="6"/>
      <c r="U1170" s="6"/>
      <c r="V1170" s="6"/>
      <c r="W1170" s="13"/>
      <c r="X1170" s="13"/>
      <c r="Y1170" s="14">
        <f t="shared" si="34"/>
        <v>0</v>
      </c>
    </row>
    <row r="1171" spans="1:25" s="3" customFormat="1" x14ac:dyDescent="0.2">
      <c r="A1171" s="23">
        <v>6116</v>
      </c>
      <c r="B1171" s="3" t="s">
        <v>0</v>
      </c>
      <c r="C1171" s="3" t="s">
        <v>51</v>
      </c>
      <c r="D1171" s="3" t="s">
        <v>47</v>
      </c>
      <c r="E1171" s="3" t="s">
        <v>40</v>
      </c>
      <c r="F1171" s="3">
        <v>27</v>
      </c>
      <c r="G1171" s="3" t="s">
        <v>17</v>
      </c>
      <c r="L1171" s="4"/>
      <c r="M1171" s="32"/>
      <c r="N1171" s="3">
        <v>6</v>
      </c>
      <c r="Q1171" s="6"/>
      <c r="R1171" s="6"/>
      <c r="S1171" s="6"/>
      <c r="T1171" s="6"/>
      <c r="U1171" s="6"/>
      <c r="V1171" s="6"/>
      <c r="W1171" s="13"/>
      <c r="X1171" s="13"/>
      <c r="Y1171" s="14">
        <f t="shared" si="34"/>
        <v>0</v>
      </c>
    </row>
    <row r="1172" spans="1:25" s="3" customFormat="1" x14ac:dyDescent="0.2">
      <c r="A1172" s="23">
        <v>6117</v>
      </c>
      <c r="B1172" s="3" t="s">
        <v>0</v>
      </c>
      <c r="C1172" s="3" t="s">
        <v>51</v>
      </c>
      <c r="D1172" s="3" t="s">
        <v>47</v>
      </c>
      <c r="E1172" s="3" t="s">
        <v>40</v>
      </c>
      <c r="F1172" s="3">
        <v>27</v>
      </c>
      <c r="G1172" s="3" t="s">
        <v>17</v>
      </c>
      <c r="L1172" s="4"/>
      <c r="M1172" s="32"/>
      <c r="N1172" s="3">
        <v>7</v>
      </c>
      <c r="Q1172" s="6"/>
      <c r="R1172" s="6"/>
      <c r="S1172" s="6"/>
      <c r="T1172" s="6"/>
      <c r="U1172" s="6"/>
      <c r="V1172" s="6"/>
      <c r="W1172" s="13"/>
      <c r="X1172" s="13"/>
      <c r="Y1172" s="14">
        <f t="shared" si="34"/>
        <v>0</v>
      </c>
    </row>
    <row r="1173" spans="1:25" s="3" customFormat="1" x14ac:dyDescent="0.2">
      <c r="A1173" s="23">
        <v>6118</v>
      </c>
      <c r="B1173" s="3" t="s">
        <v>0</v>
      </c>
      <c r="C1173" s="3" t="s">
        <v>51</v>
      </c>
      <c r="D1173" s="3" t="s">
        <v>47</v>
      </c>
      <c r="E1173" s="3" t="s">
        <v>40</v>
      </c>
      <c r="F1173" s="3">
        <v>27</v>
      </c>
      <c r="G1173" s="3" t="s">
        <v>17</v>
      </c>
      <c r="L1173" s="4"/>
      <c r="M1173" s="32"/>
      <c r="N1173" s="3">
        <v>8</v>
      </c>
      <c r="Q1173" s="6"/>
      <c r="R1173" s="6"/>
      <c r="S1173" s="6"/>
      <c r="T1173" s="6"/>
      <c r="U1173" s="6"/>
      <c r="V1173" s="6"/>
      <c r="W1173" s="13"/>
      <c r="X1173" s="13"/>
      <c r="Y1173" s="14">
        <f t="shared" si="34"/>
        <v>0</v>
      </c>
    </row>
    <row r="1174" spans="1:25" s="3" customFormat="1" x14ac:dyDescent="0.2">
      <c r="A1174" s="23">
        <v>6119</v>
      </c>
      <c r="B1174" s="3" t="s">
        <v>0</v>
      </c>
      <c r="C1174" s="3" t="s">
        <v>51</v>
      </c>
      <c r="D1174" s="3" t="s">
        <v>47</v>
      </c>
      <c r="E1174" s="3" t="s">
        <v>40</v>
      </c>
      <c r="F1174" s="3">
        <v>27</v>
      </c>
      <c r="G1174" s="3" t="s">
        <v>17</v>
      </c>
      <c r="L1174" s="4"/>
      <c r="M1174" s="32"/>
      <c r="N1174" s="3">
        <v>9</v>
      </c>
      <c r="Q1174" s="6"/>
      <c r="R1174" s="6"/>
      <c r="S1174" s="6"/>
      <c r="T1174" s="6"/>
      <c r="U1174" s="6"/>
      <c r="V1174" s="6"/>
      <c r="W1174" s="13"/>
      <c r="X1174" s="13"/>
      <c r="Y1174" s="14">
        <f t="shared" si="34"/>
        <v>0</v>
      </c>
    </row>
    <row r="1175" spans="1:25" s="3" customFormat="1" x14ac:dyDescent="0.2">
      <c r="A1175" s="23">
        <v>6120</v>
      </c>
      <c r="B1175" s="3" t="s">
        <v>0</v>
      </c>
      <c r="C1175" s="3" t="s">
        <v>51</v>
      </c>
      <c r="D1175" s="3" t="s">
        <v>47</v>
      </c>
      <c r="E1175" s="3" t="s">
        <v>40</v>
      </c>
      <c r="F1175" s="3">
        <v>27</v>
      </c>
      <c r="G1175" s="3" t="s">
        <v>17</v>
      </c>
      <c r="L1175" s="4"/>
      <c r="M1175" s="32"/>
      <c r="N1175" s="3">
        <v>10</v>
      </c>
      <c r="Q1175" s="6"/>
      <c r="R1175" s="6"/>
      <c r="S1175" s="6"/>
      <c r="T1175" s="6"/>
      <c r="U1175" s="6"/>
      <c r="V1175" s="6"/>
      <c r="W1175" s="13"/>
      <c r="X1175" s="13"/>
      <c r="Y1175" s="14">
        <f t="shared" si="34"/>
        <v>0</v>
      </c>
    </row>
    <row r="1176" spans="1:25" s="3" customFormat="1" x14ac:dyDescent="0.2">
      <c r="A1176" s="23">
        <v>6121</v>
      </c>
      <c r="B1176" s="3" t="s">
        <v>0</v>
      </c>
      <c r="C1176" s="3" t="s">
        <v>51</v>
      </c>
      <c r="D1176" s="3" t="s">
        <v>47</v>
      </c>
      <c r="E1176" s="3" t="s">
        <v>40</v>
      </c>
      <c r="F1176" s="3">
        <v>27</v>
      </c>
      <c r="G1176" s="3" t="s">
        <v>17</v>
      </c>
      <c r="L1176" s="4"/>
      <c r="M1176" s="32"/>
      <c r="N1176" s="3">
        <v>11</v>
      </c>
      <c r="Q1176" s="6"/>
      <c r="R1176" s="6"/>
      <c r="S1176" s="6"/>
      <c r="T1176" s="6"/>
      <c r="U1176" s="6"/>
      <c r="V1176" s="6"/>
      <c r="W1176" s="13"/>
      <c r="X1176" s="13"/>
      <c r="Y1176" s="14">
        <f t="shared" si="34"/>
        <v>0</v>
      </c>
    </row>
    <row r="1177" spans="1:25" s="3" customFormat="1" x14ac:dyDescent="0.2">
      <c r="A1177" s="23">
        <v>6122</v>
      </c>
      <c r="B1177" s="3" t="s">
        <v>0</v>
      </c>
      <c r="C1177" s="3" t="s">
        <v>51</v>
      </c>
      <c r="D1177" s="3" t="s">
        <v>47</v>
      </c>
      <c r="E1177" s="3" t="s">
        <v>40</v>
      </c>
      <c r="F1177" s="3">
        <v>27</v>
      </c>
      <c r="G1177" s="3" t="s">
        <v>17</v>
      </c>
      <c r="L1177" s="4"/>
      <c r="M1177" s="32"/>
      <c r="N1177" s="3">
        <v>12</v>
      </c>
      <c r="Q1177" s="6"/>
      <c r="R1177" s="6"/>
      <c r="S1177" s="6"/>
      <c r="T1177" s="6"/>
      <c r="U1177" s="6"/>
      <c r="V1177" s="6"/>
      <c r="W1177" s="13"/>
      <c r="X1177" s="13"/>
      <c r="Y1177" s="14">
        <f t="shared" si="34"/>
        <v>0</v>
      </c>
    </row>
    <row r="1178" spans="1:25" s="3" customFormat="1" x14ac:dyDescent="0.2">
      <c r="A1178" s="23">
        <v>6123</v>
      </c>
      <c r="B1178" s="3" t="s">
        <v>0</v>
      </c>
      <c r="C1178" s="3" t="s">
        <v>51</v>
      </c>
      <c r="D1178" s="3" t="s">
        <v>48</v>
      </c>
      <c r="E1178" s="3" t="s">
        <v>40</v>
      </c>
      <c r="F1178" s="3">
        <v>28</v>
      </c>
      <c r="G1178" s="3" t="s">
        <v>9</v>
      </c>
      <c r="L1178" s="4"/>
      <c r="M1178" s="32"/>
      <c r="N1178" s="3">
        <v>1</v>
      </c>
      <c r="Q1178" s="6"/>
      <c r="R1178" s="6"/>
      <c r="S1178" s="6"/>
      <c r="T1178" s="6"/>
      <c r="U1178" s="6"/>
      <c r="V1178" s="6"/>
      <c r="W1178" s="13"/>
      <c r="X1178" s="13"/>
      <c r="Y1178" s="14">
        <f t="shared" si="34"/>
        <v>0</v>
      </c>
    </row>
    <row r="1179" spans="1:25" s="3" customFormat="1" x14ac:dyDescent="0.2">
      <c r="A1179" s="23">
        <v>6124</v>
      </c>
      <c r="B1179" s="3" t="s">
        <v>0</v>
      </c>
      <c r="C1179" s="3" t="s">
        <v>51</v>
      </c>
      <c r="D1179" s="3" t="s">
        <v>48</v>
      </c>
      <c r="E1179" s="3" t="s">
        <v>40</v>
      </c>
      <c r="F1179" s="3">
        <v>28</v>
      </c>
      <c r="G1179" s="3" t="s">
        <v>9</v>
      </c>
      <c r="L1179" s="4"/>
      <c r="M1179" s="32"/>
      <c r="N1179" s="3">
        <v>2</v>
      </c>
      <c r="Q1179" s="6"/>
      <c r="R1179" s="6"/>
      <c r="S1179" s="6"/>
      <c r="T1179" s="6"/>
      <c r="U1179" s="6"/>
      <c r="V1179" s="6"/>
      <c r="W1179" s="13"/>
      <c r="X1179" s="13"/>
      <c r="Y1179" s="14">
        <f t="shared" si="34"/>
        <v>0</v>
      </c>
    </row>
    <row r="1180" spans="1:25" s="3" customFormat="1" x14ac:dyDescent="0.2">
      <c r="A1180" s="23">
        <v>6125</v>
      </c>
      <c r="B1180" s="3" t="s">
        <v>0</v>
      </c>
      <c r="C1180" s="3" t="s">
        <v>51</v>
      </c>
      <c r="D1180" s="3" t="s">
        <v>48</v>
      </c>
      <c r="E1180" s="3" t="s">
        <v>40</v>
      </c>
      <c r="F1180" s="3">
        <v>28</v>
      </c>
      <c r="G1180" s="3" t="s">
        <v>9</v>
      </c>
      <c r="L1180" s="4"/>
      <c r="M1180" s="32"/>
      <c r="N1180" s="3">
        <v>3</v>
      </c>
      <c r="Q1180" s="6"/>
      <c r="R1180" s="6"/>
      <c r="S1180" s="6"/>
      <c r="T1180" s="6"/>
      <c r="U1180" s="6"/>
      <c r="V1180" s="6"/>
      <c r="W1180" s="13"/>
      <c r="X1180" s="13"/>
      <c r="Y1180" s="14">
        <f t="shared" si="34"/>
        <v>0</v>
      </c>
    </row>
    <row r="1181" spans="1:25" s="3" customFormat="1" x14ac:dyDescent="0.2">
      <c r="A1181" s="23">
        <v>6126</v>
      </c>
      <c r="B1181" s="3" t="s">
        <v>0</v>
      </c>
      <c r="C1181" s="3" t="s">
        <v>51</v>
      </c>
      <c r="D1181" s="3" t="s">
        <v>48</v>
      </c>
      <c r="E1181" s="3" t="s">
        <v>40</v>
      </c>
      <c r="F1181" s="3">
        <v>28</v>
      </c>
      <c r="G1181" s="3" t="s">
        <v>9</v>
      </c>
      <c r="L1181" s="4"/>
      <c r="M1181" s="32"/>
      <c r="N1181" s="3">
        <v>4</v>
      </c>
      <c r="Q1181" s="6"/>
      <c r="R1181" s="6"/>
      <c r="S1181" s="6"/>
      <c r="T1181" s="6"/>
      <c r="U1181" s="6"/>
      <c r="V1181" s="6"/>
      <c r="W1181" s="13"/>
      <c r="X1181" s="13"/>
      <c r="Y1181" s="14">
        <f t="shared" si="34"/>
        <v>0</v>
      </c>
    </row>
    <row r="1182" spans="1:25" s="3" customFormat="1" x14ac:dyDescent="0.2">
      <c r="A1182" s="23">
        <v>6127</v>
      </c>
      <c r="B1182" s="3" t="s">
        <v>0</v>
      </c>
      <c r="C1182" s="3" t="s">
        <v>51</v>
      </c>
      <c r="D1182" s="3" t="s">
        <v>48</v>
      </c>
      <c r="E1182" s="3" t="s">
        <v>40</v>
      </c>
      <c r="F1182" s="3">
        <v>28</v>
      </c>
      <c r="G1182" s="3" t="s">
        <v>9</v>
      </c>
      <c r="L1182" s="4"/>
      <c r="M1182" s="32"/>
      <c r="N1182" s="3">
        <v>5</v>
      </c>
      <c r="Q1182" s="6"/>
      <c r="R1182" s="6"/>
      <c r="S1182" s="6"/>
      <c r="T1182" s="6"/>
      <c r="U1182" s="6"/>
      <c r="V1182" s="6"/>
      <c r="W1182" s="13"/>
      <c r="X1182" s="13"/>
      <c r="Y1182" s="14">
        <f t="shared" si="34"/>
        <v>0</v>
      </c>
    </row>
    <row r="1183" spans="1:25" s="3" customFormat="1" x14ac:dyDescent="0.2">
      <c r="A1183" s="23">
        <v>6128</v>
      </c>
      <c r="B1183" s="3" t="s">
        <v>0</v>
      </c>
      <c r="C1183" s="3" t="s">
        <v>51</v>
      </c>
      <c r="D1183" s="3" t="s">
        <v>48</v>
      </c>
      <c r="E1183" s="3" t="s">
        <v>40</v>
      </c>
      <c r="F1183" s="3">
        <v>28</v>
      </c>
      <c r="G1183" s="3" t="s">
        <v>9</v>
      </c>
      <c r="L1183" s="4"/>
      <c r="M1183" s="32"/>
      <c r="N1183" s="3">
        <v>6</v>
      </c>
      <c r="Q1183" s="6"/>
      <c r="R1183" s="6"/>
      <c r="S1183" s="6"/>
      <c r="T1183" s="6"/>
      <c r="U1183" s="6"/>
      <c r="V1183" s="6"/>
      <c r="W1183" s="13"/>
      <c r="X1183" s="13"/>
      <c r="Y1183" s="14">
        <f t="shared" si="34"/>
        <v>0</v>
      </c>
    </row>
    <row r="1184" spans="1:25" s="3" customFormat="1" x14ac:dyDescent="0.2">
      <c r="A1184" s="23">
        <v>6129</v>
      </c>
      <c r="B1184" s="3" t="s">
        <v>0</v>
      </c>
      <c r="C1184" s="3" t="s">
        <v>51</v>
      </c>
      <c r="D1184" s="3" t="s">
        <v>48</v>
      </c>
      <c r="E1184" s="3" t="s">
        <v>40</v>
      </c>
      <c r="F1184" s="3">
        <v>28</v>
      </c>
      <c r="G1184" s="3" t="s">
        <v>9</v>
      </c>
      <c r="L1184" s="4"/>
      <c r="M1184" s="32"/>
      <c r="N1184" s="3">
        <v>7</v>
      </c>
      <c r="Q1184" s="6"/>
      <c r="R1184" s="6"/>
      <c r="S1184" s="6"/>
      <c r="T1184" s="6"/>
      <c r="U1184" s="6"/>
      <c r="V1184" s="6"/>
      <c r="W1184" s="13"/>
      <c r="X1184" s="13"/>
      <c r="Y1184" s="14">
        <f t="shared" si="34"/>
        <v>0</v>
      </c>
    </row>
    <row r="1185" spans="1:25" s="3" customFormat="1" x14ac:dyDescent="0.2">
      <c r="A1185" s="23">
        <v>6130</v>
      </c>
      <c r="B1185" s="3" t="s">
        <v>0</v>
      </c>
      <c r="C1185" s="3" t="s">
        <v>51</v>
      </c>
      <c r="D1185" s="3" t="s">
        <v>48</v>
      </c>
      <c r="E1185" s="3" t="s">
        <v>40</v>
      </c>
      <c r="F1185" s="3">
        <v>28</v>
      </c>
      <c r="G1185" s="3" t="s">
        <v>9</v>
      </c>
      <c r="L1185" s="4"/>
      <c r="M1185" s="32"/>
      <c r="N1185" s="3">
        <v>8</v>
      </c>
      <c r="Q1185" s="6"/>
      <c r="R1185" s="6"/>
      <c r="S1185" s="6"/>
      <c r="T1185" s="6"/>
      <c r="U1185" s="6"/>
      <c r="V1185" s="6"/>
      <c r="W1185" s="13"/>
      <c r="X1185" s="13"/>
      <c r="Y1185" s="14">
        <f t="shared" si="34"/>
        <v>0</v>
      </c>
    </row>
    <row r="1186" spans="1:25" s="3" customFormat="1" x14ac:dyDescent="0.2">
      <c r="A1186" s="23">
        <v>6131</v>
      </c>
      <c r="B1186" s="3" t="s">
        <v>0</v>
      </c>
      <c r="C1186" s="3" t="s">
        <v>51</v>
      </c>
      <c r="D1186" s="3" t="s">
        <v>47</v>
      </c>
      <c r="E1186" s="3" t="s">
        <v>40</v>
      </c>
      <c r="F1186" s="3">
        <v>29</v>
      </c>
      <c r="G1186" s="3" t="s">
        <v>9</v>
      </c>
      <c r="L1186" s="4"/>
      <c r="M1186" s="32"/>
      <c r="N1186" s="3">
        <v>1</v>
      </c>
      <c r="Q1186" s="6"/>
      <c r="R1186" s="6"/>
      <c r="S1186" s="6"/>
      <c r="T1186" s="6"/>
      <c r="U1186" s="6"/>
      <c r="V1186" s="6"/>
      <c r="W1186" s="13"/>
      <c r="X1186" s="13"/>
      <c r="Y1186" s="14">
        <f t="shared" si="34"/>
        <v>0</v>
      </c>
    </row>
    <row r="1187" spans="1:25" s="3" customFormat="1" x14ac:dyDescent="0.2">
      <c r="A1187" s="23">
        <v>6132</v>
      </c>
      <c r="B1187" s="3" t="s">
        <v>0</v>
      </c>
      <c r="C1187" s="3" t="s">
        <v>51</v>
      </c>
      <c r="D1187" s="3" t="s">
        <v>47</v>
      </c>
      <c r="E1187" s="3" t="s">
        <v>40</v>
      </c>
      <c r="F1187" s="3">
        <v>29</v>
      </c>
      <c r="G1187" s="3" t="s">
        <v>9</v>
      </c>
      <c r="L1187" s="4"/>
      <c r="M1187" s="32"/>
      <c r="N1187" s="3">
        <v>2</v>
      </c>
      <c r="Q1187" s="6"/>
      <c r="R1187" s="6"/>
      <c r="S1187" s="6"/>
      <c r="T1187" s="6"/>
      <c r="U1187" s="6"/>
      <c r="V1187" s="6"/>
      <c r="W1187" s="13"/>
      <c r="X1187" s="13"/>
      <c r="Y1187" s="14">
        <f t="shared" si="34"/>
        <v>0</v>
      </c>
    </row>
    <row r="1188" spans="1:25" s="3" customFormat="1" x14ac:dyDescent="0.2">
      <c r="A1188" s="23">
        <v>6133</v>
      </c>
      <c r="B1188" s="3" t="s">
        <v>0</v>
      </c>
      <c r="C1188" s="3" t="s">
        <v>51</v>
      </c>
      <c r="D1188" s="3" t="s">
        <v>47</v>
      </c>
      <c r="E1188" s="3" t="s">
        <v>40</v>
      </c>
      <c r="F1188" s="3">
        <v>29</v>
      </c>
      <c r="G1188" s="3" t="s">
        <v>9</v>
      </c>
      <c r="L1188" s="4"/>
      <c r="M1188" s="32"/>
      <c r="N1188" s="3">
        <v>3</v>
      </c>
      <c r="Q1188" s="6"/>
      <c r="R1188" s="6"/>
      <c r="S1188" s="6"/>
      <c r="T1188" s="6"/>
      <c r="U1188" s="6"/>
      <c r="V1188" s="6"/>
      <c r="W1188" s="13"/>
      <c r="X1188" s="13"/>
      <c r="Y1188" s="14">
        <f t="shared" si="34"/>
        <v>0</v>
      </c>
    </row>
    <row r="1189" spans="1:25" s="3" customFormat="1" x14ac:dyDescent="0.2">
      <c r="A1189" s="23">
        <v>6134</v>
      </c>
      <c r="B1189" s="3" t="s">
        <v>0</v>
      </c>
      <c r="C1189" s="3" t="s">
        <v>51</v>
      </c>
      <c r="D1189" s="3" t="s">
        <v>47</v>
      </c>
      <c r="E1189" s="3" t="s">
        <v>40</v>
      </c>
      <c r="F1189" s="3">
        <v>29</v>
      </c>
      <c r="G1189" s="3" t="s">
        <v>9</v>
      </c>
      <c r="L1189" s="4"/>
      <c r="M1189" s="32"/>
      <c r="N1189" s="3">
        <v>4</v>
      </c>
      <c r="Q1189" s="6"/>
      <c r="R1189" s="6"/>
      <c r="S1189" s="6"/>
      <c r="T1189" s="6"/>
      <c r="U1189" s="6"/>
      <c r="V1189" s="6"/>
      <c r="W1189" s="13"/>
      <c r="X1189" s="13"/>
      <c r="Y1189" s="14">
        <f t="shared" si="34"/>
        <v>0</v>
      </c>
    </row>
    <row r="1190" spans="1:25" s="3" customFormat="1" x14ac:dyDescent="0.2">
      <c r="A1190" s="23">
        <v>6135</v>
      </c>
      <c r="B1190" s="3" t="s">
        <v>0</v>
      </c>
      <c r="C1190" s="3" t="s">
        <v>51</v>
      </c>
      <c r="D1190" s="3" t="s">
        <v>47</v>
      </c>
      <c r="E1190" s="3" t="s">
        <v>40</v>
      </c>
      <c r="F1190" s="3">
        <v>29</v>
      </c>
      <c r="G1190" s="3" t="s">
        <v>9</v>
      </c>
      <c r="L1190" s="4"/>
      <c r="M1190" s="32"/>
      <c r="N1190" s="3">
        <v>5</v>
      </c>
      <c r="Q1190" s="6"/>
      <c r="R1190" s="6"/>
      <c r="S1190" s="6"/>
      <c r="T1190" s="6"/>
      <c r="U1190" s="6"/>
      <c r="V1190" s="6"/>
      <c r="W1190" s="13"/>
      <c r="X1190" s="13"/>
      <c r="Y1190" s="14">
        <f t="shared" si="34"/>
        <v>0</v>
      </c>
    </row>
    <row r="1191" spans="1:25" s="3" customFormat="1" x14ac:dyDescent="0.2">
      <c r="A1191" s="23">
        <v>6136</v>
      </c>
      <c r="B1191" s="3" t="s">
        <v>0</v>
      </c>
      <c r="C1191" s="3" t="s">
        <v>51</v>
      </c>
      <c r="D1191" s="3" t="s">
        <v>47</v>
      </c>
      <c r="E1191" s="3" t="s">
        <v>40</v>
      </c>
      <c r="F1191" s="3">
        <v>29</v>
      </c>
      <c r="G1191" s="3" t="s">
        <v>9</v>
      </c>
      <c r="L1191" s="4"/>
      <c r="M1191" s="32"/>
      <c r="N1191" s="3">
        <v>6</v>
      </c>
      <c r="Q1191" s="6"/>
      <c r="R1191" s="6"/>
      <c r="S1191" s="6"/>
      <c r="T1191" s="6"/>
      <c r="U1191" s="6"/>
      <c r="V1191" s="6"/>
      <c r="W1191" s="13"/>
      <c r="X1191" s="13"/>
      <c r="Y1191" s="14">
        <f t="shared" si="34"/>
        <v>0</v>
      </c>
    </row>
    <row r="1192" spans="1:25" s="3" customFormat="1" x14ac:dyDescent="0.2">
      <c r="A1192" s="23">
        <v>6137</v>
      </c>
      <c r="B1192" s="3" t="s">
        <v>0</v>
      </c>
      <c r="C1192" s="3" t="s">
        <v>51</v>
      </c>
      <c r="D1192" s="3" t="s">
        <v>47</v>
      </c>
      <c r="E1192" s="3" t="s">
        <v>40</v>
      </c>
      <c r="F1192" s="3">
        <v>29</v>
      </c>
      <c r="G1192" s="3" t="s">
        <v>9</v>
      </c>
      <c r="L1192" s="4"/>
      <c r="M1192" s="32"/>
      <c r="N1192" s="3">
        <v>7</v>
      </c>
      <c r="Q1192" s="6"/>
      <c r="R1192" s="6"/>
      <c r="S1192" s="6"/>
      <c r="T1192" s="6"/>
      <c r="U1192" s="6"/>
      <c r="V1192" s="6"/>
      <c r="W1192" s="13"/>
      <c r="X1192" s="13"/>
      <c r="Y1192" s="14">
        <f t="shared" si="34"/>
        <v>0</v>
      </c>
    </row>
    <row r="1193" spans="1:25" s="3" customFormat="1" x14ac:dyDescent="0.2">
      <c r="A1193" s="23">
        <v>6138</v>
      </c>
      <c r="B1193" s="3" t="s">
        <v>0</v>
      </c>
      <c r="C1193" s="3" t="s">
        <v>51</v>
      </c>
      <c r="D1193" s="3" t="s">
        <v>47</v>
      </c>
      <c r="E1193" s="3" t="s">
        <v>40</v>
      </c>
      <c r="F1193" s="3">
        <v>29</v>
      </c>
      <c r="G1193" s="3" t="s">
        <v>9</v>
      </c>
      <c r="L1193" s="4"/>
      <c r="M1193" s="32"/>
      <c r="N1193" s="3">
        <v>8</v>
      </c>
      <c r="Q1193" s="6"/>
      <c r="R1193" s="6"/>
      <c r="S1193" s="6"/>
      <c r="T1193" s="6"/>
      <c r="U1193" s="6"/>
      <c r="V1193" s="6"/>
      <c r="W1193" s="13"/>
      <c r="X1193" s="13"/>
      <c r="Y1193" s="14">
        <f t="shared" si="34"/>
        <v>0</v>
      </c>
    </row>
    <row r="1194" spans="1:25" s="3" customFormat="1" x14ac:dyDescent="0.2">
      <c r="A1194" s="23">
        <v>6139</v>
      </c>
      <c r="B1194" s="3" t="s">
        <v>0</v>
      </c>
      <c r="C1194" s="3" t="s">
        <v>51</v>
      </c>
      <c r="D1194" s="3" t="s">
        <v>47</v>
      </c>
      <c r="E1194" s="3" t="s">
        <v>40</v>
      </c>
      <c r="F1194" s="3">
        <v>29</v>
      </c>
      <c r="G1194" s="3" t="s">
        <v>17</v>
      </c>
      <c r="L1194" s="4"/>
      <c r="M1194" s="32"/>
      <c r="N1194" s="3">
        <v>1</v>
      </c>
      <c r="Q1194" s="6"/>
      <c r="R1194" s="6"/>
      <c r="S1194" s="6"/>
      <c r="T1194" s="6"/>
      <c r="U1194" s="6"/>
      <c r="V1194" s="6"/>
      <c r="W1194" s="13"/>
      <c r="X1194" s="13"/>
      <c r="Y1194" s="14">
        <f t="shared" si="34"/>
        <v>0</v>
      </c>
    </row>
    <row r="1195" spans="1:25" s="3" customFormat="1" x14ac:dyDescent="0.2">
      <c r="A1195" s="23">
        <v>6140</v>
      </c>
      <c r="B1195" s="3" t="s">
        <v>0</v>
      </c>
      <c r="C1195" s="3" t="s">
        <v>51</v>
      </c>
      <c r="D1195" s="3" t="s">
        <v>47</v>
      </c>
      <c r="E1195" s="3" t="s">
        <v>40</v>
      </c>
      <c r="F1195" s="3">
        <v>29</v>
      </c>
      <c r="G1195" s="3" t="s">
        <v>17</v>
      </c>
      <c r="L1195" s="4"/>
      <c r="M1195" s="32"/>
      <c r="N1195" s="3">
        <v>2</v>
      </c>
      <c r="Q1195" s="6"/>
      <c r="R1195" s="6"/>
      <c r="S1195" s="6"/>
      <c r="T1195" s="6"/>
      <c r="U1195" s="6"/>
      <c r="V1195" s="6"/>
      <c r="W1195" s="13"/>
      <c r="X1195" s="13"/>
      <c r="Y1195" s="14">
        <f t="shared" si="34"/>
        <v>0</v>
      </c>
    </row>
    <row r="1196" spans="1:25" s="3" customFormat="1" x14ac:dyDescent="0.2">
      <c r="A1196" s="23">
        <v>6141</v>
      </c>
      <c r="B1196" s="3" t="s">
        <v>0</v>
      </c>
      <c r="C1196" s="3" t="s">
        <v>51</v>
      </c>
      <c r="D1196" s="3" t="s">
        <v>47</v>
      </c>
      <c r="E1196" s="3" t="s">
        <v>40</v>
      </c>
      <c r="F1196" s="3">
        <v>29</v>
      </c>
      <c r="G1196" s="3" t="s">
        <v>17</v>
      </c>
      <c r="L1196" s="4"/>
      <c r="M1196" s="32"/>
      <c r="N1196" s="3">
        <v>3</v>
      </c>
      <c r="Q1196" s="6"/>
      <c r="R1196" s="6"/>
      <c r="S1196" s="6"/>
      <c r="T1196" s="6"/>
      <c r="U1196" s="6"/>
      <c r="V1196" s="6"/>
      <c r="W1196" s="13"/>
      <c r="X1196" s="13"/>
      <c r="Y1196" s="14">
        <f t="shared" si="34"/>
        <v>0</v>
      </c>
    </row>
    <row r="1197" spans="1:25" s="3" customFormat="1" x14ac:dyDescent="0.2">
      <c r="A1197" s="23">
        <v>6142</v>
      </c>
      <c r="B1197" s="3" t="s">
        <v>0</v>
      </c>
      <c r="C1197" s="3" t="s">
        <v>51</v>
      </c>
      <c r="D1197" s="3" t="s">
        <v>47</v>
      </c>
      <c r="E1197" s="3" t="s">
        <v>40</v>
      </c>
      <c r="F1197" s="3">
        <v>29</v>
      </c>
      <c r="G1197" s="3" t="s">
        <v>17</v>
      </c>
      <c r="L1197" s="4"/>
      <c r="M1197" s="32"/>
      <c r="N1197" s="3">
        <v>4</v>
      </c>
      <c r="Q1197" s="6"/>
      <c r="R1197" s="6"/>
      <c r="S1197" s="6"/>
      <c r="T1197" s="6"/>
      <c r="U1197" s="6"/>
      <c r="V1197" s="6"/>
      <c r="W1197" s="13"/>
      <c r="X1197" s="13"/>
      <c r="Y1197" s="14">
        <f t="shared" si="34"/>
        <v>0</v>
      </c>
    </row>
    <row r="1198" spans="1:25" s="3" customFormat="1" x14ac:dyDescent="0.2">
      <c r="A1198" s="23">
        <v>6143</v>
      </c>
      <c r="B1198" s="3" t="s">
        <v>0</v>
      </c>
      <c r="C1198" s="3" t="s">
        <v>51</v>
      </c>
      <c r="D1198" s="3" t="s">
        <v>47</v>
      </c>
      <c r="E1198" s="3" t="s">
        <v>40</v>
      </c>
      <c r="F1198" s="3">
        <v>29</v>
      </c>
      <c r="G1198" s="3" t="s">
        <v>17</v>
      </c>
      <c r="L1198" s="4"/>
      <c r="M1198" s="32"/>
      <c r="N1198" s="3">
        <v>5</v>
      </c>
      <c r="Q1198" s="6"/>
      <c r="R1198" s="6"/>
      <c r="S1198" s="6"/>
      <c r="T1198" s="6"/>
      <c r="U1198" s="6"/>
      <c r="V1198" s="6"/>
      <c r="W1198" s="13"/>
      <c r="X1198" s="13"/>
      <c r="Y1198" s="14">
        <f t="shared" si="34"/>
        <v>0</v>
      </c>
    </row>
    <row r="1199" spans="1:25" s="3" customFormat="1" x14ac:dyDescent="0.2">
      <c r="A1199" s="23">
        <v>6144</v>
      </c>
      <c r="B1199" s="3" t="s">
        <v>0</v>
      </c>
      <c r="C1199" s="3" t="s">
        <v>51</v>
      </c>
      <c r="D1199" s="3" t="s">
        <v>47</v>
      </c>
      <c r="E1199" s="3" t="s">
        <v>40</v>
      </c>
      <c r="F1199" s="3">
        <v>29</v>
      </c>
      <c r="G1199" s="3" t="s">
        <v>17</v>
      </c>
      <c r="L1199" s="4"/>
      <c r="M1199" s="32"/>
      <c r="N1199" s="3">
        <v>6</v>
      </c>
      <c r="Q1199" s="6"/>
      <c r="R1199" s="6"/>
      <c r="S1199" s="6"/>
      <c r="T1199" s="6"/>
      <c r="U1199" s="6"/>
      <c r="V1199" s="6"/>
      <c r="W1199" s="13"/>
      <c r="X1199" s="13"/>
      <c r="Y1199" s="14">
        <f t="shared" si="34"/>
        <v>0</v>
      </c>
    </row>
    <row r="1200" spans="1:25" s="3" customFormat="1" x14ac:dyDescent="0.2">
      <c r="A1200" s="23">
        <v>6145</v>
      </c>
      <c r="B1200" s="3" t="s">
        <v>0</v>
      </c>
      <c r="C1200" s="3" t="s">
        <v>51</v>
      </c>
      <c r="D1200" s="3" t="s">
        <v>47</v>
      </c>
      <c r="E1200" s="3" t="s">
        <v>40</v>
      </c>
      <c r="F1200" s="3">
        <v>29</v>
      </c>
      <c r="G1200" s="3" t="s">
        <v>17</v>
      </c>
      <c r="L1200" s="4"/>
      <c r="M1200" s="32"/>
      <c r="N1200" s="3">
        <v>7</v>
      </c>
      <c r="Q1200" s="6"/>
      <c r="R1200" s="6"/>
      <c r="S1200" s="6"/>
      <c r="T1200" s="6"/>
      <c r="U1200" s="6"/>
      <c r="V1200" s="6"/>
      <c r="W1200" s="13"/>
      <c r="X1200" s="13"/>
      <c r="Y1200" s="14">
        <f t="shared" si="34"/>
        <v>0</v>
      </c>
    </row>
    <row r="1201" spans="1:25" s="3" customFormat="1" x14ac:dyDescent="0.2">
      <c r="A1201" s="23">
        <v>6146</v>
      </c>
      <c r="B1201" s="3" t="s">
        <v>0</v>
      </c>
      <c r="C1201" s="3" t="s">
        <v>51</v>
      </c>
      <c r="D1201" s="3" t="s">
        <v>47</v>
      </c>
      <c r="E1201" s="3" t="s">
        <v>40</v>
      </c>
      <c r="F1201" s="3">
        <v>29</v>
      </c>
      <c r="G1201" s="3" t="s">
        <v>17</v>
      </c>
      <c r="L1201" s="4"/>
      <c r="M1201" s="32"/>
      <c r="N1201" s="3">
        <v>8</v>
      </c>
      <c r="Q1201" s="6"/>
      <c r="R1201" s="6"/>
      <c r="S1201" s="6"/>
      <c r="T1201" s="6"/>
      <c r="U1201" s="6"/>
      <c r="V1201" s="6"/>
      <c r="W1201" s="13"/>
      <c r="X1201" s="13"/>
      <c r="Y1201" s="14">
        <f t="shared" si="34"/>
        <v>0</v>
      </c>
    </row>
    <row r="1202" spans="1:25" s="3" customFormat="1" x14ac:dyDescent="0.2">
      <c r="A1202" s="23">
        <v>6147</v>
      </c>
      <c r="B1202" s="3" t="s">
        <v>0</v>
      </c>
      <c r="C1202" s="3" t="s">
        <v>51</v>
      </c>
      <c r="D1202" s="3" t="s">
        <v>47</v>
      </c>
      <c r="E1202" s="3" t="s">
        <v>40</v>
      </c>
      <c r="F1202" s="3">
        <v>29</v>
      </c>
      <c r="G1202" s="3" t="s">
        <v>17</v>
      </c>
      <c r="L1202" s="4"/>
      <c r="M1202" s="32"/>
      <c r="N1202" s="3">
        <v>9</v>
      </c>
      <c r="Q1202" s="6"/>
      <c r="R1202" s="6"/>
      <c r="S1202" s="6"/>
      <c r="T1202" s="6"/>
      <c r="U1202" s="6"/>
      <c r="V1202" s="6"/>
      <c r="W1202" s="13"/>
      <c r="X1202" s="13"/>
      <c r="Y1202" s="14">
        <f t="shared" si="34"/>
        <v>0</v>
      </c>
    </row>
    <row r="1203" spans="1:25" s="3" customFormat="1" x14ac:dyDescent="0.2">
      <c r="A1203" s="23">
        <v>6148</v>
      </c>
      <c r="B1203" s="3" t="s">
        <v>0</v>
      </c>
      <c r="C1203" s="3" t="s">
        <v>51</v>
      </c>
      <c r="D1203" s="3" t="s">
        <v>47</v>
      </c>
      <c r="E1203" s="3" t="s">
        <v>40</v>
      </c>
      <c r="F1203" s="3">
        <v>29</v>
      </c>
      <c r="G1203" s="3" t="s">
        <v>17</v>
      </c>
      <c r="L1203" s="4"/>
      <c r="M1203" s="32"/>
      <c r="N1203" s="3">
        <v>10</v>
      </c>
      <c r="Q1203" s="6"/>
      <c r="R1203" s="6"/>
      <c r="S1203" s="6"/>
      <c r="T1203" s="6"/>
      <c r="U1203" s="6"/>
      <c r="V1203" s="6"/>
      <c r="W1203" s="13"/>
      <c r="X1203" s="13"/>
      <c r="Y1203" s="14">
        <f t="shared" si="34"/>
        <v>0</v>
      </c>
    </row>
    <row r="1204" spans="1:25" s="3" customFormat="1" x14ac:dyDescent="0.2">
      <c r="A1204" s="23">
        <v>6149</v>
      </c>
      <c r="B1204" s="3" t="s">
        <v>0</v>
      </c>
      <c r="C1204" s="3" t="s">
        <v>51</v>
      </c>
      <c r="D1204" s="3" t="s">
        <v>47</v>
      </c>
      <c r="E1204" s="3" t="s">
        <v>40</v>
      </c>
      <c r="F1204" s="3">
        <v>29</v>
      </c>
      <c r="G1204" s="3" t="s">
        <v>17</v>
      </c>
      <c r="L1204" s="4"/>
      <c r="M1204" s="32"/>
      <c r="N1204" s="3">
        <v>11</v>
      </c>
      <c r="Q1204" s="6"/>
      <c r="R1204" s="6"/>
      <c r="S1204" s="6"/>
      <c r="T1204" s="6"/>
      <c r="U1204" s="6"/>
      <c r="V1204" s="6"/>
      <c r="W1204" s="13"/>
      <c r="X1204" s="13"/>
      <c r="Y1204" s="14">
        <f t="shared" si="34"/>
        <v>0</v>
      </c>
    </row>
    <row r="1205" spans="1:25" s="3" customFormat="1" x14ac:dyDescent="0.2">
      <c r="A1205" s="23">
        <v>6150</v>
      </c>
      <c r="B1205" s="3" t="s">
        <v>0</v>
      </c>
      <c r="C1205" s="3" t="s">
        <v>51</v>
      </c>
      <c r="D1205" s="3" t="s">
        <v>47</v>
      </c>
      <c r="E1205" s="3" t="s">
        <v>40</v>
      </c>
      <c r="F1205" s="3">
        <v>29</v>
      </c>
      <c r="G1205" s="3" t="s">
        <v>17</v>
      </c>
      <c r="L1205" s="4"/>
      <c r="M1205" s="32"/>
      <c r="N1205" s="3">
        <v>12</v>
      </c>
      <c r="Q1205" s="6"/>
      <c r="R1205" s="6"/>
      <c r="S1205" s="6"/>
      <c r="T1205" s="6"/>
      <c r="U1205" s="6"/>
      <c r="V1205" s="6"/>
      <c r="W1205" s="13"/>
      <c r="X1205" s="13"/>
      <c r="Y1205" s="14">
        <f t="shared" si="34"/>
        <v>0</v>
      </c>
    </row>
    <row r="1206" spans="1:25" s="3" customFormat="1" x14ac:dyDescent="0.2">
      <c r="A1206" s="23">
        <v>6151</v>
      </c>
      <c r="B1206" s="3" t="s">
        <v>0</v>
      </c>
      <c r="C1206" s="3" t="s">
        <v>51</v>
      </c>
      <c r="D1206" s="3" t="s">
        <v>47</v>
      </c>
      <c r="E1206" s="3" t="s">
        <v>40</v>
      </c>
      <c r="F1206" s="3">
        <v>29</v>
      </c>
      <c r="G1206" s="3" t="s">
        <v>17</v>
      </c>
      <c r="L1206" s="4"/>
      <c r="M1206" s="32"/>
      <c r="N1206" s="3">
        <v>13</v>
      </c>
      <c r="Q1206" s="6"/>
      <c r="R1206" s="6"/>
      <c r="S1206" s="6"/>
      <c r="T1206" s="6"/>
      <c r="U1206" s="6"/>
      <c r="V1206" s="6"/>
      <c r="W1206" s="13"/>
      <c r="X1206" s="13"/>
      <c r="Y1206" s="14">
        <f t="shared" si="34"/>
        <v>0</v>
      </c>
    </row>
    <row r="1207" spans="1:25" s="3" customFormat="1" x14ac:dyDescent="0.2">
      <c r="A1207" s="23">
        <v>6152</v>
      </c>
      <c r="B1207" s="3" t="s">
        <v>0</v>
      </c>
      <c r="C1207" s="3" t="s">
        <v>51</v>
      </c>
      <c r="D1207" s="3" t="s">
        <v>47</v>
      </c>
      <c r="E1207" s="3" t="s">
        <v>40</v>
      </c>
      <c r="F1207" s="3">
        <v>29</v>
      </c>
      <c r="G1207" s="3" t="s">
        <v>17</v>
      </c>
      <c r="L1207" s="4"/>
      <c r="M1207" s="32"/>
      <c r="N1207" s="3">
        <v>14</v>
      </c>
      <c r="Q1207" s="6"/>
      <c r="R1207" s="6"/>
      <c r="S1207" s="6"/>
      <c r="T1207" s="6"/>
      <c r="U1207" s="6"/>
      <c r="V1207" s="6"/>
      <c r="W1207" s="13"/>
      <c r="X1207" s="13"/>
      <c r="Y1207" s="14">
        <f t="shared" si="34"/>
        <v>0</v>
      </c>
    </row>
    <row r="1208" spans="1:25" s="3" customFormat="1" x14ac:dyDescent="0.2">
      <c r="A1208" s="23">
        <v>6153</v>
      </c>
      <c r="B1208" s="3" t="s">
        <v>0</v>
      </c>
      <c r="C1208" s="3" t="s">
        <v>51</v>
      </c>
      <c r="D1208" s="3" t="s">
        <v>47</v>
      </c>
      <c r="E1208" s="3" t="s">
        <v>40</v>
      </c>
      <c r="F1208" s="3">
        <v>29</v>
      </c>
      <c r="G1208" s="3" t="s">
        <v>17</v>
      </c>
      <c r="L1208" s="4"/>
      <c r="M1208" s="32"/>
      <c r="N1208" s="3">
        <v>15</v>
      </c>
      <c r="Q1208" s="6"/>
      <c r="R1208" s="6"/>
      <c r="S1208" s="6"/>
      <c r="T1208" s="6"/>
      <c r="U1208" s="6"/>
      <c r="V1208" s="6"/>
      <c r="W1208" s="13"/>
      <c r="X1208" s="13"/>
      <c r="Y1208" s="14">
        <f t="shared" si="34"/>
        <v>0</v>
      </c>
    </row>
    <row r="1209" spans="1:25" s="3" customFormat="1" x14ac:dyDescent="0.2">
      <c r="A1209" s="23">
        <v>6154</v>
      </c>
      <c r="B1209" s="3" t="s">
        <v>0</v>
      </c>
      <c r="C1209" s="3" t="s">
        <v>51</v>
      </c>
      <c r="D1209" s="3" t="s">
        <v>47</v>
      </c>
      <c r="E1209" s="3" t="s">
        <v>40</v>
      </c>
      <c r="F1209" s="3">
        <v>29</v>
      </c>
      <c r="G1209" s="3" t="s">
        <v>17</v>
      </c>
      <c r="L1209" s="4"/>
      <c r="M1209" s="32"/>
      <c r="N1209" s="3">
        <v>16</v>
      </c>
      <c r="Q1209" s="6"/>
      <c r="R1209" s="6"/>
      <c r="S1209" s="6"/>
      <c r="T1209" s="6"/>
      <c r="U1209" s="6"/>
      <c r="V1209" s="6"/>
      <c r="W1209" s="13"/>
      <c r="X1209" s="13"/>
      <c r="Y1209" s="14">
        <f t="shared" si="34"/>
        <v>0</v>
      </c>
    </row>
    <row r="1210" spans="1:25" s="3" customFormat="1" x14ac:dyDescent="0.2">
      <c r="A1210" s="23">
        <v>6155</v>
      </c>
      <c r="B1210" s="3" t="s">
        <v>0</v>
      </c>
      <c r="C1210" s="3" t="s">
        <v>51</v>
      </c>
      <c r="D1210" s="3" t="s">
        <v>47</v>
      </c>
      <c r="E1210" s="3" t="s">
        <v>40</v>
      </c>
      <c r="F1210" s="3">
        <v>29</v>
      </c>
      <c r="G1210" s="3" t="s">
        <v>17</v>
      </c>
      <c r="L1210" s="4"/>
      <c r="M1210" s="32"/>
      <c r="N1210" s="3">
        <v>17</v>
      </c>
      <c r="Q1210" s="6"/>
      <c r="R1210" s="6"/>
      <c r="S1210" s="6"/>
      <c r="T1210" s="6"/>
      <c r="U1210" s="6"/>
      <c r="V1210" s="6"/>
      <c r="W1210" s="13"/>
      <c r="X1210" s="13"/>
      <c r="Y1210" s="14">
        <f t="shared" si="34"/>
        <v>0</v>
      </c>
    </row>
    <row r="1211" spans="1:25" s="3" customFormat="1" x14ac:dyDescent="0.2">
      <c r="A1211" s="23">
        <v>6156</v>
      </c>
      <c r="B1211" s="3" t="s">
        <v>0</v>
      </c>
      <c r="C1211" s="3" t="s">
        <v>51</v>
      </c>
      <c r="D1211" s="3" t="s">
        <v>47</v>
      </c>
      <c r="E1211" s="3" t="s">
        <v>40</v>
      </c>
      <c r="F1211" s="3">
        <v>29</v>
      </c>
      <c r="G1211" s="3" t="s">
        <v>17</v>
      </c>
      <c r="L1211" s="4"/>
      <c r="M1211" s="32"/>
      <c r="N1211" s="3">
        <v>18</v>
      </c>
      <c r="Q1211" s="6"/>
      <c r="R1211" s="6"/>
      <c r="S1211" s="6"/>
      <c r="T1211" s="6"/>
      <c r="U1211" s="6"/>
      <c r="V1211" s="6"/>
      <c r="W1211" s="13"/>
      <c r="X1211" s="13"/>
      <c r="Y1211" s="14">
        <f t="shared" si="34"/>
        <v>0</v>
      </c>
    </row>
    <row r="1212" spans="1:25" s="3" customFormat="1" x14ac:dyDescent="0.2">
      <c r="A1212" s="23">
        <v>6157</v>
      </c>
      <c r="B1212" s="3" t="s">
        <v>0</v>
      </c>
      <c r="C1212" s="3" t="s">
        <v>51</v>
      </c>
      <c r="D1212" s="3" t="s">
        <v>47</v>
      </c>
      <c r="E1212" s="3" t="s">
        <v>40</v>
      </c>
      <c r="F1212" s="3">
        <v>29</v>
      </c>
      <c r="G1212" s="3" t="s">
        <v>17</v>
      </c>
      <c r="L1212" s="4"/>
      <c r="M1212" s="32"/>
      <c r="N1212" s="3">
        <v>19</v>
      </c>
      <c r="Q1212" s="6"/>
      <c r="R1212" s="6"/>
      <c r="S1212" s="6"/>
      <c r="T1212" s="6"/>
      <c r="U1212" s="6"/>
      <c r="V1212" s="6"/>
      <c r="W1212" s="13"/>
      <c r="X1212" s="13"/>
      <c r="Y1212" s="14">
        <f t="shared" si="34"/>
        <v>0</v>
      </c>
    </row>
    <row r="1213" spans="1:25" s="3" customFormat="1" x14ac:dyDescent="0.2">
      <c r="A1213" s="23">
        <v>6158</v>
      </c>
      <c r="B1213" s="3" t="s">
        <v>0</v>
      </c>
      <c r="C1213" s="3" t="s">
        <v>51</v>
      </c>
      <c r="D1213" s="3" t="s">
        <v>48</v>
      </c>
      <c r="E1213" s="3" t="s">
        <v>40</v>
      </c>
      <c r="F1213" s="3">
        <v>30</v>
      </c>
      <c r="G1213" s="3" t="s">
        <v>9</v>
      </c>
      <c r="L1213" s="4"/>
      <c r="M1213" s="32"/>
      <c r="N1213" s="3">
        <v>1</v>
      </c>
      <c r="Q1213" s="6"/>
      <c r="R1213" s="6"/>
      <c r="S1213" s="6"/>
      <c r="T1213" s="6"/>
      <c r="U1213" s="6"/>
      <c r="V1213" s="6"/>
      <c r="W1213" s="13"/>
      <c r="X1213" s="13"/>
      <c r="Y1213" s="14">
        <f t="shared" si="34"/>
        <v>0</v>
      </c>
    </row>
    <row r="1214" spans="1:25" s="3" customFormat="1" x14ac:dyDescent="0.2">
      <c r="A1214" s="23">
        <v>6159</v>
      </c>
      <c r="B1214" s="3" t="s">
        <v>0</v>
      </c>
      <c r="C1214" s="3" t="s">
        <v>51</v>
      </c>
      <c r="D1214" s="3" t="s">
        <v>48</v>
      </c>
      <c r="E1214" s="3" t="s">
        <v>40</v>
      </c>
      <c r="F1214" s="3">
        <v>30</v>
      </c>
      <c r="G1214" s="3" t="s">
        <v>9</v>
      </c>
      <c r="L1214" s="4"/>
      <c r="M1214" s="32"/>
      <c r="N1214" s="3">
        <v>2</v>
      </c>
      <c r="Q1214" s="6"/>
      <c r="R1214" s="6"/>
      <c r="S1214" s="6"/>
      <c r="T1214" s="6"/>
      <c r="U1214" s="6"/>
      <c r="V1214" s="6"/>
      <c r="W1214" s="13"/>
      <c r="X1214" s="13"/>
      <c r="Y1214" s="14">
        <f t="shared" si="34"/>
        <v>0</v>
      </c>
    </row>
    <row r="1215" spans="1:25" s="3" customFormat="1" x14ac:dyDescent="0.2">
      <c r="A1215" s="23">
        <v>6160</v>
      </c>
      <c r="B1215" s="3" t="s">
        <v>0</v>
      </c>
      <c r="C1215" s="3" t="s">
        <v>51</v>
      </c>
      <c r="D1215" s="3" t="s">
        <v>48</v>
      </c>
      <c r="E1215" s="3" t="s">
        <v>40</v>
      </c>
      <c r="F1215" s="3">
        <v>30</v>
      </c>
      <c r="G1215" s="3" t="s">
        <v>9</v>
      </c>
      <c r="L1215" s="4"/>
      <c r="M1215" s="32"/>
      <c r="N1215" s="3">
        <v>3</v>
      </c>
      <c r="Q1215" s="6"/>
      <c r="R1215" s="6"/>
      <c r="S1215" s="6"/>
      <c r="T1215" s="6"/>
      <c r="U1215" s="6"/>
      <c r="V1215" s="6"/>
      <c r="W1215" s="13"/>
      <c r="X1215" s="13"/>
      <c r="Y1215" s="14">
        <f t="shared" si="34"/>
        <v>0</v>
      </c>
    </row>
    <row r="1216" spans="1:25" s="3" customFormat="1" x14ac:dyDescent="0.2">
      <c r="A1216" s="23">
        <v>6161</v>
      </c>
      <c r="B1216" s="3" t="s">
        <v>0</v>
      </c>
      <c r="C1216" s="3" t="s">
        <v>51</v>
      </c>
      <c r="D1216" s="3" t="s">
        <v>48</v>
      </c>
      <c r="E1216" s="3" t="s">
        <v>40</v>
      </c>
      <c r="F1216" s="3">
        <v>30</v>
      </c>
      <c r="G1216" s="3" t="s">
        <v>9</v>
      </c>
      <c r="L1216" s="4"/>
      <c r="M1216" s="32"/>
      <c r="N1216" s="3">
        <v>4</v>
      </c>
      <c r="Q1216" s="6"/>
      <c r="R1216" s="6"/>
      <c r="S1216" s="6"/>
      <c r="T1216" s="6"/>
      <c r="U1216" s="6"/>
      <c r="V1216" s="6"/>
      <c r="W1216" s="13"/>
      <c r="X1216" s="13"/>
      <c r="Y1216" s="14">
        <f t="shared" si="34"/>
        <v>0</v>
      </c>
    </row>
    <row r="1217" spans="1:25" s="3" customFormat="1" x14ac:dyDescent="0.2">
      <c r="A1217" s="23">
        <v>6162</v>
      </c>
      <c r="B1217" s="3" t="s">
        <v>0</v>
      </c>
      <c r="C1217" s="3" t="s">
        <v>51</v>
      </c>
      <c r="D1217" s="3" t="s">
        <v>48</v>
      </c>
      <c r="E1217" s="3" t="s">
        <v>40</v>
      </c>
      <c r="F1217" s="3">
        <v>30</v>
      </c>
      <c r="G1217" s="3" t="s">
        <v>9</v>
      </c>
      <c r="L1217" s="4"/>
      <c r="M1217" s="32"/>
      <c r="N1217" s="3">
        <v>5</v>
      </c>
      <c r="Q1217" s="6"/>
      <c r="R1217" s="6"/>
      <c r="S1217" s="6"/>
      <c r="T1217" s="6"/>
      <c r="U1217" s="6"/>
      <c r="V1217" s="6"/>
      <c r="W1217" s="13"/>
      <c r="X1217" s="13"/>
      <c r="Y1217" s="14">
        <f t="shared" ref="Y1217:Y1280" si="35">IF(V1217&gt;10,"NA",X1217)</f>
        <v>0</v>
      </c>
    </row>
    <row r="1218" spans="1:25" s="3" customFormat="1" x14ac:dyDescent="0.2">
      <c r="A1218" s="23">
        <v>6163</v>
      </c>
      <c r="B1218" s="3" t="s">
        <v>0</v>
      </c>
      <c r="C1218" s="3" t="s">
        <v>51</v>
      </c>
      <c r="D1218" s="3" t="s">
        <v>48</v>
      </c>
      <c r="E1218" s="3" t="s">
        <v>40</v>
      </c>
      <c r="F1218" s="3">
        <v>30</v>
      </c>
      <c r="G1218" s="3" t="s">
        <v>9</v>
      </c>
      <c r="L1218" s="4"/>
      <c r="M1218" s="32"/>
      <c r="N1218" s="3">
        <v>6</v>
      </c>
      <c r="Q1218" s="6"/>
      <c r="R1218" s="6"/>
      <c r="S1218" s="6"/>
      <c r="T1218" s="6"/>
      <c r="U1218" s="6"/>
      <c r="V1218" s="6"/>
      <c r="W1218" s="13"/>
      <c r="X1218" s="13"/>
      <c r="Y1218" s="14">
        <f t="shared" si="35"/>
        <v>0</v>
      </c>
    </row>
    <row r="1219" spans="1:25" s="3" customFormat="1" x14ac:dyDescent="0.2">
      <c r="A1219" s="23">
        <v>6164</v>
      </c>
      <c r="B1219" s="3" t="s">
        <v>0</v>
      </c>
      <c r="C1219" s="3" t="s">
        <v>51</v>
      </c>
      <c r="D1219" s="3" t="s">
        <v>48</v>
      </c>
      <c r="E1219" s="3" t="s">
        <v>40</v>
      </c>
      <c r="F1219" s="3">
        <v>30</v>
      </c>
      <c r="G1219" s="3" t="s">
        <v>9</v>
      </c>
      <c r="L1219" s="4"/>
      <c r="M1219" s="32"/>
      <c r="N1219" s="3">
        <v>7</v>
      </c>
      <c r="Q1219" s="6"/>
      <c r="R1219" s="6"/>
      <c r="S1219" s="6"/>
      <c r="T1219" s="6"/>
      <c r="U1219" s="6"/>
      <c r="V1219" s="6"/>
      <c r="W1219" s="13"/>
      <c r="X1219" s="13"/>
      <c r="Y1219" s="14">
        <f t="shared" si="35"/>
        <v>0</v>
      </c>
    </row>
    <row r="1220" spans="1:25" s="3" customFormat="1" x14ac:dyDescent="0.2">
      <c r="A1220" s="23">
        <v>6165</v>
      </c>
      <c r="B1220" s="3" t="s">
        <v>0</v>
      </c>
      <c r="C1220" s="3" t="s">
        <v>51</v>
      </c>
      <c r="D1220" s="3" t="s">
        <v>48</v>
      </c>
      <c r="E1220" s="3" t="s">
        <v>40</v>
      </c>
      <c r="F1220" s="3">
        <v>30</v>
      </c>
      <c r="G1220" s="3" t="s">
        <v>9</v>
      </c>
      <c r="L1220" s="4"/>
      <c r="M1220" s="32"/>
      <c r="N1220" s="3">
        <v>8</v>
      </c>
      <c r="Q1220" s="6"/>
      <c r="R1220" s="6"/>
      <c r="S1220" s="6"/>
      <c r="T1220" s="6"/>
      <c r="U1220" s="6"/>
      <c r="V1220" s="6"/>
      <c r="W1220" s="13"/>
      <c r="X1220" s="13"/>
      <c r="Y1220" s="14">
        <f t="shared" si="35"/>
        <v>0</v>
      </c>
    </row>
    <row r="1221" spans="1:25" s="3" customFormat="1" x14ac:dyDescent="0.2">
      <c r="A1221" s="23">
        <v>6166</v>
      </c>
      <c r="B1221" s="3" t="s">
        <v>0</v>
      </c>
      <c r="C1221" s="3" t="s">
        <v>51</v>
      </c>
      <c r="D1221" s="3" t="s">
        <v>48</v>
      </c>
      <c r="E1221" s="3" t="s">
        <v>40</v>
      </c>
      <c r="F1221" s="3">
        <v>30</v>
      </c>
      <c r="G1221" s="3" t="s">
        <v>17</v>
      </c>
      <c r="L1221" s="4"/>
      <c r="M1221" s="32"/>
      <c r="N1221" s="3">
        <v>1</v>
      </c>
      <c r="Q1221" s="6"/>
      <c r="R1221" s="6"/>
      <c r="S1221" s="6"/>
      <c r="T1221" s="6"/>
      <c r="U1221" s="6"/>
      <c r="V1221" s="6"/>
      <c r="W1221" s="13"/>
      <c r="X1221" s="13"/>
      <c r="Y1221" s="14">
        <f t="shared" si="35"/>
        <v>0</v>
      </c>
    </row>
    <row r="1222" spans="1:25" s="3" customFormat="1" x14ac:dyDescent="0.2">
      <c r="A1222" s="23">
        <v>6167</v>
      </c>
      <c r="B1222" s="3" t="s">
        <v>0</v>
      </c>
      <c r="C1222" s="3" t="s">
        <v>51</v>
      </c>
      <c r="D1222" s="3" t="s">
        <v>48</v>
      </c>
      <c r="E1222" s="3" t="s">
        <v>40</v>
      </c>
      <c r="F1222" s="3">
        <v>30</v>
      </c>
      <c r="G1222" s="3" t="s">
        <v>17</v>
      </c>
      <c r="L1222" s="4"/>
      <c r="M1222" s="32"/>
      <c r="N1222" s="3">
        <v>2</v>
      </c>
      <c r="Q1222" s="6"/>
      <c r="R1222" s="6"/>
      <c r="S1222" s="6"/>
      <c r="T1222" s="6"/>
      <c r="U1222" s="6"/>
      <c r="V1222" s="6"/>
      <c r="W1222" s="13"/>
      <c r="X1222" s="13"/>
      <c r="Y1222" s="14">
        <f t="shared" si="35"/>
        <v>0</v>
      </c>
    </row>
    <row r="1223" spans="1:25" s="3" customFormat="1" x14ac:dyDescent="0.2">
      <c r="A1223" s="23">
        <v>6168</v>
      </c>
      <c r="B1223" s="3" t="s">
        <v>0</v>
      </c>
      <c r="C1223" s="3" t="s">
        <v>51</v>
      </c>
      <c r="D1223" s="3" t="s">
        <v>48</v>
      </c>
      <c r="E1223" s="3" t="s">
        <v>40</v>
      </c>
      <c r="F1223" s="3">
        <v>30</v>
      </c>
      <c r="G1223" s="3" t="s">
        <v>17</v>
      </c>
      <c r="L1223" s="4"/>
      <c r="M1223" s="32"/>
      <c r="N1223" s="3">
        <v>3</v>
      </c>
      <c r="Q1223" s="6"/>
      <c r="R1223" s="6"/>
      <c r="S1223" s="6"/>
      <c r="T1223" s="6"/>
      <c r="U1223" s="6"/>
      <c r="V1223" s="6"/>
      <c r="W1223" s="13"/>
      <c r="X1223" s="13"/>
      <c r="Y1223" s="14">
        <f t="shared" si="35"/>
        <v>0</v>
      </c>
    </row>
    <row r="1224" spans="1:25" s="3" customFormat="1" x14ac:dyDescent="0.2">
      <c r="A1224" s="23">
        <v>6169</v>
      </c>
      <c r="B1224" s="3" t="s">
        <v>0</v>
      </c>
      <c r="C1224" s="3" t="s">
        <v>51</v>
      </c>
      <c r="D1224" s="3" t="s">
        <v>48</v>
      </c>
      <c r="E1224" s="3" t="s">
        <v>40</v>
      </c>
      <c r="F1224" s="3">
        <v>30</v>
      </c>
      <c r="G1224" s="3" t="s">
        <v>17</v>
      </c>
      <c r="L1224" s="4"/>
      <c r="M1224" s="32"/>
      <c r="N1224" s="3">
        <v>4</v>
      </c>
      <c r="Q1224" s="6"/>
      <c r="R1224" s="6"/>
      <c r="S1224" s="6"/>
      <c r="T1224" s="6"/>
      <c r="U1224" s="6"/>
      <c r="V1224" s="6"/>
      <c r="W1224" s="13"/>
      <c r="X1224" s="13"/>
      <c r="Y1224" s="14">
        <f t="shared" si="35"/>
        <v>0</v>
      </c>
    </row>
    <row r="1225" spans="1:25" s="3" customFormat="1" x14ac:dyDescent="0.2">
      <c r="A1225" s="23">
        <v>6170</v>
      </c>
      <c r="B1225" s="3" t="s">
        <v>0</v>
      </c>
      <c r="C1225" s="3" t="s">
        <v>51</v>
      </c>
      <c r="D1225" s="3" t="s">
        <v>48</v>
      </c>
      <c r="E1225" s="3" t="s">
        <v>40</v>
      </c>
      <c r="F1225" s="3">
        <v>30</v>
      </c>
      <c r="G1225" s="3" t="s">
        <v>17</v>
      </c>
      <c r="L1225" s="4"/>
      <c r="M1225" s="32"/>
      <c r="N1225" s="3">
        <v>5</v>
      </c>
      <c r="Q1225" s="6"/>
      <c r="R1225" s="6"/>
      <c r="S1225" s="6"/>
      <c r="T1225" s="6"/>
      <c r="U1225" s="6"/>
      <c r="V1225" s="6"/>
      <c r="W1225" s="13"/>
      <c r="X1225" s="13"/>
      <c r="Y1225" s="14">
        <f t="shared" si="35"/>
        <v>0</v>
      </c>
    </row>
    <row r="1226" spans="1:25" s="3" customFormat="1" x14ac:dyDescent="0.2">
      <c r="A1226" s="23">
        <v>6171</v>
      </c>
      <c r="B1226" s="3" t="s">
        <v>0</v>
      </c>
      <c r="C1226" s="3" t="s">
        <v>51</v>
      </c>
      <c r="D1226" s="3" t="s">
        <v>48</v>
      </c>
      <c r="E1226" s="3" t="s">
        <v>40</v>
      </c>
      <c r="F1226" s="3">
        <v>30</v>
      </c>
      <c r="G1226" s="3" t="s">
        <v>17</v>
      </c>
      <c r="L1226" s="4"/>
      <c r="M1226" s="32"/>
      <c r="N1226" s="3">
        <v>6</v>
      </c>
      <c r="Q1226" s="6"/>
      <c r="R1226" s="6"/>
      <c r="S1226" s="6"/>
      <c r="T1226" s="6"/>
      <c r="U1226" s="6"/>
      <c r="V1226" s="6"/>
      <c r="W1226" s="13"/>
      <c r="X1226" s="13"/>
      <c r="Y1226" s="14">
        <f t="shared" si="35"/>
        <v>0</v>
      </c>
    </row>
    <row r="1227" spans="1:25" s="3" customFormat="1" x14ac:dyDescent="0.2">
      <c r="A1227" s="23">
        <v>6172</v>
      </c>
      <c r="B1227" s="3" t="s">
        <v>0</v>
      </c>
      <c r="C1227" s="3" t="s">
        <v>51</v>
      </c>
      <c r="D1227" s="3" t="s">
        <v>48</v>
      </c>
      <c r="E1227" s="3" t="s">
        <v>40</v>
      </c>
      <c r="F1227" s="3">
        <v>30</v>
      </c>
      <c r="G1227" s="3" t="s">
        <v>17</v>
      </c>
      <c r="L1227" s="4"/>
      <c r="M1227" s="32"/>
      <c r="N1227" s="3">
        <v>7</v>
      </c>
      <c r="Q1227" s="6"/>
      <c r="R1227" s="6"/>
      <c r="S1227" s="6"/>
      <c r="T1227" s="6"/>
      <c r="U1227" s="6"/>
      <c r="V1227" s="6"/>
      <c r="W1227" s="13"/>
      <c r="X1227" s="13"/>
      <c r="Y1227" s="14">
        <f t="shared" si="35"/>
        <v>0</v>
      </c>
    </row>
    <row r="1228" spans="1:25" s="3" customFormat="1" x14ac:dyDescent="0.2">
      <c r="A1228" s="23">
        <v>6173</v>
      </c>
      <c r="B1228" s="3" t="s">
        <v>0</v>
      </c>
      <c r="C1228" s="3" t="s">
        <v>51</v>
      </c>
      <c r="D1228" s="3" t="s">
        <v>48</v>
      </c>
      <c r="E1228" s="3" t="s">
        <v>40</v>
      </c>
      <c r="F1228" s="3">
        <v>30</v>
      </c>
      <c r="G1228" s="3" t="s">
        <v>17</v>
      </c>
      <c r="L1228" s="4"/>
      <c r="M1228" s="32"/>
      <c r="N1228" s="3">
        <v>8</v>
      </c>
      <c r="Q1228" s="6"/>
      <c r="R1228" s="6"/>
      <c r="S1228" s="6"/>
      <c r="T1228" s="6"/>
      <c r="U1228" s="6"/>
      <c r="V1228" s="6"/>
      <c r="W1228" s="13"/>
      <c r="X1228" s="13"/>
      <c r="Y1228" s="14">
        <f t="shared" si="35"/>
        <v>0</v>
      </c>
    </row>
    <row r="1229" spans="1:25" s="3" customFormat="1" x14ac:dyDescent="0.2">
      <c r="A1229" s="23">
        <v>6174</v>
      </c>
      <c r="B1229" s="3" t="s">
        <v>0</v>
      </c>
      <c r="C1229" s="3" t="s">
        <v>51</v>
      </c>
      <c r="D1229" s="3" t="s">
        <v>48</v>
      </c>
      <c r="E1229" s="3" t="s">
        <v>40</v>
      </c>
      <c r="F1229" s="3">
        <v>30</v>
      </c>
      <c r="G1229" s="3" t="s">
        <v>17</v>
      </c>
      <c r="L1229" s="4"/>
      <c r="M1229" s="32"/>
      <c r="N1229" s="3">
        <v>9</v>
      </c>
      <c r="Q1229" s="6"/>
      <c r="R1229" s="6"/>
      <c r="S1229" s="6"/>
      <c r="T1229" s="6"/>
      <c r="U1229" s="6"/>
      <c r="V1229" s="6"/>
      <c r="W1229" s="13"/>
      <c r="X1229" s="13"/>
      <c r="Y1229" s="14">
        <f t="shared" si="35"/>
        <v>0</v>
      </c>
    </row>
    <row r="1230" spans="1:25" s="3" customFormat="1" x14ac:dyDescent="0.2">
      <c r="A1230" s="23">
        <v>6175</v>
      </c>
      <c r="B1230" s="3" t="s">
        <v>0</v>
      </c>
      <c r="C1230" s="3" t="s">
        <v>51</v>
      </c>
      <c r="D1230" s="3" t="s">
        <v>48</v>
      </c>
      <c r="E1230" s="3" t="s">
        <v>40</v>
      </c>
      <c r="F1230" s="3">
        <v>30</v>
      </c>
      <c r="G1230" s="3" t="s">
        <v>17</v>
      </c>
      <c r="L1230" s="4"/>
      <c r="M1230" s="32"/>
      <c r="N1230" s="3">
        <v>10</v>
      </c>
      <c r="Q1230" s="6"/>
      <c r="R1230" s="6"/>
      <c r="S1230" s="6"/>
      <c r="T1230" s="6"/>
      <c r="U1230" s="6"/>
      <c r="V1230" s="6"/>
      <c r="W1230" s="13"/>
      <c r="X1230" s="13"/>
      <c r="Y1230" s="14">
        <f t="shared" si="35"/>
        <v>0</v>
      </c>
    </row>
    <row r="1231" spans="1:25" s="3" customFormat="1" x14ac:dyDescent="0.2">
      <c r="A1231" s="23">
        <v>6176</v>
      </c>
      <c r="B1231" s="3" t="s">
        <v>0</v>
      </c>
      <c r="C1231" s="3" t="s">
        <v>51</v>
      </c>
      <c r="D1231" s="3" t="s">
        <v>48</v>
      </c>
      <c r="E1231" s="3" t="s">
        <v>40</v>
      </c>
      <c r="F1231" s="3">
        <v>30</v>
      </c>
      <c r="G1231" s="3" t="s">
        <v>17</v>
      </c>
      <c r="L1231" s="4"/>
      <c r="M1231" s="32"/>
      <c r="N1231" s="3">
        <v>11</v>
      </c>
      <c r="Q1231" s="6"/>
      <c r="R1231" s="6"/>
      <c r="S1231" s="6"/>
      <c r="T1231" s="6"/>
      <c r="U1231" s="6"/>
      <c r="V1231" s="6"/>
      <c r="W1231" s="13"/>
      <c r="X1231" s="13"/>
      <c r="Y1231" s="14">
        <f t="shared" si="35"/>
        <v>0</v>
      </c>
    </row>
    <row r="1232" spans="1:25" s="3" customFormat="1" x14ac:dyDescent="0.2">
      <c r="A1232" s="23">
        <v>6177</v>
      </c>
      <c r="B1232" s="3" t="s">
        <v>0</v>
      </c>
      <c r="C1232" s="3" t="s">
        <v>51</v>
      </c>
      <c r="D1232" s="3" t="s">
        <v>48</v>
      </c>
      <c r="E1232" s="3" t="s">
        <v>40</v>
      </c>
      <c r="F1232" s="3">
        <v>30</v>
      </c>
      <c r="G1232" s="3" t="s">
        <v>17</v>
      </c>
      <c r="L1232" s="4"/>
      <c r="M1232" s="32"/>
      <c r="N1232" s="3">
        <v>12</v>
      </c>
      <c r="Q1232" s="6"/>
      <c r="R1232" s="6"/>
      <c r="S1232" s="6"/>
      <c r="T1232" s="6"/>
      <c r="U1232" s="6"/>
      <c r="V1232" s="6"/>
      <c r="W1232" s="13"/>
      <c r="X1232" s="13"/>
      <c r="Y1232" s="14">
        <f t="shared" si="35"/>
        <v>0</v>
      </c>
    </row>
    <row r="1233" spans="1:25" s="3" customFormat="1" x14ac:dyDescent="0.2">
      <c r="A1233" s="23">
        <v>6178</v>
      </c>
      <c r="B1233" s="3" t="s">
        <v>0</v>
      </c>
      <c r="C1233" s="3" t="s">
        <v>51</v>
      </c>
      <c r="D1233" s="3" t="s">
        <v>48</v>
      </c>
      <c r="E1233" s="3" t="s">
        <v>40</v>
      </c>
      <c r="F1233" s="3">
        <v>30</v>
      </c>
      <c r="G1233" s="3" t="s">
        <v>17</v>
      </c>
      <c r="L1233" s="4"/>
      <c r="M1233" s="32"/>
      <c r="N1233" s="3">
        <v>13</v>
      </c>
      <c r="Q1233" s="6"/>
      <c r="R1233" s="6"/>
      <c r="S1233" s="6"/>
      <c r="T1233" s="6"/>
      <c r="U1233" s="6"/>
      <c r="V1233" s="6"/>
      <c r="W1233" s="13"/>
      <c r="X1233" s="13"/>
      <c r="Y1233" s="14">
        <f t="shared" si="35"/>
        <v>0</v>
      </c>
    </row>
    <row r="1234" spans="1:25" s="3" customFormat="1" x14ac:dyDescent="0.2">
      <c r="A1234" s="23">
        <v>6179</v>
      </c>
      <c r="B1234" s="3" t="s">
        <v>0</v>
      </c>
      <c r="C1234" s="3" t="s">
        <v>51</v>
      </c>
      <c r="D1234" s="3" t="s">
        <v>48</v>
      </c>
      <c r="E1234" s="3" t="s">
        <v>40</v>
      </c>
      <c r="F1234" s="3">
        <v>30</v>
      </c>
      <c r="G1234" s="3" t="s">
        <v>17</v>
      </c>
      <c r="L1234" s="4"/>
      <c r="M1234" s="32"/>
      <c r="N1234" s="3">
        <v>14</v>
      </c>
      <c r="Q1234" s="6"/>
      <c r="R1234" s="6"/>
      <c r="S1234" s="6"/>
      <c r="T1234" s="6"/>
      <c r="U1234" s="6"/>
      <c r="V1234" s="6"/>
      <c r="W1234" s="13"/>
      <c r="X1234" s="13"/>
      <c r="Y1234" s="14">
        <f t="shared" si="35"/>
        <v>0</v>
      </c>
    </row>
    <row r="1235" spans="1:25" s="3" customFormat="1" x14ac:dyDescent="0.2">
      <c r="A1235" s="23">
        <v>6180</v>
      </c>
      <c r="B1235" s="3" t="s">
        <v>0</v>
      </c>
      <c r="C1235" s="3" t="s">
        <v>51</v>
      </c>
      <c r="D1235" s="3" t="s">
        <v>48</v>
      </c>
      <c r="E1235" s="3" t="s">
        <v>40</v>
      </c>
      <c r="F1235" s="3">
        <v>30</v>
      </c>
      <c r="G1235" s="3" t="s">
        <v>17</v>
      </c>
      <c r="L1235" s="4"/>
      <c r="M1235" s="32"/>
      <c r="N1235" s="3">
        <v>15</v>
      </c>
      <c r="Q1235" s="6"/>
      <c r="R1235" s="6"/>
      <c r="S1235" s="6"/>
      <c r="T1235" s="6"/>
      <c r="U1235" s="6"/>
      <c r="V1235" s="6"/>
      <c r="W1235" s="13"/>
      <c r="X1235" s="13"/>
      <c r="Y1235" s="14">
        <f t="shared" si="35"/>
        <v>0</v>
      </c>
    </row>
    <row r="1236" spans="1:25" s="3" customFormat="1" x14ac:dyDescent="0.2">
      <c r="A1236" s="23">
        <v>6181</v>
      </c>
      <c r="B1236" s="3" t="s">
        <v>0</v>
      </c>
      <c r="C1236" s="3" t="s">
        <v>51</v>
      </c>
      <c r="D1236" s="3" t="s">
        <v>48</v>
      </c>
      <c r="E1236" s="3" t="s">
        <v>40</v>
      </c>
      <c r="F1236" s="3">
        <v>31</v>
      </c>
      <c r="G1236" s="3" t="s">
        <v>9</v>
      </c>
      <c r="L1236" s="4"/>
      <c r="M1236" s="32"/>
      <c r="N1236" s="3">
        <v>1</v>
      </c>
      <c r="Q1236" s="6"/>
      <c r="R1236" s="6"/>
      <c r="S1236" s="6"/>
      <c r="T1236" s="6"/>
      <c r="U1236" s="6"/>
      <c r="V1236" s="6"/>
      <c r="W1236" s="13"/>
      <c r="X1236" s="13"/>
      <c r="Y1236" s="14">
        <f t="shared" si="35"/>
        <v>0</v>
      </c>
    </row>
    <row r="1237" spans="1:25" s="3" customFormat="1" x14ac:dyDescent="0.2">
      <c r="A1237" s="23">
        <v>6182</v>
      </c>
      <c r="B1237" s="3" t="s">
        <v>0</v>
      </c>
      <c r="C1237" s="3" t="s">
        <v>51</v>
      </c>
      <c r="D1237" s="3" t="s">
        <v>48</v>
      </c>
      <c r="E1237" s="3" t="s">
        <v>40</v>
      </c>
      <c r="F1237" s="3">
        <v>31</v>
      </c>
      <c r="G1237" s="3" t="s">
        <v>9</v>
      </c>
      <c r="L1237" s="4"/>
      <c r="M1237" s="32"/>
      <c r="N1237" s="3">
        <v>2</v>
      </c>
      <c r="Q1237" s="6"/>
      <c r="R1237" s="6"/>
      <c r="S1237" s="6"/>
      <c r="T1237" s="6"/>
      <c r="U1237" s="6"/>
      <c r="V1237" s="6"/>
      <c r="W1237" s="13"/>
      <c r="X1237" s="13"/>
      <c r="Y1237" s="14">
        <f t="shared" si="35"/>
        <v>0</v>
      </c>
    </row>
    <row r="1238" spans="1:25" s="3" customFormat="1" x14ac:dyDescent="0.2">
      <c r="A1238" s="23">
        <v>6183</v>
      </c>
      <c r="B1238" s="3" t="s">
        <v>0</v>
      </c>
      <c r="C1238" s="3" t="s">
        <v>51</v>
      </c>
      <c r="D1238" s="3" t="s">
        <v>48</v>
      </c>
      <c r="E1238" s="3" t="s">
        <v>40</v>
      </c>
      <c r="F1238" s="3">
        <v>31</v>
      </c>
      <c r="G1238" s="3" t="s">
        <v>9</v>
      </c>
      <c r="L1238" s="4"/>
      <c r="M1238" s="32"/>
      <c r="N1238" s="3">
        <v>3</v>
      </c>
      <c r="Q1238" s="6"/>
      <c r="R1238" s="6"/>
      <c r="S1238" s="6"/>
      <c r="T1238" s="6"/>
      <c r="U1238" s="6"/>
      <c r="V1238" s="6"/>
      <c r="W1238" s="13"/>
      <c r="X1238" s="13"/>
      <c r="Y1238" s="14">
        <f t="shared" si="35"/>
        <v>0</v>
      </c>
    </row>
    <row r="1239" spans="1:25" s="3" customFormat="1" x14ac:dyDescent="0.2">
      <c r="A1239" s="23">
        <v>6184</v>
      </c>
      <c r="B1239" s="3" t="s">
        <v>0</v>
      </c>
      <c r="C1239" s="3" t="s">
        <v>51</v>
      </c>
      <c r="D1239" s="3" t="s">
        <v>48</v>
      </c>
      <c r="E1239" s="3" t="s">
        <v>40</v>
      </c>
      <c r="F1239" s="3">
        <v>31</v>
      </c>
      <c r="G1239" s="3" t="s">
        <v>9</v>
      </c>
      <c r="L1239" s="4"/>
      <c r="M1239" s="32"/>
      <c r="N1239" s="3">
        <v>4</v>
      </c>
      <c r="Q1239" s="6"/>
      <c r="R1239" s="6"/>
      <c r="S1239" s="6"/>
      <c r="T1239" s="6"/>
      <c r="U1239" s="6"/>
      <c r="V1239" s="6"/>
      <c r="W1239" s="13"/>
      <c r="X1239" s="13"/>
      <c r="Y1239" s="14">
        <f t="shared" si="35"/>
        <v>0</v>
      </c>
    </row>
    <row r="1240" spans="1:25" s="3" customFormat="1" x14ac:dyDescent="0.2">
      <c r="A1240" s="23">
        <v>6185</v>
      </c>
      <c r="B1240" s="3" t="s">
        <v>0</v>
      </c>
      <c r="C1240" s="3" t="s">
        <v>51</v>
      </c>
      <c r="D1240" s="3" t="s">
        <v>48</v>
      </c>
      <c r="E1240" s="3" t="s">
        <v>40</v>
      </c>
      <c r="F1240" s="3">
        <v>31</v>
      </c>
      <c r="G1240" s="3" t="s">
        <v>9</v>
      </c>
      <c r="L1240" s="4"/>
      <c r="M1240" s="32"/>
      <c r="N1240" s="3">
        <v>5</v>
      </c>
      <c r="Q1240" s="6"/>
      <c r="R1240" s="6"/>
      <c r="S1240" s="6"/>
      <c r="T1240" s="6"/>
      <c r="U1240" s="6"/>
      <c r="V1240" s="6"/>
      <c r="W1240" s="13"/>
      <c r="X1240" s="13"/>
      <c r="Y1240" s="14">
        <f t="shared" si="35"/>
        <v>0</v>
      </c>
    </row>
    <row r="1241" spans="1:25" s="3" customFormat="1" x14ac:dyDescent="0.2">
      <c r="A1241" s="23">
        <v>6186</v>
      </c>
      <c r="B1241" s="3" t="s">
        <v>0</v>
      </c>
      <c r="C1241" s="3" t="s">
        <v>51</v>
      </c>
      <c r="D1241" s="3" t="s">
        <v>48</v>
      </c>
      <c r="E1241" s="3" t="s">
        <v>40</v>
      </c>
      <c r="F1241" s="3">
        <v>31</v>
      </c>
      <c r="G1241" s="3" t="s">
        <v>9</v>
      </c>
      <c r="L1241" s="4"/>
      <c r="M1241" s="32"/>
      <c r="N1241" s="3">
        <v>6</v>
      </c>
      <c r="Q1241" s="6"/>
      <c r="R1241" s="6"/>
      <c r="S1241" s="6"/>
      <c r="T1241" s="6"/>
      <c r="U1241" s="6"/>
      <c r="V1241" s="6"/>
      <c r="W1241" s="13"/>
      <c r="X1241" s="13"/>
      <c r="Y1241" s="14">
        <f t="shared" si="35"/>
        <v>0</v>
      </c>
    </row>
    <row r="1242" spans="1:25" s="3" customFormat="1" x14ac:dyDescent="0.2">
      <c r="A1242" s="23">
        <v>6187</v>
      </c>
      <c r="B1242" s="3" t="s">
        <v>0</v>
      </c>
      <c r="C1242" s="3" t="s">
        <v>51</v>
      </c>
      <c r="D1242" s="3" t="s">
        <v>48</v>
      </c>
      <c r="E1242" s="3" t="s">
        <v>40</v>
      </c>
      <c r="F1242" s="3">
        <v>31</v>
      </c>
      <c r="G1242" s="3" t="s">
        <v>9</v>
      </c>
      <c r="L1242" s="4"/>
      <c r="M1242" s="32"/>
      <c r="N1242" s="3">
        <v>7</v>
      </c>
      <c r="Q1242" s="6"/>
      <c r="R1242" s="6"/>
      <c r="S1242" s="6"/>
      <c r="T1242" s="6"/>
      <c r="U1242" s="6"/>
      <c r="V1242" s="6"/>
      <c r="W1242" s="13"/>
      <c r="X1242" s="13"/>
      <c r="Y1242" s="14">
        <f t="shared" si="35"/>
        <v>0</v>
      </c>
    </row>
    <row r="1243" spans="1:25" s="3" customFormat="1" x14ac:dyDescent="0.2">
      <c r="A1243" s="23">
        <v>6188</v>
      </c>
      <c r="B1243" s="3" t="s">
        <v>0</v>
      </c>
      <c r="C1243" s="3" t="s">
        <v>51</v>
      </c>
      <c r="D1243" s="3" t="s">
        <v>48</v>
      </c>
      <c r="E1243" s="3" t="s">
        <v>40</v>
      </c>
      <c r="F1243" s="3">
        <v>31</v>
      </c>
      <c r="G1243" s="3" t="s">
        <v>9</v>
      </c>
      <c r="L1243" s="4"/>
      <c r="M1243" s="32"/>
      <c r="N1243" s="3">
        <v>8</v>
      </c>
      <c r="Q1243" s="6"/>
      <c r="R1243" s="6"/>
      <c r="S1243" s="6"/>
      <c r="T1243" s="6"/>
      <c r="U1243" s="6"/>
      <c r="V1243" s="6"/>
      <c r="W1243" s="13"/>
      <c r="X1243" s="13"/>
      <c r="Y1243" s="14">
        <f t="shared" si="35"/>
        <v>0</v>
      </c>
    </row>
    <row r="1244" spans="1:25" s="3" customFormat="1" x14ac:dyDescent="0.2">
      <c r="A1244" s="23">
        <v>6189</v>
      </c>
      <c r="B1244" s="3" t="s">
        <v>0</v>
      </c>
      <c r="C1244" s="3" t="s">
        <v>51</v>
      </c>
      <c r="D1244" s="3" t="s">
        <v>48</v>
      </c>
      <c r="E1244" s="3" t="s">
        <v>40</v>
      </c>
      <c r="F1244" s="3">
        <v>31</v>
      </c>
      <c r="G1244" s="3" t="s">
        <v>9</v>
      </c>
      <c r="L1244" s="4"/>
      <c r="M1244" s="32"/>
      <c r="N1244" s="3">
        <v>9</v>
      </c>
      <c r="Q1244" s="6"/>
      <c r="R1244" s="6"/>
      <c r="S1244" s="6"/>
      <c r="T1244" s="6"/>
      <c r="U1244" s="6"/>
      <c r="V1244" s="6"/>
      <c r="W1244" s="13"/>
      <c r="X1244" s="13"/>
      <c r="Y1244" s="14">
        <f t="shared" si="35"/>
        <v>0</v>
      </c>
    </row>
    <row r="1245" spans="1:25" s="3" customFormat="1" x14ac:dyDescent="0.2">
      <c r="A1245" s="23">
        <v>6190</v>
      </c>
      <c r="B1245" s="3" t="s">
        <v>0</v>
      </c>
      <c r="C1245" s="3" t="s">
        <v>51</v>
      </c>
      <c r="D1245" s="3" t="s">
        <v>48</v>
      </c>
      <c r="E1245" s="3" t="s">
        <v>40</v>
      </c>
      <c r="F1245" s="3">
        <v>31</v>
      </c>
      <c r="G1245" s="3" t="s">
        <v>9</v>
      </c>
      <c r="L1245" s="4"/>
      <c r="M1245" s="32"/>
      <c r="N1245" s="3">
        <v>10</v>
      </c>
      <c r="Q1245" s="6"/>
      <c r="R1245" s="6"/>
      <c r="S1245" s="6"/>
      <c r="T1245" s="6"/>
      <c r="U1245" s="6"/>
      <c r="V1245" s="6"/>
      <c r="W1245" s="13"/>
      <c r="X1245" s="13"/>
      <c r="Y1245" s="14">
        <f t="shared" si="35"/>
        <v>0</v>
      </c>
    </row>
    <row r="1246" spans="1:25" s="3" customFormat="1" x14ac:dyDescent="0.2">
      <c r="A1246" s="23">
        <v>6191</v>
      </c>
      <c r="B1246" s="3" t="s">
        <v>0</v>
      </c>
      <c r="C1246" s="3" t="s">
        <v>51</v>
      </c>
      <c r="D1246" s="3" t="s">
        <v>48</v>
      </c>
      <c r="E1246" s="3" t="s">
        <v>40</v>
      </c>
      <c r="F1246" s="3">
        <v>31</v>
      </c>
      <c r="G1246" s="3" t="s">
        <v>9</v>
      </c>
      <c r="L1246" s="4"/>
      <c r="M1246" s="32"/>
      <c r="N1246" s="3">
        <v>11</v>
      </c>
      <c r="Q1246" s="6"/>
      <c r="R1246" s="6"/>
      <c r="S1246" s="6"/>
      <c r="T1246" s="6"/>
      <c r="U1246" s="6"/>
      <c r="V1246" s="6"/>
      <c r="W1246" s="13"/>
      <c r="X1246" s="13"/>
      <c r="Y1246" s="14">
        <f t="shared" si="35"/>
        <v>0</v>
      </c>
    </row>
    <row r="1247" spans="1:25" s="3" customFormat="1" x14ac:dyDescent="0.2">
      <c r="A1247" s="23">
        <v>6192</v>
      </c>
      <c r="B1247" s="3" t="s">
        <v>0</v>
      </c>
      <c r="C1247" s="3" t="s">
        <v>51</v>
      </c>
      <c r="D1247" s="3" t="s">
        <v>48</v>
      </c>
      <c r="E1247" s="3" t="s">
        <v>40</v>
      </c>
      <c r="F1247" s="3">
        <v>31</v>
      </c>
      <c r="G1247" s="3" t="s">
        <v>9</v>
      </c>
      <c r="L1247" s="4"/>
      <c r="M1247" s="32"/>
      <c r="N1247" s="3">
        <v>12</v>
      </c>
      <c r="Q1247" s="6"/>
      <c r="R1247" s="6"/>
      <c r="S1247" s="6"/>
      <c r="T1247" s="6"/>
      <c r="U1247" s="6"/>
      <c r="V1247" s="6"/>
      <c r="W1247" s="13"/>
      <c r="X1247" s="13"/>
      <c r="Y1247" s="14">
        <f t="shared" si="35"/>
        <v>0</v>
      </c>
    </row>
    <row r="1248" spans="1:25" s="3" customFormat="1" x14ac:dyDescent="0.2">
      <c r="A1248" s="23">
        <v>6193</v>
      </c>
      <c r="B1248" s="3" t="s">
        <v>0</v>
      </c>
      <c r="C1248" s="3" t="s">
        <v>51</v>
      </c>
      <c r="D1248" s="3" t="s">
        <v>48</v>
      </c>
      <c r="E1248" s="3" t="s">
        <v>40</v>
      </c>
      <c r="F1248" s="3">
        <v>31</v>
      </c>
      <c r="G1248" s="3" t="s">
        <v>17</v>
      </c>
      <c r="L1248" s="4"/>
      <c r="M1248" s="32"/>
      <c r="N1248" s="3">
        <v>1</v>
      </c>
      <c r="Q1248" s="6"/>
      <c r="R1248" s="6"/>
      <c r="S1248" s="6"/>
      <c r="T1248" s="6"/>
      <c r="U1248" s="6"/>
      <c r="V1248" s="6"/>
      <c r="W1248" s="13"/>
      <c r="X1248" s="13"/>
      <c r="Y1248" s="14">
        <f t="shared" si="35"/>
        <v>0</v>
      </c>
    </row>
    <row r="1249" spans="1:25" s="3" customFormat="1" x14ac:dyDescent="0.2">
      <c r="A1249" s="23">
        <v>6194</v>
      </c>
      <c r="B1249" s="3" t="s">
        <v>0</v>
      </c>
      <c r="C1249" s="3" t="s">
        <v>51</v>
      </c>
      <c r="D1249" s="3" t="s">
        <v>48</v>
      </c>
      <c r="E1249" s="3" t="s">
        <v>40</v>
      </c>
      <c r="F1249" s="3">
        <v>31</v>
      </c>
      <c r="G1249" s="3" t="s">
        <v>17</v>
      </c>
      <c r="L1249" s="4"/>
      <c r="M1249" s="32"/>
      <c r="N1249" s="3">
        <v>2</v>
      </c>
      <c r="Q1249" s="6"/>
      <c r="R1249" s="6"/>
      <c r="S1249" s="6"/>
      <c r="T1249" s="6"/>
      <c r="U1249" s="6"/>
      <c r="V1249" s="6"/>
      <c r="W1249" s="13"/>
      <c r="X1249" s="13"/>
      <c r="Y1249" s="14">
        <f t="shared" si="35"/>
        <v>0</v>
      </c>
    </row>
    <row r="1250" spans="1:25" s="3" customFormat="1" x14ac:dyDescent="0.2">
      <c r="A1250" s="23">
        <v>6195</v>
      </c>
      <c r="B1250" s="3" t="s">
        <v>0</v>
      </c>
      <c r="C1250" s="3" t="s">
        <v>51</v>
      </c>
      <c r="D1250" s="3" t="s">
        <v>48</v>
      </c>
      <c r="E1250" s="3" t="s">
        <v>40</v>
      </c>
      <c r="F1250" s="3">
        <v>31</v>
      </c>
      <c r="G1250" s="3" t="s">
        <v>17</v>
      </c>
      <c r="L1250" s="4"/>
      <c r="M1250" s="32"/>
      <c r="N1250" s="3">
        <v>3</v>
      </c>
      <c r="Q1250" s="6"/>
      <c r="R1250" s="6"/>
      <c r="S1250" s="6"/>
      <c r="T1250" s="6"/>
      <c r="U1250" s="6"/>
      <c r="V1250" s="6"/>
      <c r="W1250" s="13"/>
      <c r="X1250" s="13"/>
      <c r="Y1250" s="14">
        <f t="shared" si="35"/>
        <v>0</v>
      </c>
    </row>
    <row r="1251" spans="1:25" s="3" customFormat="1" x14ac:dyDescent="0.2">
      <c r="A1251" s="23">
        <v>6196</v>
      </c>
      <c r="B1251" s="3" t="s">
        <v>0</v>
      </c>
      <c r="C1251" s="3" t="s">
        <v>51</v>
      </c>
      <c r="D1251" s="3" t="s">
        <v>48</v>
      </c>
      <c r="E1251" s="3" t="s">
        <v>40</v>
      </c>
      <c r="F1251" s="3">
        <v>31</v>
      </c>
      <c r="G1251" s="3" t="s">
        <v>17</v>
      </c>
      <c r="L1251" s="4"/>
      <c r="M1251" s="32"/>
      <c r="N1251" s="3">
        <v>4</v>
      </c>
      <c r="Q1251" s="6"/>
      <c r="R1251" s="6"/>
      <c r="S1251" s="6"/>
      <c r="T1251" s="6"/>
      <c r="U1251" s="6"/>
      <c r="V1251" s="6"/>
      <c r="W1251" s="13"/>
      <c r="X1251" s="13"/>
      <c r="Y1251" s="14">
        <f t="shared" si="35"/>
        <v>0</v>
      </c>
    </row>
    <row r="1252" spans="1:25" s="3" customFormat="1" x14ac:dyDescent="0.2">
      <c r="A1252" s="23">
        <v>6197</v>
      </c>
      <c r="B1252" s="3" t="s">
        <v>0</v>
      </c>
      <c r="C1252" s="3" t="s">
        <v>51</v>
      </c>
      <c r="D1252" s="3" t="s">
        <v>48</v>
      </c>
      <c r="E1252" s="3" t="s">
        <v>40</v>
      </c>
      <c r="F1252" s="3">
        <v>31</v>
      </c>
      <c r="G1252" s="3" t="s">
        <v>17</v>
      </c>
      <c r="L1252" s="4"/>
      <c r="M1252" s="32"/>
      <c r="N1252" s="3">
        <v>5</v>
      </c>
      <c r="Q1252" s="6"/>
      <c r="R1252" s="6"/>
      <c r="S1252" s="6"/>
      <c r="T1252" s="6"/>
      <c r="U1252" s="6"/>
      <c r="V1252" s="6"/>
      <c r="W1252" s="13"/>
      <c r="X1252" s="13"/>
      <c r="Y1252" s="14">
        <f t="shared" si="35"/>
        <v>0</v>
      </c>
    </row>
    <row r="1253" spans="1:25" s="3" customFormat="1" x14ac:dyDescent="0.2">
      <c r="A1253" s="23">
        <v>6198</v>
      </c>
      <c r="B1253" s="3" t="s">
        <v>0</v>
      </c>
      <c r="C1253" s="3" t="s">
        <v>51</v>
      </c>
      <c r="D1253" s="3" t="s">
        <v>48</v>
      </c>
      <c r="E1253" s="3" t="s">
        <v>40</v>
      </c>
      <c r="F1253" s="3">
        <v>31</v>
      </c>
      <c r="G1253" s="3" t="s">
        <v>17</v>
      </c>
      <c r="L1253" s="4"/>
      <c r="M1253" s="32"/>
      <c r="N1253" s="3">
        <v>6</v>
      </c>
      <c r="Q1253" s="6"/>
      <c r="R1253" s="6"/>
      <c r="S1253" s="6"/>
      <c r="T1253" s="6"/>
      <c r="U1253" s="6"/>
      <c r="V1253" s="6"/>
      <c r="W1253" s="13"/>
      <c r="X1253" s="13"/>
      <c r="Y1253" s="14">
        <f t="shared" si="35"/>
        <v>0</v>
      </c>
    </row>
    <row r="1254" spans="1:25" s="3" customFormat="1" x14ac:dyDescent="0.2">
      <c r="A1254" s="23">
        <v>6199</v>
      </c>
      <c r="B1254" s="3" t="s">
        <v>0</v>
      </c>
      <c r="C1254" s="3" t="s">
        <v>51</v>
      </c>
      <c r="D1254" s="3" t="s">
        <v>48</v>
      </c>
      <c r="E1254" s="3" t="s">
        <v>40</v>
      </c>
      <c r="F1254" s="3">
        <v>31</v>
      </c>
      <c r="G1254" s="3" t="s">
        <v>17</v>
      </c>
      <c r="L1254" s="4"/>
      <c r="M1254" s="32"/>
      <c r="N1254" s="3">
        <v>7</v>
      </c>
      <c r="Q1254" s="6"/>
      <c r="R1254" s="6"/>
      <c r="S1254" s="6"/>
      <c r="T1254" s="6"/>
      <c r="U1254" s="6"/>
      <c r="V1254" s="6"/>
      <c r="W1254" s="13"/>
      <c r="X1254" s="13"/>
      <c r="Y1254" s="14">
        <f t="shared" si="35"/>
        <v>0</v>
      </c>
    </row>
    <row r="1255" spans="1:25" s="3" customFormat="1" x14ac:dyDescent="0.2">
      <c r="A1255" s="23">
        <v>6200</v>
      </c>
      <c r="B1255" s="3" t="s">
        <v>0</v>
      </c>
      <c r="C1255" s="3" t="s">
        <v>51</v>
      </c>
      <c r="D1255" s="3" t="s">
        <v>48</v>
      </c>
      <c r="E1255" s="3" t="s">
        <v>40</v>
      </c>
      <c r="F1255" s="3">
        <v>31</v>
      </c>
      <c r="G1255" s="3" t="s">
        <v>17</v>
      </c>
      <c r="L1255" s="4"/>
      <c r="M1255" s="32"/>
      <c r="N1255" s="3">
        <v>8</v>
      </c>
      <c r="Q1255" s="6"/>
      <c r="R1255" s="6"/>
      <c r="S1255" s="6"/>
      <c r="T1255" s="6"/>
      <c r="U1255" s="6"/>
      <c r="V1255" s="6"/>
      <c r="W1255" s="13"/>
      <c r="X1255" s="13"/>
      <c r="Y1255" s="14">
        <f t="shared" si="35"/>
        <v>0</v>
      </c>
    </row>
    <row r="1256" spans="1:25" s="3" customFormat="1" x14ac:dyDescent="0.2">
      <c r="A1256" s="23">
        <v>6201</v>
      </c>
      <c r="B1256" s="3" t="s">
        <v>0</v>
      </c>
      <c r="C1256" s="3" t="s">
        <v>51</v>
      </c>
      <c r="D1256" s="3" t="s">
        <v>48</v>
      </c>
      <c r="E1256" s="3" t="s">
        <v>40</v>
      </c>
      <c r="F1256" s="3">
        <v>31</v>
      </c>
      <c r="G1256" s="3" t="s">
        <v>17</v>
      </c>
      <c r="L1256" s="4"/>
      <c r="M1256" s="32"/>
      <c r="N1256" s="3">
        <v>9</v>
      </c>
      <c r="Q1256" s="6"/>
      <c r="R1256" s="6"/>
      <c r="S1256" s="6"/>
      <c r="T1256" s="6"/>
      <c r="U1256" s="6"/>
      <c r="V1256" s="6"/>
      <c r="W1256" s="13"/>
      <c r="X1256" s="13"/>
      <c r="Y1256" s="14">
        <f t="shared" si="35"/>
        <v>0</v>
      </c>
    </row>
    <row r="1257" spans="1:25" s="3" customFormat="1" x14ac:dyDescent="0.2">
      <c r="A1257" s="23">
        <v>6202</v>
      </c>
      <c r="B1257" s="3" t="s">
        <v>0</v>
      </c>
      <c r="C1257" s="3" t="s">
        <v>51</v>
      </c>
      <c r="D1257" s="3" t="s">
        <v>48</v>
      </c>
      <c r="E1257" s="3" t="s">
        <v>40</v>
      </c>
      <c r="F1257" s="3">
        <v>31</v>
      </c>
      <c r="G1257" s="3" t="s">
        <v>17</v>
      </c>
      <c r="L1257" s="4"/>
      <c r="M1257" s="32"/>
      <c r="N1257" s="3">
        <v>10</v>
      </c>
      <c r="Q1257" s="6"/>
      <c r="R1257" s="6"/>
      <c r="S1257" s="6"/>
      <c r="T1257" s="6"/>
      <c r="U1257" s="6"/>
      <c r="V1257" s="6"/>
      <c r="W1257" s="13"/>
      <c r="X1257" s="13"/>
      <c r="Y1257" s="14">
        <f t="shared" si="35"/>
        <v>0</v>
      </c>
    </row>
    <row r="1258" spans="1:25" s="3" customFormat="1" x14ac:dyDescent="0.2">
      <c r="A1258" s="23">
        <v>6203</v>
      </c>
      <c r="B1258" s="3" t="s">
        <v>0</v>
      </c>
      <c r="C1258" s="3" t="s">
        <v>51</v>
      </c>
      <c r="D1258" s="3" t="s">
        <v>48</v>
      </c>
      <c r="E1258" s="3" t="s">
        <v>40</v>
      </c>
      <c r="F1258" s="3">
        <v>31</v>
      </c>
      <c r="G1258" s="3" t="s">
        <v>17</v>
      </c>
      <c r="L1258" s="4"/>
      <c r="M1258" s="32"/>
      <c r="N1258" s="3">
        <v>11</v>
      </c>
      <c r="Q1258" s="6"/>
      <c r="R1258" s="6"/>
      <c r="S1258" s="6"/>
      <c r="T1258" s="6"/>
      <c r="U1258" s="6"/>
      <c r="V1258" s="6"/>
      <c r="W1258" s="13"/>
      <c r="X1258" s="13"/>
      <c r="Y1258" s="14">
        <f t="shared" si="35"/>
        <v>0</v>
      </c>
    </row>
    <row r="1259" spans="1:25" s="3" customFormat="1" x14ac:dyDescent="0.2">
      <c r="A1259" s="23">
        <v>6204</v>
      </c>
      <c r="B1259" s="3" t="s">
        <v>0</v>
      </c>
      <c r="C1259" s="3" t="s">
        <v>51</v>
      </c>
      <c r="D1259" s="3" t="s">
        <v>48</v>
      </c>
      <c r="E1259" s="3" t="s">
        <v>40</v>
      </c>
      <c r="F1259" s="3">
        <v>31</v>
      </c>
      <c r="G1259" s="3" t="s">
        <v>17</v>
      </c>
      <c r="L1259" s="4"/>
      <c r="M1259" s="32"/>
      <c r="N1259" s="3">
        <v>12</v>
      </c>
      <c r="Q1259" s="6"/>
      <c r="R1259" s="6"/>
      <c r="S1259" s="6"/>
      <c r="T1259" s="6"/>
      <c r="U1259" s="6"/>
      <c r="V1259" s="6"/>
      <c r="W1259" s="13"/>
      <c r="X1259" s="13"/>
      <c r="Y1259" s="14">
        <f t="shared" si="35"/>
        <v>0</v>
      </c>
    </row>
    <row r="1260" spans="1:25" s="3" customFormat="1" x14ac:dyDescent="0.2">
      <c r="A1260" s="23">
        <v>6205</v>
      </c>
      <c r="B1260" s="3" t="s">
        <v>0</v>
      </c>
      <c r="C1260" s="3" t="s">
        <v>51</v>
      </c>
      <c r="D1260" s="3" t="s">
        <v>48</v>
      </c>
      <c r="E1260" s="3" t="s">
        <v>40</v>
      </c>
      <c r="F1260" s="3">
        <v>31</v>
      </c>
      <c r="G1260" s="3" t="s">
        <v>17</v>
      </c>
      <c r="L1260" s="4"/>
      <c r="M1260" s="32"/>
      <c r="N1260" s="3">
        <v>13</v>
      </c>
      <c r="Q1260" s="6"/>
      <c r="R1260" s="6"/>
      <c r="S1260" s="6"/>
      <c r="T1260" s="6"/>
      <c r="U1260" s="6"/>
      <c r="V1260" s="6"/>
      <c r="W1260" s="13"/>
      <c r="X1260" s="13"/>
      <c r="Y1260" s="14">
        <f t="shared" si="35"/>
        <v>0</v>
      </c>
    </row>
    <row r="1261" spans="1:25" s="3" customFormat="1" x14ac:dyDescent="0.2">
      <c r="A1261" s="23">
        <v>6206</v>
      </c>
      <c r="B1261" s="3" t="s">
        <v>0</v>
      </c>
      <c r="C1261" s="3" t="s">
        <v>51</v>
      </c>
      <c r="D1261" s="3" t="s">
        <v>48</v>
      </c>
      <c r="E1261" s="3" t="s">
        <v>40</v>
      </c>
      <c r="F1261" s="3">
        <v>32</v>
      </c>
      <c r="G1261" s="3" t="s">
        <v>9</v>
      </c>
      <c r="L1261" s="4"/>
      <c r="M1261" s="32"/>
      <c r="N1261" s="3">
        <v>1</v>
      </c>
      <c r="Q1261" s="6"/>
      <c r="R1261" s="6"/>
      <c r="S1261" s="6"/>
      <c r="T1261" s="6"/>
      <c r="U1261" s="6"/>
      <c r="V1261" s="6"/>
      <c r="W1261" s="13"/>
      <c r="X1261" s="13"/>
      <c r="Y1261" s="14">
        <f t="shared" si="35"/>
        <v>0</v>
      </c>
    </row>
    <row r="1262" spans="1:25" s="3" customFormat="1" x14ac:dyDescent="0.2">
      <c r="A1262" s="23">
        <v>6207</v>
      </c>
      <c r="B1262" s="3" t="s">
        <v>0</v>
      </c>
      <c r="C1262" s="3" t="s">
        <v>51</v>
      </c>
      <c r="D1262" s="3" t="s">
        <v>48</v>
      </c>
      <c r="E1262" s="3" t="s">
        <v>40</v>
      </c>
      <c r="F1262" s="3">
        <v>32</v>
      </c>
      <c r="G1262" s="3" t="s">
        <v>9</v>
      </c>
      <c r="L1262" s="4"/>
      <c r="M1262" s="32"/>
      <c r="N1262" s="3">
        <v>2</v>
      </c>
      <c r="Q1262" s="6"/>
      <c r="R1262" s="6"/>
      <c r="S1262" s="6"/>
      <c r="T1262" s="6"/>
      <c r="U1262" s="6"/>
      <c r="V1262" s="6"/>
      <c r="W1262" s="13"/>
      <c r="X1262" s="13"/>
      <c r="Y1262" s="14">
        <f t="shared" si="35"/>
        <v>0</v>
      </c>
    </row>
    <row r="1263" spans="1:25" s="3" customFormat="1" x14ac:dyDescent="0.2">
      <c r="A1263" s="23">
        <v>6208</v>
      </c>
      <c r="B1263" s="3" t="s">
        <v>0</v>
      </c>
      <c r="C1263" s="3" t="s">
        <v>51</v>
      </c>
      <c r="D1263" s="3" t="s">
        <v>48</v>
      </c>
      <c r="E1263" s="3" t="s">
        <v>40</v>
      </c>
      <c r="F1263" s="3">
        <v>32</v>
      </c>
      <c r="G1263" s="3" t="s">
        <v>9</v>
      </c>
      <c r="L1263" s="4"/>
      <c r="M1263" s="32"/>
      <c r="N1263" s="3">
        <v>3</v>
      </c>
      <c r="Q1263" s="6"/>
      <c r="R1263" s="6"/>
      <c r="S1263" s="6"/>
      <c r="T1263" s="6"/>
      <c r="U1263" s="6"/>
      <c r="V1263" s="6"/>
      <c r="W1263" s="13"/>
      <c r="X1263" s="13"/>
      <c r="Y1263" s="14">
        <f t="shared" si="35"/>
        <v>0</v>
      </c>
    </row>
    <row r="1264" spans="1:25" s="3" customFormat="1" x14ac:dyDescent="0.2">
      <c r="A1264" s="23">
        <v>6209</v>
      </c>
      <c r="B1264" s="3" t="s">
        <v>0</v>
      </c>
      <c r="C1264" s="3" t="s">
        <v>51</v>
      </c>
      <c r="D1264" s="3" t="s">
        <v>48</v>
      </c>
      <c r="E1264" s="3" t="s">
        <v>40</v>
      </c>
      <c r="F1264" s="3">
        <v>32</v>
      </c>
      <c r="G1264" s="3" t="s">
        <v>9</v>
      </c>
      <c r="L1264" s="4"/>
      <c r="M1264" s="32"/>
      <c r="N1264" s="3">
        <v>4</v>
      </c>
      <c r="Q1264" s="6"/>
      <c r="R1264" s="6"/>
      <c r="S1264" s="6"/>
      <c r="T1264" s="6"/>
      <c r="U1264" s="6"/>
      <c r="V1264" s="6"/>
      <c r="W1264" s="13"/>
      <c r="X1264" s="13"/>
      <c r="Y1264" s="14">
        <f t="shared" si="35"/>
        <v>0</v>
      </c>
    </row>
    <row r="1265" spans="1:25" s="3" customFormat="1" x14ac:dyDescent="0.2">
      <c r="A1265" s="23">
        <v>6210</v>
      </c>
      <c r="B1265" s="3" t="s">
        <v>0</v>
      </c>
      <c r="C1265" s="3" t="s">
        <v>51</v>
      </c>
      <c r="D1265" s="3" t="s">
        <v>48</v>
      </c>
      <c r="E1265" s="3" t="s">
        <v>40</v>
      </c>
      <c r="F1265" s="3">
        <v>32</v>
      </c>
      <c r="G1265" s="3" t="s">
        <v>9</v>
      </c>
      <c r="L1265" s="4"/>
      <c r="M1265" s="32"/>
      <c r="N1265" s="3">
        <v>5</v>
      </c>
      <c r="Q1265" s="6"/>
      <c r="R1265" s="6"/>
      <c r="S1265" s="6"/>
      <c r="T1265" s="6"/>
      <c r="U1265" s="6"/>
      <c r="V1265" s="6"/>
      <c r="W1265" s="13"/>
      <c r="X1265" s="13"/>
      <c r="Y1265" s="14">
        <f t="shared" si="35"/>
        <v>0</v>
      </c>
    </row>
    <row r="1266" spans="1:25" s="3" customFormat="1" x14ac:dyDescent="0.2">
      <c r="A1266" s="23">
        <v>6211</v>
      </c>
      <c r="B1266" s="3" t="s">
        <v>0</v>
      </c>
      <c r="C1266" s="3" t="s">
        <v>51</v>
      </c>
      <c r="D1266" s="3" t="s">
        <v>48</v>
      </c>
      <c r="E1266" s="3" t="s">
        <v>40</v>
      </c>
      <c r="F1266" s="3">
        <v>32</v>
      </c>
      <c r="G1266" s="3" t="s">
        <v>9</v>
      </c>
      <c r="L1266" s="4"/>
      <c r="M1266" s="32"/>
      <c r="N1266" s="3">
        <v>6</v>
      </c>
      <c r="Q1266" s="6"/>
      <c r="R1266" s="6"/>
      <c r="S1266" s="6"/>
      <c r="T1266" s="6"/>
      <c r="U1266" s="6"/>
      <c r="V1266" s="6"/>
      <c r="W1266" s="13"/>
      <c r="X1266" s="13"/>
      <c r="Y1266" s="14">
        <f t="shared" si="35"/>
        <v>0</v>
      </c>
    </row>
    <row r="1267" spans="1:25" s="3" customFormat="1" x14ac:dyDescent="0.2">
      <c r="A1267" s="23">
        <v>6212</v>
      </c>
      <c r="B1267" s="3" t="s">
        <v>0</v>
      </c>
      <c r="C1267" s="3" t="s">
        <v>51</v>
      </c>
      <c r="D1267" s="3" t="s">
        <v>48</v>
      </c>
      <c r="E1267" s="3" t="s">
        <v>40</v>
      </c>
      <c r="F1267" s="3">
        <v>32</v>
      </c>
      <c r="G1267" s="3" t="s">
        <v>9</v>
      </c>
      <c r="L1267" s="4"/>
      <c r="M1267" s="32"/>
      <c r="N1267" s="3">
        <v>7</v>
      </c>
      <c r="Q1267" s="6"/>
      <c r="R1267" s="6"/>
      <c r="S1267" s="6"/>
      <c r="T1267" s="6"/>
      <c r="U1267" s="6"/>
      <c r="V1267" s="6"/>
      <c r="W1267" s="13"/>
      <c r="X1267" s="13"/>
      <c r="Y1267" s="14">
        <f t="shared" si="35"/>
        <v>0</v>
      </c>
    </row>
    <row r="1268" spans="1:25" s="3" customFormat="1" x14ac:dyDescent="0.2">
      <c r="A1268" s="23">
        <v>6213</v>
      </c>
      <c r="B1268" s="3" t="s">
        <v>0</v>
      </c>
      <c r="C1268" s="3" t="s">
        <v>51</v>
      </c>
      <c r="D1268" s="3" t="s">
        <v>48</v>
      </c>
      <c r="E1268" s="3" t="s">
        <v>40</v>
      </c>
      <c r="F1268" s="3">
        <v>32</v>
      </c>
      <c r="G1268" s="3" t="s">
        <v>9</v>
      </c>
      <c r="L1268" s="4"/>
      <c r="M1268" s="32"/>
      <c r="N1268" s="3">
        <v>8</v>
      </c>
      <c r="Q1268" s="6"/>
      <c r="R1268" s="6"/>
      <c r="S1268" s="6"/>
      <c r="T1268" s="6"/>
      <c r="U1268" s="6"/>
      <c r="V1268" s="6"/>
      <c r="W1268" s="13"/>
      <c r="X1268" s="13"/>
      <c r="Y1268" s="14">
        <f t="shared" si="35"/>
        <v>0</v>
      </c>
    </row>
    <row r="1269" spans="1:25" s="3" customFormat="1" x14ac:dyDescent="0.2">
      <c r="A1269" s="23">
        <v>6214</v>
      </c>
      <c r="B1269" s="3" t="s">
        <v>0</v>
      </c>
      <c r="C1269" s="3" t="s">
        <v>51</v>
      </c>
      <c r="D1269" s="3" t="s">
        <v>48</v>
      </c>
      <c r="E1269" s="3" t="s">
        <v>40</v>
      </c>
      <c r="F1269" s="3">
        <v>32</v>
      </c>
      <c r="G1269" s="3" t="s">
        <v>9</v>
      </c>
      <c r="L1269" s="4"/>
      <c r="M1269" s="32"/>
      <c r="N1269" s="3">
        <v>9</v>
      </c>
      <c r="Q1269" s="6"/>
      <c r="R1269" s="6"/>
      <c r="S1269" s="6"/>
      <c r="T1269" s="6"/>
      <c r="U1269" s="6"/>
      <c r="V1269" s="6"/>
      <c r="W1269" s="13"/>
      <c r="X1269" s="13"/>
      <c r="Y1269" s="14">
        <f t="shared" si="35"/>
        <v>0</v>
      </c>
    </row>
    <row r="1270" spans="1:25" s="3" customFormat="1" x14ac:dyDescent="0.2">
      <c r="A1270" s="23">
        <v>6215</v>
      </c>
      <c r="B1270" s="3" t="s">
        <v>0</v>
      </c>
      <c r="C1270" s="3" t="s">
        <v>51</v>
      </c>
      <c r="D1270" s="3" t="s">
        <v>48</v>
      </c>
      <c r="E1270" s="3" t="s">
        <v>40</v>
      </c>
      <c r="F1270" s="3">
        <v>32</v>
      </c>
      <c r="G1270" s="3" t="s">
        <v>9</v>
      </c>
      <c r="L1270" s="4"/>
      <c r="M1270" s="32"/>
      <c r="N1270" s="3">
        <v>10</v>
      </c>
      <c r="Q1270" s="6"/>
      <c r="R1270" s="6"/>
      <c r="S1270" s="6"/>
      <c r="T1270" s="6"/>
      <c r="U1270" s="6"/>
      <c r="V1270" s="6"/>
      <c r="W1270" s="13"/>
      <c r="X1270" s="13"/>
      <c r="Y1270" s="14">
        <f t="shared" si="35"/>
        <v>0</v>
      </c>
    </row>
    <row r="1271" spans="1:25" s="3" customFormat="1" x14ac:dyDescent="0.2">
      <c r="A1271" s="23">
        <v>6216</v>
      </c>
      <c r="B1271" s="3" t="s">
        <v>0</v>
      </c>
      <c r="C1271" s="3" t="s">
        <v>51</v>
      </c>
      <c r="D1271" s="3" t="s">
        <v>48</v>
      </c>
      <c r="E1271" s="3" t="s">
        <v>40</v>
      </c>
      <c r="F1271" s="3">
        <v>32</v>
      </c>
      <c r="G1271" s="3" t="s">
        <v>9</v>
      </c>
      <c r="L1271" s="4"/>
      <c r="M1271" s="32"/>
      <c r="N1271" s="3">
        <v>11</v>
      </c>
      <c r="Q1271" s="6"/>
      <c r="R1271" s="6"/>
      <c r="S1271" s="6"/>
      <c r="T1271" s="6"/>
      <c r="U1271" s="6"/>
      <c r="V1271" s="6"/>
      <c r="W1271" s="13"/>
      <c r="X1271" s="13"/>
      <c r="Y1271" s="14">
        <f t="shared" si="35"/>
        <v>0</v>
      </c>
    </row>
    <row r="1272" spans="1:25" s="3" customFormat="1" x14ac:dyDescent="0.2">
      <c r="A1272" s="23">
        <v>6217</v>
      </c>
      <c r="B1272" s="3" t="s">
        <v>0</v>
      </c>
      <c r="C1272" s="3" t="s">
        <v>51</v>
      </c>
      <c r="D1272" s="3" t="s">
        <v>48</v>
      </c>
      <c r="E1272" s="3" t="s">
        <v>40</v>
      </c>
      <c r="F1272" s="3">
        <v>32</v>
      </c>
      <c r="G1272" s="3" t="s">
        <v>9</v>
      </c>
      <c r="L1272" s="4"/>
      <c r="M1272" s="32"/>
      <c r="N1272" s="3">
        <v>12</v>
      </c>
      <c r="Q1272" s="6"/>
      <c r="R1272" s="6"/>
      <c r="S1272" s="6"/>
      <c r="T1272" s="6"/>
      <c r="U1272" s="6"/>
      <c r="V1272" s="6"/>
      <c r="W1272" s="13"/>
      <c r="X1272" s="13"/>
      <c r="Y1272" s="14">
        <f t="shared" si="35"/>
        <v>0</v>
      </c>
    </row>
    <row r="1273" spans="1:25" s="3" customFormat="1" x14ac:dyDescent="0.2">
      <c r="A1273" s="23">
        <v>6218</v>
      </c>
      <c r="B1273" s="3" t="s">
        <v>0</v>
      </c>
      <c r="C1273" s="3" t="s">
        <v>51</v>
      </c>
      <c r="D1273" s="3" t="s">
        <v>48</v>
      </c>
      <c r="E1273" s="3" t="s">
        <v>40</v>
      </c>
      <c r="F1273" s="3">
        <v>32</v>
      </c>
      <c r="G1273" s="3" t="s">
        <v>9</v>
      </c>
      <c r="L1273" s="4"/>
      <c r="M1273" s="32"/>
      <c r="N1273" s="3">
        <v>13</v>
      </c>
      <c r="Q1273" s="6"/>
      <c r="R1273" s="6"/>
      <c r="S1273" s="6"/>
      <c r="T1273" s="6"/>
      <c r="U1273" s="6"/>
      <c r="V1273" s="6"/>
      <c r="W1273" s="13"/>
      <c r="X1273" s="13"/>
      <c r="Y1273" s="14">
        <f t="shared" si="35"/>
        <v>0</v>
      </c>
    </row>
    <row r="1274" spans="1:25" s="3" customFormat="1" x14ac:dyDescent="0.2">
      <c r="A1274" s="23">
        <v>6219</v>
      </c>
      <c r="B1274" s="3" t="s">
        <v>0</v>
      </c>
      <c r="C1274" s="3" t="s">
        <v>51</v>
      </c>
      <c r="D1274" s="3" t="s">
        <v>48</v>
      </c>
      <c r="E1274" s="3" t="s">
        <v>40</v>
      </c>
      <c r="F1274" s="3">
        <v>33</v>
      </c>
      <c r="G1274" s="3" t="s">
        <v>9</v>
      </c>
      <c r="L1274" s="4"/>
      <c r="M1274" s="32"/>
      <c r="N1274" s="3">
        <v>1</v>
      </c>
      <c r="Q1274" s="6"/>
      <c r="R1274" s="6"/>
      <c r="S1274" s="6"/>
      <c r="T1274" s="6"/>
      <c r="U1274" s="6"/>
      <c r="V1274" s="6"/>
      <c r="W1274" s="13"/>
      <c r="X1274" s="13"/>
      <c r="Y1274" s="14">
        <f t="shared" si="35"/>
        <v>0</v>
      </c>
    </row>
    <row r="1275" spans="1:25" s="3" customFormat="1" x14ac:dyDescent="0.2">
      <c r="A1275" s="23">
        <v>6220</v>
      </c>
      <c r="B1275" s="3" t="s">
        <v>0</v>
      </c>
      <c r="C1275" s="3" t="s">
        <v>51</v>
      </c>
      <c r="D1275" s="3" t="s">
        <v>48</v>
      </c>
      <c r="E1275" s="3" t="s">
        <v>40</v>
      </c>
      <c r="F1275" s="3">
        <v>33</v>
      </c>
      <c r="G1275" s="3" t="s">
        <v>9</v>
      </c>
      <c r="L1275" s="4"/>
      <c r="M1275" s="32"/>
      <c r="N1275" s="3">
        <v>2</v>
      </c>
      <c r="Q1275" s="6"/>
      <c r="R1275" s="6"/>
      <c r="S1275" s="6"/>
      <c r="T1275" s="6"/>
      <c r="U1275" s="6"/>
      <c r="V1275" s="6"/>
      <c r="W1275" s="13"/>
      <c r="X1275" s="13"/>
      <c r="Y1275" s="14">
        <f t="shared" si="35"/>
        <v>0</v>
      </c>
    </row>
    <row r="1276" spans="1:25" s="3" customFormat="1" x14ac:dyDescent="0.2">
      <c r="A1276" s="23">
        <v>6221</v>
      </c>
      <c r="B1276" s="3" t="s">
        <v>0</v>
      </c>
      <c r="C1276" s="3" t="s">
        <v>51</v>
      </c>
      <c r="D1276" s="3" t="s">
        <v>48</v>
      </c>
      <c r="E1276" s="3" t="s">
        <v>40</v>
      </c>
      <c r="F1276" s="3">
        <v>33</v>
      </c>
      <c r="G1276" s="3" t="s">
        <v>9</v>
      </c>
      <c r="L1276" s="4"/>
      <c r="M1276" s="32"/>
      <c r="N1276" s="3">
        <v>3</v>
      </c>
      <c r="Q1276" s="6"/>
      <c r="R1276" s="6"/>
      <c r="S1276" s="6"/>
      <c r="T1276" s="6"/>
      <c r="U1276" s="6"/>
      <c r="V1276" s="6"/>
      <c r="W1276" s="13"/>
      <c r="X1276" s="13"/>
      <c r="Y1276" s="14">
        <f t="shared" si="35"/>
        <v>0</v>
      </c>
    </row>
    <row r="1277" spans="1:25" s="3" customFormat="1" x14ac:dyDescent="0.2">
      <c r="A1277" s="23">
        <v>6222</v>
      </c>
      <c r="B1277" s="3" t="s">
        <v>0</v>
      </c>
      <c r="C1277" s="3" t="s">
        <v>51</v>
      </c>
      <c r="D1277" s="3" t="s">
        <v>48</v>
      </c>
      <c r="E1277" s="3" t="s">
        <v>40</v>
      </c>
      <c r="F1277" s="3">
        <v>33</v>
      </c>
      <c r="G1277" s="3" t="s">
        <v>9</v>
      </c>
      <c r="L1277" s="4"/>
      <c r="M1277" s="32"/>
      <c r="N1277" s="3">
        <v>4</v>
      </c>
      <c r="Q1277" s="6"/>
      <c r="R1277" s="6"/>
      <c r="S1277" s="6"/>
      <c r="T1277" s="6"/>
      <c r="U1277" s="6"/>
      <c r="V1277" s="6"/>
      <c r="W1277" s="13"/>
      <c r="X1277" s="13"/>
      <c r="Y1277" s="14">
        <f t="shared" si="35"/>
        <v>0</v>
      </c>
    </row>
    <row r="1278" spans="1:25" s="3" customFormat="1" x14ac:dyDescent="0.2">
      <c r="A1278" s="23">
        <v>6223</v>
      </c>
      <c r="B1278" s="3" t="s">
        <v>0</v>
      </c>
      <c r="C1278" s="3" t="s">
        <v>51</v>
      </c>
      <c r="D1278" s="3" t="s">
        <v>48</v>
      </c>
      <c r="E1278" s="3" t="s">
        <v>40</v>
      </c>
      <c r="F1278" s="3">
        <v>33</v>
      </c>
      <c r="G1278" s="3" t="s">
        <v>9</v>
      </c>
      <c r="L1278" s="4"/>
      <c r="M1278" s="32"/>
      <c r="N1278" s="3">
        <v>5</v>
      </c>
      <c r="Q1278" s="6"/>
      <c r="R1278" s="6"/>
      <c r="S1278" s="6"/>
      <c r="T1278" s="6"/>
      <c r="U1278" s="6"/>
      <c r="V1278" s="6"/>
      <c r="W1278" s="13"/>
      <c r="X1278" s="13"/>
      <c r="Y1278" s="14">
        <f t="shared" si="35"/>
        <v>0</v>
      </c>
    </row>
    <row r="1279" spans="1:25" s="3" customFormat="1" x14ac:dyDescent="0.2">
      <c r="A1279" s="23">
        <v>6224</v>
      </c>
      <c r="B1279" s="3" t="s">
        <v>0</v>
      </c>
      <c r="C1279" s="3" t="s">
        <v>51</v>
      </c>
      <c r="D1279" s="3" t="s">
        <v>48</v>
      </c>
      <c r="E1279" s="3" t="s">
        <v>40</v>
      </c>
      <c r="F1279" s="3">
        <v>33</v>
      </c>
      <c r="G1279" s="3" t="s">
        <v>9</v>
      </c>
      <c r="L1279" s="4"/>
      <c r="M1279" s="32"/>
      <c r="N1279" s="3">
        <v>6</v>
      </c>
      <c r="Q1279" s="6"/>
      <c r="R1279" s="6"/>
      <c r="S1279" s="6"/>
      <c r="T1279" s="6"/>
      <c r="U1279" s="6"/>
      <c r="V1279" s="6"/>
      <c r="W1279" s="13"/>
      <c r="X1279" s="13"/>
      <c r="Y1279" s="14">
        <f t="shared" si="35"/>
        <v>0</v>
      </c>
    </row>
    <row r="1280" spans="1:25" s="3" customFormat="1" x14ac:dyDescent="0.2">
      <c r="A1280" s="23">
        <v>6225</v>
      </c>
      <c r="B1280" s="3" t="s">
        <v>0</v>
      </c>
      <c r="C1280" s="3" t="s">
        <v>51</v>
      </c>
      <c r="D1280" s="3" t="s">
        <v>48</v>
      </c>
      <c r="E1280" s="3" t="s">
        <v>40</v>
      </c>
      <c r="F1280" s="3">
        <v>33</v>
      </c>
      <c r="G1280" s="3" t="s">
        <v>9</v>
      </c>
      <c r="L1280" s="4"/>
      <c r="M1280" s="32"/>
      <c r="N1280" s="3">
        <v>7</v>
      </c>
      <c r="Q1280" s="6"/>
      <c r="R1280" s="6"/>
      <c r="S1280" s="6"/>
      <c r="T1280" s="6"/>
      <c r="U1280" s="6"/>
      <c r="V1280" s="6"/>
      <c r="W1280" s="13"/>
      <c r="X1280" s="13"/>
      <c r="Y1280" s="14">
        <f t="shared" si="35"/>
        <v>0</v>
      </c>
    </row>
    <row r="1281" spans="1:25" s="3" customFormat="1" x14ac:dyDescent="0.2">
      <c r="A1281" s="23">
        <v>6226</v>
      </c>
      <c r="B1281" s="3" t="s">
        <v>0</v>
      </c>
      <c r="C1281" s="3" t="s">
        <v>51</v>
      </c>
      <c r="D1281" s="3" t="s">
        <v>48</v>
      </c>
      <c r="E1281" s="3" t="s">
        <v>40</v>
      </c>
      <c r="F1281" s="3">
        <v>33</v>
      </c>
      <c r="G1281" s="3" t="s">
        <v>9</v>
      </c>
      <c r="L1281" s="4"/>
      <c r="M1281" s="32"/>
      <c r="N1281" s="3">
        <v>8</v>
      </c>
      <c r="Q1281" s="6"/>
      <c r="R1281" s="6"/>
      <c r="S1281" s="6"/>
      <c r="T1281" s="6"/>
      <c r="U1281" s="6"/>
      <c r="V1281" s="6"/>
      <c r="W1281" s="13"/>
      <c r="X1281" s="13"/>
      <c r="Y1281" s="14">
        <f t="shared" ref="Y1281:Y1344" si="36">IF(V1281&gt;10,"NA",X1281)</f>
        <v>0</v>
      </c>
    </row>
    <row r="1282" spans="1:25" s="3" customFormat="1" x14ac:dyDescent="0.2">
      <c r="A1282" s="23">
        <v>6227</v>
      </c>
      <c r="B1282" s="3" t="s">
        <v>0</v>
      </c>
      <c r="C1282" s="3" t="s">
        <v>51</v>
      </c>
      <c r="D1282" s="3" t="s">
        <v>48</v>
      </c>
      <c r="E1282" s="3" t="s">
        <v>40</v>
      </c>
      <c r="F1282" s="3">
        <v>33</v>
      </c>
      <c r="G1282" s="3" t="s">
        <v>9</v>
      </c>
      <c r="L1282" s="4"/>
      <c r="M1282" s="32"/>
      <c r="N1282" s="3">
        <v>9</v>
      </c>
      <c r="Q1282" s="6"/>
      <c r="R1282" s="6"/>
      <c r="S1282" s="6"/>
      <c r="T1282" s="6"/>
      <c r="U1282" s="6"/>
      <c r="V1282" s="6"/>
      <c r="W1282" s="13"/>
      <c r="X1282" s="13"/>
      <c r="Y1282" s="14">
        <f t="shared" si="36"/>
        <v>0</v>
      </c>
    </row>
    <row r="1283" spans="1:25" s="3" customFormat="1" x14ac:dyDescent="0.2">
      <c r="A1283" s="23">
        <v>6228</v>
      </c>
      <c r="B1283" s="3" t="s">
        <v>0</v>
      </c>
      <c r="C1283" s="3" t="s">
        <v>51</v>
      </c>
      <c r="D1283" s="3" t="s">
        <v>48</v>
      </c>
      <c r="E1283" s="3" t="s">
        <v>40</v>
      </c>
      <c r="F1283" s="3">
        <v>33</v>
      </c>
      <c r="G1283" s="3" t="s">
        <v>9</v>
      </c>
      <c r="L1283" s="4"/>
      <c r="M1283" s="32"/>
      <c r="N1283" s="3">
        <v>10</v>
      </c>
      <c r="Q1283" s="6"/>
      <c r="R1283" s="6"/>
      <c r="S1283" s="6"/>
      <c r="T1283" s="6"/>
      <c r="U1283" s="6"/>
      <c r="V1283" s="6"/>
      <c r="W1283" s="13"/>
      <c r="X1283" s="13"/>
      <c r="Y1283" s="14">
        <f t="shared" si="36"/>
        <v>0</v>
      </c>
    </row>
    <row r="1284" spans="1:25" s="3" customFormat="1" x14ac:dyDescent="0.2">
      <c r="A1284" s="23">
        <v>6229</v>
      </c>
      <c r="B1284" s="3" t="s">
        <v>0</v>
      </c>
      <c r="C1284" s="3" t="s">
        <v>51</v>
      </c>
      <c r="D1284" s="3" t="s">
        <v>48</v>
      </c>
      <c r="E1284" s="3" t="s">
        <v>40</v>
      </c>
      <c r="F1284" s="3">
        <v>33</v>
      </c>
      <c r="G1284" s="3" t="s">
        <v>9</v>
      </c>
      <c r="L1284" s="4"/>
      <c r="M1284" s="32"/>
      <c r="N1284" s="3">
        <v>11</v>
      </c>
      <c r="Q1284" s="6"/>
      <c r="R1284" s="6"/>
      <c r="S1284" s="6"/>
      <c r="T1284" s="6"/>
      <c r="U1284" s="6"/>
      <c r="V1284" s="6"/>
      <c r="W1284" s="13"/>
      <c r="X1284" s="13"/>
      <c r="Y1284" s="14">
        <f t="shared" si="36"/>
        <v>0</v>
      </c>
    </row>
    <row r="1285" spans="1:25" s="3" customFormat="1" x14ac:dyDescent="0.2">
      <c r="A1285" s="23">
        <v>6230</v>
      </c>
      <c r="B1285" s="3" t="s">
        <v>0</v>
      </c>
      <c r="C1285" s="3" t="s">
        <v>51</v>
      </c>
      <c r="D1285" s="3" t="s">
        <v>48</v>
      </c>
      <c r="E1285" s="3" t="s">
        <v>40</v>
      </c>
      <c r="F1285" s="3">
        <v>33</v>
      </c>
      <c r="G1285" s="3" t="s">
        <v>9</v>
      </c>
      <c r="L1285" s="4"/>
      <c r="M1285" s="32"/>
      <c r="N1285" s="3">
        <v>12</v>
      </c>
      <c r="Q1285" s="6"/>
      <c r="R1285" s="6"/>
      <c r="S1285" s="6"/>
      <c r="T1285" s="6"/>
      <c r="U1285" s="6"/>
      <c r="V1285" s="6"/>
      <c r="W1285" s="13"/>
      <c r="X1285" s="13"/>
      <c r="Y1285" s="14">
        <f t="shared" si="36"/>
        <v>0</v>
      </c>
    </row>
    <row r="1286" spans="1:25" s="3" customFormat="1" x14ac:dyDescent="0.2">
      <c r="A1286" s="23">
        <v>6231</v>
      </c>
      <c r="B1286" s="3" t="s">
        <v>0</v>
      </c>
      <c r="C1286" s="3" t="s">
        <v>51</v>
      </c>
      <c r="D1286" s="3" t="s">
        <v>48</v>
      </c>
      <c r="E1286" s="3" t="s">
        <v>40</v>
      </c>
      <c r="F1286" s="3">
        <v>33</v>
      </c>
      <c r="G1286" s="3" t="s">
        <v>9</v>
      </c>
      <c r="L1286" s="4"/>
      <c r="M1286" s="32"/>
      <c r="N1286" s="3">
        <v>13</v>
      </c>
      <c r="Q1286" s="6"/>
      <c r="R1286" s="6"/>
      <c r="S1286" s="6"/>
      <c r="T1286" s="6"/>
      <c r="U1286" s="6"/>
      <c r="V1286" s="6"/>
      <c r="W1286" s="13"/>
      <c r="X1286" s="13"/>
      <c r="Y1286" s="14">
        <f t="shared" si="36"/>
        <v>0</v>
      </c>
    </row>
    <row r="1287" spans="1:25" s="3" customFormat="1" x14ac:dyDescent="0.2">
      <c r="A1287" s="23">
        <v>6232</v>
      </c>
      <c r="B1287" s="3" t="s">
        <v>0</v>
      </c>
      <c r="C1287" s="3" t="s">
        <v>51</v>
      </c>
      <c r="D1287" s="3" t="s">
        <v>48</v>
      </c>
      <c r="E1287" s="3" t="s">
        <v>40</v>
      </c>
      <c r="F1287" s="3">
        <v>33</v>
      </c>
      <c r="G1287" s="3" t="s">
        <v>9</v>
      </c>
      <c r="L1287" s="4"/>
      <c r="M1287" s="32"/>
      <c r="N1287" s="3">
        <v>14</v>
      </c>
      <c r="Q1287" s="6"/>
      <c r="R1287" s="6"/>
      <c r="S1287" s="6"/>
      <c r="T1287" s="6"/>
      <c r="U1287" s="6"/>
      <c r="V1287" s="6"/>
      <c r="W1287" s="13"/>
      <c r="X1287" s="13"/>
      <c r="Y1287" s="14">
        <f t="shared" si="36"/>
        <v>0</v>
      </c>
    </row>
    <row r="1288" spans="1:25" s="3" customFormat="1" x14ac:dyDescent="0.2">
      <c r="A1288" s="23">
        <v>6233</v>
      </c>
      <c r="B1288" s="3" t="s">
        <v>0</v>
      </c>
      <c r="C1288" s="3" t="s">
        <v>51</v>
      </c>
      <c r="D1288" s="3" t="s">
        <v>48</v>
      </c>
      <c r="E1288" s="3" t="s">
        <v>40</v>
      </c>
      <c r="F1288" s="3">
        <v>33</v>
      </c>
      <c r="G1288" s="3" t="s">
        <v>9</v>
      </c>
      <c r="L1288" s="4"/>
      <c r="M1288" s="32"/>
      <c r="N1288" s="3">
        <v>15</v>
      </c>
      <c r="Q1288" s="6"/>
      <c r="R1288" s="6"/>
      <c r="S1288" s="6"/>
      <c r="T1288" s="6"/>
      <c r="U1288" s="6"/>
      <c r="V1288" s="6"/>
      <c r="W1288" s="13"/>
      <c r="X1288" s="13"/>
      <c r="Y1288" s="14">
        <f t="shared" si="36"/>
        <v>0</v>
      </c>
    </row>
    <row r="1289" spans="1:25" s="3" customFormat="1" x14ac:dyDescent="0.2">
      <c r="A1289" s="23">
        <v>6234</v>
      </c>
      <c r="B1289" s="3" t="s">
        <v>0</v>
      </c>
      <c r="C1289" s="3" t="s">
        <v>51</v>
      </c>
      <c r="D1289" s="3" t="s">
        <v>48</v>
      </c>
      <c r="E1289" s="3" t="s">
        <v>40</v>
      </c>
      <c r="F1289" s="3">
        <v>33</v>
      </c>
      <c r="G1289" s="3" t="s">
        <v>9</v>
      </c>
      <c r="L1289" s="4"/>
      <c r="M1289" s="32"/>
      <c r="N1289" s="3">
        <v>16</v>
      </c>
      <c r="Q1289" s="6"/>
      <c r="R1289" s="6"/>
      <c r="S1289" s="6"/>
      <c r="T1289" s="6"/>
      <c r="U1289" s="6"/>
      <c r="V1289" s="6"/>
      <c r="W1289" s="13"/>
      <c r="X1289" s="13"/>
      <c r="Y1289" s="14">
        <f t="shared" si="36"/>
        <v>0</v>
      </c>
    </row>
    <row r="1290" spans="1:25" s="3" customFormat="1" x14ac:dyDescent="0.2">
      <c r="A1290" s="23">
        <v>6235</v>
      </c>
      <c r="B1290" s="3" t="s">
        <v>0</v>
      </c>
      <c r="C1290" s="3" t="s">
        <v>51</v>
      </c>
      <c r="D1290" s="3" t="s">
        <v>48</v>
      </c>
      <c r="E1290" s="3" t="s">
        <v>40</v>
      </c>
      <c r="F1290" s="3">
        <v>33</v>
      </c>
      <c r="G1290" s="3" t="s">
        <v>9</v>
      </c>
      <c r="L1290" s="4"/>
      <c r="M1290" s="32"/>
      <c r="N1290" s="3">
        <v>17</v>
      </c>
      <c r="Q1290" s="6"/>
      <c r="R1290" s="6"/>
      <c r="S1290" s="6"/>
      <c r="T1290" s="6"/>
      <c r="U1290" s="6"/>
      <c r="V1290" s="6"/>
      <c r="W1290" s="13"/>
      <c r="X1290" s="13"/>
      <c r="Y1290" s="14">
        <f t="shared" si="36"/>
        <v>0</v>
      </c>
    </row>
    <row r="1291" spans="1:25" s="3" customFormat="1" x14ac:dyDescent="0.2">
      <c r="A1291" s="23">
        <v>6236</v>
      </c>
      <c r="B1291" s="3" t="s">
        <v>0</v>
      </c>
      <c r="C1291" s="3" t="s">
        <v>51</v>
      </c>
      <c r="D1291" s="3" t="s">
        <v>48</v>
      </c>
      <c r="E1291" s="3" t="s">
        <v>40</v>
      </c>
      <c r="F1291" s="3">
        <v>33</v>
      </c>
      <c r="G1291" s="3" t="s">
        <v>9</v>
      </c>
      <c r="L1291" s="4"/>
      <c r="M1291" s="32"/>
      <c r="N1291" s="3">
        <v>18</v>
      </c>
      <c r="Q1291" s="6"/>
      <c r="R1291" s="6"/>
      <c r="S1291" s="6"/>
      <c r="T1291" s="6"/>
      <c r="U1291" s="6"/>
      <c r="V1291" s="6"/>
      <c r="W1291" s="13"/>
      <c r="X1291" s="13"/>
      <c r="Y1291" s="14">
        <f t="shared" si="36"/>
        <v>0</v>
      </c>
    </row>
    <row r="1292" spans="1:25" s="3" customFormat="1" x14ac:dyDescent="0.2">
      <c r="A1292" s="23">
        <v>6237</v>
      </c>
      <c r="B1292" s="3" t="s">
        <v>0</v>
      </c>
      <c r="C1292" s="3" t="s">
        <v>51</v>
      </c>
      <c r="D1292" s="3" t="s">
        <v>48</v>
      </c>
      <c r="E1292" s="3" t="s">
        <v>40</v>
      </c>
      <c r="F1292" s="3">
        <v>33</v>
      </c>
      <c r="G1292" s="3" t="s">
        <v>9</v>
      </c>
      <c r="L1292" s="4"/>
      <c r="M1292" s="32"/>
      <c r="N1292" s="3">
        <v>19</v>
      </c>
      <c r="Q1292" s="6"/>
      <c r="R1292" s="6"/>
      <c r="S1292" s="6"/>
      <c r="T1292" s="6"/>
      <c r="U1292" s="6"/>
      <c r="V1292" s="6"/>
      <c r="W1292" s="13"/>
      <c r="X1292" s="13"/>
      <c r="Y1292" s="14">
        <f t="shared" si="36"/>
        <v>0</v>
      </c>
    </row>
    <row r="1293" spans="1:25" s="3" customFormat="1" x14ac:dyDescent="0.2">
      <c r="A1293" s="23">
        <v>6238</v>
      </c>
      <c r="B1293" s="3" t="s">
        <v>0</v>
      </c>
      <c r="C1293" s="3" t="s">
        <v>51</v>
      </c>
      <c r="D1293" s="3" t="s">
        <v>48</v>
      </c>
      <c r="E1293" s="3" t="s">
        <v>40</v>
      </c>
      <c r="F1293" s="3">
        <v>33</v>
      </c>
      <c r="G1293" s="3" t="s">
        <v>9</v>
      </c>
      <c r="L1293" s="4"/>
      <c r="M1293" s="32"/>
      <c r="N1293" s="3">
        <v>20</v>
      </c>
      <c r="Q1293" s="6"/>
      <c r="R1293" s="6"/>
      <c r="S1293" s="6"/>
      <c r="T1293" s="6"/>
      <c r="U1293" s="6"/>
      <c r="V1293" s="6"/>
      <c r="W1293" s="13"/>
      <c r="X1293" s="13"/>
      <c r="Y1293" s="14">
        <f t="shared" si="36"/>
        <v>0</v>
      </c>
    </row>
    <row r="1294" spans="1:25" s="3" customFormat="1" x14ac:dyDescent="0.2">
      <c r="A1294" s="23">
        <v>6239</v>
      </c>
      <c r="B1294" s="3" t="s">
        <v>0</v>
      </c>
      <c r="C1294" s="3" t="s">
        <v>51</v>
      </c>
      <c r="D1294" s="3" t="s">
        <v>48</v>
      </c>
      <c r="E1294" s="3" t="s">
        <v>40</v>
      </c>
      <c r="F1294" s="3">
        <v>33</v>
      </c>
      <c r="G1294" s="3" t="s">
        <v>9</v>
      </c>
      <c r="L1294" s="4"/>
      <c r="M1294" s="32"/>
      <c r="N1294" s="3">
        <v>21</v>
      </c>
      <c r="Q1294" s="6"/>
      <c r="R1294" s="6"/>
      <c r="S1294" s="6"/>
      <c r="T1294" s="6"/>
      <c r="U1294" s="6"/>
      <c r="V1294" s="6"/>
      <c r="W1294" s="13"/>
      <c r="X1294" s="13"/>
      <c r="Y1294" s="14">
        <f t="shared" si="36"/>
        <v>0</v>
      </c>
    </row>
    <row r="1295" spans="1:25" s="3" customFormat="1" x14ac:dyDescent="0.2">
      <c r="A1295" s="23">
        <v>6240</v>
      </c>
      <c r="B1295" s="3" t="s">
        <v>0</v>
      </c>
      <c r="C1295" s="3" t="s">
        <v>51</v>
      </c>
      <c r="D1295" s="3" t="s">
        <v>48</v>
      </c>
      <c r="E1295" s="3" t="s">
        <v>40</v>
      </c>
      <c r="F1295" s="3">
        <v>33</v>
      </c>
      <c r="G1295" s="3" t="s">
        <v>9</v>
      </c>
      <c r="L1295" s="4"/>
      <c r="M1295" s="32"/>
      <c r="N1295" s="3">
        <v>22</v>
      </c>
      <c r="Q1295" s="6"/>
      <c r="R1295" s="6"/>
      <c r="S1295" s="6"/>
      <c r="T1295" s="6"/>
      <c r="U1295" s="6"/>
      <c r="V1295" s="6"/>
      <c r="W1295" s="13"/>
      <c r="X1295" s="13"/>
      <c r="Y1295" s="14">
        <f t="shared" si="36"/>
        <v>0</v>
      </c>
    </row>
    <row r="1296" spans="1:25" s="3" customFormat="1" x14ac:dyDescent="0.2">
      <c r="A1296" s="23">
        <v>6241</v>
      </c>
      <c r="B1296" s="3" t="s">
        <v>0</v>
      </c>
      <c r="C1296" s="3" t="s">
        <v>51</v>
      </c>
      <c r="D1296" s="3" t="s">
        <v>48</v>
      </c>
      <c r="E1296" s="3" t="s">
        <v>40</v>
      </c>
      <c r="F1296" s="3">
        <v>33</v>
      </c>
      <c r="G1296" s="3" t="s">
        <v>9</v>
      </c>
      <c r="L1296" s="4"/>
      <c r="M1296" s="32"/>
      <c r="N1296" s="3">
        <v>23</v>
      </c>
      <c r="Q1296" s="6"/>
      <c r="R1296" s="6"/>
      <c r="S1296" s="6"/>
      <c r="T1296" s="6"/>
      <c r="U1296" s="6"/>
      <c r="V1296" s="6"/>
      <c r="W1296" s="13"/>
      <c r="X1296" s="13"/>
      <c r="Y1296" s="14">
        <f t="shared" si="36"/>
        <v>0</v>
      </c>
    </row>
    <row r="1297" spans="1:25" s="3" customFormat="1" x14ac:dyDescent="0.2">
      <c r="A1297" s="23">
        <v>6242</v>
      </c>
      <c r="B1297" s="3" t="s">
        <v>0</v>
      </c>
      <c r="C1297" s="3" t="s">
        <v>51</v>
      </c>
      <c r="D1297" s="3" t="s">
        <v>48</v>
      </c>
      <c r="E1297" s="3" t="s">
        <v>40</v>
      </c>
      <c r="F1297" s="3">
        <v>33</v>
      </c>
      <c r="G1297" s="3" t="s">
        <v>9</v>
      </c>
      <c r="L1297" s="4"/>
      <c r="M1297" s="32"/>
      <c r="N1297" s="3">
        <v>24</v>
      </c>
      <c r="Q1297" s="6"/>
      <c r="R1297" s="6"/>
      <c r="S1297" s="6"/>
      <c r="T1297" s="6"/>
      <c r="U1297" s="6"/>
      <c r="V1297" s="6"/>
      <c r="W1297" s="13"/>
      <c r="X1297" s="13"/>
      <c r="Y1297" s="14">
        <f t="shared" si="36"/>
        <v>0</v>
      </c>
    </row>
    <row r="1298" spans="1:25" s="3" customFormat="1" x14ac:dyDescent="0.2">
      <c r="A1298" s="23">
        <v>6243</v>
      </c>
      <c r="B1298" s="3" t="s">
        <v>0</v>
      </c>
      <c r="C1298" s="3" t="s">
        <v>51</v>
      </c>
      <c r="D1298" s="3" t="s">
        <v>48</v>
      </c>
      <c r="E1298" s="3" t="s">
        <v>40</v>
      </c>
      <c r="F1298" s="3">
        <v>33</v>
      </c>
      <c r="G1298" s="3" t="s">
        <v>9</v>
      </c>
      <c r="L1298" s="4"/>
      <c r="M1298" s="32"/>
      <c r="N1298" s="3">
        <v>25</v>
      </c>
      <c r="Q1298" s="6"/>
      <c r="R1298" s="6"/>
      <c r="S1298" s="6"/>
      <c r="T1298" s="6"/>
      <c r="U1298" s="6"/>
      <c r="V1298" s="6"/>
      <c r="W1298" s="13"/>
      <c r="X1298" s="13"/>
      <c r="Y1298" s="14">
        <f t="shared" si="36"/>
        <v>0</v>
      </c>
    </row>
    <row r="1299" spans="1:25" s="3" customFormat="1" x14ac:dyDescent="0.2">
      <c r="A1299" s="23">
        <v>6244</v>
      </c>
      <c r="B1299" s="3" t="s">
        <v>0</v>
      </c>
      <c r="C1299" s="3" t="s">
        <v>51</v>
      </c>
      <c r="D1299" s="3" t="s">
        <v>48</v>
      </c>
      <c r="E1299" s="3" t="s">
        <v>40</v>
      </c>
      <c r="F1299" s="3">
        <v>33</v>
      </c>
      <c r="G1299" s="3" t="s">
        <v>9</v>
      </c>
      <c r="L1299" s="4"/>
      <c r="M1299" s="32"/>
      <c r="N1299" s="3">
        <v>26</v>
      </c>
      <c r="Q1299" s="6"/>
      <c r="R1299" s="6"/>
      <c r="S1299" s="6"/>
      <c r="T1299" s="6"/>
      <c r="U1299" s="6"/>
      <c r="V1299" s="6"/>
      <c r="W1299" s="13"/>
      <c r="X1299" s="13"/>
      <c r="Y1299" s="14">
        <f t="shared" si="36"/>
        <v>0</v>
      </c>
    </row>
    <row r="1300" spans="1:25" s="3" customFormat="1" x14ac:dyDescent="0.2">
      <c r="A1300" s="23">
        <v>6245</v>
      </c>
      <c r="B1300" s="3" t="s">
        <v>0</v>
      </c>
      <c r="C1300" s="3" t="s">
        <v>51</v>
      </c>
      <c r="D1300" s="3" t="s">
        <v>48</v>
      </c>
      <c r="E1300" s="3" t="s">
        <v>40</v>
      </c>
      <c r="F1300" s="3">
        <v>33</v>
      </c>
      <c r="G1300" s="3" t="s">
        <v>9</v>
      </c>
      <c r="L1300" s="4"/>
      <c r="M1300" s="32"/>
      <c r="N1300" s="3">
        <v>27</v>
      </c>
      <c r="Q1300" s="6"/>
      <c r="R1300" s="6"/>
      <c r="S1300" s="6"/>
      <c r="T1300" s="6"/>
      <c r="U1300" s="6"/>
      <c r="V1300" s="6"/>
      <c r="W1300" s="13"/>
      <c r="X1300" s="13"/>
      <c r="Y1300" s="14">
        <f t="shared" si="36"/>
        <v>0</v>
      </c>
    </row>
    <row r="1301" spans="1:25" s="3" customFormat="1" x14ac:dyDescent="0.2">
      <c r="A1301" s="23">
        <v>6246</v>
      </c>
      <c r="B1301" s="3" t="s">
        <v>0</v>
      </c>
      <c r="C1301" s="3" t="s">
        <v>51</v>
      </c>
      <c r="D1301" s="3" t="s">
        <v>48</v>
      </c>
      <c r="E1301" s="3" t="s">
        <v>40</v>
      </c>
      <c r="F1301" s="3">
        <v>33</v>
      </c>
      <c r="G1301" s="3" t="s">
        <v>9</v>
      </c>
      <c r="L1301" s="4"/>
      <c r="M1301" s="32"/>
      <c r="N1301" s="3">
        <v>28</v>
      </c>
      <c r="Q1301" s="6"/>
      <c r="R1301" s="6"/>
      <c r="S1301" s="6"/>
      <c r="T1301" s="6"/>
      <c r="U1301" s="6"/>
      <c r="V1301" s="6"/>
      <c r="W1301" s="13"/>
      <c r="X1301" s="13"/>
      <c r="Y1301" s="14">
        <f t="shared" si="36"/>
        <v>0</v>
      </c>
    </row>
    <row r="1302" spans="1:25" s="3" customFormat="1" x14ac:dyDescent="0.2">
      <c r="A1302" s="23">
        <v>6247</v>
      </c>
      <c r="B1302" s="3" t="s">
        <v>0</v>
      </c>
      <c r="C1302" s="3" t="s">
        <v>51</v>
      </c>
      <c r="D1302" s="3" t="s">
        <v>48</v>
      </c>
      <c r="E1302" s="3" t="s">
        <v>40</v>
      </c>
      <c r="F1302" s="3">
        <v>33</v>
      </c>
      <c r="G1302" s="3" t="s">
        <v>9</v>
      </c>
      <c r="L1302" s="4"/>
      <c r="M1302" s="32"/>
      <c r="N1302" s="3">
        <v>29</v>
      </c>
      <c r="Q1302" s="6"/>
      <c r="R1302" s="6"/>
      <c r="S1302" s="6"/>
      <c r="T1302" s="6"/>
      <c r="U1302" s="6"/>
      <c r="V1302" s="6"/>
      <c r="W1302" s="13"/>
      <c r="X1302" s="13"/>
      <c r="Y1302" s="14">
        <f t="shared" si="36"/>
        <v>0</v>
      </c>
    </row>
    <row r="1303" spans="1:25" s="3" customFormat="1" x14ac:dyDescent="0.2">
      <c r="A1303" s="23">
        <v>6248</v>
      </c>
      <c r="B1303" s="3" t="s">
        <v>0</v>
      </c>
      <c r="C1303" s="3" t="s">
        <v>51</v>
      </c>
      <c r="D1303" s="3" t="s">
        <v>48</v>
      </c>
      <c r="E1303" s="3" t="s">
        <v>40</v>
      </c>
      <c r="F1303" s="3">
        <v>33</v>
      </c>
      <c r="G1303" s="3" t="s">
        <v>9</v>
      </c>
      <c r="L1303" s="4"/>
      <c r="M1303" s="32"/>
      <c r="N1303" s="3">
        <v>30</v>
      </c>
      <c r="Q1303" s="6"/>
      <c r="R1303" s="6"/>
      <c r="S1303" s="6"/>
      <c r="T1303" s="6"/>
      <c r="U1303" s="6"/>
      <c r="V1303" s="6"/>
      <c r="W1303" s="13"/>
      <c r="X1303" s="13"/>
      <c r="Y1303" s="14">
        <f t="shared" si="36"/>
        <v>0</v>
      </c>
    </row>
    <row r="1304" spans="1:25" s="3" customFormat="1" x14ac:dyDescent="0.2">
      <c r="A1304" s="23">
        <v>6249</v>
      </c>
      <c r="B1304" s="3" t="s">
        <v>0</v>
      </c>
      <c r="C1304" s="3" t="s">
        <v>51</v>
      </c>
      <c r="D1304" s="3" t="s">
        <v>48</v>
      </c>
      <c r="E1304" s="3" t="s">
        <v>40</v>
      </c>
      <c r="F1304" s="3">
        <v>33</v>
      </c>
      <c r="G1304" s="3" t="s">
        <v>17</v>
      </c>
      <c r="L1304" s="4"/>
      <c r="M1304" s="32"/>
      <c r="N1304" s="3">
        <v>1</v>
      </c>
      <c r="Q1304" s="6"/>
      <c r="R1304" s="6"/>
      <c r="S1304" s="6"/>
      <c r="T1304" s="6"/>
      <c r="U1304" s="6"/>
      <c r="V1304" s="6"/>
      <c r="W1304" s="13"/>
      <c r="X1304" s="13"/>
      <c r="Y1304" s="14">
        <f t="shared" si="36"/>
        <v>0</v>
      </c>
    </row>
    <row r="1305" spans="1:25" s="3" customFormat="1" x14ac:dyDescent="0.2">
      <c r="A1305" s="23">
        <v>6250</v>
      </c>
      <c r="B1305" s="3" t="s">
        <v>0</v>
      </c>
      <c r="C1305" s="3" t="s">
        <v>51</v>
      </c>
      <c r="D1305" s="3" t="s">
        <v>48</v>
      </c>
      <c r="E1305" s="3" t="s">
        <v>40</v>
      </c>
      <c r="F1305" s="3">
        <v>33</v>
      </c>
      <c r="G1305" s="3" t="s">
        <v>17</v>
      </c>
      <c r="L1305" s="4"/>
      <c r="M1305" s="32"/>
      <c r="N1305" s="3">
        <v>2</v>
      </c>
      <c r="Q1305" s="6"/>
      <c r="R1305" s="6"/>
      <c r="S1305" s="6"/>
      <c r="T1305" s="6"/>
      <c r="U1305" s="6"/>
      <c r="V1305" s="6"/>
      <c r="W1305" s="13"/>
      <c r="X1305" s="13"/>
      <c r="Y1305" s="14">
        <f t="shared" si="36"/>
        <v>0</v>
      </c>
    </row>
    <row r="1306" spans="1:25" s="3" customFormat="1" x14ac:dyDescent="0.2">
      <c r="A1306" s="23">
        <v>6251</v>
      </c>
      <c r="B1306" s="3" t="s">
        <v>0</v>
      </c>
      <c r="C1306" s="3" t="s">
        <v>51</v>
      </c>
      <c r="D1306" s="3" t="s">
        <v>48</v>
      </c>
      <c r="E1306" s="3" t="s">
        <v>40</v>
      </c>
      <c r="F1306" s="3">
        <v>33</v>
      </c>
      <c r="G1306" s="3" t="s">
        <v>17</v>
      </c>
      <c r="L1306" s="4"/>
      <c r="M1306" s="32"/>
      <c r="N1306" s="3">
        <v>3</v>
      </c>
      <c r="Q1306" s="6"/>
      <c r="R1306" s="6"/>
      <c r="S1306" s="6"/>
      <c r="T1306" s="6"/>
      <c r="U1306" s="6"/>
      <c r="V1306" s="6"/>
      <c r="W1306" s="13"/>
      <c r="X1306" s="13"/>
      <c r="Y1306" s="14">
        <f t="shared" si="36"/>
        <v>0</v>
      </c>
    </row>
    <row r="1307" spans="1:25" s="3" customFormat="1" x14ac:dyDescent="0.2">
      <c r="A1307" s="23">
        <v>6252</v>
      </c>
      <c r="B1307" s="3" t="s">
        <v>0</v>
      </c>
      <c r="C1307" s="3" t="s">
        <v>51</v>
      </c>
      <c r="D1307" s="3" t="s">
        <v>48</v>
      </c>
      <c r="E1307" s="3" t="s">
        <v>40</v>
      </c>
      <c r="F1307" s="3">
        <v>33</v>
      </c>
      <c r="G1307" s="3" t="s">
        <v>17</v>
      </c>
      <c r="L1307" s="4"/>
      <c r="M1307" s="32"/>
      <c r="N1307" s="3">
        <v>4</v>
      </c>
      <c r="Q1307" s="6"/>
      <c r="R1307" s="6"/>
      <c r="S1307" s="6"/>
      <c r="T1307" s="6"/>
      <c r="U1307" s="6"/>
      <c r="V1307" s="6"/>
      <c r="W1307" s="13"/>
      <c r="X1307" s="13"/>
      <c r="Y1307" s="14">
        <f t="shared" si="36"/>
        <v>0</v>
      </c>
    </row>
    <row r="1308" spans="1:25" s="3" customFormat="1" x14ac:dyDescent="0.2">
      <c r="A1308" s="23">
        <v>6253</v>
      </c>
      <c r="B1308" s="3" t="s">
        <v>0</v>
      </c>
      <c r="C1308" s="3" t="s">
        <v>51</v>
      </c>
      <c r="D1308" s="3" t="s">
        <v>48</v>
      </c>
      <c r="E1308" s="3" t="s">
        <v>40</v>
      </c>
      <c r="F1308" s="3">
        <v>33</v>
      </c>
      <c r="G1308" s="3" t="s">
        <v>17</v>
      </c>
      <c r="L1308" s="4"/>
      <c r="M1308" s="32"/>
      <c r="N1308" s="3">
        <v>5</v>
      </c>
      <c r="Q1308" s="6"/>
      <c r="R1308" s="6"/>
      <c r="S1308" s="6"/>
      <c r="T1308" s="6"/>
      <c r="U1308" s="6"/>
      <c r="V1308" s="6"/>
      <c r="W1308" s="13"/>
      <c r="X1308" s="13"/>
      <c r="Y1308" s="14">
        <f t="shared" si="36"/>
        <v>0</v>
      </c>
    </row>
    <row r="1309" spans="1:25" s="3" customFormat="1" x14ac:dyDescent="0.2">
      <c r="A1309" s="23">
        <v>6254</v>
      </c>
      <c r="B1309" s="3" t="s">
        <v>0</v>
      </c>
      <c r="C1309" s="3" t="s">
        <v>51</v>
      </c>
      <c r="D1309" s="3" t="s">
        <v>48</v>
      </c>
      <c r="E1309" s="3" t="s">
        <v>40</v>
      </c>
      <c r="F1309" s="3">
        <v>33</v>
      </c>
      <c r="G1309" s="3" t="s">
        <v>17</v>
      </c>
      <c r="L1309" s="4"/>
      <c r="M1309" s="32"/>
      <c r="N1309" s="3">
        <v>6</v>
      </c>
      <c r="Q1309" s="6"/>
      <c r="R1309" s="6"/>
      <c r="S1309" s="6"/>
      <c r="T1309" s="6"/>
      <c r="U1309" s="6"/>
      <c r="V1309" s="6"/>
      <c r="W1309" s="13"/>
      <c r="X1309" s="13"/>
      <c r="Y1309" s="14">
        <f t="shared" si="36"/>
        <v>0</v>
      </c>
    </row>
    <row r="1310" spans="1:25" s="3" customFormat="1" x14ac:dyDescent="0.2">
      <c r="A1310" s="23">
        <v>6255</v>
      </c>
      <c r="B1310" s="3" t="s">
        <v>0</v>
      </c>
      <c r="C1310" s="3" t="s">
        <v>51</v>
      </c>
      <c r="D1310" s="3" t="s">
        <v>48</v>
      </c>
      <c r="E1310" s="3" t="s">
        <v>40</v>
      </c>
      <c r="F1310" s="3">
        <v>33</v>
      </c>
      <c r="G1310" s="3" t="s">
        <v>17</v>
      </c>
      <c r="L1310" s="4"/>
      <c r="M1310" s="32"/>
      <c r="N1310" s="3">
        <v>7</v>
      </c>
      <c r="Q1310" s="6"/>
      <c r="R1310" s="6"/>
      <c r="S1310" s="6"/>
      <c r="T1310" s="6"/>
      <c r="U1310" s="6"/>
      <c r="V1310" s="6"/>
      <c r="W1310" s="13"/>
      <c r="X1310" s="13"/>
      <c r="Y1310" s="14">
        <f t="shared" si="36"/>
        <v>0</v>
      </c>
    </row>
    <row r="1311" spans="1:25" s="3" customFormat="1" x14ac:dyDescent="0.2">
      <c r="A1311" s="23">
        <v>6256</v>
      </c>
      <c r="B1311" s="3" t="s">
        <v>0</v>
      </c>
      <c r="C1311" s="3" t="s">
        <v>51</v>
      </c>
      <c r="D1311" s="3" t="s">
        <v>48</v>
      </c>
      <c r="E1311" s="3" t="s">
        <v>40</v>
      </c>
      <c r="F1311" s="3">
        <v>33</v>
      </c>
      <c r="G1311" s="3" t="s">
        <v>17</v>
      </c>
      <c r="L1311" s="4"/>
      <c r="M1311" s="32"/>
      <c r="N1311" s="3">
        <v>8</v>
      </c>
      <c r="Q1311" s="6"/>
      <c r="R1311" s="6"/>
      <c r="S1311" s="6"/>
      <c r="T1311" s="6"/>
      <c r="U1311" s="6"/>
      <c r="V1311" s="6"/>
      <c r="W1311" s="13"/>
      <c r="X1311" s="13"/>
      <c r="Y1311" s="14">
        <f t="shared" si="36"/>
        <v>0</v>
      </c>
    </row>
    <row r="1312" spans="1:25" s="3" customFormat="1" x14ac:dyDescent="0.2">
      <c r="A1312" s="23">
        <v>6257</v>
      </c>
      <c r="B1312" s="3" t="s">
        <v>0</v>
      </c>
      <c r="C1312" s="3" t="s">
        <v>51</v>
      </c>
      <c r="D1312" s="3" t="s">
        <v>48</v>
      </c>
      <c r="E1312" s="3" t="s">
        <v>40</v>
      </c>
      <c r="F1312" s="3">
        <v>33</v>
      </c>
      <c r="G1312" s="3" t="s">
        <v>17</v>
      </c>
      <c r="L1312" s="4"/>
      <c r="M1312" s="32"/>
      <c r="N1312" s="3">
        <v>9</v>
      </c>
      <c r="Q1312" s="6"/>
      <c r="R1312" s="6"/>
      <c r="S1312" s="6"/>
      <c r="T1312" s="6"/>
      <c r="U1312" s="6"/>
      <c r="V1312" s="6"/>
      <c r="W1312" s="13"/>
      <c r="X1312" s="13"/>
      <c r="Y1312" s="14">
        <f t="shared" si="36"/>
        <v>0</v>
      </c>
    </row>
    <row r="1313" spans="1:25" s="3" customFormat="1" x14ac:dyDescent="0.2">
      <c r="A1313" s="23">
        <v>6258</v>
      </c>
      <c r="B1313" s="3" t="s">
        <v>0</v>
      </c>
      <c r="C1313" s="3" t="s">
        <v>51</v>
      </c>
      <c r="D1313" s="3" t="s">
        <v>48</v>
      </c>
      <c r="E1313" s="3" t="s">
        <v>40</v>
      </c>
      <c r="F1313" s="3">
        <v>33</v>
      </c>
      <c r="G1313" s="3" t="s">
        <v>17</v>
      </c>
      <c r="L1313" s="4"/>
      <c r="M1313" s="32"/>
      <c r="N1313" s="3">
        <v>10</v>
      </c>
      <c r="Q1313" s="6"/>
      <c r="R1313" s="6"/>
      <c r="S1313" s="6"/>
      <c r="T1313" s="6"/>
      <c r="U1313" s="6"/>
      <c r="V1313" s="6"/>
      <c r="W1313" s="13"/>
      <c r="X1313" s="13"/>
      <c r="Y1313" s="14">
        <f t="shared" si="36"/>
        <v>0</v>
      </c>
    </row>
    <row r="1314" spans="1:25" s="3" customFormat="1" x14ac:dyDescent="0.2">
      <c r="A1314" s="23">
        <v>6259</v>
      </c>
      <c r="B1314" s="3" t="s">
        <v>0</v>
      </c>
      <c r="C1314" s="3" t="s">
        <v>51</v>
      </c>
      <c r="D1314" s="3" t="s">
        <v>48</v>
      </c>
      <c r="E1314" s="3" t="s">
        <v>40</v>
      </c>
      <c r="F1314" s="3">
        <v>33</v>
      </c>
      <c r="G1314" s="3" t="s">
        <v>17</v>
      </c>
      <c r="L1314" s="4"/>
      <c r="M1314" s="32"/>
      <c r="N1314" s="3">
        <v>11</v>
      </c>
      <c r="Q1314" s="6"/>
      <c r="R1314" s="6"/>
      <c r="S1314" s="6"/>
      <c r="T1314" s="6"/>
      <c r="U1314" s="6"/>
      <c r="V1314" s="6"/>
      <c r="W1314" s="13"/>
      <c r="X1314" s="13"/>
      <c r="Y1314" s="14">
        <f t="shared" si="36"/>
        <v>0</v>
      </c>
    </row>
    <row r="1315" spans="1:25" s="3" customFormat="1" x14ac:dyDescent="0.2">
      <c r="A1315" s="23">
        <v>6260</v>
      </c>
      <c r="B1315" s="3" t="s">
        <v>0</v>
      </c>
      <c r="C1315" s="3" t="s">
        <v>51</v>
      </c>
      <c r="D1315" s="3" t="s">
        <v>48</v>
      </c>
      <c r="E1315" s="3" t="s">
        <v>40</v>
      </c>
      <c r="F1315" s="3">
        <v>33</v>
      </c>
      <c r="G1315" s="3" t="s">
        <v>17</v>
      </c>
      <c r="L1315" s="4"/>
      <c r="M1315" s="32"/>
      <c r="N1315" s="3">
        <v>12</v>
      </c>
      <c r="Q1315" s="6"/>
      <c r="R1315" s="6"/>
      <c r="S1315" s="6"/>
      <c r="T1315" s="6"/>
      <c r="U1315" s="6"/>
      <c r="V1315" s="6"/>
      <c r="W1315" s="13"/>
      <c r="X1315" s="13"/>
      <c r="Y1315" s="14">
        <f t="shared" si="36"/>
        <v>0</v>
      </c>
    </row>
    <row r="1316" spans="1:25" s="3" customFormat="1" x14ac:dyDescent="0.2">
      <c r="A1316" s="23">
        <v>6261</v>
      </c>
      <c r="B1316" s="3" t="s">
        <v>0</v>
      </c>
      <c r="C1316" s="3" t="s">
        <v>51</v>
      </c>
      <c r="D1316" s="3" t="s">
        <v>48</v>
      </c>
      <c r="E1316" s="3" t="s">
        <v>40</v>
      </c>
      <c r="F1316" s="3">
        <v>33</v>
      </c>
      <c r="G1316" s="3" t="s">
        <v>17</v>
      </c>
      <c r="L1316" s="4"/>
      <c r="M1316" s="32"/>
      <c r="N1316" s="3">
        <v>13</v>
      </c>
      <c r="Q1316" s="6"/>
      <c r="R1316" s="6"/>
      <c r="S1316" s="6"/>
      <c r="T1316" s="6"/>
      <c r="U1316" s="6"/>
      <c r="V1316" s="6"/>
      <c r="W1316" s="13"/>
      <c r="X1316" s="13"/>
      <c r="Y1316" s="14">
        <f t="shared" si="36"/>
        <v>0</v>
      </c>
    </row>
    <row r="1317" spans="1:25" s="3" customFormat="1" x14ac:dyDescent="0.2">
      <c r="A1317" s="23">
        <v>6262</v>
      </c>
      <c r="B1317" s="3" t="s">
        <v>0</v>
      </c>
      <c r="C1317" s="3" t="s">
        <v>51</v>
      </c>
      <c r="D1317" s="3" t="s">
        <v>48</v>
      </c>
      <c r="E1317" s="3" t="s">
        <v>40</v>
      </c>
      <c r="F1317" s="3">
        <v>33</v>
      </c>
      <c r="G1317" s="3" t="s">
        <v>17</v>
      </c>
      <c r="L1317" s="4"/>
      <c r="M1317" s="32"/>
      <c r="N1317" s="3">
        <v>14</v>
      </c>
      <c r="Q1317" s="6"/>
      <c r="R1317" s="6"/>
      <c r="S1317" s="6"/>
      <c r="T1317" s="6"/>
      <c r="U1317" s="6"/>
      <c r="V1317" s="6"/>
      <c r="W1317" s="13"/>
      <c r="X1317" s="13"/>
      <c r="Y1317" s="14">
        <f t="shared" si="36"/>
        <v>0</v>
      </c>
    </row>
    <row r="1318" spans="1:25" s="3" customFormat="1" x14ac:dyDescent="0.2">
      <c r="A1318" s="23">
        <v>6263</v>
      </c>
      <c r="B1318" s="3" t="s">
        <v>0</v>
      </c>
      <c r="C1318" s="3" t="s">
        <v>51</v>
      </c>
      <c r="D1318" s="3" t="s">
        <v>48</v>
      </c>
      <c r="E1318" s="3" t="s">
        <v>40</v>
      </c>
      <c r="F1318" s="3">
        <v>33</v>
      </c>
      <c r="G1318" s="3" t="s">
        <v>17</v>
      </c>
      <c r="L1318" s="4"/>
      <c r="M1318" s="32"/>
      <c r="N1318" s="3">
        <v>15</v>
      </c>
      <c r="Q1318" s="6"/>
      <c r="R1318" s="6"/>
      <c r="S1318" s="6"/>
      <c r="T1318" s="6"/>
      <c r="U1318" s="6"/>
      <c r="V1318" s="6"/>
      <c r="W1318" s="13"/>
      <c r="X1318" s="13"/>
      <c r="Y1318" s="14">
        <f t="shared" si="36"/>
        <v>0</v>
      </c>
    </row>
    <row r="1319" spans="1:25" s="3" customFormat="1" x14ac:dyDescent="0.2">
      <c r="A1319" s="23">
        <v>6264</v>
      </c>
      <c r="B1319" s="3" t="s">
        <v>0</v>
      </c>
      <c r="C1319" s="3" t="s">
        <v>51</v>
      </c>
      <c r="D1319" s="3" t="s">
        <v>48</v>
      </c>
      <c r="E1319" s="3" t="s">
        <v>40</v>
      </c>
      <c r="F1319" s="3">
        <v>33</v>
      </c>
      <c r="G1319" s="3" t="s">
        <v>17</v>
      </c>
      <c r="L1319" s="4"/>
      <c r="M1319" s="32"/>
      <c r="N1319" s="3">
        <v>16</v>
      </c>
      <c r="Q1319" s="6"/>
      <c r="R1319" s="6"/>
      <c r="S1319" s="6"/>
      <c r="T1319" s="6"/>
      <c r="U1319" s="6"/>
      <c r="V1319" s="6"/>
      <c r="W1319" s="13"/>
      <c r="X1319" s="13"/>
      <c r="Y1319" s="14">
        <f t="shared" si="36"/>
        <v>0</v>
      </c>
    </row>
    <row r="1320" spans="1:25" s="3" customFormat="1" x14ac:dyDescent="0.2">
      <c r="A1320" s="23">
        <v>6265</v>
      </c>
      <c r="B1320" s="3" t="s">
        <v>0</v>
      </c>
      <c r="C1320" s="3" t="s">
        <v>51</v>
      </c>
      <c r="D1320" s="3" t="s">
        <v>48</v>
      </c>
      <c r="E1320" s="3" t="s">
        <v>40</v>
      </c>
      <c r="F1320" s="3">
        <v>33</v>
      </c>
      <c r="G1320" s="3" t="s">
        <v>17</v>
      </c>
      <c r="L1320" s="4"/>
      <c r="M1320" s="32"/>
      <c r="N1320" s="3">
        <v>17</v>
      </c>
      <c r="Q1320" s="6"/>
      <c r="R1320" s="6"/>
      <c r="S1320" s="6"/>
      <c r="T1320" s="6"/>
      <c r="U1320" s="6"/>
      <c r="V1320" s="6"/>
      <c r="W1320" s="13"/>
      <c r="X1320" s="13"/>
      <c r="Y1320" s="14">
        <f t="shared" si="36"/>
        <v>0</v>
      </c>
    </row>
    <row r="1321" spans="1:25" s="3" customFormat="1" x14ac:dyDescent="0.2">
      <c r="A1321" s="23">
        <v>6266</v>
      </c>
      <c r="B1321" s="3" t="s">
        <v>0</v>
      </c>
      <c r="C1321" s="3" t="s">
        <v>51</v>
      </c>
      <c r="D1321" s="3" t="s">
        <v>48</v>
      </c>
      <c r="E1321" s="3" t="s">
        <v>40</v>
      </c>
      <c r="F1321" s="3">
        <v>33</v>
      </c>
      <c r="G1321" s="3" t="s">
        <v>17</v>
      </c>
      <c r="L1321" s="4"/>
      <c r="M1321" s="32"/>
      <c r="N1321" s="3">
        <v>18</v>
      </c>
      <c r="Q1321" s="6"/>
      <c r="R1321" s="6"/>
      <c r="S1321" s="6"/>
      <c r="T1321" s="6"/>
      <c r="U1321" s="6"/>
      <c r="V1321" s="6"/>
      <c r="W1321" s="13"/>
      <c r="X1321" s="13"/>
      <c r="Y1321" s="14">
        <f t="shared" si="36"/>
        <v>0</v>
      </c>
    </row>
    <row r="1322" spans="1:25" s="3" customFormat="1" x14ac:dyDescent="0.2">
      <c r="A1322" s="23">
        <v>6267</v>
      </c>
      <c r="B1322" s="3" t="s">
        <v>0</v>
      </c>
      <c r="C1322" s="3" t="s">
        <v>51</v>
      </c>
      <c r="D1322" s="3" t="s">
        <v>48</v>
      </c>
      <c r="E1322" s="3" t="s">
        <v>40</v>
      </c>
      <c r="F1322" s="3">
        <v>33</v>
      </c>
      <c r="G1322" s="3" t="s">
        <v>17</v>
      </c>
      <c r="L1322" s="4"/>
      <c r="M1322" s="32"/>
      <c r="N1322" s="3">
        <v>19</v>
      </c>
      <c r="Q1322" s="6"/>
      <c r="R1322" s="6"/>
      <c r="S1322" s="6"/>
      <c r="T1322" s="6"/>
      <c r="U1322" s="6"/>
      <c r="V1322" s="6"/>
      <c r="W1322" s="13"/>
      <c r="X1322" s="13"/>
      <c r="Y1322" s="14">
        <f t="shared" si="36"/>
        <v>0</v>
      </c>
    </row>
    <row r="1323" spans="1:25" s="3" customFormat="1" x14ac:dyDescent="0.2">
      <c r="A1323" s="23">
        <v>6268</v>
      </c>
      <c r="B1323" s="3" t="s">
        <v>0</v>
      </c>
      <c r="C1323" s="3" t="s">
        <v>51</v>
      </c>
      <c r="D1323" s="3" t="s">
        <v>48</v>
      </c>
      <c r="E1323" s="3" t="s">
        <v>40</v>
      </c>
      <c r="F1323" s="3">
        <v>33</v>
      </c>
      <c r="G1323" s="3" t="s">
        <v>17</v>
      </c>
      <c r="L1323" s="4"/>
      <c r="M1323" s="32"/>
      <c r="N1323" s="3">
        <v>20</v>
      </c>
      <c r="Q1323" s="6"/>
      <c r="R1323" s="6"/>
      <c r="S1323" s="6"/>
      <c r="T1323" s="6"/>
      <c r="U1323" s="6"/>
      <c r="V1323" s="6"/>
      <c r="W1323" s="13"/>
      <c r="X1323" s="13"/>
      <c r="Y1323" s="14">
        <f t="shared" si="36"/>
        <v>0</v>
      </c>
    </row>
    <row r="1324" spans="1:25" s="3" customFormat="1" x14ac:dyDescent="0.2">
      <c r="A1324" s="23">
        <v>6269</v>
      </c>
      <c r="B1324" s="3" t="s">
        <v>0</v>
      </c>
      <c r="C1324" s="3" t="s">
        <v>51</v>
      </c>
      <c r="D1324" s="3" t="s">
        <v>48</v>
      </c>
      <c r="E1324" s="3" t="s">
        <v>40</v>
      </c>
      <c r="F1324" s="3">
        <v>33</v>
      </c>
      <c r="G1324" s="3" t="s">
        <v>17</v>
      </c>
      <c r="L1324" s="4"/>
      <c r="M1324" s="32"/>
      <c r="N1324" s="3">
        <v>21</v>
      </c>
      <c r="Q1324" s="6"/>
      <c r="R1324" s="6"/>
      <c r="S1324" s="6"/>
      <c r="T1324" s="6"/>
      <c r="U1324" s="6"/>
      <c r="V1324" s="6"/>
      <c r="W1324" s="13"/>
      <c r="X1324" s="13"/>
      <c r="Y1324" s="14">
        <f t="shared" si="36"/>
        <v>0</v>
      </c>
    </row>
    <row r="1325" spans="1:25" s="3" customFormat="1" x14ac:dyDescent="0.2">
      <c r="A1325" s="23">
        <v>6270</v>
      </c>
      <c r="B1325" s="3" t="s">
        <v>0</v>
      </c>
      <c r="C1325" s="3" t="s">
        <v>51</v>
      </c>
      <c r="D1325" s="3" t="s">
        <v>48</v>
      </c>
      <c r="E1325" s="3" t="s">
        <v>40</v>
      </c>
      <c r="F1325" s="3">
        <v>33</v>
      </c>
      <c r="G1325" s="3" t="s">
        <v>17</v>
      </c>
      <c r="L1325" s="4"/>
      <c r="M1325" s="32"/>
      <c r="N1325" s="3">
        <v>22</v>
      </c>
      <c r="Q1325" s="6"/>
      <c r="R1325" s="6"/>
      <c r="S1325" s="6"/>
      <c r="T1325" s="6"/>
      <c r="U1325" s="6"/>
      <c r="V1325" s="6"/>
      <c r="W1325" s="13"/>
      <c r="X1325" s="13"/>
      <c r="Y1325" s="14">
        <f t="shared" si="36"/>
        <v>0</v>
      </c>
    </row>
    <row r="1326" spans="1:25" s="3" customFormat="1" x14ac:dyDescent="0.2">
      <c r="A1326" s="23">
        <v>6271</v>
      </c>
      <c r="B1326" s="3" t="s">
        <v>0</v>
      </c>
      <c r="C1326" s="3" t="s">
        <v>51</v>
      </c>
      <c r="D1326" s="3" t="s">
        <v>48</v>
      </c>
      <c r="E1326" s="3" t="s">
        <v>40</v>
      </c>
      <c r="F1326" s="3">
        <v>34</v>
      </c>
      <c r="G1326" s="3" t="s">
        <v>9</v>
      </c>
      <c r="L1326" s="4"/>
      <c r="M1326" s="32"/>
      <c r="N1326" s="3">
        <v>1</v>
      </c>
      <c r="Q1326" s="6"/>
      <c r="R1326" s="6"/>
      <c r="S1326" s="6"/>
      <c r="T1326" s="6"/>
      <c r="U1326" s="6"/>
      <c r="V1326" s="6"/>
      <c r="W1326" s="13"/>
      <c r="X1326" s="13"/>
      <c r="Y1326" s="14">
        <f t="shared" si="36"/>
        <v>0</v>
      </c>
    </row>
    <row r="1327" spans="1:25" s="3" customFormat="1" x14ac:dyDescent="0.2">
      <c r="A1327" s="23">
        <v>6272</v>
      </c>
      <c r="B1327" s="3" t="s">
        <v>0</v>
      </c>
      <c r="C1327" s="3" t="s">
        <v>51</v>
      </c>
      <c r="D1327" s="3" t="s">
        <v>48</v>
      </c>
      <c r="E1327" s="3" t="s">
        <v>40</v>
      </c>
      <c r="F1327" s="3">
        <v>34</v>
      </c>
      <c r="G1327" s="3" t="s">
        <v>9</v>
      </c>
      <c r="L1327" s="4"/>
      <c r="M1327" s="32"/>
      <c r="N1327" s="3">
        <v>2</v>
      </c>
      <c r="Q1327" s="6"/>
      <c r="R1327" s="6"/>
      <c r="S1327" s="6"/>
      <c r="T1327" s="6"/>
      <c r="U1327" s="6"/>
      <c r="V1327" s="6"/>
      <c r="W1327" s="13"/>
      <c r="X1327" s="13"/>
      <c r="Y1327" s="14">
        <f t="shared" si="36"/>
        <v>0</v>
      </c>
    </row>
    <row r="1328" spans="1:25" s="3" customFormat="1" x14ac:dyDescent="0.2">
      <c r="A1328" s="23">
        <v>6273</v>
      </c>
      <c r="B1328" s="3" t="s">
        <v>0</v>
      </c>
      <c r="C1328" s="3" t="s">
        <v>51</v>
      </c>
      <c r="D1328" s="3" t="s">
        <v>48</v>
      </c>
      <c r="E1328" s="3" t="s">
        <v>40</v>
      </c>
      <c r="F1328" s="3">
        <v>34</v>
      </c>
      <c r="G1328" s="3" t="s">
        <v>9</v>
      </c>
      <c r="L1328" s="4"/>
      <c r="M1328" s="32"/>
      <c r="N1328" s="3">
        <v>3</v>
      </c>
      <c r="Q1328" s="6"/>
      <c r="R1328" s="6"/>
      <c r="S1328" s="6"/>
      <c r="T1328" s="6"/>
      <c r="U1328" s="6"/>
      <c r="V1328" s="6"/>
      <c r="W1328" s="13"/>
      <c r="X1328" s="13"/>
      <c r="Y1328" s="14">
        <f t="shared" si="36"/>
        <v>0</v>
      </c>
    </row>
    <row r="1329" spans="1:25" s="3" customFormat="1" x14ac:dyDescent="0.2">
      <c r="A1329" s="23">
        <v>6274</v>
      </c>
      <c r="B1329" s="3" t="s">
        <v>0</v>
      </c>
      <c r="C1329" s="3" t="s">
        <v>51</v>
      </c>
      <c r="D1329" s="3" t="s">
        <v>48</v>
      </c>
      <c r="E1329" s="3" t="s">
        <v>40</v>
      </c>
      <c r="F1329" s="3">
        <v>34</v>
      </c>
      <c r="G1329" s="3" t="s">
        <v>9</v>
      </c>
      <c r="L1329" s="4"/>
      <c r="M1329" s="32"/>
      <c r="N1329" s="3">
        <v>4</v>
      </c>
      <c r="Q1329" s="6"/>
      <c r="R1329" s="6"/>
      <c r="S1329" s="6"/>
      <c r="T1329" s="6"/>
      <c r="U1329" s="6"/>
      <c r="V1329" s="6"/>
      <c r="W1329" s="13"/>
      <c r="X1329" s="13"/>
      <c r="Y1329" s="14">
        <f t="shared" si="36"/>
        <v>0</v>
      </c>
    </row>
    <row r="1330" spans="1:25" s="3" customFormat="1" x14ac:dyDescent="0.2">
      <c r="A1330" s="23">
        <v>6275</v>
      </c>
      <c r="B1330" s="3" t="s">
        <v>0</v>
      </c>
      <c r="C1330" s="3" t="s">
        <v>51</v>
      </c>
      <c r="D1330" s="3" t="s">
        <v>48</v>
      </c>
      <c r="E1330" s="3" t="s">
        <v>40</v>
      </c>
      <c r="F1330" s="3">
        <v>34</v>
      </c>
      <c r="G1330" s="3" t="s">
        <v>9</v>
      </c>
      <c r="L1330" s="4"/>
      <c r="M1330" s="32"/>
      <c r="N1330" s="3">
        <v>5</v>
      </c>
      <c r="Q1330" s="6"/>
      <c r="R1330" s="6"/>
      <c r="S1330" s="6"/>
      <c r="T1330" s="6"/>
      <c r="U1330" s="6"/>
      <c r="V1330" s="6"/>
      <c r="W1330" s="13"/>
      <c r="X1330" s="13"/>
      <c r="Y1330" s="14">
        <f t="shared" si="36"/>
        <v>0</v>
      </c>
    </row>
    <row r="1331" spans="1:25" s="3" customFormat="1" x14ac:dyDescent="0.2">
      <c r="A1331" s="23">
        <v>6276</v>
      </c>
      <c r="B1331" s="3" t="s">
        <v>0</v>
      </c>
      <c r="C1331" s="3" t="s">
        <v>51</v>
      </c>
      <c r="D1331" s="3" t="s">
        <v>48</v>
      </c>
      <c r="E1331" s="3" t="s">
        <v>40</v>
      </c>
      <c r="F1331" s="3">
        <v>34</v>
      </c>
      <c r="G1331" s="3" t="s">
        <v>9</v>
      </c>
      <c r="L1331" s="4"/>
      <c r="M1331" s="32"/>
      <c r="N1331" s="3">
        <v>6</v>
      </c>
      <c r="Q1331" s="6"/>
      <c r="R1331" s="6"/>
      <c r="S1331" s="6"/>
      <c r="T1331" s="6"/>
      <c r="U1331" s="6"/>
      <c r="V1331" s="6"/>
      <c r="W1331" s="13"/>
      <c r="X1331" s="13"/>
      <c r="Y1331" s="14">
        <f t="shared" si="36"/>
        <v>0</v>
      </c>
    </row>
    <row r="1332" spans="1:25" s="3" customFormat="1" x14ac:dyDescent="0.2">
      <c r="A1332" s="23">
        <v>6277</v>
      </c>
      <c r="B1332" s="3" t="s">
        <v>0</v>
      </c>
      <c r="C1332" s="3" t="s">
        <v>51</v>
      </c>
      <c r="D1332" s="3" t="s">
        <v>48</v>
      </c>
      <c r="E1332" s="3" t="s">
        <v>40</v>
      </c>
      <c r="F1332" s="3">
        <v>34</v>
      </c>
      <c r="G1332" s="3" t="s">
        <v>9</v>
      </c>
      <c r="L1332" s="4"/>
      <c r="M1332" s="32"/>
      <c r="N1332" s="3">
        <v>7</v>
      </c>
      <c r="Q1332" s="6"/>
      <c r="R1332" s="6"/>
      <c r="S1332" s="6"/>
      <c r="T1332" s="6"/>
      <c r="U1332" s="6"/>
      <c r="V1332" s="6"/>
      <c r="W1332" s="13"/>
      <c r="X1332" s="13"/>
      <c r="Y1332" s="14">
        <f t="shared" si="36"/>
        <v>0</v>
      </c>
    </row>
    <row r="1333" spans="1:25" s="3" customFormat="1" x14ac:dyDescent="0.2">
      <c r="A1333" s="23">
        <v>6278</v>
      </c>
      <c r="B1333" s="3" t="s">
        <v>0</v>
      </c>
      <c r="C1333" s="3" t="s">
        <v>51</v>
      </c>
      <c r="D1333" s="3" t="s">
        <v>48</v>
      </c>
      <c r="E1333" s="3" t="s">
        <v>40</v>
      </c>
      <c r="F1333" s="3">
        <v>34</v>
      </c>
      <c r="G1333" s="3" t="s">
        <v>9</v>
      </c>
      <c r="L1333" s="4"/>
      <c r="M1333" s="32"/>
      <c r="N1333" s="3">
        <v>8</v>
      </c>
      <c r="Q1333" s="6"/>
      <c r="R1333" s="6"/>
      <c r="S1333" s="6"/>
      <c r="T1333" s="6"/>
      <c r="U1333" s="6"/>
      <c r="V1333" s="6"/>
      <c r="W1333" s="13"/>
      <c r="X1333" s="13"/>
      <c r="Y1333" s="14">
        <f t="shared" si="36"/>
        <v>0</v>
      </c>
    </row>
    <row r="1334" spans="1:25" s="3" customFormat="1" x14ac:dyDescent="0.2">
      <c r="A1334" s="23">
        <v>6279</v>
      </c>
      <c r="B1334" s="3" t="s">
        <v>0</v>
      </c>
      <c r="C1334" s="3" t="s">
        <v>51</v>
      </c>
      <c r="D1334" s="3" t="s">
        <v>48</v>
      </c>
      <c r="E1334" s="3" t="s">
        <v>40</v>
      </c>
      <c r="F1334" s="3">
        <v>34</v>
      </c>
      <c r="G1334" s="3" t="s">
        <v>9</v>
      </c>
      <c r="L1334" s="4"/>
      <c r="M1334" s="32"/>
      <c r="N1334" s="3">
        <v>9</v>
      </c>
      <c r="Q1334" s="6"/>
      <c r="R1334" s="6"/>
      <c r="S1334" s="6"/>
      <c r="T1334" s="6"/>
      <c r="U1334" s="6"/>
      <c r="V1334" s="6"/>
      <c r="W1334" s="13"/>
      <c r="X1334" s="13"/>
      <c r="Y1334" s="14">
        <f t="shared" si="36"/>
        <v>0</v>
      </c>
    </row>
    <row r="1335" spans="1:25" s="3" customFormat="1" x14ac:dyDescent="0.2">
      <c r="A1335" s="23">
        <v>6280</v>
      </c>
      <c r="B1335" s="3" t="s">
        <v>0</v>
      </c>
      <c r="C1335" s="3" t="s">
        <v>51</v>
      </c>
      <c r="D1335" s="3" t="s">
        <v>48</v>
      </c>
      <c r="E1335" s="3" t="s">
        <v>40</v>
      </c>
      <c r="F1335" s="3">
        <v>34</v>
      </c>
      <c r="G1335" s="3" t="s">
        <v>9</v>
      </c>
      <c r="L1335" s="4"/>
      <c r="M1335" s="32"/>
      <c r="N1335" s="3">
        <v>10</v>
      </c>
      <c r="Q1335" s="6"/>
      <c r="R1335" s="6"/>
      <c r="S1335" s="6"/>
      <c r="T1335" s="6"/>
      <c r="U1335" s="6"/>
      <c r="V1335" s="6"/>
      <c r="W1335" s="13"/>
      <c r="X1335" s="13"/>
      <c r="Y1335" s="14">
        <f t="shared" si="36"/>
        <v>0</v>
      </c>
    </row>
    <row r="1336" spans="1:25" s="3" customFormat="1" x14ac:dyDescent="0.2">
      <c r="A1336" s="23">
        <v>6281</v>
      </c>
      <c r="B1336" s="3" t="s">
        <v>0</v>
      </c>
      <c r="C1336" s="3" t="s">
        <v>51</v>
      </c>
      <c r="D1336" s="3" t="s">
        <v>48</v>
      </c>
      <c r="E1336" s="3" t="s">
        <v>40</v>
      </c>
      <c r="F1336" s="3">
        <v>34</v>
      </c>
      <c r="G1336" s="3" t="s">
        <v>9</v>
      </c>
      <c r="L1336" s="4"/>
      <c r="M1336" s="32"/>
      <c r="N1336" s="3">
        <v>11</v>
      </c>
      <c r="Q1336" s="6"/>
      <c r="R1336" s="6"/>
      <c r="S1336" s="6"/>
      <c r="T1336" s="6"/>
      <c r="U1336" s="6"/>
      <c r="V1336" s="6"/>
      <c r="W1336" s="13"/>
      <c r="X1336" s="13"/>
      <c r="Y1336" s="14">
        <f t="shared" si="36"/>
        <v>0</v>
      </c>
    </row>
    <row r="1337" spans="1:25" s="3" customFormat="1" x14ac:dyDescent="0.2">
      <c r="A1337" s="23">
        <v>6282</v>
      </c>
      <c r="B1337" s="3" t="s">
        <v>0</v>
      </c>
      <c r="C1337" s="3" t="s">
        <v>51</v>
      </c>
      <c r="D1337" s="3" t="s">
        <v>48</v>
      </c>
      <c r="E1337" s="3" t="s">
        <v>40</v>
      </c>
      <c r="F1337" s="3">
        <v>34</v>
      </c>
      <c r="G1337" s="3" t="s">
        <v>9</v>
      </c>
      <c r="L1337" s="4"/>
      <c r="M1337" s="32"/>
      <c r="N1337" s="3">
        <v>12</v>
      </c>
      <c r="Q1337" s="6"/>
      <c r="R1337" s="6"/>
      <c r="S1337" s="6"/>
      <c r="T1337" s="6"/>
      <c r="U1337" s="6"/>
      <c r="V1337" s="6"/>
      <c r="W1337" s="13"/>
      <c r="X1337" s="13"/>
      <c r="Y1337" s="14">
        <f t="shared" si="36"/>
        <v>0</v>
      </c>
    </row>
    <row r="1338" spans="1:25" s="3" customFormat="1" x14ac:dyDescent="0.2">
      <c r="A1338" s="23">
        <v>6283</v>
      </c>
      <c r="B1338" s="3" t="s">
        <v>0</v>
      </c>
      <c r="C1338" s="3" t="s">
        <v>51</v>
      </c>
      <c r="D1338" s="3" t="s">
        <v>48</v>
      </c>
      <c r="E1338" s="3" t="s">
        <v>40</v>
      </c>
      <c r="F1338" s="3">
        <v>34</v>
      </c>
      <c r="G1338" s="3" t="s">
        <v>9</v>
      </c>
      <c r="L1338" s="4"/>
      <c r="M1338" s="32"/>
      <c r="N1338" s="3">
        <v>13</v>
      </c>
      <c r="Q1338" s="6"/>
      <c r="R1338" s="6"/>
      <c r="S1338" s="6"/>
      <c r="T1338" s="6"/>
      <c r="U1338" s="6"/>
      <c r="V1338" s="6"/>
      <c r="W1338" s="13"/>
      <c r="X1338" s="13"/>
      <c r="Y1338" s="14">
        <f t="shared" si="36"/>
        <v>0</v>
      </c>
    </row>
    <row r="1339" spans="1:25" s="3" customFormat="1" x14ac:dyDescent="0.2">
      <c r="A1339" s="23">
        <v>6284</v>
      </c>
      <c r="B1339" s="3" t="s">
        <v>0</v>
      </c>
      <c r="C1339" s="3" t="s">
        <v>51</v>
      </c>
      <c r="D1339" s="3" t="s">
        <v>48</v>
      </c>
      <c r="E1339" s="3" t="s">
        <v>40</v>
      </c>
      <c r="F1339" s="3">
        <v>34</v>
      </c>
      <c r="G1339" s="3" t="s">
        <v>9</v>
      </c>
      <c r="L1339" s="4"/>
      <c r="M1339" s="32"/>
      <c r="N1339" s="3">
        <v>14</v>
      </c>
      <c r="Q1339" s="6"/>
      <c r="R1339" s="6"/>
      <c r="S1339" s="6"/>
      <c r="T1339" s="6"/>
      <c r="U1339" s="6"/>
      <c r="V1339" s="6"/>
      <c r="W1339" s="13"/>
      <c r="X1339" s="13"/>
      <c r="Y1339" s="14">
        <f t="shared" si="36"/>
        <v>0</v>
      </c>
    </row>
    <row r="1340" spans="1:25" s="3" customFormat="1" x14ac:dyDescent="0.2">
      <c r="A1340" s="23">
        <v>6285</v>
      </c>
      <c r="B1340" s="3" t="s">
        <v>0</v>
      </c>
      <c r="C1340" s="3" t="s">
        <v>51</v>
      </c>
      <c r="D1340" s="3" t="s">
        <v>48</v>
      </c>
      <c r="E1340" s="3" t="s">
        <v>40</v>
      </c>
      <c r="F1340" s="3">
        <v>34</v>
      </c>
      <c r="G1340" s="3" t="s">
        <v>9</v>
      </c>
      <c r="L1340" s="4"/>
      <c r="M1340" s="32"/>
      <c r="N1340" s="3">
        <v>15</v>
      </c>
      <c r="Q1340" s="6"/>
      <c r="R1340" s="6"/>
      <c r="S1340" s="6"/>
      <c r="T1340" s="6"/>
      <c r="U1340" s="6"/>
      <c r="V1340" s="6"/>
      <c r="W1340" s="13"/>
      <c r="X1340" s="13"/>
      <c r="Y1340" s="14">
        <f t="shared" si="36"/>
        <v>0</v>
      </c>
    </row>
    <row r="1341" spans="1:25" s="3" customFormat="1" x14ac:dyDescent="0.2">
      <c r="A1341" s="23">
        <v>6286</v>
      </c>
      <c r="B1341" s="3" t="s">
        <v>0</v>
      </c>
      <c r="C1341" s="3" t="s">
        <v>51</v>
      </c>
      <c r="D1341" s="3" t="s">
        <v>48</v>
      </c>
      <c r="E1341" s="3" t="s">
        <v>40</v>
      </c>
      <c r="F1341" s="3">
        <v>34</v>
      </c>
      <c r="G1341" s="3" t="s">
        <v>9</v>
      </c>
      <c r="L1341" s="4"/>
      <c r="M1341" s="32"/>
      <c r="N1341" s="3">
        <v>16</v>
      </c>
      <c r="Q1341" s="6"/>
      <c r="R1341" s="6"/>
      <c r="S1341" s="6"/>
      <c r="T1341" s="6"/>
      <c r="U1341" s="6"/>
      <c r="V1341" s="6"/>
      <c r="W1341" s="13"/>
      <c r="X1341" s="13"/>
      <c r="Y1341" s="14">
        <f t="shared" si="36"/>
        <v>0</v>
      </c>
    </row>
    <row r="1342" spans="1:25" s="3" customFormat="1" x14ac:dyDescent="0.2">
      <c r="A1342" s="23">
        <v>6287</v>
      </c>
      <c r="B1342" s="3" t="s">
        <v>0</v>
      </c>
      <c r="C1342" s="3" t="s">
        <v>51</v>
      </c>
      <c r="D1342" s="3" t="s">
        <v>48</v>
      </c>
      <c r="E1342" s="3" t="s">
        <v>40</v>
      </c>
      <c r="F1342" s="3">
        <v>34</v>
      </c>
      <c r="G1342" s="3" t="s">
        <v>9</v>
      </c>
      <c r="L1342" s="4"/>
      <c r="M1342" s="32"/>
      <c r="N1342" s="3">
        <v>17</v>
      </c>
      <c r="Q1342" s="6"/>
      <c r="R1342" s="6"/>
      <c r="S1342" s="6"/>
      <c r="T1342" s="6"/>
      <c r="U1342" s="6"/>
      <c r="V1342" s="6"/>
      <c r="W1342" s="13"/>
      <c r="X1342" s="13"/>
      <c r="Y1342" s="14">
        <f t="shared" si="36"/>
        <v>0</v>
      </c>
    </row>
    <row r="1343" spans="1:25" s="3" customFormat="1" x14ac:dyDescent="0.2">
      <c r="A1343" s="23">
        <v>6288</v>
      </c>
      <c r="B1343" s="3" t="s">
        <v>0</v>
      </c>
      <c r="C1343" s="3" t="s">
        <v>51</v>
      </c>
      <c r="D1343" s="3" t="s">
        <v>48</v>
      </c>
      <c r="E1343" s="3" t="s">
        <v>40</v>
      </c>
      <c r="F1343" s="3">
        <v>34</v>
      </c>
      <c r="G1343" s="3" t="s">
        <v>9</v>
      </c>
      <c r="L1343" s="4"/>
      <c r="M1343" s="32"/>
      <c r="N1343" s="3">
        <v>18</v>
      </c>
      <c r="Q1343" s="6"/>
      <c r="R1343" s="6"/>
      <c r="S1343" s="6"/>
      <c r="T1343" s="6"/>
      <c r="U1343" s="6"/>
      <c r="V1343" s="6"/>
      <c r="W1343" s="13"/>
      <c r="X1343" s="13"/>
      <c r="Y1343" s="14">
        <f t="shared" si="36"/>
        <v>0</v>
      </c>
    </row>
    <row r="1344" spans="1:25" s="3" customFormat="1" x14ac:dyDescent="0.2">
      <c r="A1344" s="23">
        <v>6289</v>
      </c>
      <c r="B1344" s="3" t="s">
        <v>0</v>
      </c>
      <c r="C1344" s="3" t="s">
        <v>51</v>
      </c>
      <c r="D1344" s="3" t="s">
        <v>48</v>
      </c>
      <c r="E1344" s="3" t="s">
        <v>40</v>
      </c>
      <c r="F1344" s="3">
        <v>34</v>
      </c>
      <c r="G1344" s="3" t="s">
        <v>9</v>
      </c>
      <c r="L1344" s="4"/>
      <c r="M1344" s="32"/>
      <c r="N1344" s="3">
        <v>19</v>
      </c>
      <c r="Q1344" s="6"/>
      <c r="R1344" s="6"/>
      <c r="S1344" s="6"/>
      <c r="T1344" s="6"/>
      <c r="U1344" s="6"/>
      <c r="V1344" s="6"/>
      <c r="W1344" s="13"/>
      <c r="X1344" s="13"/>
      <c r="Y1344" s="14">
        <f t="shared" si="36"/>
        <v>0</v>
      </c>
    </row>
    <row r="1345" spans="1:25" s="3" customFormat="1" x14ac:dyDescent="0.2">
      <c r="A1345" s="23">
        <v>6290</v>
      </c>
      <c r="B1345" s="3" t="s">
        <v>0</v>
      </c>
      <c r="C1345" s="3" t="s">
        <v>51</v>
      </c>
      <c r="D1345" s="3" t="s">
        <v>48</v>
      </c>
      <c r="E1345" s="3" t="s">
        <v>40</v>
      </c>
      <c r="F1345" s="3">
        <v>34</v>
      </c>
      <c r="G1345" s="3" t="s">
        <v>9</v>
      </c>
      <c r="L1345" s="4"/>
      <c r="M1345" s="32"/>
      <c r="N1345" s="3">
        <v>20</v>
      </c>
      <c r="Q1345" s="6"/>
      <c r="R1345" s="6"/>
      <c r="S1345" s="6"/>
      <c r="T1345" s="6"/>
      <c r="U1345" s="6"/>
      <c r="V1345" s="6"/>
      <c r="W1345" s="13"/>
      <c r="X1345" s="13"/>
      <c r="Y1345" s="14">
        <f t="shared" ref="Y1345:Y1388" si="37">IF(V1345&gt;10,"NA",X1345)</f>
        <v>0</v>
      </c>
    </row>
    <row r="1346" spans="1:25" s="3" customFormat="1" x14ac:dyDescent="0.2">
      <c r="A1346" s="23">
        <v>6291</v>
      </c>
      <c r="B1346" s="3" t="s">
        <v>0</v>
      </c>
      <c r="C1346" s="3" t="s">
        <v>51</v>
      </c>
      <c r="D1346" s="3" t="s">
        <v>48</v>
      </c>
      <c r="E1346" s="3" t="s">
        <v>40</v>
      </c>
      <c r="F1346" s="3">
        <v>34</v>
      </c>
      <c r="G1346" s="3" t="s">
        <v>17</v>
      </c>
      <c r="L1346" s="4"/>
      <c r="M1346" s="32"/>
      <c r="N1346" s="3">
        <v>1</v>
      </c>
      <c r="Q1346" s="6"/>
      <c r="R1346" s="6"/>
      <c r="S1346" s="6"/>
      <c r="T1346" s="6"/>
      <c r="U1346" s="6"/>
      <c r="V1346" s="6"/>
      <c r="W1346" s="13"/>
      <c r="X1346" s="13"/>
      <c r="Y1346" s="14">
        <f t="shared" si="37"/>
        <v>0</v>
      </c>
    </row>
    <row r="1347" spans="1:25" s="3" customFormat="1" x14ac:dyDescent="0.2">
      <c r="A1347" s="23">
        <v>6292</v>
      </c>
      <c r="B1347" s="3" t="s">
        <v>0</v>
      </c>
      <c r="C1347" s="3" t="s">
        <v>51</v>
      </c>
      <c r="D1347" s="3" t="s">
        <v>48</v>
      </c>
      <c r="E1347" s="3" t="s">
        <v>40</v>
      </c>
      <c r="F1347" s="3">
        <v>34</v>
      </c>
      <c r="G1347" s="3" t="s">
        <v>17</v>
      </c>
      <c r="L1347" s="4"/>
      <c r="M1347" s="32"/>
      <c r="N1347" s="3">
        <v>2</v>
      </c>
      <c r="Q1347" s="6"/>
      <c r="R1347" s="6"/>
      <c r="S1347" s="6"/>
      <c r="T1347" s="6"/>
      <c r="U1347" s="6"/>
      <c r="V1347" s="6"/>
      <c r="W1347" s="13"/>
      <c r="X1347" s="13"/>
      <c r="Y1347" s="14">
        <f t="shared" si="37"/>
        <v>0</v>
      </c>
    </row>
    <row r="1348" spans="1:25" s="3" customFormat="1" x14ac:dyDescent="0.2">
      <c r="A1348" s="23">
        <v>6293</v>
      </c>
      <c r="B1348" s="3" t="s">
        <v>0</v>
      </c>
      <c r="C1348" s="3" t="s">
        <v>51</v>
      </c>
      <c r="D1348" s="3" t="s">
        <v>48</v>
      </c>
      <c r="E1348" s="3" t="s">
        <v>40</v>
      </c>
      <c r="F1348" s="3">
        <v>34</v>
      </c>
      <c r="G1348" s="3" t="s">
        <v>17</v>
      </c>
      <c r="L1348" s="4"/>
      <c r="M1348" s="32"/>
      <c r="N1348" s="3">
        <v>3</v>
      </c>
      <c r="Q1348" s="6"/>
      <c r="R1348" s="6"/>
      <c r="S1348" s="6"/>
      <c r="T1348" s="6"/>
      <c r="U1348" s="6"/>
      <c r="V1348" s="6"/>
      <c r="W1348" s="13"/>
      <c r="X1348" s="13"/>
      <c r="Y1348" s="14">
        <f t="shared" si="37"/>
        <v>0</v>
      </c>
    </row>
    <row r="1349" spans="1:25" s="3" customFormat="1" x14ac:dyDescent="0.2">
      <c r="A1349" s="23">
        <v>6294</v>
      </c>
      <c r="B1349" s="3" t="s">
        <v>0</v>
      </c>
      <c r="C1349" s="3" t="s">
        <v>51</v>
      </c>
      <c r="D1349" s="3" t="s">
        <v>48</v>
      </c>
      <c r="E1349" s="3" t="s">
        <v>40</v>
      </c>
      <c r="F1349" s="3">
        <v>34</v>
      </c>
      <c r="G1349" s="3" t="s">
        <v>17</v>
      </c>
      <c r="L1349" s="4"/>
      <c r="M1349" s="32"/>
      <c r="N1349" s="3">
        <v>4</v>
      </c>
      <c r="Q1349" s="6"/>
      <c r="R1349" s="6"/>
      <c r="S1349" s="6"/>
      <c r="T1349" s="6"/>
      <c r="U1349" s="6"/>
      <c r="V1349" s="6"/>
      <c r="W1349" s="13"/>
      <c r="X1349" s="13"/>
      <c r="Y1349" s="14">
        <f t="shared" si="37"/>
        <v>0</v>
      </c>
    </row>
    <row r="1350" spans="1:25" s="3" customFormat="1" x14ac:dyDescent="0.2">
      <c r="A1350" s="23">
        <v>6295</v>
      </c>
      <c r="B1350" s="3" t="s">
        <v>0</v>
      </c>
      <c r="C1350" s="3" t="s">
        <v>51</v>
      </c>
      <c r="D1350" s="3" t="s">
        <v>48</v>
      </c>
      <c r="E1350" s="3" t="s">
        <v>40</v>
      </c>
      <c r="F1350" s="3">
        <v>34</v>
      </c>
      <c r="G1350" s="3" t="s">
        <v>17</v>
      </c>
      <c r="L1350" s="4"/>
      <c r="M1350" s="32"/>
      <c r="N1350" s="3">
        <v>5</v>
      </c>
      <c r="Q1350" s="6"/>
      <c r="R1350" s="6"/>
      <c r="S1350" s="6"/>
      <c r="T1350" s="6"/>
      <c r="U1350" s="6"/>
      <c r="V1350" s="6"/>
      <c r="W1350" s="13"/>
      <c r="X1350" s="13"/>
      <c r="Y1350" s="14">
        <f t="shared" si="37"/>
        <v>0</v>
      </c>
    </row>
    <row r="1351" spans="1:25" s="3" customFormat="1" x14ac:dyDescent="0.2">
      <c r="A1351" s="23">
        <v>6296</v>
      </c>
      <c r="B1351" s="3" t="s">
        <v>0</v>
      </c>
      <c r="C1351" s="3" t="s">
        <v>51</v>
      </c>
      <c r="D1351" s="3" t="s">
        <v>48</v>
      </c>
      <c r="E1351" s="3" t="s">
        <v>40</v>
      </c>
      <c r="F1351" s="3">
        <v>34</v>
      </c>
      <c r="G1351" s="3" t="s">
        <v>17</v>
      </c>
      <c r="L1351" s="4"/>
      <c r="M1351" s="32"/>
      <c r="N1351" s="3">
        <v>6</v>
      </c>
      <c r="Q1351" s="6"/>
      <c r="R1351" s="6"/>
      <c r="S1351" s="6"/>
      <c r="T1351" s="6"/>
      <c r="U1351" s="6"/>
      <c r="V1351" s="6"/>
      <c r="W1351" s="13"/>
      <c r="X1351" s="13"/>
      <c r="Y1351" s="14">
        <f t="shared" si="37"/>
        <v>0</v>
      </c>
    </row>
    <row r="1352" spans="1:25" s="3" customFormat="1" x14ac:dyDescent="0.2">
      <c r="A1352" s="23">
        <v>6297</v>
      </c>
      <c r="B1352" s="3" t="s">
        <v>0</v>
      </c>
      <c r="C1352" s="3" t="s">
        <v>51</v>
      </c>
      <c r="D1352" s="3" t="s">
        <v>48</v>
      </c>
      <c r="E1352" s="3" t="s">
        <v>40</v>
      </c>
      <c r="F1352" s="3">
        <v>34</v>
      </c>
      <c r="G1352" s="3" t="s">
        <v>17</v>
      </c>
      <c r="L1352" s="4"/>
      <c r="M1352" s="32"/>
      <c r="N1352" s="3">
        <v>7</v>
      </c>
      <c r="Q1352" s="6"/>
      <c r="R1352" s="6"/>
      <c r="S1352" s="6"/>
      <c r="T1352" s="6"/>
      <c r="U1352" s="6"/>
      <c r="V1352" s="6"/>
      <c r="W1352" s="13"/>
      <c r="X1352" s="13"/>
      <c r="Y1352" s="14">
        <f t="shared" si="37"/>
        <v>0</v>
      </c>
    </row>
    <row r="1353" spans="1:25" s="3" customFormat="1" x14ac:dyDescent="0.2">
      <c r="A1353" s="23">
        <v>6298</v>
      </c>
      <c r="B1353" s="3" t="s">
        <v>0</v>
      </c>
      <c r="C1353" s="3" t="s">
        <v>51</v>
      </c>
      <c r="D1353" s="3" t="s">
        <v>48</v>
      </c>
      <c r="E1353" s="3" t="s">
        <v>40</v>
      </c>
      <c r="F1353" s="3">
        <v>34</v>
      </c>
      <c r="G1353" s="3" t="s">
        <v>17</v>
      </c>
      <c r="L1353" s="4"/>
      <c r="M1353" s="32"/>
      <c r="N1353" s="3">
        <v>8</v>
      </c>
      <c r="Q1353" s="6"/>
      <c r="R1353" s="6"/>
      <c r="S1353" s="6"/>
      <c r="T1353" s="6"/>
      <c r="U1353" s="6"/>
      <c r="V1353" s="6"/>
      <c r="W1353" s="13"/>
      <c r="X1353" s="13"/>
      <c r="Y1353" s="14">
        <f t="shared" si="37"/>
        <v>0</v>
      </c>
    </row>
    <row r="1354" spans="1:25" s="3" customFormat="1" x14ac:dyDescent="0.2">
      <c r="A1354" s="23">
        <v>6299</v>
      </c>
      <c r="B1354" s="3" t="s">
        <v>0</v>
      </c>
      <c r="C1354" s="3" t="s">
        <v>51</v>
      </c>
      <c r="D1354" s="3" t="s">
        <v>48</v>
      </c>
      <c r="E1354" s="3" t="s">
        <v>40</v>
      </c>
      <c r="F1354" s="3">
        <v>34</v>
      </c>
      <c r="G1354" s="3" t="s">
        <v>17</v>
      </c>
      <c r="L1354" s="4"/>
      <c r="M1354" s="32"/>
      <c r="N1354" s="3">
        <v>9</v>
      </c>
      <c r="Q1354" s="6"/>
      <c r="R1354" s="6"/>
      <c r="S1354" s="6"/>
      <c r="T1354" s="6"/>
      <c r="U1354" s="6"/>
      <c r="V1354" s="6"/>
      <c r="W1354" s="13"/>
      <c r="X1354" s="13"/>
      <c r="Y1354" s="14">
        <f t="shared" si="37"/>
        <v>0</v>
      </c>
    </row>
    <row r="1355" spans="1:25" s="3" customFormat="1" x14ac:dyDescent="0.2">
      <c r="A1355" s="23">
        <v>6300</v>
      </c>
      <c r="B1355" s="3" t="s">
        <v>0</v>
      </c>
      <c r="C1355" s="3" t="s">
        <v>51</v>
      </c>
      <c r="D1355" s="3" t="s">
        <v>47</v>
      </c>
      <c r="E1355" s="3" t="s">
        <v>40</v>
      </c>
      <c r="F1355" s="3">
        <v>35</v>
      </c>
      <c r="G1355" s="3" t="s">
        <v>9</v>
      </c>
      <c r="L1355" s="4"/>
      <c r="M1355" s="32"/>
      <c r="N1355" s="3">
        <v>1</v>
      </c>
      <c r="Q1355" s="6"/>
      <c r="R1355" s="6"/>
      <c r="S1355" s="6"/>
      <c r="T1355" s="6"/>
      <c r="U1355" s="6"/>
      <c r="V1355" s="6"/>
      <c r="W1355" s="13"/>
      <c r="X1355" s="13"/>
      <c r="Y1355" s="14">
        <f t="shared" si="37"/>
        <v>0</v>
      </c>
    </row>
    <row r="1356" spans="1:25" s="3" customFormat="1" x14ac:dyDescent="0.2">
      <c r="A1356" s="23">
        <v>6301</v>
      </c>
      <c r="B1356" s="3" t="s">
        <v>0</v>
      </c>
      <c r="C1356" s="3" t="s">
        <v>51</v>
      </c>
      <c r="D1356" s="3" t="s">
        <v>47</v>
      </c>
      <c r="E1356" s="3" t="s">
        <v>40</v>
      </c>
      <c r="F1356" s="3">
        <v>35</v>
      </c>
      <c r="G1356" s="3" t="s">
        <v>9</v>
      </c>
      <c r="L1356" s="4"/>
      <c r="M1356" s="32"/>
      <c r="N1356" s="3">
        <v>2</v>
      </c>
      <c r="Q1356" s="6"/>
      <c r="R1356" s="6"/>
      <c r="S1356" s="6"/>
      <c r="T1356" s="6"/>
      <c r="U1356" s="6"/>
      <c r="V1356" s="6"/>
      <c r="W1356" s="13"/>
      <c r="X1356" s="13"/>
      <c r="Y1356" s="14">
        <f t="shared" si="37"/>
        <v>0</v>
      </c>
    </row>
    <row r="1357" spans="1:25" s="3" customFormat="1" x14ac:dyDescent="0.2">
      <c r="A1357" s="23">
        <v>6302</v>
      </c>
      <c r="B1357" s="3" t="s">
        <v>0</v>
      </c>
      <c r="C1357" s="3" t="s">
        <v>51</v>
      </c>
      <c r="D1357" s="3" t="s">
        <v>47</v>
      </c>
      <c r="E1357" s="3" t="s">
        <v>40</v>
      </c>
      <c r="F1357" s="3">
        <v>35</v>
      </c>
      <c r="G1357" s="3" t="s">
        <v>9</v>
      </c>
      <c r="L1357" s="4"/>
      <c r="M1357" s="32"/>
      <c r="N1357" s="3">
        <v>3</v>
      </c>
      <c r="Q1357" s="6"/>
      <c r="R1357" s="6"/>
      <c r="S1357" s="6"/>
      <c r="T1357" s="6"/>
      <c r="U1357" s="6"/>
      <c r="V1357" s="6"/>
      <c r="W1357" s="13"/>
      <c r="X1357" s="13"/>
      <c r="Y1357" s="14">
        <f t="shared" si="37"/>
        <v>0</v>
      </c>
    </row>
    <row r="1358" spans="1:25" s="3" customFormat="1" x14ac:dyDescent="0.2">
      <c r="A1358" s="23">
        <v>6303</v>
      </c>
      <c r="B1358" s="3" t="s">
        <v>0</v>
      </c>
      <c r="C1358" s="3" t="s">
        <v>51</v>
      </c>
      <c r="D1358" s="3" t="s">
        <v>47</v>
      </c>
      <c r="E1358" s="3" t="s">
        <v>40</v>
      </c>
      <c r="F1358" s="3">
        <v>35</v>
      </c>
      <c r="G1358" s="3" t="s">
        <v>9</v>
      </c>
      <c r="L1358" s="4"/>
      <c r="M1358" s="32"/>
      <c r="N1358" s="3">
        <v>4</v>
      </c>
      <c r="Q1358" s="6"/>
      <c r="R1358" s="6"/>
      <c r="S1358" s="6"/>
      <c r="T1358" s="6"/>
      <c r="U1358" s="6"/>
      <c r="V1358" s="6"/>
      <c r="W1358" s="13"/>
      <c r="X1358" s="13"/>
      <c r="Y1358" s="14">
        <f t="shared" si="37"/>
        <v>0</v>
      </c>
    </row>
    <row r="1359" spans="1:25" s="3" customFormat="1" x14ac:dyDescent="0.2">
      <c r="A1359" s="23">
        <v>6304</v>
      </c>
      <c r="B1359" s="3" t="s">
        <v>0</v>
      </c>
      <c r="C1359" s="3" t="s">
        <v>51</v>
      </c>
      <c r="D1359" s="3" t="s">
        <v>47</v>
      </c>
      <c r="E1359" s="3" t="s">
        <v>40</v>
      </c>
      <c r="F1359" s="3">
        <v>35</v>
      </c>
      <c r="G1359" s="3" t="s">
        <v>9</v>
      </c>
      <c r="L1359" s="4"/>
      <c r="M1359" s="32"/>
      <c r="N1359" s="3">
        <v>5</v>
      </c>
      <c r="Q1359" s="6"/>
      <c r="R1359" s="6"/>
      <c r="S1359" s="6"/>
      <c r="T1359" s="6"/>
      <c r="U1359" s="6"/>
      <c r="V1359" s="6"/>
      <c r="W1359" s="13"/>
      <c r="X1359" s="13"/>
      <c r="Y1359" s="14">
        <f t="shared" si="37"/>
        <v>0</v>
      </c>
    </row>
    <row r="1360" spans="1:25" s="3" customFormat="1" x14ac:dyDescent="0.2">
      <c r="A1360" s="23">
        <v>6305</v>
      </c>
      <c r="B1360" s="3" t="s">
        <v>0</v>
      </c>
      <c r="C1360" s="3" t="s">
        <v>51</v>
      </c>
      <c r="D1360" s="3" t="s">
        <v>47</v>
      </c>
      <c r="E1360" s="3" t="s">
        <v>40</v>
      </c>
      <c r="F1360" s="3">
        <v>35</v>
      </c>
      <c r="G1360" s="3" t="s">
        <v>9</v>
      </c>
      <c r="L1360" s="4"/>
      <c r="M1360" s="32"/>
      <c r="N1360" s="3">
        <v>6</v>
      </c>
      <c r="Q1360" s="6"/>
      <c r="R1360" s="6"/>
      <c r="S1360" s="6"/>
      <c r="T1360" s="6"/>
      <c r="U1360" s="6"/>
      <c r="V1360" s="6"/>
      <c r="W1360" s="13"/>
      <c r="X1360" s="13"/>
      <c r="Y1360" s="14">
        <f t="shared" si="37"/>
        <v>0</v>
      </c>
    </row>
    <row r="1361" spans="1:25" s="3" customFormat="1" x14ac:dyDescent="0.2">
      <c r="A1361" s="23">
        <v>6306</v>
      </c>
      <c r="B1361" s="3" t="s">
        <v>0</v>
      </c>
      <c r="C1361" s="3" t="s">
        <v>51</v>
      </c>
      <c r="D1361" s="3" t="s">
        <v>47</v>
      </c>
      <c r="E1361" s="3" t="s">
        <v>40</v>
      </c>
      <c r="F1361" s="3">
        <v>35</v>
      </c>
      <c r="G1361" s="3" t="s">
        <v>9</v>
      </c>
      <c r="L1361" s="4"/>
      <c r="M1361" s="32"/>
      <c r="N1361" s="3">
        <v>7</v>
      </c>
      <c r="Q1361" s="6"/>
      <c r="R1361" s="6"/>
      <c r="S1361" s="6"/>
      <c r="T1361" s="6"/>
      <c r="U1361" s="6"/>
      <c r="V1361" s="6"/>
      <c r="W1361" s="13"/>
      <c r="X1361" s="13"/>
      <c r="Y1361" s="14">
        <f t="shared" si="37"/>
        <v>0</v>
      </c>
    </row>
    <row r="1362" spans="1:25" s="3" customFormat="1" x14ac:dyDescent="0.2">
      <c r="A1362" s="23">
        <v>6307</v>
      </c>
      <c r="B1362" s="3" t="s">
        <v>0</v>
      </c>
      <c r="C1362" s="3" t="s">
        <v>51</v>
      </c>
      <c r="D1362" s="3" t="s">
        <v>47</v>
      </c>
      <c r="E1362" s="3" t="s">
        <v>40</v>
      </c>
      <c r="F1362" s="3">
        <v>35</v>
      </c>
      <c r="G1362" s="3" t="s">
        <v>9</v>
      </c>
      <c r="L1362" s="4"/>
      <c r="M1362" s="32"/>
      <c r="N1362" s="3">
        <v>8</v>
      </c>
      <c r="Q1362" s="6"/>
      <c r="R1362" s="6"/>
      <c r="S1362" s="6"/>
      <c r="T1362" s="6"/>
      <c r="U1362" s="6"/>
      <c r="V1362" s="6"/>
      <c r="W1362" s="13"/>
      <c r="X1362" s="13"/>
      <c r="Y1362" s="14">
        <f t="shared" si="37"/>
        <v>0</v>
      </c>
    </row>
    <row r="1363" spans="1:25" s="3" customFormat="1" x14ac:dyDescent="0.2">
      <c r="A1363" s="23">
        <v>6308</v>
      </c>
      <c r="B1363" s="3" t="s">
        <v>0</v>
      </c>
      <c r="C1363" s="3" t="s">
        <v>51</v>
      </c>
      <c r="D1363" s="3" t="s">
        <v>47</v>
      </c>
      <c r="E1363" s="3" t="s">
        <v>40</v>
      </c>
      <c r="F1363" s="3">
        <v>35</v>
      </c>
      <c r="G1363" s="3" t="s">
        <v>9</v>
      </c>
      <c r="L1363" s="4"/>
      <c r="M1363" s="32"/>
      <c r="N1363" s="3">
        <v>9</v>
      </c>
      <c r="Q1363" s="6"/>
      <c r="R1363" s="6"/>
      <c r="S1363" s="6"/>
      <c r="T1363" s="6"/>
      <c r="U1363" s="6"/>
      <c r="V1363" s="6"/>
      <c r="W1363" s="13"/>
      <c r="X1363" s="13"/>
      <c r="Y1363" s="14">
        <f t="shared" si="37"/>
        <v>0</v>
      </c>
    </row>
    <row r="1364" spans="1:25" s="3" customFormat="1" x14ac:dyDescent="0.2">
      <c r="A1364" s="23">
        <v>6309</v>
      </c>
      <c r="B1364" s="3" t="s">
        <v>0</v>
      </c>
      <c r="C1364" s="3" t="s">
        <v>51</v>
      </c>
      <c r="D1364" s="3" t="s">
        <v>47</v>
      </c>
      <c r="E1364" s="3" t="s">
        <v>40</v>
      </c>
      <c r="F1364" s="3">
        <v>36</v>
      </c>
      <c r="G1364" s="3" t="s">
        <v>9</v>
      </c>
      <c r="L1364" s="4"/>
      <c r="M1364" s="32"/>
      <c r="N1364" s="3">
        <v>1</v>
      </c>
      <c r="Q1364" s="6"/>
      <c r="R1364" s="6"/>
      <c r="S1364" s="6"/>
      <c r="T1364" s="6"/>
      <c r="U1364" s="6"/>
      <c r="V1364" s="6"/>
      <c r="W1364" s="13"/>
      <c r="X1364" s="13"/>
      <c r="Y1364" s="14">
        <f t="shared" si="37"/>
        <v>0</v>
      </c>
    </row>
    <row r="1365" spans="1:25" s="3" customFormat="1" x14ac:dyDescent="0.2">
      <c r="A1365" s="23">
        <v>6310</v>
      </c>
      <c r="B1365" s="3" t="s">
        <v>0</v>
      </c>
      <c r="C1365" s="3" t="s">
        <v>51</v>
      </c>
      <c r="D1365" s="3" t="s">
        <v>47</v>
      </c>
      <c r="E1365" s="3" t="s">
        <v>40</v>
      </c>
      <c r="F1365" s="3">
        <v>36</v>
      </c>
      <c r="G1365" s="3" t="s">
        <v>9</v>
      </c>
      <c r="L1365" s="4"/>
      <c r="M1365" s="32"/>
      <c r="N1365" s="3">
        <v>2</v>
      </c>
      <c r="Q1365" s="6"/>
      <c r="R1365" s="6"/>
      <c r="S1365" s="6"/>
      <c r="T1365" s="6"/>
      <c r="U1365" s="6"/>
      <c r="V1365" s="6"/>
      <c r="W1365" s="13"/>
      <c r="X1365" s="13"/>
      <c r="Y1365" s="14">
        <f t="shared" si="37"/>
        <v>0</v>
      </c>
    </row>
    <row r="1366" spans="1:25" s="3" customFormat="1" x14ac:dyDescent="0.2">
      <c r="A1366" s="23">
        <v>6311</v>
      </c>
      <c r="B1366" s="3" t="s">
        <v>0</v>
      </c>
      <c r="C1366" s="3" t="s">
        <v>51</v>
      </c>
      <c r="D1366" s="3" t="s">
        <v>47</v>
      </c>
      <c r="E1366" s="3" t="s">
        <v>40</v>
      </c>
      <c r="F1366" s="3">
        <v>36</v>
      </c>
      <c r="G1366" s="3" t="s">
        <v>9</v>
      </c>
      <c r="L1366" s="4"/>
      <c r="M1366" s="32"/>
      <c r="N1366" s="3">
        <v>3</v>
      </c>
      <c r="Q1366" s="6"/>
      <c r="R1366" s="6"/>
      <c r="S1366" s="6"/>
      <c r="T1366" s="6"/>
      <c r="U1366" s="6"/>
      <c r="V1366" s="6"/>
      <c r="W1366" s="13"/>
      <c r="X1366" s="13"/>
      <c r="Y1366" s="14">
        <f t="shared" si="37"/>
        <v>0</v>
      </c>
    </row>
    <row r="1367" spans="1:25" s="3" customFormat="1" x14ac:dyDescent="0.2">
      <c r="A1367" s="23">
        <v>6312</v>
      </c>
      <c r="B1367" s="3" t="s">
        <v>0</v>
      </c>
      <c r="C1367" s="3" t="s">
        <v>51</v>
      </c>
      <c r="D1367" s="3" t="s">
        <v>47</v>
      </c>
      <c r="E1367" s="3" t="s">
        <v>40</v>
      </c>
      <c r="F1367" s="3">
        <v>36</v>
      </c>
      <c r="G1367" s="3" t="s">
        <v>9</v>
      </c>
      <c r="L1367" s="4"/>
      <c r="M1367" s="32"/>
      <c r="N1367" s="3">
        <v>4</v>
      </c>
      <c r="Q1367" s="6"/>
      <c r="R1367" s="6"/>
      <c r="S1367" s="6"/>
      <c r="T1367" s="6"/>
      <c r="U1367" s="6"/>
      <c r="V1367" s="6"/>
      <c r="W1367" s="13"/>
      <c r="X1367" s="13"/>
      <c r="Y1367" s="14">
        <f t="shared" si="37"/>
        <v>0</v>
      </c>
    </row>
    <row r="1368" spans="1:25" s="3" customFormat="1" x14ac:dyDescent="0.2">
      <c r="A1368" s="23">
        <v>6313</v>
      </c>
      <c r="B1368" s="3" t="s">
        <v>0</v>
      </c>
      <c r="C1368" s="3" t="s">
        <v>51</v>
      </c>
      <c r="D1368" s="3" t="s">
        <v>47</v>
      </c>
      <c r="E1368" s="3" t="s">
        <v>40</v>
      </c>
      <c r="F1368" s="3">
        <v>36</v>
      </c>
      <c r="G1368" s="3" t="s">
        <v>9</v>
      </c>
      <c r="L1368" s="4"/>
      <c r="M1368" s="32"/>
      <c r="N1368" s="3">
        <v>5</v>
      </c>
      <c r="Q1368" s="6"/>
      <c r="R1368" s="6"/>
      <c r="S1368" s="6"/>
      <c r="T1368" s="6"/>
      <c r="U1368" s="6"/>
      <c r="V1368" s="6"/>
      <c r="W1368" s="13"/>
      <c r="X1368" s="13"/>
      <c r="Y1368" s="14">
        <f t="shared" si="37"/>
        <v>0</v>
      </c>
    </row>
    <row r="1369" spans="1:25" s="3" customFormat="1" x14ac:dyDescent="0.2">
      <c r="A1369" s="23">
        <v>6314</v>
      </c>
      <c r="B1369" s="3" t="s">
        <v>0</v>
      </c>
      <c r="C1369" s="3" t="s">
        <v>51</v>
      </c>
      <c r="D1369" s="3" t="s">
        <v>47</v>
      </c>
      <c r="E1369" s="3" t="s">
        <v>40</v>
      </c>
      <c r="F1369" s="3">
        <v>36</v>
      </c>
      <c r="G1369" s="3" t="s">
        <v>9</v>
      </c>
      <c r="L1369" s="4"/>
      <c r="M1369" s="32"/>
      <c r="N1369" s="3">
        <v>6</v>
      </c>
      <c r="Q1369" s="6"/>
      <c r="R1369" s="6"/>
      <c r="S1369" s="6"/>
      <c r="T1369" s="6"/>
      <c r="U1369" s="6"/>
      <c r="V1369" s="6"/>
      <c r="W1369" s="13"/>
      <c r="X1369" s="13"/>
      <c r="Y1369" s="14">
        <f t="shared" si="37"/>
        <v>0</v>
      </c>
    </row>
    <row r="1370" spans="1:25" s="3" customFormat="1" x14ac:dyDescent="0.2">
      <c r="A1370" s="23">
        <v>6315</v>
      </c>
      <c r="B1370" s="3" t="s">
        <v>0</v>
      </c>
      <c r="C1370" s="3" t="s">
        <v>51</v>
      </c>
      <c r="D1370" s="3" t="s">
        <v>47</v>
      </c>
      <c r="E1370" s="3" t="s">
        <v>40</v>
      </c>
      <c r="F1370" s="3">
        <v>36</v>
      </c>
      <c r="G1370" s="3" t="s">
        <v>9</v>
      </c>
      <c r="L1370" s="4"/>
      <c r="M1370" s="32"/>
      <c r="N1370" s="3">
        <v>7</v>
      </c>
      <c r="Q1370" s="6"/>
      <c r="R1370" s="6"/>
      <c r="S1370" s="6"/>
      <c r="T1370" s="6"/>
      <c r="U1370" s="6"/>
      <c r="V1370" s="6"/>
      <c r="W1370" s="13"/>
      <c r="X1370" s="13"/>
      <c r="Y1370" s="14">
        <f t="shared" si="37"/>
        <v>0</v>
      </c>
    </row>
    <row r="1371" spans="1:25" s="3" customFormat="1" x14ac:dyDescent="0.2">
      <c r="A1371" s="23">
        <v>6316</v>
      </c>
      <c r="B1371" s="3" t="s">
        <v>0</v>
      </c>
      <c r="C1371" s="3" t="s">
        <v>51</v>
      </c>
      <c r="D1371" s="3" t="s">
        <v>47</v>
      </c>
      <c r="E1371" s="3" t="s">
        <v>40</v>
      </c>
      <c r="F1371" s="3">
        <v>36</v>
      </c>
      <c r="G1371" s="3" t="s">
        <v>9</v>
      </c>
      <c r="L1371" s="4"/>
      <c r="M1371" s="32"/>
      <c r="N1371" s="3">
        <v>8</v>
      </c>
      <c r="Q1371" s="6"/>
      <c r="R1371" s="6"/>
      <c r="S1371" s="6"/>
      <c r="T1371" s="6"/>
      <c r="U1371" s="6"/>
      <c r="V1371" s="6"/>
      <c r="W1371" s="13"/>
      <c r="X1371" s="13"/>
      <c r="Y1371" s="14">
        <f t="shared" si="37"/>
        <v>0</v>
      </c>
    </row>
    <row r="1372" spans="1:25" s="3" customFormat="1" x14ac:dyDescent="0.2">
      <c r="A1372" s="23">
        <v>6317</v>
      </c>
      <c r="B1372" s="3" t="s">
        <v>0</v>
      </c>
      <c r="C1372" s="3" t="s">
        <v>51</v>
      </c>
      <c r="D1372" s="3" t="s">
        <v>47</v>
      </c>
      <c r="E1372" s="3" t="s">
        <v>40</v>
      </c>
      <c r="F1372" s="3">
        <v>36</v>
      </c>
      <c r="G1372" s="3" t="s">
        <v>9</v>
      </c>
      <c r="L1372" s="4"/>
      <c r="M1372" s="32"/>
      <c r="N1372" s="3">
        <v>9</v>
      </c>
      <c r="Q1372" s="6"/>
      <c r="R1372" s="6"/>
      <c r="S1372" s="6"/>
      <c r="T1372" s="6"/>
      <c r="U1372" s="6"/>
      <c r="V1372" s="6"/>
      <c r="W1372" s="13"/>
      <c r="X1372" s="13"/>
      <c r="Y1372" s="14">
        <f t="shared" si="37"/>
        <v>0</v>
      </c>
    </row>
    <row r="1373" spans="1:25" s="3" customFormat="1" x14ac:dyDescent="0.2">
      <c r="A1373" s="23">
        <v>6318</v>
      </c>
      <c r="B1373" s="3" t="s">
        <v>0</v>
      </c>
      <c r="C1373" s="3" t="s">
        <v>51</v>
      </c>
      <c r="D1373" s="3" t="s">
        <v>47</v>
      </c>
      <c r="E1373" s="3" t="s">
        <v>40</v>
      </c>
      <c r="F1373" s="3">
        <v>36</v>
      </c>
      <c r="G1373" s="3" t="s">
        <v>9</v>
      </c>
      <c r="L1373" s="4"/>
      <c r="M1373" s="32"/>
      <c r="N1373" s="3">
        <v>10</v>
      </c>
      <c r="Q1373" s="6"/>
      <c r="R1373" s="6"/>
      <c r="S1373" s="6"/>
      <c r="T1373" s="6"/>
      <c r="U1373" s="6"/>
      <c r="V1373" s="6"/>
      <c r="W1373" s="13"/>
      <c r="X1373" s="13"/>
      <c r="Y1373" s="14">
        <f t="shared" si="37"/>
        <v>0</v>
      </c>
    </row>
    <row r="1374" spans="1:25" s="3" customFormat="1" x14ac:dyDescent="0.2">
      <c r="A1374" s="23">
        <v>6319</v>
      </c>
      <c r="B1374" s="3" t="s">
        <v>0</v>
      </c>
      <c r="C1374" s="3" t="s">
        <v>51</v>
      </c>
      <c r="D1374" s="3" t="s">
        <v>47</v>
      </c>
      <c r="E1374" s="3" t="s">
        <v>40</v>
      </c>
      <c r="F1374" s="3">
        <v>36</v>
      </c>
      <c r="G1374" s="3" t="s">
        <v>9</v>
      </c>
      <c r="L1374" s="4"/>
      <c r="M1374" s="32"/>
      <c r="N1374" s="3">
        <v>11</v>
      </c>
      <c r="Q1374" s="6"/>
      <c r="R1374" s="6"/>
      <c r="S1374" s="6"/>
      <c r="T1374" s="6"/>
      <c r="U1374" s="6"/>
      <c r="V1374" s="6"/>
      <c r="W1374" s="13"/>
      <c r="X1374" s="13"/>
      <c r="Y1374" s="14">
        <f t="shared" si="37"/>
        <v>0</v>
      </c>
    </row>
    <row r="1375" spans="1:25" s="3" customFormat="1" x14ac:dyDescent="0.2">
      <c r="A1375" s="23">
        <v>6320</v>
      </c>
      <c r="B1375" s="3" t="s">
        <v>0</v>
      </c>
      <c r="C1375" s="3" t="s">
        <v>51</v>
      </c>
      <c r="D1375" s="3" t="s">
        <v>47</v>
      </c>
      <c r="E1375" s="3" t="s">
        <v>40</v>
      </c>
      <c r="F1375" s="3">
        <v>36</v>
      </c>
      <c r="G1375" s="3" t="s">
        <v>9</v>
      </c>
      <c r="L1375" s="4"/>
      <c r="M1375" s="32"/>
      <c r="N1375" s="3">
        <v>12</v>
      </c>
      <c r="Q1375" s="6"/>
      <c r="R1375" s="6"/>
      <c r="S1375" s="6"/>
      <c r="T1375" s="6"/>
      <c r="U1375" s="6"/>
      <c r="V1375" s="6"/>
      <c r="W1375" s="13"/>
      <c r="X1375" s="13"/>
      <c r="Y1375" s="14">
        <f t="shared" si="37"/>
        <v>0</v>
      </c>
    </row>
    <row r="1376" spans="1:25" s="3" customFormat="1" x14ac:dyDescent="0.2">
      <c r="A1376" s="23">
        <v>6321</v>
      </c>
      <c r="B1376" s="3" t="s">
        <v>0</v>
      </c>
      <c r="C1376" s="3" t="s">
        <v>51</v>
      </c>
      <c r="D1376" s="3" t="s">
        <v>47</v>
      </c>
      <c r="E1376" s="3" t="s">
        <v>40</v>
      </c>
      <c r="F1376" s="3">
        <v>36</v>
      </c>
      <c r="G1376" s="3" t="s">
        <v>9</v>
      </c>
      <c r="L1376" s="4"/>
      <c r="M1376" s="32"/>
      <c r="N1376" s="3">
        <v>13</v>
      </c>
      <c r="Q1376" s="6"/>
      <c r="R1376" s="6"/>
      <c r="S1376" s="6"/>
      <c r="T1376" s="6"/>
      <c r="U1376" s="6"/>
      <c r="V1376" s="6"/>
      <c r="W1376" s="13"/>
      <c r="X1376" s="13"/>
      <c r="Y1376" s="14">
        <f t="shared" si="37"/>
        <v>0</v>
      </c>
    </row>
    <row r="1377" spans="1:25" s="3" customFormat="1" x14ac:dyDescent="0.2">
      <c r="A1377" s="23">
        <v>6322</v>
      </c>
      <c r="B1377" s="3" t="s">
        <v>0</v>
      </c>
      <c r="C1377" s="3" t="s">
        <v>51</v>
      </c>
      <c r="D1377" s="3" t="s">
        <v>47</v>
      </c>
      <c r="E1377" s="3" t="s">
        <v>40</v>
      </c>
      <c r="F1377" s="3">
        <v>36</v>
      </c>
      <c r="G1377" s="3" t="s">
        <v>17</v>
      </c>
      <c r="L1377" s="4"/>
      <c r="M1377" s="32"/>
      <c r="N1377" s="3">
        <v>1</v>
      </c>
      <c r="Q1377" s="6"/>
      <c r="R1377" s="6"/>
      <c r="S1377" s="6"/>
      <c r="T1377" s="6"/>
      <c r="U1377" s="6"/>
      <c r="V1377" s="6"/>
      <c r="W1377" s="13"/>
      <c r="X1377" s="13"/>
      <c r="Y1377" s="14">
        <f t="shared" si="37"/>
        <v>0</v>
      </c>
    </row>
    <row r="1378" spans="1:25" s="3" customFormat="1" x14ac:dyDescent="0.2">
      <c r="A1378" s="23">
        <v>6323</v>
      </c>
      <c r="B1378" s="3" t="s">
        <v>0</v>
      </c>
      <c r="C1378" s="3" t="s">
        <v>51</v>
      </c>
      <c r="D1378" s="3" t="s">
        <v>47</v>
      </c>
      <c r="E1378" s="3" t="s">
        <v>40</v>
      </c>
      <c r="F1378" s="3">
        <v>36</v>
      </c>
      <c r="G1378" s="3" t="s">
        <v>17</v>
      </c>
      <c r="L1378" s="4"/>
      <c r="M1378" s="32"/>
      <c r="N1378" s="3">
        <v>2</v>
      </c>
      <c r="Q1378" s="6"/>
      <c r="R1378" s="6"/>
      <c r="S1378" s="6"/>
      <c r="T1378" s="6"/>
      <c r="U1378" s="6"/>
      <c r="V1378" s="6"/>
      <c r="W1378" s="13"/>
      <c r="X1378" s="13"/>
      <c r="Y1378" s="14">
        <f t="shared" si="37"/>
        <v>0</v>
      </c>
    </row>
    <row r="1379" spans="1:25" s="3" customFormat="1" x14ac:dyDescent="0.2">
      <c r="A1379" s="23">
        <v>6324</v>
      </c>
      <c r="B1379" s="3" t="s">
        <v>0</v>
      </c>
      <c r="C1379" s="3" t="s">
        <v>51</v>
      </c>
      <c r="D1379" s="3" t="s">
        <v>47</v>
      </c>
      <c r="E1379" s="3" t="s">
        <v>40</v>
      </c>
      <c r="F1379" s="3">
        <v>36</v>
      </c>
      <c r="G1379" s="3" t="s">
        <v>17</v>
      </c>
      <c r="L1379" s="4"/>
      <c r="M1379" s="32"/>
      <c r="N1379" s="3">
        <v>3</v>
      </c>
      <c r="Q1379" s="6"/>
      <c r="R1379" s="6"/>
      <c r="S1379" s="6"/>
      <c r="T1379" s="6"/>
      <c r="U1379" s="6"/>
      <c r="V1379" s="6"/>
      <c r="W1379" s="13"/>
      <c r="X1379" s="13"/>
      <c r="Y1379" s="14">
        <f t="shared" si="37"/>
        <v>0</v>
      </c>
    </row>
    <row r="1380" spans="1:25" s="3" customFormat="1" x14ac:dyDescent="0.2">
      <c r="A1380" s="23">
        <v>6325</v>
      </c>
      <c r="B1380" s="3" t="s">
        <v>0</v>
      </c>
      <c r="C1380" s="3" t="s">
        <v>51</v>
      </c>
      <c r="D1380" s="3" t="s">
        <v>47</v>
      </c>
      <c r="E1380" s="3" t="s">
        <v>40</v>
      </c>
      <c r="F1380" s="3">
        <v>36</v>
      </c>
      <c r="G1380" s="3" t="s">
        <v>17</v>
      </c>
      <c r="L1380" s="4"/>
      <c r="M1380" s="32"/>
      <c r="N1380" s="3">
        <v>4</v>
      </c>
      <c r="Q1380" s="6"/>
      <c r="R1380" s="6"/>
      <c r="S1380" s="6"/>
      <c r="T1380" s="6"/>
      <c r="U1380" s="6"/>
      <c r="V1380" s="6"/>
      <c r="W1380" s="13"/>
      <c r="X1380" s="13"/>
      <c r="Y1380" s="14">
        <f t="shared" si="37"/>
        <v>0</v>
      </c>
    </row>
    <row r="1381" spans="1:25" s="3" customFormat="1" x14ac:dyDescent="0.2">
      <c r="A1381" s="23">
        <v>6326</v>
      </c>
      <c r="B1381" s="3" t="s">
        <v>0</v>
      </c>
      <c r="C1381" s="3" t="s">
        <v>51</v>
      </c>
      <c r="D1381" s="3" t="s">
        <v>47</v>
      </c>
      <c r="E1381" s="3" t="s">
        <v>40</v>
      </c>
      <c r="F1381" s="3">
        <v>36</v>
      </c>
      <c r="G1381" s="3" t="s">
        <v>17</v>
      </c>
      <c r="L1381" s="4"/>
      <c r="M1381" s="32"/>
      <c r="N1381" s="3">
        <v>5</v>
      </c>
      <c r="Q1381" s="6"/>
      <c r="R1381" s="6"/>
      <c r="S1381" s="6"/>
      <c r="T1381" s="6"/>
      <c r="U1381" s="6"/>
      <c r="V1381" s="6"/>
      <c r="W1381" s="13"/>
      <c r="X1381" s="13"/>
      <c r="Y1381" s="14">
        <f t="shared" si="37"/>
        <v>0</v>
      </c>
    </row>
    <row r="1382" spans="1:25" s="3" customFormat="1" x14ac:dyDescent="0.2">
      <c r="A1382" s="23">
        <v>6327</v>
      </c>
      <c r="B1382" s="3" t="s">
        <v>0</v>
      </c>
      <c r="C1382" s="3" t="s">
        <v>51</v>
      </c>
      <c r="D1382" s="3" t="s">
        <v>47</v>
      </c>
      <c r="E1382" s="3" t="s">
        <v>40</v>
      </c>
      <c r="F1382" s="3">
        <v>36</v>
      </c>
      <c r="G1382" s="3" t="s">
        <v>17</v>
      </c>
      <c r="L1382" s="4"/>
      <c r="M1382" s="32"/>
      <c r="N1382" s="3">
        <v>6</v>
      </c>
      <c r="Q1382" s="6"/>
      <c r="R1382" s="6"/>
      <c r="S1382" s="6"/>
      <c r="T1382" s="6"/>
      <c r="U1382" s="6"/>
      <c r="V1382" s="6"/>
      <c r="W1382" s="13"/>
      <c r="X1382" s="13"/>
      <c r="Y1382" s="14">
        <f t="shared" si="37"/>
        <v>0</v>
      </c>
    </row>
    <row r="1383" spans="1:25" s="3" customFormat="1" x14ac:dyDescent="0.2">
      <c r="A1383" s="23">
        <v>6328</v>
      </c>
      <c r="B1383" s="3" t="s">
        <v>0</v>
      </c>
      <c r="C1383" s="3" t="s">
        <v>51</v>
      </c>
      <c r="D1383" s="3" t="s">
        <v>47</v>
      </c>
      <c r="E1383" s="3" t="s">
        <v>40</v>
      </c>
      <c r="F1383" s="3">
        <v>36</v>
      </c>
      <c r="G1383" s="3" t="s">
        <v>17</v>
      </c>
      <c r="L1383" s="4"/>
      <c r="M1383" s="32"/>
      <c r="N1383" s="3">
        <v>7</v>
      </c>
      <c r="Q1383" s="6"/>
      <c r="R1383" s="6"/>
      <c r="S1383" s="6"/>
      <c r="T1383" s="6"/>
      <c r="U1383" s="6"/>
      <c r="V1383" s="6"/>
      <c r="W1383" s="13"/>
      <c r="X1383" s="13"/>
      <c r="Y1383" s="14">
        <f t="shared" si="37"/>
        <v>0</v>
      </c>
    </row>
    <row r="1384" spans="1:25" s="3" customFormat="1" x14ac:dyDescent="0.2">
      <c r="A1384" s="23">
        <v>6329</v>
      </c>
      <c r="B1384" s="3" t="s">
        <v>0</v>
      </c>
      <c r="C1384" s="3" t="s">
        <v>51</v>
      </c>
      <c r="D1384" s="3" t="s">
        <v>47</v>
      </c>
      <c r="E1384" s="3" t="s">
        <v>40</v>
      </c>
      <c r="F1384" s="3">
        <v>36</v>
      </c>
      <c r="G1384" s="3" t="s">
        <v>17</v>
      </c>
      <c r="L1384" s="4"/>
      <c r="M1384" s="32"/>
      <c r="N1384" s="3">
        <v>8</v>
      </c>
      <c r="Q1384" s="6"/>
      <c r="R1384" s="6"/>
      <c r="S1384" s="6"/>
      <c r="T1384" s="6"/>
      <c r="U1384" s="6"/>
      <c r="V1384" s="6"/>
      <c r="W1384" s="13"/>
      <c r="X1384" s="13"/>
      <c r="Y1384" s="14">
        <f t="shared" si="37"/>
        <v>0</v>
      </c>
    </row>
    <row r="1385" spans="1:25" s="3" customFormat="1" x14ac:dyDescent="0.2">
      <c r="A1385" s="23">
        <v>6330</v>
      </c>
      <c r="B1385" s="3" t="s">
        <v>0</v>
      </c>
      <c r="C1385" s="3" t="s">
        <v>51</v>
      </c>
      <c r="D1385" s="3" t="s">
        <v>47</v>
      </c>
      <c r="E1385" s="3" t="s">
        <v>40</v>
      </c>
      <c r="F1385" s="3">
        <v>36</v>
      </c>
      <c r="G1385" s="3" t="s">
        <v>17</v>
      </c>
      <c r="L1385" s="4"/>
      <c r="M1385" s="32"/>
      <c r="N1385" s="3">
        <v>9</v>
      </c>
      <c r="Q1385" s="6"/>
      <c r="R1385" s="6"/>
      <c r="S1385" s="6"/>
      <c r="T1385" s="6"/>
      <c r="U1385" s="6"/>
      <c r="V1385" s="6"/>
      <c r="W1385" s="13"/>
      <c r="X1385" s="13"/>
      <c r="Y1385" s="14">
        <f t="shared" si="37"/>
        <v>0</v>
      </c>
    </row>
    <row r="1386" spans="1:25" s="3" customFormat="1" x14ac:dyDescent="0.2">
      <c r="A1386" s="23">
        <v>6331</v>
      </c>
      <c r="B1386" s="3" t="s">
        <v>0</v>
      </c>
      <c r="C1386" s="3" t="s">
        <v>51</v>
      </c>
      <c r="D1386" s="3" t="s">
        <v>47</v>
      </c>
      <c r="E1386" s="3" t="s">
        <v>40</v>
      </c>
      <c r="F1386" s="3">
        <v>36</v>
      </c>
      <c r="G1386" s="3" t="s">
        <v>17</v>
      </c>
      <c r="L1386" s="4"/>
      <c r="M1386" s="32"/>
      <c r="N1386" s="3">
        <v>10</v>
      </c>
      <c r="Q1386" s="6"/>
      <c r="R1386" s="6"/>
      <c r="S1386" s="6"/>
      <c r="T1386" s="6"/>
      <c r="U1386" s="6"/>
      <c r="V1386" s="6"/>
      <c r="W1386" s="13"/>
      <c r="X1386" s="13"/>
      <c r="Y1386" s="14">
        <f t="shared" si="37"/>
        <v>0</v>
      </c>
    </row>
    <row r="1387" spans="1:25" s="3" customFormat="1" x14ac:dyDescent="0.2">
      <c r="A1387" s="23">
        <v>6332</v>
      </c>
      <c r="B1387" s="3" t="s">
        <v>0</v>
      </c>
      <c r="C1387" s="3" t="s">
        <v>51</v>
      </c>
      <c r="D1387" s="3" t="s">
        <v>47</v>
      </c>
      <c r="E1387" s="3" t="s">
        <v>40</v>
      </c>
      <c r="F1387" s="3">
        <v>36</v>
      </c>
      <c r="G1387" s="3" t="s">
        <v>17</v>
      </c>
      <c r="L1387" s="4"/>
      <c r="M1387" s="32"/>
      <c r="N1387" s="3">
        <v>11</v>
      </c>
      <c r="Q1387" s="6"/>
      <c r="R1387" s="6"/>
      <c r="S1387" s="6"/>
      <c r="T1387" s="6"/>
      <c r="U1387" s="6"/>
      <c r="V1387" s="6"/>
      <c r="W1387" s="13"/>
      <c r="X1387" s="13"/>
      <c r="Y1387" s="14">
        <f t="shared" si="37"/>
        <v>0</v>
      </c>
    </row>
    <row r="1388" spans="1:25" s="3" customFormat="1" x14ac:dyDescent="0.2">
      <c r="A1388" s="23">
        <v>6333</v>
      </c>
      <c r="B1388" s="3" t="s">
        <v>0</v>
      </c>
      <c r="C1388" s="3" t="s">
        <v>51</v>
      </c>
      <c r="D1388" s="3" t="s">
        <v>47</v>
      </c>
      <c r="E1388" s="3" t="s">
        <v>40</v>
      </c>
      <c r="F1388" s="3">
        <v>36</v>
      </c>
      <c r="G1388" s="3" t="s">
        <v>17</v>
      </c>
      <c r="L1388" s="4"/>
      <c r="M1388" s="32"/>
      <c r="N1388" s="3">
        <v>12</v>
      </c>
      <c r="Q1388" s="6"/>
      <c r="R1388" s="6"/>
      <c r="S1388" s="6"/>
      <c r="T1388" s="6"/>
      <c r="U1388" s="6"/>
      <c r="V1388" s="6"/>
      <c r="W1388" s="13"/>
      <c r="X1388" s="13"/>
      <c r="Y1388" s="14">
        <f t="shared" si="37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Sheet2</vt:lpstr>
      <vt:lpstr>Sheet4</vt:lpstr>
      <vt:lpstr>Sheet5</vt:lpstr>
    </vt:vector>
  </TitlesOfParts>
  <Company>University of California, Davis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Freedman</dc:creator>
  <cp:lastModifiedBy>Microsoft Office User</cp:lastModifiedBy>
  <dcterms:created xsi:type="dcterms:W3CDTF">2016-02-12T19:36:54Z</dcterms:created>
  <dcterms:modified xsi:type="dcterms:W3CDTF">2021-01-05T19:57:00Z</dcterms:modified>
</cp:coreProperties>
</file>